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0.xml" ContentType="application/vnd.openxmlformats-officedocument.spreadsheetml.worksheet+xml"/>
  <Override PartName="/xl/worksheets/sheet99.xml" ContentType="application/vnd.openxmlformats-officedocument.spreadsheetml.worksheet+xml"/>
  <Override PartName="/xl/worksheets/sheet98.xml" ContentType="application/vnd.openxmlformats-officedocument.spreadsheetml.worksheet+xml"/>
  <Override PartName="/xl/worksheets/sheet97.xml" ContentType="application/vnd.openxmlformats-officedocument.spreadsheetml.worksheet+xml"/>
  <Override PartName="/xl/worksheets/sheet96.xml" ContentType="application/vnd.openxmlformats-officedocument.spreadsheetml.worksheet+xml"/>
  <Override PartName="/xl/worksheets/sheet95.xml" ContentType="application/vnd.openxmlformats-officedocument.spreadsheetml.worksheet+xml"/>
  <Override PartName="/xl/worksheets/sheet94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77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0.xml" ContentType="application/vnd.openxmlformats-officedocument.spreadsheetml.worksheet+xml"/>
  <Override PartName="/xl/drawings/drawing1.xml" ContentType="application/vnd.openxmlformats-officedocument.drawing+xml"/>
  <Override PartName="/xl/worksheets/sheet93.xml" ContentType="application/vnd.openxmlformats-officedocument.spreadsheetml.worksheet+xml"/>
  <Override PartName="/xl/worksheets/sheet9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92.xml" ContentType="application/vnd.openxmlformats-officedocument.spreadsheetml.worksheet+xml"/>
  <Override PartName="/xl/worksheets/sheet47.xml" ContentType="application/vnd.openxmlformats-officedocument.spreadsheetml.worksheet+xml"/>
  <Override PartName="/xl/worksheets/sheet49.xml" ContentType="application/vnd.openxmlformats-officedocument.spreadsheetml.worksheet+xml"/>
  <Override PartName="/xl/worksheets/sheet79.xml" ContentType="application/vnd.openxmlformats-officedocument.spreadsheetml.worksheet+xml"/>
  <Override PartName="/xl/worksheets/sheet78.xml" ContentType="application/vnd.openxmlformats-officedocument.spreadsheetml.worksheet+xml"/>
  <Override PartName="/xl/worksheets/sheet77.xml" ContentType="application/vnd.openxmlformats-officedocument.spreadsheetml.worksheet+xml"/>
  <Override PartName="/xl/worksheets/sheet76.xml" ContentType="application/vnd.openxmlformats-officedocument.spreadsheetml.worksheet+xml"/>
  <Override PartName="/xl/worksheets/sheet75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90.xml" ContentType="application/vnd.openxmlformats-officedocument.spreadsheetml.worksheet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86.xml" ContentType="application/vnd.openxmlformats-officedocument.spreadsheetml.worksheet+xml"/>
  <Override PartName="/xl/worksheets/sheet85.xml" ContentType="application/vnd.openxmlformats-officedocument.spreadsheetml.worksheet+xml"/>
  <Override PartName="/xl/worksheets/sheet84.xml" ContentType="application/vnd.openxmlformats-officedocument.spreadsheetml.worksheet+xml"/>
  <Override PartName="/xl/worksheets/sheet83.xml" ContentType="application/vnd.openxmlformats-officedocument.spreadsheetml.worksheet+xml"/>
  <Override PartName="/xl/worksheets/sheet48.xml" ContentType="application/vnd.openxmlformats-officedocument.spreadsheetml.worksheet+xml"/>
  <Override PartName="/xl/worksheets/sheet71.xml" ContentType="application/vnd.openxmlformats-officedocument.spreadsheetml.worksheet+xml"/>
  <Override PartName="/xl/worksheets/sheet69.xml" ContentType="application/vnd.openxmlformats-officedocument.spreadsheetml.worksheet+xml"/>
  <Override PartName="/xl/worksheets/sheet57.xml" ContentType="application/vnd.openxmlformats-officedocument.spreadsheetml.worksheet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70.xml" ContentType="application/vnd.openxmlformats-officedocument.spreadsheetml.worksheet+xml"/>
  <Override PartName="/xl/worksheets/sheet58.xml" ContentType="application/vnd.openxmlformats-officedocument.spreadsheetml.worksheet+xml"/>
  <Override PartName="/xl/worksheets/sheet60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59.xml" ContentType="application/vnd.openxmlformats-officedocument.spreadsheetml.worksheet+xml"/>
  <Override PartName="/xl/worksheets/sheet65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PT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PPRD" sheetId="2" r:id="rId3"/>
    <sheet name="RCV_RCY" sheetId="3" r:id="rId4"/>
    <sheet name="IMP" sheetId="4" r:id="rId5"/>
    <sheet name="EXP" sheetId="5" r:id="rId6"/>
    <sheet name="STK_CHG" sheetId="6" r:id="rId7"/>
    <sheet name="GAE" sheetId="7" r:id="rId8"/>
    <sheet name="INTMARB" sheetId="8" r:id="rId9"/>
    <sheet name="INTMARB_IN" sheetId="160" r:id="rId10"/>
    <sheet name="INTMARB_EX" sheetId="161" r:id="rId11"/>
    <sheet name="GIC" sheetId="9" r:id="rId12"/>
    <sheet name="INTAVI" sheetId="10" r:id="rId13"/>
    <sheet name="INTAVI_PA_IN" sheetId="151" r:id="rId14"/>
    <sheet name="INTAVI_PA_EX" sheetId="152" r:id="rId15"/>
    <sheet name="INTAVI_FR_IN" sheetId="153" r:id="rId16"/>
    <sheet name="INTAVI_FR_EX" sheetId="154" r:id="rId17"/>
    <sheet name="NRGSUP" sheetId="11" r:id="rId18"/>
    <sheet name="GIC2020-2030" sheetId="12" r:id="rId19"/>
    <sheet name="PEC2020-2030" sheetId="13" r:id="rId20"/>
    <sheet name="FEC2020-2030" sheetId="14" r:id="rId21"/>
    <sheet name="TI_E" sheetId="15" r:id="rId22"/>
    <sheet name="TI_EHG_E" sheetId="16" r:id="rId23"/>
    <sheet name="TI_EHG_E_E" sheetId="17" r:id="rId24"/>
    <sheet name="TI_EHG_CHP_E" sheetId="18" r:id="rId25"/>
    <sheet name="TI_EHG_H_E" sheetId="19" r:id="rId26"/>
    <sheet name="TI_EHG_EDHP" sheetId="23" r:id="rId27"/>
    <sheet name="TI_EHG_EB" sheetId="24" r:id="rId28"/>
    <sheet name="TI_EHG_EPS" sheetId="25" r:id="rId29"/>
    <sheet name="TI_EHG_DHEP" sheetId="26" r:id="rId30"/>
    <sheet name="TI_CO_E" sheetId="27" r:id="rId31"/>
    <sheet name="TI_BF_E" sheetId="28" r:id="rId32"/>
    <sheet name="TI_GW_E" sheetId="29" r:id="rId33"/>
    <sheet name="TI_RPI_E" sheetId="30" r:id="rId34"/>
    <sheet name="TI_RPI_RI_E" sheetId="31" r:id="rId35"/>
    <sheet name="TI_RPI_BPI_E" sheetId="32" r:id="rId36"/>
    <sheet name="TI_RPI_PT_E" sheetId="33" r:id="rId37"/>
    <sheet name="TI_RPI_IT_E" sheetId="34" r:id="rId38"/>
    <sheet name="TI_RPI_DU_E" sheetId="35" r:id="rId39"/>
    <sheet name="TI_RPI_PII_E" sheetId="36" r:id="rId40"/>
    <sheet name="TI_PF_E" sheetId="37" r:id="rId41"/>
    <sheet name="TI_BKBPB_E" sheetId="38" r:id="rId42"/>
    <sheet name="TI_CL_E" sheetId="39" r:id="rId43"/>
    <sheet name="TI_BNG_E" sheetId="40" r:id="rId44"/>
    <sheet name="TI_LBB_E" sheetId="41" r:id="rId45"/>
    <sheet name="TI_CPP_E" sheetId="42" r:id="rId46"/>
    <sheet name="TI_GTL_E" sheetId="43" r:id="rId47"/>
    <sheet name="TI_NSP_E" sheetId="44" r:id="rId48"/>
    <sheet name="TO" sheetId="45" r:id="rId49"/>
    <sheet name="TO_EHG" sheetId="46" r:id="rId50"/>
    <sheet name="TO_EHG_E" sheetId="47" r:id="rId51"/>
    <sheet name="TO_EHG_CHP" sheetId="48" r:id="rId52"/>
    <sheet name="TO_EHG_H" sheetId="49" r:id="rId53"/>
    <sheet name="TO_EHG_EDHP" sheetId="53" r:id="rId54"/>
    <sheet name="TO_EHG_EB" sheetId="54" r:id="rId55"/>
    <sheet name="TO_EHG_PH" sheetId="55" r:id="rId56"/>
    <sheet name="TO_CO" sheetId="57" r:id="rId57"/>
    <sheet name="TO_BF" sheetId="58" r:id="rId58"/>
    <sheet name="TO_GW" sheetId="59" r:id="rId59"/>
    <sheet name="TO_RPI" sheetId="60" r:id="rId60"/>
    <sheet name="TO_RPI_RO" sheetId="61" r:id="rId61"/>
    <sheet name="TO_RPI_BKFLOW" sheetId="62" r:id="rId62"/>
    <sheet name="TO_RPI_PT" sheetId="63" r:id="rId63"/>
    <sheet name="TO_RPI_IT" sheetId="64" r:id="rId64"/>
    <sheet name="TO_RPI_PPR" sheetId="65" r:id="rId65"/>
    <sheet name="TO_RPI_PIR" sheetId="66" r:id="rId66"/>
    <sheet name="TO_PF" sheetId="67" r:id="rId67"/>
    <sheet name="TO_BKBPB" sheetId="68" r:id="rId68"/>
    <sheet name="TO_CL" sheetId="69" r:id="rId69"/>
    <sheet name="TO_BNG" sheetId="70" r:id="rId70"/>
    <sheet name="TO_LBB" sheetId="71" r:id="rId71"/>
    <sheet name="TO_CPP" sheetId="72" r:id="rId72"/>
    <sheet name="TO_GTL" sheetId="73" r:id="rId73"/>
    <sheet name="TO_NSP" sheetId="74" r:id="rId74"/>
    <sheet name="NRG_E" sheetId="75" r:id="rId75"/>
    <sheet name="NRG_EHG_E" sheetId="76" r:id="rId76"/>
    <sheet name="NRG_CM_E" sheetId="77" r:id="rId77"/>
    <sheet name="NRG_OIL_NG_E" sheetId="78" r:id="rId78"/>
    <sheet name="NRG_PF_E" sheetId="79" r:id="rId79"/>
    <sheet name="NRG_CO_E" sheetId="80" r:id="rId80"/>
    <sheet name="NRG_BKBPB_E" sheetId="81" r:id="rId81"/>
    <sheet name="NRG_GW_E" sheetId="82" r:id="rId82"/>
    <sheet name="NRG_BF_E" sheetId="83" r:id="rId83"/>
    <sheet name="NRG_PR_E" sheetId="84" r:id="rId84"/>
    <sheet name="NRG_NI_E" sheetId="85" r:id="rId85"/>
    <sheet name="NRG_CL_E" sheetId="86" r:id="rId86"/>
    <sheet name="NRG_LNG_E" sheetId="87" r:id="rId87"/>
    <sheet name="NRG_BIOG_E" sheetId="88" r:id="rId88"/>
    <sheet name="NRG_GTL_E" sheetId="89" r:id="rId89"/>
    <sheet name="NRG_CPP_E" sheetId="90" r:id="rId90"/>
    <sheet name="NRG_NSP_E" sheetId="91" r:id="rId91"/>
    <sheet name="DL" sheetId="92" r:id="rId92"/>
    <sheet name="AFC" sheetId="93" r:id="rId93"/>
    <sheet name="FC_NE" sheetId="94" r:id="rId94"/>
    <sheet name="TI_NRG_FC_IND_NE" sheetId="95" r:id="rId95"/>
    <sheet name="TI_NE" sheetId="96" r:id="rId96"/>
    <sheet name="NRG_NE" sheetId="97" r:id="rId97"/>
    <sheet name="FC_IND_NE" sheetId="98" r:id="rId98"/>
    <sheet name="FC_IND_CPC_NE" sheetId="184" r:id="rId99"/>
    <sheet name="FC_TRA_NE" sheetId="99" r:id="rId100"/>
    <sheet name="FC_OTH_NE" sheetId="100" r:id="rId101"/>
    <sheet name="FC_E" sheetId="101" r:id="rId102"/>
    <sheet name="FC_IND_E" sheetId="102" r:id="rId103"/>
    <sheet name="FC_IND_IS_E" sheetId="103" r:id="rId104"/>
    <sheet name="FC_IND_IS_BF_E" sheetId="185" r:id="rId105"/>
    <sheet name="FC_IND_IS_EA_E" sheetId="186" r:id="rId106"/>
    <sheet name="FC_IND_NFM_E" sheetId="105" r:id="rId107"/>
    <sheet name="FC_IND_NFM_AM_E" sheetId="187" r:id="rId108"/>
    <sheet name="FC_IND_NFM_PA_E" sheetId="188" r:id="rId109"/>
    <sheet name="FC_IND_NFM_SA_E" sheetId="189" r:id="rId110"/>
    <sheet name="FC_IND_NFM_OM_E" sheetId="190" r:id="rId111"/>
    <sheet name="FC_IND_CPC_E" sheetId="104" r:id="rId112"/>
    <sheet name="FC_IND_CPC_BC_E" sheetId="191" r:id="rId113"/>
    <sheet name="FC_IND_CPC_OC_E" sheetId="192" r:id="rId114"/>
    <sheet name="FC_IND_CPC_PH_E" sheetId="193" r:id="rId115"/>
    <sheet name="FC_IND_NMM_E" sheetId="106" r:id="rId116"/>
    <sheet name="FC_IND_NMM_CM_E" sheetId="194" r:id="rId117"/>
    <sheet name="FC_IND_NMM_CR_E" sheetId="195" r:id="rId118"/>
    <sheet name="FC_IND_NMM_GL_E" sheetId="196" r:id="rId119"/>
    <sheet name="FC_IND_PPP_E" sheetId="111" r:id="rId120"/>
    <sheet name="FC_IND_PPP_PU_E" sheetId="197" r:id="rId121"/>
    <sheet name="FC_IND_PPP_PA_E" sheetId="198" r:id="rId122"/>
    <sheet name="FC_IND_PPP_PR_E" sheetId="199" r:id="rId123"/>
    <sheet name="FC_IND_FBT_E" sheetId="110" r:id="rId124"/>
    <sheet name="FC_IND_TE_E" sheetId="107" r:id="rId125"/>
    <sheet name="FC_IND_MAC_E" sheetId="108" r:id="rId126"/>
    <sheet name="FC_IND_TL_E" sheetId="114" r:id="rId127"/>
    <sheet name="FC_IND_WP_E" sheetId="112" r:id="rId128"/>
    <sheet name="FC_IND_MQ_E" sheetId="109" r:id="rId129"/>
    <sheet name="FC_IND_CON_E" sheetId="113" r:id="rId130"/>
    <sheet name="FC_IND_NSP_E" sheetId="115" r:id="rId131"/>
    <sheet name="FC_TRA_E" sheetId="116" r:id="rId132"/>
    <sheet name="FC_TRA_RAIL_E" sheetId="117" r:id="rId133"/>
    <sheet name="FC_TRA_RAIL_MTU_E" sheetId="162" r:id="rId134"/>
    <sheet name="FC_TRA_RAIL_CPT_E" sheetId="163" r:id="rId135"/>
    <sheet name="FC_TRA_RAIL_HST_E" sheetId="164" r:id="rId136"/>
    <sheet name="FC_TRA_RAIL_FRT_E" sheetId="165" r:id="rId137"/>
    <sheet name="FC_TRA_ROAD_E" sheetId="118" r:id="rId138"/>
    <sheet name="FC_TRA_ROAD_P2W_E" sheetId="166" r:id="rId139"/>
    <sheet name="FC_TRA_ROAD_CAR_E" sheetId="167" r:id="rId140"/>
    <sheet name="FC_TRA_ROAD_BUS_E" sheetId="168" r:id="rId141"/>
    <sheet name="FC_TRA_ROAD_LCV_E" sheetId="169" r:id="rId142"/>
    <sheet name="FC_TRA_ROAD_HGV_E" sheetId="170" r:id="rId143"/>
    <sheet name="FC_TRA_DAVI_E" sheetId="119" r:id="rId144"/>
    <sheet name="FC_TRA_DAVI_PA_E" sheetId="155" r:id="rId145"/>
    <sheet name="FC_TRA_DAVI_FR_E" sheetId="156" r:id="rId146"/>
    <sheet name="FC_TRA_DNAVI_E" sheetId="120" r:id="rId147"/>
    <sheet name="FC_TRA_DNAVI_DCS_E" sheetId="158" r:id="rId148"/>
    <sheet name="FC_TRA_DNAVI_IWW_E" sheetId="159" r:id="rId149"/>
    <sheet name="FC_TRA_PIPE_E" sheetId="121" r:id="rId150"/>
    <sheet name="FC_OTH_E" sheetId="123" r:id="rId151"/>
    <sheet name="FC_OTH_CP_E" sheetId="124" r:id="rId152"/>
    <sheet name="FC_OTH_CP_SH_E" sheetId="201" r:id="rId153"/>
    <sheet name="FC_OTH_CP_SC_E" sheetId="202" r:id="rId154"/>
    <sheet name="FC_OTH_CP_HW_E" sheetId="203" r:id="rId155"/>
    <sheet name="FC_OTH_CP_CA_E" sheetId="204" r:id="rId156"/>
    <sheet name="FC_OTH_CP_VE_E" sheetId="205" r:id="rId157"/>
    <sheet name="FC_OTH_CP_SL_E" sheetId="206" r:id="rId158"/>
    <sheet name="FC_OTH_CP_BL_E" sheetId="207" r:id="rId159"/>
    <sheet name="FC_OTH_CP_CR_E" sheetId="208" r:id="rId160"/>
    <sheet name="FC_OTH_CP_BT_E" sheetId="209" r:id="rId161"/>
    <sheet name="FC_OTH_CP_IT_E" sheetId="210" r:id="rId162"/>
    <sheet name="FC_OTH_HH_E" sheetId="125" r:id="rId163"/>
    <sheet name="FC_OTH_HH_SH_E" sheetId="171" r:id="rId164"/>
    <sheet name="FC_OTH_HH_SC_E" sheetId="172" r:id="rId165"/>
    <sheet name="FC_OTH_HH_WH_E" sheetId="173" r:id="rId166"/>
    <sheet name="FC_OTH_HH_CO_E" sheetId="174" r:id="rId167"/>
    <sheet name="FC_OTH_HH_RF_E" sheetId="175" r:id="rId168"/>
    <sheet name="FC_OTH_HH_WM_E" sheetId="176" r:id="rId169"/>
    <sheet name="FC_OTH_HH_DR_E" sheetId="177" r:id="rId170"/>
    <sheet name="FC_OTH_HH_DW_E" sheetId="178" r:id="rId171"/>
    <sheet name="FC_OTH_HH_TV_E" sheetId="179" r:id="rId172"/>
    <sheet name="FC_OTH_HH_IT_E" sheetId="180" r:id="rId173"/>
    <sheet name="FC_OTH_HH_LI_E" sheetId="181" r:id="rId174"/>
    <sheet name="FC_OTH_HH_OA_E" sheetId="182" r:id="rId175"/>
    <sheet name="FC_OTH_AFF_E" sheetId="183" r:id="rId176"/>
    <sheet name="STATDIFF" sheetId="129" r:id="rId177"/>
  </sheets>
  <calcPr calcId="162913"/>
</workbook>
</file>

<file path=xl/calcChain.xml><?xml version="1.0" encoding="utf-8"?>
<calcChain xmlns="http://schemas.openxmlformats.org/spreadsheetml/2006/main">
  <c r="X71" i="199" l="1"/>
  <c r="P71" i="199"/>
  <c r="H71" i="199"/>
  <c r="X52" i="199"/>
  <c r="R52" i="199"/>
  <c r="Q52" i="199"/>
  <c r="J52" i="199"/>
  <c r="I52" i="199"/>
  <c r="H52" i="199"/>
  <c r="J33" i="199"/>
  <c r="R27" i="199"/>
  <c r="V8" i="199"/>
  <c r="N8" i="199"/>
  <c r="X8" i="198"/>
  <c r="H8" i="198"/>
  <c r="D71" i="198"/>
  <c r="D22" i="198"/>
  <c r="C22" i="199"/>
  <c r="U71" i="195"/>
  <c r="M71" i="195"/>
  <c r="E71" i="195"/>
  <c r="C22" i="195"/>
  <c r="K22" i="190"/>
  <c r="C4" i="190"/>
  <c r="B120" i="149"/>
  <c r="B137" i="149"/>
  <c r="B74" i="149"/>
  <c r="B58" i="149"/>
  <c r="B116" i="149"/>
  <c r="B78" i="149"/>
  <c r="B135" i="149"/>
  <c r="B107" i="149"/>
  <c r="B60" i="149"/>
  <c r="B85" i="149"/>
  <c r="B114" i="149"/>
  <c r="B62" i="149"/>
  <c r="B49" i="149"/>
  <c r="B29" i="149"/>
  <c r="B63" i="149"/>
  <c r="B88" i="149"/>
  <c r="B70" i="149"/>
  <c r="B87" i="149"/>
  <c r="B76" i="149"/>
  <c r="B130" i="149"/>
  <c r="B157" i="149"/>
  <c r="B12" i="149"/>
  <c r="B112" i="149"/>
  <c r="B50" i="149"/>
  <c r="B39" i="149"/>
  <c r="B56" i="149"/>
  <c r="B142" i="149"/>
  <c r="B140" i="149"/>
  <c r="B52" i="149"/>
  <c r="B54" i="149"/>
  <c r="B127" i="149"/>
  <c r="B24" i="149"/>
  <c r="B21" i="149"/>
  <c r="B33" i="149"/>
  <c r="B154" i="149"/>
  <c r="B79" i="149"/>
  <c r="B167" i="149"/>
  <c r="B65" i="149"/>
  <c r="B141" i="149"/>
  <c r="B162" i="149"/>
  <c r="B81" i="149"/>
  <c r="B15" i="149"/>
  <c r="B17" i="149"/>
  <c r="B51" i="149"/>
  <c r="B11" i="149"/>
  <c r="B7" i="149"/>
  <c r="B9" i="149"/>
  <c r="B125" i="149"/>
  <c r="B102" i="149"/>
  <c r="B113" i="149"/>
  <c r="B14" i="149"/>
  <c r="B119" i="149"/>
  <c r="B117" i="149"/>
  <c r="B115" i="149"/>
  <c r="B104" i="149"/>
  <c r="B177" i="149"/>
  <c r="B46" i="149"/>
  <c r="B122" i="149"/>
  <c r="B16" i="149"/>
  <c r="B156" i="149"/>
  <c r="B100" i="149"/>
  <c r="B111" i="149"/>
  <c r="B97" i="149"/>
  <c r="B36" i="149"/>
  <c r="B4" i="149"/>
  <c r="B94" i="149"/>
  <c r="B86" i="149"/>
  <c r="B169" i="149"/>
  <c r="B31" i="149"/>
  <c r="B37" i="149"/>
  <c r="B138" i="149"/>
  <c r="B110" i="149"/>
  <c r="B53" i="149"/>
  <c r="B80" i="149"/>
  <c r="B6" i="149"/>
  <c r="B55" i="149"/>
  <c r="B124" i="149"/>
  <c r="B77" i="149"/>
  <c r="B131" i="149"/>
  <c r="B20" i="149"/>
  <c r="B35" i="149"/>
  <c r="B118" i="149"/>
  <c r="B75" i="149"/>
  <c r="B47" i="149"/>
  <c r="B23" i="149"/>
  <c r="B163" i="149"/>
  <c r="B18" i="149"/>
  <c r="B42" i="149"/>
  <c r="B105" i="149"/>
  <c r="B146" i="149"/>
  <c r="B139" i="149"/>
  <c r="B68" i="149"/>
  <c r="B134" i="149"/>
  <c r="B174" i="149"/>
  <c r="B150" i="149"/>
  <c r="B136" i="149"/>
  <c r="B48" i="149"/>
  <c r="B82" i="149"/>
  <c r="B98" i="149"/>
  <c r="B161" i="149"/>
  <c r="B8" i="149"/>
  <c r="B170" i="149"/>
  <c r="B160" i="149"/>
  <c r="B34" i="149"/>
  <c r="B69" i="149"/>
  <c r="B171" i="149"/>
  <c r="B5" i="149"/>
  <c r="B66" i="149"/>
  <c r="B99" i="149"/>
  <c r="B151" i="149"/>
  <c r="B38" i="149"/>
  <c r="B126" i="149"/>
  <c r="B19" i="149"/>
  <c r="B109" i="149"/>
  <c r="B40" i="149"/>
  <c r="B41" i="149"/>
  <c r="B172" i="149"/>
  <c r="B25" i="149"/>
  <c r="B64" i="149"/>
  <c r="B95" i="149"/>
  <c r="B10" i="149"/>
  <c r="B152" i="149"/>
  <c r="B93" i="149"/>
  <c r="B84" i="149"/>
  <c r="B92" i="149"/>
  <c r="B103" i="149"/>
  <c r="B129" i="149"/>
  <c r="B149" i="149"/>
  <c r="B13" i="149"/>
  <c r="B123" i="149"/>
  <c r="B30" i="149"/>
  <c r="B71" i="149"/>
  <c r="B61" i="149"/>
  <c r="B72" i="149"/>
  <c r="B73" i="149"/>
  <c r="B91" i="149"/>
  <c r="B27" i="149"/>
  <c r="B144" i="149"/>
  <c r="B176" i="149"/>
  <c r="B153" i="149"/>
  <c r="B67" i="149"/>
  <c r="B90" i="149"/>
  <c r="B96" i="149"/>
  <c r="B178" i="149"/>
  <c r="B145" i="149"/>
  <c r="B173" i="149"/>
  <c r="B175" i="149"/>
  <c r="B89" i="149"/>
  <c r="B22" i="149"/>
  <c r="B164" i="149"/>
  <c r="B43" i="149"/>
  <c r="B121" i="149"/>
  <c r="B57" i="149"/>
  <c r="B168" i="149"/>
  <c r="B147" i="149"/>
  <c r="B101" i="149"/>
  <c r="B143" i="149"/>
  <c r="B45" i="149"/>
  <c r="B128" i="149"/>
  <c r="B28" i="149"/>
  <c r="B108" i="149"/>
  <c r="B59" i="149"/>
  <c r="B83" i="149"/>
  <c r="B26" i="149"/>
  <c r="B133" i="149"/>
  <c r="B166" i="149"/>
  <c r="B132" i="149"/>
  <c r="B155" i="149"/>
  <c r="B159" i="149"/>
  <c r="B44" i="149"/>
  <c r="B106" i="149"/>
  <c r="B158" i="149"/>
  <c r="B148" i="149"/>
  <c r="B165" i="149"/>
  <c r="B32" i="149"/>
  <c r="G52" i="199" l="1"/>
  <c r="W52" i="199"/>
  <c r="G71" i="199"/>
  <c r="O71" i="199"/>
  <c r="W71" i="199"/>
  <c r="G22" i="193"/>
  <c r="O22" i="193"/>
  <c r="J8" i="194"/>
  <c r="R8" i="194"/>
  <c r="I8" i="195"/>
  <c r="Q8" i="195"/>
  <c r="V71" i="198"/>
  <c r="E22" i="199"/>
  <c r="M22" i="199"/>
  <c r="U52" i="199"/>
  <c r="E71" i="199"/>
  <c r="M71" i="199"/>
  <c r="U71" i="199"/>
  <c r="K8" i="198"/>
  <c r="S8" i="198"/>
  <c r="G52" i="198"/>
  <c r="O52" i="198"/>
  <c r="W52" i="198"/>
  <c r="W8" i="198"/>
  <c r="L71" i="198"/>
  <c r="T71" i="198"/>
  <c r="K17" i="199"/>
  <c r="S27" i="199"/>
  <c r="K33" i="199"/>
  <c r="S33" i="199"/>
  <c r="W71" i="198"/>
  <c r="J8" i="199"/>
  <c r="R8" i="199"/>
  <c r="V52" i="199"/>
  <c r="F71" i="199"/>
  <c r="N71" i="199"/>
  <c r="V71" i="199"/>
  <c r="F22" i="198"/>
  <c r="N22" i="198"/>
  <c r="X8" i="199"/>
  <c r="H11" i="199"/>
  <c r="P11" i="199"/>
  <c r="X11" i="199"/>
  <c r="C4" i="189"/>
  <c r="S22" i="194"/>
  <c r="D22" i="192"/>
  <c r="C71" i="195"/>
  <c r="I71" i="196"/>
  <c r="Q71" i="196"/>
  <c r="L8" i="195"/>
  <c r="E22" i="195"/>
  <c r="M22" i="195"/>
  <c r="U22" i="195"/>
  <c r="C22" i="196"/>
  <c r="I8" i="189"/>
  <c r="Q8" i="189"/>
  <c r="L71" i="199"/>
  <c r="S22" i="193"/>
  <c r="P22" i="190"/>
  <c r="X22" i="190"/>
  <c r="H71" i="192"/>
  <c r="P71" i="192"/>
  <c r="H71" i="197"/>
  <c r="P71" i="197"/>
  <c r="X71" i="197"/>
  <c r="L8" i="198"/>
  <c r="T8" i="198"/>
  <c r="P8" i="198"/>
  <c r="T27" i="198"/>
  <c r="H33" i="198"/>
  <c r="P33" i="198"/>
  <c r="X33" i="198"/>
  <c r="H8" i="190"/>
  <c r="P8" i="190"/>
  <c r="X8" i="190"/>
  <c r="L8" i="191"/>
  <c r="T8" i="191"/>
  <c r="E71" i="191"/>
  <c r="M71" i="191"/>
  <c r="U71" i="191"/>
  <c r="D8" i="193"/>
  <c r="L8" i="193"/>
  <c r="T8" i="193"/>
  <c r="E71" i="193"/>
  <c r="M71" i="193"/>
  <c r="U71" i="193"/>
  <c r="G17" i="199"/>
  <c r="T8" i="188"/>
  <c r="E22" i="190"/>
  <c r="M22" i="190"/>
  <c r="E8" i="193"/>
  <c r="E71" i="197"/>
  <c r="M71" i="197"/>
  <c r="U71" i="197"/>
  <c r="F8" i="198"/>
  <c r="N8" i="198"/>
  <c r="V8" i="198"/>
  <c r="V11" i="198"/>
  <c r="I71" i="198"/>
  <c r="Q71" i="198"/>
  <c r="L8" i="199"/>
  <c r="H33" i="199"/>
  <c r="P33" i="199"/>
  <c r="X33" i="199"/>
  <c r="C22" i="197"/>
  <c r="C71" i="197"/>
  <c r="D8" i="198"/>
  <c r="T71" i="199"/>
  <c r="W22" i="189"/>
  <c r="G71" i="189"/>
  <c r="O71" i="189"/>
  <c r="W71" i="189"/>
  <c r="G22" i="191"/>
  <c r="G71" i="191"/>
  <c r="O71" i="191"/>
  <c r="W71" i="191"/>
  <c r="F8" i="193"/>
  <c r="N8" i="193"/>
  <c r="V8" i="193"/>
  <c r="N22" i="193"/>
  <c r="V22" i="193"/>
  <c r="L22" i="192"/>
  <c r="T22" i="192"/>
  <c r="W22" i="193"/>
  <c r="E11" i="198"/>
  <c r="M11" i="198"/>
  <c r="U11" i="198"/>
  <c r="N22" i="199"/>
  <c r="K52" i="199"/>
  <c r="S52" i="199"/>
  <c r="O22" i="196"/>
  <c r="W22" i="196"/>
  <c r="J17" i="198"/>
  <c r="R17" i="198"/>
  <c r="F17" i="198"/>
  <c r="N17" i="198"/>
  <c r="V17" i="198"/>
  <c r="J22" i="198"/>
  <c r="R22" i="198"/>
  <c r="F27" i="198"/>
  <c r="J52" i="198"/>
  <c r="R52" i="198"/>
  <c r="O17" i="199"/>
  <c r="I22" i="192"/>
  <c r="Q22" i="192"/>
  <c r="X22" i="196"/>
  <c r="K71" i="195"/>
  <c r="S71" i="195"/>
  <c r="K22" i="198"/>
  <c r="W22" i="198"/>
  <c r="G27" i="198"/>
  <c r="O27" i="198"/>
  <c r="W27" i="198"/>
  <c r="S33" i="198"/>
  <c r="J71" i="198"/>
  <c r="R71" i="198"/>
  <c r="F22" i="194"/>
  <c r="N22" i="194"/>
  <c r="F71" i="194"/>
  <c r="V71" i="194"/>
  <c r="D8" i="197"/>
  <c r="L8" i="197"/>
  <c r="T8" i="197"/>
  <c r="L17" i="198"/>
  <c r="T17" i="198"/>
  <c r="L22" i="198"/>
  <c r="T22" i="198"/>
  <c r="C22" i="188"/>
  <c r="H22" i="189"/>
  <c r="P22" i="189"/>
  <c r="X22" i="189"/>
  <c r="T27" i="199"/>
  <c r="E52" i="199"/>
  <c r="M52" i="199"/>
  <c r="C8" i="193"/>
  <c r="M11" i="193"/>
  <c r="D8" i="188"/>
  <c r="L8" i="188"/>
  <c r="E22" i="188"/>
  <c r="M22" i="188"/>
  <c r="U22" i="188"/>
  <c r="U71" i="188"/>
  <c r="D71" i="191"/>
  <c r="L71" i="191"/>
  <c r="T71" i="191"/>
  <c r="K22" i="194"/>
  <c r="I71" i="194"/>
  <c r="Q71" i="194"/>
  <c r="O52" i="199"/>
  <c r="D8" i="194"/>
  <c r="T8" i="194"/>
  <c r="O22" i="194"/>
  <c r="I8" i="198"/>
  <c r="Q8" i="198"/>
  <c r="E8" i="198"/>
  <c r="M8" i="198"/>
  <c r="U8" i="198"/>
  <c r="I11" i="198"/>
  <c r="Q11" i="198"/>
  <c r="E33" i="198"/>
  <c r="M33" i="198"/>
  <c r="U33" i="198"/>
  <c r="K71" i="198"/>
  <c r="S71" i="198"/>
  <c r="H22" i="199"/>
  <c r="P22" i="199"/>
  <c r="X22" i="199"/>
  <c r="K27" i="199"/>
  <c r="F22" i="187"/>
  <c r="N22" i="187"/>
  <c r="V22" i="187"/>
  <c r="Q22" i="187"/>
  <c r="I71" i="187"/>
  <c r="N22" i="191"/>
  <c r="V22" i="198"/>
  <c r="X71" i="198"/>
  <c r="L33" i="199"/>
  <c r="I71" i="199"/>
  <c r="Q8" i="194"/>
  <c r="G17" i="198"/>
  <c r="O17" i="198"/>
  <c r="W17" i="198"/>
  <c r="F22" i="188"/>
  <c r="N22" i="188"/>
  <c r="V22" i="188"/>
  <c r="G17" i="191"/>
  <c r="P22" i="191"/>
  <c r="F71" i="193"/>
  <c r="N71" i="193"/>
  <c r="V71" i="193"/>
  <c r="C71" i="194"/>
  <c r="F71" i="196"/>
  <c r="N71" i="196"/>
  <c r="V71" i="196"/>
  <c r="G8" i="195"/>
  <c r="O8" i="195"/>
  <c r="W8" i="195"/>
  <c r="D17" i="195"/>
  <c r="K33" i="198"/>
  <c r="K71" i="199"/>
  <c r="J8" i="188"/>
  <c r="R8" i="188"/>
  <c r="D8" i="191"/>
  <c r="F27" i="192"/>
  <c r="N27" i="192"/>
  <c r="V27" i="192"/>
  <c r="T8" i="195"/>
  <c r="H52" i="198"/>
  <c r="P52" i="198"/>
  <c r="X52" i="198"/>
  <c r="F11" i="199"/>
  <c r="N11" i="199"/>
  <c r="V11" i="199"/>
  <c r="I17" i="199"/>
  <c r="Q17" i="199"/>
  <c r="F22" i="199"/>
  <c r="I27" i="199"/>
  <c r="Q27" i="199"/>
  <c r="L52" i="199"/>
  <c r="T52" i="199"/>
  <c r="E42" i="105"/>
  <c r="C17" i="190"/>
  <c r="S11" i="199"/>
  <c r="G22" i="199"/>
  <c r="O22" i="199"/>
  <c r="E33" i="199"/>
  <c r="M33" i="199"/>
  <c r="U33" i="199"/>
  <c r="I33" i="199"/>
  <c r="P8" i="187"/>
  <c r="X8" i="187"/>
  <c r="Q22" i="189"/>
  <c r="J8" i="192"/>
  <c r="W17" i="192"/>
  <c r="U8" i="194"/>
  <c r="K71" i="194"/>
  <c r="J22" i="196"/>
  <c r="R22" i="196"/>
  <c r="D71" i="195"/>
  <c r="L71" i="195"/>
  <c r="T71" i="195"/>
  <c r="I71" i="197"/>
  <c r="Q71" i="197"/>
  <c r="F52" i="198"/>
  <c r="V52" i="198"/>
  <c r="T11" i="199"/>
  <c r="H8" i="192"/>
  <c r="P8" i="192"/>
  <c r="X8" i="192"/>
  <c r="F11" i="192"/>
  <c r="N11" i="192"/>
  <c r="M22" i="198"/>
  <c r="U22" i="198"/>
  <c r="K52" i="198"/>
  <c r="S52" i="198"/>
  <c r="I11" i="199"/>
  <c r="I22" i="199"/>
  <c r="Q22" i="199"/>
  <c r="G33" i="199"/>
  <c r="O33" i="199"/>
  <c r="W33" i="199"/>
  <c r="T71" i="188"/>
  <c r="C8" i="189"/>
  <c r="G8" i="189"/>
  <c r="O8" i="189"/>
  <c r="J8" i="189"/>
  <c r="E27" i="191"/>
  <c r="F71" i="191"/>
  <c r="N71" i="191"/>
  <c r="V71" i="191"/>
  <c r="I8" i="192"/>
  <c r="Q8" i="192"/>
  <c r="C8" i="195"/>
  <c r="F22" i="195"/>
  <c r="F22" i="197"/>
  <c r="N22" i="197"/>
  <c r="E8" i="192"/>
  <c r="M8" i="192"/>
  <c r="U8" i="192"/>
  <c r="U71" i="192"/>
  <c r="J22" i="195"/>
  <c r="R22" i="195"/>
  <c r="J71" i="195"/>
  <c r="R71" i="195"/>
  <c r="J11" i="198"/>
  <c r="R27" i="198"/>
  <c r="F33" i="198"/>
  <c r="F71" i="198"/>
  <c r="I22" i="187"/>
  <c r="C8" i="188"/>
  <c r="F17" i="188"/>
  <c r="H71" i="189"/>
  <c r="R22" i="190"/>
  <c r="J22" i="191"/>
  <c r="H71" i="191"/>
  <c r="P71" i="191"/>
  <c r="X71" i="191"/>
  <c r="R8" i="192"/>
  <c r="N22" i="192"/>
  <c r="E71" i="192"/>
  <c r="M71" i="192"/>
  <c r="G8" i="194"/>
  <c r="O8" i="194"/>
  <c r="W8" i="194"/>
  <c r="E8" i="196"/>
  <c r="M8" i="196"/>
  <c r="U8" i="196"/>
  <c r="K8" i="195"/>
  <c r="S8" i="195"/>
  <c r="I22" i="195"/>
  <c r="Q22" i="195"/>
  <c r="D71" i="197"/>
  <c r="L71" i="197"/>
  <c r="T71" i="197"/>
  <c r="T8" i="199"/>
  <c r="K8" i="187"/>
  <c r="J22" i="187"/>
  <c r="R71" i="187"/>
  <c r="O4" i="188"/>
  <c r="G8" i="188"/>
  <c r="O8" i="188"/>
  <c r="W8" i="188"/>
  <c r="M11" i="188"/>
  <c r="I22" i="189"/>
  <c r="K27" i="191"/>
  <c r="S27" i="191"/>
  <c r="J33" i="191"/>
  <c r="R33" i="191"/>
  <c r="H33" i="191"/>
  <c r="P33" i="191"/>
  <c r="X33" i="191"/>
  <c r="F71" i="192"/>
  <c r="N71" i="192"/>
  <c r="V71" i="192"/>
  <c r="C71" i="193"/>
  <c r="D8" i="195"/>
  <c r="C71" i="199"/>
  <c r="R11" i="198"/>
  <c r="I17" i="198"/>
  <c r="Q17" i="198"/>
  <c r="G22" i="198"/>
  <c r="O22" i="198"/>
  <c r="E8" i="199"/>
  <c r="L8" i="187"/>
  <c r="S22" i="187"/>
  <c r="J22" i="189"/>
  <c r="R22" i="189"/>
  <c r="G71" i="190"/>
  <c r="W71" i="190"/>
  <c r="U8" i="191"/>
  <c r="W17" i="191"/>
  <c r="D22" i="191"/>
  <c r="L22" i="191"/>
  <c r="T22" i="191"/>
  <c r="G8" i="192"/>
  <c r="O8" i="192"/>
  <c r="G71" i="192"/>
  <c r="I8" i="194"/>
  <c r="I22" i="194"/>
  <c r="Q22" i="194"/>
  <c r="F22" i="196"/>
  <c r="U71" i="196"/>
  <c r="J33" i="198"/>
  <c r="R33" i="198"/>
  <c r="E52" i="198"/>
  <c r="M52" i="198"/>
  <c r="U52" i="198"/>
  <c r="N71" i="198"/>
  <c r="F8" i="199"/>
  <c r="L11" i="199"/>
  <c r="Q33" i="199"/>
  <c r="S8" i="187"/>
  <c r="D8" i="187"/>
  <c r="T8" i="187"/>
  <c r="X11" i="187"/>
  <c r="H4" i="187"/>
  <c r="P4" i="187"/>
  <c r="X4" i="187"/>
  <c r="S4" i="187"/>
  <c r="G22" i="187"/>
  <c r="O22" i="187"/>
  <c r="W22" i="187"/>
  <c r="M27" i="187"/>
  <c r="D71" i="187"/>
  <c r="L71" i="187"/>
  <c r="T71" i="187"/>
  <c r="K22" i="189"/>
  <c r="S22" i="189"/>
  <c r="F22" i="189"/>
  <c r="N22" i="189"/>
  <c r="K71" i="189"/>
  <c r="C8" i="190"/>
  <c r="F8" i="190"/>
  <c r="V8" i="190"/>
  <c r="I8" i="190"/>
  <c r="Q8" i="190"/>
  <c r="O11" i="190"/>
  <c r="E71" i="190"/>
  <c r="M71" i="190"/>
  <c r="U71" i="190"/>
  <c r="K71" i="191"/>
  <c r="S71" i="191"/>
  <c r="P11" i="194"/>
  <c r="K17" i="198"/>
  <c r="S17" i="198"/>
  <c r="I22" i="198"/>
  <c r="Q22" i="198"/>
  <c r="J27" i="198"/>
  <c r="N52" i="198"/>
  <c r="G71" i="198"/>
  <c r="O71" i="198"/>
  <c r="G8" i="199"/>
  <c r="H17" i="199"/>
  <c r="P17" i="199"/>
  <c r="X17" i="199"/>
  <c r="K22" i="199"/>
  <c r="S22" i="199"/>
  <c r="W22" i="199"/>
  <c r="L27" i="199"/>
  <c r="F33" i="199"/>
  <c r="N33" i="199"/>
  <c r="V33" i="199"/>
  <c r="F4" i="187"/>
  <c r="N4" i="187"/>
  <c r="V4" i="187"/>
  <c r="I8" i="187"/>
  <c r="Q8" i="187"/>
  <c r="M8" i="189"/>
  <c r="L22" i="189"/>
  <c r="E11" i="191"/>
  <c r="M11" i="191"/>
  <c r="U11" i="191"/>
  <c r="F8" i="192"/>
  <c r="N8" i="192"/>
  <c r="V8" i="192"/>
  <c r="K27" i="192"/>
  <c r="E27" i="193"/>
  <c r="M27" i="193"/>
  <c r="U27" i="193"/>
  <c r="D8" i="196"/>
  <c r="L8" i="196"/>
  <c r="K4" i="188"/>
  <c r="U27" i="188"/>
  <c r="K27" i="194"/>
  <c r="T33" i="199"/>
  <c r="S4" i="188"/>
  <c r="E27" i="188"/>
  <c r="H11" i="189"/>
  <c r="C71" i="190"/>
  <c r="G11" i="198"/>
  <c r="O11" i="198"/>
  <c r="W11" i="198"/>
  <c r="K11" i="198"/>
  <c r="S17" i="199"/>
  <c r="M8" i="190"/>
  <c r="W27" i="190"/>
  <c r="H4" i="191"/>
  <c r="P4" i="191"/>
  <c r="C8" i="192"/>
  <c r="C17" i="192"/>
  <c r="W8" i="192"/>
  <c r="L8" i="194"/>
  <c r="E17" i="196"/>
  <c r="M17" i="196"/>
  <c r="U17" i="196"/>
  <c r="C11" i="195"/>
  <c r="F11" i="198"/>
  <c r="N11" i="198"/>
  <c r="O8" i="199"/>
  <c r="W8" i="199"/>
  <c r="N52" i="199"/>
  <c r="S71" i="199"/>
  <c r="J4" i="187"/>
  <c r="M11" i="187"/>
  <c r="U11" i="187"/>
  <c r="H27" i="187"/>
  <c r="P27" i="187"/>
  <c r="X27" i="187"/>
  <c r="J71" i="187"/>
  <c r="L4" i="188"/>
  <c r="W4" i="188"/>
  <c r="D71" i="188"/>
  <c r="L71" i="188"/>
  <c r="S71" i="189"/>
  <c r="N17" i="190"/>
  <c r="V17" i="190"/>
  <c r="I22" i="190"/>
  <c r="Q22" i="190"/>
  <c r="E8" i="191"/>
  <c r="M8" i="191"/>
  <c r="H22" i="192"/>
  <c r="P22" i="192"/>
  <c r="X22" i="192"/>
  <c r="M8" i="194"/>
  <c r="C8" i="197"/>
  <c r="C17" i="197"/>
  <c r="U22" i="197"/>
  <c r="S11" i="198"/>
  <c r="I33" i="198"/>
  <c r="E8" i="187"/>
  <c r="M8" i="187"/>
  <c r="U8" i="187"/>
  <c r="O17" i="187"/>
  <c r="P4" i="188"/>
  <c r="J71" i="188"/>
  <c r="R71" i="188"/>
  <c r="E71" i="188"/>
  <c r="O17" i="191"/>
  <c r="C11" i="194"/>
  <c r="K11" i="194"/>
  <c r="S11" i="194"/>
  <c r="G17" i="194"/>
  <c r="O17" i="194"/>
  <c r="W17" i="194"/>
  <c r="J8" i="196"/>
  <c r="R8" i="196"/>
  <c r="E27" i="196"/>
  <c r="U27" i="196"/>
  <c r="T17" i="195"/>
  <c r="L11" i="197"/>
  <c r="P22" i="198"/>
  <c r="X22" i="198"/>
  <c r="L52" i="198"/>
  <c r="T52" i="198"/>
  <c r="J11" i="199"/>
  <c r="R11" i="199"/>
  <c r="F8" i="187"/>
  <c r="N8" i="187"/>
  <c r="V8" i="187"/>
  <c r="O33" i="188"/>
  <c r="N8" i="189"/>
  <c r="V8" i="189"/>
  <c r="E22" i="189"/>
  <c r="M22" i="189"/>
  <c r="U22" i="189"/>
  <c r="F71" i="190"/>
  <c r="X4" i="191"/>
  <c r="R22" i="191"/>
  <c r="C22" i="192"/>
  <c r="C71" i="192"/>
  <c r="X71" i="192"/>
  <c r="C22" i="193"/>
  <c r="D71" i="194"/>
  <c r="L71" i="194"/>
  <c r="T71" i="194"/>
  <c r="D22" i="199"/>
  <c r="O17" i="196"/>
  <c r="W17" i="196"/>
  <c r="J8" i="198"/>
  <c r="R8" i="198"/>
  <c r="H8" i="187"/>
  <c r="U11" i="188"/>
  <c r="F27" i="189"/>
  <c r="D17" i="190"/>
  <c r="C17" i="191"/>
  <c r="J17" i="191"/>
  <c r="R17" i="191"/>
  <c r="O22" i="191"/>
  <c r="W22" i="191"/>
  <c r="D8" i="192"/>
  <c r="T8" i="192"/>
  <c r="N71" i="194"/>
  <c r="D22" i="196"/>
  <c r="L22" i="196"/>
  <c r="T22" i="196"/>
  <c r="V22" i="197"/>
  <c r="H8" i="199"/>
  <c r="P8" i="199"/>
  <c r="G71" i="187"/>
  <c r="O71" i="187"/>
  <c r="W71" i="187"/>
  <c r="P71" i="189"/>
  <c r="K8" i="190"/>
  <c r="S8" i="190"/>
  <c r="C71" i="198"/>
  <c r="G8" i="187"/>
  <c r="O8" i="187"/>
  <c r="W8" i="187"/>
  <c r="G17" i="187"/>
  <c r="W17" i="187"/>
  <c r="R17" i="187"/>
  <c r="E71" i="187"/>
  <c r="M71" i="187"/>
  <c r="U71" i="187"/>
  <c r="H8" i="188"/>
  <c r="P8" i="188"/>
  <c r="X8" i="188"/>
  <c r="W8" i="189"/>
  <c r="E11" i="189"/>
  <c r="P11" i="189"/>
  <c r="S11" i="189"/>
  <c r="O17" i="189"/>
  <c r="J17" i="189"/>
  <c r="E17" i="189"/>
  <c r="F71" i="189"/>
  <c r="N71" i="189"/>
  <c r="V71" i="189"/>
  <c r="C11" i="190"/>
  <c r="C22" i="190"/>
  <c r="O71" i="190"/>
  <c r="H8" i="191"/>
  <c r="P8" i="191"/>
  <c r="X8" i="191"/>
  <c r="F22" i="191"/>
  <c r="V22" i="192"/>
  <c r="J52" i="193"/>
  <c r="R52" i="193"/>
  <c r="P52" i="193"/>
  <c r="E71" i="194"/>
  <c r="M71" i="194"/>
  <c r="U71" i="194"/>
  <c r="H71" i="194"/>
  <c r="P71" i="194"/>
  <c r="X71" i="194"/>
  <c r="K22" i="196"/>
  <c r="E22" i="198"/>
  <c r="N27" i="198"/>
  <c r="V27" i="198"/>
  <c r="G27" i="199"/>
  <c r="O27" i="199"/>
  <c r="W27" i="199"/>
  <c r="J71" i="199"/>
  <c r="H11" i="187"/>
  <c r="P11" i="187"/>
  <c r="E17" i="187"/>
  <c r="M17" i="187"/>
  <c r="U17" i="187"/>
  <c r="H17" i="187"/>
  <c r="P17" i="187"/>
  <c r="X17" i="187"/>
  <c r="K17" i="187"/>
  <c r="S17" i="187"/>
  <c r="E27" i="187"/>
  <c r="C71" i="188"/>
  <c r="E11" i="188"/>
  <c r="D17" i="188"/>
  <c r="L17" i="188"/>
  <c r="T17" i="188"/>
  <c r="M17" i="189"/>
  <c r="U17" i="189"/>
  <c r="H17" i="189"/>
  <c r="P17" i="189"/>
  <c r="X17" i="189"/>
  <c r="Q52" i="189"/>
  <c r="U52" i="190"/>
  <c r="H52" i="190"/>
  <c r="X52" i="190"/>
  <c r="K4" i="191"/>
  <c r="S4" i="191"/>
  <c r="C11" i="193"/>
  <c r="T22" i="187"/>
  <c r="K27" i="187"/>
  <c r="S27" i="187"/>
  <c r="F27" i="187"/>
  <c r="N27" i="187"/>
  <c r="V27" i="187"/>
  <c r="I27" i="187"/>
  <c r="Q27" i="187"/>
  <c r="S52" i="187"/>
  <c r="T4" i="188"/>
  <c r="F11" i="188"/>
  <c r="N11" i="188"/>
  <c r="V11" i="188"/>
  <c r="M27" i="188"/>
  <c r="H52" i="188"/>
  <c r="V11" i="189"/>
  <c r="D22" i="189"/>
  <c r="T22" i="189"/>
  <c r="X71" i="189"/>
  <c r="F17" i="190"/>
  <c r="I17" i="190"/>
  <c r="S22" i="190"/>
  <c r="G27" i="190"/>
  <c r="N71" i="190"/>
  <c r="V71" i="190"/>
  <c r="J8" i="191"/>
  <c r="R8" i="191"/>
  <c r="O71" i="192"/>
  <c r="W71" i="192"/>
  <c r="E8" i="194"/>
  <c r="S8" i="197"/>
  <c r="D27" i="197"/>
  <c r="L27" i="197"/>
  <c r="D22" i="187"/>
  <c r="E22" i="187"/>
  <c r="M22" i="187"/>
  <c r="U22" i="187"/>
  <c r="H71" i="187"/>
  <c r="P71" i="187"/>
  <c r="X71" i="187"/>
  <c r="G4" i="188"/>
  <c r="K8" i="188"/>
  <c r="S8" i="188"/>
  <c r="N17" i="188"/>
  <c r="V17" i="188"/>
  <c r="H27" i="188"/>
  <c r="P27" i="188"/>
  <c r="X27" i="188"/>
  <c r="M71" i="188"/>
  <c r="D11" i="189"/>
  <c r="L11" i="189"/>
  <c r="T11" i="189"/>
  <c r="G11" i="189"/>
  <c r="O11" i="189"/>
  <c r="W11" i="189"/>
  <c r="W17" i="189"/>
  <c r="R17" i="189"/>
  <c r="D33" i="189"/>
  <c r="L33" i="189"/>
  <c r="T33" i="189"/>
  <c r="L17" i="190"/>
  <c r="T17" i="190"/>
  <c r="E17" i="191"/>
  <c r="M17" i="191"/>
  <c r="U17" i="191"/>
  <c r="V22" i="191"/>
  <c r="E11" i="193"/>
  <c r="U11" i="193"/>
  <c r="D22" i="194"/>
  <c r="L22" i="194"/>
  <c r="T22" i="194"/>
  <c r="L22" i="187"/>
  <c r="K11" i="187"/>
  <c r="S11" i="187"/>
  <c r="F11" i="187"/>
  <c r="N11" i="187"/>
  <c r="V11" i="187"/>
  <c r="I11" i="187"/>
  <c r="Q11" i="187"/>
  <c r="Q71" i="187"/>
  <c r="C4" i="188"/>
  <c r="G17" i="188"/>
  <c r="O17" i="188"/>
  <c r="W17" i="188"/>
  <c r="I22" i="188"/>
  <c r="Q22" i="188"/>
  <c r="D22" i="188"/>
  <c r="L22" i="188"/>
  <c r="T22" i="188"/>
  <c r="F71" i="188"/>
  <c r="N71" i="188"/>
  <c r="V71" i="188"/>
  <c r="I71" i="188"/>
  <c r="Q71" i="188"/>
  <c r="C22" i="189"/>
  <c r="C71" i="189"/>
  <c r="D8" i="189"/>
  <c r="L8" i="189"/>
  <c r="T8" i="189"/>
  <c r="V22" i="189"/>
  <c r="J71" i="189"/>
  <c r="R71" i="189"/>
  <c r="E71" i="189"/>
  <c r="M71" i="189"/>
  <c r="U71" i="189"/>
  <c r="N8" i="190"/>
  <c r="U22" i="190"/>
  <c r="H22" i="190"/>
  <c r="H71" i="190"/>
  <c r="P71" i="190"/>
  <c r="X71" i="190"/>
  <c r="K71" i="190"/>
  <c r="S71" i="190"/>
  <c r="F4" i="191"/>
  <c r="N4" i="191"/>
  <c r="V4" i="191"/>
  <c r="I11" i="191"/>
  <c r="Q11" i="191"/>
  <c r="D11" i="191"/>
  <c r="L11" i="191"/>
  <c r="T11" i="191"/>
  <c r="G11" i="191"/>
  <c r="O11" i="191"/>
  <c r="W11" i="191"/>
  <c r="I8" i="193"/>
  <c r="Q8" i="193"/>
  <c r="G71" i="193"/>
  <c r="O71" i="193"/>
  <c r="W71" i="193"/>
  <c r="J17" i="194"/>
  <c r="R17" i="194"/>
  <c r="M17" i="194"/>
  <c r="W33" i="196"/>
  <c r="E22" i="197"/>
  <c r="M22" i="197"/>
  <c r="F52" i="199"/>
  <c r="K4" i="187"/>
  <c r="K52" i="187"/>
  <c r="D4" i="188"/>
  <c r="I33" i="188"/>
  <c r="Q33" i="188"/>
  <c r="G71" i="188"/>
  <c r="O71" i="188"/>
  <c r="W71" i="188"/>
  <c r="G22" i="189"/>
  <c r="O22" i="189"/>
  <c r="D8" i="190"/>
  <c r="L8" i="190"/>
  <c r="T8" i="190"/>
  <c r="H22" i="191"/>
  <c r="X22" i="191"/>
  <c r="R22" i="187"/>
  <c r="E11" i="187"/>
  <c r="J17" i="187"/>
  <c r="K22" i="187"/>
  <c r="U27" i="187"/>
  <c r="F71" i="187"/>
  <c r="N71" i="187"/>
  <c r="V71" i="187"/>
  <c r="J4" i="188"/>
  <c r="R4" i="188"/>
  <c r="H4" i="188"/>
  <c r="X4" i="188"/>
  <c r="P52" i="188"/>
  <c r="X52" i="188"/>
  <c r="H27" i="189"/>
  <c r="P27" i="189"/>
  <c r="X27" i="189"/>
  <c r="E8" i="190"/>
  <c r="U8" i="190"/>
  <c r="G22" i="190"/>
  <c r="O22" i="190"/>
  <c r="W22" i="190"/>
  <c r="J22" i="190"/>
  <c r="J27" i="190"/>
  <c r="R27" i="190"/>
  <c r="J71" i="190"/>
  <c r="R71" i="190"/>
  <c r="F8" i="191"/>
  <c r="N8" i="191"/>
  <c r="V8" i="191"/>
  <c r="M27" i="191"/>
  <c r="G22" i="192"/>
  <c r="O22" i="192"/>
  <c r="W22" i="192"/>
  <c r="X52" i="195"/>
  <c r="J33" i="187"/>
  <c r="R33" i="187"/>
  <c r="G33" i="190"/>
  <c r="O33" i="190"/>
  <c r="W33" i="190"/>
  <c r="T33" i="190"/>
  <c r="C22" i="191"/>
  <c r="O33" i="191"/>
  <c r="H52" i="191"/>
  <c r="P52" i="191"/>
  <c r="X52" i="191"/>
  <c r="I17" i="192"/>
  <c r="D27" i="192"/>
  <c r="C17" i="193"/>
  <c r="C27" i="193"/>
  <c r="C33" i="193"/>
  <c r="C52" i="193"/>
  <c r="G8" i="193"/>
  <c r="O8" i="193"/>
  <c r="W8" i="193"/>
  <c r="J8" i="193"/>
  <c r="R8" i="193"/>
  <c r="F22" i="193"/>
  <c r="H8" i="194"/>
  <c r="P8" i="194"/>
  <c r="X8" i="194"/>
  <c r="K8" i="194"/>
  <c r="S8" i="194"/>
  <c r="C27" i="196"/>
  <c r="G22" i="196"/>
  <c r="E71" i="196"/>
  <c r="M71" i="196"/>
  <c r="F11" i="195"/>
  <c r="N11" i="195"/>
  <c r="F27" i="195"/>
  <c r="N27" i="195"/>
  <c r="V27" i="195"/>
  <c r="C11" i="197"/>
  <c r="C33" i="197"/>
  <c r="C52" i="197"/>
  <c r="C11" i="199"/>
  <c r="C8" i="198"/>
  <c r="C52" i="198"/>
  <c r="D17" i="198"/>
  <c r="T11" i="197"/>
  <c r="U22" i="199"/>
  <c r="R33" i="199"/>
  <c r="R26" i="199" s="1"/>
  <c r="J17" i="192"/>
  <c r="R17" i="192"/>
  <c r="K8" i="193"/>
  <c r="S8" i="193"/>
  <c r="K17" i="193"/>
  <c r="S17" i="193"/>
  <c r="I17" i="194"/>
  <c r="Q17" i="194"/>
  <c r="S27" i="194"/>
  <c r="F27" i="194"/>
  <c r="N27" i="194"/>
  <c r="H52" i="194"/>
  <c r="P52" i="194"/>
  <c r="X52" i="194"/>
  <c r="K52" i="194"/>
  <c r="S52" i="194"/>
  <c r="Q52" i="194"/>
  <c r="G71" i="194"/>
  <c r="O71" i="194"/>
  <c r="W71" i="194"/>
  <c r="J71" i="194"/>
  <c r="R71" i="194"/>
  <c r="I27" i="196"/>
  <c r="Q27" i="196"/>
  <c r="D27" i="196"/>
  <c r="L27" i="196"/>
  <c r="T27" i="196"/>
  <c r="L17" i="195"/>
  <c r="N22" i="195"/>
  <c r="V22" i="195"/>
  <c r="E27" i="195"/>
  <c r="F71" i="195"/>
  <c r="N71" i="195"/>
  <c r="V71" i="195"/>
  <c r="G11" i="197"/>
  <c r="O11" i="197"/>
  <c r="W11" i="197"/>
  <c r="F17" i="197"/>
  <c r="N17" i="197"/>
  <c r="V17" i="197"/>
  <c r="D8" i="199"/>
  <c r="I27" i="198"/>
  <c r="I26" i="198" s="1"/>
  <c r="Q27" i="198"/>
  <c r="L17" i="199"/>
  <c r="T17" i="199"/>
  <c r="P52" i="199"/>
  <c r="T8" i="196"/>
  <c r="E11" i="196"/>
  <c r="M11" i="196"/>
  <c r="U11" i="196"/>
  <c r="I22" i="196"/>
  <c r="Q22" i="196"/>
  <c r="J8" i="195"/>
  <c r="R8" i="195"/>
  <c r="D22" i="195"/>
  <c r="L22" i="195"/>
  <c r="T22" i="195"/>
  <c r="K8" i="197"/>
  <c r="T27" i="197"/>
  <c r="I52" i="197"/>
  <c r="Q52" i="197"/>
  <c r="D52" i="197"/>
  <c r="L52" i="197"/>
  <c r="T52" i="197"/>
  <c r="G52" i="197"/>
  <c r="O52" i="197"/>
  <c r="V11" i="192"/>
  <c r="S27" i="192"/>
  <c r="F11" i="194"/>
  <c r="N11" i="194"/>
  <c r="V11" i="194"/>
  <c r="J17" i="196"/>
  <c r="R17" i="196"/>
  <c r="C27" i="197"/>
  <c r="C11" i="198"/>
  <c r="C22" i="198"/>
  <c r="C33" i="198"/>
  <c r="H17" i="197"/>
  <c r="P17" i="197"/>
  <c r="X17" i="197"/>
  <c r="G8" i="198"/>
  <c r="O8" i="198"/>
  <c r="H11" i="198"/>
  <c r="P11" i="198"/>
  <c r="X11" i="198"/>
  <c r="K27" i="198"/>
  <c r="S27" i="198"/>
  <c r="E71" i="198"/>
  <c r="M71" i="198"/>
  <c r="U71" i="198"/>
  <c r="J17" i="199"/>
  <c r="J27" i="199"/>
  <c r="J26" i="199" s="1"/>
  <c r="C4" i="192"/>
  <c r="X11" i="192"/>
  <c r="K11" i="192"/>
  <c r="S11" i="192"/>
  <c r="E17" i="192"/>
  <c r="M17" i="192"/>
  <c r="U17" i="192"/>
  <c r="H17" i="192"/>
  <c r="P17" i="192"/>
  <c r="D71" i="192"/>
  <c r="L71" i="192"/>
  <c r="T71" i="192"/>
  <c r="C17" i="194"/>
  <c r="C27" i="194"/>
  <c r="C33" i="194"/>
  <c r="C52" i="194"/>
  <c r="V22" i="194"/>
  <c r="C11" i="196"/>
  <c r="C71" i="196"/>
  <c r="S22" i="196"/>
  <c r="N22" i="196"/>
  <c r="V22" i="196"/>
  <c r="H52" i="196"/>
  <c r="P52" i="196"/>
  <c r="X52" i="196"/>
  <c r="E11" i="195"/>
  <c r="G17" i="195"/>
  <c r="O17" i="195"/>
  <c r="W17" i="195"/>
  <c r="J27" i="195"/>
  <c r="R27" i="195"/>
  <c r="M27" i="195"/>
  <c r="U27" i="195"/>
  <c r="K52" i="195"/>
  <c r="S52" i="195"/>
  <c r="I71" i="195"/>
  <c r="Q71" i="195"/>
  <c r="H8" i="197"/>
  <c r="P8" i="197"/>
  <c r="X8" i="197"/>
  <c r="J22" i="197"/>
  <c r="R22" i="197"/>
  <c r="K11" i="199"/>
  <c r="I71" i="191"/>
  <c r="Q71" i="191"/>
  <c r="L8" i="192"/>
  <c r="J22" i="192"/>
  <c r="R22" i="192"/>
  <c r="I27" i="192"/>
  <c r="Q27" i="192"/>
  <c r="H33" i="192"/>
  <c r="J71" i="192"/>
  <c r="R71" i="192"/>
  <c r="H11" i="193"/>
  <c r="P11" i="193"/>
  <c r="X11" i="193"/>
  <c r="K11" i="193"/>
  <c r="S11" i="193"/>
  <c r="F11" i="193"/>
  <c r="N11" i="193"/>
  <c r="V11" i="193"/>
  <c r="G17" i="193"/>
  <c r="O17" i="193"/>
  <c r="W17" i="193"/>
  <c r="H22" i="193"/>
  <c r="P22" i="193"/>
  <c r="X22" i="193"/>
  <c r="K22" i="193"/>
  <c r="G33" i="193"/>
  <c r="O33" i="193"/>
  <c r="W33" i="193"/>
  <c r="J71" i="193"/>
  <c r="R71" i="193"/>
  <c r="H11" i="194"/>
  <c r="X11" i="194"/>
  <c r="S71" i="194"/>
  <c r="G8" i="196"/>
  <c r="O8" i="196"/>
  <c r="W8" i="196"/>
  <c r="M27" i="196"/>
  <c r="K33" i="196"/>
  <c r="S33" i="196"/>
  <c r="F33" i="196"/>
  <c r="N33" i="196"/>
  <c r="V33" i="196"/>
  <c r="D33" i="196"/>
  <c r="L33" i="196"/>
  <c r="T33" i="196"/>
  <c r="E8" i="195"/>
  <c r="M8" i="195"/>
  <c r="H8" i="195"/>
  <c r="X8" i="195"/>
  <c r="K11" i="195"/>
  <c r="S11" i="195"/>
  <c r="G22" i="195"/>
  <c r="G71" i="195"/>
  <c r="O71" i="195"/>
  <c r="W71" i="195"/>
  <c r="E17" i="197"/>
  <c r="M17" i="197"/>
  <c r="U17" i="197"/>
  <c r="H22" i="197"/>
  <c r="P22" i="197"/>
  <c r="X22" i="197"/>
  <c r="G27" i="197"/>
  <c r="O27" i="197"/>
  <c r="W27" i="197"/>
  <c r="F33" i="197"/>
  <c r="N33" i="197"/>
  <c r="V33" i="197"/>
  <c r="D71" i="199"/>
  <c r="U27" i="191"/>
  <c r="J71" i="191"/>
  <c r="R71" i="191"/>
  <c r="I11" i="192"/>
  <c r="Q11" i="192"/>
  <c r="G17" i="192"/>
  <c r="O17" i="192"/>
  <c r="M8" i="193"/>
  <c r="U8" i="193"/>
  <c r="I22" i="193"/>
  <c r="Q22" i="193"/>
  <c r="E11" i="194"/>
  <c r="M11" i="194"/>
  <c r="U11" i="194"/>
  <c r="V27" i="194"/>
  <c r="H71" i="196"/>
  <c r="P71" i="196"/>
  <c r="X71" i="196"/>
  <c r="K71" i="196"/>
  <c r="S71" i="196"/>
  <c r="M11" i="195"/>
  <c r="U11" i="195"/>
  <c r="I17" i="195"/>
  <c r="Q17" i="195"/>
  <c r="H22" i="195"/>
  <c r="P22" i="195"/>
  <c r="X22" i="195"/>
  <c r="S22" i="195"/>
  <c r="H33" i="195"/>
  <c r="W33" i="195"/>
  <c r="H71" i="195"/>
  <c r="P71" i="195"/>
  <c r="X71" i="195"/>
  <c r="C8" i="199"/>
  <c r="G8" i="197"/>
  <c r="O8" i="197"/>
  <c r="W8" i="197"/>
  <c r="J8" i="197"/>
  <c r="R8" i="197"/>
  <c r="D11" i="197"/>
  <c r="I22" i="197"/>
  <c r="Q22" i="197"/>
  <c r="G71" i="197"/>
  <c r="O71" i="197"/>
  <c r="W71" i="197"/>
  <c r="J71" i="197"/>
  <c r="R71" i="197"/>
  <c r="H17" i="198"/>
  <c r="L33" i="198"/>
  <c r="T33" i="198"/>
  <c r="K8" i="199"/>
  <c r="S8" i="199"/>
  <c r="E11" i="199"/>
  <c r="M11" i="199"/>
  <c r="U11" i="199"/>
  <c r="Q11" i="199"/>
  <c r="E17" i="199"/>
  <c r="M17" i="199"/>
  <c r="U17" i="199"/>
  <c r="E27" i="199"/>
  <c r="M27" i="199"/>
  <c r="U27" i="199"/>
  <c r="I4" i="187"/>
  <c r="Q4" i="187"/>
  <c r="D4" i="187"/>
  <c r="L4" i="187"/>
  <c r="T4" i="187"/>
  <c r="D11" i="187"/>
  <c r="L11" i="187"/>
  <c r="T11" i="187"/>
  <c r="G11" i="187"/>
  <c r="O11" i="187"/>
  <c r="W11" i="187"/>
  <c r="J11" i="187"/>
  <c r="R11" i="187"/>
  <c r="F17" i="187"/>
  <c r="N17" i="187"/>
  <c r="V17" i="187"/>
  <c r="I17" i="187"/>
  <c r="Q17" i="187"/>
  <c r="T17" i="187"/>
  <c r="D27" i="187"/>
  <c r="L27" i="187"/>
  <c r="T27" i="187"/>
  <c r="J27" i="187"/>
  <c r="R27" i="187"/>
  <c r="I33" i="187"/>
  <c r="Q33" i="187"/>
  <c r="C17" i="188"/>
  <c r="C27" i="188"/>
  <c r="C33" i="188"/>
  <c r="C52" i="188"/>
  <c r="F4" i="188"/>
  <c r="N4" i="188"/>
  <c r="V4" i="188"/>
  <c r="G11" i="188"/>
  <c r="O11" i="188"/>
  <c r="W11" i="188"/>
  <c r="H17" i="188"/>
  <c r="P17" i="188"/>
  <c r="X17" i="188"/>
  <c r="K17" i="188"/>
  <c r="S17" i="188"/>
  <c r="J33" i="188"/>
  <c r="R33" i="188"/>
  <c r="E33" i="188"/>
  <c r="M33" i="188"/>
  <c r="U33" i="188"/>
  <c r="U26" i="188" s="1"/>
  <c r="F33" i="188"/>
  <c r="N33" i="188"/>
  <c r="V33" i="188"/>
  <c r="G33" i="188"/>
  <c r="W33" i="188"/>
  <c r="E52" i="188"/>
  <c r="M52" i="188"/>
  <c r="U52" i="188"/>
  <c r="N27" i="189"/>
  <c r="V27" i="189"/>
  <c r="W11" i="190"/>
  <c r="R11" i="190"/>
  <c r="L33" i="190"/>
  <c r="G4" i="187"/>
  <c r="O4" i="187"/>
  <c r="W4" i="187"/>
  <c r="R4" i="187"/>
  <c r="E4" i="187"/>
  <c r="M4" i="187"/>
  <c r="U4" i="187"/>
  <c r="F52" i="187"/>
  <c r="N52" i="187"/>
  <c r="V52" i="187"/>
  <c r="I52" i="187"/>
  <c r="Q52" i="187"/>
  <c r="D52" i="187"/>
  <c r="L52" i="187"/>
  <c r="T52" i="187"/>
  <c r="H52" i="187"/>
  <c r="P52" i="187"/>
  <c r="X52" i="187"/>
  <c r="E8" i="188"/>
  <c r="M8" i="188"/>
  <c r="U8" i="188"/>
  <c r="H11" i="188"/>
  <c r="P11" i="188"/>
  <c r="X11" i="188"/>
  <c r="K11" i="188"/>
  <c r="S11" i="188"/>
  <c r="I11" i="188"/>
  <c r="Q11" i="188"/>
  <c r="D11" i="188"/>
  <c r="D3" i="188" s="1"/>
  <c r="L11" i="188"/>
  <c r="T11" i="188"/>
  <c r="I17" i="188"/>
  <c r="Q17" i="188"/>
  <c r="G22" i="188"/>
  <c r="O22" i="188"/>
  <c r="W22" i="188"/>
  <c r="J22" i="188"/>
  <c r="R22" i="188"/>
  <c r="H71" i="188"/>
  <c r="P71" i="188"/>
  <c r="X71" i="188"/>
  <c r="K71" i="188"/>
  <c r="S71" i="188"/>
  <c r="U8" i="189"/>
  <c r="D52" i="189"/>
  <c r="D33" i="190"/>
  <c r="G52" i="187"/>
  <c r="O52" i="187"/>
  <c r="W52" i="187"/>
  <c r="E52" i="187"/>
  <c r="M52" i="187"/>
  <c r="U52" i="187"/>
  <c r="E4" i="188"/>
  <c r="M4" i="188"/>
  <c r="U4" i="188"/>
  <c r="F8" i="188"/>
  <c r="N8" i="188"/>
  <c r="V8" i="188"/>
  <c r="J17" i="188"/>
  <c r="R17" i="188"/>
  <c r="E17" i="188"/>
  <c r="M17" i="188"/>
  <c r="U17" i="188"/>
  <c r="H22" i="188"/>
  <c r="P22" i="188"/>
  <c r="X22" i="188"/>
  <c r="F27" i="188"/>
  <c r="N27" i="188"/>
  <c r="V27" i="188"/>
  <c r="I27" i="188"/>
  <c r="Q27" i="188"/>
  <c r="D33" i="188"/>
  <c r="L33" i="188"/>
  <c r="T33" i="188"/>
  <c r="F8" i="189"/>
  <c r="X11" i="189"/>
  <c r="Q17" i="190"/>
  <c r="G27" i="187"/>
  <c r="O27" i="187"/>
  <c r="W27" i="187"/>
  <c r="C11" i="188"/>
  <c r="J11" i="188"/>
  <c r="R11" i="188"/>
  <c r="G27" i="188"/>
  <c r="O27" i="188"/>
  <c r="O26" i="188" s="1"/>
  <c r="W27" i="188"/>
  <c r="C17" i="189"/>
  <c r="C27" i="189"/>
  <c r="C33" i="189"/>
  <c r="I11" i="189"/>
  <c r="Q11" i="189"/>
  <c r="J11" i="189"/>
  <c r="R11" i="189"/>
  <c r="M11" i="189"/>
  <c r="U11" i="189"/>
  <c r="H33" i="189"/>
  <c r="P33" i="189"/>
  <c r="X33" i="189"/>
  <c r="I52" i="189"/>
  <c r="J11" i="190"/>
  <c r="O27" i="190"/>
  <c r="P22" i="187"/>
  <c r="E33" i="187"/>
  <c r="E26" i="187" s="1"/>
  <c r="M33" i="187"/>
  <c r="U33" i="187"/>
  <c r="H33" i="187"/>
  <c r="P33" i="187"/>
  <c r="K33" i="187"/>
  <c r="S33" i="187"/>
  <c r="G33" i="187"/>
  <c r="O33" i="187"/>
  <c r="W33" i="187"/>
  <c r="K27" i="188"/>
  <c r="S27" i="188"/>
  <c r="D27" i="188"/>
  <c r="L27" i="188"/>
  <c r="T27" i="188"/>
  <c r="I52" i="188"/>
  <c r="Q52" i="188"/>
  <c r="E44" i="105"/>
  <c r="G33" i="191"/>
  <c r="W33" i="191"/>
  <c r="H22" i="187"/>
  <c r="X22" i="187"/>
  <c r="X33" i="187"/>
  <c r="F33" i="187"/>
  <c r="N33" i="187"/>
  <c r="V33" i="187"/>
  <c r="D33" i="187"/>
  <c r="L33" i="187"/>
  <c r="T33" i="187"/>
  <c r="J52" i="187"/>
  <c r="R52" i="187"/>
  <c r="I8" i="188"/>
  <c r="Q8" i="188"/>
  <c r="K22" i="188"/>
  <c r="S22" i="188"/>
  <c r="J52" i="188"/>
  <c r="R52" i="188"/>
  <c r="K11" i="189"/>
  <c r="F11" i="189"/>
  <c r="N11" i="189"/>
  <c r="K27" i="189"/>
  <c r="S27" i="189"/>
  <c r="G11" i="190"/>
  <c r="E52" i="190"/>
  <c r="M52" i="190"/>
  <c r="P52" i="190"/>
  <c r="J8" i="187"/>
  <c r="R8" i="187"/>
  <c r="D17" i="187"/>
  <c r="L17" i="187"/>
  <c r="K71" i="187"/>
  <c r="S71" i="187"/>
  <c r="I4" i="188"/>
  <c r="Q4" i="188"/>
  <c r="J27" i="188"/>
  <c r="R27" i="188"/>
  <c r="H33" i="188"/>
  <c r="P33" i="188"/>
  <c r="X33" i="188"/>
  <c r="K33" i="188"/>
  <c r="S33" i="188"/>
  <c r="K52" i="188"/>
  <c r="S52" i="188"/>
  <c r="F52" i="188"/>
  <c r="N52" i="188"/>
  <c r="V52" i="188"/>
  <c r="D52" i="188"/>
  <c r="L52" i="188"/>
  <c r="T52" i="188"/>
  <c r="G52" i="188"/>
  <c r="O52" i="188"/>
  <c r="W52" i="188"/>
  <c r="C11" i="189"/>
  <c r="R8" i="189"/>
  <c r="G17" i="189"/>
  <c r="H8" i="189"/>
  <c r="P8" i="189"/>
  <c r="X8" i="189"/>
  <c r="K8" i="189"/>
  <c r="S8" i="189"/>
  <c r="I27" i="189"/>
  <c r="Q27" i="189"/>
  <c r="D27" i="189"/>
  <c r="L27" i="189"/>
  <c r="T27" i="189"/>
  <c r="G27" i="189"/>
  <c r="O27" i="189"/>
  <c r="W27" i="189"/>
  <c r="C27" i="190"/>
  <c r="C33" i="190"/>
  <c r="C52" i="190"/>
  <c r="I71" i="190"/>
  <c r="Q71" i="190"/>
  <c r="D71" i="190"/>
  <c r="L71" i="190"/>
  <c r="T71" i="190"/>
  <c r="G8" i="191"/>
  <c r="O8" i="191"/>
  <c r="W8" i="191"/>
  <c r="J11" i="191"/>
  <c r="R11" i="191"/>
  <c r="I22" i="191"/>
  <c r="Q22" i="191"/>
  <c r="K33" i="191"/>
  <c r="K26" i="191" s="1"/>
  <c r="S33" i="191"/>
  <c r="F33" i="191"/>
  <c r="P33" i="192"/>
  <c r="X52" i="193"/>
  <c r="C52" i="189"/>
  <c r="K17" i="189"/>
  <c r="S17" i="189"/>
  <c r="F17" i="189"/>
  <c r="N17" i="189"/>
  <c r="V17" i="189"/>
  <c r="I17" i="189"/>
  <c r="Q17" i="189"/>
  <c r="D17" i="189"/>
  <c r="L17" i="189"/>
  <c r="T17" i="189"/>
  <c r="J27" i="189"/>
  <c r="R27" i="189"/>
  <c r="E27" i="189"/>
  <c r="M27" i="189"/>
  <c r="U27" i="189"/>
  <c r="J52" i="189"/>
  <c r="R52" i="189"/>
  <c r="E52" i="189"/>
  <c r="M52" i="189"/>
  <c r="U52" i="189"/>
  <c r="H52" i="189"/>
  <c r="P52" i="189"/>
  <c r="X52" i="189"/>
  <c r="J17" i="190"/>
  <c r="R17" i="190"/>
  <c r="E17" i="190"/>
  <c r="M17" i="190"/>
  <c r="U17" i="190"/>
  <c r="H17" i="190"/>
  <c r="P17" i="190"/>
  <c r="X17" i="190"/>
  <c r="K17" i="190"/>
  <c r="S17" i="190"/>
  <c r="D22" i="190"/>
  <c r="L22" i="190"/>
  <c r="T22" i="190"/>
  <c r="E27" i="190"/>
  <c r="M27" i="190"/>
  <c r="U27" i="190"/>
  <c r="K8" i="191"/>
  <c r="S8" i="191"/>
  <c r="K11" i="191"/>
  <c r="S11" i="191"/>
  <c r="E22" i="191"/>
  <c r="M22" i="191"/>
  <c r="U22" i="191"/>
  <c r="H27" i="191"/>
  <c r="P27" i="191"/>
  <c r="P26" i="191" s="1"/>
  <c r="X27" i="191"/>
  <c r="X26" i="191" s="1"/>
  <c r="F27" i="191"/>
  <c r="N27" i="191"/>
  <c r="V27" i="191"/>
  <c r="D33" i="191"/>
  <c r="L33" i="191"/>
  <c r="T33" i="191"/>
  <c r="G33" i="189"/>
  <c r="O33" i="189"/>
  <c r="W33" i="189"/>
  <c r="J33" i="190"/>
  <c r="R33" i="190"/>
  <c r="E33" i="190"/>
  <c r="M33" i="190"/>
  <c r="U33" i="190"/>
  <c r="H33" i="190"/>
  <c r="P33" i="190"/>
  <c r="X33" i="190"/>
  <c r="I33" i="190"/>
  <c r="Q33" i="190"/>
  <c r="I8" i="191"/>
  <c r="Q8" i="191"/>
  <c r="K22" i="191"/>
  <c r="S22" i="191"/>
  <c r="I27" i="191"/>
  <c r="Q27" i="191"/>
  <c r="D27" i="191"/>
  <c r="L27" i="191"/>
  <c r="T27" i="191"/>
  <c r="G27" i="191"/>
  <c r="O27" i="191"/>
  <c r="W27" i="191"/>
  <c r="E33" i="191"/>
  <c r="E26" i="191" s="1"/>
  <c r="M33" i="191"/>
  <c r="U33" i="191"/>
  <c r="L52" i="189"/>
  <c r="T52" i="189"/>
  <c r="G52" i="189"/>
  <c r="O52" i="189"/>
  <c r="W52" i="189"/>
  <c r="K52" i="189"/>
  <c r="S52" i="189"/>
  <c r="E11" i="190"/>
  <c r="M11" i="190"/>
  <c r="U11" i="190"/>
  <c r="K33" i="190"/>
  <c r="S33" i="190"/>
  <c r="F33" i="190"/>
  <c r="N33" i="190"/>
  <c r="V33" i="190"/>
  <c r="K52" i="190"/>
  <c r="S52" i="190"/>
  <c r="F52" i="190"/>
  <c r="N52" i="190"/>
  <c r="V52" i="190"/>
  <c r="I52" i="190"/>
  <c r="Q52" i="190"/>
  <c r="J52" i="190"/>
  <c r="R52" i="190"/>
  <c r="C8" i="191"/>
  <c r="J27" i="191"/>
  <c r="R27" i="191"/>
  <c r="R26" i="191" s="1"/>
  <c r="H27" i="190"/>
  <c r="P27" i="190"/>
  <c r="X27" i="190"/>
  <c r="K27" i="190"/>
  <c r="S27" i="190"/>
  <c r="F27" i="190"/>
  <c r="N27" i="190"/>
  <c r="V27" i="190"/>
  <c r="I27" i="190"/>
  <c r="Q27" i="190"/>
  <c r="D27" i="190"/>
  <c r="L27" i="190"/>
  <c r="T27" i="190"/>
  <c r="D52" i="190"/>
  <c r="L52" i="190"/>
  <c r="T52" i="190"/>
  <c r="G52" i="190"/>
  <c r="O52" i="190"/>
  <c r="W52" i="190"/>
  <c r="I4" i="191"/>
  <c r="Q4" i="191"/>
  <c r="H17" i="191"/>
  <c r="P17" i="191"/>
  <c r="X17" i="191"/>
  <c r="E52" i="191"/>
  <c r="M52" i="191"/>
  <c r="U52" i="191"/>
  <c r="P33" i="194"/>
  <c r="I52" i="194"/>
  <c r="E8" i="189"/>
  <c r="F52" i="189"/>
  <c r="N52" i="189"/>
  <c r="V52" i="189"/>
  <c r="C11" i="191"/>
  <c r="D4" i="191"/>
  <c r="L4" i="191"/>
  <c r="T4" i="191"/>
  <c r="G4" i="191"/>
  <c r="O4" i="191"/>
  <c r="W4" i="191"/>
  <c r="J4" i="191"/>
  <c r="R4" i="191"/>
  <c r="K17" i="191"/>
  <c r="S17" i="191"/>
  <c r="F17" i="191"/>
  <c r="N17" i="191"/>
  <c r="V17" i="191"/>
  <c r="I17" i="191"/>
  <c r="Q17" i="191"/>
  <c r="K22" i="192"/>
  <c r="S22" i="192"/>
  <c r="H52" i="193"/>
  <c r="E17" i="194"/>
  <c r="U17" i="194"/>
  <c r="H17" i="194"/>
  <c r="P17" i="194"/>
  <c r="X17" i="194"/>
  <c r="G22" i="194"/>
  <c r="W22" i="194"/>
  <c r="K33" i="189"/>
  <c r="S33" i="189"/>
  <c r="F33" i="189"/>
  <c r="N33" i="189"/>
  <c r="V33" i="189"/>
  <c r="I33" i="189"/>
  <c r="Q33" i="189"/>
  <c r="J33" i="189"/>
  <c r="R33" i="189"/>
  <c r="E33" i="189"/>
  <c r="M33" i="189"/>
  <c r="U33" i="189"/>
  <c r="I71" i="189"/>
  <c r="Q71" i="189"/>
  <c r="D71" i="189"/>
  <c r="L71" i="189"/>
  <c r="T71" i="189"/>
  <c r="G8" i="190"/>
  <c r="O8" i="190"/>
  <c r="W8" i="190"/>
  <c r="J8" i="190"/>
  <c r="R8" i="190"/>
  <c r="H11" i="190"/>
  <c r="P11" i="190"/>
  <c r="X11" i="190"/>
  <c r="K11" i="190"/>
  <c r="S11" i="190"/>
  <c r="F11" i="190"/>
  <c r="N11" i="190"/>
  <c r="V11" i="190"/>
  <c r="I11" i="190"/>
  <c r="Q11" i="190"/>
  <c r="D11" i="190"/>
  <c r="L11" i="190"/>
  <c r="T11" i="190"/>
  <c r="G17" i="190"/>
  <c r="O17" i="190"/>
  <c r="W17" i="190"/>
  <c r="F22" i="190"/>
  <c r="N22" i="190"/>
  <c r="V22" i="190"/>
  <c r="C71" i="191"/>
  <c r="E4" i="191"/>
  <c r="M4" i="191"/>
  <c r="U4" i="191"/>
  <c r="H11" i="191"/>
  <c r="P11" i="191"/>
  <c r="X11" i="191"/>
  <c r="F11" i="191"/>
  <c r="N11" i="191"/>
  <c r="V11" i="191"/>
  <c r="D17" i="191"/>
  <c r="L17" i="191"/>
  <c r="T17" i="191"/>
  <c r="H11" i="192"/>
  <c r="P11" i="192"/>
  <c r="X17" i="192"/>
  <c r="I52" i="192"/>
  <c r="Q52" i="192"/>
  <c r="H33" i="194"/>
  <c r="X33" i="194"/>
  <c r="N33" i="191"/>
  <c r="V33" i="191"/>
  <c r="I33" i="191"/>
  <c r="Q33" i="191"/>
  <c r="F52" i="191"/>
  <c r="N52" i="191"/>
  <c r="V52" i="191"/>
  <c r="K17" i="192"/>
  <c r="S17" i="192"/>
  <c r="F17" i="192"/>
  <c r="N17" i="192"/>
  <c r="V17" i="192"/>
  <c r="Q17" i="192"/>
  <c r="D17" i="192"/>
  <c r="L17" i="192"/>
  <c r="T17" i="192"/>
  <c r="J33" i="192"/>
  <c r="R33" i="192"/>
  <c r="E33" i="192"/>
  <c r="M33" i="192"/>
  <c r="U33" i="192"/>
  <c r="I11" i="193"/>
  <c r="Q11" i="193"/>
  <c r="D11" i="193"/>
  <c r="L11" i="193"/>
  <c r="T11" i="193"/>
  <c r="O11" i="193"/>
  <c r="W11" i="193"/>
  <c r="J11" i="193"/>
  <c r="R11" i="193"/>
  <c r="K52" i="193"/>
  <c r="S52" i="193"/>
  <c r="F52" i="193"/>
  <c r="N52" i="193"/>
  <c r="V52" i="193"/>
  <c r="I52" i="193"/>
  <c r="Q52" i="193"/>
  <c r="C8" i="194"/>
  <c r="G11" i="194"/>
  <c r="O11" i="194"/>
  <c r="W11" i="194"/>
  <c r="J11" i="194"/>
  <c r="K17" i="194"/>
  <c r="S17" i="194"/>
  <c r="F17" i="194"/>
  <c r="N17" i="194"/>
  <c r="V17" i="194"/>
  <c r="I27" i="194"/>
  <c r="Q27" i="194"/>
  <c r="D27" i="194"/>
  <c r="L27" i="194"/>
  <c r="T27" i="194"/>
  <c r="G17" i="196"/>
  <c r="R11" i="195"/>
  <c r="K8" i="192"/>
  <c r="S8" i="192"/>
  <c r="E22" i="192"/>
  <c r="M22" i="192"/>
  <c r="U22" i="192"/>
  <c r="K33" i="192"/>
  <c r="S33" i="192"/>
  <c r="S26" i="192" s="1"/>
  <c r="F33" i="192"/>
  <c r="F26" i="192" s="1"/>
  <c r="N33" i="192"/>
  <c r="V33" i="192"/>
  <c r="I33" i="192"/>
  <c r="Q33" i="192"/>
  <c r="D33" i="192"/>
  <c r="L33" i="192"/>
  <c r="T33" i="192"/>
  <c r="G33" i="192"/>
  <c r="O33" i="192"/>
  <c r="W33" i="192"/>
  <c r="X33" i="192"/>
  <c r="K71" i="192"/>
  <c r="S71" i="192"/>
  <c r="D52" i="193"/>
  <c r="L52" i="193"/>
  <c r="T52" i="193"/>
  <c r="G52" i="193"/>
  <c r="O52" i="193"/>
  <c r="W52" i="193"/>
  <c r="J52" i="194"/>
  <c r="R52" i="194"/>
  <c r="G33" i="195"/>
  <c r="I71" i="192"/>
  <c r="Q71" i="192"/>
  <c r="H8" i="193"/>
  <c r="P8" i="193"/>
  <c r="X8" i="193"/>
  <c r="J33" i="193"/>
  <c r="R33" i="193"/>
  <c r="E33" i="193"/>
  <c r="M33" i="193"/>
  <c r="U33" i="193"/>
  <c r="H33" i="193"/>
  <c r="P33" i="193"/>
  <c r="X33" i="193"/>
  <c r="E52" i="193"/>
  <c r="M52" i="193"/>
  <c r="U52" i="193"/>
  <c r="I11" i="194"/>
  <c r="Q11" i="194"/>
  <c r="D11" i="194"/>
  <c r="L11" i="194"/>
  <c r="T11" i="194"/>
  <c r="R11" i="194"/>
  <c r="G33" i="194"/>
  <c r="O33" i="194"/>
  <c r="W33" i="194"/>
  <c r="J33" i="194"/>
  <c r="R33" i="194"/>
  <c r="P8" i="195"/>
  <c r="H27" i="192"/>
  <c r="P27" i="192"/>
  <c r="X27" i="192"/>
  <c r="D22" i="193"/>
  <c r="L22" i="193"/>
  <c r="T22" i="193"/>
  <c r="K33" i="193"/>
  <c r="S33" i="193"/>
  <c r="F33" i="193"/>
  <c r="N33" i="193"/>
  <c r="V33" i="193"/>
  <c r="I33" i="193"/>
  <c r="Q33" i="193"/>
  <c r="D33" i="193"/>
  <c r="L33" i="193"/>
  <c r="T33" i="193"/>
  <c r="C22" i="194"/>
  <c r="H22" i="194"/>
  <c r="P22" i="194"/>
  <c r="X22" i="194"/>
  <c r="D52" i="194"/>
  <c r="L52" i="194"/>
  <c r="T52" i="194"/>
  <c r="G52" i="194"/>
  <c r="O52" i="194"/>
  <c r="W52" i="194"/>
  <c r="E52" i="194"/>
  <c r="M52" i="194"/>
  <c r="U52" i="194"/>
  <c r="F52" i="194"/>
  <c r="N52" i="194"/>
  <c r="V52" i="194"/>
  <c r="G27" i="196"/>
  <c r="O27" i="196"/>
  <c r="W27" i="196"/>
  <c r="R27" i="196"/>
  <c r="G33" i="196"/>
  <c r="O33" i="196"/>
  <c r="H52" i="195"/>
  <c r="P52" i="195"/>
  <c r="H22" i="198"/>
  <c r="C11" i="192"/>
  <c r="C33" i="192"/>
  <c r="C52" i="192"/>
  <c r="D11" i="192"/>
  <c r="L11" i="192"/>
  <c r="T11" i="192"/>
  <c r="G11" i="192"/>
  <c r="O11" i="192"/>
  <c r="W11" i="192"/>
  <c r="J11" i="192"/>
  <c r="R11" i="192"/>
  <c r="E11" i="192"/>
  <c r="M11" i="192"/>
  <c r="U11" i="192"/>
  <c r="L27" i="192"/>
  <c r="T27" i="192"/>
  <c r="G27" i="192"/>
  <c r="O27" i="192"/>
  <c r="W27" i="192"/>
  <c r="J27" i="192"/>
  <c r="R27" i="192"/>
  <c r="E27" i="192"/>
  <c r="M27" i="192"/>
  <c r="U27" i="192"/>
  <c r="J22" i="193"/>
  <c r="R22" i="193"/>
  <c r="E22" i="193"/>
  <c r="M22" i="193"/>
  <c r="U22" i="193"/>
  <c r="H27" i="193"/>
  <c r="H26" i="193" s="1"/>
  <c r="P27" i="193"/>
  <c r="X27" i="193"/>
  <c r="X26" i="193" s="1"/>
  <c r="K27" i="193"/>
  <c r="S27" i="193"/>
  <c r="F27" i="193"/>
  <c r="N27" i="193"/>
  <c r="V27" i="193"/>
  <c r="H71" i="193"/>
  <c r="P71" i="193"/>
  <c r="X71" i="193"/>
  <c r="K71" i="193"/>
  <c r="S71" i="193"/>
  <c r="E27" i="194"/>
  <c r="M27" i="194"/>
  <c r="U27" i="194"/>
  <c r="H27" i="194"/>
  <c r="P27" i="194"/>
  <c r="X27" i="194"/>
  <c r="I33" i="194"/>
  <c r="Q33" i="194"/>
  <c r="D33" i="194"/>
  <c r="L33" i="194"/>
  <c r="T33" i="194"/>
  <c r="L11" i="198"/>
  <c r="T11" i="198"/>
  <c r="T26" i="199"/>
  <c r="L26" i="199"/>
  <c r="K52" i="191"/>
  <c r="S52" i="191"/>
  <c r="I52" i="191"/>
  <c r="Q52" i="191"/>
  <c r="F22" i="192"/>
  <c r="K52" i="192"/>
  <c r="S52" i="192"/>
  <c r="F52" i="192"/>
  <c r="N52" i="192"/>
  <c r="V52" i="192"/>
  <c r="J17" i="193"/>
  <c r="R17" i="193"/>
  <c r="E17" i="193"/>
  <c r="M17" i="193"/>
  <c r="U17" i="193"/>
  <c r="H17" i="193"/>
  <c r="P17" i="193"/>
  <c r="X17" i="193"/>
  <c r="I27" i="193"/>
  <c r="Q27" i="193"/>
  <c r="D27" i="193"/>
  <c r="L27" i="193"/>
  <c r="T27" i="193"/>
  <c r="G27" i="193"/>
  <c r="O27" i="193"/>
  <c r="W27" i="193"/>
  <c r="J27" i="193"/>
  <c r="R27" i="193"/>
  <c r="I71" i="193"/>
  <c r="Q71" i="193"/>
  <c r="D71" i="193"/>
  <c r="L71" i="193"/>
  <c r="T71" i="193"/>
  <c r="F8" i="194"/>
  <c r="N8" i="194"/>
  <c r="V8" i="194"/>
  <c r="J22" i="194"/>
  <c r="R22" i="194"/>
  <c r="E22" i="194"/>
  <c r="M22" i="194"/>
  <c r="U22" i="194"/>
  <c r="K22" i="195"/>
  <c r="W52" i="197"/>
  <c r="H71" i="198"/>
  <c r="P71" i="198"/>
  <c r="D52" i="191"/>
  <c r="L52" i="191"/>
  <c r="T52" i="191"/>
  <c r="G52" i="191"/>
  <c r="O52" i="191"/>
  <c r="W52" i="191"/>
  <c r="J52" i="191"/>
  <c r="R52" i="191"/>
  <c r="C27" i="192"/>
  <c r="D52" i="192"/>
  <c r="L52" i="192"/>
  <c r="T52" i="192"/>
  <c r="G52" i="192"/>
  <c r="O52" i="192"/>
  <c r="W52" i="192"/>
  <c r="J52" i="192"/>
  <c r="R52" i="192"/>
  <c r="E52" i="192"/>
  <c r="M52" i="192"/>
  <c r="U52" i="192"/>
  <c r="H52" i="192"/>
  <c r="P52" i="192"/>
  <c r="X52" i="192"/>
  <c r="G11" i="193"/>
  <c r="F17" i="193"/>
  <c r="N17" i="193"/>
  <c r="V17" i="193"/>
  <c r="I17" i="193"/>
  <c r="Q17" i="193"/>
  <c r="D17" i="193"/>
  <c r="L17" i="193"/>
  <c r="T17" i="193"/>
  <c r="D17" i="194"/>
  <c r="L17" i="194"/>
  <c r="T17" i="194"/>
  <c r="G27" i="194"/>
  <c r="O27" i="194"/>
  <c r="O26" i="194" s="1"/>
  <c r="W27" i="194"/>
  <c r="W26" i="194" s="1"/>
  <c r="J27" i="194"/>
  <c r="R27" i="194"/>
  <c r="K33" i="194"/>
  <c r="S33" i="194"/>
  <c r="F33" i="194"/>
  <c r="N33" i="194"/>
  <c r="V33" i="194"/>
  <c r="E33" i="194"/>
  <c r="M33" i="194"/>
  <c r="U33" i="194"/>
  <c r="J11" i="195"/>
  <c r="O33" i="195"/>
  <c r="N33" i="198"/>
  <c r="V33" i="198"/>
  <c r="I17" i="196"/>
  <c r="Q17" i="196"/>
  <c r="D17" i="196"/>
  <c r="J27" i="196"/>
  <c r="F8" i="195"/>
  <c r="N8" i="195"/>
  <c r="V8" i="195"/>
  <c r="G11" i="195"/>
  <c r="O11" i="195"/>
  <c r="W11" i="195"/>
  <c r="I33" i="195"/>
  <c r="Q33" i="195"/>
  <c r="D27" i="198"/>
  <c r="J52" i="197"/>
  <c r="R52" i="197"/>
  <c r="E52" i="197"/>
  <c r="M52" i="197"/>
  <c r="U52" i="197"/>
  <c r="H52" i="197"/>
  <c r="P52" i="197"/>
  <c r="X52" i="197"/>
  <c r="C33" i="196"/>
  <c r="H17" i="196"/>
  <c r="P17" i="196"/>
  <c r="X17" i="196"/>
  <c r="J52" i="196"/>
  <c r="R52" i="196"/>
  <c r="M52" i="196"/>
  <c r="H11" i="195"/>
  <c r="P11" i="195"/>
  <c r="X11" i="195"/>
  <c r="J33" i="195"/>
  <c r="R33" i="195"/>
  <c r="R26" i="195" s="1"/>
  <c r="K17" i="197"/>
  <c r="S17" i="197"/>
  <c r="H33" i="197"/>
  <c r="P33" i="197"/>
  <c r="X33" i="197"/>
  <c r="K33" i="197"/>
  <c r="S33" i="197"/>
  <c r="K52" i="197"/>
  <c r="S52" i="197"/>
  <c r="F52" i="197"/>
  <c r="N52" i="197"/>
  <c r="V52" i="197"/>
  <c r="D17" i="199"/>
  <c r="G11" i="199"/>
  <c r="O11" i="199"/>
  <c r="W11" i="199"/>
  <c r="J22" i="199"/>
  <c r="R22" i="199"/>
  <c r="V22" i="199"/>
  <c r="F27" i="199"/>
  <c r="N27" i="199"/>
  <c r="V27" i="199"/>
  <c r="G11" i="196"/>
  <c r="O11" i="196"/>
  <c r="W11" i="196"/>
  <c r="J11" i="196"/>
  <c r="K17" i="196"/>
  <c r="S17" i="196"/>
  <c r="F17" i="196"/>
  <c r="N17" i="196"/>
  <c r="V17" i="196"/>
  <c r="L17" i="196"/>
  <c r="T17" i="196"/>
  <c r="K52" i="196"/>
  <c r="S52" i="196"/>
  <c r="F52" i="196"/>
  <c r="N52" i="196"/>
  <c r="V52" i="196"/>
  <c r="I52" i="196"/>
  <c r="Q52" i="196"/>
  <c r="G71" i="196"/>
  <c r="O71" i="196"/>
  <c r="W71" i="196"/>
  <c r="J71" i="196"/>
  <c r="R71" i="196"/>
  <c r="J17" i="195"/>
  <c r="R17" i="195"/>
  <c r="G27" i="195"/>
  <c r="O27" i="195"/>
  <c r="W27" i="195"/>
  <c r="F52" i="195"/>
  <c r="N52" i="195"/>
  <c r="V52" i="195"/>
  <c r="I52" i="195"/>
  <c r="Q52" i="195"/>
  <c r="D52" i="195"/>
  <c r="L52" i="195"/>
  <c r="T52" i="195"/>
  <c r="G52" i="195"/>
  <c r="O52" i="195"/>
  <c r="W52" i="195"/>
  <c r="E52" i="195"/>
  <c r="M52" i="195"/>
  <c r="U52" i="195"/>
  <c r="I17" i="197"/>
  <c r="Q17" i="197"/>
  <c r="L17" i="197"/>
  <c r="T17" i="197"/>
  <c r="G17" i="197"/>
  <c r="O17" i="197"/>
  <c r="W17" i="197"/>
  <c r="G22" i="197"/>
  <c r="O22" i="197"/>
  <c r="W22" i="197"/>
  <c r="I33" i="197"/>
  <c r="Q33" i="197"/>
  <c r="D33" i="197"/>
  <c r="L33" i="197"/>
  <c r="T33" i="197"/>
  <c r="G33" i="197"/>
  <c r="O33" i="197"/>
  <c r="O26" i="197" s="1"/>
  <c r="W33" i="197"/>
  <c r="F71" i="197"/>
  <c r="N71" i="197"/>
  <c r="V71" i="197"/>
  <c r="D11" i="199"/>
  <c r="Q33" i="198"/>
  <c r="H11" i="196"/>
  <c r="P11" i="196"/>
  <c r="X11" i="196"/>
  <c r="K11" i="196"/>
  <c r="S11" i="196"/>
  <c r="F11" i="196"/>
  <c r="N11" i="196"/>
  <c r="V11" i="196"/>
  <c r="I33" i="196"/>
  <c r="Q33" i="196"/>
  <c r="D52" i="196"/>
  <c r="L52" i="196"/>
  <c r="T52" i="196"/>
  <c r="G52" i="196"/>
  <c r="O52" i="196"/>
  <c r="W52" i="196"/>
  <c r="E52" i="196"/>
  <c r="U52" i="196"/>
  <c r="O22" i="195"/>
  <c r="W22" i="195"/>
  <c r="H27" i="195"/>
  <c r="P27" i="195"/>
  <c r="X27" i="195"/>
  <c r="D11" i="198"/>
  <c r="F11" i="197"/>
  <c r="N11" i="197"/>
  <c r="V11" i="197"/>
  <c r="I11" i="197"/>
  <c r="Q11" i="197"/>
  <c r="J17" i="197"/>
  <c r="R17" i="197"/>
  <c r="K22" i="197"/>
  <c r="S22" i="197"/>
  <c r="F27" i="197"/>
  <c r="N27" i="197"/>
  <c r="V27" i="197"/>
  <c r="I27" i="197"/>
  <c r="Q27" i="197"/>
  <c r="J33" i="197"/>
  <c r="R33" i="197"/>
  <c r="E33" i="197"/>
  <c r="M33" i="197"/>
  <c r="U33" i="197"/>
  <c r="E17" i="198"/>
  <c r="M17" i="198"/>
  <c r="U17" i="198"/>
  <c r="E27" i="198"/>
  <c r="M27" i="198"/>
  <c r="M26" i="198" s="1"/>
  <c r="U27" i="198"/>
  <c r="I52" i="198"/>
  <c r="Q52" i="198"/>
  <c r="I8" i="199"/>
  <c r="Q8" i="199"/>
  <c r="M8" i="199"/>
  <c r="U8" i="199"/>
  <c r="F17" i="199"/>
  <c r="N17" i="199"/>
  <c r="V17" i="199"/>
  <c r="R17" i="199"/>
  <c r="L22" i="199"/>
  <c r="T22" i="199"/>
  <c r="H27" i="199"/>
  <c r="H26" i="199" s="1"/>
  <c r="P27" i="199"/>
  <c r="X27" i="199"/>
  <c r="F8" i="196"/>
  <c r="N8" i="196"/>
  <c r="V8" i="196"/>
  <c r="I8" i="196"/>
  <c r="Q8" i="196"/>
  <c r="I11" i="196"/>
  <c r="Q11" i="196"/>
  <c r="D11" i="196"/>
  <c r="L11" i="196"/>
  <c r="T11" i="196"/>
  <c r="R11" i="196"/>
  <c r="H22" i="196"/>
  <c r="P22" i="196"/>
  <c r="J33" i="196"/>
  <c r="R33" i="196"/>
  <c r="E33" i="196"/>
  <c r="M33" i="196"/>
  <c r="U33" i="196"/>
  <c r="H33" i="196"/>
  <c r="P33" i="196"/>
  <c r="X33" i="196"/>
  <c r="D71" i="196"/>
  <c r="L71" i="196"/>
  <c r="T71" i="196"/>
  <c r="U8" i="195"/>
  <c r="V11" i="195"/>
  <c r="I11" i="195"/>
  <c r="Q11" i="195"/>
  <c r="D11" i="195"/>
  <c r="L11" i="195"/>
  <c r="T11" i="195"/>
  <c r="E33" i="195"/>
  <c r="M33" i="195"/>
  <c r="U33" i="195"/>
  <c r="P33" i="195"/>
  <c r="X33" i="195"/>
  <c r="K33" i="195"/>
  <c r="S33" i="195"/>
  <c r="F33" i="195"/>
  <c r="N33" i="195"/>
  <c r="V33" i="195"/>
  <c r="D33" i="195"/>
  <c r="L33" i="195"/>
  <c r="T33" i="195"/>
  <c r="J11" i="197"/>
  <c r="R11" i="197"/>
  <c r="E11" i="197"/>
  <c r="M11" i="197"/>
  <c r="U11" i="197"/>
  <c r="D22" i="197"/>
  <c r="L22" i="197"/>
  <c r="T22" i="197"/>
  <c r="J27" i="197"/>
  <c r="R27" i="197"/>
  <c r="E27" i="197"/>
  <c r="M27" i="197"/>
  <c r="U27" i="197"/>
  <c r="K71" i="197"/>
  <c r="S71" i="197"/>
  <c r="D52" i="199"/>
  <c r="G33" i="198"/>
  <c r="O33" i="198"/>
  <c r="W33" i="198"/>
  <c r="W26" i="198" s="1"/>
  <c r="W17" i="199"/>
  <c r="C17" i="195"/>
  <c r="C27" i="195"/>
  <c r="C33" i="195"/>
  <c r="C52" i="195"/>
  <c r="E17" i="195"/>
  <c r="M17" i="195"/>
  <c r="U17" i="195"/>
  <c r="H17" i="195"/>
  <c r="P17" i="195"/>
  <c r="X17" i="195"/>
  <c r="K17" i="195"/>
  <c r="S17" i="195"/>
  <c r="F17" i="195"/>
  <c r="N17" i="195"/>
  <c r="V17" i="195"/>
  <c r="C17" i="198"/>
  <c r="C27" i="198"/>
  <c r="E8" i="197"/>
  <c r="M8" i="197"/>
  <c r="U8" i="197"/>
  <c r="H11" i="197"/>
  <c r="P11" i="197"/>
  <c r="X11" i="197"/>
  <c r="K11" i="197"/>
  <c r="S11" i="197"/>
  <c r="H27" i="197"/>
  <c r="P27" i="197"/>
  <c r="X27" i="197"/>
  <c r="K27" i="197"/>
  <c r="S27" i="197"/>
  <c r="D33" i="199"/>
  <c r="Q71" i="199"/>
  <c r="C8" i="196"/>
  <c r="C17" i="196"/>
  <c r="C52" i="196"/>
  <c r="H8" i="196"/>
  <c r="P8" i="196"/>
  <c r="X8" i="196"/>
  <c r="K8" i="196"/>
  <c r="S8" i="196"/>
  <c r="E22" i="196"/>
  <c r="M22" i="196"/>
  <c r="U22" i="196"/>
  <c r="H27" i="196"/>
  <c r="P27" i="196"/>
  <c r="X27" i="196"/>
  <c r="K27" i="196"/>
  <c r="S27" i="196"/>
  <c r="F27" i="196"/>
  <c r="N27" i="196"/>
  <c r="V27" i="196"/>
  <c r="K27" i="195"/>
  <c r="S27" i="195"/>
  <c r="I27" i="195"/>
  <c r="Q27" i="195"/>
  <c r="D27" i="195"/>
  <c r="L27" i="195"/>
  <c r="T27" i="195"/>
  <c r="J52" i="195"/>
  <c r="R52" i="195"/>
  <c r="C17" i="199"/>
  <c r="C27" i="199"/>
  <c r="C33" i="199"/>
  <c r="C52" i="199"/>
  <c r="D52" i="198"/>
  <c r="F8" i="197"/>
  <c r="N8" i="197"/>
  <c r="V8" i="197"/>
  <c r="I8" i="197"/>
  <c r="Q8" i="197"/>
  <c r="D27" i="199"/>
  <c r="P17" i="198"/>
  <c r="X17" i="198"/>
  <c r="S22" i="198"/>
  <c r="H27" i="198"/>
  <c r="H26" i="198" s="1"/>
  <c r="P27" i="198"/>
  <c r="X27" i="198"/>
  <c r="X26" i="198" s="1"/>
  <c r="L27" i="198"/>
  <c r="R71" i="199"/>
  <c r="G26" i="199"/>
  <c r="D33" i="198"/>
  <c r="D17" i="197"/>
  <c r="C52" i="191"/>
  <c r="C33" i="191"/>
  <c r="C27" i="191"/>
  <c r="E43" i="105"/>
  <c r="U26" i="199" l="1"/>
  <c r="O26" i="199"/>
  <c r="H26" i="194"/>
  <c r="P3" i="191"/>
  <c r="S26" i="187"/>
  <c r="H26" i="188"/>
  <c r="P3" i="188"/>
  <c r="C3" i="190"/>
  <c r="G26" i="197"/>
  <c r="M26" i="191"/>
  <c r="X26" i="199"/>
  <c r="E26" i="198"/>
  <c r="I26" i="192"/>
  <c r="M26" i="188"/>
  <c r="W26" i="190"/>
  <c r="J26" i="198"/>
  <c r="J3" i="188"/>
  <c r="E26" i="196"/>
  <c r="M26" i="199"/>
  <c r="Q26" i="187"/>
  <c r="T3" i="191"/>
  <c r="N3" i="187"/>
  <c r="L3" i="191"/>
  <c r="N26" i="195"/>
  <c r="R26" i="190"/>
  <c r="D26" i="197"/>
  <c r="S26" i="189"/>
  <c r="G26" i="195"/>
  <c r="O26" i="190"/>
  <c r="V26" i="187"/>
  <c r="V26" i="198"/>
  <c r="X26" i="189"/>
  <c r="V26" i="194"/>
  <c r="V26" i="188"/>
  <c r="F26" i="198"/>
  <c r="L26" i="194"/>
  <c r="M3" i="187"/>
  <c r="G26" i="193"/>
  <c r="T26" i="198"/>
  <c r="V26" i="192"/>
  <c r="L26" i="189"/>
  <c r="E26" i="192"/>
  <c r="R26" i="198"/>
  <c r="S26" i="199"/>
  <c r="X26" i="188"/>
  <c r="K26" i="199"/>
  <c r="I26" i="195"/>
  <c r="O26" i="193"/>
  <c r="R26" i="196"/>
  <c r="P26" i="199"/>
  <c r="G26" i="198"/>
  <c r="P26" i="198"/>
  <c r="V26" i="197"/>
  <c r="T26" i="194"/>
  <c r="G3" i="188"/>
  <c r="F26" i="188"/>
  <c r="D26" i="192"/>
  <c r="I26" i="187"/>
  <c r="S3" i="191"/>
  <c r="X3" i="191"/>
  <c r="X2" i="191" s="1"/>
  <c r="W3" i="188"/>
  <c r="J3" i="187"/>
  <c r="Q26" i="199"/>
  <c r="L3" i="188"/>
  <c r="F26" i="189"/>
  <c r="V26" i="195"/>
  <c r="U26" i="198"/>
  <c r="L26" i="190"/>
  <c r="Q3" i="187"/>
  <c r="D3" i="191"/>
  <c r="V3" i="187"/>
  <c r="N26" i="198"/>
  <c r="C26" i="194"/>
  <c r="C26" i="196"/>
  <c r="H3" i="191"/>
  <c r="H26" i="191"/>
  <c r="E26" i="199"/>
  <c r="P26" i="188"/>
  <c r="P26" i="189"/>
  <c r="S26" i="198"/>
  <c r="O26" i="198"/>
  <c r="V26" i="196"/>
  <c r="N26" i="197"/>
  <c r="W26" i="195"/>
  <c r="R26" i="192"/>
  <c r="T26" i="197"/>
  <c r="J26" i="195"/>
  <c r="K26" i="195"/>
  <c r="R3" i="187"/>
  <c r="Q26" i="192"/>
  <c r="D26" i="196"/>
  <c r="K26" i="187"/>
  <c r="N26" i="196"/>
  <c r="L26" i="191"/>
  <c r="C3" i="189"/>
  <c r="K26" i="198"/>
  <c r="T26" i="196"/>
  <c r="Q26" i="198"/>
  <c r="N26" i="194"/>
  <c r="M3" i="188"/>
  <c r="R26" i="187"/>
  <c r="N26" i="192"/>
  <c r="D26" i="189"/>
  <c r="H26" i="187"/>
  <c r="W3" i="187"/>
  <c r="L26" i="196"/>
  <c r="W26" i="199"/>
  <c r="K3" i="187"/>
  <c r="K26" i="192"/>
  <c r="T3" i="188"/>
  <c r="P3" i="187"/>
  <c r="S26" i="197"/>
  <c r="G26" i="192"/>
  <c r="I26" i="199"/>
  <c r="F26" i="199"/>
  <c r="K26" i="194"/>
  <c r="G26" i="188"/>
  <c r="G26" i="190"/>
  <c r="E26" i="188"/>
  <c r="X3" i="187"/>
  <c r="P26" i="194"/>
  <c r="U3" i="187"/>
  <c r="X26" i="187"/>
  <c r="V26" i="199"/>
  <c r="F3" i="187"/>
  <c r="D26" i="199"/>
  <c r="S26" i="196"/>
  <c r="D26" i="191"/>
  <c r="J26" i="190"/>
  <c r="H26" i="189"/>
  <c r="K3" i="188"/>
  <c r="K26" i="196"/>
  <c r="C26" i="193"/>
  <c r="P26" i="187"/>
  <c r="E26" i="197"/>
  <c r="F26" i="194"/>
  <c r="F26" i="191"/>
  <c r="S3" i="187"/>
  <c r="S2" i="187" s="1"/>
  <c r="F26" i="196"/>
  <c r="Q26" i="189"/>
  <c r="H3" i="187"/>
  <c r="S26" i="195"/>
  <c r="K26" i="197"/>
  <c r="J26" i="197"/>
  <c r="I26" i="197"/>
  <c r="C26" i="192"/>
  <c r="U26" i="192"/>
  <c r="T26" i="192"/>
  <c r="H26" i="192"/>
  <c r="P26" i="190"/>
  <c r="T26" i="189"/>
  <c r="S26" i="188"/>
  <c r="I3" i="188"/>
  <c r="H3" i="188"/>
  <c r="I3" i="187"/>
  <c r="U3" i="191"/>
  <c r="K26" i="188"/>
  <c r="T26" i="195"/>
  <c r="U26" i="197"/>
  <c r="W26" i="197"/>
  <c r="J26" i="194"/>
  <c r="D26" i="193"/>
  <c r="O26" i="192"/>
  <c r="O3" i="191"/>
  <c r="G26" i="191"/>
  <c r="J26" i="187"/>
  <c r="P26" i="197"/>
  <c r="M3" i="191"/>
  <c r="Q26" i="195"/>
  <c r="H26" i="197"/>
  <c r="U26" i="195"/>
  <c r="U26" i="196"/>
  <c r="M26" i="197"/>
  <c r="Q26" i="196"/>
  <c r="U26" i="193"/>
  <c r="E3" i="191"/>
  <c r="E2" i="191" s="1"/>
  <c r="J26" i="191"/>
  <c r="D26" i="198"/>
  <c r="L26" i="198"/>
  <c r="M26" i="196"/>
  <c r="M26" i="193"/>
  <c r="S26" i="191"/>
  <c r="E3" i="188"/>
  <c r="E26" i="193"/>
  <c r="F3" i="191"/>
  <c r="U26" i="191"/>
  <c r="S3" i="188"/>
  <c r="O3" i="187"/>
  <c r="C26" i="197"/>
  <c r="H26" i="190"/>
  <c r="W26" i="196"/>
  <c r="I3" i="191"/>
  <c r="J26" i="188"/>
  <c r="N26" i="187"/>
  <c r="M26" i="187"/>
  <c r="G3" i="187"/>
  <c r="O26" i="191"/>
  <c r="P26" i="196"/>
  <c r="R26" i="197"/>
  <c r="Q26" i="197"/>
  <c r="N26" i="199"/>
  <c r="S26" i="194"/>
  <c r="K26" i="193"/>
  <c r="C3" i="192"/>
  <c r="P26" i="192"/>
  <c r="P2" i="191"/>
  <c r="R3" i="191"/>
  <c r="R2" i="191" s="1"/>
  <c r="D26" i="190"/>
  <c r="X26" i="190"/>
  <c r="F26" i="187"/>
  <c r="Q26" i="188"/>
  <c r="U3" i="188"/>
  <c r="U2" i="188" s="1"/>
  <c r="X3" i="188"/>
  <c r="X2" i="188" s="1"/>
  <c r="O3" i="188"/>
  <c r="O2" i="188" s="1"/>
  <c r="O26" i="196"/>
  <c r="K26" i="190"/>
  <c r="Q26" i="191"/>
  <c r="C26" i="198"/>
  <c r="I26" i="196"/>
  <c r="N3" i="191"/>
  <c r="K3" i="191"/>
  <c r="K2" i="191" s="1"/>
  <c r="Q26" i="194"/>
  <c r="C26" i="189"/>
  <c r="R26" i="194"/>
  <c r="I26" i="194"/>
  <c r="F26" i="195"/>
  <c r="R3" i="188"/>
  <c r="E3" i="187"/>
  <c r="E2" i="187" s="1"/>
  <c r="C3" i="188"/>
  <c r="U26" i="190"/>
  <c r="R26" i="188"/>
  <c r="C26" i="188"/>
  <c r="T26" i="191"/>
  <c r="T26" i="188"/>
  <c r="W26" i="188"/>
  <c r="G26" i="187"/>
  <c r="D26" i="194"/>
  <c r="F26" i="193"/>
  <c r="X26" i="192"/>
  <c r="G26" i="194"/>
  <c r="L26" i="192"/>
  <c r="S26" i="190"/>
  <c r="C26" i="190"/>
  <c r="C2" i="190" s="1"/>
  <c r="I26" i="189"/>
  <c r="H26" i="195"/>
  <c r="T26" i="193"/>
  <c r="X26" i="194"/>
  <c r="M26" i="190"/>
  <c r="P26" i="195"/>
  <c r="L26" i="193"/>
  <c r="P26" i="193"/>
  <c r="M26" i="192"/>
  <c r="Q3" i="191"/>
  <c r="T26" i="190"/>
  <c r="E26" i="190"/>
  <c r="O26" i="187"/>
  <c r="L26" i="188"/>
  <c r="I26" i="188"/>
  <c r="D3" i="187"/>
  <c r="V26" i="193"/>
  <c r="M26" i="195"/>
  <c r="W3" i="191"/>
  <c r="W26" i="191"/>
  <c r="O26" i="189"/>
  <c r="D26" i="188"/>
  <c r="D2" i="188" s="1"/>
  <c r="F26" i="197"/>
  <c r="E26" i="195"/>
  <c r="W26" i="193"/>
  <c r="E26" i="194"/>
  <c r="W26" i="192"/>
  <c r="G26" i="189"/>
  <c r="V26" i="189"/>
  <c r="N26" i="188"/>
  <c r="C26" i="199"/>
  <c r="L26" i="197"/>
  <c r="S26" i="193"/>
  <c r="V3" i="191"/>
  <c r="G3" i="191"/>
  <c r="U26" i="187"/>
  <c r="L26" i="195"/>
  <c r="H26" i="196"/>
  <c r="N26" i="189"/>
  <c r="N3" i="188"/>
  <c r="V3" i="188"/>
  <c r="D26" i="195"/>
  <c r="X26" i="197"/>
  <c r="J26" i="196"/>
  <c r="J3" i="191"/>
  <c r="I26" i="191"/>
  <c r="Q3" i="188"/>
  <c r="F3" i="188"/>
  <c r="C26" i="195"/>
  <c r="O26" i="195"/>
  <c r="G26" i="196"/>
  <c r="I26" i="190"/>
  <c r="M26" i="189"/>
  <c r="Q26" i="190"/>
  <c r="U26" i="189"/>
  <c r="C26" i="191"/>
  <c r="V26" i="190"/>
  <c r="E26" i="189"/>
  <c r="T26" i="187"/>
  <c r="R26" i="193"/>
  <c r="Q26" i="193"/>
  <c r="U26" i="194"/>
  <c r="K26" i="189"/>
  <c r="N26" i="190"/>
  <c r="V26" i="191"/>
  <c r="R26" i="189"/>
  <c r="L26" i="187"/>
  <c r="T3" i="187"/>
  <c r="X26" i="196"/>
  <c r="X26" i="195"/>
  <c r="J26" i="193"/>
  <c r="I26" i="193"/>
  <c r="M26" i="194"/>
  <c r="N26" i="193"/>
  <c r="J26" i="192"/>
  <c r="F26" i="190"/>
  <c r="N26" i="191"/>
  <c r="J26" i="189"/>
  <c r="W26" i="189"/>
  <c r="W26" i="187"/>
  <c r="D26" i="187"/>
  <c r="L3" i="187"/>
  <c r="P2" i="188" l="1"/>
  <c r="L2" i="191"/>
  <c r="V2" i="188"/>
  <c r="M2" i="188"/>
  <c r="J2" i="188"/>
  <c r="J2" i="191"/>
  <c r="Q2" i="187"/>
  <c r="H2" i="188"/>
  <c r="M2" i="191"/>
  <c r="V2" i="187"/>
  <c r="K2" i="187"/>
  <c r="N2" i="187"/>
  <c r="T2" i="191"/>
  <c r="U2" i="187"/>
  <c r="J2" i="187"/>
  <c r="M2" i="187"/>
  <c r="I2" i="187"/>
  <c r="H2" i="191"/>
  <c r="F2" i="188"/>
  <c r="W2" i="188"/>
  <c r="W2" i="187"/>
  <c r="R2" i="187"/>
  <c r="G2" i="188"/>
  <c r="L2" i="188"/>
  <c r="S2" i="191"/>
  <c r="I2" i="188"/>
  <c r="C2" i="192"/>
  <c r="N2" i="191"/>
  <c r="D2" i="191"/>
  <c r="X2" i="187"/>
  <c r="E2" i="188"/>
  <c r="C2" i="189"/>
  <c r="G2" i="187"/>
  <c r="P2" i="187"/>
  <c r="H2" i="187"/>
  <c r="T2" i="188"/>
  <c r="F2" i="187"/>
  <c r="K2" i="188"/>
  <c r="F2" i="191"/>
  <c r="C2" i="188"/>
  <c r="O2" i="191"/>
  <c r="S2" i="188"/>
  <c r="U2" i="191"/>
  <c r="D2" i="187"/>
  <c r="V2" i="191"/>
  <c r="I2" i="191"/>
  <c r="G2" i="191"/>
  <c r="R2" i="188"/>
  <c r="O2" i="187"/>
  <c r="Q2" i="188"/>
  <c r="Q2" i="191"/>
  <c r="N2" i="188"/>
  <c r="W2" i="191"/>
  <c r="L2" i="187"/>
  <c r="T2" i="187"/>
  <c r="U71" i="186" l="1"/>
  <c r="M71" i="186"/>
  <c r="E71" i="186"/>
  <c r="H71" i="186" l="1"/>
  <c r="P71" i="186"/>
  <c r="X71" i="186"/>
  <c r="N71" i="186"/>
  <c r="I71" i="186"/>
  <c r="Q71" i="186"/>
  <c r="V71" i="186"/>
  <c r="C71" i="186"/>
  <c r="H17" i="186"/>
  <c r="P17" i="186"/>
  <c r="X17" i="186"/>
  <c r="U71" i="185"/>
  <c r="D4" i="185"/>
  <c r="L4" i="185"/>
  <c r="T4" i="185"/>
  <c r="E8" i="186"/>
  <c r="M8" i="186"/>
  <c r="U8" i="186"/>
  <c r="F71" i="185"/>
  <c r="N71" i="185"/>
  <c r="V71" i="185"/>
  <c r="R17" i="186"/>
  <c r="U17" i="186"/>
  <c r="W17" i="185"/>
  <c r="K71" i="186"/>
  <c r="P8" i="185"/>
  <c r="I22" i="185"/>
  <c r="Q22" i="185"/>
  <c r="U27" i="185"/>
  <c r="E17" i="186"/>
  <c r="M17" i="186"/>
  <c r="H8" i="185"/>
  <c r="J71" i="185"/>
  <c r="R71" i="185"/>
  <c r="X8" i="185"/>
  <c r="U8" i="185"/>
  <c r="O17" i="185"/>
  <c r="G71" i="186"/>
  <c r="O71" i="186"/>
  <c r="W71" i="186"/>
  <c r="S71" i="186"/>
  <c r="H27" i="185"/>
  <c r="P27" i="185"/>
  <c r="X27" i="185"/>
  <c r="K8" i="185"/>
  <c r="G17" i="185"/>
  <c r="K27" i="185"/>
  <c r="J33" i="185"/>
  <c r="R33" i="185"/>
  <c r="H33" i="185"/>
  <c r="H26" i="185" s="1"/>
  <c r="P33" i="185"/>
  <c r="X33" i="185"/>
  <c r="O33" i="185"/>
  <c r="W33" i="185"/>
  <c r="X71" i="185"/>
  <c r="G22" i="185"/>
  <c r="R22" i="185"/>
  <c r="P71" i="185"/>
  <c r="E27" i="185"/>
  <c r="M27" i="185"/>
  <c r="S8" i="185"/>
  <c r="J22" i="185"/>
  <c r="H71" i="185"/>
  <c r="G8" i="185"/>
  <c r="O8" i="185"/>
  <c r="W8" i="185"/>
  <c r="J17" i="185"/>
  <c r="R17" i="185"/>
  <c r="G17" i="186"/>
  <c r="W17" i="186"/>
  <c r="J71" i="186"/>
  <c r="R71" i="186"/>
  <c r="E71" i="185"/>
  <c r="M71" i="185"/>
  <c r="O17" i="186"/>
  <c r="J17" i="186"/>
  <c r="H27" i="186"/>
  <c r="D71" i="186"/>
  <c r="K71" i="185"/>
  <c r="S71" i="185"/>
  <c r="M8" i="185"/>
  <c r="H11" i="185"/>
  <c r="P11" i="185"/>
  <c r="X11" i="185"/>
  <c r="E17" i="185"/>
  <c r="G71" i="185"/>
  <c r="O71" i="185"/>
  <c r="W71" i="185"/>
  <c r="F27" i="186"/>
  <c r="C8" i="186"/>
  <c r="P4" i="185"/>
  <c r="G22" i="186"/>
  <c r="H33" i="186"/>
  <c r="F71" i="186"/>
  <c r="W22" i="185"/>
  <c r="C22" i="186"/>
  <c r="T8" i="185"/>
  <c r="O22" i="185"/>
  <c r="P4" i="186"/>
  <c r="P27" i="186"/>
  <c r="X27" i="186"/>
  <c r="K27" i="186"/>
  <c r="S27" i="186"/>
  <c r="N27" i="186"/>
  <c r="V27" i="186"/>
  <c r="I52" i="186"/>
  <c r="H4" i="186"/>
  <c r="X4" i="186"/>
  <c r="D8" i="186"/>
  <c r="L8" i="186"/>
  <c r="T8" i="186"/>
  <c r="D11" i="186"/>
  <c r="L11" i="186"/>
  <c r="T11" i="186"/>
  <c r="F22" i="186"/>
  <c r="N22" i="186"/>
  <c r="V22" i="186"/>
  <c r="O22" i="186"/>
  <c r="H4" i="185"/>
  <c r="W22" i="186"/>
  <c r="E11" i="185"/>
  <c r="F22" i="185"/>
  <c r="P22" i="186"/>
  <c r="D27" i="186"/>
  <c r="L27" i="186"/>
  <c r="T27" i="186"/>
  <c r="Q52" i="186"/>
  <c r="X4" i="185"/>
  <c r="K4" i="185"/>
  <c r="S4" i="185"/>
  <c r="D8" i="185"/>
  <c r="L8" i="185"/>
  <c r="V22" i="185"/>
  <c r="E22" i="185"/>
  <c r="M22" i="185"/>
  <c r="U22" i="185"/>
  <c r="G33" i="185"/>
  <c r="E52" i="185"/>
  <c r="M52" i="185"/>
  <c r="U52" i="185"/>
  <c r="X52" i="185"/>
  <c r="P33" i="186"/>
  <c r="X33" i="186"/>
  <c r="Q8" i="186"/>
  <c r="Q8" i="185"/>
  <c r="K11" i="186"/>
  <c r="S11" i="186"/>
  <c r="V8" i="186"/>
  <c r="V8" i="185"/>
  <c r="C11" i="186"/>
  <c r="F8" i="185"/>
  <c r="F8" i="186"/>
  <c r="H22" i="185"/>
  <c r="H22" i="186"/>
  <c r="X22" i="186"/>
  <c r="X22" i="185"/>
  <c r="P22" i="185"/>
  <c r="N8" i="186"/>
  <c r="N8" i="185"/>
  <c r="M4" i="185"/>
  <c r="I8" i="185"/>
  <c r="F11" i="186"/>
  <c r="N11" i="186"/>
  <c r="V11" i="186"/>
  <c r="G4" i="185"/>
  <c r="G4" i="186"/>
  <c r="E4" i="185"/>
  <c r="E4" i="186"/>
  <c r="U4" i="185"/>
  <c r="U4" i="186"/>
  <c r="M4" i="186"/>
  <c r="I11" i="185"/>
  <c r="I11" i="186"/>
  <c r="Q11" i="185"/>
  <c r="Q11" i="186"/>
  <c r="G11" i="186"/>
  <c r="O11" i="185"/>
  <c r="O11" i="186"/>
  <c r="W11" i="185"/>
  <c r="W11" i="186"/>
  <c r="J11" i="185"/>
  <c r="J11" i="186"/>
  <c r="R11" i="185"/>
  <c r="R11" i="186"/>
  <c r="E11" i="186"/>
  <c r="M11" i="186"/>
  <c r="U11" i="186"/>
  <c r="U11" i="185"/>
  <c r="H52" i="185"/>
  <c r="P52" i="185"/>
  <c r="J8" i="185"/>
  <c r="R8" i="185"/>
  <c r="M11" i="185"/>
  <c r="D22" i="185"/>
  <c r="L22" i="185"/>
  <c r="T22" i="185"/>
  <c r="K33" i="185"/>
  <c r="S33" i="185"/>
  <c r="F33" i="185"/>
  <c r="N33" i="185"/>
  <c r="V33" i="185"/>
  <c r="I33" i="185"/>
  <c r="Q33" i="185"/>
  <c r="F52" i="185"/>
  <c r="N52" i="185"/>
  <c r="V52" i="185"/>
  <c r="C17" i="186"/>
  <c r="G8" i="186"/>
  <c r="O8" i="186"/>
  <c r="W8" i="186"/>
  <c r="J8" i="186"/>
  <c r="R8" i="186"/>
  <c r="F27" i="185"/>
  <c r="N27" i="185"/>
  <c r="V27" i="185"/>
  <c r="D33" i="185"/>
  <c r="L33" i="185"/>
  <c r="T33" i="185"/>
  <c r="H8" i="186"/>
  <c r="P8" i="186"/>
  <c r="X8" i="186"/>
  <c r="K33" i="186"/>
  <c r="S33" i="186"/>
  <c r="F33" i="186"/>
  <c r="N33" i="186"/>
  <c r="V33" i="186"/>
  <c r="I33" i="186"/>
  <c r="Q33" i="186"/>
  <c r="D33" i="186"/>
  <c r="L33" i="186"/>
  <c r="T33" i="186"/>
  <c r="G33" i="186"/>
  <c r="O33" i="186"/>
  <c r="W33" i="186"/>
  <c r="J33" i="186"/>
  <c r="R33" i="186"/>
  <c r="E33" i="186"/>
  <c r="M33" i="186"/>
  <c r="U33" i="186"/>
  <c r="L71" i="186"/>
  <c r="T71" i="186"/>
  <c r="D11" i="185"/>
  <c r="L11" i="185"/>
  <c r="T11" i="185"/>
  <c r="K22" i="185"/>
  <c r="S22" i="185"/>
  <c r="I27" i="185"/>
  <c r="Q27" i="185"/>
  <c r="D27" i="185"/>
  <c r="L27" i="185"/>
  <c r="T27" i="185"/>
  <c r="G27" i="185"/>
  <c r="O27" i="185"/>
  <c r="W27" i="185"/>
  <c r="E33" i="185"/>
  <c r="M33" i="185"/>
  <c r="U33" i="185"/>
  <c r="I71" i="185"/>
  <c r="Q71" i="185"/>
  <c r="D71" i="185"/>
  <c r="L71" i="185"/>
  <c r="T71" i="185"/>
  <c r="I8" i="186"/>
  <c r="K17" i="186"/>
  <c r="S17" i="186"/>
  <c r="F17" i="186"/>
  <c r="N17" i="186"/>
  <c r="V17" i="186"/>
  <c r="I17" i="186"/>
  <c r="Q17" i="186"/>
  <c r="D17" i="186"/>
  <c r="L17" i="186"/>
  <c r="T17" i="186"/>
  <c r="F4" i="185"/>
  <c r="N4" i="185"/>
  <c r="V4" i="185"/>
  <c r="I4" i="185"/>
  <c r="Q4" i="185"/>
  <c r="J27" i="185"/>
  <c r="R27" i="185"/>
  <c r="H11" i="186"/>
  <c r="P11" i="186"/>
  <c r="X11" i="186"/>
  <c r="I27" i="186"/>
  <c r="Q27" i="186"/>
  <c r="G27" i="186"/>
  <c r="O27" i="186"/>
  <c r="W27" i="186"/>
  <c r="J27" i="186"/>
  <c r="R27" i="186"/>
  <c r="E27" i="186"/>
  <c r="M27" i="186"/>
  <c r="U27" i="186"/>
  <c r="O4" i="185"/>
  <c r="W4" i="185"/>
  <c r="J4" i="185"/>
  <c r="R4" i="185"/>
  <c r="E8" i="185"/>
  <c r="M17" i="185"/>
  <c r="U17" i="185"/>
  <c r="H17" i="185"/>
  <c r="P17" i="185"/>
  <c r="X17" i="185"/>
  <c r="S27" i="185"/>
  <c r="K8" i="186"/>
  <c r="S8" i="186"/>
  <c r="I22" i="186"/>
  <c r="Q22" i="186"/>
  <c r="D22" i="186"/>
  <c r="L22" i="186"/>
  <c r="T22" i="186"/>
  <c r="G11" i="185"/>
  <c r="K17" i="185"/>
  <c r="S17" i="185"/>
  <c r="F17" i="185"/>
  <c r="N17" i="185"/>
  <c r="V17" i="185"/>
  <c r="I17" i="185"/>
  <c r="Q17" i="185"/>
  <c r="N22" i="185"/>
  <c r="K52" i="185"/>
  <c r="S52" i="185"/>
  <c r="I52" i="185"/>
  <c r="Q52" i="185"/>
  <c r="K4" i="186"/>
  <c r="S4" i="186"/>
  <c r="F4" i="186"/>
  <c r="N4" i="186"/>
  <c r="V4" i="186"/>
  <c r="I4" i="186"/>
  <c r="Q4" i="186"/>
  <c r="J22" i="186"/>
  <c r="R22" i="186"/>
  <c r="E22" i="186"/>
  <c r="M22" i="186"/>
  <c r="U22" i="186"/>
  <c r="K11" i="185"/>
  <c r="S11" i="185"/>
  <c r="F11" i="185"/>
  <c r="N11" i="185"/>
  <c r="V11" i="185"/>
  <c r="D17" i="185"/>
  <c r="L17" i="185"/>
  <c r="T17" i="185"/>
  <c r="D52" i="185"/>
  <c r="L52" i="185"/>
  <c r="T52" i="185"/>
  <c r="G52" i="185"/>
  <c r="O52" i="185"/>
  <c r="W52" i="185"/>
  <c r="J52" i="185"/>
  <c r="R52" i="185"/>
  <c r="D4" i="186"/>
  <c r="L4" i="186"/>
  <c r="T4" i="186"/>
  <c r="O4" i="186"/>
  <c r="W4" i="186"/>
  <c r="J4" i="186"/>
  <c r="R4" i="186"/>
  <c r="K22" i="186"/>
  <c r="S22" i="186"/>
  <c r="D52" i="186"/>
  <c r="L52" i="186"/>
  <c r="T52" i="186"/>
  <c r="G52" i="186"/>
  <c r="O52" i="186"/>
  <c r="W52" i="186"/>
  <c r="J52" i="186"/>
  <c r="R52" i="186"/>
  <c r="E52" i="186"/>
  <c r="M52" i="186"/>
  <c r="U52" i="186"/>
  <c r="H52" i="186"/>
  <c r="P52" i="186"/>
  <c r="X52" i="186"/>
  <c r="K52" i="186"/>
  <c r="S52" i="186"/>
  <c r="F52" i="186"/>
  <c r="N52" i="186"/>
  <c r="V52" i="186"/>
  <c r="C52" i="186"/>
  <c r="C33" i="186"/>
  <c r="C27" i="186"/>
  <c r="C4" i="186"/>
  <c r="H26" i="186" l="1"/>
  <c r="W26" i="185"/>
  <c r="V26" i="186"/>
  <c r="O26" i="185"/>
  <c r="X26" i="185"/>
  <c r="L3" i="186"/>
  <c r="K26" i="185"/>
  <c r="K3" i="185"/>
  <c r="U26" i="185"/>
  <c r="V3" i="186"/>
  <c r="P3" i="185"/>
  <c r="R26" i="185"/>
  <c r="F26" i="186"/>
  <c r="I26" i="185"/>
  <c r="V26" i="185"/>
  <c r="C3" i="186"/>
  <c r="P26" i="185"/>
  <c r="E26" i="185"/>
  <c r="O3" i="185"/>
  <c r="W3" i="186"/>
  <c r="G26" i="185"/>
  <c r="T3" i="185"/>
  <c r="T26" i="185"/>
  <c r="W3" i="185"/>
  <c r="W2" i="185" s="1"/>
  <c r="I26" i="186"/>
  <c r="J26" i="186"/>
  <c r="M26" i="185"/>
  <c r="X26" i="186"/>
  <c r="H3" i="185"/>
  <c r="H2" i="185" s="1"/>
  <c r="D26" i="186"/>
  <c r="J3" i="185"/>
  <c r="T3" i="186"/>
  <c r="W26" i="186"/>
  <c r="Q26" i="185"/>
  <c r="T26" i="186"/>
  <c r="X3" i="185"/>
  <c r="I3" i="186"/>
  <c r="R26" i="186"/>
  <c r="M3" i="186"/>
  <c r="N26" i="186"/>
  <c r="J26" i="185"/>
  <c r="L26" i="186"/>
  <c r="N26" i="185"/>
  <c r="Q26" i="186"/>
  <c r="F26" i="185"/>
  <c r="S3" i="185"/>
  <c r="G3" i="185"/>
  <c r="L3" i="185"/>
  <c r="P26" i="186"/>
  <c r="R3" i="185"/>
  <c r="U3" i="186"/>
  <c r="Q3" i="185"/>
  <c r="K26" i="186"/>
  <c r="S26" i="185"/>
  <c r="E3" i="186"/>
  <c r="D3" i="185"/>
  <c r="Q3" i="186"/>
  <c r="S26" i="186"/>
  <c r="O3" i="186"/>
  <c r="D3" i="186"/>
  <c r="K3" i="186"/>
  <c r="I3" i="185"/>
  <c r="N3" i="186"/>
  <c r="R3" i="186"/>
  <c r="S3" i="186"/>
  <c r="J3" i="186"/>
  <c r="G3" i="186"/>
  <c r="V3" i="185"/>
  <c r="F3" i="186"/>
  <c r="O26" i="186"/>
  <c r="N3" i="185"/>
  <c r="M3" i="185"/>
  <c r="G26" i="186"/>
  <c r="F3" i="185"/>
  <c r="X3" i="186"/>
  <c r="U26" i="186"/>
  <c r="P3" i="186"/>
  <c r="U3" i="185"/>
  <c r="M26" i="186"/>
  <c r="L26" i="185"/>
  <c r="H3" i="186"/>
  <c r="H2" i="186" s="1"/>
  <c r="E26" i="186"/>
  <c r="D26" i="185"/>
  <c r="E3" i="185"/>
  <c r="C26" i="186"/>
  <c r="X2" i="185" l="1"/>
  <c r="K2" i="185"/>
  <c r="O2" i="185"/>
  <c r="L2" i="186"/>
  <c r="V2" i="186"/>
  <c r="I2" i="185"/>
  <c r="S2" i="186"/>
  <c r="P2" i="185"/>
  <c r="C2" i="186"/>
  <c r="U2" i="185"/>
  <c r="R2" i="185"/>
  <c r="F2" i="186"/>
  <c r="V2" i="185"/>
  <c r="F2" i="185"/>
  <c r="J2" i="186"/>
  <c r="E2" i="185"/>
  <c r="P2" i="186"/>
  <c r="Q2" i="186"/>
  <c r="N2" i="185"/>
  <c r="U2" i="186"/>
  <c r="G2" i="185"/>
  <c r="E2" i="186"/>
  <c r="X2" i="186"/>
  <c r="R2" i="186"/>
  <c r="T2" i="185"/>
  <c r="W2" i="186"/>
  <c r="I2" i="186"/>
  <c r="T2" i="186"/>
  <c r="N2" i="186"/>
  <c r="L2" i="185"/>
  <c r="D2" i="186"/>
  <c r="M2" i="185"/>
  <c r="Q2" i="185"/>
  <c r="J2" i="185"/>
  <c r="D2" i="185"/>
  <c r="M2" i="186"/>
  <c r="S2" i="185"/>
  <c r="G2" i="186"/>
  <c r="O2" i="186"/>
  <c r="K2" i="186"/>
  <c r="Q8" i="165" l="1"/>
  <c r="I8" i="165"/>
  <c r="G71" i="165" l="1"/>
  <c r="O71" i="165"/>
  <c r="W71" i="165"/>
  <c r="T8" i="165"/>
  <c r="G8" i="163"/>
  <c r="O8" i="163"/>
  <c r="W8" i="163"/>
  <c r="H22" i="163"/>
  <c r="F22" i="165"/>
  <c r="N22" i="165"/>
  <c r="V22" i="165"/>
  <c r="G8" i="165"/>
  <c r="O8" i="165"/>
  <c r="W8" i="165"/>
  <c r="C71" i="165"/>
  <c r="K71" i="165"/>
  <c r="L71" i="163"/>
  <c r="T71" i="163"/>
  <c r="S8" i="165"/>
  <c r="V22" i="163"/>
  <c r="N22" i="163"/>
  <c r="C22" i="163"/>
  <c r="K22" i="163"/>
  <c r="F22" i="163"/>
  <c r="D71" i="163"/>
  <c r="S71" i="165"/>
  <c r="F17" i="165"/>
  <c r="N17" i="165"/>
  <c r="V17" i="165"/>
  <c r="F8" i="163"/>
  <c r="U71" i="163"/>
  <c r="C4" i="165"/>
  <c r="K4" i="165"/>
  <c r="S4" i="165"/>
  <c r="V8" i="163"/>
  <c r="F8" i="165"/>
  <c r="N8" i="165"/>
  <c r="V8" i="165"/>
  <c r="G22" i="165"/>
  <c r="O22" i="165"/>
  <c r="W22" i="165"/>
  <c r="D8" i="165"/>
  <c r="L8" i="165"/>
  <c r="F71" i="165"/>
  <c r="N71" i="165"/>
  <c r="V71" i="165"/>
  <c r="G17" i="163"/>
  <c r="I17" i="165"/>
  <c r="Q17" i="165"/>
  <c r="M8" i="165"/>
  <c r="U8" i="165"/>
  <c r="J71" i="165"/>
  <c r="R71" i="165"/>
  <c r="G33" i="163"/>
  <c r="K71" i="163"/>
  <c r="G52" i="163"/>
  <c r="Q71" i="165"/>
  <c r="S22" i="163"/>
  <c r="J27" i="165"/>
  <c r="R27" i="165"/>
  <c r="E22" i="165"/>
  <c r="D27" i="165"/>
  <c r="T27" i="165"/>
  <c r="F71" i="163"/>
  <c r="N71" i="163"/>
  <c r="V71" i="163"/>
  <c r="D4" i="165"/>
  <c r="L4" i="165"/>
  <c r="T4" i="165"/>
  <c r="H8" i="165"/>
  <c r="P8" i="165"/>
  <c r="C22" i="165"/>
  <c r="K22" i="165"/>
  <c r="S22" i="165"/>
  <c r="H17" i="163"/>
  <c r="P17" i="163"/>
  <c r="Q52" i="163"/>
  <c r="W17" i="163"/>
  <c r="M4" i="163"/>
  <c r="U4" i="163"/>
  <c r="M11" i="163"/>
  <c r="U11" i="163"/>
  <c r="E17" i="163"/>
  <c r="M17" i="163"/>
  <c r="U17" i="163"/>
  <c r="F33" i="165"/>
  <c r="G52" i="165"/>
  <c r="O52" i="165"/>
  <c r="W52" i="165"/>
  <c r="J8" i="163"/>
  <c r="R8" i="163"/>
  <c r="U27" i="163"/>
  <c r="N33" i="165"/>
  <c r="V33" i="165"/>
  <c r="C52" i="163"/>
  <c r="K52" i="163"/>
  <c r="S52" i="163"/>
  <c r="F52" i="163"/>
  <c r="N52" i="163"/>
  <c r="V52" i="163"/>
  <c r="F4" i="165"/>
  <c r="N4" i="165"/>
  <c r="V4" i="165"/>
  <c r="C52" i="165"/>
  <c r="K52" i="165"/>
  <c r="S52" i="165"/>
  <c r="F52" i="165"/>
  <c r="N52" i="165"/>
  <c r="V52" i="165"/>
  <c r="E11" i="163"/>
  <c r="J17" i="163"/>
  <c r="R17" i="163"/>
  <c r="I27" i="163"/>
  <c r="Q27" i="163"/>
  <c r="W33" i="163"/>
  <c r="L27" i="165"/>
  <c r="H8" i="163"/>
  <c r="P8" i="163"/>
  <c r="F11" i="163"/>
  <c r="N11" i="163"/>
  <c r="V11" i="163"/>
  <c r="J22" i="163"/>
  <c r="R22" i="163"/>
  <c r="E22" i="163"/>
  <c r="M22" i="163"/>
  <c r="U22" i="163"/>
  <c r="E27" i="163"/>
  <c r="M27" i="163"/>
  <c r="H33" i="163"/>
  <c r="P33" i="163"/>
  <c r="I71" i="163"/>
  <c r="Q71" i="163"/>
  <c r="I33" i="165"/>
  <c r="Q33" i="165"/>
  <c r="H4" i="163"/>
  <c r="P4" i="163"/>
  <c r="I8" i="163"/>
  <c r="Q8" i="163"/>
  <c r="D8" i="163"/>
  <c r="L8" i="163"/>
  <c r="T8" i="163"/>
  <c r="J71" i="163"/>
  <c r="R71" i="163"/>
  <c r="E71" i="163"/>
  <c r="M71" i="163"/>
  <c r="C8" i="165"/>
  <c r="K8" i="165"/>
  <c r="M22" i="165"/>
  <c r="U22" i="165"/>
  <c r="D71" i="165"/>
  <c r="L71" i="165"/>
  <c r="T71" i="165"/>
  <c r="C71" i="163"/>
  <c r="S71" i="163"/>
  <c r="J11" i="165"/>
  <c r="R11" i="165"/>
  <c r="H71" i="165"/>
  <c r="P71" i="165"/>
  <c r="E4" i="163"/>
  <c r="N8" i="163"/>
  <c r="P22" i="163"/>
  <c r="G71" i="163"/>
  <c r="O71" i="163"/>
  <c r="W71" i="163"/>
  <c r="I52" i="163"/>
  <c r="T52" i="163"/>
  <c r="M52" i="163"/>
  <c r="G4" i="165"/>
  <c r="O4" i="165"/>
  <c r="W4" i="165"/>
  <c r="D11" i="165"/>
  <c r="L11" i="165"/>
  <c r="T11" i="165"/>
  <c r="J22" i="165"/>
  <c r="R22" i="165"/>
  <c r="I52" i="165"/>
  <c r="Q52" i="165"/>
  <c r="I71" i="165"/>
  <c r="O17" i="163"/>
  <c r="O33" i="163"/>
  <c r="J4" i="165"/>
  <c r="R4" i="165"/>
  <c r="J52" i="165"/>
  <c r="R52" i="165"/>
  <c r="H52" i="165"/>
  <c r="P52" i="165"/>
  <c r="I4" i="163"/>
  <c r="Q4" i="163"/>
  <c r="H4" i="165"/>
  <c r="P4" i="165"/>
  <c r="H17" i="165"/>
  <c r="P17" i="165"/>
  <c r="H33" i="165"/>
  <c r="P33" i="165"/>
  <c r="C33" i="165"/>
  <c r="K33" i="165"/>
  <c r="S33" i="165"/>
  <c r="L52" i="163"/>
  <c r="R52" i="163"/>
  <c r="I4" i="165"/>
  <c r="Q4" i="165"/>
  <c r="G17" i="165"/>
  <c r="O17" i="165"/>
  <c r="W17" i="165"/>
  <c r="G33" i="165"/>
  <c r="O33" i="165"/>
  <c r="W33" i="165"/>
  <c r="C4" i="163"/>
  <c r="S4" i="163"/>
  <c r="N4" i="163"/>
  <c r="C17" i="163"/>
  <c r="K17" i="163"/>
  <c r="S17" i="163"/>
  <c r="F17" i="163"/>
  <c r="N17" i="163"/>
  <c r="V17" i="163"/>
  <c r="I17" i="163"/>
  <c r="Q17" i="163"/>
  <c r="D17" i="163"/>
  <c r="L17" i="163"/>
  <c r="T17" i="163"/>
  <c r="G22" i="163"/>
  <c r="O22" i="163"/>
  <c r="W22" i="163"/>
  <c r="D52" i="163"/>
  <c r="W52" i="163"/>
  <c r="F11" i="165"/>
  <c r="N11" i="165"/>
  <c r="J17" i="165"/>
  <c r="R17" i="165"/>
  <c r="E17" i="165"/>
  <c r="M17" i="165"/>
  <c r="U17" i="165"/>
  <c r="C17" i="165"/>
  <c r="K17" i="165"/>
  <c r="S17" i="165"/>
  <c r="H22" i="165"/>
  <c r="P22" i="165"/>
  <c r="F27" i="165"/>
  <c r="N27" i="165"/>
  <c r="V27" i="165"/>
  <c r="I27" i="165"/>
  <c r="Q27" i="165"/>
  <c r="J33" i="165"/>
  <c r="R33" i="165"/>
  <c r="E33" i="165"/>
  <c r="M33" i="165"/>
  <c r="U33" i="165"/>
  <c r="E52" i="165"/>
  <c r="M52" i="165"/>
  <c r="U52" i="165"/>
  <c r="K4" i="163"/>
  <c r="F4" i="163"/>
  <c r="V4" i="163"/>
  <c r="D4" i="163"/>
  <c r="L4" i="163"/>
  <c r="T4" i="163"/>
  <c r="G4" i="163"/>
  <c r="O4" i="163"/>
  <c r="W4" i="163"/>
  <c r="J4" i="163"/>
  <c r="R4" i="163"/>
  <c r="E8" i="163"/>
  <c r="M8" i="163"/>
  <c r="U8" i="163"/>
  <c r="H11" i="163"/>
  <c r="P11" i="163"/>
  <c r="C11" i="163"/>
  <c r="K11" i="163"/>
  <c r="S11" i="163"/>
  <c r="F27" i="163"/>
  <c r="N27" i="163"/>
  <c r="V27" i="163"/>
  <c r="J33" i="163"/>
  <c r="R33" i="163"/>
  <c r="E33" i="163"/>
  <c r="M33" i="163"/>
  <c r="U33" i="163"/>
  <c r="H71" i="163"/>
  <c r="P71" i="163"/>
  <c r="E52" i="163"/>
  <c r="U52" i="163"/>
  <c r="H52" i="163"/>
  <c r="P52" i="163"/>
  <c r="E4" i="165"/>
  <c r="M4" i="165"/>
  <c r="U4" i="165"/>
  <c r="G11" i="165"/>
  <c r="O11" i="165"/>
  <c r="W11" i="165"/>
  <c r="E11" i="165"/>
  <c r="M11" i="165"/>
  <c r="U11" i="165"/>
  <c r="I22" i="165"/>
  <c r="Q22" i="165"/>
  <c r="D22" i="165"/>
  <c r="L22" i="165"/>
  <c r="T22" i="165"/>
  <c r="G27" i="165"/>
  <c r="O27" i="165"/>
  <c r="W27" i="165"/>
  <c r="E27" i="165"/>
  <c r="E26" i="165" s="1"/>
  <c r="M27" i="165"/>
  <c r="U27" i="165"/>
  <c r="I11" i="163"/>
  <c r="Q11" i="163"/>
  <c r="D11" i="163"/>
  <c r="L11" i="163"/>
  <c r="T11" i="163"/>
  <c r="G11" i="163"/>
  <c r="O11" i="163"/>
  <c r="W11" i="163"/>
  <c r="J11" i="163"/>
  <c r="R11" i="163"/>
  <c r="I22" i="163"/>
  <c r="Q22" i="163"/>
  <c r="D22" i="163"/>
  <c r="L22" i="163"/>
  <c r="T22" i="163"/>
  <c r="C33" i="163"/>
  <c r="K33" i="163"/>
  <c r="S33" i="163"/>
  <c r="F33" i="163"/>
  <c r="N33" i="163"/>
  <c r="V33" i="163"/>
  <c r="I33" i="163"/>
  <c r="I26" i="163" s="1"/>
  <c r="Q33" i="163"/>
  <c r="D33" i="163"/>
  <c r="L33" i="163"/>
  <c r="T33" i="163"/>
  <c r="E8" i="165"/>
  <c r="H11" i="165"/>
  <c r="P11" i="165"/>
  <c r="C11" i="165"/>
  <c r="K11" i="165"/>
  <c r="S11" i="165"/>
  <c r="V11" i="165"/>
  <c r="I11" i="165"/>
  <c r="Q11" i="165"/>
  <c r="D17" i="165"/>
  <c r="L17" i="165"/>
  <c r="T17" i="165"/>
  <c r="H27" i="165"/>
  <c r="P27" i="165"/>
  <c r="C27" i="165"/>
  <c r="K27" i="165"/>
  <c r="S27" i="165"/>
  <c r="D33" i="165"/>
  <c r="L33" i="165"/>
  <c r="T33" i="165"/>
  <c r="H27" i="163"/>
  <c r="P27" i="163"/>
  <c r="C27" i="163"/>
  <c r="K27" i="163"/>
  <c r="S27" i="163"/>
  <c r="O52" i="163"/>
  <c r="J52" i="163"/>
  <c r="E71" i="165"/>
  <c r="M71" i="165"/>
  <c r="U71" i="165"/>
  <c r="C8" i="163"/>
  <c r="K8" i="163"/>
  <c r="S8" i="163"/>
  <c r="D27" i="163"/>
  <c r="L27" i="163"/>
  <c r="T27" i="163"/>
  <c r="G27" i="163"/>
  <c r="O27" i="163"/>
  <c r="W27" i="163"/>
  <c r="J27" i="163"/>
  <c r="R27" i="163"/>
  <c r="J8" i="165"/>
  <c r="R8" i="165"/>
  <c r="D52" i="165"/>
  <c r="L52" i="165"/>
  <c r="T52" i="165"/>
  <c r="U26" i="165" l="1"/>
  <c r="M26" i="165"/>
  <c r="R26" i="163"/>
  <c r="H26" i="163"/>
  <c r="G26" i="163"/>
  <c r="T3" i="165"/>
  <c r="J26" i="163"/>
  <c r="G3" i="165"/>
  <c r="N26" i="165"/>
  <c r="K26" i="165"/>
  <c r="I26" i="165"/>
  <c r="W26" i="163"/>
  <c r="K3" i="165"/>
  <c r="S26" i="163"/>
  <c r="P26" i="163"/>
  <c r="V3" i="163"/>
  <c r="P26" i="165"/>
  <c r="S3" i="165"/>
  <c r="Q26" i="163"/>
  <c r="J26" i="165"/>
  <c r="L3" i="165"/>
  <c r="C3" i="165"/>
  <c r="F3" i="163"/>
  <c r="P3" i="165"/>
  <c r="T26" i="165"/>
  <c r="W26" i="165"/>
  <c r="M26" i="163"/>
  <c r="D3" i="165"/>
  <c r="Q3" i="165"/>
  <c r="Q3" i="163"/>
  <c r="W3" i="165"/>
  <c r="U26" i="163"/>
  <c r="O26" i="165"/>
  <c r="E26" i="163"/>
  <c r="V3" i="165"/>
  <c r="R3" i="165"/>
  <c r="R26" i="165"/>
  <c r="N3" i="165"/>
  <c r="L26" i="165"/>
  <c r="K26" i="163"/>
  <c r="M3" i="163"/>
  <c r="D26" i="165"/>
  <c r="I3" i="165"/>
  <c r="I2" i="165" s="1"/>
  <c r="J3" i="165"/>
  <c r="E3" i="163"/>
  <c r="F26" i="165"/>
  <c r="N3" i="163"/>
  <c r="F3" i="165"/>
  <c r="S3" i="163"/>
  <c r="P3" i="163"/>
  <c r="Q26" i="165"/>
  <c r="I3" i="163"/>
  <c r="I2" i="163" s="1"/>
  <c r="T26" i="163"/>
  <c r="G3" i="163"/>
  <c r="G2" i="163" s="1"/>
  <c r="K3" i="163"/>
  <c r="C3" i="163"/>
  <c r="C26" i="163"/>
  <c r="O3" i="165"/>
  <c r="U3" i="163"/>
  <c r="V26" i="165"/>
  <c r="H3" i="163"/>
  <c r="H26" i="165"/>
  <c r="O26" i="163"/>
  <c r="C26" i="165"/>
  <c r="L26" i="163"/>
  <c r="J3" i="163"/>
  <c r="G26" i="165"/>
  <c r="H3" i="165"/>
  <c r="E3" i="165"/>
  <c r="E2" i="165" s="1"/>
  <c r="D26" i="163"/>
  <c r="W3" i="163"/>
  <c r="S26" i="165"/>
  <c r="O3" i="163"/>
  <c r="V26" i="163"/>
  <c r="T3" i="163"/>
  <c r="N26" i="163"/>
  <c r="L3" i="163"/>
  <c r="F26" i="163"/>
  <c r="D3" i="163"/>
  <c r="U3" i="165"/>
  <c r="U2" i="165" s="1"/>
  <c r="M3" i="165"/>
  <c r="M2" i="165" s="1"/>
  <c r="R3" i="163"/>
  <c r="R2" i="163" s="1"/>
  <c r="T2" i="165" l="1"/>
  <c r="H2" i="163"/>
  <c r="F2" i="163"/>
  <c r="N2" i="165"/>
  <c r="J2" i="163"/>
  <c r="G2" i="165"/>
  <c r="J2" i="165"/>
  <c r="K2" i="165"/>
  <c r="W2" i="165"/>
  <c r="P2" i="163"/>
  <c r="S2" i="163"/>
  <c r="W2" i="163"/>
  <c r="C2" i="165"/>
  <c r="S2" i="165"/>
  <c r="P2" i="165"/>
  <c r="V2" i="163"/>
  <c r="V2" i="165"/>
  <c r="D2" i="165"/>
  <c r="L2" i="165"/>
  <c r="Q2" i="163"/>
  <c r="O2" i="163"/>
  <c r="U2" i="163"/>
  <c r="O2" i="165"/>
  <c r="Q2" i="165"/>
  <c r="M2" i="163"/>
  <c r="K2" i="163"/>
  <c r="L2" i="163"/>
  <c r="E2" i="163"/>
  <c r="R2" i="165"/>
  <c r="H2" i="165"/>
  <c r="C2" i="163"/>
  <c r="F2" i="165"/>
  <c r="N2" i="163"/>
  <c r="T2" i="163"/>
  <c r="D2" i="163"/>
  <c r="X71" i="3" l="1"/>
  <c r="X52" i="3"/>
  <c r="X33" i="3"/>
  <c r="X27" i="3"/>
  <c r="X22" i="3"/>
  <c r="X11" i="3"/>
  <c r="X8" i="3"/>
  <c r="X4" i="3"/>
  <c r="X33" i="4"/>
  <c r="X27" i="4"/>
  <c r="X22" i="4"/>
  <c r="X17" i="4"/>
  <c r="X11" i="4"/>
  <c r="X8" i="4"/>
  <c r="X4" i="4"/>
  <c r="X71" i="5"/>
  <c r="X33" i="5"/>
  <c r="X27" i="5"/>
  <c r="X22" i="5"/>
  <c r="X17" i="5"/>
  <c r="X11" i="5"/>
  <c r="X8" i="5"/>
  <c r="X4" i="5"/>
  <c r="X71" i="6"/>
  <c r="X52" i="6"/>
  <c r="X33" i="6"/>
  <c r="X22" i="6"/>
  <c r="X17" i="6"/>
  <c r="X8" i="6"/>
  <c r="X4" i="6"/>
  <c r="X76" i="8"/>
  <c r="X75" i="8"/>
  <c r="X74" i="8"/>
  <c r="X73" i="8"/>
  <c r="X72" i="8"/>
  <c r="X71" i="8" s="1"/>
  <c r="X70" i="8"/>
  <c r="X68" i="8"/>
  <c r="X62" i="8"/>
  <c r="X61" i="8"/>
  <c r="X60" i="8"/>
  <c r="X59" i="8"/>
  <c r="X58" i="8"/>
  <c r="X57" i="8"/>
  <c r="X56" i="8"/>
  <c r="X55" i="8"/>
  <c r="X54" i="8"/>
  <c r="X53" i="8"/>
  <c r="X50" i="8"/>
  <c r="X45" i="8"/>
  <c r="X42" i="8"/>
  <c r="X39" i="8"/>
  <c r="X37" i="8"/>
  <c r="X34" i="8"/>
  <c r="X32" i="8"/>
  <c r="X31" i="8"/>
  <c r="X30" i="8"/>
  <c r="X29" i="8"/>
  <c r="X28" i="8"/>
  <c r="X25" i="8"/>
  <c r="X24" i="8"/>
  <c r="X23" i="8"/>
  <c r="X22" i="8" s="1"/>
  <c r="X21" i="8"/>
  <c r="X20" i="8"/>
  <c r="X19" i="8"/>
  <c r="X18" i="8"/>
  <c r="X16" i="8"/>
  <c r="X15" i="8"/>
  <c r="X14" i="8"/>
  <c r="X13" i="8"/>
  <c r="X12" i="8"/>
  <c r="X11" i="8" s="1"/>
  <c r="X10" i="8"/>
  <c r="X8" i="8" s="1"/>
  <c r="X9" i="8"/>
  <c r="X7" i="8"/>
  <c r="X4" i="8" s="1"/>
  <c r="X6" i="8"/>
  <c r="X5" i="8"/>
  <c r="X71" i="160"/>
  <c r="X67" i="8"/>
  <c r="X65" i="8"/>
  <c r="X64" i="8"/>
  <c r="X52" i="160"/>
  <c r="X51" i="8"/>
  <c r="X48" i="8"/>
  <c r="X43" i="8"/>
  <c r="X40" i="8"/>
  <c r="X35" i="8"/>
  <c r="X33" i="160"/>
  <c r="X27" i="160"/>
  <c r="X22" i="160"/>
  <c r="X17" i="160"/>
  <c r="X11" i="160"/>
  <c r="X8" i="160"/>
  <c r="X3" i="160" s="1"/>
  <c r="X4" i="160"/>
  <c r="X71" i="161"/>
  <c r="X69" i="8"/>
  <c r="X66" i="8"/>
  <c r="X47" i="8"/>
  <c r="X44" i="8"/>
  <c r="X33" i="161"/>
  <c r="X26" i="161" s="1"/>
  <c r="X36" i="8"/>
  <c r="X27" i="161"/>
  <c r="X22" i="161"/>
  <c r="X17" i="161"/>
  <c r="X11" i="161"/>
  <c r="X3" i="161" s="1"/>
  <c r="X8" i="161"/>
  <c r="X4" i="161"/>
  <c r="X76" i="10"/>
  <c r="X75" i="10"/>
  <c r="X74" i="10"/>
  <c r="X73" i="10"/>
  <c r="X71" i="10" s="1"/>
  <c r="X72" i="10"/>
  <c r="X70" i="10"/>
  <c r="X63" i="10"/>
  <c r="X62" i="10"/>
  <c r="X61" i="10"/>
  <c r="X60" i="10"/>
  <c r="X59" i="10"/>
  <c r="X58" i="10"/>
  <c r="X57" i="10"/>
  <c r="X56" i="10"/>
  <c r="X55" i="10"/>
  <c r="X54" i="10"/>
  <c r="X53" i="10"/>
  <c r="X41" i="10"/>
  <c r="X36" i="10"/>
  <c r="X32" i="10"/>
  <c r="X31" i="10"/>
  <c r="X30" i="10"/>
  <c r="X29" i="10"/>
  <c r="X28" i="10"/>
  <c r="X25" i="10"/>
  <c r="X24" i="10"/>
  <c r="X23" i="10"/>
  <c r="X22" i="10" s="1"/>
  <c r="X21" i="10"/>
  <c r="X20" i="10"/>
  <c r="X17" i="10" s="1"/>
  <c r="X19" i="10"/>
  <c r="X18" i="10"/>
  <c r="X16" i="10"/>
  <c r="X15" i="10"/>
  <c r="X14" i="10"/>
  <c r="X13" i="10"/>
  <c r="X12" i="10"/>
  <c r="X11" i="10" s="1"/>
  <c r="X10" i="10"/>
  <c r="X9" i="10"/>
  <c r="X7" i="10"/>
  <c r="X6" i="10"/>
  <c r="X5" i="10"/>
  <c r="X71" i="151"/>
  <c r="X68" i="10"/>
  <c r="X50" i="10"/>
  <c r="X48" i="10"/>
  <c r="X47" i="10"/>
  <c r="X45" i="10"/>
  <c r="X44" i="10"/>
  <c r="X42" i="10"/>
  <c r="X40" i="10"/>
  <c r="X39" i="10"/>
  <c r="X37" i="10"/>
  <c r="X27" i="151"/>
  <c r="X22" i="151"/>
  <c r="X17" i="151"/>
  <c r="X11" i="151"/>
  <c r="X8" i="151"/>
  <c r="X4" i="151"/>
  <c r="X3" i="151" s="1"/>
  <c r="X71" i="152"/>
  <c r="X52" i="152"/>
  <c r="X46" i="10"/>
  <c r="X27" i="152"/>
  <c r="X22" i="152"/>
  <c r="X17" i="152"/>
  <c r="X11" i="152"/>
  <c r="X8" i="152"/>
  <c r="X4" i="152"/>
  <c r="X3" i="152"/>
  <c r="X71" i="153"/>
  <c r="X52" i="153"/>
  <c r="X33" i="153"/>
  <c r="X26" i="153" s="1"/>
  <c r="X27" i="153"/>
  <c r="X22" i="153"/>
  <c r="X17" i="153"/>
  <c r="X11" i="153"/>
  <c r="X8" i="153"/>
  <c r="X3" i="153" s="1"/>
  <c r="X4" i="153"/>
  <c r="X71" i="154"/>
  <c r="X52" i="154"/>
  <c r="X33" i="154"/>
  <c r="X27" i="154"/>
  <c r="X22" i="154"/>
  <c r="X17" i="154"/>
  <c r="X11" i="154"/>
  <c r="X8" i="154"/>
  <c r="X4" i="154"/>
  <c r="X53" i="16"/>
  <c r="X40" i="16"/>
  <c r="X37" i="16"/>
  <c r="X31" i="16"/>
  <c r="X56" i="16"/>
  <c r="X48" i="16"/>
  <c r="X33" i="17"/>
  <c r="X28" i="16"/>
  <c r="X27" i="17"/>
  <c r="X22" i="17"/>
  <c r="X50" i="16"/>
  <c r="X45" i="16"/>
  <c r="X42" i="16"/>
  <c r="X34" i="16"/>
  <c r="X27" i="18"/>
  <c r="X24" i="16"/>
  <c r="X21" i="16"/>
  <c r="X8" i="18"/>
  <c r="X4" i="18"/>
  <c r="X33" i="19"/>
  <c r="X22" i="19"/>
  <c r="X17" i="19"/>
  <c r="X8" i="19"/>
  <c r="X7" i="16"/>
  <c r="X76" i="16"/>
  <c r="X75" i="16"/>
  <c r="X71" i="23"/>
  <c r="X55" i="16"/>
  <c r="X52" i="23"/>
  <c r="X33" i="23"/>
  <c r="X27" i="23"/>
  <c r="X22" i="23"/>
  <c r="X17" i="23"/>
  <c r="X11" i="23"/>
  <c r="X4" i="23"/>
  <c r="X71" i="24"/>
  <c r="X52" i="24"/>
  <c r="X33" i="24"/>
  <c r="X22" i="24"/>
  <c r="X15" i="16"/>
  <c r="X8" i="24"/>
  <c r="X4" i="24"/>
  <c r="X71" i="25"/>
  <c r="X69" i="16"/>
  <c r="X22" i="25"/>
  <c r="X17" i="25"/>
  <c r="X8" i="25"/>
  <c r="X4" i="25"/>
  <c r="X71" i="26"/>
  <c r="X52" i="26"/>
  <c r="X47" i="16"/>
  <c r="X27" i="26"/>
  <c r="X22" i="26"/>
  <c r="X17" i="26"/>
  <c r="X11" i="26"/>
  <c r="X8" i="26"/>
  <c r="X4" i="26"/>
  <c r="X71" i="27"/>
  <c r="X52" i="27"/>
  <c r="X33" i="27"/>
  <c r="X27" i="27"/>
  <c r="X22" i="27"/>
  <c r="X17" i="27"/>
  <c r="X11" i="27"/>
  <c r="X8" i="27"/>
  <c r="X4" i="27"/>
  <c r="X71" i="28"/>
  <c r="X52" i="28"/>
  <c r="X33" i="28"/>
  <c r="X27" i="28"/>
  <c r="X22" i="28"/>
  <c r="X17" i="28"/>
  <c r="X8" i="28"/>
  <c r="X4" i="28"/>
  <c r="X71" i="29"/>
  <c r="X52" i="29"/>
  <c r="X33" i="29"/>
  <c r="X27" i="29"/>
  <c r="X22" i="29"/>
  <c r="X17" i="29"/>
  <c r="X11" i="29"/>
  <c r="X8" i="29"/>
  <c r="X4" i="29"/>
  <c r="X66" i="30"/>
  <c r="X58" i="30"/>
  <c r="X53" i="30"/>
  <c r="X23" i="30"/>
  <c r="X15" i="30"/>
  <c r="X10" i="30"/>
  <c r="X74" i="30"/>
  <c r="X69" i="30"/>
  <c r="X65" i="30"/>
  <c r="X61" i="30"/>
  <c r="X57" i="30"/>
  <c r="X52" i="31"/>
  <c r="X51" i="30"/>
  <c r="X50" i="30"/>
  <c r="X43" i="30"/>
  <c r="X42" i="30"/>
  <c r="X35" i="30"/>
  <c r="X27" i="31"/>
  <c r="X25" i="30"/>
  <c r="X21" i="30"/>
  <c r="X18" i="30"/>
  <c r="X9" i="30"/>
  <c r="X8" i="31"/>
  <c r="X4" i="31"/>
  <c r="X71" i="32"/>
  <c r="X45" i="30"/>
  <c r="X37" i="30"/>
  <c r="X27" i="32"/>
  <c r="X22" i="32"/>
  <c r="X11" i="32"/>
  <c r="X8" i="32"/>
  <c r="X4" i="32"/>
  <c r="X71" i="33"/>
  <c r="X70" i="30"/>
  <c r="X62" i="30"/>
  <c r="X30" i="30"/>
  <c r="X22" i="33"/>
  <c r="X17" i="33"/>
  <c r="X11" i="33"/>
  <c r="X8" i="33"/>
  <c r="X71" i="34"/>
  <c r="X52" i="34"/>
  <c r="X33" i="34"/>
  <c r="X27" i="34"/>
  <c r="X22" i="34"/>
  <c r="X17" i="34"/>
  <c r="X11" i="34"/>
  <c r="X8" i="34"/>
  <c r="X4" i="34"/>
  <c r="X71" i="35"/>
  <c r="X52" i="35"/>
  <c r="X33" i="35"/>
  <c r="X27" i="35"/>
  <c r="X22" i="35"/>
  <c r="X17" i="35"/>
  <c r="X8" i="35"/>
  <c r="X4" i="35"/>
  <c r="X71" i="36"/>
  <c r="X63" i="30"/>
  <c r="X55" i="30"/>
  <c r="X52" i="36"/>
  <c r="X47" i="30"/>
  <c r="X39" i="30"/>
  <c r="X33" i="36"/>
  <c r="X31" i="30"/>
  <c r="X27" i="36"/>
  <c r="X22" i="36"/>
  <c r="X17" i="36"/>
  <c r="X11" i="36"/>
  <c r="X8" i="36"/>
  <c r="X71" i="37"/>
  <c r="X52" i="37"/>
  <c r="X33" i="37"/>
  <c r="X22" i="37"/>
  <c r="X17" i="37"/>
  <c r="X11" i="37"/>
  <c r="X8" i="37"/>
  <c r="X4" i="37"/>
  <c r="X71" i="38"/>
  <c r="X27" i="38"/>
  <c r="X22" i="38"/>
  <c r="X17" i="38"/>
  <c r="X8" i="38"/>
  <c r="X4" i="38"/>
  <c r="X71" i="39"/>
  <c r="X33" i="39"/>
  <c r="X27" i="39"/>
  <c r="X22" i="39"/>
  <c r="X8" i="39"/>
  <c r="X4" i="39"/>
  <c r="X71" i="40"/>
  <c r="X52" i="40"/>
  <c r="X27" i="40"/>
  <c r="X22" i="40"/>
  <c r="X17" i="40"/>
  <c r="X11" i="40"/>
  <c r="X8" i="40"/>
  <c r="X4" i="40"/>
  <c r="X71" i="41"/>
  <c r="X27" i="41"/>
  <c r="X22" i="41"/>
  <c r="X17" i="41"/>
  <c r="X11" i="41"/>
  <c r="X8" i="41"/>
  <c r="X71" i="42"/>
  <c r="X52" i="42"/>
  <c r="X33" i="42"/>
  <c r="X27" i="42"/>
  <c r="X22" i="42"/>
  <c r="X17" i="42"/>
  <c r="X11" i="42"/>
  <c r="X8" i="42"/>
  <c r="X4" i="42"/>
  <c r="X71" i="43"/>
  <c r="X52" i="43"/>
  <c r="X33" i="43"/>
  <c r="X22" i="43"/>
  <c r="X17" i="43"/>
  <c r="X11" i="43"/>
  <c r="X8" i="43"/>
  <c r="X4" i="43"/>
  <c r="X71" i="44"/>
  <c r="X52" i="44"/>
  <c r="X33" i="44"/>
  <c r="X27" i="44"/>
  <c r="X22" i="44"/>
  <c r="X17" i="44"/>
  <c r="X11" i="44"/>
  <c r="X8" i="44"/>
  <c r="X4" i="44"/>
  <c r="X70" i="46"/>
  <c r="X62" i="46"/>
  <c r="X57" i="46"/>
  <c r="X54" i="46"/>
  <c r="X46" i="46"/>
  <c r="X38" i="46"/>
  <c r="X30" i="46"/>
  <c r="X25" i="46"/>
  <c r="X14" i="46"/>
  <c r="X6" i="46"/>
  <c r="X71" i="47"/>
  <c r="X52" i="47"/>
  <c r="X33" i="47"/>
  <c r="X26" i="47" s="1"/>
  <c r="X27" i="47"/>
  <c r="X22" i="47"/>
  <c r="X17" i="47"/>
  <c r="X11" i="47"/>
  <c r="X8" i="47"/>
  <c r="X3" i="47" s="1"/>
  <c r="X2" i="47" s="1"/>
  <c r="X52" i="149" s="1"/>
  <c r="X4" i="47"/>
  <c r="X75" i="46"/>
  <c r="X71" i="48"/>
  <c r="X52" i="48"/>
  <c r="X33" i="48"/>
  <c r="X27" i="48"/>
  <c r="X26" i="48" s="1"/>
  <c r="X22" i="48"/>
  <c r="X17" i="48"/>
  <c r="X11" i="48"/>
  <c r="X8" i="48"/>
  <c r="X4" i="48"/>
  <c r="X71" i="49"/>
  <c r="X52" i="49"/>
  <c r="X33" i="49"/>
  <c r="X27" i="49"/>
  <c r="X26" i="49" s="1"/>
  <c r="X22" i="49"/>
  <c r="X17" i="49"/>
  <c r="X11" i="49"/>
  <c r="X8" i="49"/>
  <c r="X4" i="49"/>
  <c r="X3" i="49" s="1"/>
  <c r="X69" i="46"/>
  <c r="X67" i="46"/>
  <c r="X65" i="46"/>
  <c r="X61" i="46"/>
  <c r="X59" i="46"/>
  <c r="X52" i="53"/>
  <c r="X53" i="46"/>
  <c r="X51" i="46"/>
  <c r="X49" i="46"/>
  <c r="X45" i="46"/>
  <c r="X43" i="46"/>
  <c r="X41" i="46"/>
  <c r="X37" i="46"/>
  <c r="X35" i="46"/>
  <c r="X33" i="53"/>
  <c r="X29" i="46"/>
  <c r="X22" i="53"/>
  <c r="X21" i="46"/>
  <c r="X19" i="46"/>
  <c r="X17" i="53"/>
  <c r="X13" i="46"/>
  <c r="X8" i="53"/>
  <c r="X5" i="46"/>
  <c r="X4" i="53"/>
  <c r="X72" i="46"/>
  <c r="X71" i="54"/>
  <c r="X64" i="46"/>
  <c r="X56" i="46"/>
  <c r="X52" i="54"/>
  <c r="X48" i="46"/>
  <c r="X40" i="46"/>
  <c r="X32" i="46"/>
  <c r="X24" i="46"/>
  <c r="X22" i="54"/>
  <c r="X16" i="46"/>
  <c r="X8" i="54"/>
  <c r="X4" i="54"/>
  <c r="X71" i="55"/>
  <c r="X33" i="55"/>
  <c r="X22" i="55"/>
  <c r="X17" i="55"/>
  <c r="X11" i="55"/>
  <c r="X8" i="55"/>
  <c r="X71" i="57"/>
  <c r="X33" i="57"/>
  <c r="X22" i="57"/>
  <c r="X8" i="57"/>
  <c r="X4" i="57"/>
  <c r="X71" i="58"/>
  <c r="X33" i="58"/>
  <c r="X22" i="58"/>
  <c r="X17" i="58"/>
  <c r="X11" i="58"/>
  <c r="X8" i="58"/>
  <c r="X4" i="58"/>
  <c r="X71" i="59"/>
  <c r="X33" i="59"/>
  <c r="X27" i="59"/>
  <c r="X22" i="59"/>
  <c r="X17" i="59"/>
  <c r="X11" i="59"/>
  <c r="X8" i="59"/>
  <c r="X4" i="59"/>
  <c r="X67" i="60"/>
  <c r="X65" i="60"/>
  <c r="X43" i="60"/>
  <c r="X35" i="60"/>
  <c r="X76" i="60"/>
  <c r="X64" i="60"/>
  <c r="X56" i="60"/>
  <c r="X52" i="61"/>
  <c r="X49" i="60"/>
  <c r="X48" i="60"/>
  <c r="X41" i="60"/>
  <c r="X40" i="60"/>
  <c r="X33" i="61"/>
  <c r="X32" i="60"/>
  <c r="X22" i="61"/>
  <c r="X17" i="61"/>
  <c r="X14" i="60"/>
  <c r="X8" i="61"/>
  <c r="X7" i="60"/>
  <c r="X4" i="61"/>
  <c r="X71" i="62"/>
  <c r="X52" i="62"/>
  <c r="X33" i="62"/>
  <c r="X22" i="62"/>
  <c r="X21" i="60"/>
  <c r="X17" i="62"/>
  <c r="X13" i="60"/>
  <c r="X11" i="62"/>
  <c r="X8" i="62"/>
  <c r="X4" i="62"/>
  <c r="X71" i="63"/>
  <c r="X46" i="60"/>
  <c r="X38" i="60"/>
  <c r="X33" i="63"/>
  <c r="X22" i="63"/>
  <c r="X17" i="63"/>
  <c r="X11" i="63"/>
  <c r="X8" i="63"/>
  <c r="X4" i="63"/>
  <c r="X75" i="60"/>
  <c r="X71" i="64"/>
  <c r="X59" i="60"/>
  <c r="X52" i="64"/>
  <c r="X51" i="60"/>
  <c r="X27" i="64"/>
  <c r="X22" i="64"/>
  <c r="X17" i="64"/>
  <c r="X19" i="60"/>
  <c r="X11" i="64"/>
  <c r="X8" i="64"/>
  <c r="X4" i="64"/>
  <c r="X71" i="65"/>
  <c r="X52" i="65"/>
  <c r="X27" i="65"/>
  <c r="X22" i="65"/>
  <c r="X17" i="65"/>
  <c r="X11" i="65"/>
  <c r="X8" i="65"/>
  <c r="X4" i="65"/>
  <c r="X71" i="66"/>
  <c r="X57" i="60"/>
  <c r="X33" i="66"/>
  <c r="X27" i="66"/>
  <c r="X22" i="66"/>
  <c r="X17" i="66"/>
  <c r="X11" i="66"/>
  <c r="X8" i="66"/>
  <c r="X4" i="66"/>
  <c r="X52" i="67"/>
  <c r="X33" i="67"/>
  <c r="X27" i="67"/>
  <c r="X22" i="67"/>
  <c r="X17" i="67"/>
  <c r="X11" i="67"/>
  <c r="X8" i="67"/>
  <c r="X4" i="67"/>
  <c r="X71" i="68"/>
  <c r="X52" i="68"/>
  <c r="X33" i="68"/>
  <c r="X27" i="68"/>
  <c r="X22" i="68"/>
  <c r="X17" i="68"/>
  <c r="X8" i="68"/>
  <c r="X4" i="68"/>
  <c r="X71" i="69"/>
  <c r="X52" i="69"/>
  <c r="X27" i="69"/>
  <c r="X22" i="69"/>
  <c r="X17" i="69"/>
  <c r="X11" i="69"/>
  <c r="X8" i="69"/>
  <c r="X4" i="69"/>
  <c r="X71" i="70"/>
  <c r="X33" i="70"/>
  <c r="X27" i="70"/>
  <c r="X22" i="70"/>
  <c r="X11" i="70"/>
  <c r="X8" i="70"/>
  <c r="X4" i="70"/>
  <c r="X71" i="71"/>
  <c r="X52" i="71"/>
  <c r="X33" i="71"/>
  <c r="X22" i="71"/>
  <c r="X17" i="71"/>
  <c r="X11" i="71"/>
  <c r="X8" i="71"/>
  <c r="X4" i="71"/>
  <c r="X71" i="72"/>
  <c r="X33" i="72"/>
  <c r="X27" i="72"/>
  <c r="X22" i="72"/>
  <c r="X17" i="72"/>
  <c r="X11" i="72"/>
  <c r="X8" i="72"/>
  <c r="X4" i="72"/>
  <c r="X71" i="73"/>
  <c r="X27" i="73"/>
  <c r="X22" i="73"/>
  <c r="X17" i="73"/>
  <c r="X11" i="73"/>
  <c r="X8" i="73"/>
  <c r="X4" i="73"/>
  <c r="X71" i="74"/>
  <c r="X52" i="74"/>
  <c r="X33" i="74"/>
  <c r="X27" i="74"/>
  <c r="X22" i="74"/>
  <c r="X17" i="74"/>
  <c r="X11" i="74"/>
  <c r="X8" i="74"/>
  <c r="X4" i="74"/>
  <c r="X60" i="75"/>
  <c r="X76" i="75"/>
  <c r="X72" i="75"/>
  <c r="X71" i="76"/>
  <c r="X68" i="75"/>
  <c r="X64" i="75"/>
  <c r="X56" i="75"/>
  <c r="X52" i="76"/>
  <c r="X48" i="75"/>
  <c r="X44" i="75"/>
  <c r="X40" i="75"/>
  <c r="X33" i="76"/>
  <c r="X14" i="75"/>
  <c r="X10" i="75"/>
  <c r="X8" i="76"/>
  <c r="X4" i="76"/>
  <c r="X71" i="77"/>
  <c r="X52" i="77"/>
  <c r="X33" i="77"/>
  <c r="X27" i="77"/>
  <c r="X22" i="77"/>
  <c r="X17" i="77"/>
  <c r="X11" i="77"/>
  <c r="X8" i="77"/>
  <c r="X4" i="77"/>
  <c r="X71" i="78"/>
  <c r="X69" i="75"/>
  <c r="X61" i="75"/>
  <c r="X22" i="78"/>
  <c r="X17" i="78"/>
  <c r="X8" i="78"/>
  <c r="X71" i="79"/>
  <c r="X22" i="79"/>
  <c r="X17" i="79"/>
  <c r="X11" i="79"/>
  <c r="X8" i="79"/>
  <c r="X4" i="79"/>
  <c r="X71" i="80"/>
  <c r="X27" i="80"/>
  <c r="X22" i="80"/>
  <c r="X17" i="80"/>
  <c r="X11" i="80"/>
  <c r="X8" i="80"/>
  <c r="X4" i="80"/>
  <c r="X71" i="81"/>
  <c r="X52" i="81"/>
  <c r="X33" i="81"/>
  <c r="X27" i="81"/>
  <c r="X22" i="81"/>
  <c r="X17" i="81"/>
  <c r="X11" i="81"/>
  <c r="X8" i="81"/>
  <c r="X4" i="81"/>
  <c r="X71" i="82"/>
  <c r="X33" i="82"/>
  <c r="X22" i="82"/>
  <c r="X17" i="82"/>
  <c r="X11" i="82"/>
  <c r="X8" i="82"/>
  <c r="X4" i="82"/>
  <c r="X71" i="83"/>
  <c r="X52" i="83"/>
  <c r="X33" i="83"/>
  <c r="X27" i="83"/>
  <c r="X22" i="83"/>
  <c r="X17" i="83"/>
  <c r="X11" i="83"/>
  <c r="X8" i="83"/>
  <c r="X4" i="83"/>
  <c r="X71" i="84"/>
  <c r="X52" i="84"/>
  <c r="X27" i="84"/>
  <c r="X22" i="84"/>
  <c r="X17" i="84"/>
  <c r="X11" i="84"/>
  <c r="X8" i="84"/>
  <c r="X4" i="84"/>
  <c r="X71" i="85"/>
  <c r="X33" i="85"/>
  <c r="X27" i="85"/>
  <c r="X22" i="85"/>
  <c r="X17" i="85"/>
  <c r="X11" i="85"/>
  <c r="X4" i="85"/>
  <c r="X71" i="86"/>
  <c r="X52" i="86"/>
  <c r="X33" i="86"/>
  <c r="X27" i="86"/>
  <c r="X22" i="86"/>
  <c r="X17" i="86"/>
  <c r="X8" i="86"/>
  <c r="X4" i="86"/>
  <c r="X71" i="87"/>
  <c r="X52" i="87"/>
  <c r="X33" i="87"/>
  <c r="X27" i="87"/>
  <c r="X22" i="87"/>
  <c r="X17" i="87"/>
  <c r="X8" i="87"/>
  <c r="X4" i="87"/>
  <c r="X71" i="88"/>
  <c r="X33" i="88"/>
  <c r="X27" i="88"/>
  <c r="X22" i="88"/>
  <c r="X17" i="88"/>
  <c r="X11" i="88"/>
  <c r="X8" i="88"/>
  <c r="X4" i="88"/>
  <c r="X71" i="89"/>
  <c r="X27" i="89"/>
  <c r="X22" i="89"/>
  <c r="X17" i="89"/>
  <c r="X8" i="89"/>
  <c r="X4" i="89"/>
  <c r="X71" i="90"/>
  <c r="X52" i="90"/>
  <c r="X33" i="90"/>
  <c r="X27" i="90"/>
  <c r="X22" i="90"/>
  <c r="X17" i="90"/>
  <c r="X11" i="90"/>
  <c r="X4" i="90"/>
  <c r="X71" i="91"/>
  <c r="X52" i="91"/>
  <c r="X33" i="91"/>
  <c r="X27" i="91"/>
  <c r="X22" i="91"/>
  <c r="X17" i="91"/>
  <c r="X8" i="91"/>
  <c r="X4" i="91"/>
  <c r="X71" i="92"/>
  <c r="X52" i="92"/>
  <c r="X33" i="92"/>
  <c r="X22" i="92"/>
  <c r="X17" i="92"/>
  <c r="X8" i="92"/>
  <c r="X4" i="92"/>
  <c r="X72" i="94"/>
  <c r="X34" i="94"/>
  <c r="X30" i="94"/>
  <c r="X74" i="94"/>
  <c r="X73" i="94"/>
  <c r="X69" i="94"/>
  <c r="X64" i="94"/>
  <c r="X61" i="94"/>
  <c r="X56" i="94"/>
  <c r="X48" i="94"/>
  <c r="X45" i="94"/>
  <c r="X40" i="94"/>
  <c r="X38" i="94"/>
  <c r="X32" i="94"/>
  <c r="X24" i="94"/>
  <c r="X16" i="94"/>
  <c r="X15" i="94"/>
  <c r="X14" i="94"/>
  <c r="X8" i="95"/>
  <c r="X6" i="94"/>
  <c r="X4" i="95"/>
  <c r="X71" i="96"/>
  <c r="X52" i="96"/>
  <c r="X27" i="96"/>
  <c r="X22" i="96"/>
  <c r="X11" i="96"/>
  <c r="X8" i="96"/>
  <c r="X4" i="96"/>
  <c r="X71" i="97"/>
  <c r="X33" i="97"/>
  <c r="X27" i="97"/>
  <c r="X22" i="97"/>
  <c r="X17" i="97"/>
  <c r="X11" i="97"/>
  <c r="X8" i="97"/>
  <c r="X33" i="98"/>
  <c r="X27" i="98"/>
  <c r="X22" i="98"/>
  <c r="X17" i="98"/>
  <c r="X11" i="98"/>
  <c r="X8" i="98"/>
  <c r="X4" i="98"/>
  <c r="X71" i="184"/>
  <c r="X52" i="184"/>
  <c r="X33" i="184"/>
  <c r="X27" i="184"/>
  <c r="X22" i="184"/>
  <c r="X17" i="184"/>
  <c r="X11" i="184"/>
  <c r="X8" i="184"/>
  <c r="X4" i="184"/>
  <c r="X71" i="99"/>
  <c r="X70" i="94"/>
  <c r="X62" i="94"/>
  <c r="X54" i="94"/>
  <c r="X52" i="99"/>
  <c r="X47" i="94"/>
  <c r="X46" i="94"/>
  <c r="X33" i="99"/>
  <c r="X22" i="99"/>
  <c r="X17" i="99"/>
  <c r="X18" i="94"/>
  <c r="X11" i="99"/>
  <c r="X8" i="99"/>
  <c r="X4" i="99"/>
  <c r="X71" i="100"/>
  <c r="X52" i="100"/>
  <c r="X42" i="94"/>
  <c r="X33" i="100"/>
  <c r="X27" i="100"/>
  <c r="X22" i="100"/>
  <c r="X17" i="100"/>
  <c r="X11" i="100"/>
  <c r="X4" i="100"/>
  <c r="X74" i="103"/>
  <c r="X56" i="103"/>
  <c r="X55" i="103"/>
  <c r="X54" i="103"/>
  <c r="X53" i="103"/>
  <c r="X48" i="103"/>
  <c r="X32" i="103"/>
  <c r="X21" i="103"/>
  <c r="X5" i="103"/>
  <c r="X74" i="105"/>
  <c r="X56" i="105"/>
  <c r="X55" i="105"/>
  <c r="X54" i="105"/>
  <c r="X53" i="105"/>
  <c r="X4" i="190"/>
  <c r="X74" i="104"/>
  <c r="X56" i="104"/>
  <c r="X55" i="104"/>
  <c r="X54" i="104"/>
  <c r="X53" i="104"/>
  <c r="X4" i="193"/>
  <c r="X74" i="106"/>
  <c r="X56" i="106"/>
  <c r="X55" i="106"/>
  <c r="X54" i="106"/>
  <c r="X53" i="106"/>
  <c r="X74" i="111"/>
  <c r="X56" i="111"/>
  <c r="X55" i="111"/>
  <c r="X54" i="111"/>
  <c r="X53" i="111"/>
  <c r="X71" i="110"/>
  <c r="X52" i="110"/>
  <c r="X33" i="110"/>
  <c r="X22" i="110"/>
  <c r="X17" i="110"/>
  <c r="X11" i="110"/>
  <c r="X8" i="110"/>
  <c r="X52" i="107"/>
  <c r="X33" i="107"/>
  <c r="X27" i="107"/>
  <c r="X22" i="107"/>
  <c r="X17" i="107"/>
  <c r="X8" i="107"/>
  <c r="X4" i="107"/>
  <c r="X71" i="108"/>
  <c r="X52" i="108"/>
  <c r="X17" i="108"/>
  <c r="X8" i="108"/>
  <c r="X4" i="108"/>
  <c r="X71" i="114"/>
  <c r="X33" i="114"/>
  <c r="X27" i="114"/>
  <c r="X22" i="114"/>
  <c r="X11" i="114"/>
  <c r="X4" i="114"/>
  <c r="X71" i="112"/>
  <c r="X33" i="112"/>
  <c r="X27" i="112"/>
  <c r="X22" i="112"/>
  <c r="X17" i="112"/>
  <c r="X8" i="112"/>
  <c r="X4" i="112"/>
  <c r="X52" i="109"/>
  <c r="X33" i="109"/>
  <c r="X27" i="109"/>
  <c r="X22" i="109"/>
  <c r="X17" i="109"/>
  <c r="X11" i="109"/>
  <c r="X8" i="109"/>
  <c r="X4" i="109"/>
  <c r="X71" i="113"/>
  <c r="X52" i="113"/>
  <c r="X33" i="113"/>
  <c r="X27" i="113"/>
  <c r="X11" i="113"/>
  <c r="X8" i="113"/>
  <c r="X4" i="113"/>
  <c r="X71" i="115"/>
  <c r="X52" i="115"/>
  <c r="X27" i="115"/>
  <c r="X22" i="115"/>
  <c r="X17" i="115"/>
  <c r="X11" i="115"/>
  <c r="X8" i="115"/>
  <c r="X65" i="117"/>
  <c r="X57" i="117"/>
  <c r="X45" i="117"/>
  <c r="X41" i="117"/>
  <c r="X25" i="117"/>
  <c r="X13" i="117"/>
  <c r="X76" i="117"/>
  <c r="X71" i="162"/>
  <c r="X52" i="162"/>
  <c r="X33" i="162"/>
  <c r="X27" i="162"/>
  <c r="X22" i="162"/>
  <c r="X17" i="162"/>
  <c r="X11" i="162"/>
  <c r="X3" i="162" s="1"/>
  <c r="X8" i="162"/>
  <c r="X4" i="162"/>
  <c r="X75" i="117"/>
  <c r="X74" i="117"/>
  <c r="X73" i="117"/>
  <c r="X72" i="117"/>
  <c r="X70" i="117"/>
  <c r="X69" i="117"/>
  <c r="X68" i="117"/>
  <c r="X67" i="117"/>
  <c r="X66" i="117"/>
  <c r="X64" i="117"/>
  <c r="X63" i="117"/>
  <c r="X62" i="117"/>
  <c r="X61" i="117"/>
  <c r="X59" i="117"/>
  <c r="X58" i="117"/>
  <c r="X56" i="117"/>
  <c r="X55" i="117"/>
  <c r="X54" i="117"/>
  <c r="X53" i="117"/>
  <c r="X51" i="117"/>
  <c r="X50" i="117"/>
  <c r="X49" i="117"/>
  <c r="X48" i="117"/>
  <c r="X47" i="117"/>
  <c r="X46" i="117"/>
  <c r="X44" i="117"/>
  <c r="X43" i="117"/>
  <c r="X42" i="117"/>
  <c r="X40" i="117"/>
  <c r="X39" i="117"/>
  <c r="X38" i="117"/>
  <c r="X37" i="117"/>
  <c r="X36" i="117"/>
  <c r="X35" i="117"/>
  <c r="X34" i="117"/>
  <c r="X32" i="117"/>
  <c r="X31" i="117"/>
  <c r="X30" i="117"/>
  <c r="X29" i="117"/>
  <c r="X24" i="117"/>
  <c r="X23" i="117"/>
  <c r="X22" i="163"/>
  <c r="X17" i="163"/>
  <c r="X20" i="117"/>
  <c r="X19" i="117"/>
  <c r="X18" i="117"/>
  <c r="X16" i="117"/>
  <c r="X15" i="117"/>
  <c r="X14" i="117"/>
  <c r="X10" i="117"/>
  <c r="X7" i="117"/>
  <c r="X6" i="117"/>
  <c r="X5" i="117"/>
  <c r="X4" i="163"/>
  <c r="X71" i="164"/>
  <c r="X52" i="164"/>
  <c r="X33" i="164"/>
  <c r="X27" i="164"/>
  <c r="X26" i="164" s="1"/>
  <c r="X22" i="164"/>
  <c r="X17" i="164"/>
  <c r="X11" i="164"/>
  <c r="X3" i="164" s="1"/>
  <c r="X2" i="164" s="1"/>
  <c r="X8" i="164"/>
  <c r="X4" i="164"/>
  <c r="X71" i="165"/>
  <c r="X52" i="165"/>
  <c r="X33" i="165"/>
  <c r="X27" i="165"/>
  <c r="X22" i="165"/>
  <c r="X17" i="165"/>
  <c r="X8" i="165"/>
  <c r="X4" i="165"/>
  <c r="X76" i="118"/>
  <c r="X75" i="118"/>
  <c r="X74" i="118"/>
  <c r="X73" i="118"/>
  <c r="X72" i="118"/>
  <c r="X71" i="118" s="1"/>
  <c r="X70" i="118"/>
  <c r="X68" i="118"/>
  <c r="X64" i="118"/>
  <c r="X62" i="118"/>
  <c r="X60" i="118"/>
  <c r="X59" i="118"/>
  <c r="X58" i="118"/>
  <c r="X57" i="118"/>
  <c r="X56" i="118"/>
  <c r="X55" i="118"/>
  <c r="X54" i="118"/>
  <c r="X53" i="118"/>
  <c r="X47" i="118"/>
  <c r="X39" i="118"/>
  <c r="X35" i="118"/>
  <c r="X34" i="118"/>
  <c r="X32" i="118"/>
  <c r="X31" i="118"/>
  <c r="X30" i="118"/>
  <c r="X29" i="118"/>
  <c r="X28" i="118"/>
  <c r="X27" i="118" s="1"/>
  <c r="X25" i="118"/>
  <c r="X24" i="118"/>
  <c r="X23" i="118"/>
  <c r="X22" i="118" s="1"/>
  <c r="X21" i="118"/>
  <c r="X20" i="118"/>
  <c r="X19" i="118"/>
  <c r="X18" i="118"/>
  <c r="X17" i="118" s="1"/>
  <c r="X16" i="118"/>
  <c r="X15" i="118"/>
  <c r="X14" i="118"/>
  <c r="X13" i="118"/>
  <c r="X12" i="118"/>
  <c r="X10" i="118"/>
  <c r="X8" i="118" s="1"/>
  <c r="X9" i="118"/>
  <c r="X7" i="118"/>
  <c r="X6" i="118"/>
  <c r="X5" i="118"/>
  <c r="X4" i="118" s="1"/>
  <c r="X71" i="166"/>
  <c r="X52" i="166"/>
  <c r="X45" i="118"/>
  <c r="X42" i="118"/>
  <c r="X38" i="118"/>
  <c r="X37" i="118"/>
  <c r="X33" i="166"/>
  <c r="X26" i="166" s="1"/>
  <c r="X27" i="166"/>
  <c r="X22" i="166"/>
  <c r="X17" i="166"/>
  <c r="X11" i="166"/>
  <c r="X8" i="166"/>
  <c r="X4" i="166"/>
  <c r="X3" i="166"/>
  <c r="X71" i="167"/>
  <c r="X69" i="118"/>
  <c r="X65" i="118"/>
  <c r="X61" i="118"/>
  <c r="X52" i="167"/>
  <c r="X51" i="118"/>
  <c r="X48" i="118"/>
  <c r="X44" i="118"/>
  <c r="X43" i="118"/>
  <c r="X40" i="118"/>
  <c r="X27" i="167"/>
  <c r="X22" i="167"/>
  <c r="X17" i="167"/>
  <c r="X11" i="167"/>
  <c r="X8" i="167"/>
  <c r="X4" i="167"/>
  <c r="X3" i="167" s="1"/>
  <c r="X71" i="168"/>
  <c r="X27" i="168"/>
  <c r="X22" i="168"/>
  <c r="X17" i="168"/>
  <c r="X11" i="168"/>
  <c r="X8" i="168"/>
  <c r="X3" i="168" s="1"/>
  <c r="X4" i="168"/>
  <c r="X71" i="169"/>
  <c r="X63" i="118"/>
  <c r="X27" i="169"/>
  <c r="X22" i="169"/>
  <c r="X17" i="169"/>
  <c r="X11" i="169"/>
  <c r="X8" i="169"/>
  <c r="X3" i="169" s="1"/>
  <c r="X4" i="169"/>
  <c r="X71" i="170"/>
  <c r="X52" i="170"/>
  <c r="X33" i="170"/>
  <c r="X26" i="170" s="1"/>
  <c r="X27" i="170"/>
  <c r="X22" i="170"/>
  <c r="X17" i="170"/>
  <c r="X11" i="170"/>
  <c r="X8" i="170"/>
  <c r="X4" i="170"/>
  <c r="X76" i="119"/>
  <c r="X75" i="119"/>
  <c r="X74" i="119"/>
  <c r="X73" i="119"/>
  <c r="X72" i="119"/>
  <c r="X71" i="119"/>
  <c r="X70" i="119"/>
  <c r="X63" i="119"/>
  <c r="X62" i="119"/>
  <c r="X61" i="119"/>
  <c r="X60" i="119"/>
  <c r="X59" i="119"/>
  <c r="X58" i="119"/>
  <c r="X57" i="119"/>
  <c r="X56" i="119"/>
  <c r="X55" i="119"/>
  <c r="X54" i="119"/>
  <c r="X53" i="119"/>
  <c r="X35" i="119"/>
  <c r="X32" i="119"/>
  <c r="X31" i="119"/>
  <c r="X30" i="119"/>
  <c r="X29" i="119"/>
  <c r="X28" i="119"/>
  <c r="X27" i="119"/>
  <c r="X25" i="119"/>
  <c r="X24" i="119"/>
  <c r="X23" i="119"/>
  <c r="X22" i="119" s="1"/>
  <c r="X21" i="119"/>
  <c r="X20" i="119"/>
  <c r="X19" i="119"/>
  <c r="X17" i="119" s="1"/>
  <c r="X18" i="119"/>
  <c r="X16" i="119"/>
  <c r="X15" i="119"/>
  <c r="X14" i="119"/>
  <c r="X13" i="119"/>
  <c r="X12" i="119"/>
  <c r="X10" i="119"/>
  <c r="X9" i="119"/>
  <c r="X8" i="119" s="1"/>
  <c r="X7" i="119"/>
  <c r="X6" i="119"/>
  <c r="X5" i="119"/>
  <c r="X71" i="155"/>
  <c r="X69" i="119"/>
  <c r="X68" i="119"/>
  <c r="X67" i="119"/>
  <c r="X66" i="119"/>
  <c r="X65" i="119"/>
  <c r="X50" i="119"/>
  <c r="X49" i="119"/>
  <c r="X48" i="119"/>
  <c r="X46" i="119"/>
  <c r="X45" i="119"/>
  <c r="X44" i="119"/>
  <c r="X42" i="119"/>
  <c r="X41" i="119"/>
  <c r="X40" i="119"/>
  <c r="X37" i="119"/>
  <c r="X36" i="119"/>
  <c r="X34" i="119"/>
  <c r="X27" i="155"/>
  <c r="X22" i="155"/>
  <c r="X17" i="155"/>
  <c r="X11" i="155"/>
  <c r="X8" i="155"/>
  <c r="X4" i="155"/>
  <c r="X3" i="155"/>
  <c r="X71" i="156"/>
  <c r="X52" i="156"/>
  <c r="X51" i="119"/>
  <c r="X47" i="119"/>
  <c r="X43" i="119"/>
  <c r="X39" i="119"/>
  <c r="X33" i="156"/>
  <c r="X26" i="156" s="1"/>
  <c r="X27" i="156"/>
  <c r="X22" i="156"/>
  <c r="X17" i="156"/>
  <c r="X11" i="156"/>
  <c r="X8" i="156"/>
  <c r="X3" i="156" s="1"/>
  <c r="X4" i="156"/>
  <c r="X76" i="120"/>
  <c r="X75" i="120"/>
  <c r="X74" i="120"/>
  <c r="X73" i="120"/>
  <c r="X72" i="120"/>
  <c r="X71" i="120" s="1"/>
  <c r="X70" i="120"/>
  <c r="X68" i="120"/>
  <c r="X67" i="120"/>
  <c r="X60" i="120"/>
  <c r="X59" i="120"/>
  <c r="X58" i="120"/>
  <c r="X57" i="120"/>
  <c r="X56" i="120"/>
  <c r="X55" i="120"/>
  <c r="X54" i="120"/>
  <c r="X53" i="120"/>
  <c r="X51" i="120"/>
  <c r="X44" i="120"/>
  <c r="X40" i="120"/>
  <c r="X36" i="120"/>
  <c r="X32" i="120"/>
  <c r="X31" i="120"/>
  <c r="X30" i="120"/>
  <c r="X29" i="120"/>
  <c r="X28" i="120"/>
  <c r="X27" i="120"/>
  <c r="X25" i="120"/>
  <c r="X24" i="120"/>
  <c r="X22" i="120" s="1"/>
  <c r="X23" i="120"/>
  <c r="X21" i="120"/>
  <c r="X20" i="120"/>
  <c r="X19" i="120"/>
  <c r="X18" i="120"/>
  <c r="X16" i="120"/>
  <c r="X15" i="120"/>
  <c r="X14" i="120"/>
  <c r="X13" i="120"/>
  <c r="X12" i="120"/>
  <c r="X11" i="120" s="1"/>
  <c r="X10" i="120"/>
  <c r="X9" i="120"/>
  <c r="X8" i="120"/>
  <c r="X7" i="120"/>
  <c r="X6" i="120"/>
  <c r="X5" i="120"/>
  <c r="X4" i="120" s="1"/>
  <c r="X71" i="158"/>
  <c r="X69" i="120"/>
  <c r="X66" i="120"/>
  <c r="X64" i="120"/>
  <c r="X63" i="120"/>
  <c r="X50" i="120"/>
  <c r="X49" i="120"/>
  <c r="X47" i="120"/>
  <c r="X46" i="120"/>
  <c r="X45" i="120"/>
  <c r="X43" i="120"/>
  <c r="X42" i="120"/>
  <c r="X41" i="120"/>
  <c r="X39" i="120"/>
  <c r="X38" i="120"/>
  <c r="X37" i="120"/>
  <c r="X35" i="120"/>
  <c r="X27" i="158"/>
  <c r="X22" i="158"/>
  <c r="X17" i="158"/>
  <c r="X11" i="158"/>
  <c r="X8" i="158"/>
  <c r="X4" i="158"/>
  <c r="X71" i="159"/>
  <c r="X52" i="159"/>
  <c r="X48" i="120"/>
  <c r="X33" i="159"/>
  <c r="X27" i="159"/>
  <c r="X22" i="159"/>
  <c r="X17" i="159"/>
  <c r="X11" i="159"/>
  <c r="X8" i="159"/>
  <c r="X4" i="159"/>
  <c r="X33" i="121"/>
  <c r="X17" i="121"/>
  <c r="X8" i="121"/>
  <c r="X4" i="121"/>
  <c r="X74" i="124"/>
  <c r="X56" i="124"/>
  <c r="X55" i="124"/>
  <c r="X54" i="124"/>
  <c r="X53" i="124"/>
  <c r="X70" i="124"/>
  <c r="X58" i="124"/>
  <c r="X71" i="202"/>
  <c r="X33" i="202"/>
  <c r="X27" i="202"/>
  <c r="X22" i="202"/>
  <c r="X11" i="202"/>
  <c r="X8" i="202"/>
  <c r="X4" i="202"/>
  <c r="X3" i="202"/>
  <c r="X57" i="124"/>
  <c r="X27" i="204"/>
  <c r="X22" i="204"/>
  <c r="X11" i="204"/>
  <c r="X8" i="204"/>
  <c r="X4" i="204"/>
  <c r="X3" i="204" s="1"/>
  <c r="X71" i="205"/>
  <c r="X52" i="205"/>
  <c r="X33" i="205"/>
  <c r="X26" i="205" s="1"/>
  <c r="X27" i="205"/>
  <c r="X22" i="205"/>
  <c r="X17" i="205"/>
  <c r="X11" i="205"/>
  <c r="X8" i="205"/>
  <c r="X4" i="205"/>
  <c r="X71" i="206"/>
  <c r="X52" i="206"/>
  <c r="X33" i="206"/>
  <c r="X27" i="206"/>
  <c r="X26" i="206"/>
  <c r="X22" i="206"/>
  <c r="X17" i="206"/>
  <c r="X11" i="206"/>
  <c r="X8" i="206"/>
  <c r="X4" i="206"/>
  <c r="X71" i="207"/>
  <c r="X52" i="207"/>
  <c r="X33" i="207"/>
  <c r="X27" i="207"/>
  <c r="X22" i="207"/>
  <c r="X17" i="207"/>
  <c r="X11" i="207"/>
  <c r="X8" i="207"/>
  <c r="X4" i="207"/>
  <c r="X3" i="207"/>
  <c r="X71" i="208"/>
  <c r="X52" i="208"/>
  <c r="X33" i="208"/>
  <c r="X26" i="208" s="1"/>
  <c r="X27" i="208"/>
  <c r="X22" i="208"/>
  <c r="X17" i="208"/>
  <c r="X11" i="208"/>
  <c r="X8" i="208"/>
  <c r="X4" i="208"/>
  <c r="X3" i="208"/>
  <c r="X71" i="209"/>
  <c r="X52" i="209"/>
  <c r="X33" i="209"/>
  <c r="X27" i="209"/>
  <c r="X26" i="209"/>
  <c r="X22" i="209"/>
  <c r="X17" i="209"/>
  <c r="X11" i="209"/>
  <c r="X8" i="209"/>
  <c r="X4" i="209"/>
  <c r="X71" i="210"/>
  <c r="X52" i="210"/>
  <c r="X33" i="210"/>
  <c r="X27" i="210"/>
  <c r="X26" i="210" s="1"/>
  <c r="X22" i="210"/>
  <c r="X17" i="210"/>
  <c r="X11" i="210"/>
  <c r="X8" i="210"/>
  <c r="X3" i="210" s="1"/>
  <c r="X4" i="210"/>
  <c r="X2" i="210"/>
  <c r="X74" i="125"/>
  <c r="X70" i="125"/>
  <c r="X69" i="125"/>
  <c r="X65" i="125"/>
  <c r="X57" i="125"/>
  <c r="X56" i="125"/>
  <c r="X56" i="123" s="1"/>
  <c r="X55" i="125"/>
  <c r="X54" i="125"/>
  <c r="X53" i="125"/>
  <c r="X49" i="125"/>
  <c r="X48" i="125"/>
  <c r="X45" i="125"/>
  <c r="X41" i="125"/>
  <c r="X40" i="125"/>
  <c r="X37" i="125"/>
  <c r="X32" i="125"/>
  <c r="X29" i="125"/>
  <c r="X25" i="125"/>
  <c r="X24" i="125"/>
  <c r="X21" i="125"/>
  <c r="X16" i="125"/>
  <c r="X13" i="125"/>
  <c r="X9" i="125"/>
  <c r="X5" i="125"/>
  <c r="X75" i="125"/>
  <c r="X71" i="171"/>
  <c r="X68" i="125"/>
  <c r="X67" i="125"/>
  <c r="X66" i="125"/>
  <c r="X63" i="125"/>
  <c r="X60" i="125"/>
  <c r="X59" i="125"/>
  <c r="X58" i="125"/>
  <c r="X51" i="125"/>
  <c r="X50" i="125"/>
  <c r="X47" i="125"/>
  <c r="X46" i="125"/>
  <c r="X43" i="125"/>
  <c r="X42" i="125"/>
  <c r="X39" i="125"/>
  <c r="X38" i="125"/>
  <c r="X35" i="125"/>
  <c r="X31" i="125"/>
  <c r="X30" i="125"/>
  <c r="X27" i="171"/>
  <c r="X23" i="125"/>
  <c r="X22" i="171"/>
  <c r="X20" i="125"/>
  <c r="X19" i="125"/>
  <c r="X15" i="125"/>
  <c r="X14" i="125"/>
  <c r="X11" i="171"/>
  <c r="X12" i="125"/>
  <c r="X8" i="171"/>
  <c r="X7" i="125"/>
  <c r="X6" i="125"/>
  <c r="X4" i="171"/>
  <c r="X71" i="172"/>
  <c r="X52" i="172"/>
  <c r="X33" i="172"/>
  <c r="X27" i="172"/>
  <c r="X26" i="172" s="1"/>
  <c r="X22" i="172"/>
  <c r="X17" i="172"/>
  <c r="X11" i="172"/>
  <c r="X3" i="172" s="1"/>
  <c r="X8" i="172"/>
  <c r="X4" i="172"/>
  <c r="X73" i="125"/>
  <c r="X64" i="125"/>
  <c r="X52" i="173"/>
  <c r="X27" i="173"/>
  <c r="X22" i="173"/>
  <c r="X17" i="173"/>
  <c r="X11" i="173"/>
  <c r="X8" i="173"/>
  <c r="X4" i="173"/>
  <c r="X72" i="125"/>
  <c r="X62" i="125"/>
  <c r="X61" i="125"/>
  <c r="X52" i="174"/>
  <c r="X33" i="174"/>
  <c r="X26" i="174" s="1"/>
  <c r="X27" i="174"/>
  <c r="X22" i="174"/>
  <c r="X17" i="174"/>
  <c r="X11" i="174"/>
  <c r="X8" i="174"/>
  <c r="X4" i="174"/>
  <c r="X71" i="175"/>
  <c r="X52" i="175"/>
  <c r="X33" i="175"/>
  <c r="X27" i="175"/>
  <c r="X26" i="175" s="1"/>
  <c r="X22" i="175"/>
  <c r="X17" i="175"/>
  <c r="X2" i="175" s="1"/>
  <c r="X11" i="175"/>
  <c r="X8" i="175"/>
  <c r="X4" i="175"/>
  <c r="X3" i="175"/>
  <c r="X71" i="176"/>
  <c r="X52" i="176"/>
  <c r="X33" i="176"/>
  <c r="X27" i="176"/>
  <c r="X26" i="176" s="1"/>
  <c r="X22" i="176"/>
  <c r="X17" i="176"/>
  <c r="X11" i="176"/>
  <c r="X8" i="176"/>
  <c r="X4" i="176"/>
  <c r="X3" i="176" s="1"/>
  <c r="X71" i="177"/>
  <c r="X52" i="177"/>
  <c r="X33" i="177"/>
  <c r="X27" i="177"/>
  <c r="X26" i="177" s="1"/>
  <c r="X22" i="177"/>
  <c r="X17" i="177"/>
  <c r="X11" i="177"/>
  <c r="X8" i="177"/>
  <c r="X4" i="177"/>
  <c r="X3" i="177" s="1"/>
  <c r="X71" i="178"/>
  <c r="X52" i="178"/>
  <c r="X33" i="178"/>
  <c r="X27" i="178"/>
  <c r="X26" i="178"/>
  <c r="X22" i="178"/>
  <c r="X17" i="178"/>
  <c r="X11" i="178"/>
  <c r="X8" i="178"/>
  <c r="X4" i="178"/>
  <c r="X71" i="179"/>
  <c r="X52" i="179"/>
  <c r="X33" i="179"/>
  <c r="X26" i="179" s="1"/>
  <c r="X27" i="179"/>
  <c r="X22" i="179"/>
  <c r="X17" i="179"/>
  <c r="X11" i="179"/>
  <c r="X3" i="179" s="1"/>
  <c r="X8" i="179"/>
  <c r="X4" i="179"/>
  <c r="X71" i="180"/>
  <c r="X52" i="180"/>
  <c r="X33" i="180"/>
  <c r="X27" i="180"/>
  <c r="X22" i="180"/>
  <c r="X17" i="180"/>
  <c r="X11" i="180"/>
  <c r="X8" i="180"/>
  <c r="X4" i="180"/>
  <c r="X3" i="180" s="1"/>
  <c r="X71" i="181"/>
  <c r="X52" i="181"/>
  <c r="X33" i="181"/>
  <c r="X26" i="181" s="1"/>
  <c r="X27" i="181"/>
  <c r="X22" i="181"/>
  <c r="X17" i="181"/>
  <c r="X11" i="181"/>
  <c r="X8" i="181"/>
  <c r="X4" i="181"/>
  <c r="X71" i="182"/>
  <c r="X52" i="182"/>
  <c r="X33" i="182"/>
  <c r="X27" i="182"/>
  <c r="X26" i="182" s="1"/>
  <c r="X22" i="182"/>
  <c r="X17" i="182"/>
  <c r="X11" i="182"/>
  <c r="X8" i="182"/>
  <c r="X4" i="182"/>
  <c r="X71" i="183"/>
  <c r="X52" i="183"/>
  <c r="X33" i="183"/>
  <c r="X27" i="183"/>
  <c r="X22" i="183"/>
  <c r="X17" i="183"/>
  <c r="X11" i="183"/>
  <c r="X8" i="183"/>
  <c r="X4" i="183"/>
  <c r="X71" i="2"/>
  <c r="X52" i="2"/>
  <c r="X27" i="2"/>
  <c r="X22" i="2"/>
  <c r="X17" i="2"/>
  <c r="X11" i="2"/>
  <c r="X8" i="2"/>
  <c r="X4" i="2"/>
  <c r="X3" i="42" l="1"/>
  <c r="X26" i="39"/>
  <c r="X8" i="30"/>
  <c r="X2" i="153"/>
  <c r="X31" i="116"/>
  <c r="X25" i="116"/>
  <c r="X3" i="205"/>
  <c r="X3" i="170"/>
  <c r="X20" i="116"/>
  <c r="X3" i="48"/>
  <c r="X26" i="162"/>
  <c r="X2" i="162" s="1"/>
  <c r="X3" i="182"/>
  <c r="X2" i="177"/>
  <c r="X26" i="202"/>
  <c r="X10" i="116"/>
  <c r="X74" i="116"/>
  <c r="X57" i="116"/>
  <c r="X26" i="180"/>
  <c r="X2" i="180" s="1"/>
  <c r="X14" i="116"/>
  <c r="X4" i="10"/>
  <c r="X27" i="8"/>
  <c r="X74" i="123"/>
  <c r="X29" i="116"/>
  <c r="X58" i="116"/>
  <c r="X3" i="154"/>
  <c r="X8" i="10"/>
  <c r="X3" i="8"/>
  <c r="X17" i="8"/>
  <c r="X2" i="182"/>
  <c r="X3" i="206"/>
  <c r="X11" i="119"/>
  <c r="X30" i="116"/>
  <c r="X13" i="116"/>
  <c r="X70" i="116"/>
  <c r="X3" i="44"/>
  <c r="X26" i="90"/>
  <c r="X2" i="166"/>
  <c r="X26" i="77"/>
  <c r="X26" i="70"/>
  <c r="X3" i="59"/>
  <c r="X3" i="32"/>
  <c r="X3" i="65"/>
  <c r="X26" i="23"/>
  <c r="X3" i="77"/>
  <c r="X3" i="26"/>
  <c r="X3" i="113"/>
  <c r="X26" i="114"/>
  <c r="X3" i="29"/>
  <c r="X3" i="5"/>
  <c r="X22" i="125"/>
  <c r="X3" i="80"/>
  <c r="X26" i="74"/>
  <c r="X26" i="72"/>
  <c r="X163" i="149"/>
  <c r="X137" i="149"/>
  <c r="X169" i="149"/>
  <c r="X26" i="165"/>
  <c r="X3" i="69"/>
  <c r="X26" i="100"/>
  <c r="X26" i="88"/>
  <c r="X26" i="86"/>
  <c r="X67" i="45"/>
  <c r="X3" i="81"/>
  <c r="X2" i="170"/>
  <c r="X26" i="66"/>
  <c r="X35" i="45"/>
  <c r="X26" i="29"/>
  <c r="X2" i="206"/>
  <c r="X70" i="111"/>
  <c r="X70" i="106"/>
  <c r="X28" i="111"/>
  <c r="X34" i="103"/>
  <c r="X50" i="103"/>
  <c r="X43" i="103"/>
  <c r="X4" i="195"/>
  <c r="X3" i="195" s="1"/>
  <c r="X31" i="106"/>
  <c r="X76" i="105"/>
  <c r="X4" i="198"/>
  <c r="X20" i="105"/>
  <c r="X31" i="105"/>
  <c r="X63" i="105"/>
  <c r="X20" i="111"/>
  <c r="X69" i="111"/>
  <c r="X23" i="106"/>
  <c r="X63" i="106"/>
  <c r="X39" i="104"/>
  <c r="X15" i="105"/>
  <c r="X36" i="105"/>
  <c r="X16" i="103"/>
  <c r="X76" i="103"/>
  <c r="X12" i="111"/>
  <c r="X21" i="111"/>
  <c r="X15" i="106"/>
  <c r="X24" i="106"/>
  <c r="X59" i="103"/>
  <c r="X13" i="111"/>
  <c r="X60" i="103"/>
  <c r="X68" i="103"/>
  <c r="X7" i="106"/>
  <c r="X76" i="106"/>
  <c r="X18" i="104"/>
  <c r="X39" i="105"/>
  <c r="X47" i="105"/>
  <c r="X10" i="103"/>
  <c r="X25" i="111"/>
  <c r="X36" i="111"/>
  <c r="X44" i="111"/>
  <c r="X57" i="111"/>
  <c r="X10" i="104"/>
  <c r="X47" i="104"/>
  <c r="X70" i="103"/>
  <c r="X39" i="106"/>
  <c r="X47" i="106"/>
  <c r="X60" i="106"/>
  <c r="X68" i="106"/>
  <c r="X60" i="111"/>
  <c r="X68" i="111"/>
  <c r="X32" i="106"/>
  <c r="X59" i="104"/>
  <c r="X34" i="104"/>
  <c r="X42" i="104"/>
  <c r="X50" i="104"/>
  <c r="X75" i="103"/>
  <c r="X32" i="111"/>
  <c r="X41" i="111"/>
  <c r="X49" i="111"/>
  <c r="X58" i="111"/>
  <c r="X66" i="111"/>
  <c r="X75" i="111"/>
  <c r="X35" i="106"/>
  <c r="X43" i="106"/>
  <c r="X51" i="106"/>
  <c r="X19" i="104"/>
  <c r="X38" i="104"/>
  <c r="X46" i="104"/>
  <c r="X67" i="104"/>
  <c r="X13" i="104"/>
  <c r="X21" i="104"/>
  <c r="X32" i="104"/>
  <c r="X42" i="105"/>
  <c r="X50" i="105"/>
  <c r="X31" i="103"/>
  <c r="X40" i="103"/>
  <c r="X72" i="111"/>
  <c r="X19" i="111"/>
  <c r="X38" i="111"/>
  <c r="X46" i="111"/>
  <c r="X59" i="111"/>
  <c r="X67" i="111"/>
  <c r="X76" i="111"/>
  <c r="X16" i="106"/>
  <c r="X36" i="106"/>
  <c r="X44" i="106"/>
  <c r="X64" i="106"/>
  <c r="X21" i="106"/>
  <c r="X61" i="106"/>
  <c r="X69" i="106"/>
  <c r="X30" i="104"/>
  <c r="X19" i="105"/>
  <c r="X73" i="105"/>
  <c r="X62" i="103"/>
  <c r="X24" i="111"/>
  <c r="X64" i="111"/>
  <c r="X73" i="111"/>
  <c r="X30" i="111"/>
  <c r="X39" i="111"/>
  <c r="X47" i="111"/>
  <c r="X28" i="106"/>
  <c r="X13" i="106"/>
  <c r="X41" i="106"/>
  <c r="X49" i="106"/>
  <c r="X62" i="106"/>
  <c r="X31" i="104"/>
  <c r="X24" i="104"/>
  <c r="X40" i="105"/>
  <c r="X48" i="105"/>
  <c r="X68" i="105"/>
  <c r="X25" i="105"/>
  <c r="X65" i="105"/>
  <c r="X23" i="103"/>
  <c r="X42" i="103"/>
  <c r="X63" i="103"/>
  <c r="X16" i="111"/>
  <c r="X65" i="111"/>
  <c r="X19" i="106"/>
  <c r="X62" i="104"/>
  <c r="X70" i="104"/>
  <c r="X16" i="104"/>
  <c r="X36" i="104"/>
  <c r="X44" i="104"/>
  <c r="X65" i="104"/>
  <c r="X12" i="105"/>
  <c r="X32" i="105"/>
  <c r="X37" i="105"/>
  <c r="X45" i="105"/>
  <c r="X58" i="105"/>
  <c r="X66" i="105"/>
  <c r="X15" i="103"/>
  <c r="X24" i="103"/>
  <c r="X35" i="103"/>
  <c r="X51" i="103"/>
  <c r="X64" i="103"/>
  <c r="X72" i="103"/>
  <c r="X45" i="111"/>
  <c r="X62" i="111"/>
  <c r="X20" i="106"/>
  <c r="X59" i="106"/>
  <c r="X67" i="106"/>
  <c r="X73" i="106"/>
  <c r="X14" i="104"/>
  <c r="X63" i="104"/>
  <c r="X29" i="105"/>
  <c r="X38" i="105"/>
  <c r="X46" i="105"/>
  <c r="X6" i="103"/>
  <c r="X36" i="103"/>
  <c r="X44" i="103"/>
  <c r="X9" i="111"/>
  <c r="X29" i="111"/>
  <c r="X42" i="111"/>
  <c r="X50" i="111"/>
  <c r="X12" i="106"/>
  <c r="X40" i="106"/>
  <c r="X48" i="106"/>
  <c r="X65" i="106"/>
  <c r="X15" i="104"/>
  <c r="X35" i="104"/>
  <c r="X43" i="104"/>
  <c r="X51" i="104"/>
  <c r="X24" i="105"/>
  <c r="X35" i="105"/>
  <c r="X43" i="105"/>
  <c r="X51" i="105"/>
  <c r="X23" i="105"/>
  <c r="X7" i="103"/>
  <c r="X58" i="103"/>
  <c r="X66" i="103"/>
  <c r="X35" i="111"/>
  <c r="X43" i="111"/>
  <c r="X51" i="111"/>
  <c r="X37" i="106"/>
  <c r="X45" i="106"/>
  <c r="X58" i="106"/>
  <c r="X66" i="106"/>
  <c r="X6" i="104"/>
  <c r="X60" i="104"/>
  <c r="X68" i="104"/>
  <c r="X7" i="105"/>
  <c r="X44" i="105"/>
  <c r="X64" i="105"/>
  <c r="X21" i="105"/>
  <c r="X72" i="105"/>
  <c r="X19" i="103"/>
  <c r="X38" i="103"/>
  <c r="X46" i="103"/>
  <c r="X67" i="103"/>
  <c r="X40" i="111"/>
  <c r="X48" i="111"/>
  <c r="X61" i="111"/>
  <c r="X7" i="111"/>
  <c r="X29" i="106"/>
  <c r="X7" i="104"/>
  <c r="X58" i="104"/>
  <c r="X66" i="104"/>
  <c r="X75" i="104"/>
  <c r="X20" i="104"/>
  <c r="X40" i="104"/>
  <c r="X48" i="104"/>
  <c r="X23" i="104"/>
  <c r="X4" i="189"/>
  <c r="X16" i="105"/>
  <c r="X28" i="105"/>
  <c r="X13" i="105"/>
  <c r="X13" i="103"/>
  <c r="X30" i="103"/>
  <c r="X39" i="103"/>
  <c r="X47" i="103"/>
  <c r="X76" i="116"/>
  <c r="X68" i="116"/>
  <c r="X37" i="116"/>
  <c r="X55" i="123"/>
  <c r="X11" i="125"/>
  <c r="X3" i="88"/>
  <c r="X3" i="73"/>
  <c r="X49" i="45"/>
  <c r="X46" i="45"/>
  <c r="X42" i="15"/>
  <c r="X50" i="15"/>
  <c r="X26" i="97"/>
  <c r="X26" i="113"/>
  <c r="X26" i="112"/>
  <c r="X3" i="62"/>
  <c r="X3" i="2"/>
  <c r="X3" i="71"/>
  <c r="X3" i="70"/>
  <c r="X41" i="45"/>
  <c r="X14" i="45"/>
  <c r="X3" i="27"/>
  <c r="X3" i="84"/>
  <c r="X3" i="83"/>
  <c r="X3" i="72"/>
  <c r="X17" i="171"/>
  <c r="X18" i="125"/>
  <c r="X17" i="125" s="1"/>
  <c r="X36" i="125"/>
  <c r="X44" i="125"/>
  <c r="X3" i="120"/>
  <c r="X4" i="119"/>
  <c r="X3" i="119" s="1"/>
  <c r="X6" i="116"/>
  <c r="X54" i="116"/>
  <c r="X44" i="116"/>
  <c r="X53" i="116"/>
  <c r="X69" i="116"/>
  <c r="X3" i="174"/>
  <c r="X28" i="125"/>
  <c r="X27" i="125" s="1"/>
  <c r="X76" i="125"/>
  <c r="X52" i="125"/>
  <c r="X2" i="208"/>
  <c r="X33" i="155"/>
  <c r="X26" i="155" s="1"/>
  <c r="X38" i="119"/>
  <c r="X38" i="116" s="1"/>
  <c r="X18" i="116"/>
  <c r="X27" i="163"/>
  <c r="X28" i="117"/>
  <c r="X51" i="12"/>
  <c r="X51" i="7"/>
  <c r="X51" i="9"/>
  <c r="X19" i="12"/>
  <c r="X19" i="7"/>
  <c r="X19" i="9"/>
  <c r="X19" i="11"/>
  <c r="X2" i="179"/>
  <c r="X10" i="125"/>
  <c r="X8" i="125" s="1"/>
  <c r="X4" i="125"/>
  <c r="X26" i="207"/>
  <c r="X2" i="205"/>
  <c r="X8" i="163"/>
  <c r="X9" i="117"/>
  <c r="X43" i="12"/>
  <c r="X43" i="7"/>
  <c r="X43" i="9"/>
  <c r="X33" i="167"/>
  <c r="X26" i="167" s="1"/>
  <c r="X2" i="167" s="1"/>
  <c r="X36" i="118"/>
  <c r="X73" i="116"/>
  <c r="X3" i="96"/>
  <c r="X3" i="183"/>
  <c r="X71" i="125"/>
  <c r="X3" i="181"/>
  <c r="X2" i="181" s="1"/>
  <c r="X2" i="207"/>
  <c r="X35" i="12"/>
  <c r="X35" i="7"/>
  <c r="X35" i="9"/>
  <c r="X33" i="2"/>
  <c r="X26" i="2" s="1"/>
  <c r="X5" i="116"/>
  <c r="X4" i="117"/>
  <c r="X26" i="183"/>
  <c r="X52" i="163"/>
  <c r="X60" i="117"/>
  <c r="X60" i="116" s="1"/>
  <c r="X2" i="176"/>
  <c r="X3" i="178"/>
  <c r="X2" i="178" s="1"/>
  <c r="X59" i="12"/>
  <c r="X59" i="7"/>
  <c r="X59" i="11"/>
  <c r="X59" i="9"/>
  <c r="X67" i="12"/>
  <c r="X67" i="7"/>
  <c r="X67" i="9"/>
  <c r="X75" i="7"/>
  <c r="X75" i="11"/>
  <c r="X75" i="12"/>
  <c r="X75" i="9"/>
  <c r="X3" i="173"/>
  <c r="X33" i="173"/>
  <c r="X26" i="173" s="1"/>
  <c r="X71" i="173"/>
  <c r="X2" i="172"/>
  <c r="X3" i="171"/>
  <c r="X33" i="171"/>
  <c r="X26" i="171" s="1"/>
  <c r="X34" i="125"/>
  <c r="X3" i="209"/>
  <c r="X2" i="209" s="1"/>
  <c r="X42" i="116"/>
  <c r="X28" i="11"/>
  <c r="X28" i="12"/>
  <c r="X28" i="9"/>
  <c r="X28" i="7"/>
  <c r="X68" i="11"/>
  <c r="X68" i="12"/>
  <c r="X68" i="9"/>
  <c r="X68" i="7"/>
  <c r="X53" i="123"/>
  <c r="X70" i="123"/>
  <c r="X11" i="121"/>
  <c r="X3" i="121" s="1"/>
  <c r="X34" i="120"/>
  <c r="X33" i="120" s="1"/>
  <c r="X26" i="120" s="1"/>
  <c r="X33" i="158"/>
  <c r="X26" i="158" s="1"/>
  <c r="X65" i="120"/>
  <c r="X65" i="116" s="1"/>
  <c r="X19" i="116"/>
  <c r="X27" i="108"/>
  <c r="X27" i="110"/>
  <c r="X26" i="110" s="1"/>
  <c r="X18" i="111"/>
  <c r="X37" i="111"/>
  <c r="X10" i="106"/>
  <c r="X38" i="106"/>
  <c r="X46" i="106"/>
  <c r="X9" i="104"/>
  <c r="X29" i="104"/>
  <c r="X37" i="104"/>
  <c r="X45" i="104"/>
  <c r="X76" i="104"/>
  <c r="X6" i="105"/>
  <c r="X55" i="102"/>
  <c r="X10" i="94"/>
  <c r="X5" i="105"/>
  <c r="X34" i="105"/>
  <c r="X12" i="11"/>
  <c r="X12" i="12"/>
  <c r="X12" i="9"/>
  <c r="X12" i="7"/>
  <c r="X20" i="11"/>
  <c r="X20" i="12"/>
  <c r="X20" i="9"/>
  <c r="X20" i="7"/>
  <c r="X36" i="11"/>
  <c r="X36" i="12"/>
  <c r="X36" i="9"/>
  <c r="X36" i="7"/>
  <c r="X44" i="11"/>
  <c r="X44" i="12"/>
  <c r="X44" i="9"/>
  <c r="X44" i="7"/>
  <c r="X60" i="11"/>
  <c r="X60" i="12"/>
  <c r="X60" i="9"/>
  <c r="X60" i="7"/>
  <c r="X76" i="11"/>
  <c r="X76" i="12"/>
  <c r="X76" i="9"/>
  <c r="X76" i="7"/>
  <c r="X5" i="7"/>
  <c r="X5" i="9"/>
  <c r="X5" i="12"/>
  <c r="X5" i="11"/>
  <c r="X13" i="7"/>
  <c r="X13" i="9"/>
  <c r="X13" i="11"/>
  <c r="X13" i="12"/>
  <c r="X21" i="7"/>
  <c r="X21" i="9"/>
  <c r="X21" i="12"/>
  <c r="X21" i="11"/>
  <c r="X29" i="7"/>
  <c r="X29" i="9"/>
  <c r="X29" i="11"/>
  <c r="X29" i="12"/>
  <c r="X37" i="7"/>
  <c r="X37" i="9"/>
  <c r="X37" i="12"/>
  <c r="X37" i="11"/>
  <c r="X45" i="7"/>
  <c r="X45" i="9"/>
  <c r="X45" i="11"/>
  <c r="X45" i="12"/>
  <c r="X53" i="7"/>
  <c r="X53" i="9"/>
  <c r="X53" i="12"/>
  <c r="X53" i="11"/>
  <c r="X61" i="7"/>
  <c r="X61" i="9"/>
  <c r="X61" i="12"/>
  <c r="X61" i="11"/>
  <c r="X69" i="7"/>
  <c r="X69" i="9"/>
  <c r="X69" i="12"/>
  <c r="X71" i="174"/>
  <c r="X52" i="171"/>
  <c r="X57" i="123"/>
  <c r="X54" i="123"/>
  <c r="X22" i="121"/>
  <c r="X26" i="159"/>
  <c r="X3" i="158"/>
  <c r="X46" i="118"/>
  <c r="X46" i="116" s="1"/>
  <c r="X11" i="165"/>
  <c r="X3" i="165" s="1"/>
  <c r="X11" i="163"/>
  <c r="X22" i="113"/>
  <c r="X71" i="109"/>
  <c r="X52" i="112"/>
  <c r="X4" i="199"/>
  <c r="X3" i="199" s="1"/>
  <c r="X10" i="111"/>
  <c r="X30" i="106"/>
  <c r="X18" i="105"/>
  <c r="X57" i="105"/>
  <c r="X75" i="105"/>
  <c r="X56" i="102"/>
  <c r="X26" i="184"/>
  <c r="X49" i="75"/>
  <c r="X30" i="12"/>
  <c r="X30" i="7"/>
  <c r="X30" i="11"/>
  <c r="X30" i="9"/>
  <c r="X70" i="7"/>
  <c r="X70" i="9"/>
  <c r="X70" i="11"/>
  <c r="X55" i="116"/>
  <c r="X60" i="105"/>
  <c r="X20" i="103"/>
  <c r="X52" i="95"/>
  <c r="X53" i="94"/>
  <c r="X26" i="3"/>
  <c r="X14" i="12"/>
  <c r="X14" i="7"/>
  <c r="X14" i="11"/>
  <c r="X14" i="9"/>
  <c r="X62" i="12"/>
  <c r="X62" i="7"/>
  <c r="X62" i="11"/>
  <c r="X62" i="9"/>
  <c r="X15" i="9"/>
  <c r="X15" i="11"/>
  <c r="X15" i="12"/>
  <c r="X15" i="7"/>
  <c r="X2" i="156"/>
  <c r="X32" i="116"/>
  <c r="X40" i="116"/>
  <c r="X48" i="116"/>
  <c r="X56" i="116"/>
  <c r="X45" i="116"/>
  <c r="X26" i="107"/>
  <c r="X14" i="106"/>
  <c r="X61" i="104"/>
  <c r="X69" i="104"/>
  <c r="X10" i="105"/>
  <c r="X53" i="75"/>
  <c r="X52" i="78"/>
  <c r="X60" i="30"/>
  <c r="X68" i="30"/>
  <c r="X26" i="109"/>
  <c r="X57" i="104"/>
  <c r="X38" i="7"/>
  <c r="X39" i="116"/>
  <c r="X71" i="117"/>
  <c r="X72" i="116"/>
  <c r="X7" i="9"/>
  <c r="X7" i="11"/>
  <c r="X7" i="7"/>
  <c r="X7" i="12"/>
  <c r="X31" i="9"/>
  <c r="X31" i="11"/>
  <c r="X31" i="12"/>
  <c r="X31" i="7"/>
  <c r="X55" i="9"/>
  <c r="X55" i="11"/>
  <c r="X55" i="7"/>
  <c r="X55" i="12"/>
  <c r="X16" i="7"/>
  <c r="X16" i="9"/>
  <c r="X16" i="12"/>
  <c r="X16" i="11"/>
  <c r="X24" i="7"/>
  <c r="X24" i="9"/>
  <c r="X24" i="11"/>
  <c r="X24" i="12"/>
  <c r="X32" i="7"/>
  <c r="X32" i="9"/>
  <c r="X32" i="12"/>
  <c r="X32" i="11"/>
  <c r="X40" i="7"/>
  <c r="X40" i="9"/>
  <c r="X40" i="11"/>
  <c r="X40" i="12"/>
  <c r="X48" i="7"/>
  <c r="X48" i="9"/>
  <c r="X48" i="12"/>
  <c r="X48" i="11"/>
  <c r="X56" i="7"/>
  <c r="X56" i="9"/>
  <c r="X56" i="11"/>
  <c r="X56" i="12"/>
  <c r="X64" i="7"/>
  <c r="X64" i="9"/>
  <c r="X64" i="12"/>
  <c r="X72" i="7"/>
  <c r="X72" i="9"/>
  <c r="X72" i="11"/>
  <c r="X72" i="12"/>
  <c r="X58" i="123"/>
  <c r="X52" i="121"/>
  <c r="X3" i="159"/>
  <c r="X61" i="120"/>
  <c r="X52" i="158"/>
  <c r="X33" i="169"/>
  <c r="X26" i="169" s="1"/>
  <c r="X52" i="169"/>
  <c r="X49" i="118"/>
  <c r="X49" i="116" s="1"/>
  <c r="X66" i="118"/>
  <c r="X66" i="116" s="1"/>
  <c r="X67" i="118"/>
  <c r="X67" i="116" s="1"/>
  <c r="X15" i="116"/>
  <c r="X22" i="117"/>
  <c r="X23" i="116"/>
  <c r="X33" i="163"/>
  <c r="X3" i="109"/>
  <c r="X11" i="112"/>
  <c r="X3" i="112" s="1"/>
  <c r="X11" i="108"/>
  <c r="X3" i="108" s="1"/>
  <c r="X4" i="110"/>
  <c r="X3" i="110" s="1"/>
  <c r="X2" i="110" s="1"/>
  <c r="X23" i="111"/>
  <c r="X31" i="111"/>
  <c r="X5" i="111"/>
  <c r="X4" i="196"/>
  <c r="X4" i="194"/>
  <c r="X3" i="194" s="1"/>
  <c r="X5" i="106"/>
  <c r="X34" i="106"/>
  <c r="X42" i="106"/>
  <c r="X50" i="106"/>
  <c r="X72" i="106"/>
  <c r="X5" i="104"/>
  <c r="X41" i="104"/>
  <c r="X49" i="104"/>
  <c r="X30" i="105"/>
  <c r="X28" i="103"/>
  <c r="X52" i="98"/>
  <c r="X25" i="75"/>
  <c r="X54" i="12"/>
  <c r="X54" i="7"/>
  <c r="X54" i="9"/>
  <c r="X54" i="11"/>
  <c r="X63" i="116"/>
  <c r="X21" i="117"/>
  <c r="X21" i="116" s="1"/>
  <c r="X23" i="9"/>
  <c r="X23" i="11"/>
  <c r="X23" i="7"/>
  <c r="X23" i="12"/>
  <c r="X47" i="9"/>
  <c r="X47" i="11"/>
  <c r="X47" i="12"/>
  <c r="X47" i="7"/>
  <c r="X9" i="11"/>
  <c r="X9" i="12"/>
  <c r="X9" i="7"/>
  <c r="X9" i="9"/>
  <c r="X25" i="11"/>
  <c r="X25" i="12"/>
  <c r="X25" i="7"/>
  <c r="X25" i="9"/>
  <c r="X41" i="7"/>
  <c r="X49" i="7"/>
  <c r="X57" i="11"/>
  <c r="X57" i="12"/>
  <c r="X57" i="7"/>
  <c r="X57" i="9"/>
  <c r="X65" i="12"/>
  <c r="X65" i="9"/>
  <c r="X65" i="7"/>
  <c r="X73" i="11"/>
  <c r="X73" i="7"/>
  <c r="X73" i="12"/>
  <c r="X73" i="9"/>
  <c r="X27" i="121"/>
  <c r="X26" i="121" s="1"/>
  <c r="X62" i="120"/>
  <c r="X62" i="116" s="1"/>
  <c r="X17" i="120"/>
  <c r="X52" i="168"/>
  <c r="X50" i="118"/>
  <c r="X50" i="116" s="1"/>
  <c r="X16" i="116"/>
  <c r="X24" i="116"/>
  <c r="X75" i="116"/>
  <c r="X4" i="115"/>
  <c r="X3" i="115" s="1"/>
  <c r="X33" i="115"/>
  <c r="X26" i="115" s="1"/>
  <c r="X8" i="114"/>
  <c r="X3" i="114" s="1"/>
  <c r="X17" i="114"/>
  <c r="X22" i="108"/>
  <c r="X4" i="197"/>
  <c r="X14" i="111"/>
  <c r="X6" i="106"/>
  <c r="X25" i="106"/>
  <c r="X59" i="105"/>
  <c r="X67" i="105"/>
  <c r="X61" i="105"/>
  <c r="X69" i="105"/>
  <c r="X29" i="103"/>
  <c r="X3" i="99"/>
  <c r="X27" i="99"/>
  <c r="X26" i="99" s="1"/>
  <c r="X3" i="184"/>
  <c r="X52" i="97"/>
  <c r="X6" i="12"/>
  <c r="X6" i="7"/>
  <c r="X6" i="9"/>
  <c r="X6" i="11"/>
  <c r="X46" i="7"/>
  <c r="X47" i="116"/>
  <c r="X39" i="9"/>
  <c r="X39" i="11"/>
  <c r="X39" i="7"/>
  <c r="X39" i="12"/>
  <c r="X63" i="7"/>
  <c r="X10" i="9"/>
  <c r="X10" i="11"/>
  <c r="X10" i="12"/>
  <c r="X10" i="7"/>
  <c r="X18" i="9"/>
  <c r="X18" i="11"/>
  <c r="X18" i="12"/>
  <c r="X18" i="7"/>
  <c r="X34" i="9"/>
  <c r="X34" i="12"/>
  <c r="X34" i="7"/>
  <c r="X42" i="9"/>
  <c r="X42" i="11"/>
  <c r="X42" i="12"/>
  <c r="X42" i="7"/>
  <c r="X50" i="9"/>
  <c r="X50" i="11"/>
  <c r="X50" i="12"/>
  <c r="X50" i="7"/>
  <c r="X58" i="9"/>
  <c r="X58" i="11"/>
  <c r="X58" i="12"/>
  <c r="X58" i="7"/>
  <c r="X66" i="9"/>
  <c r="X66" i="12"/>
  <c r="X66" i="7"/>
  <c r="X74" i="9"/>
  <c r="X74" i="11"/>
  <c r="X74" i="12"/>
  <c r="X74" i="7"/>
  <c r="X71" i="121"/>
  <c r="X52" i="155"/>
  <c r="X64" i="119"/>
  <c r="X52" i="119" s="1"/>
  <c r="X33" i="168"/>
  <c r="X26" i="168" s="1"/>
  <c r="X41" i="118"/>
  <c r="X41" i="116" s="1"/>
  <c r="X11" i="118"/>
  <c r="X3" i="118" s="1"/>
  <c r="X7" i="116"/>
  <c r="X35" i="116"/>
  <c r="X43" i="116"/>
  <c r="X51" i="116"/>
  <c r="X59" i="116"/>
  <c r="X12" i="117"/>
  <c r="X33" i="117"/>
  <c r="X17" i="113"/>
  <c r="X52" i="114"/>
  <c r="X33" i="108"/>
  <c r="X11" i="107"/>
  <c r="X3" i="107" s="1"/>
  <c r="X71" i="107"/>
  <c r="X6" i="111"/>
  <c r="X15" i="111"/>
  <c r="X34" i="111"/>
  <c r="X63" i="111"/>
  <c r="X18" i="106"/>
  <c r="X57" i="106"/>
  <c r="X75" i="106"/>
  <c r="X4" i="192"/>
  <c r="X25" i="104"/>
  <c r="X64" i="104"/>
  <c r="X73" i="104"/>
  <c r="X14" i="105"/>
  <c r="X41" i="105"/>
  <c r="X49" i="105"/>
  <c r="X62" i="105"/>
  <c r="X70" i="105"/>
  <c r="X53" i="102"/>
  <c r="X12" i="103"/>
  <c r="X31" i="94"/>
  <c r="X11" i="87"/>
  <c r="X3" i="87" s="1"/>
  <c r="X21" i="75"/>
  <c r="X72" i="104"/>
  <c r="X18" i="103"/>
  <c r="X26" i="98"/>
  <c r="X71" i="98"/>
  <c r="X17" i="96"/>
  <c r="X7" i="94"/>
  <c r="X37" i="94"/>
  <c r="X33" i="95"/>
  <c r="X27" i="79"/>
  <c r="X37" i="103"/>
  <c r="X45" i="103"/>
  <c r="X57" i="103"/>
  <c r="X65" i="103"/>
  <c r="X73" i="103"/>
  <c r="X74" i="102"/>
  <c r="X39" i="94"/>
  <c r="X63" i="94"/>
  <c r="X29" i="94"/>
  <c r="X27" i="95"/>
  <c r="X71" i="94"/>
  <c r="X24" i="75"/>
  <c r="X35" i="75"/>
  <c r="X43" i="75"/>
  <c r="X51" i="75"/>
  <c r="X59" i="75"/>
  <c r="X67" i="75"/>
  <c r="X75" i="75"/>
  <c r="X9" i="106"/>
  <c r="X12" i="104"/>
  <c r="X28" i="104"/>
  <c r="X9" i="105"/>
  <c r="X58" i="94"/>
  <c r="X3" i="98"/>
  <c r="X17" i="95"/>
  <c r="X21" i="94"/>
  <c r="X66" i="94"/>
  <c r="X57" i="75"/>
  <c r="X65" i="75"/>
  <c r="X28" i="75"/>
  <c r="X71" i="163"/>
  <c r="X9" i="103"/>
  <c r="X25" i="103"/>
  <c r="X41" i="103"/>
  <c r="X49" i="103"/>
  <c r="X61" i="103"/>
  <c r="X69" i="103"/>
  <c r="X33" i="96"/>
  <c r="X26" i="96" s="1"/>
  <c r="X11" i="95"/>
  <c r="X3" i="95" s="1"/>
  <c r="X13" i="94"/>
  <c r="X23" i="94"/>
  <c r="X22" i="94" s="1"/>
  <c r="X50" i="94"/>
  <c r="X11" i="89"/>
  <c r="X3" i="89" s="1"/>
  <c r="X26" i="85"/>
  <c r="X26" i="83"/>
  <c r="X41" i="75"/>
  <c r="X25" i="60"/>
  <c r="X25" i="45" s="1"/>
  <c r="X54" i="102"/>
  <c r="X8" i="100"/>
  <c r="X3" i="100" s="1"/>
  <c r="X4" i="97"/>
  <c r="X3" i="97" s="1"/>
  <c r="X5" i="94"/>
  <c r="X55" i="94"/>
  <c r="X20" i="75"/>
  <c r="X31" i="75"/>
  <c r="X22" i="95"/>
  <c r="X27" i="92"/>
  <c r="X26" i="92" s="1"/>
  <c r="X8" i="90"/>
  <c r="X3" i="90" s="1"/>
  <c r="X26" i="81"/>
  <c r="X52" i="80"/>
  <c r="X27" i="78"/>
  <c r="X37" i="75"/>
  <c r="X45" i="75"/>
  <c r="X11" i="76"/>
  <c r="X3" i="76" s="1"/>
  <c r="X32" i="75"/>
  <c r="X3" i="74"/>
  <c r="X71" i="67"/>
  <c r="X52" i="66"/>
  <c r="X53" i="60"/>
  <c r="X53" i="45" s="1"/>
  <c r="X61" i="60"/>
  <c r="X61" i="45" s="1"/>
  <c r="X69" i="60"/>
  <c r="X69" i="45" s="1"/>
  <c r="X71" i="53"/>
  <c r="X73" i="46"/>
  <c r="X71" i="46" s="1"/>
  <c r="X71" i="95"/>
  <c r="X29" i="75"/>
  <c r="X23" i="75"/>
  <c r="X22" i="76"/>
  <c r="X34" i="75"/>
  <c r="X42" i="75"/>
  <c r="X50" i="75"/>
  <c r="X58" i="75"/>
  <c r="X66" i="75"/>
  <c r="X74" i="75"/>
  <c r="X26" i="68"/>
  <c r="X3" i="67"/>
  <c r="X29" i="60"/>
  <c r="X29" i="45" s="1"/>
  <c r="X37" i="60"/>
  <c r="X37" i="45" s="1"/>
  <c r="X45" i="60"/>
  <c r="X45" i="45" s="1"/>
  <c r="X6" i="60"/>
  <c r="X6" i="45" s="1"/>
  <c r="X13" i="45"/>
  <c r="X21" i="45"/>
  <c r="X65" i="45"/>
  <c r="X75" i="45"/>
  <c r="X14" i="16"/>
  <c r="X11" i="17"/>
  <c r="X9" i="94"/>
  <c r="X25" i="94"/>
  <c r="X41" i="94"/>
  <c r="X49" i="94"/>
  <c r="X57" i="94"/>
  <c r="X65" i="94"/>
  <c r="X33" i="89"/>
  <c r="X26" i="89" s="1"/>
  <c r="X26" i="87"/>
  <c r="X3" i="82"/>
  <c r="X13" i="75"/>
  <c r="X11" i="78"/>
  <c r="X6" i="75"/>
  <c r="X15" i="75"/>
  <c r="X59" i="45"/>
  <c r="X75" i="94"/>
  <c r="X11" i="92"/>
  <c r="X3" i="92" s="1"/>
  <c r="X26" i="91"/>
  <c r="X52" i="88"/>
  <c r="X33" i="80"/>
  <c r="X26" i="80" s="1"/>
  <c r="X3" i="79"/>
  <c r="X7" i="75"/>
  <c r="X16" i="75"/>
  <c r="X27" i="76"/>
  <c r="X26" i="76" s="1"/>
  <c r="X36" i="75"/>
  <c r="X33" i="73"/>
  <c r="X26" i="73" s="1"/>
  <c r="X27" i="71"/>
  <c r="X26" i="71" s="1"/>
  <c r="X17" i="70"/>
  <c r="X52" i="70"/>
  <c r="X33" i="69"/>
  <c r="X26" i="69" s="1"/>
  <c r="X43" i="45"/>
  <c r="X51" i="45"/>
  <c r="X53" i="15"/>
  <c r="X19" i="94"/>
  <c r="X35" i="94"/>
  <c r="X43" i="94"/>
  <c r="X51" i="94"/>
  <c r="X59" i="94"/>
  <c r="X67" i="94"/>
  <c r="X76" i="94"/>
  <c r="X52" i="89"/>
  <c r="X27" i="82"/>
  <c r="X26" i="82" s="1"/>
  <c r="X52" i="79"/>
  <c r="X5" i="75"/>
  <c r="X4" i="78"/>
  <c r="X33" i="78"/>
  <c r="X17" i="76"/>
  <c r="X38" i="75"/>
  <c r="X46" i="75"/>
  <c r="X54" i="75"/>
  <c r="X62" i="75"/>
  <c r="X70" i="75"/>
  <c r="X9" i="75"/>
  <c r="X8" i="75" s="1"/>
  <c r="X73" i="75"/>
  <c r="X71" i="75" s="1"/>
  <c r="X52" i="72"/>
  <c r="X11" i="68"/>
  <c r="X3" i="68" s="1"/>
  <c r="X26" i="67"/>
  <c r="X3" i="66"/>
  <c r="X3" i="64"/>
  <c r="X52" i="63"/>
  <c r="X30" i="60"/>
  <c r="X30" i="45" s="1"/>
  <c r="X38" i="45"/>
  <c r="X57" i="45"/>
  <c r="X12" i="94"/>
  <c r="X20" i="94"/>
  <c r="X28" i="94"/>
  <c r="X36" i="94"/>
  <c r="X44" i="94"/>
  <c r="X60" i="94"/>
  <c r="X68" i="94"/>
  <c r="X11" i="91"/>
  <c r="X3" i="91" s="1"/>
  <c r="X11" i="86"/>
  <c r="X3" i="86" s="1"/>
  <c r="X2" i="86" s="1"/>
  <c r="X8" i="85"/>
  <c r="X3" i="85" s="1"/>
  <c r="X52" i="85"/>
  <c r="X33" i="84"/>
  <c r="X26" i="84" s="1"/>
  <c r="X52" i="82"/>
  <c r="X33" i="79"/>
  <c r="X19" i="75"/>
  <c r="X30" i="75"/>
  <c r="X39" i="75"/>
  <c r="X47" i="75"/>
  <c r="X55" i="75"/>
  <c r="X63" i="75"/>
  <c r="X12" i="75"/>
  <c r="X52" i="73"/>
  <c r="X33" i="64"/>
  <c r="X26" i="64" s="1"/>
  <c r="X54" i="60"/>
  <c r="X54" i="45" s="1"/>
  <c r="X62" i="60"/>
  <c r="X62" i="45" s="1"/>
  <c r="X70" i="60"/>
  <c r="X70" i="45" s="1"/>
  <c r="X73" i="60"/>
  <c r="X19" i="45"/>
  <c r="X26" i="59"/>
  <c r="X18" i="75"/>
  <c r="X15" i="60"/>
  <c r="X23" i="60"/>
  <c r="X74" i="60"/>
  <c r="X27" i="55"/>
  <c r="X26" i="55" s="1"/>
  <c r="X27" i="54"/>
  <c r="X74" i="46"/>
  <c r="X7" i="30"/>
  <c r="X7" i="15" s="1"/>
  <c r="X4" i="36"/>
  <c r="X3" i="36" s="1"/>
  <c r="X26" i="36"/>
  <c r="X54" i="30"/>
  <c r="X52" i="33"/>
  <c r="X55" i="15"/>
  <c r="X37" i="15"/>
  <c r="X27" i="63"/>
  <c r="X26" i="63" s="1"/>
  <c r="X16" i="60"/>
  <c r="X16" i="45" s="1"/>
  <c r="X24" i="60"/>
  <c r="X24" i="45" s="1"/>
  <c r="X34" i="60"/>
  <c r="X42" i="60"/>
  <c r="X50" i="60"/>
  <c r="X58" i="60"/>
  <c r="X66" i="60"/>
  <c r="X11" i="57"/>
  <c r="X3" i="57" s="1"/>
  <c r="X17" i="54"/>
  <c r="X15" i="46"/>
  <c r="X34" i="46"/>
  <c r="X42" i="46"/>
  <c r="X50" i="46"/>
  <c r="X58" i="46"/>
  <c r="X66" i="46"/>
  <c r="X3" i="63"/>
  <c r="X18" i="60"/>
  <c r="X27" i="61"/>
  <c r="X26" i="61" s="1"/>
  <c r="X28" i="60"/>
  <c r="X36" i="60"/>
  <c r="X44" i="60"/>
  <c r="X60" i="60"/>
  <c r="X68" i="60"/>
  <c r="X3" i="58"/>
  <c r="X40" i="45"/>
  <c r="X48" i="45"/>
  <c r="X56" i="45"/>
  <c r="X64" i="45"/>
  <c r="X7" i="46"/>
  <c r="X7" i="45" s="1"/>
  <c r="X28" i="46"/>
  <c r="X27" i="53"/>
  <c r="X26" i="53" s="1"/>
  <c r="X36" i="46"/>
  <c r="X44" i="46"/>
  <c r="X60" i="46"/>
  <c r="X68" i="46"/>
  <c r="X2" i="49"/>
  <c r="X54" i="149" s="1"/>
  <c r="X26" i="42"/>
  <c r="X2" i="42" s="1"/>
  <c r="X69" i="15"/>
  <c r="X15" i="15"/>
  <c r="X19" i="16"/>
  <c r="X17" i="17"/>
  <c r="X5" i="60"/>
  <c r="X10" i="60"/>
  <c r="X52" i="58"/>
  <c r="X11" i="54"/>
  <c r="X3" i="54" s="1"/>
  <c r="X32" i="45"/>
  <c r="X18" i="46"/>
  <c r="X76" i="46"/>
  <c r="X76" i="45" s="1"/>
  <c r="X33" i="41"/>
  <c r="X26" i="41" s="1"/>
  <c r="X40" i="30"/>
  <c r="X40" i="15" s="1"/>
  <c r="X48" i="30"/>
  <c r="X48" i="15" s="1"/>
  <c r="X47" i="15"/>
  <c r="X33" i="65"/>
  <c r="X26" i="65" s="1"/>
  <c r="X11" i="61"/>
  <c r="X3" i="61" s="1"/>
  <c r="X12" i="60"/>
  <c r="X20" i="60"/>
  <c r="X9" i="60"/>
  <c r="X52" i="59"/>
  <c r="X52" i="57"/>
  <c r="X4" i="55"/>
  <c r="X3" i="55" s="1"/>
  <c r="X33" i="54"/>
  <c r="X10" i="46"/>
  <c r="X3" i="40"/>
  <c r="X3" i="34"/>
  <c r="X12" i="30"/>
  <c r="X63" i="16"/>
  <c r="X63" i="15" s="1"/>
  <c r="X4" i="19"/>
  <c r="X27" i="62"/>
  <c r="X26" i="62" s="1"/>
  <c r="X31" i="60"/>
  <c r="X39" i="60"/>
  <c r="X47" i="60"/>
  <c r="X55" i="60"/>
  <c r="X63" i="60"/>
  <c r="X72" i="60"/>
  <c r="X72" i="45" s="1"/>
  <c r="X27" i="58"/>
  <c r="X26" i="58" s="1"/>
  <c r="X17" i="57"/>
  <c r="X27" i="57"/>
  <c r="X26" i="57" s="1"/>
  <c r="X52" i="55"/>
  <c r="X12" i="46"/>
  <c r="X11" i="53"/>
  <c r="X3" i="53" s="1"/>
  <c r="X20" i="46"/>
  <c r="X31" i="46"/>
  <c r="X39" i="46"/>
  <c r="X47" i="46"/>
  <c r="X55" i="46"/>
  <c r="X63" i="46"/>
  <c r="X2" i="48"/>
  <c r="X53" i="149" s="1"/>
  <c r="X9" i="46"/>
  <c r="X26" i="44"/>
  <c r="X3" i="43"/>
  <c r="X52" i="39"/>
  <c r="X26" i="27"/>
  <c r="X2" i="27" s="1"/>
  <c r="X21" i="15"/>
  <c r="X71" i="61"/>
  <c r="X23" i="46"/>
  <c r="X27" i="43"/>
  <c r="X26" i="43" s="1"/>
  <c r="X17" i="39"/>
  <c r="X52" i="38"/>
  <c r="X38" i="30"/>
  <c r="X46" i="30"/>
  <c r="X33" i="32"/>
  <c r="X26" i="32" s="1"/>
  <c r="X11" i="31"/>
  <c r="X3" i="31" s="1"/>
  <c r="X32" i="30"/>
  <c r="X41" i="30"/>
  <c r="X49" i="30"/>
  <c r="X75" i="30"/>
  <c r="X75" i="15" s="1"/>
  <c r="X11" i="28"/>
  <c r="X3" i="28" s="1"/>
  <c r="X23" i="16"/>
  <c r="X71" i="19"/>
  <c r="X72" i="16"/>
  <c r="X33" i="152"/>
  <c r="X26" i="152" s="1"/>
  <c r="X2" i="152" s="1"/>
  <c r="X38" i="10"/>
  <c r="X52" i="41"/>
  <c r="X3" i="37"/>
  <c r="X26" i="34"/>
  <c r="X52" i="32"/>
  <c r="X24" i="30"/>
  <c r="X22" i="30" s="1"/>
  <c r="X22" i="31"/>
  <c r="X33" i="31"/>
  <c r="X26" i="31" s="1"/>
  <c r="X59" i="30"/>
  <c r="X67" i="30"/>
  <c r="X76" i="30"/>
  <c r="X76" i="15" s="1"/>
  <c r="X13" i="16"/>
  <c r="X64" i="16"/>
  <c r="X73" i="16"/>
  <c r="X52" i="151"/>
  <c r="X65" i="10"/>
  <c r="X65" i="11" s="1"/>
  <c r="X6" i="30"/>
  <c r="X4" i="33"/>
  <c r="X3" i="33" s="1"/>
  <c r="X14" i="30"/>
  <c r="X17" i="32"/>
  <c r="X16" i="30"/>
  <c r="X36" i="30"/>
  <c r="X44" i="30"/>
  <c r="X5" i="30"/>
  <c r="X52" i="25"/>
  <c r="X58" i="16"/>
  <c r="X58" i="15" s="1"/>
  <c r="X52" i="19"/>
  <c r="X66" i="16"/>
  <c r="X66" i="15" s="1"/>
  <c r="X6" i="16"/>
  <c r="X32" i="16"/>
  <c r="X5" i="16"/>
  <c r="X4" i="41"/>
  <c r="X3" i="41" s="1"/>
  <c r="X33" i="40"/>
  <c r="X26" i="40" s="1"/>
  <c r="X11" i="39"/>
  <c r="X3" i="39" s="1"/>
  <c r="X27" i="37"/>
  <c r="X26" i="37" s="1"/>
  <c r="X26" i="35"/>
  <c r="X17" i="31"/>
  <c r="X28" i="30"/>
  <c r="X29" i="30"/>
  <c r="X74" i="16"/>
  <c r="X74" i="15" s="1"/>
  <c r="X52" i="18"/>
  <c r="X16" i="16"/>
  <c r="X59" i="16"/>
  <c r="X67" i="16"/>
  <c r="X49" i="10"/>
  <c r="X3" i="4"/>
  <c r="X11" i="38"/>
  <c r="X3" i="38" s="1"/>
  <c r="X33" i="33"/>
  <c r="X19" i="30"/>
  <c r="X72" i="30"/>
  <c r="X71" i="31"/>
  <c r="X26" i="28"/>
  <c r="X33" i="26"/>
  <c r="X26" i="26" s="1"/>
  <c r="X11" i="19"/>
  <c r="X39" i="16"/>
  <c r="X39" i="15" s="1"/>
  <c r="X17" i="18"/>
  <c r="X18" i="16"/>
  <c r="X45" i="15"/>
  <c r="X9" i="16"/>
  <c r="X8" i="17"/>
  <c r="X25" i="16"/>
  <c r="X25" i="15" s="1"/>
  <c r="X34" i="10"/>
  <c r="X33" i="151"/>
  <c r="X26" i="151" s="1"/>
  <c r="X41" i="8"/>
  <c r="X41" i="9" s="1"/>
  <c r="X49" i="8"/>
  <c r="X11" i="6"/>
  <c r="X3" i="6" s="1"/>
  <c r="X52" i="5"/>
  <c r="X3" i="3"/>
  <c r="X33" i="38"/>
  <c r="X26" i="38" s="1"/>
  <c r="X11" i="35"/>
  <c r="X3" i="35" s="1"/>
  <c r="X27" i="33"/>
  <c r="X20" i="30"/>
  <c r="X56" i="30"/>
  <c r="X64" i="30"/>
  <c r="X73" i="30"/>
  <c r="X13" i="30"/>
  <c r="X34" i="30"/>
  <c r="X61" i="16"/>
  <c r="X61" i="15" s="1"/>
  <c r="X29" i="16"/>
  <c r="X36" i="16"/>
  <c r="X31" i="15"/>
  <c r="X52" i="161"/>
  <c r="X2" i="161" s="1"/>
  <c r="X26" i="5"/>
  <c r="X33" i="25"/>
  <c r="X27" i="19"/>
  <c r="X26" i="19" s="1"/>
  <c r="X57" i="16"/>
  <c r="X57" i="15" s="1"/>
  <c r="X65" i="16"/>
  <c r="X65" i="15" s="1"/>
  <c r="X66" i="10"/>
  <c r="X66" i="11" s="1"/>
  <c r="X63" i="8"/>
  <c r="X52" i="8" s="1"/>
  <c r="X11" i="24"/>
  <c r="X3" i="24" s="1"/>
  <c r="X11" i="18"/>
  <c r="X3" i="18" s="1"/>
  <c r="X41" i="16"/>
  <c r="X49" i="16"/>
  <c r="X67" i="10"/>
  <c r="X67" i="11" s="1"/>
  <c r="X27" i="10"/>
  <c r="X17" i="3"/>
  <c r="X27" i="25"/>
  <c r="X8" i="23"/>
  <c r="X3" i="23" s="1"/>
  <c r="X22" i="18"/>
  <c r="X71" i="18"/>
  <c r="X26" i="17"/>
  <c r="X35" i="16"/>
  <c r="X35" i="15" s="1"/>
  <c r="X43" i="16"/>
  <c r="X43" i="15" s="1"/>
  <c r="X51" i="16"/>
  <c r="X51" i="15" s="1"/>
  <c r="X60" i="16"/>
  <c r="X68" i="16"/>
  <c r="X35" i="10"/>
  <c r="X35" i="11" s="1"/>
  <c r="X43" i="10"/>
  <c r="X43" i="11" s="1"/>
  <c r="X51" i="10"/>
  <c r="X51" i="11" s="1"/>
  <c r="X69" i="10"/>
  <c r="X69" i="11" s="1"/>
  <c r="X26" i="4"/>
  <c r="X44" i="16"/>
  <c r="X38" i="8"/>
  <c r="X38" i="12" s="1"/>
  <c r="X46" i="8"/>
  <c r="X46" i="12" s="1"/>
  <c r="X33" i="18"/>
  <c r="X26" i="18" s="1"/>
  <c r="X12" i="16"/>
  <c r="X20" i="16"/>
  <c r="X54" i="16"/>
  <c r="X52" i="17"/>
  <c r="X62" i="16"/>
  <c r="X62" i="15" s="1"/>
  <c r="X70" i="16"/>
  <c r="X70" i="15" s="1"/>
  <c r="X10" i="16"/>
  <c r="X10" i="15" s="1"/>
  <c r="X27" i="6"/>
  <c r="X26" i="6" s="1"/>
  <c r="X52" i="4"/>
  <c r="X11" i="25"/>
  <c r="X3" i="25" s="1"/>
  <c r="X17" i="24"/>
  <c r="X27" i="24"/>
  <c r="X26" i="24" s="1"/>
  <c r="X4" i="17"/>
  <c r="X30" i="16"/>
  <c r="X30" i="15" s="1"/>
  <c r="X38" i="16"/>
  <c r="X46" i="16"/>
  <c r="X71" i="17"/>
  <c r="X26" i="154"/>
  <c r="X2" i="154" s="1"/>
  <c r="X64" i="10"/>
  <c r="X64" i="11" s="1"/>
  <c r="X26" i="160"/>
  <c r="X2" i="160" s="1"/>
  <c r="X71" i="4"/>
  <c r="W74" i="111"/>
  <c r="V74" i="111"/>
  <c r="U74" i="111"/>
  <c r="T74" i="111"/>
  <c r="S74" i="111"/>
  <c r="R74" i="111"/>
  <c r="Q74" i="111"/>
  <c r="P74" i="111"/>
  <c r="O74" i="111"/>
  <c r="N74" i="111"/>
  <c r="M74" i="111"/>
  <c r="L74" i="111"/>
  <c r="K74" i="111"/>
  <c r="J74" i="111"/>
  <c r="I74" i="111"/>
  <c r="H74" i="111"/>
  <c r="G74" i="111"/>
  <c r="F74" i="111"/>
  <c r="E74" i="111"/>
  <c r="D74" i="111"/>
  <c r="W56" i="111"/>
  <c r="V56" i="111"/>
  <c r="U56" i="111"/>
  <c r="T56" i="111"/>
  <c r="S56" i="111"/>
  <c r="R56" i="111"/>
  <c r="Q56" i="111"/>
  <c r="P56" i="111"/>
  <c r="O56" i="111"/>
  <c r="N56" i="111"/>
  <c r="M56" i="111"/>
  <c r="L56" i="111"/>
  <c r="K56" i="111"/>
  <c r="J56" i="111"/>
  <c r="I56" i="111"/>
  <c r="H56" i="111"/>
  <c r="G56" i="111"/>
  <c r="F56" i="111"/>
  <c r="E56" i="111"/>
  <c r="D56" i="111"/>
  <c r="W55" i="111"/>
  <c r="V55" i="111"/>
  <c r="U55" i="111"/>
  <c r="T55" i="111"/>
  <c r="S55" i="111"/>
  <c r="R55" i="111"/>
  <c r="Q55" i="111"/>
  <c r="P55" i="111"/>
  <c r="O55" i="111"/>
  <c r="N55" i="111"/>
  <c r="M55" i="111"/>
  <c r="L55" i="111"/>
  <c r="K55" i="111"/>
  <c r="J55" i="111"/>
  <c r="I55" i="111"/>
  <c r="H55" i="111"/>
  <c r="G55" i="111"/>
  <c r="F55" i="111"/>
  <c r="E55" i="111"/>
  <c r="D55" i="111"/>
  <c r="W54" i="111"/>
  <c r="V54" i="111"/>
  <c r="U54" i="111"/>
  <c r="T54" i="111"/>
  <c r="S54" i="111"/>
  <c r="R54" i="111"/>
  <c r="Q54" i="111"/>
  <c r="P54" i="111"/>
  <c r="O54" i="111"/>
  <c r="N54" i="111"/>
  <c r="M54" i="111"/>
  <c r="L54" i="111"/>
  <c r="K54" i="111"/>
  <c r="J54" i="111"/>
  <c r="I54" i="111"/>
  <c r="H54" i="111"/>
  <c r="G54" i="111"/>
  <c r="F54" i="111"/>
  <c r="E54" i="111"/>
  <c r="D54" i="111"/>
  <c r="W53" i="111"/>
  <c r="V53" i="111"/>
  <c r="U53" i="111"/>
  <c r="T53" i="111"/>
  <c r="S53" i="111"/>
  <c r="R53" i="111"/>
  <c r="Q53" i="111"/>
  <c r="P53" i="111"/>
  <c r="O53" i="111"/>
  <c r="N53" i="111"/>
  <c r="M53" i="111"/>
  <c r="L53" i="111"/>
  <c r="K53" i="111"/>
  <c r="J53" i="111"/>
  <c r="I53" i="111"/>
  <c r="H53" i="111"/>
  <c r="G53" i="111"/>
  <c r="F53" i="111"/>
  <c r="E53" i="111"/>
  <c r="D53" i="111"/>
  <c r="C74" i="111"/>
  <c r="C56" i="111"/>
  <c r="C55" i="111"/>
  <c r="C54" i="111"/>
  <c r="C53" i="111"/>
  <c r="S4" i="199"/>
  <c r="W4" i="199"/>
  <c r="O4" i="199"/>
  <c r="G4" i="199"/>
  <c r="D5" i="111"/>
  <c r="W76" i="111"/>
  <c r="V76" i="111"/>
  <c r="R76" i="111"/>
  <c r="Q76" i="111"/>
  <c r="P76" i="111"/>
  <c r="O76" i="111"/>
  <c r="N76" i="111"/>
  <c r="J76" i="111"/>
  <c r="I76" i="111"/>
  <c r="H76" i="111"/>
  <c r="G76" i="111"/>
  <c r="F76" i="111"/>
  <c r="V75" i="111"/>
  <c r="U75" i="111"/>
  <c r="T75" i="111"/>
  <c r="S75" i="111"/>
  <c r="R75" i="111"/>
  <c r="N75" i="111"/>
  <c r="M75" i="111"/>
  <c r="L75" i="111"/>
  <c r="K75" i="111"/>
  <c r="J75" i="111"/>
  <c r="F75" i="111"/>
  <c r="E75" i="111"/>
  <c r="D75" i="111"/>
  <c r="W73" i="111"/>
  <c r="V73" i="111"/>
  <c r="R73" i="111"/>
  <c r="P73" i="111"/>
  <c r="N73" i="111"/>
  <c r="J73" i="111"/>
  <c r="F73" i="111"/>
  <c r="R72" i="111"/>
  <c r="J72" i="111"/>
  <c r="W70" i="111"/>
  <c r="U70" i="111"/>
  <c r="T70" i="111"/>
  <c r="R70" i="111"/>
  <c r="Q70" i="111"/>
  <c r="P70" i="111"/>
  <c r="O70" i="111"/>
  <c r="M70" i="111"/>
  <c r="L70" i="111"/>
  <c r="J70" i="111"/>
  <c r="I70" i="111"/>
  <c r="H70" i="111"/>
  <c r="G70" i="111"/>
  <c r="E70" i="111"/>
  <c r="D70" i="111"/>
  <c r="W69" i="111"/>
  <c r="V69" i="111"/>
  <c r="T69" i="111"/>
  <c r="R69" i="111"/>
  <c r="Q69" i="111"/>
  <c r="O69" i="111"/>
  <c r="N69" i="111"/>
  <c r="L69" i="111"/>
  <c r="J69" i="111"/>
  <c r="I69" i="111"/>
  <c r="G69" i="111"/>
  <c r="F69" i="111"/>
  <c r="D69" i="111"/>
  <c r="V68" i="111"/>
  <c r="U68" i="111"/>
  <c r="S68" i="111"/>
  <c r="R68" i="111"/>
  <c r="P68" i="111"/>
  <c r="N68" i="111"/>
  <c r="M68" i="111"/>
  <c r="K68" i="111"/>
  <c r="J68" i="111"/>
  <c r="H68" i="111"/>
  <c r="F68" i="111"/>
  <c r="E68" i="111"/>
  <c r="W67" i="111"/>
  <c r="V67" i="111"/>
  <c r="T67" i="111"/>
  <c r="R67" i="111"/>
  <c r="Q67" i="111"/>
  <c r="O67" i="111"/>
  <c r="N67" i="111"/>
  <c r="L67" i="111"/>
  <c r="J67" i="111"/>
  <c r="I67" i="111"/>
  <c r="G67" i="111"/>
  <c r="F67" i="111"/>
  <c r="D67" i="111"/>
  <c r="V66" i="111"/>
  <c r="U66" i="111"/>
  <c r="S66" i="111"/>
  <c r="R66" i="111"/>
  <c r="P66" i="111"/>
  <c r="N66" i="111"/>
  <c r="M66" i="111"/>
  <c r="K66" i="111"/>
  <c r="J66" i="111"/>
  <c r="H66" i="111"/>
  <c r="F66" i="111"/>
  <c r="E66" i="111"/>
  <c r="W65" i="111"/>
  <c r="V65" i="111"/>
  <c r="T65" i="111"/>
  <c r="R65" i="111"/>
  <c r="Q65" i="111"/>
  <c r="O65" i="111"/>
  <c r="N65" i="111"/>
  <c r="L65" i="111"/>
  <c r="J65" i="111"/>
  <c r="I65" i="111"/>
  <c r="G65" i="111"/>
  <c r="F65" i="111"/>
  <c r="D65" i="111"/>
  <c r="V64" i="111"/>
  <c r="U64" i="111"/>
  <c r="S64" i="111"/>
  <c r="R64" i="111"/>
  <c r="P64" i="111"/>
  <c r="N64" i="111"/>
  <c r="M64" i="111"/>
  <c r="K64" i="111"/>
  <c r="J64" i="111"/>
  <c r="H64" i="111"/>
  <c r="F64" i="111"/>
  <c r="E64" i="111"/>
  <c r="W63" i="111"/>
  <c r="V63" i="111"/>
  <c r="T63" i="111"/>
  <c r="R63" i="111"/>
  <c r="Q63" i="111"/>
  <c r="O63" i="111"/>
  <c r="N63" i="111"/>
  <c r="L63" i="111"/>
  <c r="J63" i="111"/>
  <c r="I63" i="111"/>
  <c r="G63" i="111"/>
  <c r="F63" i="111"/>
  <c r="D63" i="111"/>
  <c r="V62" i="111"/>
  <c r="U62" i="111"/>
  <c r="S62" i="111"/>
  <c r="R62" i="111"/>
  <c r="P62" i="111"/>
  <c r="N62" i="111"/>
  <c r="M62" i="111"/>
  <c r="K62" i="111"/>
  <c r="J62" i="111"/>
  <c r="H62" i="111"/>
  <c r="F62" i="111"/>
  <c r="E62" i="111"/>
  <c r="W61" i="111"/>
  <c r="V61" i="111"/>
  <c r="T61" i="111"/>
  <c r="R61" i="111"/>
  <c r="Q61" i="111"/>
  <c r="P61" i="111"/>
  <c r="O61" i="111"/>
  <c r="N61" i="111"/>
  <c r="L61" i="111"/>
  <c r="J61" i="111"/>
  <c r="I61" i="111"/>
  <c r="H61" i="111"/>
  <c r="G61" i="111"/>
  <c r="F61" i="111"/>
  <c r="D61" i="111"/>
  <c r="V60" i="111"/>
  <c r="U60" i="111"/>
  <c r="T60" i="111"/>
  <c r="S60" i="111"/>
  <c r="R60" i="111"/>
  <c r="P60" i="111"/>
  <c r="N60" i="111"/>
  <c r="M60" i="111"/>
  <c r="L60" i="111"/>
  <c r="K60" i="111"/>
  <c r="J60" i="111"/>
  <c r="H60" i="111"/>
  <c r="F60" i="111"/>
  <c r="E60" i="111"/>
  <c r="D60" i="111"/>
  <c r="W59" i="111"/>
  <c r="V59" i="111"/>
  <c r="T59" i="111"/>
  <c r="R59" i="111"/>
  <c r="Q59" i="111"/>
  <c r="P59" i="111"/>
  <c r="O59" i="111"/>
  <c r="N59" i="111"/>
  <c r="L59" i="111"/>
  <c r="J59" i="111"/>
  <c r="I59" i="111"/>
  <c r="H59" i="111"/>
  <c r="G59" i="111"/>
  <c r="F59" i="111"/>
  <c r="D59" i="111"/>
  <c r="V58" i="111"/>
  <c r="U58" i="111"/>
  <c r="T58" i="111"/>
  <c r="S58" i="111"/>
  <c r="R58" i="111"/>
  <c r="P58" i="111"/>
  <c r="N58" i="111"/>
  <c r="M58" i="111"/>
  <c r="K58" i="111"/>
  <c r="J58" i="111"/>
  <c r="H58" i="111"/>
  <c r="F58" i="111"/>
  <c r="W57" i="111"/>
  <c r="V57" i="111"/>
  <c r="T57" i="111"/>
  <c r="O57" i="111"/>
  <c r="N57" i="111"/>
  <c r="L57" i="111"/>
  <c r="G57" i="111"/>
  <c r="F57" i="111"/>
  <c r="D57" i="111"/>
  <c r="W51" i="111"/>
  <c r="V51" i="111"/>
  <c r="T51" i="111"/>
  <c r="S51" i="111"/>
  <c r="O51" i="111"/>
  <c r="N51" i="111"/>
  <c r="L51" i="111"/>
  <c r="K51" i="111"/>
  <c r="G51" i="111"/>
  <c r="F51" i="111"/>
  <c r="D51" i="111"/>
  <c r="W50" i="111"/>
  <c r="S50" i="111"/>
  <c r="R50" i="111"/>
  <c r="P50" i="111"/>
  <c r="O50" i="111"/>
  <c r="K50" i="111"/>
  <c r="J50" i="111"/>
  <c r="H50" i="111"/>
  <c r="G50" i="111"/>
  <c r="W49" i="111"/>
  <c r="V49" i="111"/>
  <c r="T49" i="111"/>
  <c r="S49" i="111"/>
  <c r="O49" i="111"/>
  <c r="N49" i="111"/>
  <c r="L49" i="111"/>
  <c r="K49" i="111"/>
  <c r="G49" i="111"/>
  <c r="F49" i="111"/>
  <c r="D49" i="111"/>
  <c r="W48" i="111"/>
  <c r="S48" i="111"/>
  <c r="R48" i="111"/>
  <c r="P48" i="111"/>
  <c r="O48" i="111"/>
  <c r="K48" i="111"/>
  <c r="J48" i="111"/>
  <c r="H48" i="111"/>
  <c r="G48" i="111"/>
  <c r="W47" i="111"/>
  <c r="V47" i="111"/>
  <c r="T47" i="111"/>
  <c r="S47" i="111"/>
  <c r="O47" i="111"/>
  <c r="N47" i="111"/>
  <c r="L47" i="111"/>
  <c r="K47" i="111"/>
  <c r="G47" i="111"/>
  <c r="F47" i="111"/>
  <c r="D47" i="111"/>
  <c r="W46" i="111"/>
  <c r="R46" i="111"/>
  <c r="P46" i="111"/>
  <c r="O46" i="111"/>
  <c r="J46" i="111"/>
  <c r="H46" i="111"/>
  <c r="G46" i="111"/>
  <c r="V45" i="111"/>
  <c r="T45" i="111"/>
  <c r="S45" i="111"/>
  <c r="N45" i="111"/>
  <c r="L45" i="111"/>
  <c r="K45" i="111"/>
  <c r="F45" i="111"/>
  <c r="D45" i="111"/>
  <c r="W44" i="111"/>
  <c r="R44" i="111"/>
  <c r="P44" i="111"/>
  <c r="O44" i="111"/>
  <c r="J44" i="111"/>
  <c r="H44" i="111"/>
  <c r="G44" i="111"/>
  <c r="V43" i="111"/>
  <c r="T43" i="111"/>
  <c r="S43" i="111"/>
  <c r="N43" i="111"/>
  <c r="L43" i="111"/>
  <c r="K43" i="111"/>
  <c r="F43" i="111"/>
  <c r="D43" i="111"/>
  <c r="W42" i="111"/>
  <c r="R42" i="111"/>
  <c r="P42" i="111"/>
  <c r="O42" i="111"/>
  <c r="J42" i="111"/>
  <c r="H42" i="111"/>
  <c r="G42" i="111"/>
  <c r="V41" i="111"/>
  <c r="T41" i="111"/>
  <c r="S41" i="111"/>
  <c r="N41" i="111"/>
  <c r="L41" i="111"/>
  <c r="K41" i="111"/>
  <c r="J41" i="111"/>
  <c r="F41" i="111"/>
  <c r="D41" i="111"/>
  <c r="W40" i="111"/>
  <c r="V40" i="111"/>
  <c r="R40" i="111"/>
  <c r="P40" i="111"/>
  <c r="O40" i="111"/>
  <c r="N40" i="111"/>
  <c r="J40" i="111"/>
  <c r="H40" i="111"/>
  <c r="G40" i="111"/>
  <c r="F40" i="111"/>
  <c r="V39" i="111"/>
  <c r="T39" i="111"/>
  <c r="S39" i="111"/>
  <c r="R39" i="111"/>
  <c r="O39" i="111"/>
  <c r="N39" i="111"/>
  <c r="L39" i="111"/>
  <c r="K39" i="111"/>
  <c r="J39" i="111"/>
  <c r="G39" i="111"/>
  <c r="F39" i="111"/>
  <c r="D39" i="111"/>
  <c r="W38" i="111"/>
  <c r="V38" i="111"/>
  <c r="S38" i="111"/>
  <c r="R38" i="111"/>
  <c r="P38" i="111"/>
  <c r="O38" i="111"/>
  <c r="N38" i="111"/>
  <c r="K38" i="111"/>
  <c r="J38" i="111"/>
  <c r="H38" i="111"/>
  <c r="G38" i="111"/>
  <c r="F38" i="111"/>
  <c r="W37" i="111"/>
  <c r="V37" i="111"/>
  <c r="T37" i="111"/>
  <c r="S37" i="111"/>
  <c r="R37" i="111"/>
  <c r="O37" i="111"/>
  <c r="N37" i="111"/>
  <c r="L37" i="111"/>
  <c r="K37" i="111"/>
  <c r="J37" i="111"/>
  <c r="G37" i="111"/>
  <c r="F37" i="111"/>
  <c r="D37" i="111"/>
  <c r="W36" i="111"/>
  <c r="V36" i="111"/>
  <c r="S36" i="111"/>
  <c r="R36" i="111"/>
  <c r="P36" i="111"/>
  <c r="O36" i="111"/>
  <c r="N36" i="111"/>
  <c r="K36" i="111"/>
  <c r="J36" i="111"/>
  <c r="H36" i="111"/>
  <c r="G36" i="111"/>
  <c r="F36" i="111"/>
  <c r="W35" i="111"/>
  <c r="V35" i="111"/>
  <c r="T35" i="111"/>
  <c r="S35" i="111"/>
  <c r="R35" i="111"/>
  <c r="O35" i="111"/>
  <c r="N35" i="111"/>
  <c r="L35" i="111"/>
  <c r="K35" i="111"/>
  <c r="J35" i="111"/>
  <c r="G35" i="111"/>
  <c r="F35" i="111"/>
  <c r="D35" i="111"/>
  <c r="W34" i="111"/>
  <c r="R34" i="111"/>
  <c r="P34" i="111"/>
  <c r="O34" i="111"/>
  <c r="J34" i="111"/>
  <c r="H34" i="111"/>
  <c r="G34" i="111"/>
  <c r="W32" i="111"/>
  <c r="U32" i="111"/>
  <c r="S32" i="111"/>
  <c r="Q32" i="111"/>
  <c r="O32" i="111"/>
  <c r="M32" i="111"/>
  <c r="K32" i="111"/>
  <c r="I32" i="111"/>
  <c r="G32" i="111"/>
  <c r="E32" i="111"/>
  <c r="W31" i="111"/>
  <c r="U31" i="111"/>
  <c r="S31" i="111"/>
  <c r="Q31" i="111"/>
  <c r="O31" i="111"/>
  <c r="M31" i="111"/>
  <c r="K31" i="111"/>
  <c r="I31" i="111"/>
  <c r="G31" i="111"/>
  <c r="E31" i="111"/>
  <c r="W30" i="111"/>
  <c r="U30" i="111"/>
  <c r="S30" i="111"/>
  <c r="Q30" i="111"/>
  <c r="O30" i="111"/>
  <c r="M30" i="111"/>
  <c r="K30" i="111"/>
  <c r="I30" i="111"/>
  <c r="G30" i="111"/>
  <c r="E30" i="111"/>
  <c r="W29" i="111"/>
  <c r="U29" i="111"/>
  <c r="S29" i="111"/>
  <c r="O29" i="111"/>
  <c r="M29" i="111"/>
  <c r="K29" i="111"/>
  <c r="I29" i="111"/>
  <c r="G29" i="111"/>
  <c r="E29" i="111"/>
  <c r="W28" i="111"/>
  <c r="Q28" i="111"/>
  <c r="O28" i="111"/>
  <c r="I28" i="111"/>
  <c r="G28" i="111"/>
  <c r="W25" i="111"/>
  <c r="U25" i="111"/>
  <c r="T25" i="111"/>
  <c r="Q25" i="111"/>
  <c r="P25" i="111"/>
  <c r="O25" i="111"/>
  <c r="M25" i="111"/>
  <c r="L25" i="111"/>
  <c r="I25" i="111"/>
  <c r="H25" i="111"/>
  <c r="G25" i="111"/>
  <c r="E25" i="111"/>
  <c r="D25" i="111"/>
  <c r="T24" i="111"/>
  <c r="S24" i="111"/>
  <c r="Q24" i="111"/>
  <c r="P24" i="111"/>
  <c r="M24" i="111"/>
  <c r="K24" i="111"/>
  <c r="I24" i="111"/>
  <c r="H24" i="111"/>
  <c r="D24" i="111"/>
  <c r="U23" i="111"/>
  <c r="T23" i="111"/>
  <c r="M23" i="111"/>
  <c r="L23" i="111"/>
  <c r="E23" i="111"/>
  <c r="D23" i="111"/>
  <c r="W21" i="111"/>
  <c r="U21" i="111"/>
  <c r="T21" i="111"/>
  <c r="S21" i="111"/>
  <c r="Q21" i="111"/>
  <c r="O21" i="111"/>
  <c r="M21" i="111"/>
  <c r="L21" i="111"/>
  <c r="K21" i="111"/>
  <c r="I21" i="111"/>
  <c r="G21" i="111"/>
  <c r="E21" i="111"/>
  <c r="D21" i="111"/>
  <c r="W20" i="111"/>
  <c r="U20" i="111"/>
  <c r="S20" i="111"/>
  <c r="Q20" i="111"/>
  <c r="P20" i="111"/>
  <c r="O20" i="111"/>
  <c r="M20" i="111"/>
  <c r="K20" i="111"/>
  <c r="I20" i="111"/>
  <c r="H20" i="111"/>
  <c r="G20" i="111"/>
  <c r="E20" i="111"/>
  <c r="W19" i="111"/>
  <c r="U19" i="111"/>
  <c r="T19" i="111"/>
  <c r="S19" i="111"/>
  <c r="Q19" i="111"/>
  <c r="O19" i="111"/>
  <c r="M19" i="111"/>
  <c r="L19" i="111"/>
  <c r="K19" i="111"/>
  <c r="I19" i="111"/>
  <c r="G19" i="111"/>
  <c r="E19" i="111"/>
  <c r="D19" i="111"/>
  <c r="W18" i="111"/>
  <c r="Q18" i="111"/>
  <c r="P18" i="111"/>
  <c r="O18" i="111"/>
  <c r="H18" i="111"/>
  <c r="G18" i="111"/>
  <c r="W16" i="111"/>
  <c r="V16" i="111"/>
  <c r="U16" i="111"/>
  <c r="T16" i="111"/>
  <c r="S16" i="111"/>
  <c r="O16" i="111"/>
  <c r="N16" i="111"/>
  <c r="M16" i="111"/>
  <c r="L16" i="111"/>
  <c r="K16" i="111"/>
  <c r="G16" i="111"/>
  <c r="F16" i="111"/>
  <c r="E16" i="111"/>
  <c r="D16" i="111"/>
  <c r="W15" i="111"/>
  <c r="S15" i="111"/>
  <c r="R15" i="111"/>
  <c r="Q15" i="111"/>
  <c r="P15" i="111"/>
  <c r="O15" i="111"/>
  <c r="K15" i="111"/>
  <c r="J15" i="111"/>
  <c r="I15" i="111"/>
  <c r="H15" i="111"/>
  <c r="G15" i="111"/>
  <c r="W14" i="111"/>
  <c r="V14" i="111"/>
  <c r="U14" i="111"/>
  <c r="T14" i="111"/>
  <c r="S14" i="111"/>
  <c r="O14" i="111"/>
  <c r="N14" i="111"/>
  <c r="M14" i="111"/>
  <c r="L14" i="111"/>
  <c r="K14" i="111"/>
  <c r="G14" i="111"/>
  <c r="F14" i="111"/>
  <c r="E14" i="111"/>
  <c r="D14" i="111"/>
  <c r="W13" i="111"/>
  <c r="S13" i="111"/>
  <c r="R13" i="111"/>
  <c r="Q13" i="111"/>
  <c r="P13" i="111"/>
  <c r="O13" i="111"/>
  <c r="K13" i="111"/>
  <c r="J13" i="111"/>
  <c r="I13" i="111"/>
  <c r="H13" i="111"/>
  <c r="G13" i="111"/>
  <c r="W12" i="111"/>
  <c r="U12" i="111"/>
  <c r="T12" i="111"/>
  <c r="O12" i="111"/>
  <c r="E12" i="111"/>
  <c r="D12" i="111"/>
  <c r="W10" i="111"/>
  <c r="V10" i="111"/>
  <c r="S10" i="111"/>
  <c r="R10" i="111"/>
  <c r="P10" i="111"/>
  <c r="O10" i="111"/>
  <c r="N10" i="111"/>
  <c r="L10" i="111"/>
  <c r="K10" i="111"/>
  <c r="J10" i="111"/>
  <c r="H10" i="111"/>
  <c r="G10" i="111"/>
  <c r="F10" i="111"/>
  <c r="D10" i="111"/>
  <c r="V9" i="111"/>
  <c r="T9" i="111"/>
  <c r="S9" i="111"/>
  <c r="N9" i="111"/>
  <c r="K9" i="111"/>
  <c r="H9" i="111"/>
  <c r="F9" i="111"/>
  <c r="D9" i="111"/>
  <c r="W7" i="111"/>
  <c r="U7" i="111"/>
  <c r="T7" i="111"/>
  <c r="S7" i="111"/>
  <c r="R7" i="111"/>
  <c r="Q7" i="111"/>
  <c r="O7" i="111"/>
  <c r="M7" i="111"/>
  <c r="L7" i="111"/>
  <c r="K7" i="111"/>
  <c r="J7" i="111"/>
  <c r="I7" i="111"/>
  <c r="G7" i="111"/>
  <c r="E7" i="111"/>
  <c r="D7" i="111"/>
  <c r="W6" i="111"/>
  <c r="V6" i="111"/>
  <c r="U6" i="111"/>
  <c r="S6" i="111"/>
  <c r="Q6" i="111"/>
  <c r="P6" i="111"/>
  <c r="O6" i="111"/>
  <c r="M6" i="111"/>
  <c r="K6" i="111"/>
  <c r="I6" i="111"/>
  <c r="H6" i="111"/>
  <c r="G6" i="111"/>
  <c r="D4" i="197"/>
  <c r="U5" i="111"/>
  <c r="S5" i="111"/>
  <c r="M5" i="111"/>
  <c r="L5" i="111"/>
  <c r="K5" i="111"/>
  <c r="I5" i="111"/>
  <c r="E5" i="111"/>
  <c r="X17" i="149" l="1"/>
  <c r="X2" i="26"/>
  <c r="X42" i="45"/>
  <c r="X2" i="90"/>
  <c r="X2" i="151"/>
  <c r="X2" i="71"/>
  <c r="X140" i="149"/>
  <c r="X74" i="101"/>
  <c r="X15" i="45"/>
  <c r="X60" i="15"/>
  <c r="X66" i="45"/>
  <c r="X66" i="93" s="1"/>
  <c r="X38" i="15"/>
  <c r="X8" i="60"/>
  <c r="X171" i="149"/>
  <c r="X46" i="102"/>
  <c r="X2" i="69"/>
  <c r="X71" i="116"/>
  <c r="X176" i="149"/>
  <c r="X2" i="65"/>
  <c r="X22" i="12"/>
  <c r="X2" i="92"/>
  <c r="X2" i="165"/>
  <c r="X2" i="97"/>
  <c r="X8" i="104"/>
  <c r="X71" i="111"/>
  <c r="X159" i="149"/>
  <c r="X34" i="116"/>
  <c r="X3" i="163"/>
  <c r="X2" i="23"/>
  <c r="X2" i="44"/>
  <c r="X135" i="149"/>
  <c r="X174" i="149"/>
  <c r="X3" i="10"/>
  <c r="X2" i="62"/>
  <c r="X2" i="83"/>
  <c r="X17" i="12"/>
  <c r="X16" i="15"/>
  <c r="X16" i="93" s="1"/>
  <c r="X2" i="53"/>
  <c r="X55" i="149" s="1"/>
  <c r="X2" i="81"/>
  <c r="X2" i="29"/>
  <c r="X2" i="77"/>
  <c r="X11" i="94"/>
  <c r="X3" i="17"/>
  <c r="X2" i="17" s="1"/>
  <c r="X2" i="84"/>
  <c r="X8" i="111"/>
  <c r="X2" i="39"/>
  <c r="X2" i="113"/>
  <c r="X54" i="101"/>
  <c r="X2" i="184"/>
  <c r="X2" i="68"/>
  <c r="X36" i="15"/>
  <c r="X11" i="60"/>
  <c r="X10" i="45"/>
  <c r="X10" i="93" s="1"/>
  <c r="X36" i="45"/>
  <c r="X22" i="111"/>
  <c r="X15" i="102"/>
  <c r="X47" i="102"/>
  <c r="X22" i="104"/>
  <c r="X71" i="105"/>
  <c r="X70" i="102"/>
  <c r="X70" i="101" s="1"/>
  <c r="F70" i="111"/>
  <c r="F52" i="111" s="1"/>
  <c r="N70" i="111"/>
  <c r="N52" i="111" s="1"/>
  <c r="V70" i="111"/>
  <c r="V52" i="111" s="1"/>
  <c r="X52" i="30"/>
  <c r="X2" i="74"/>
  <c r="X2" i="100"/>
  <c r="X45" i="102"/>
  <c r="X36" i="102"/>
  <c r="X4" i="103"/>
  <c r="X3" i="198"/>
  <c r="X20" i="15"/>
  <c r="X2" i="91"/>
  <c r="K70" i="111"/>
  <c r="S70" i="111"/>
  <c r="X2" i="168"/>
  <c r="X48" i="102"/>
  <c r="X11" i="105"/>
  <c r="X2" i="155"/>
  <c r="X44" i="45"/>
  <c r="X2" i="72"/>
  <c r="X2" i="98"/>
  <c r="X50" i="102"/>
  <c r="X2" i="109"/>
  <c r="X44" i="102"/>
  <c r="X51" i="102"/>
  <c r="X54" i="15"/>
  <c r="X54" i="93" s="1"/>
  <c r="X29" i="15"/>
  <c r="X29" i="93" s="1"/>
  <c r="X27" i="111"/>
  <c r="X43" i="102"/>
  <c r="X76" i="102"/>
  <c r="X8" i="105"/>
  <c r="X33" i="30"/>
  <c r="X32" i="15"/>
  <c r="X32" i="93" s="1"/>
  <c r="X4" i="75"/>
  <c r="X2" i="70"/>
  <c r="X2" i="80"/>
  <c r="X27" i="104"/>
  <c r="X67" i="102"/>
  <c r="X2" i="88"/>
  <c r="X4" i="104"/>
  <c r="X7" i="102"/>
  <c r="X67" i="15"/>
  <c r="X67" i="93" s="1"/>
  <c r="X2" i="66"/>
  <c r="X8" i="94"/>
  <c r="X8" i="106"/>
  <c r="X3" i="197"/>
  <c r="X2" i="197" s="1"/>
  <c r="X35" i="102"/>
  <c r="X71" i="106"/>
  <c r="X22" i="103"/>
  <c r="X66" i="102"/>
  <c r="X10" i="102"/>
  <c r="X68" i="102"/>
  <c r="X40" i="102"/>
  <c r="X59" i="102"/>
  <c r="X2" i="5"/>
  <c r="X3" i="78"/>
  <c r="X17" i="7"/>
  <c r="X2" i="112"/>
  <c r="X144" i="149"/>
  <c r="X55" i="45"/>
  <c r="X55" i="93" s="1"/>
  <c r="X2" i="61"/>
  <c r="X22" i="9"/>
  <c r="X2" i="169"/>
  <c r="X71" i="30"/>
  <c r="X47" i="45"/>
  <c r="X47" i="93" s="1"/>
  <c r="X2" i="85"/>
  <c r="X17" i="9"/>
  <c r="X17" i="30"/>
  <c r="X2" i="76"/>
  <c r="X69" i="93"/>
  <c r="X2" i="107"/>
  <c r="X2" i="159"/>
  <c r="X2" i="2"/>
  <c r="X2" i="35"/>
  <c r="X17" i="75"/>
  <c r="X27" i="30"/>
  <c r="F5" i="111"/>
  <c r="N5" i="111"/>
  <c r="V5" i="111"/>
  <c r="J6" i="111"/>
  <c r="R6" i="111"/>
  <c r="F7" i="111"/>
  <c r="N7" i="111"/>
  <c r="V7" i="111"/>
  <c r="J12" i="111"/>
  <c r="R12" i="111"/>
  <c r="F13" i="111"/>
  <c r="N13" i="111"/>
  <c r="V13" i="111"/>
  <c r="J14" i="111"/>
  <c r="R14" i="111"/>
  <c r="F15" i="111"/>
  <c r="N15" i="111"/>
  <c r="V15" i="111"/>
  <c r="J16" i="111"/>
  <c r="R16" i="111"/>
  <c r="J19" i="111"/>
  <c r="R19" i="111"/>
  <c r="F20" i="111"/>
  <c r="N20" i="111"/>
  <c r="V20" i="111"/>
  <c r="J21" i="111"/>
  <c r="R21" i="111"/>
  <c r="F23" i="111"/>
  <c r="N23" i="111"/>
  <c r="V23" i="111"/>
  <c r="J24" i="111"/>
  <c r="R24" i="111"/>
  <c r="F25" i="111"/>
  <c r="N25" i="111"/>
  <c r="V25" i="111"/>
  <c r="R28" i="111"/>
  <c r="F29" i="111"/>
  <c r="N29" i="111"/>
  <c r="V29" i="111"/>
  <c r="J30" i="111"/>
  <c r="R30" i="111"/>
  <c r="F31" i="111"/>
  <c r="N31" i="111"/>
  <c r="V31" i="111"/>
  <c r="J32" i="111"/>
  <c r="R32" i="111"/>
  <c r="X42" i="102"/>
  <c r="G72" i="111"/>
  <c r="O72" i="111"/>
  <c r="K73" i="111"/>
  <c r="S73" i="111"/>
  <c r="G75" i="111"/>
  <c r="O75" i="111"/>
  <c r="W75" i="111"/>
  <c r="K76" i="111"/>
  <c r="S76" i="111"/>
  <c r="X37" i="102"/>
  <c r="I34" i="111"/>
  <c r="Q34" i="111"/>
  <c r="E35" i="111"/>
  <c r="M35" i="111"/>
  <c r="U35" i="111"/>
  <c r="I36" i="111"/>
  <c r="Q36" i="111"/>
  <c r="E37" i="111"/>
  <c r="M37" i="111"/>
  <c r="U37" i="111"/>
  <c r="I38" i="111"/>
  <c r="Q38" i="111"/>
  <c r="E39" i="111"/>
  <c r="M39" i="111"/>
  <c r="U39" i="111"/>
  <c r="I40" i="111"/>
  <c r="Q40" i="111"/>
  <c r="E41" i="111"/>
  <c r="M41" i="111"/>
  <c r="U41" i="111"/>
  <c r="I42" i="111"/>
  <c r="Q42" i="111"/>
  <c r="E43" i="111"/>
  <c r="M43" i="111"/>
  <c r="U43" i="111"/>
  <c r="I44" i="111"/>
  <c r="Q44" i="111"/>
  <c r="E45" i="111"/>
  <c r="M45" i="111"/>
  <c r="U45" i="111"/>
  <c r="I46" i="111"/>
  <c r="Q46" i="111"/>
  <c r="E47" i="111"/>
  <c r="M47" i="111"/>
  <c r="U47" i="111"/>
  <c r="I48" i="111"/>
  <c r="Q48" i="111"/>
  <c r="E49" i="111"/>
  <c r="M49" i="111"/>
  <c r="U49" i="111"/>
  <c r="I50" i="111"/>
  <c r="Q50" i="111"/>
  <c r="E51" i="111"/>
  <c r="M51" i="111"/>
  <c r="U51" i="111"/>
  <c r="X33" i="111"/>
  <c r="F24" i="111"/>
  <c r="N24" i="111"/>
  <c r="V24" i="111"/>
  <c r="J25" i="111"/>
  <c r="R25" i="111"/>
  <c r="J29" i="111"/>
  <c r="R29" i="111"/>
  <c r="F30" i="111"/>
  <c r="N30" i="111"/>
  <c r="V30" i="111"/>
  <c r="J31" i="111"/>
  <c r="R31" i="111"/>
  <c r="F32" i="111"/>
  <c r="N32" i="111"/>
  <c r="V32" i="111"/>
  <c r="I72" i="111"/>
  <c r="Q72" i="111"/>
  <c r="E73" i="111"/>
  <c r="M73" i="111"/>
  <c r="U73" i="111"/>
  <c r="I75" i="111"/>
  <c r="Q75" i="111"/>
  <c r="E76" i="111"/>
  <c r="M76" i="111"/>
  <c r="U76" i="111"/>
  <c r="X3" i="192"/>
  <c r="X2" i="192" s="1"/>
  <c r="K57" i="111"/>
  <c r="S57" i="111"/>
  <c r="G58" i="111"/>
  <c r="O58" i="111"/>
  <c r="W58" i="111"/>
  <c r="K59" i="111"/>
  <c r="S59" i="111"/>
  <c r="G60" i="111"/>
  <c r="O60" i="111"/>
  <c r="W60" i="111"/>
  <c r="K61" i="111"/>
  <c r="S61" i="111"/>
  <c r="G62" i="111"/>
  <c r="O62" i="111"/>
  <c r="W62" i="111"/>
  <c r="K63" i="111"/>
  <c r="S63" i="111"/>
  <c r="G64" i="111"/>
  <c r="O64" i="111"/>
  <c r="W64" i="111"/>
  <c r="K65" i="111"/>
  <c r="S65" i="111"/>
  <c r="G66" i="111"/>
  <c r="O66" i="111"/>
  <c r="W66" i="111"/>
  <c r="K67" i="111"/>
  <c r="S67" i="111"/>
  <c r="G68" i="111"/>
  <c r="O68" i="111"/>
  <c r="W68" i="111"/>
  <c r="K69" i="111"/>
  <c r="S69" i="111"/>
  <c r="X62" i="102"/>
  <c r="X60" i="102"/>
  <c r="H19" i="111"/>
  <c r="D20" i="111"/>
  <c r="L20" i="111"/>
  <c r="T20" i="111"/>
  <c r="H21" i="111"/>
  <c r="P21" i="111"/>
  <c r="H35" i="111"/>
  <c r="P35" i="111"/>
  <c r="D36" i="111"/>
  <c r="L36" i="111"/>
  <c r="T36" i="111"/>
  <c r="H37" i="111"/>
  <c r="P37" i="111"/>
  <c r="D38" i="111"/>
  <c r="L38" i="111"/>
  <c r="T38" i="111"/>
  <c r="H39" i="111"/>
  <c r="P39" i="111"/>
  <c r="D40" i="111"/>
  <c r="L40" i="111"/>
  <c r="T40" i="111"/>
  <c r="H41" i="111"/>
  <c r="P41" i="111"/>
  <c r="D42" i="111"/>
  <c r="L42" i="111"/>
  <c r="T42" i="111"/>
  <c r="H43" i="111"/>
  <c r="P43" i="111"/>
  <c r="D44" i="111"/>
  <c r="L44" i="111"/>
  <c r="T44" i="111"/>
  <c r="H45" i="111"/>
  <c r="P45" i="111"/>
  <c r="D46" i="111"/>
  <c r="L46" i="111"/>
  <c r="T46" i="111"/>
  <c r="H47" i="111"/>
  <c r="P47" i="111"/>
  <c r="D48" i="111"/>
  <c r="L48" i="111"/>
  <c r="T48" i="111"/>
  <c r="H49" i="111"/>
  <c r="P49" i="111"/>
  <c r="D50" i="111"/>
  <c r="L50" i="111"/>
  <c r="T50" i="111"/>
  <c r="H51" i="111"/>
  <c r="P51" i="111"/>
  <c r="T4" i="199"/>
  <c r="T3" i="199" s="1"/>
  <c r="X3" i="193"/>
  <c r="X2" i="193" s="1"/>
  <c r="X3" i="189"/>
  <c r="X2" i="189" s="1"/>
  <c r="X3" i="196"/>
  <c r="X2" i="196" s="1"/>
  <c r="I9" i="111"/>
  <c r="Q9" i="111"/>
  <c r="E10" i="111"/>
  <c r="M10" i="111"/>
  <c r="U10" i="111"/>
  <c r="I12" i="111"/>
  <c r="I27" i="111"/>
  <c r="X58" i="102"/>
  <c r="X58" i="101" s="1"/>
  <c r="X19" i="102"/>
  <c r="X32" i="102"/>
  <c r="X17" i="104"/>
  <c r="X39" i="102"/>
  <c r="X3" i="190"/>
  <c r="X22" i="105"/>
  <c r="X24" i="102"/>
  <c r="C70" i="111"/>
  <c r="I4" i="111"/>
  <c r="G17" i="111"/>
  <c r="O17" i="111"/>
  <c r="W17" i="111"/>
  <c r="X27" i="105"/>
  <c r="X30" i="102"/>
  <c r="C4" i="199"/>
  <c r="C3" i="199" s="1"/>
  <c r="W72" i="111"/>
  <c r="W71" i="111" s="1"/>
  <c r="X52" i="106"/>
  <c r="H4" i="198"/>
  <c r="P4" i="198"/>
  <c r="D4" i="198"/>
  <c r="D3" i="198" s="1"/>
  <c r="L4" i="198"/>
  <c r="X17" i="111"/>
  <c r="F4" i="199"/>
  <c r="F3" i="199" s="1"/>
  <c r="N4" i="199"/>
  <c r="V4" i="199"/>
  <c r="X17" i="106"/>
  <c r="X16" i="102"/>
  <c r="X21" i="102"/>
  <c r="X38" i="102"/>
  <c r="R41" i="111"/>
  <c r="F42" i="111"/>
  <c r="N42" i="111"/>
  <c r="V42" i="111"/>
  <c r="J43" i="111"/>
  <c r="R43" i="111"/>
  <c r="F44" i="111"/>
  <c r="N44" i="111"/>
  <c r="V44" i="111"/>
  <c r="J45" i="111"/>
  <c r="R45" i="111"/>
  <c r="F46" i="111"/>
  <c r="N46" i="111"/>
  <c r="V46" i="111"/>
  <c r="J47" i="111"/>
  <c r="R47" i="111"/>
  <c r="F48" i="111"/>
  <c r="N48" i="111"/>
  <c r="V48" i="111"/>
  <c r="J49" i="111"/>
  <c r="R49" i="111"/>
  <c r="F50" i="111"/>
  <c r="N50" i="111"/>
  <c r="V50" i="111"/>
  <c r="J51" i="111"/>
  <c r="R51" i="111"/>
  <c r="E57" i="111"/>
  <c r="I58" i="111"/>
  <c r="Q58" i="111"/>
  <c r="E59" i="111"/>
  <c r="M59" i="111"/>
  <c r="U59" i="111"/>
  <c r="I60" i="111"/>
  <c r="Q60" i="111"/>
  <c r="E61" i="111"/>
  <c r="M61" i="111"/>
  <c r="U61" i="111"/>
  <c r="I62" i="111"/>
  <c r="Q62" i="111"/>
  <c r="E63" i="111"/>
  <c r="M63" i="111"/>
  <c r="U63" i="111"/>
  <c r="I64" i="111"/>
  <c r="Q64" i="111"/>
  <c r="E65" i="111"/>
  <c r="M65" i="111"/>
  <c r="U65" i="111"/>
  <c r="I66" i="111"/>
  <c r="Q66" i="111"/>
  <c r="E67" i="111"/>
  <c r="M67" i="111"/>
  <c r="U67" i="111"/>
  <c r="I68" i="111"/>
  <c r="Q68" i="111"/>
  <c r="E69" i="111"/>
  <c r="M69" i="111"/>
  <c r="U69" i="111"/>
  <c r="K4" i="198"/>
  <c r="K3" i="198" s="1"/>
  <c r="S4" i="198"/>
  <c r="X64" i="102"/>
  <c r="X52" i="111"/>
  <c r="X11" i="106"/>
  <c r="X69" i="102"/>
  <c r="F4" i="198"/>
  <c r="X11" i="104"/>
  <c r="X65" i="102"/>
  <c r="X75" i="102"/>
  <c r="X29" i="102"/>
  <c r="X17" i="105"/>
  <c r="X20" i="102"/>
  <c r="X27" i="106"/>
  <c r="U4" i="199"/>
  <c r="U3" i="199" s="1"/>
  <c r="H4" i="199"/>
  <c r="H3" i="199" s="1"/>
  <c r="P4" i="199"/>
  <c r="P3" i="199" s="1"/>
  <c r="S3" i="199"/>
  <c r="S2" i="199" s="1"/>
  <c r="K8" i="111"/>
  <c r="S8" i="111"/>
  <c r="G27" i="111"/>
  <c r="O27" i="111"/>
  <c r="W27" i="111"/>
  <c r="X13" i="102"/>
  <c r="M57" i="111"/>
  <c r="U57" i="111"/>
  <c r="H30" i="111"/>
  <c r="L31" i="111"/>
  <c r="H32" i="111"/>
  <c r="P32" i="111"/>
  <c r="D29" i="111"/>
  <c r="P30" i="111"/>
  <c r="I4" i="197"/>
  <c r="F8" i="111"/>
  <c r="N8" i="111"/>
  <c r="V8" i="111"/>
  <c r="H28" i="111"/>
  <c r="T29" i="111"/>
  <c r="D31" i="111"/>
  <c r="K4" i="197"/>
  <c r="K3" i="197" s="1"/>
  <c r="J28" i="111"/>
  <c r="L29" i="111"/>
  <c r="I18" i="111"/>
  <c r="I17" i="111" s="1"/>
  <c r="P28" i="111"/>
  <c r="T31" i="111"/>
  <c r="G12" i="111"/>
  <c r="G11" i="111" s="1"/>
  <c r="W39" i="111"/>
  <c r="K40" i="111"/>
  <c r="S40" i="111"/>
  <c r="G41" i="111"/>
  <c r="O41" i="111"/>
  <c r="W41" i="111"/>
  <c r="K42" i="111"/>
  <c r="S42" i="111"/>
  <c r="G43" i="111"/>
  <c r="O43" i="111"/>
  <c r="W43" i="111"/>
  <c r="K44" i="111"/>
  <c r="S44" i="111"/>
  <c r="G45" i="111"/>
  <c r="O45" i="111"/>
  <c r="W45" i="111"/>
  <c r="K46" i="111"/>
  <c r="S46" i="111"/>
  <c r="D6" i="111"/>
  <c r="D4" i="111" s="1"/>
  <c r="T6" i="111"/>
  <c r="H7" i="111"/>
  <c r="P7" i="111"/>
  <c r="D8" i="111"/>
  <c r="H12" i="111"/>
  <c r="P12" i="111"/>
  <c r="L13" i="111"/>
  <c r="T13" i="111"/>
  <c r="H14" i="111"/>
  <c r="P14" i="111"/>
  <c r="D15" i="111"/>
  <c r="L15" i="111"/>
  <c r="T15" i="111"/>
  <c r="H16" i="111"/>
  <c r="P16" i="111"/>
  <c r="J18" i="111"/>
  <c r="R18" i="111"/>
  <c r="F19" i="111"/>
  <c r="N19" i="111"/>
  <c r="V19" i="111"/>
  <c r="J20" i="111"/>
  <c r="R20" i="111"/>
  <c r="F21" i="111"/>
  <c r="N21" i="111"/>
  <c r="V21" i="111"/>
  <c r="E13" i="111"/>
  <c r="M13" i="111"/>
  <c r="I14" i="111"/>
  <c r="Q14" i="111"/>
  <c r="E15" i="111"/>
  <c r="M15" i="111"/>
  <c r="U15" i="111"/>
  <c r="I16" i="111"/>
  <c r="Q16" i="111"/>
  <c r="H29" i="111"/>
  <c r="D30" i="111"/>
  <c r="L30" i="111"/>
  <c r="T30" i="111"/>
  <c r="H31" i="111"/>
  <c r="P31" i="111"/>
  <c r="D32" i="111"/>
  <c r="L32" i="111"/>
  <c r="T32" i="111"/>
  <c r="I35" i="111"/>
  <c r="Q35" i="111"/>
  <c r="E36" i="111"/>
  <c r="M36" i="111"/>
  <c r="U36" i="111"/>
  <c r="I37" i="111"/>
  <c r="Q37" i="111"/>
  <c r="E38" i="111"/>
  <c r="M38" i="111"/>
  <c r="U38" i="111"/>
  <c r="I39" i="111"/>
  <c r="Q39" i="111"/>
  <c r="E40" i="111"/>
  <c r="M40" i="111"/>
  <c r="U40" i="111"/>
  <c r="I41" i="111"/>
  <c r="Q41" i="111"/>
  <c r="E42" i="111"/>
  <c r="M42" i="111"/>
  <c r="U42" i="111"/>
  <c r="I43" i="111"/>
  <c r="Q43" i="111"/>
  <c r="E44" i="111"/>
  <c r="M44" i="111"/>
  <c r="U44" i="111"/>
  <c r="I45" i="111"/>
  <c r="Q45" i="111"/>
  <c r="E46" i="111"/>
  <c r="M46" i="111"/>
  <c r="U46" i="111"/>
  <c r="I47" i="111"/>
  <c r="Q47" i="111"/>
  <c r="E48" i="111"/>
  <c r="M48" i="111"/>
  <c r="U48" i="111"/>
  <c r="I49" i="111"/>
  <c r="Q49" i="111"/>
  <c r="E50" i="111"/>
  <c r="M50" i="111"/>
  <c r="U50" i="111"/>
  <c r="I51" i="111"/>
  <c r="Q51" i="111"/>
  <c r="T4" i="198"/>
  <c r="I4" i="199"/>
  <c r="Q4" i="199"/>
  <c r="K23" i="111"/>
  <c r="K22" i="111" s="1"/>
  <c r="S23" i="111"/>
  <c r="S22" i="111" s="1"/>
  <c r="G24" i="111"/>
  <c r="O24" i="111"/>
  <c r="W24" i="111"/>
  <c r="K25" i="111"/>
  <c r="S25" i="111"/>
  <c r="N4" i="198"/>
  <c r="N3" i="198" s="1"/>
  <c r="V4" i="198"/>
  <c r="X22" i="106"/>
  <c r="C4" i="198"/>
  <c r="M22" i="111"/>
  <c r="M4" i="197"/>
  <c r="X33" i="104"/>
  <c r="X26" i="104" s="1"/>
  <c r="K4" i="199"/>
  <c r="K3" i="199" s="1"/>
  <c r="M4" i="111"/>
  <c r="U4" i="111"/>
  <c r="D4" i="199"/>
  <c r="L4" i="199"/>
  <c r="X162" i="149"/>
  <c r="X160" i="149"/>
  <c r="X158" i="149"/>
  <c r="X161" i="149"/>
  <c r="N18" i="111"/>
  <c r="C9" i="111"/>
  <c r="C19" i="111"/>
  <c r="C30" i="111"/>
  <c r="C39" i="111"/>
  <c r="C47" i="111"/>
  <c r="C60" i="111"/>
  <c r="C68" i="111"/>
  <c r="Q12" i="111"/>
  <c r="U13" i="111"/>
  <c r="E18" i="111"/>
  <c r="E17" i="111" s="1"/>
  <c r="M18" i="111"/>
  <c r="M17" i="111" s="1"/>
  <c r="U18" i="111"/>
  <c r="U17" i="111" s="1"/>
  <c r="K72" i="111"/>
  <c r="S72" i="111"/>
  <c r="G73" i="111"/>
  <c r="O73" i="111"/>
  <c r="C20" i="111"/>
  <c r="G4" i="197"/>
  <c r="G5" i="111"/>
  <c r="G4" i="111" s="1"/>
  <c r="V18" i="111"/>
  <c r="D58" i="111"/>
  <c r="C21" i="111"/>
  <c r="C32" i="111"/>
  <c r="C41" i="111"/>
  <c r="C49" i="111"/>
  <c r="C62" i="111"/>
  <c r="C72" i="111"/>
  <c r="H4" i="197"/>
  <c r="H5" i="111"/>
  <c r="P4" i="197"/>
  <c r="P5" i="111"/>
  <c r="L4" i="197"/>
  <c r="L6" i="111"/>
  <c r="L4" i="111" s="1"/>
  <c r="E9" i="111"/>
  <c r="M9" i="111"/>
  <c r="U9" i="111"/>
  <c r="I10" i="111"/>
  <c r="Q10" i="111"/>
  <c r="K12" i="111"/>
  <c r="K11" i="111" s="1"/>
  <c r="S12" i="111"/>
  <c r="S11" i="111" s="1"/>
  <c r="G23" i="111"/>
  <c r="O23" i="111"/>
  <c r="W23" i="111"/>
  <c r="D34" i="111"/>
  <c r="L34" i="111"/>
  <c r="T34" i="111"/>
  <c r="I57" i="111"/>
  <c r="Q57" i="111"/>
  <c r="E58" i="111"/>
  <c r="C31" i="111"/>
  <c r="L9" i="111"/>
  <c r="L8" i="111" s="1"/>
  <c r="H57" i="111"/>
  <c r="C12" i="111"/>
  <c r="C34" i="111"/>
  <c r="C50" i="111"/>
  <c r="L12" i="111"/>
  <c r="H23" i="111"/>
  <c r="H22" i="111" s="1"/>
  <c r="P23" i="111"/>
  <c r="P22" i="111" s="1"/>
  <c r="L24" i="111"/>
  <c r="L22" i="111" s="1"/>
  <c r="E34" i="111"/>
  <c r="M34" i="111"/>
  <c r="U34" i="111"/>
  <c r="J57" i="111"/>
  <c r="J52" i="111" s="1"/>
  <c r="R57" i="111"/>
  <c r="R52" i="111" s="1"/>
  <c r="C10" i="111"/>
  <c r="C69" i="111"/>
  <c r="O4" i="197"/>
  <c r="O5" i="111"/>
  <c r="O4" i="111" s="1"/>
  <c r="K34" i="111"/>
  <c r="L58" i="111"/>
  <c r="C13" i="111"/>
  <c r="C23" i="111"/>
  <c r="C42" i="111"/>
  <c r="C63" i="111"/>
  <c r="C73" i="111"/>
  <c r="S4" i="197"/>
  <c r="Q4" i="197"/>
  <c r="Q3" i="197" s="1"/>
  <c r="Q5" i="111"/>
  <c r="Q4" i="111" s="1"/>
  <c r="E4" i="197"/>
  <c r="E6" i="111"/>
  <c r="E4" i="111" s="1"/>
  <c r="C5" i="111"/>
  <c r="C14" i="111"/>
  <c r="C24" i="111"/>
  <c r="C35" i="111"/>
  <c r="C43" i="111"/>
  <c r="C51" i="111"/>
  <c r="C64" i="111"/>
  <c r="C75" i="111"/>
  <c r="U4" i="197"/>
  <c r="U3" i="197" s="1"/>
  <c r="J4" i="197"/>
  <c r="J5" i="111"/>
  <c r="R4" i="197"/>
  <c r="R5" i="111"/>
  <c r="F4" i="197"/>
  <c r="F6" i="111"/>
  <c r="N4" i="197"/>
  <c r="N6" i="111"/>
  <c r="G9" i="111"/>
  <c r="G8" i="111" s="1"/>
  <c r="O9" i="111"/>
  <c r="O8" i="111" s="1"/>
  <c r="W9" i="111"/>
  <c r="W8" i="111" s="1"/>
  <c r="M12" i="111"/>
  <c r="Q17" i="111"/>
  <c r="I23" i="111"/>
  <c r="I22" i="111" s="1"/>
  <c r="Q23" i="111"/>
  <c r="Q22" i="111" s="1"/>
  <c r="E24" i="111"/>
  <c r="E22" i="111" s="1"/>
  <c r="U24" i="111"/>
  <c r="U22" i="111" s="1"/>
  <c r="K28" i="111"/>
  <c r="K27" i="111" s="1"/>
  <c r="S28" i="111"/>
  <c r="S27" i="111" s="1"/>
  <c r="F34" i="111"/>
  <c r="N34" i="111"/>
  <c r="V34" i="111"/>
  <c r="C61" i="111"/>
  <c r="W4" i="197"/>
  <c r="W5" i="111"/>
  <c r="W4" i="111" s="1"/>
  <c r="P57" i="111"/>
  <c r="C15" i="111"/>
  <c r="C25" i="111"/>
  <c r="C36" i="111"/>
  <c r="C44" i="111"/>
  <c r="C57" i="111"/>
  <c r="C65" i="111"/>
  <c r="C76" i="111"/>
  <c r="V4" i="197"/>
  <c r="K4" i="111"/>
  <c r="S4" i="111"/>
  <c r="H8" i="111"/>
  <c r="P9" i="111"/>
  <c r="P8" i="111" s="1"/>
  <c r="T10" i="111"/>
  <c r="T8" i="111" s="1"/>
  <c r="F12" i="111"/>
  <c r="N12" i="111"/>
  <c r="V12" i="111"/>
  <c r="J23" i="111"/>
  <c r="R23" i="111"/>
  <c r="D28" i="111"/>
  <c r="L28" i="111"/>
  <c r="T28" i="111"/>
  <c r="P29" i="111"/>
  <c r="C48" i="111"/>
  <c r="S34" i="111"/>
  <c r="C6" i="111"/>
  <c r="C16" i="111"/>
  <c r="C28" i="111"/>
  <c r="C37" i="111"/>
  <c r="C45" i="111"/>
  <c r="C58" i="111"/>
  <c r="C66" i="111"/>
  <c r="T4" i="197"/>
  <c r="T3" i="197" s="1"/>
  <c r="T5" i="111"/>
  <c r="O11" i="111"/>
  <c r="W11" i="111"/>
  <c r="K18" i="111"/>
  <c r="K17" i="111" s="1"/>
  <c r="S18" i="111"/>
  <c r="S17" i="111" s="1"/>
  <c r="E28" i="111"/>
  <c r="E27" i="111" s="1"/>
  <c r="M28" i="111"/>
  <c r="M27" i="111" s="1"/>
  <c r="U28" i="111"/>
  <c r="U27" i="111" s="1"/>
  <c r="Q29" i="111"/>
  <c r="Q27" i="111" s="1"/>
  <c r="C40" i="111"/>
  <c r="F18" i="111"/>
  <c r="C4" i="197"/>
  <c r="C7" i="111"/>
  <c r="C18" i="111"/>
  <c r="C29" i="111"/>
  <c r="C38" i="111"/>
  <c r="C46" i="111"/>
  <c r="C59" i="111"/>
  <c r="C67" i="111"/>
  <c r="J9" i="111"/>
  <c r="J8" i="111" s="1"/>
  <c r="R9" i="111"/>
  <c r="R8" i="111" s="1"/>
  <c r="D13" i="111"/>
  <c r="D18" i="111"/>
  <c r="L18" i="111"/>
  <c r="T18" i="111"/>
  <c r="P19" i="111"/>
  <c r="D22" i="111"/>
  <c r="T22" i="111"/>
  <c r="F28" i="111"/>
  <c r="N28" i="111"/>
  <c r="V28" i="111"/>
  <c r="D72" i="111"/>
  <c r="L72" i="111"/>
  <c r="T72" i="111"/>
  <c r="H73" i="111"/>
  <c r="E72" i="111"/>
  <c r="M72" i="111"/>
  <c r="U72" i="111"/>
  <c r="I73" i="111"/>
  <c r="Q73" i="111"/>
  <c r="F72" i="111"/>
  <c r="F71" i="111" s="1"/>
  <c r="N72" i="111"/>
  <c r="N71" i="111" s="1"/>
  <c r="V72" i="111"/>
  <c r="V71" i="111" s="1"/>
  <c r="E4" i="199"/>
  <c r="M4" i="199"/>
  <c r="M3" i="199" s="1"/>
  <c r="G4" i="198"/>
  <c r="O4" i="198"/>
  <c r="W4" i="198"/>
  <c r="J4" i="199"/>
  <c r="J3" i="199" s="1"/>
  <c r="R4" i="199"/>
  <c r="R3" i="199" s="1"/>
  <c r="H72" i="111"/>
  <c r="P72" i="111"/>
  <c r="P71" i="111" s="1"/>
  <c r="D73" i="111"/>
  <c r="L73" i="111"/>
  <c r="T73" i="111"/>
  <c r="H75" i="111"/>
  <c r="P75" i="111"/>
  <c r="D76" i="111"/>
  <c r="L76" i="111"/>
  <c r="T76" i="111"/>
  <c r="O3" i="199"/>
  <c r="W3" i="199"/>
  <c r="D62" i="111"/>
  <c r="L62" i="111"/>
  <c r="T62" i="111"/>
  <c r="H63" i="111"/>
  <c r="P63" i="111"/>
  <c r="D64" i="111"/>
  <c r="L64" i="111"/>
  <c r="T64" i="111"/>
  <c r="H65" i="111"/>
  <c r="P65" i="111"/>
  <c r="D66" i="111"/>
  <c r="L66" i="111"/>
  <c r="T66" i="111"/>
  <c r="H67" i="111"/>
  <c r="P67" i="111"/>
  <c r="D68" i="111"/>
  <c r="L68" i="111"/>
  <c r="T68" i="111"/>
  <c r="H69" i="111"/>
  <c r="P69" i="111"/>
  <c r="I4" i="198"/>
  <c r="Q4" i="198"/>
  <c r="E4" i="198"/>
  <c r="E3" i="198" s="1"/>
  <c r="M4" i="198"/>
  <c r="M3" i="198" s="1"/>
  <c r="U4" i="198"/>
  <c r="J71" i="111"/>
  <c r="R71" i="111"/>
  <c r="J4" i="198"/>
  <c r="R4" i="198"/>
  <c r="X34" i="102"/>
  <c r="X6" i="102"/>
  <c r="X52" i="105"/>
  <c r="X52" i="104"/>
  <c r="X31" i="102"/>
  <c r="X2" i="195"/>
  <c r="X51" i="93"/>
  <c r="X35" i="93"/>
  <c r="X141" i="149"/>
  <c r="X11" i="149"/>
  <c r="X41" i="11"/>
  <c r="X38" i="9"/>
  <c r="X12" i="149"/>
  <c r="X63" i="12"/>
  <c r="X52" i="12" s="1"/>
  <c r="X18" i="149"/>
  <c r="X49" i="11"/>
  <c r="X16" i="149"/>
  <c r="X52" i="10"/>
  <c r="X15" i="149"/>
  <c r="X147" i="149"/>
  <c r="X52" i="120"/>
  <c r="X2" i="120" s="1"/>
  <c r="X61" i="116"/>
  <c r="X166" i="149"/>
  <c r="X3" i="125"/>
  <c r="X170" i="149"/>
  <c r="X172" i="149"/>
  <c r="X173" i="149"/>
  <c r="X175" i="149"/>
  <c r="X33" i="94"/>
  <c r="X26" i="78"/>
  <c r="X71" i="9"/>
  <c r="X72" i="149"/>
  <c r="X28" i="149"/>
  <c r="X2" i="24"/>
  <c r="X2" i="3"/>
  <c r="X31" i="149"/>
  <c r="X64" i="15"/>
  <c r="X64" i="93" s="1"/>
  <c r="X19" i="15"/>
  <c r="X19" i="93" s="1"/>
  <c r="X87" i="149"/>
  <c r="X17" i="94"/>
  <c r="X2" i="73"/>
  <c r="X2" i="114"/>
  <c r="X57" i="93"/>
  <c r="X8" i="9"/>
  <c r="X2" i="32"/>
  <c r="X56" i="15"/>
  <c r="X56" i="93" s="1"/>
  <c r="X91" i="149"/>
  <c r="X2" i="82"/>
  <c r="X2" i="87"/>
  <c r="X76" i="93"/>
  <c r="X2" i="6"/>
  <c r="X2" i="36"/>
  <c r="X69" i="149"/>
  <c r="X26" i="79"/>
  <c r="X2" i="79" s="1"/>
  <c r="X125" i="149"/>
  <c r="X47" i="149"/>
  <c r="X84" i="149"/>
  <c r="X2" i="28"/>
  <c r="X32" i="149"/>
  <c r="X66" i="149"/>
  <c r="X74" i="45"/>
  <c r="X74" i="93" s="1"/>
  <c r="X74" i="129" s="1"/>
  <c r="X2" i="59"/>
  <c r="X2" i="67"/>
  <c r="X71" i="12"/>
  <c r="X65" i="93"/>
  <c r="X2" i="37"/>
  <c r="X102" i="149"/>
  <c r="X2" i="99"/>
  <c r="X2" i="183"/>
  <c r="X2" i="89"/>
  <c r="X2" i="38"/>
  <c r="X17" i="16"/>
  <c r="X18" i="15"/>
  <c r="X22" i="16"/>
  <c r="X23" i="15"/>
  <c r="X2" i="57"/>
  <c r="X33" i="8"/>
  <c r="X26" i="8" s="1"/>
  <c r="X2" i="8" s="1"/>
  <c r="X41" i="15"/>
  <c r="X33" i="10"/>
  <c r="X26" i="10" s="1"/>
  <c r="X4" i="60"/>
  <c r="X3" i="60" s="1"/>
  <c r="X24" i="15"/>
  <c r="X24" i="93" s="1"/>
  <c r="X27" i="75"/>
  <c r="X12" i="116"/>
  <c r="X11" i="116" s="1"/>
  <c r="X11" i="117"/>
  <c r="X41" i="12"/>
  <c r="X8" i="12"/>
  <c r="X22" i="11"/>
  <c r="X2" i="194"/>
  <c r="X63" i="102"/>
  <c r="X55" i="101"/>
  <c r="X27" i="11"/>
  <c r="X2" i="171"/>
  <c r="X17" i="116"/>
  <c r="X34" i="45"/>
  <c r="X33" i="46"/>
  <c r="X61" i="102"/>
  <c r="X52" i="94"/>
  <c r="X68" i="15"/>
  <c r="X2" i="41"/>
  <c r="X13" i="15"/>
  <c r="X13" i="93" s="1"/>
  <c r="X23" i="45"/>
  <c r="X22" i="45" s="1"/>
  <c r="X22" i="46"/>
  <c r="X39" i="45"/>
  <c r="X39" i="93" s="1"/>
  <c r="X18" i="45"/>
  <c r="X17" i="46"/>
  <c r="X28" i="15"/>
  <c r="X68" i="45"/>
  <c r="X27" i="94"/>
  <c r="X2" i="64"/>
  <c r="X14" i="15"/>
  <c r="X14" i="93" s="1"/>
  <c r="X33" i="16"/>
  <c r="X49" i="102"/>
  <c r="X12" i="102"/>
  <c r="X11" i="111"/>
  <c r="X42" i="93"/>
  <c r="X17" i="11"/>
  <c r="X63" i="11"/>
  <c r="X52" i="11" s="1"/>
  <c r="X46" i="9"/>
  <c r="X2" i="115"/>
  <c r="X53" i="93"/>
  <c r="X37" i="93"/>
  <c r="X21" i="93"/>
  <c r="X4" i="11"/>
  <c r="X11" i="7"/>
  <c r="X33" i="105"/>
  <c r="X23" i="102"/>
  <c r="X33" i="118"/>
  <c r="X26" i="118" s="1"/>
  <c r="X52" i="117"/>
  <c r="X2" i="31"/>
  <c r="X26" i="25"/>
  <c r="X2" i="25" s="1"/>
  <c r="X9" i="15"/>
  <c r="X8" i="15" s="1"/>
  <c r="X8" i="16"/>
  <c r="X2" i="4"/>
  <c r="X72" i="15"/>
  <c r="X72" i="93" s="1"/>
  <c r="X71" i="16"/>
  <c r="X2" i="43"/>
  <c r="X31" i="45"/>
  <c r="X31" i="93" s="1"/>
  <c r="X3" i="19"/>
  <c r="X2" i="19" s="1"/>
  <c r="X27" i="16"/>
  <c r="X60" i="45"/>
  <c r="X60" i="93" s="1"/>
  <c r="X5" i="45"/>
  <c r="X4" i="45" s="1"/>
  <c r="X33" i="60"/>
  <c r="X22" i="60"/>
  <c r="X41" i="102"/>
  <c r="X53" i="101"/>
  <c r="X63" i="9"/>
  <c r="X52" i="9" s="1"/>
  <c r="X46" i="11"/>
  <c r="X49" i="9"/>
  <c r="X28" i="102"/>
  <c r="X27" i="103"/>
  <c r="X64" i="116"/>
  <c r="X33" i="119"/>
  <c r="X26" i="119" s="1"/>
  <c r="X2" i="119" s="1"/>
  <c r="X15" i="93"/>
  <c r="X30" i="93"/>
  <c r="X2" i="199"/>
  <c r="X4" i="12"/>
  <c r="X11" i="9"/>
  <c r="X26" i="108"/>
  <c r="X2" i="108" s="1"/>
  <c r="X2" i="18"/>
  <c r="X2" i="40"/>
  <c r="X52" i="60"/>
  <c r="X34" i="15"/>
  <c r="X8" i="11"/>
  <c r="X43" i="93"/>
  <c r="X44" i="15"/>
  <c r="X4" i="30"/>
  <c r="X20" i="45"/>
  <c r="X71" i="60"/>
  <c r="X2" i="55"/>
  <c r="X27" i="60"/>
  <c r="X4" i="46"/>
  <c r="X4" i="94"/>
  <c r="X25" i="102"/>
  <c r="X73" i="102"/>
  <c r="X33" i="7"/>
  <c r="X49" i="12"/>
  <c r="X4" i="111"/>
  <c r="X71" i="11"/>
  <c r="X40" i="93"/>
  <c r="X38" i="11"/>
  <c r="X38" i="93" s="1"/>
  <c r="X52" i="75"/>
  <c r="X2" i="158"/>
  <c r="X4" i="9"/>
  <c r="X11" i="12"/>
  <c r="X4" i="105"/>
  <c r="X2" i="173"/>
  <c r="X8" i="117"/>
  <c r="X9" i="116"/>
  <c r="X8" i="116" s="1"/>
  <c r="X2" i="174"/>
  <c r="X52" i="7"/>
  <c r="X4" i="7"/>
  <c r="X11" i="11"/>
  <c r="X14" i="103"/>
  <c r="X14" i="102" s="1"/>
  <c r="X27" i="7"/>
  <c r="X2" i="96"/>
  <c r="X28" i="116"/>
  <c r="X27" i="116" s="1"/>
  <c r="X27" i="117"/>
  <c r="X26" i="117" s="1"/>
  <c r="X36" i="116"/>
  <c r="X73" i="45"/>
  <c r="X71" i="45" s="1"/>
  <c r="X18" i="102"/>
  <c r="X17" i="103"/>
  <c r="X25" i="93"/>
  <c r="X46" i="15"/>
  <c r="X11" i="16"/>
  <c r="X12" i="15"/>
  <c r="X59" i="15"/>
  <c r="X11" i="46"/>
  <c r="X12" i="45"/>
  <c r="X11" i="45" s="1"/>
  <c r="X11" i="30"/>
  <c r="X52" i="46"/>
  <c r="X17" i="60"/>
  <c r="X58" i="45"/>
  <c r="X57" i="102"/>
  <c r="X57" i="101" s="1"/>
  <c r="X57" i="129" s="1"/>
  <c r="X71" i="104"/>
  <c r="X34" i="11"/>
  <c r="X52" i="103"/>
  <c r="X22" i="116"/>
  <c r="X71" i="7"/>
  <c r="X7" i="93"/>
  <c r="X72" i="102"/>
  <c r="X56" i="101"/>
  <c r="X61" i="93"/>
  <c r="X27" i="9"/>
  <c r="X33" i="125"/>
  <c r="X26" i="125" s="1"/>
  <c r="X26" i="163"/>
  <c r="X5" i="102"/>
  <c r="X4" i="16"/>
  <c r="X5" i="15"/>
  <c r="X9" i="45"/>
  <c r="X8" i="46"/>
  <c r="X52" i="16"/>
  <c r="X33" i="75"/>
  <c r="X8" i="103"/>
  <c r="X9" i="102"/>
  <c r="X33" i="106"/>
  <c r="X49" i="15"/>
  <c r="X26" i="33"/>
  <c r="X2" i="33" s="1"/>
  <c r="X6" i="15"/>
  <c r="X6" i="93" s="1"/>
  <c r="X73" i="15"/>
  <c r="X63" i="45"/>
  <c r="X2" i="34"/>
  <c r="X27" i="46"/>
  <c r="X28" i="45"/>
  <c r="X2" i="58"/>
  <c r="X2" i="63"/>
  <c r="X50" i="45"/>
  <c r="X50" i="93" s="1"/>
  <c r="X26" i="54"/>
  <c r="X2" i="54" s="1"/>
  <c r="X56" i="149" s="1"/>
  <c r="X11" i="75"/>
  <c r="X22" i="75"/>
  <c r="X26" i="95"/>
  <c r="X2" i="95" s="1"/>
  <c r="X33" i="103"/>
  <c r="X8" i="7"/>
  <c r="X22" i="7"/>
  <c r="X4" i="106"/>
  <c r="X48" i="93"/>
  <c r="X62" i="93"/>
  <c r="X71" i="103"/>
  <c r="X70" i="93"/>
  <c r="X2" i="121"/>
  <c r="X45" i="93"/>
  <c r="X27" i="12"/>
  <c r="X75" i="93"/>
  <c r="X4" i="116"/>
  <c r="X17" i="117"/>
  <c r="X52" i="118"/>
  <c r="X93" i="149" l="1"/>
  <c r="X2" i="163"/>
  <c r="X142" i="149"/>
  <c r="X2" i="78"/>
  <c r="X138" i="149"/>
  <c r="X85" i="149"/>
  <c r="X150" i="149"/>
  <c r="X70" i="149"/>
  <c r="U71" i="111"/>
  <c r="H4" i="111"/>
  <c r="E71" i="111"/>
  <c r="X126" i="149"/>
  <c r="X40" i="149"/>
  <c r="X82" i="149"/>
  <c r="M8" i="111"/>
  <c r="X26" i="30"/>
  <c r="X98" i="149"/>
  <c r="X131" i="149"/>
  <c r="X89" i="149"/>
  <c r="X44" i="93"/>
  <c r="X20" i="93"/>
  <c r="X3" i="75"/>
  <c r="X2" i="125"/>
  <c r="D17" i="111"/>
  <c r="X86" i="149"/>
  <c r="X49" i="149"/>
  <c r="X143" i="149"/>
  <c r="X3" i="106"/>
  <c r="X54" i="129"/>
  <c r="X26" i="149"/>
  <c r="X27" i="149"/>
  <c r="X25" i="149"/>
  <c r="R17" i="111"/>
  <c r="X4" i="149"/>
  <c r="X33" i="9"/>
  <c r="X26" i="9" s="1"/>
  <c r="X129" i="149"/>
  <c r="X63" i="149"/>
  <c r="X26" i="106"/>
  <c r="X75" i="149"/>
  <c r="X100" i="149"/>
  <c r="X3" i="111"/>
  <c r="S71" i="111"/>
  <c r="X73" i="149"/>
  <c r="X92" i="149"/>
  <c r="X67" i="149"/>
  <c r="X71" i="149"/>
  <c r="E8" i="111"/>
  <c r="G22" i="111"/>
  <c r="X3" i="105"/>
  <c r="X3" i="104"/>
  <c r="X2" i="104" s="1"/>
  <c r="X8" i="45"/>
  <c r="X3" i="45" s="1"/>
  <c r="X36" i="93"/>
  <c r="X3" i="9"/>
  <c r="X41" i="93"/>
  <c r="X77" i="149"/>
  <c r="X146" i="149"/>
  <c r="X78" i="149"/>
  <c r="X44" i="149"/>
  <c r="X26" i="46"/>
  <c r="X34" i="149"/>
  <c r="F11" i="111"/>
  <c r="X7" i="149"/>
  <c r="X26" i="94"/>
  <c r="T17" i="111"/>
  <c r="R22" i="111"/>
  <c r="G71" i="111"/>
  <c r="P4" i="111"/>
  <c r="R4" i="111"/>
  <c r="J11" i="111"/>
  <c r="D11" i="111"/>
  <c r="D3" i="111" s="1"/>
  <c r="X73" i="93"/>
  <c r="X71" i="93" s="1"/>
  <c r="X116" i="149"/>
  <c r="X2" i="198"/>
  <c r="P11" i="111"/>
  <c r="E11" i="111"/>
  <c r="G52" i="111"/>
  <c r="V22" i="111"/>
  <c r="O22" i="111"/>
  <c r="L11" i="111"/>
  <c r="L3" i="111" s="1"/>
  <c r="O71" i="111"/>
  <c r="W52" i="111"/>
  <c r="F4" i="111"/>
  <c r="Q71" i="111"/>
  <c r="I8" i="111"/>
  <c r="F22" i="111"/>
  <c r="X26" i="111"/>
  <c r="X70" i="129"/>
  <c r="X68" i="93"/>
  <c r="F27" i="111"/>
  <c r="V11" i="111"/>
  <c r="K71" i="111"/>
  <c r="I3" i="198"/>
  <c r="I2" i="198" s="1"/>
  <c r="X81" i="149"/>
  <c r="P3" i="197"/>
  <c r="P2" i="197" s="1"/>
  <c r="X3" i="94"/>
  <c r="X99" i="149"/>
  <c r="X110" i="149"/>
  <c r="M52" i="111"/>
  <c r="V3" i="199"/>
  <c r="V2" i="199" s="1"/>
  <c r="N27" i="111"/>
  <c r="P17" i="111"/>
  <c r="X18" i="93"/>
  <c r="R27" i="111"/>
  <c r="X2" i="118"/>
  <c r="P3" i="198"/>
  <c r="P2" i="198" s="1"/>
  <c r="V33" i="111"/>
  <c r="W22" i="111"/>
  <c r="N22" i="111"/>
  <c r="X2" i="10"/>
  <c r="Q3" i="199"/>
  <c r="J4" i="111"/>
  <c r="T3" i="198"/>
  <c r="T2" i="198" s="1"/>
  <c r="X26" i="105"/>
  <c r="N11" i="111"/>
  <c r="F33" i="111"/>
  <c r="Q8" i="111"/>
  <c r="X26" i="60"/>
  <c r="X2" i="60" s="1"/>
  <c r="X130" i="149"/>
  <c r="R3" i="198"/>
  <c r="R2" i="198" s="1"/>
  <c r="J2" i="199"/>
  <c r="H17" i="111"/>
  <c r="X52" i="15"/>
  <c r="X27" i="15"/>
  <c r="I71" i="111"/>
  <c r="X120" i="149"/>
  <c r="J17" i="111"/>
  <c r="G33" i="111"/>
  <c r="G26" i="111" s="1"/>
  <c r="L3" i="199"/>
  <c r="L2" i="199" s="1"/>
  <c r="X2" i="190"/>
  <c r="P33" i="111"/>
  <c r="H33" i="111"/>
  <c r="S52" i="111"/>
  <c r="O52" i="111"/>
  <c r="K52" i="111"/>
  <c r="L3" i="198"/>
  <c r="L2" i="198" s="1"/>
  <c r="R11" i="111"/>
  <c r="T11" i="111"/>
  <c r="T2" i="199"/>
  <c r="E52" i="111"/>
  <c r="U52" i="111"/>
  <c r="R33" i="111"/>
  <c r="J33" i="111"/>
  <c r="V4" i="111"/>
  <c r="X17" i="45"/>
  <c r="X62" i="149"/>
  <c r="E2" i="198"/>
  <c r="T4" i="111"/>
  <c r="P27" i="111"/>
  <c r="W2" i="199"/>
  <c r="I3" i="199"/>
  <c r="I2" i="199" s="1"/>
  <c r="G3" i="199"/>
  <c r="G2" i="199" s="1"/>
  <c r="C3" i="197"/>
  <c r="K33" i="111"/>
  <c r="K26" i="111" s="1"/>
  <c r="U8" i="111"/>
  <c r="S3" i="198"/>
  <c r="S2" i="198" s="1"/>
  <c r="D3" i="197"/>
  <c r="D2" i="197" s="1"/>
  <c r="F17" i="111"/>
  <c r="J22" i="111"/>
  <c r="T33" i="111"/>
  <c r="F3" i="198"/>
  <c r="F2" i="198" s="1"/>
  <c r="U2" i="199"/>
  <c r="U11" i="111"/>
  <c r="H11" i="111"/>
  <c r="W33" i="111"/>
  <c r="W26" i="111" s="1"/>
  <c r="M2" i="199"/>
  <c r="G3" i="198"/>
  <c r="G2" i="198" s="1"/>
  <c r="M71" i="111"/>
  <c r="L17" i="111"/>
  <c r="N4" i="111"/>
  <c r="L33" i="111"/>
  <c r="R2" i="199"/>
  <c r="V27" i="111"/>
  <c r="J27" i="111"/>
  <c r="H71" i="111"/>
  <c r="U2" i="197"/>
  <c r="D33" i="111"/>
  <c r="M2" i="198"/>
  <c r="V3" i="198"/>
  <c r="V2" i="198" s="1"/>
  <c r="I11" i="111"/>
  <c r="X111" i="149"/>
  <c r="I52" i="111"/>
  <c r="U3" i="198"/>
  <c r="K2" i="199"/>
  <c r="D3" i="199"/>
  <c r="D2" i="199" s="1"/>
  <c r="Q33" i="111"/>
  <c r="Q26" i="111" s="1"/>
  <c r="I33" i="111"/>
  <c r="I26" i="111" s="1"/>
  <c r="F2" i="199"/>
  <c r="S33" i="111"/>
  <c r="S26" i="111" s="1"/>
  <c r="M11" i="111"/>
  <c r="T27" i="111"/>
  <c r="C3" i="198"/>
  <c r="C2" i="198" s="1"/>
  <c r="D2" i="198"/>
  <c r="H3" i="198"/>
  <c r="H2" i="198" s="1"/>
  <c r="N33" i="111"/>
  <c r="W3" i="198"/>
  <c r="W2" i="198" s="1"/>
  <c r="L27" i="111"/>
  <c r="H2" i="199"/>
  <c r="Q52" i="111"/>
  <c r="Q11" i="111"/>
  <c r="J3" i="198"/>
  <c r="J2" i="198" s="1"/>
  <c r="L3" i="197"/>
  <c r="L2" i="197" s="1"/>
  <c r="H27" i="111"/>
  <c r="O33" i="111"/>
  <c r="O26" i="111" s="1"/>
  <c r="D52" i="111"/>
  <c r="E33" i="111"/>
  <c r="E26" i="111" s="1"/>
  <c r="Q3" i="198"/>
  <c r="Q2" i="198" s="1"/>
  <c r="O2" i="199"/>
  <c r="N17" i="111"/>
  <c r="N2" i="198"/>
  <c r="U33" i="111"/>
  <c r="U26" i="111" s="1"/>
  <c r="O3" i="198"/>
  <c r="O2" i="198" s="1"/>
  <c r="S3" i="111"/>
  <c r="D27" i="111"/>
  <c r="K3" i="111"/>
  <c r="M33" i="111"/>
  <c r="M26" i="111" s="1"/>
  <c r="V17" i="111"/>
  <c r="P2" i="199"/>
  <c r="K2" i="197"/>
  <c r="N3" i="199"/>
  <c r="K2" i="198"/>
  <c r="E3" i="199"/>
  <c r="E2" i="199" s="1"/>
  <c r="T52" i="111"/>
  <c r="W3" i="111"/>
  <c r="L52" i="111"/>
  <c r="T71" i="111"/>
  <c r="T2" i="197"/>
  <c r="X115" i="149"/>
  <c r="X26" i="103"/>
  <c r="S3" i="197"/>
  <c r="H3" i="197"/>
  <c r="H2" i="197" s="1"/>
  <c r="X124" i="149"/>
  <c r="D71" i="111"/>
  <c r="J3" i="197"/>
  <c r="J2" i="197" s="1"/>
  <c r="X118" i="149"/>
  <c r="O3" i="111"/>
  <c r="X106" i="149"/>
  <c r="X109" i="149"/>
  <c r="X114" i="149"/>
  <c r="X119" i="149"/>
  <c r="P52" i="111"/>
  <c r="N3" i="197"/>
  <c r="N2" i="197" s="1"/>
  <c r="O3" i="197"/>
  <c r="I3" i="197"/>
  <c r="I2" i="197" s="1"/>
  <c r="G3" i="111"/>
  <c r="Q2" i="197"/>
  <c r="W3" i="197"/>
  <c r="G3" i="197"/>
  <c r="G2" i="197" s="1"/>
  <c r="X122" i="149"/>
  <c r="V3" i="197"/>
  <c r="V2" i="197" s="1"/>
  <c r="F3" i="197"/>
  <c r="F2" i="197" s="1"/>
  <c r="E3" i="197"/>
  <c r="E2" i="197" s="1"/>
  <c r="X107" i="149"/>
  <c r="H52" i="111"/>
  <c r="L71" i="111"/>
  <c r="R3" i="197"/>
  <c r="M3" i="197"/>
  <c r="X4" i="15"/>
  <c r="X11" i="15"/>
  <c r="X3" i="116"/>
  <c r="X55" i="129"/>
  <c r="X3" i="117"/>
  <c r="X2" i="117" s="1"/>
  <c r="X136" i="149"/>
  <c r="X33" i="12"/>
  <c r="X26" i="12" s="1"/>
  <c r="X10" i="149"/>
  <c r="X49" i="93"/>
  <c r="X145" i="149"/>
  <c r="X149" i="149"/>
  <c r="X148" i="149"/>
  <c r="X165" i="149"/>
  <c r="X167" i="149"/>
  <c r="X168" i="149"/>
  <c r="X96" i="149"/>
  <c r="X5" i="93"/>
  <c r="X4" i="93" s="1"/>
  <c r="X65" i="149"/>
  <c r="X90" i="149"/>
  <c r="X83" i="149"/>
  <c r="X29" i="149"/>
  <c r="X3" i="11"/>
  <c r="X58" i="149"/>
  <c r="X97" i="149"/>
  <c r="X57" i="149"/>
  <c r="X127" i="149"/>
  <c r="X30" i="149"/>
  <c r="X132" i="149"/>
  <c r="X46" i="149"/>
  <c r="X177" i="149"/>
  <c r="X128" i="149"/>
  <c r="X79" i="149"/>
  <c r="X68" i="149"/>
  <c r="X52" i="45"/>
  <c r="X26" i="7"/>
  <c r="X3" i="12"/>
  <c r="X48" i="149"/>
  <c r="X17" i="15"/>
  <c r="X42" i="149"/>
  <c r="X33" i="149"/>
  <c r="X151" i="149"/>
  <c r="X64" i="149"/>
  <c r="X38" i="149"/>
  <c r="X36" i="149"/>
  <c r="X101" i="149"/>
  <c r="X41" i="149"/>
  <c r="X88" i="149"/>
  <c r="X74" i="149"/>
  <c r="X45" i="149"/>
  <c r="X60" i="149"/>
  <c r="X8" i="149"/>
  <c r="X37" i="149"/>
  <c r="X39" i="149"/>
  <c r="X59" i="149"/>
  <c r="X59" i="93"/>
  <c r="X6" i="149"/>
  <c r="X80" i="149"/>
  <c r="X43" i="149"/>
  <c r="X5" i="149"/>
  <c r="X33" i="102"/>
  <c r="X3" i="16"/>
  <c r="X71" i="102"/>
  <c r="X56" i="129"/>
  <c r="X27" i="102"/>
  <c r="X33" i="45"/>
  <c r="X4" i="102"/>
  <c r="X12" i="93"/>
  <c r="X3" i="30"/>
  <c r="X33" i="116"/>
  <c r="X26" i="116" s="1"/>
  <c r="X52" i="116"/>
  <c r="X71" i="15"/>
  <c r="X58" i="93"/>
  <c r="X58" i="129" s="1"/>
  <c r="X8" i="102"/>
  <c r="X33" i="11"/>
  <c r="X26" i="11" s="1"/>
  <c r="X34" i="93"/>
  <c r="X9" i="93"/>
  <c r="X46" i="93"/>
  <c r="X53" i="129"/>
  <c r="X22" i="102"/>
  <c r="X28" i="93"/>
  <c r="X26" i="75"/>
  <c r="X22" i="15"/>
  <c r="X17" i="102"/>
  <c r="X3" i="46"/>
  <c r="X26" i="16"/>
  <c r="X11" i="103"/>
  <c r="X3" i="103" s="1"/>
  <c r="X27" i="45"/>
  <c r="X3" i="7"/>
  <c r="X33" i="15"/>
  <c r="X52" i="102"/>
  <c r="X63" i="93"/>
  <c r="X11" i="102"/>
  <c r="X23" i="93"/>
  <c r="C2" i="199"/>
  <c r="X2" i="105" l="1"/>
  <c r="X2" i="9"/>
  <c r="H3" i="111"/>
  <c r="X123" i="149"/>
  <c r="X2" i="75"/>
  <c r="X17" i="93"/>
  <c r="I3" i="111"/>
  <c r="I2" i="111" s="1"/>
  <c r="X139" i="149"/>
  <c r="X2" i="30"/>
  <c r="M3" i="111"/>
  <c r="M2" i="111" s="1"/>
  <c r="X2" i="106"/>
  <c r="P3" i="111"/>
  <c r="D26" i="111"/>
  <c r="D2" i="111" s="1"/>
  <c r="X164" i="149"/>
  <c r="F3" i="111"/>
  <c r="X2" i="11"/>
  <c r="X2" i="94"/>
  <c r="R26" i="111"/>
  <c r="E3" i="111"/>
  <c r="E2" i="111" s="1"/>
  <c r="X2" i="111"/>
  <c r="T3" i="111"/>
  <c r="X26" i="15"/>
  <c r="X2" i="7"/>
  <c r="F26" i="111"/>
  <c r="X14" i="149"/>
  <c r="R3" i="111"/>
  <c r="R2" i="111" s="1"/>
  <c r="J3" i="111"/>
  <c r="X2" i="46"/>
  <c r="X112" i="149"/>
  <c r="J26" i="111"/>
  <c r="V3" i="111"/>
  <c r="S2" i="111"/>
  <c r="V26" i="111"/>
  <c r="H26" i="111"/>
  <c r="O2" i="111"/>
  <c r="N26" i="111"/>
  <c r="P26" i="111"/>
  <c r="X113" i="149"/>
  <c r="N3" i="111"/>
  <c r="G2" i="111"/>
  <c r="X2" i="12"/>
  <c r="W2" i="111"/>
  <c r="Q3" i="111"/>
  <c r="Q2" i="111" s="1"/>
  <c r="Q2" i="199"/>
  <c r="U2" i="198"/>
  <c r="X26" i="102"/>
  <c r="C2" i="197"/>
  <c r="L26" i="111"/>
  <c r="L2" i="111" s="1"/>
  <c r="U3" i="111"/>
  <c r="U2" i="111" s="1"/>
  <c r="M2" i="197"/>
  <c r="T26" i="111"/>
  <c r="N2" i="199"/>
  <c r="R2" i="197"/>
  <c r="K2" i="111"/>
  <c r="W2" i="197"/>
  <c r="X2" i="103"/>
  <c r="O2" i="197"/>
  <c r="S2" i="197"/>
  <c r="X108" i="149"/>
  <c r="X3" i="15"/>
  <c r="X134" i="149"/>
  <c r="X2" i="116"/>
  <c r="X2" i="16"/>
  <c r="X26" i="45"/>
  <c r="X2" i="45" s="1"/>
  <c r="X52" i="93"/>
  <c r="X61" i="149"/>
  <c r="X27" i="93"/>
  <c r="X8" i="93"/>
  <c r="X11" i="93"/>
  <c r="X33" i="93"/>
  <c r="X22" i="93"/>
  <c r="X3" i="102"/>
  <c r="W74" i="106"/>
  <c r="V74" i="106"/>
  <c r="U74" i="106"/>
  <c r="T74" i="106"/>
  <c r="S74" i="106"/>
  <c r="R74" i="106"/>
  <c r="Q74" i="106"/>
  <c r="P74" i="106"/>
  <c r="O74" i="106"/>
  <c r="N74" i="106"/>
  <c r="M74" i="106"/>
  <c r="L74" i="106"/>
  <c r="K74" i="106"/>
  <c r="J74" i="106"/>
  <c r="I74" i="106"/>
  <c r="H74" i="106"/>
  <c r="G74" i="106"/>
  <c r="F74" i="106"/>
  <c r="E74" i="106"/>
  <c r="D74" i="106"/>
  <c r="W56" i="106"/>
  <c r="V56" i="106"/>
  <c r="U56" i="106"/>
  <c r="T56" i="106"/>
  <c r="S56" i="106"/>
  <c r="R56" i="106"/>
  <c r="Q56" i="106"/>
  <c r="P56" i="106"/>
  <c r="O56" i="106"/>
  <c r="N56" i="106"/>
  <c r="M56" i="106"/>
  <c r="L56" i="106"/>
  <c r="K56" i="106"/>
  <c r="J56" i="106"/>
  <c r="I56" i="106"/>
  <c r="H56" i="106"/>
  <c r="G56" i="106"/>
  <c r="F56" i="106"/>
  <c r="E56" i="106"/>
  <c r="D56" i="106"/>
  <c r="W55" i="106"/>
  <c r="V55" i="106"/>
  <c r="U55" i="106"/>
  <c r="T55" i="106"/>
  <c r="S55" i="106"/>
  <c r="R55" i="106"/>
  <c r="Q55" i="106"/>
  <c r="P55" i="106"/>
  <c r="O55" i="106"/>
  <c r="N55" i="106"/>
  <c r="M55" i="106"/>
  <c r="L55" i="106"/>
  <c r="K55" i="106"/>
  <c r="J55" i="106"/>
  <c r="I55" i="106"/>
  <c r="H55" i="106"/>
  <c r="G55" i="106"/>
  <c r="F55" i="106"/>
  <c r="E55" i="106"/>
  <c r="D55" i="106"/>
  <c r="W54" i="106"/>
  <c r="V54" i="106"/>
  <c r="U54" i="106"/>
  <c r="T54" i="106"/>
  <c r="S54" i="106"/>
  <c r="R54" i="106"/>
  <c r="Q54" i="106"/>
  <c r="P54" i="106"/>
  <c r="O54" i="106"/>
  <c r="N54" i="106"/>
  <c r="M54" i="106"/>
  <c r="L54" i="106"/>
  <c r="K54" i="106"/>
  <c r="J54" i="106"/>
  <c r="I54" i="106"/>
  <c r="H54" i="106"/>
  <c r="G54" i="106"/>
  <c r="F54" i="106"/>
  <c r="E54" i="106"/>
  <c r="D54" i="106"/>
  <c r="W53" i="106"/>
  <c r="V53" i="106"/>
  <c r="U53" i="106"/>
  <c r="T53" i="106"/>
  <c r="S53" i="106"/>
  <c r="R53" i="106"/>
  <c r="Q53" i="106"/>
  <c r="P53" i="106"/>
  <c r="O53" i="106"/>
  <c r="N53" i="106"/>
  <c r="M53" i="106"/>
  <c r="L53" i="106"/>
  <c r="K53" i="106"/>
  <c r="J53" i="106"/>
  <c r="I53" i="106"/>
  <c r="H53" i="106"/>
  <c r="G53" i="106"/>
  <c r="F53" i="106"/>
  <c r="E53" i="106"/>
  <c r="D53" i="106"/>
  <c r="C74" i="106"/>
  <c r="C56" i="106"/>
  <c r="C55" i="106"/>
  <c r="C54" i="106"/>
  <c r="C53" i="106"/>
  <c r="C70" i="106"/>
  <c r="X76" i="149" l="1"/>
  <c r="X13" i="149"/>
  <c r="H2" i="111"/>
  <c r="X117" i="149"/>
  <c r="X35" i="149"/>
  <c r="X2" i="15"/>
  <c r="F2" i="111"/>
  <c r="P2" i="111"/>
  <c r="X20" i="149"/>
  <c r="X133" i="149"/>
  <c r="X51" i="149"/>
  <c r="X19" i="149"/>
  <c r="X95" i="149"/>
  <c r="T2" i="111"/>
  <c r="X2" i="102"/>
  <c r="X121" i="149"/>
  <c r="X9" i="149"/>
  <c r="J2" i="111"/>
  <c r="N2" i="111"/>
  <c r="V2" i="111"/>
  <c r="J70" i="106"/>
  <c r="R70" i="106"/>
  <c r="H70" i="106"/>
  <c r="P70" i="106"/>
  <c r="K70" i="106"/>
  <c r="S70" i="106"/>
  <c r="X2" i="13"/>
  <c r="D70" i="106"/>
  <c r="L70" i="106"/>
  <c r="T70" i="106"/>
  <c r="E70" i="106"/>
  <c r="M70" i="106"/>
  <c r="U70" i="106"/>
  <c r="F70" i="106"/>
  <c r="N70" i="106"/>
  <c r="V70" i="106"/>
  <c r="I70" i="106"/>
  <c r="Q70" i="106"/>
  <c r="G70" i="106"/>
  <c r="O70" i="106"/>
  <c r="W70" i="106"/>
  <c r="G4" i="195"/>
  <c r="O4" i="195"/>
  <c r="W4" i="195"/>
  <c r="U4" i="196"/>
  <c r="Q4" i="195"/>
  <c r="Q3" i="195" s="1"/>
  <c r="W4" i="196"/>
  <c r="W3" i="196" s="1"/>
  <c r="U4" i="194"/>
  <c r="Q4" i="194"/>
  <c r="Q3" i="194" s="1"/>
  <c r="J4" i="195"/>
  <c r="N4" i="195"/>
  <c r="V4" i="194"/>
  <c r="V3" i="194" s="1"/>
  <c r="T4" i="196"/>
  <c r="V4" i="196"/>
  <c r="X105" i="149"/>
  <c r="H4" i="196"/>
  <c r="P4" i="196"/>
  <c r="I4" i="196"/>
  <c r="Q4" i="196"/>
  <c r="M4" i="196"/>
  <c r="I4" i="194"/>
  <c r="J4" i="196"/>
  <c r="R4" i="196"/>
  <c r="K4" i="196"/>
  <c r="K3" i="196" s="1"/>
  <c r="S4" i="196"/>
  <c r="S3" i="196" s="1"/>
  <c r="K4" i="194"/>
  <c r="K3" i="194" s="1"/>
  <c r="S4" i="194"/>
  <c r="S3" i="194" s="1"/>
  <c r="C5" i="106"/>
  <c r="N4" i="196"/>
  <c r="C4" i="195"/>
  <c r="C3" i="195" s="1"/>
  <c r="M4" i="194"/>
  <c r="N4" i="194"/>
  <c r="C4" i="196"/>
  <c r="C14" i="106"/>
  <c r="C65" i="106"/>
  <c r="C28" i="106"/>
  <c r="C61" i="106"/>
  <c r="G4" i="196"/>
  <c r="O4" i="196"/>
  <c r="O3" i="196" s="1"/>
  <c r="C73" i="106"/>
  <c r="C6" i="106"/>
  <c r="C34" i="106"/>
  <c r="C69" i="106"/>
  <c r="C30" i="106"/>
  <c r="C38" i="106"/>
  <c r="C21" i="106"/>
  <c r="C57" i="106"/>
  <c r="E4" i="196"/>
  <c r="D4" i="195"/>
  <c r="D3" i="195" s="1"/>
  <c r="C7" i="106"/>
  <c r="C43" i="106"/>
  <c r="C44" i="106"/>
  <c r="C31" i="106"/>
  <c r="C39" i="106"/>
  <c r="C45" i="106"/>
  <c r="C59" i="106"/>
  <c r="F4" i="196"/>
  <c r="E4" i="195"/>
  <c r="E3" i="195" s="1"/>
  <c r="M4" i="195"/>
  <c r="M3" i="195" s="1"/>
  <c r="U4" i="195"/>
  <c r="I4" i="195"/>
  <c r="I3" i="195" s="1"/>
  <c r="F4" i="195"/>
  <c r="V4" i="195"/>
  <c r="R4" i="195"/>
  <c r="X3" i="93"/>
  <c r="X23" i="149"/>
  <c r="X50" i="149"/>
  <c r="X24" i="149"/>
  <c r="X26" i="93"/>
  <c r="J5" i="106"/>
  <c r="R5" i="106"/>
  <c r="F6" i="106"/>
  <c r="I12" i="106"/>
  <c r="Q12" i="106"/>
  <c r="E13" i="106"/>
  <c r="M13" i="106"/>
  <c r="U13" i="106"/>
  <c r="I14" i="106"/>
  <c r="Q14" i="106"/>
  <c r="E15" i="106"/>
  <c r="M15" i="106"/>
  <c r="U15" i="106"/>
  <c r="I16" i="106"/>
  <c r="Q16" i="106"/>
  <c r="J4" i="194"/>
  <c r="K9" i="106"/>
  <c r="S9" i="106"/>
  <c r="G10" i="106"/>
  <c r="O10" i="106"/>
  <c r="W10" i="106"/>
  <c r="E28" i="106"/>
  <c r="M28" i="106"/>
  <c r="U28" i="106"/>
  <c r="I29" i="106"/>
  <c r="Q29" i="106"/>
  <c r="E30" i="106"/>
  <c r="M30" i="106"/>
  <c r="U30" i="106"/>
  <c r="I31" i="106"/>
  <c r="Q31" i="106"/>
  <c r="E32" i="106"/>
  <c r="M32" i="106"/>
  <c r="U32" i="106"/>
  <c r="C12" i="106"/>
  <c r="C63" i="106"/>
  <c r="C32" i="106"/>
  <c r="C40" i="106"/>
  <c r="C46" i="106"/>
  <c r="D5" i="106"/>
  <c r="L5" i="106"/>
  <c r="T5" i="106"/>
  <c r="H6" i="106"/>
  <c r="P6" i="106"/>
  <c r="D7" i="106"/>
  <c r="L7" i="106"/>
  <c r="T7" i="106"/>
  <c r="E23" i="106"/>
  <c r="M23" i="106"/>
  <c r="U23" i="106"/>
  <c r="I24" i="106"/>
  <c r="Q24" i="106"/>
  <c r="E25" i="106"/>
  <c r="M25" i="106"/>
  <c r="U25" i="106"/>
  <c r="C13" i="106"/>
  <c r="C64" i="106"/>
  <c r="C41" i="106"/>
  <c r="C47" i="106"/>
  <c r="H4" i="195"/>
  <c r="P4" i="195"/>
  <c r="L4" i="195"/>
  <c r="T4" i="195"/>
  <c r="L4" i="194"/>
  <c r="E5" i="106"/>
  <c r="M5" i="106"/>
  <c r="G18" i="106"/>
  <c r="O18" i="106"/>
  <c r="W18" i="106"/>
  <c r="K19" i="106"/>
  <c r="S19" i="106"/>
  <c r="G20" i="106"/>
  <c r="O20" i="106"/>
  <c r="W20" i="106"/>
  <c r="K21" i="106"/>
  <c r="S21" i="106"/>
  <c r="D34" i="106"/>
  <c r="L34" i="106"/>
  <c r="T34" i="106"/>
  <c r="H35" i="106"/>
  <c r="E12" i="106"/>
  <c r="M12" i="106"/>
  <c r="U12" i="106"/>
  <c r="I13" i="106"/>
  <c r="Q13" i="106"/>
  <c r="E14" i="106"/>
  <c r="M14" i="106"/>
  <c r="U14" i="106"/>
  <c r="I15" i="106"/>
  <c r="Q15" i="106"/>
  <c r="E16" i="106"/>
  <c r="M16" i="106"/>
  <c r="U16" i="106"/>
  <c r="C4" i="194"/>
  <c r="C42" i="106"/>
  <c r="C15" i="106"/>
  <c r="C23" i="106"/>
  <c r="C35" i="106"/>
  <c r="C66" i="106"/>
  <c r="C49" i="106"/>
  <c r="C18" i="106"/>
  <c r="C58" i="106"/>
  <c r="G9" i="106"/>
  <c r="O9" i="106"/>
  <c r="W9" i="106"/>
  <c r="K10" i="106"/>
  <c r="S10" i="106"/>
  <c r="I28" i="106"/>
  <c r="Q28" i="106"/>
  <c r="E29" i="106"/>
  <c r="M29" i="106"/>
  <c r="U29" i="106"/>
  <c r="I30" i="106"/>
  <c r="Q30" i="106"/>
  <c r="E31" i="106"/>
  <c r="M31" i="106"/>
  <c r="U31" i="106"/>
  <c r="I32" i="106"/>
  <c r="Q32" i="106"/>
  <c r="C62" i="106"/>
  <c r="C48" i="106"/>
  <c r="C9" i="106"/>
  <c r="C16" i="106"/>
  <c r="C24" i="106"/>
  <c r="C36" i="106"/>
  <c r="C67" i="106"/>
  <c r="C50" i="106"/>
  <c r="C19" i="106"/>
  <c r="C60" i="106"/>
  <c r="C72" i="106"/>
  <c r="C75" i="106"/>
  <c r="D4" i="196"/>
  <c r="L4" i="196"/>
  <c r="K4" i="195"/>
  <c r="S4" i="195"/>
  <c r="E4" i="194"/>
  <c r="R4" i="194"/>
  <c r="R3" i="194" s="1"/>
  <c r="H5" i="106"/>
  <c r="P4" i="194"/>
  <c r="P5" i="106"/>
  <c r="D4" i="194"/>
  <c r="D6" i="106"/>
  <c r="L6" i="106"/>
  <c r="T4" i="194"/>
  <c r="T6" i="106"/>
  <c r="H7" i="106"/>
  <c r="P7" i="106"/>
  <c r="I23" i="106"/>
  <c r="Q23" i="106"/>
  <c r="E24" i="106"/>
  <c r="M24" i="106"/>
  <c r="U24" i="106"/>
  <c r="I25" i="106"/>
  <c r="Q25" i="106"/>
  <c r="C10" i="106"/>
  <c r="C25" i="106"/>
  <c r="C68" i="106"/>
  <c r="C29" i="106"/>
  <c r="C37" i="106"/>
  <c r="C51" i="106"/>
  <c r="C20" i="106"/>
  <c r="C76" i="106"/>
  <c r="F4" i="194"/>
  <c r="I5" i="106"/>
  <c r="Q5" i="106"/>
  <c r="E6" i="106"/>
  <c r="K18" i="106"/>
  <c r="S18" i="106"/>
  <c r="G19" i="106"/>
  <c r="O19" i="106"/>
  <c r="W19" i="106"/>
  <c r="K20" i="106"/>
  <c r="S20" i="106"/>
  <c r="G21" i="106"/>
  <c r="O21" i="106"/>
  <c r="W21" i="106"/>
  <c r="H34" i="106"/>
  <c r="P34" i="106"/>
  <c r="D35" i="106"/>
  <c r="L35" i="106"/>
  <c r="U5" i="106"/>
  <c r="I6" i="106"/>
  <c r="Q6" i="106"/>
  <c r="E7" i="106"/>
  <c r="M7" i="106"/>
  <c r="U7" i="106"/>
  <c r="D9" i="106"/>
  <c r="L9" i="106"/>
  <c r="T9" i="106"/>
  <c r="H10" i="106"/>
  <c r="P10" i="106"/>
  <c r="F12" i="106"/>
  <c r="N12" i="106"/>
  <c r="V12" i="106"/>
  <c r="J13" i="106"/>
  <c r="R13" i="106"/>
  <c r="F14" i="106"/>
  <c r="N14" i="106"/>
  <c r="V14" i="106"/>
  <c r="J15" i="106"/>
  <c r="R15" i="106"/>
  <c r="F16" i="106"/>
  <c r="N16" i="106"/>
  <c r="V16" i="106"/>
  <c r="D18" i="106"/>
  <c r="L18" i="106"/>
  <c r="T18" i="106"/>
  <c r="H19" i="106"/>
  <c r="P19" i="106"/>
  <c r="D20" i="106"/>
  <c r="L20" i="106"/>
  <c r="T20" i="106"/>
  <c r="H21" i="106"/>
  <c r="P21" i="106"/>
  <c r="F23" i="106"/>
  <c r="N23" i="106"/>
  <c r="V23" i="106"/>
  <c r="J24" i="106"/>
  <c r="R24" i="106"/>
  <c r="F25" i="106"/>
  <c r="N25" i="106"/>
  <c r="V25" i="106"/>
  <c r="J28" i="106"/>
  <c r="R28" i="106"/>
  <c r="F29" i="106"/>
  <c r="N29" i="106"/>
  <c r="V29" i="106"/>
  <c r="J30" i="106"/>
  <c r="R30" i="106"/>
  <c r="F31" i="106"/>
  <c r="N31" i="106"/>
  <c r="V31" i="106"/>
  <c r="J32" i="106"/>
  <c r="R32" i="106"/>
  <c r="I34" i="106"/>
  <c r="Q34" i="106"/>
  <c r="E35" i="106"/>
  <c r="M35" i="106"/>
  <c r="U35" i="106"/>
  <c r="I36" i="106"/>
  <c r="Q36" i="106"/>
  <c r="E37" i="106"/>
  <c r="M37" i="106"/>
  <c r="U37" i="106"/>
  <c r="I38" i="106"/>
  <c r="Q38" i="106"/>
  <c r="E39" i="106"/>
  <c r="F5" i="106"/>
  <c r="N5" i="106"/>
  <c r="V5" i="106"/>
  <c r="J6" i="106"/>
  <c r="R6" i="106"/>
  <c r="F7" i="106"/>
  <c r="N7" i="106"/>
  <c r="V7" i="106"/>
  <c r="E9" i="106"/>
  <c r="M9" i="106"/>
  <c r="U9" i="106"/>
  <c r="I10" i="106"/>
  <c r="Q10" i="106"/>
  <c r="G12" i="106"/>
  <c r="O12" i="106"/>
  <c r="W12" i="106"/>
  <c r="K13" i="106"/>
  <c r="S13" i="106"/>
  <c r="G14" i="106"/>
  <c r="O14" i="106"/>
  <c r="W14" i="106"/>
  <c r="K15" i="106"/>
  <c r="S15" i="106"/>
  <c r="G16" i="106"/>
  <c r="O16" i="106"/>
  <c r="W16" i="106"/>
  <c r="E18" i="106"/>
  <c r="M18" i="106"/>
  <c r="U18" i="106"/>
  <c r="I19" i="106"/>
  <c r="Q19" i="106"/>
  <c r="E20" i="106"/>
  <c r="M20" i="106"/>
  <c r="U20" i="106"/>
  <c r="I21" i="106"/>
  <c r="Q21" i="106"/>
  <c r="G23" i="106"/>
  <c r="O23" i="106"/>
  <c r="W23" i="106"/>
  <c r="K24" i="106"/>
  <c r="S24" i="106"/>
  <c r="G25" i="106"/>
  <c r="O25" i="106"/>
  <c r="W25" i="106"/>
  <c r="K28" i="106"/>
  <c r="S28" i="106"/>
  <c r="G29" i="106"/>
  <c r="O29" i="106"/>
  <c r="W29" i="106"/>
  <c r="K30" i="106"/>
  <c r="S30" i="106"/>
  <c r="G31" i="106"/>
  <c r="O31" i="106"/>
  <c r="W31" i="106"/>
  <c r="K32" i="106"/>
  <c r="S32" i="106"/>
  <c r="J34" i="106"/>
  <c r="R34" i="106"/>
  <c r="F35" i="106"/>
  <c r="N35" i="106"/>
  <c r="V35" i="106"/>
  <c r="J36" i="106"/>
  <c r="R36" i="106"/>
  <c r="F37" i="106"/>
  <c r="N37" i="106"/>
  <c r="V37" i="106"/>
  <c r="J38" i="106"/>
  <c r="R38" i="106"/>
  <c r="F39" i="106"/>
  <c r="G4" i="194"/>
  <c r="G5" i="106"/>
  <c r="O4" i="194"/>
  <c r="O5" i="106"/>
  <c r="W4" i="194"/>
  <c r="W3" i="194" s="1"/>
  <c r="W5" i="106"/>
  <c r="K6" i="106"/>
  <c r="S6" i="106"/>
  <c r="G7" i="106"/>
  <c r="O7" i="106"/>
  <c r="W7" i="106"/>
  <c r="F9" i="106"/>
  <c r="N9" i="106"/>
  <c r="V9" i="106"/>
  <c r="J10" i="106"/>
  <c r="R10" i="106"/>
  <c r="H12" i="106"/>
  <c r="P12" i="106"/>
  <c r="D13" i="106"/>
  <c r="L13" i="106"/>
  <c r="T13" i="106"/>
  <c r="H14" i="106"/>
  <c r="P14" i="106"/>
  <c r="D15" i="106"/>
  <c r="L15" i="106"/>
  <c r="T15" i="106"/>
  <c r="H16" i="106"/>
  <c r="P16" i="106"/>
  <c r="F18" i="106"/>
  <c r="N18" i="106"/>
  <c r="V18" i="106"/>
  <c r="J19" i="106"/>
  <c r="R19" i="106"/>
  <c r="F20" i="106"/>
  <c r="N20" i="106"/>
  <c r="V20" i="106"/>
  <c r="J21" i="106"/>
  <c r="R21" i="106"/>
  <c r="H23" i="106"/>
  <c r="P23" i="106"/>
  <c r="D24" i="106"/>
  <c r="L24" i="106"/>
  <c r="T24" i="106"/>
  <c r="H25" i="106"/>
  <c r="P25" i="106"/>
  <c r="D28" i="106"/>
  <c r="L28" i="106"/>
  <c r="T28" i="106"/>
  <c r="H29" i="106"/>
  <c r="P29" i="106"/>
  <c r="D30" i="106"/>
  <c r="L30" i="106"/>
  <c r="T30" i="106"/>
  <c r="H31" i="106"/>
  <c r="P31" i="106"/>
  <c r="D32" i="106"/>
  <c r="L32" i="106"/>
  <c r="T32" i="106"/>
  <c r="K34" i="106"/>
  <c r="S34" i="106"/>
  <c r="G35" i="106"/>
  <c r="O35" i="106"/>
  <c r="W35" i="106"/>
  <c r="K36" i="106"/>
  <c r="S36" i="106"/>
  <c r="G37" i="106"/>
  <c r="O37" i="106"/>
  <c r="W37" i="106"/>
  <c r="K38" i="106"/>
  <c r="S38" i="106"/>
  <c r="G39" i="106"/>
  <c r="O39" i="106"/>
  <c r="W39" i="106"/>
  <c r="K40" i="106"/>
  <c r="S40" i="106"/>
  <c r="G41" i="106"/>
  <c r="O41" i="106"/>
  <c r="W41" i="106"/>
  <c r="K42" i="106"/>
  <c r="S42" i="106"/>
  <c r="G43" i="106"/>
  <c r="O43" i="106"/>
  <c r="W43" i="106"/>
  <c r="K44" i="106"/>
  <c r="S44" i="106"/>
  <c r="G45" i="106"/>
  <c r="O45" i="106"/>
  <c r="W45" i="106"/>
  <c r="K46" i="106"/>
  <c r="S46" i="106"/>
  <c r="G47" i="106"/>
  <c r="O47" i="106"/>
  <c r="W47" i="106"/>
  <c r="K48" i="106"/>
  <c r="S48" i="106"/>
  <c r="G49" i="106"/>
  <c r="P35" i="106"/>
  <c r="D36" i="106"/>
  <c r="L36" i="106"/>
  <c r="T36" i="106"/>
  <c r="H37" i="106"/>
  <c r="P37" i="106"/>
  <c r="D38" i="106"/>
  <c r="L38" i="106"/>
  <c r="T38" i="106"/>
  <c r="H39" i="106"/>
  <c r="M6" i="106"/>
  <c r="U6" i="106"/>
  <c r="I7" i="106"/>
  <c r="Q7" i="106"/>
  <c r="H9" i="106"/>
  <c r="P9" i="106"/>
  <c r="D10" i="106"/>
  <c r="L10" i="106"/>
  <c r="T10" i="106"/>
  <c r="J12" i="106"/>
  <c r="R12" i="106"/>
  <c r="F13" i="106"/>
  <c r="N13" i="106"/>
  <c r="V13" i="106"/>
  <c r="J14" i="106"/>
  <c r="R14" i="106"/>
  <c r="F15" i="106"/>
  <c r="N15" i="106"/>
  <c r="V15" i="106"/>
  <c r="J16" i="106"/>
  <c r="R16" i="106"/>
  <c r="H18" i="106"/>
  <c r="P18" i="106"/>
  <c r="D19" i="106"/>
  <c r="L19" i="106"/>
  <c r="T19" i="106"/>
  <c r="H20" i="106"/>
  <c r="P20" i="106"/>
  <c r="D21" i="106"/>
  <c r="L21" i="106"/>
  <c r="T21" i="106"/>
  <c r="J23" i="106"/>
  <c r="R23" i="106"/>
  <c r="F24" i="106"/>
  <c r="N24" i="106"/>
  <c r="V24" i="106"/>
  <c r="J25" i="106"/>
  <c r="R25" i="106"/>
  <c r="F28" i="106"/>
  <c r="N28" i="106"/>
  <c r="V28" i="106"/>
  <c r="J29" i="106"/>
  <c r="R29" i="106"/>
  <c r="F30" i="106"/>
  <c r="N30" i="106"/>
  <c r="V30" i="106"/>
  <c r="J31" i="106"/>
  <c r="R31" i="106"/>
  <c r="F32" i="106"/>
  <c r="N32" i="106"/>
  <c r="V32" i="106"/>
  <c r="E34" i="106"/>
  <c r="M34" i="106"/>
  <c r="U34" i="106"/>
  <c r="I35" i="106"/>
  <c r="Q35" i="106"/>
  <c r="E36" i="106"/>
  <c r="M36" i="106"/>
  <c r="U36" i="106"/>
  <c r="I37" i="106"/>
  <c r="Q37" i="106"/>
  <c r="E38" i="106"/>
  <c r="M38" i="106"/>
  <c r="U38" i="106"/>
  <c r="I39" i="106"/>
  <c r="N6" i="106"/>
  <c r="V6" i="106"/>
  <c r="J7" i="106"/>
  <c r="R7" i="106"/>
  <c r="I9" i="106"/>
  <c r="Q9" i="106"/>
  <c r="E10" i="106"/>
  <c r="M10" i="106"/>
  <c r="U10" i="106"/>
  <c r="K12" i="106"/>
  <c r="S12" i="106"/>
  <c r="G13" i="106"/>
  <c r="O13" i="106"/>
  <c r="W13" i="106"/>
  <c r="K14" i="106"/>
  <c r="S14" i="106"/>
  <c r="G15" i="106"/>
  <c r="O15" i="106"/>
  <c r="W15" i="106"/>
  <c r="K16" i="106"/>
  <c r="S16" i="106"/>
  <c r="I18" i="106"/>
  <c r="Q18" i="106"/>
  <c r="E19" i="106"/>
  <c r="M19" i="106"/>
  <c r="U19" i="106"/>
  <c r="I20" i="106"/>
  <c r="Q20" i="106"/>
  <c r="E21" i="106"/>
  <c r="M21" i="106"/>
  <c r="U21" i="106"/>
  <c r="K23" i="106"/>
  <c r="S23" i="106"/>
  <c r="G24" i="106"/>
  <c r="O24" i="106"/>
  <c r="W24" i="106"/>
  <c r="K25" i="106"/>
  <c r="S25" i="106"/>
  <c r="G28" i="106"/>
  <c r="O28" i="106"/>
  <c r="W28" i="106"/>
  <c r="K29" i="106"/>
  <c r="S29" i="106"/>
  <c r="G30" i="106"/>
  <c r="O30" i="106"/>
  <c r="W30" i="106"/>
  <c r="K31" i="106"/>
  <c r="S31" i="106"/>
  <c r="G32" i="106"/>
  <c r="O32" i="106"/>
  <c r="W32" i="106"/>
  <c r="F34" i="106"/>
  <c r="N34" i="106"/>
  <c r="V34" i="106"/>
  <c r="J35" i="106"/>
  <c r="R35" i="106"/>
  <c r="F36" i="106"/>
  <c r="N36" i="106"/>
  <c r="V36" i="106"/>
  <c r="J37" i="106"/>
  <c r="R37" i="106"/>
  <c r="F38" i="106"/>
  <c r="N38" i="106"/>
  <c r="V38" i="106"/>
  <c r="J39" i="106"/>
  <c r="R39" i="106"/>
  <c r="F40" i="106"/>
  <c r="N40" i="106"/>
  <c r="V40" i="106"/>
  <c r="J41" i="106"/>
  <c r="R41" i="106"/>
  <c r="F42" i="106"/>
  <c r="N42" i="106"/>
  <c r="V42" i="106"/>
  <c r="J43" i="106"/>
  <c r="R43" i="106"/>
  <c r="F44" i="106"/>
  <c r="N44" i="106"/>
  <c r="V44" i="106"/>
  <c r="J45" i="106"/>
  <c r="R45" i="106"/>
  <c r="F46" i="106"/>
  <c r="N46" i="106"/>
  <c r="K5" i="106"/>
  <c r="S5" i="106"/>
  <c r="G6" i="106"/>
  <c r="O6" i="106"/>
  <c r="W6" i="106"/>
  <c r="K7" i="106"/>
  <c r="S7" i="106"/>
  <c r="J9" i="106"/>
  <c r="R9" i="106"/>
  <c r="F10" i="106"/>
  <c r="N10" i="106"/>
  <c r="V10" i="106"/>
  <c r="D12" i="106"/>
  <c r="L12" i="106"/>
  <c r="T12" i="106"/>
  <c r="H13" i="106"/>
  <c r="P13" i="106"/>
  <c r="D14" i="106"/>
  <c r="L14" i="106"/>
  <c r="T14" i="106"/>
  <c r="H15" i="106"/>
  <c r="P15" i="106"/>
  <c r="D16" i="106"/>
  <c r="L16" i="106"/>
  <c r="T16" i="106"/>
  <c r="J18" i="106"/>
  <c r="R18" i="106"/>
  <c r="F19" i="106"/>
  <c r="N19" i="106"/>
  <c r="V19" i="106"/>
  <c r="J20" i="106"/>
  <c r="R20" i="106"/>
  <c r="F21" i="106"/>
  <c r="N21" i="106"/>
  <c r="V21" i="106"/>
  <c r="D23" i="106"/>
  <c r="L23" i="106"/>
  <c r="T23" i="106"/>
  <c r="H24" i="106"/>
  <c r="P24" i="106"/>
  <c r="D25" i="106"/>
  <c r="L25" i="106"/>
  <c r="T25" i="106"/>
  <c r="H28" i="106"/>
  <c r="P28" i="106"/>
  <c r="D29" i="106"/>
  <c r="L29" i="106"/>
  <c r="T29" i="106"/>
  <c r="H30" i="106"/>
  <c r="P30" i="106"/>
  <c r="D31" i="106"/>
  <c r="L31" i="106"/>
  <c r="T31" i="106"/>
  <c r="H32" i="106"/>
  <c r="P32" i="106"/>
  <c r="G34" i="106"/>
  <c r="O34" i="106"/>
  <c r="W34" i="106"/>
  <c r="K35" i="106"/>
  <c r="S35" i="106"/>
  <c r="G36" i="106"/>
  <c r="O36" i="106"/>
  <c r="W36" i="106"/>
  <c r="K37" i="106"/>
  <c r="S37" i="106"/>
  <c r="G38" i="106"/>
  <c r="O38" i="106"/>
  <c r="W38" i="106"/>
  <c r="K39" i="106"/>
  <c r="T35" i="106"/>
  <c r="H36" i="106"/>
  <c r="P36" i="106"/>
  <c r="D37" i="106"/>
  <c r="L37" i="106"/>
  <c r="T37" i="106"/>
  <c r="H38" i="106"/>
  <c r="P38" i="106"/>
  <c r="D39" i="106"/>
  <c r="S39" i="106"/>
  <c r="G40" i="106"/>
  <c r="O40" i="106"/>
  <c r="W40" i="106"/>
  <c r="K41" i="106"/>
  <c r="S41" i="106"/>
  <c r="G42" i="106"/>
  <c r="O42" i="106"/>
  <c r="W42" i="106"/>
  <c r="K43" i="106"/>
  <c r="S43" i="106"/>
  <c r="G44" i="106"/>
  <c r="O44" i="106"/>
  <c r="W44" i="106"/>
  <c r="K45" i="106"/>
  <c r="S45" i="106"/>
  <c r="G46" i="106"/>
  <c r="O46" i="106"/>
  <c r="W46" i="106"/>
  <c r="K47" i="106"/>
  <c r="S47" i="106"/>
  <c r="G48" i="106"/>
  <c r="O48" i="106"/>
  <c r="W48" i="106"/>
  <c r="K49" i="106"/>
  <c r="S49" i="106"/>
  <c r="G50" i="106"/>
  <c r="O50" i="106"/>
  <c r="W50" i="106"/>
  <c r="K51" i="106"/>
  <c r="S51" i="106"/>
  <c r="K57" i="106"/>
  <c r="S57" i="106"/>
  <c r="G58" i="106"/>
  <c r="O58" i="106"/>
  <c r="W58" i="106"/>
  <c r="K59" i="106"/>
  <c r="S59" i="106"/>
  <c r="G60" i="106"/>
  <c r="O60" i="106"/>
  <c r="W60" i="106"/>
  <c r="K61" i="106"/>
  <c r="S61" i="106"/>
  <c r="G62" i="106"/>
  <c r="O62" i="106"/>
  <c r="W62" i="106"/>
  <c r="K63" i="106"/>
  <c r="S63" i="106"/>
  <c r="G64" i="106"/>
  <c r="O64" i="106"/>
  <c r="W64" i="106"/>
  <c r="K65" i="106"/>
  <c r="S65" i="106"/>
  <c r="G66" i="106"/>
  <c r="O66" i="106"/>
  <c r="W66" i="106"/>
  <c r="K67" i="106"/>
  <c r="S67" i="106"/>
  <c r="G68" i="106"/>
  <c r="O68" i="106"/>
  <c r="W68" i="106"/>
  <c r="K69" i="106"/>
  <c r="S69" i="106"/>
  <c r="E72" i="106"/>
  <c r="M72" i="106"/>
  <c r="U72" i="106"/>
  <c r="I73" i="106"/>
  <c r="Q73" i="106"/>
  <c r="E75" i="106"/>
  <c r="M75" i="106"/>
  <c r="U75" i="106"/>
  <c r="I76" i="106"/>
  <c r="Q76" i="106"/>
  <c r="L39" i="106"/>
  <c r="T39" i="106"/>
  <c r="H40" i="106"/>
  <c r="P40" i="106"/>
  <c r="D41" i="106"/>
  <c r="L41" i="106"/>
  <c r="T41" i="106"/>
  <c r="H42" i="106"/>
  <c r="P42" i="106"/>
  <c r="D43" i="106"/>
  <c r="L43" i="106"/>
  <c r="T43" i="106"/>
  <c r="H44" i="106"/>
  <c r="P44" i="106"/>
  <c r="D45" i="106"/>
  <c r="L45" i="106"/>
  <c r="T45" i="106"/>
  <c r="H46" i="106"/>
  <c r="P46" i="106"/>
  <c r="D47" i="106"/>
  <c r="L47" i="106"/>
  <c r="T47" i="106"/>
  <c r="H48" i="106"/>
  <c r="P48" i="106"/>
  <c r="D49" i="106"/>
  <c r="L49" i="106"/>
  <c r="T49" i="106"/>
  <c r="H50" i="106"/>
  <c r="P50" i="106"/>
  <c r="D51" i="106"/>
  <c r="L51" i="106"/>
  <c r="T51" i="106"/>
  <c r="D57" i="106"/>
  <c r="L57" i="106"/>
  <c r="T57" i="106"/>
  <c r="H58" i="106"/>
  <c r="P58" i="106"/>
  <c r="D59" i="106"/>
  <c r="L59" i="106"/>
  <c r="T59" i="106"/>
  <c r="H60" i="106"/>
  <c r="P60" i="106"/>
  <c r="D61" i="106"/>
  <c r="L61" i="106"/>
  <c r="T61" i="106"/>
  <c r="H62" i="106"/>
  <c r="P62" i="106"/>
  <c r="D63" i="106"/>
  <c r="L63" i="106"/>
  <c r="T63" i="106"/>
  <c r="H64" i="106"/>
  <c r="P64" i="106"/>
  <c r="D65" i="106"/>
  <c r="L65" i="106"/>
  <c r="T65" i="106"/>
  <c r="H66" i="106"/>
  <c r="P66" i="106"/>
  <c r="D67" i="106"/>
  <c r="L67" i="106"/>
  <c r="T67" i="106"/>
  <c r="H68" i="106"/>
  <c r="P68" i="106"/>
  <c r="D69" i="106"/>
  <c r="L69" i="106"/>
  <c r="T69" i="106"/>
  <c r="F72" i="106"/>
  <c r="N72" i="106"/>
  <c r="V72" i="106"/>
  <c r="J73" i="106"/>
  <c r="R73" i="106"/>
  <c r="F75" i="106"/>
  <c r="N75" i="106"/>
  <c r="V75" i="106"/>
  <c r="J76" i="106"/>
  <c r="R76" i="106"/>
  <c r="M39" i="106"/>
  <c r="U39" i="106"/>
  <c r="I40" i="106"/>
  <c r="Q40" i="106"/>
  <c r="E41" i="106"/>
  <c r="M41" i="106"/>
  <c r="U41" i="106"/>
  <c r="I42" i="106"/>
  <c r="Q42" i="106"/>
  <c r="E43" i="106"/>
  <c r="M43" i="106"/>
  <c r="U43" i="106"/>
  <c r="I44" i="106"/>
  <c r="Q44" i="106"/>
  <c r="E45" i="106"/>
  <c r="M45" i="106"/>
  <c r="U45" i="106"/>
  <c r="I46" i="106"/>
  <c r="Q46" i="106"/>
  <c r="E47" i="106"/>
  <c r="M47" i="106"/>
  <c r="U47" i="106"/>
  <c r="I48" i="106"/>
  <c r="Q48" i="106"/>
  <c r="E49" i="106"/>
  <c r="M49" i="106"/>
  <c r="U49" i="106"/>
  <c r="I50" i="106"/>
  <c r="Q50" i="106"/>
  <c r="E51" i="106"/>
  <c r="M51" i="106"/>
  <c r="U51" i="106"/>
  <c r="E57" i="106"/>
  <c r="M57" i="106"/>
  <c r="U57" i="106"/>
  <c r="I58" i="106"/>
  <c r="Q58" i="106"/>
  <c r="E59" i="106"/>
  <c r="M59" i="106"/>
  <c r="U59" i="106"/>
  <c r="I60" i="106"/>
  <c r="Q60" i="106"/>
  <c r="E61" i="106"/>
  <c r="M61" i="106"/>
  <c r="U61" i="106"/>
  <c r="I62" i="106"/>
  <c r="Q62" i="106"/>
  <c r="E63" i="106"/>
  <c r="M63" i="106"/>
  <c r="U63" i="106"/>
  <c r="I64" i="106"/>
  <c r="Q64" i="106"/>
  <c r="E65" i="106"/>
  <c r="M65" i="106"/>
  <c r="U65" i="106"/>
  <c r="I66" i="106"/>
  <c r="Q66" i="106"/>
  <c r="E67" i="106"/>
  <c r="M67" i="106"/>
  <c r="U67" i="106"/>
  <c r="I68" i="106"/>
  <c r="Q68" i="106"/>
  <c r="E69" i="106"/>
  <c r="M69" i="106"/>
  <c r="U69" i="106"/>
  <c r="G72" i="106"/>
  <c r="O72" i="106"/>
  <c r="W72" i="106"/>
  <c r="K73" i="106"/>
  <c r="S73" i="106"/>
  <c r="G75" i="106"/>
  <c r="O75" i="106"/>
  <c r="W75" i="106"/>
  <c r="K76" i="106"/>
  <c r="S76" i="106"/>
  <c r="N39" i="106"/>
  <c r="V39" i="106"/>
  <c r="J40" i="106"/>
  <c r="R40" i="106"/>
  <c r="F41" i="106"/>
  <c r="N41" i="106"/>
  <c r="V41" i="106"/>
  <c r="J42" i="106"/>
  <c r="R42" i="106"/>
  <c r="F43" i="106"/>
  <c r="N43" i="106"/>
  <c r="V43" i="106"/>
  <c r="J44" i="106"/>
  <c r="R44" i="106"/>
  <c r="F45" i="106"/>
  <c r="N45" i="106"/>
  <c r="V45" i="106"/>
  <c r="J46" i="106"/>
  <c r="R46" i="106"/>
  <c r="F47" i="106"/>
  <c r="N47" i="106"/>
  <c r="V47" i="106"/>
  <c r="J48" i="106"/>
  <c r="R48" i="106"/>
  <c r="F49" i="106"/>
  <c r="N49" i="106"/>
  <c r="V49" i="106"/>
  <c r="J50" i="106"/>
  <c r="R50" i="106"/>
  <c r="F51" i="106"/>
  <c r="N51" i="106"/>
  <c r="V51" i="106"/>
  <c r="F57" i="106"/>
  <c r="N57" i="106"/>
  <c r="V57" i="106"/>
  <c r="J58" i="106"/>
  <c r="R58" i="106"/>
  <c r="F59" i="106"/>
  <c r="N59" i="106"/>
  <c r="V59" i="106"/>
  <c r="J60" i="106"/>
  <c r="R60" i="106"/>
  <c r="F61" i="106"/>
  <c r="N61" i="106"/>
  <c r="V61" i="106"/>
  <c r="J62" i="106"/>
  <c r="R62" i="106"/>
  <c r="F63" i="106"/>
  <c r="N63" i="106"/>
  <c r="V63" i="106"/>
  <c r="J64" i="106"/>
  <c r="R64" i="106"/>
  <c r="F65" i="106"/>
  <c r="N65" i="106"/>
  <c r="V65" i="106"/>
  <c r="J66" i="106"/>
  <c r="R66" i="106"/>
  <c r="F67" i="106"/>
  <c r="N67" i="106"/>
  <c r="V67" i="106"/>
  <c r="J68" i="106"/>
  <c r="R68" i="106"/>
  <c r="F69" i="106"/>
  <c r="N69" i="106"/>
  <c r="V69" i="106"/>
  <c r="H72" i="106"/>
  <c r="P72" i="106"/>
  <c r="D73" i="106"/>
  <c r="L73" i="106"/>
  <c r="T73" i="106"/>
  <c r="H75" i="106"/>
  <c r="P75" i="106"/>
  <c r="D76" i="106"/>
  <c r="L76" i="106"/>
  <c r="T76" i="106"/>
  <c r="O49" i="106"/>
  <c r="W49" i="106"/>
  <c r="K50" i="106"/>
  <c r="S50" i="106"/>
  <c r="G51" i="106"/>
  <c r="O51" i="106"/>
  <c r="W51" i="106"/>
  <c r="G57" i="106"/>
  <c r="O57" i="106"/>
  <c r="W57" i="106"/>
  <c r="K58" i="106"/>
  <c r="S58" i="106"/>
  <c r="G59" i="106"/>
  <c r="O59" i="106"/>
  <c r="W59" i="106"/>
  <c r="K60" i="106"/>
  <c r="S60" i="106"/>
  <c r="G61" i="106"/>
  <c r="O61" i="106"/>
  <c r="W61" i="106"/>
  <c r="K62" i="106"/>
  <c r="S62" i="106"/>
  <c r="G63" i="106"/>
  <c r="O63" i="106"/>
  <c r="W63" i="106"/>
  <c r="K64" i="106"/>
  <c r="S64" i="106"/>
  <c r="G65" i="106"/>
  <c r="O65" i="106"/>
  <c r="W65" i="106"/>
  <c r="K66" i="106"/>
  <c r="S66" i="106"/>
  <c r="G67" i="106"/>
  <c r="O67" i="106"/>
  <c r="W67" i="106"/>
  <c r="K68" i="106"/>
  <c r="S68" i="106"/>
  <c r="G69" i="106"/>
  <c r="O69" i="106"/>
  <c r="W69" i="106"/>
  <c r="I72" i="106"/>
  <c r="Q72" i="106"/>
  <c r="E73" i="106"/>
  <c r="M73" i="106"/>
  <c r="U73" i="106"/>
  <c r="I75" i="106"/>
  <c r="Q75" i="106"/>
  <c r="E76" i="106"/>
  <c r="M76" i="106"/>
  <c r="U76" i="106"/>
  <c r="P39" i="106"/>
  <c r="D40" i="106"/>
  <c r="L40" i="106"/>
  <c r="T40" i="106"/>
  <c r="H41" i="106"/>
  <c r="P41" i="106"/>
  <c r="D42" i="106"/>
  <c r="L42" i="106"/>
  <c r="T42" i="106"/>
  <c r="H43" i="106"/>
  <c r="P43" i="106"/>
  <c r="D44" i="106"/>
  <c r="L44" i="106"/>
  <c r="T44" i="106"/>
  <c r="H45" i="106"/>
  <c r="P45" i="106"/>
  <c r="D46" i="106"/>
  <c r="L46" i="106"/>
  <c r="T46" i="106"/>
  <c r="H47" i="106"/>
  <c r="P47" i="106"/>
  <c r="D48" i="106"/>
  <c r="L48" i="106"/>
  <c r="T48" i="106"/>
  <c r="H49" i="106"/>
  <c r="P49" i="106"/>
  <c r="D50" i="106"/>
  <c r="L50" i="106"/>
  <c r="T50" i="106"/>
  <c r="H51" i="106"/>
  <c r="P51" i="106"/>
  <c r="H57" i="106"/>
  <c r="P57" i="106"/>
  <c r="D58" i="106"/>
  <c r="L58" i="106"/>
  <c r="T58" i="106"/>
  <c r="H59" i="106"/>
  <c r="P59" i="106"/>
  <c r="D60" i="106"/>
  <c r="L60" i="106"/>
  <c r="T60" i="106"/>
  <c r="H61" i="106"/>
  <c r="P61" i="106"/>
  <c r="D62" i="106"/>
  <c r="L62" i="106"/>
  <c r="T62" i="106"/>
  <c r="H63" i="106"/>
  <c r="P63" i="106"/>
  <c r="D64" i="106"/>
  <c r="L64" i="106"/>
  <c r="T64" i="106"/>
  <c r="H65" i="106"/>
  <c r="P65" i="106"/>
  <c r="D66" i="106"/>
  <c r="L66" i="106"/>
  <c r="T66" i="106"/>
  <c r="H67" i="106"/>
  <c r="P67" i="106"/>
  <c r="D68" i="106"/>
  <c r="L68" i="106"/>
  <c r="T68" i="106"/>
  <c r="H69" i="106"/>
  <c r="P69" i="106"/>
  <c r="J72" i="106"/>
  <c r="R72" i="106"/>
  <c r="F73" i="106"/>
  <c r="N73" i="106"/>
  <c r="V73" i="106"/>
  <c r="J75" i="106"/>
  <c r="R75" i="106"/>
  <c r="F76" i="106"/>
  <c r="N76" i="106"/>
  <c r="V76" i="106"/>
  <c r="Q39" i="106"/>
  <c r="E40" i="106"/>
  <c r="M40" i="106"/>
  <c r="U40" i="106"/>
  <c r="I41" i="106"/>
  <c r="Q41" i="106"/>
  <c r="E42" i="106"/>
  <c r="M42" i="106"/>
  <c r="U42" i="106"/>
  <c r="I43" i="106"/>
  <c r="Q43" i="106"/>
  <c r="E44" i="106"/>
  <c r="M44" i="106"/>
  <c r="U44" i="106"/>
  <c r="I45" i="106"/>
  <c r="Q45" i="106"/>
  <c r="E46" i="106"/>
  <c r="M46" i="106"/>
  <c r="U46" i="106"/>
  <c r="I47" i="106"/>
  <c r="Q47" i="106"/>
  <c r="E48" i="106"/>
  <c r="M48" i="106"/>
  <c r="U48" i="106"/>
  <c r="I49" i="106"/>
  <c r="Q49" i="106"/>
  <c r="E50" i="106"/>
  <c r="M50" i="106"/>
  <c r="U50" i="106"/>
  <c r="I51" i="106"/>
  <c r="Q51" i="106"/>
  <c r="I57" i="106"/>
  <c r="Q57" i="106"/>
  <c r="E58" i="106"/>
  <c r="M58" i="106"/>
  <c r="U58" i="106"/>
  <c r="I59" i="106"/>
  <c r="Q59" i="106"/>
  <c r="E60" i="106"/>
  <c r="M60" i="106"/>
  <c r="U60" i="106"/>
  <c r="I61" i="106"/>
  <c r="Q61" i="106"/>
  <c r="E62" i="106"/>
  <c r="M62" i="106"/>
  <c r="U62" i="106"/>
  <c r="I63" i="106"/>
  <c r="Q63" i="106"/>
  <c r="E64" i="106"/>
  <c r="M64" i="106"/>
  <c r="U64" i="106"/>
  <c r="I65" i="106"/>
  <c r="Q65" i="106"/>
  <c r="E66" i="106"/>
  <c r="M66" i="106"/>
  <c r="U66" i="106"/>
  <c r="I67" i="106"/>
  <c r="Q67" i="106"/>
  <c r="E68" i="106"/>
  <c r="M68" i="106"/>
  <c r="U68" i="106"/>
  <c r="I69" i="106"/>
  <c r="Q69" i="106"/>
  <c r="K72" i="106"/>
  <c r="S72" i="106"/>
  <c r="G73" i="106"/>
  <c r="O73" i="106"/>
  <c r="W73" i="106"/>
  <c r="K75" i="106"/>
  <c r="S75" i="106"/>
  <c r="G76" i="106"/>
  <c r="O76" i="106"/>
  <c r="W76" i="106"/>
  <c r="V46" i="106"/>
  <c r="J47" i="106"/>
  <c r="R47" i="106"/>
  <c r="F48" i="106"/>
  <c r="N48" i="106"/>
  <c r="V48" i="106"/>
  <c r="J49" i="106"/>
  <c r="R49" i="106"/>
  <c r="F50" i="106"/>
  <c r="N50" i="106"/>
  <c r="V50" i="106"/>
  <c r="J51" i="106"/>
  <c r="R51" i="106"/>
  <c r="J57" i="106"/>
  <c r="R57" i="106"/>
  <c r="F58" i="106"/>
  <c r="N58" i="106"/>
  <c r="V58" i="106"/>
  <c r="J59" i="106"/>
  <c r="R59" i="106"/>
  <c r="F60" i="106"/>
  <c r="N60" i="106"/>
  <c r="V60" i="106"/>
  <c r="J61" i="106"/>
  <c r="R61" i="106"/>
  <c r="F62" i="106"/>
  <c r="N62" i="106"/>
  <c r="V62" i="106"/>
  <c r="J63" i="106"/>
  <c r="R63" i="106"/>
  <c r="F64" i="106"/>
  <c r="N64" i="106"/>
  <c r="V64" i="106"/>
  <c r="J65" i="106"/>
  <c r="R65" i="106"/>
  <c r="F66" i="106"/>
  <c r="N66" i="106"/>
  <c r="V66" i="106"/>
  <c r="J67" i="106"/>
  <c r="R67" i="106"/>
  <c r="F68" i="106"/>
  <c r="N68" i="106"/>
  <c r="V68" i="106"/>
  <c r="J69" i="106"/>
  <c r="R69" i="106"/>
  <c r="D72" i="106"/>
  <c r="L72" i="106"/>
  <c r="T72" i="106"/>
  <c r="H73" i="106"/>
  <c r="P73" i="106"/>
  <c r="D75" i="106"/>
  <c r="L75" i="106"/>
  <c r="T75" i="106"/>
  <c r="H76" i="106"/>
  <c r="P76" i="106"/>
  <c r="H4" i="194"/>
  <c r="X104" i="149" l="1"/>
  <c r="I22" i="106"/>
  <c r="R71" i="106"/>
  <c r="X21" i="149"/>
  <c r="S22" i="106"/>
  <c r="J22" i="106"/>
  <c r="Q8" i="106"/>
  <c r="L22" i="106"/>
  <c r="Q22" i="106"/>
  <c r="T71" i="106"/>
  <c r="R22" i="106"/>
  <c r="S71" i="106"/>
  <c r="D22" i="106"/>
  <c r="C3" i="196"/>
  <c r="C2" i="196" s="1"/>
  <c r="U3" i="194"/>
  <c r="U2" i="194" s="1"/>
  <c r="J3" i="196"/>
  <c r="J2" i="196" s="1"/>
  <c r="L3" i="194"/>
  <c r="L2" i="194" s="1"/>
  <c r="I8" i="106"/>
  <c r="J3" i="195"/>
  <c r="V3" i="196"/>
  <c r="V2" i="196" s="1"/>
  <c r="R2" i="194"/>
  <c r="K22" i="106"/>
  <c r="P8" i="106"/>
  <c r="I3" i="196"/>
  <c r="I2" i="196" s="1"/>
  <c r="D3" i="196"/>
  <c r="D2" i="196" s="1"/>
  <c r="I3" i="194"/>
  <c r="I2" i="194" s="1"/>
  <c r="H3" i="194"/>
  <c r="F3" i="196"/>
  <c r="F2" i="196" s="1"/>
  <c r="O3" i="195"/>
  <c r="O2" i="195" s="1"/>
  <c r="Q2" i="195"/>
  <c r="R3" i="196"/>
  <c r="R2" i="196" s="1"/>
  <c r="O2" i="196"/>
  <c r="X2" i="93"/>
  <c r="L3" i="196"/>
  <c r="L2" i="196" s="1"/>
  <c r="W3" i="195"/>
  <c r="W2" i="195" s="1"/>
  <c r="S2" i="196"/>
  <c r="T3" i="196"/>
  <c r="T2" i="196" s="1"/>
  <c r="K2" i="196"/>
  <c r="U3" i="195"/>
  <c r="U2" i="195" s="1"/>
  <c r="G3" i="196"/>
  <c r="G2" i="196" s="1"/>
  <c r="G3" i="194"/>
  <c r="G2" i="194" s="1"/>
  <c r="I71" i="106"/>
  <c r="I2" i="195"/>
  <c r="P3" i="196"/>
  <c r="U3" i="196"/>
  <c r="E3" i="194"/>
  <c r="J3" i="194"/>
  <c r="J2" i="194" s="1"/>
  <c r="H3" i="196"/>
  <c r="H2" i="196" s="1"/>
  <c r="N3" i="196"/>
  <c r="V2" i="194"/>
  <c r="T22" i="106"/>
  <c r="M3" i="196"/>
  <c r="M2" i="196" s="1"/>
  <c r="Q3" i="196"/>
  <c r="Q2" i="196" s="1"/>
  <c r="W8" i="106"/>
  <c r="R3" i="195"/>
  <c r="G3" i="195"/>
  <c r="G2" i="195" s="1"/>
  <c r="O8" i="106"/>
  <c r="L3" i="195"/>
  <c r="F3" i="195"/>
  <c r="F2" i="195" s="1"/>
  <c r="K17" i="106"/>
  <c r="N3" i="194"/>
  <c r="N2" i="194" s="1"/>
  <c r="M2" i="195"/>
  <c r="W27" i="106"/>
  <c r="M17" i="106"/>
  <c r="V3" i="195"/>
  <c r="V2" i="195" s="1"/>
  <c r="D52" i="106"/>
  <c r="M3" i="194"/>
  <c r="M2" i="194" s="1"/>
  <c r="E2" i="195"/>
  <c r="C2" i="195"/>
  <c r="E3" i="196"/>
  <c r="E2" i="196" s="1"/>
  <c r="J8" i="106"/>
  <c r="W2" i="196"/>
  <c r="L52" i="106"/>
  <c r="N8" i="106"/>
  <c r="W2" i="194"/>
  <c r="F22" i="106"/>
  <c r="P4" i="106"/>
  <c r="K2" i="194"/>
  <c r="P71" i="106"/>
  <c r="W17" i="106"/>
  <c r="T4" i="106"/>
  <c r="E27" i="106"/>
  <c r="N3" i="195"/>
  <c r="N2" i="195" s="1"/>
  <c r="C3" i="194"/>
  <c r="E11" i="106"/>
  <c r="I52" i="106"/>
  <c r="G71" i="106"/>
  <c r="M52" i="106"/>
  <c r="K52" i="106"/>
  <c r="S52" i="106"/>
  <c r="F27" i="106"/>
  <c r="H22" i="106"/>
  <c r="S2" i="194"/>
  <c r="U8" i="106"/>
  <c r="V4" i="106"/>
  <c r="E52" i="106"/>
  <c r="V71" i="106"/>
  <c r="P17" i="106"/>
  <c r="O3" i="194"/>
  <c r="O2" i="194" s="1"/>
  <c r="P3" i="195"/>
  <c r="P2" i="195" s="1"/>
  <c r="U52" i="106"/>
  <c r="N71" i="106"/>
  <c r="T52" i="106"/>
  <c r="H17" i="106"/>
  <c r="T27" i="106"/>
  <c r="N17" i="106"/>
  <c r="S3" i="195"/>
  <c r="W22" i="106"/>
  <c r="D17" i="106"/>
  <c r="T3" i="194"/>
  <c r="R4" i="106"/>
  <c r="O52" i="106"/>
  <c r="P27" i="106"/>
  <c r="D11" i="106"/>
  <c r="S11" i="106"/>
  <c r="U33" i="106"/>
  <c r="V17" i="106"/>
  <c r="K27" i="106"/>
  <c r="M8" i="106"/>
  <c r="N4" i="106"/>
  <c r="V22" i="106"/>
  <c r="T8" i="106"/>
  <c r="U4" i="106"/>
  <c r="T3" i="195"/>
  <c r="T2" i="195" s="1"/>
  <c r="E22" i="106"/>
  <c r="L4" i="106"/>
  <c r="J4" i="106"/>
  <c r="W33" i="106"/>
  <c r="H27" i="106"/>
  <c r="M33" i="106"/>
  <c r="V8" i="106"/>
  <c r="W4" i="106"/>
  <c r="O22" i="106"/>
  <c r="W11" i="106"/>
  <c r="E8" i="106"/>
  <c r="F4" i="106"/>
  <c r="R27" i="106"/>
  <c r="N22" i="106"/>
  <c r="L8" i="106"/>
  <c r="Q2" i="194"/>
  <c r="O17" i="106"/>
  <c r="D2" i="195"/>
  <c r="D4" i="106"/>
  <c r="L71" i="106"/>
  <c r="K11" i="106"/>
  <c r="O11" i="106"/>
  <c r="P52" i="106"/>
  <c r="V52" i="106"/>
  <c r="U71" i="106"/>
  <c r="G33" i="106"/>
  <c r="O27" i="106"/>
  <c r="L27" i="106"/>
  <c r="F8" i="106"/>
  <c r="O4" i="106"/>
  <c r="J33" i="106"/>
  <c r="G22" i="106"/>
  <c r="G11" i="106"/>
  <c r="T17" i="106"/>
  <c r="V11" i="106"/>
  <c r="P33" i="106"/>
  <c r="Q4" i="106"/>
  <c r="K3" i="195"/>
  <c r="I27" i="106"/>
  <c r="G8" i="106"/>
  <c r="T33" i="106"/>
  <c r="G17" i="106"/>
  <c r="H3" i="195"/>
  <c r="U27" i="106"/>
  <c r="Q11" i="106"/>
  <c r="E33" i="106"/>
  <c r="S33" i="106"/>
  <c r="F17" i="106"/>
  <c r="J27" i="106"/>
  <c r="D8" i="106"/>
  <c r="D3" i="194"/>
  <c r="D71" i="106"/>
  <c r="H71" i="106"/>
  <c r="N52" i="106"/>
  <c r="M71" i="106"/>
  <c r="T11" i="106"/>
  <c r="S4" i="106"/>
  <c r="V33" i="106"/>
  <c r="G27" i="106"/>
  <c r="Q17" i="106"/>
  <c r="R11" i="106"/>
  <c r="P3" i="194"/>
  <c r="K33" i="106"/>
  <c r="U17" i="106"/>
  <c r="N11" i="106"/>
  <c r="H33" i="106"/>
  <c r="I4" i="106"/>
  <c r="U11" i="106"/>
  <c r="L33" i="106"/>
  <c r="M4" i="106"/>
  <c r="S8" i="106"/>
  <c r="J71" i="106"/>
  <c r="R33" i="106"/>
  <c r="R52" i="106"/>
  <c r="J52" i="106"/>
  <c r="K71" i="106"/>
  <c r="H52" i="106"/>
  <c r="F52" i="106"/>
  <c r="W71" i="106"/>
  <c r="E71" i="106"/>
  <c r="R17" i="106"/>
  <c r="R8" i="106"/>
  <c r="K4" i="106"/>
  <c r="N33" i="106"/>
  <c r="I17" i="106"/>
  <c r="V27" i="106"/>
  <c r="J11" i="106"/>
  <c r="H8" i="106"/>
  <c r="D27" i="106"/>
  <c r="P22" i="106"/>
  <c r="P11" i="106"/>
  <c r="G4" i="106"/>
  <c r="Q33" i="106"/>
  <c r="L17" i="106"/>
  <c r="F11" i="106"/>
  <c r="S17" i="106"/>
  <c r="H4" i="106"/>
  <c r="E4" i="106"/>
  <c r="U22" i="106"/>
  <c r="M27" i="106"/>
  <c r="K8" i="106"/>
  <c r="I11" i="106"/>
  <c r="G52" i="106"/>
  <c r="F71" i="106"/>
  <c r="O33" i="106"/>
  <c r="Q27" i="106"/>
  <c r="Q52" i="106"/>
  <c r="Q71" i="106"/>
  <c r="W52" i="106"/>
  <c r="O71" i="106"/>
  <c r="J17" i="106"/>
  <c r="L11" i="106"/>
  <c r="F33" i="106"/>
  <c r="N27" i="106"/>
  <c r="H11" i="106"/>
  <c r="S27" i="106"/>
  <c r="E17" i="106"/>
  <c r="I33" i="106"/>
  <c r="F3" i="194"/>
  <c r="M11" i="106"/>
  <c r="D33" i="106"/>
  <c r="M22" i="106"/>
  <c r="N26" i="106" l="1"/>
  <c r="X94" i="149"/>
  <c r="E26" i="106"/>
  <c r="Q26" i="106"/>
  <c r="H2" i="194"/>
  <c r="C2" i="194"/>
  <c r="P2" i="196"/>
  <c r="W26" i="106"/>
  <c r="F26" i="106"/>
  <c r="K2" i="195"/>
  <c r="J2" i="195"/>
  <c r="F2" i="194"/>
  <c r="E2" i="194"/>
  <c r="H2" i="195"/>
  <c r="U2" i="196"/>
  <c r="P2" i="194"/>
  <c r="L2" i="195"/>
  <c r="S2" i="195"/>
  <c r="N2" i="196"/>
  <c r="O3" i="106"/>
  <c r="T26" i="106"/>
  <c r="P3" i="106"/>
  <c r="E3" i="106"/>
  <c r="R2" i="195"/>
  <c r="T2" i="194"/>
  <c r="H3" i="106"/>
  <c r="D26" i="106"/>
  <c r="J26" i="106"/>
  <c r="T3" i="106"/>
  <c r="G3" i="106"/>
  <c r="S26" i="106"/>
  <c r="G26" i="106"/>
  <c r="L26" i="106"/>
  <c r="I3" i="106"/>
  <c r="M26" i="106"/>
  <c r="S3" i="106"/>
  <c r="V3" i="106"/>
  <c r="Q3" i="106"/>
  <c r="Q2" i="106" s="1"/>
  <c r="R26" i="106"/>
  <c r="U3" i="106"/>
  <c r="D2" i="194"/>
  <c r="U26" i="106"/>
  <c r="F3" i="106"/>
  <c r="H26" i="106"/>
  <c r="O26" i="106"/>
  <c r="D3" i="106"/>
  <c r="P26" i="106"/>
  <c r="V26" i="106"/>
  <c r="J3" i="106"/>
  <c r="N3" i="106"/>
  <c r="L3" i="106"/>
  <c r="M3" i="106"/>
  <c r="W3" i="106"/>
  <c r="K26" i="106"/>
  <c r="R3" i="106"/>
  <c r="K3" i="106"/>
  <c r="I26" i="106"/>
  <c r="W74" i="104"/>
  <c r="V74" i="104"/>
  <c r="U74" i="104"/>
  <c r="T74" i="104"/>
  <c r="S74" i="104"/>
  <c r="R74" i="104"/>
  <c r="Q74" i="104"/>
  <c r="P74" i="104"/>
  <c r="O74" i="104"/>
  <c r="N74" i="104"/>
  <c r="M74" i="104"/>
  <c r="L74" i="104"/>
  <c r="K74" i="104"/>
  <c r="J74" i="104"/>
  <c r="I74" i="104"/>
  <c r="H74" i="104"/>
  <c r="G74" i="104"/>
  <c r="F74" i="104"/>
  <c r="E74" i="104"/>
  <c r="D74" i="104"/>
  <c r="W56" i="104"/>
  <c r="V56" i="104"/>
  <c r="U56" i="104"/>
  <c r="T56" i="104"/>
  <c r="S56" i="104"/>
  <c r="R56" i="104"/>
  <c r="Q56" i="104"/>
  <c r="P56" i="104"/>
  <c r="O56" i="104"/>
  <c r="N56" i="104"/>
  <c r="M56" i="104"/>
  <c r="L56" i="104"/>
  <c r="K56" i="104"/>
  <c r="J56" i="104"/>
  <c r="I56" i="104"/>
  <c r="H56" i="104"/>
  <c r="G56" i="104"/>
  <c r="F56" i="104"/>
  <c r="E56" i="104"/>
  <c r="D56" i="104"/>
  <c r="W55" i="104"/>
  <c r="V55" i="104"/>
  <c r="U55" i="104"/>
  <c r="T55" i="104"/>
  <c r="S55" i="104"/>
  <c r="R55" i="104"/>
  <c r="Q55" i="104"/>
  <c r="P55" i="104"/>
  <c r="O55" i="104"/>
  <c r="N55" i="104"/>
  <c r="M55" i="104"/>
  <c r="L55" i="104"/>
  <c r="K55" i="104"/>
  <c r="J55" i="104"/>
  <c r="I55" i="104"/>
  <c r="H55" i="104"/>
  <c r="G55" i="104"/>
  <c r="F55" i="104"/>
  <c r="E55" i="104"/>
  <c r="D55" i="104"/>
  <c r="W54" i="104"/>
  <c r="V54" i="104"/>
  <c r="U54" i="104"/>
  <c r="T54" i="104"/>
  <c r="S54" i="104"/>
  <c r="R54" i="104"/>
  <c r="Q54" i="104"/>
  <c r="P54" i="104"/>
  <c r="O54" i="104"/>
  <c r="N54" i="104"/>
  <c r="M54" i="104"/>
  <c r="L54" i="104"/>
  <c r="K54" i="104"/>
  <c r="J54" i="104"/>
  <c r="I54" i="104"/>
  <c r="H54" i="104"/>
  <c r="G54" i="104"/>
  <c r="F54" i="104"/>
  <c r="E54" i="104"/>
  <c r="D54" i="104"/>
  <c r="W53" i="104"/>
  <c r="V53" i="104"/>
  <c r="U53" i="104"/>
  <c r="T53" i="104"/>
  <c r="S53" i="104"/>
  <c r="R53" i="104"/>
  <c r="Q53" i="104"/>
  <c r="P53" i="104"/>
  <c r="O53" i="104"/>
  <c r="N53" i="104"/>
  <c r="M53" i="104"/>
  <c r="L53" i="104"/>
  <c r="K53" i="104"/>
  <c r="J53" i="104"/>
  <c r="I53" i="104"/>
  <c r="H53" i="104"/>
  <c r="G53" i="104"/>
  <c r="F53" i="104"/>
  <c r="E53" i="104"/>
  <c r="D53" i="104"/>
  <c r="T70" i="104"/>
  <c r="P70" i="104"/>
  <c r="L70" i="104"/>
  <c r="H70" i="104"/>
  <c r="D70" i="104"/>
  <c r="O63" i="104"/>
  <c r="W4" i="193"/>
  <c r="J4" i="193"/>
  <c r="O2" i="106" l="1"/>
  <c r="P2" i="106"/>
  <c r="T2" i="106"/>
  <c r="N2" i="106"/>
  <c r="E2" i="106"/>
  <c r="E70" i="104"/>
  <c r="M70" i="104"/>
  <c r="U70" i="104"/>
  <c r="F70" i="104"/>
  <c r="N70" i="104"/>
  <c r="V70" i="104"/>
  <c r="W2" i="106"/>
  <c r="I70" i="104"/>
  <c r="Q70" i="104"/>
  <c r="O70" i="104"/>
  <c r="W70" i="104"/>
  <c r="J70" i="104"/>
  <c r="R70" i="104"/>
  <c r="F2" i="106"/>
  <c r="G70" i="104"/>
  <c r="K70" i="104"/>
  <c r="S70" i="104"/>
  <c r="G2" i="106"/>
  <c r="J2" i="106"/>
  <c r="D2" i="106"/>
  <c r="I4" i="193"/>
  <c r="M4" i="193"/>
  <c r="U4" i="193"/>
  <c r="K4" i="193"/>
  <c r="S4" i="193"/>
  <c r="S3" i="193" s="1"/>
  <c r="D4" i="193"/>
  <c r="L4" i="193"/>
  <c r="D4" i="192"/>
  <c r="L2" i="106"/>
  <c r="H2" i="106"/>
  <c r="T4" i="193"/>
  <c r="T3" i="193" s="1"/>
  <c r="J4" i="192"/>
  <c r="G4" i="192"/>
  <c r="O4" i="192"/>
  <c r="W4" i="192"/>
  <c r="R2" i="106"/>
  <c r="I2" i="106"/>
  <c r="V2" i="106"/>
  <c r="G4" i="193"/>
  <c r="O4" i="193"/>
  <c r="M2" i="106"/>
  <c r="E4" i="193"/>
  <c r="S2" i="106"/>
  <c r="L4" i="192"/>
  <c r="T4" i="192"/>
  <c r="H4" i="192"/>
  <c r="T24" i="104"/>
  <c r="W3" i="193"/>
  <c r="P4" i="192"/>
  <c r="U2" i="106"/>
  <c r="F4" i="192"/>
  <c r="N4" i="192"/>
  <c r="V4" i="192"/>
  <c r="V3" i="192" s="1"/>
  <c r="R4" i="192"/>
  <c r="R3" i="192" s="1"/>
  <c r="K2" i="106"/>
  <c r="M35" i="104"/>
  <c r="I50" i="104"/>
  <c r="L20" i="104"/>
  <c r="H9" i="104"/>
  <c r="M4" i="192"/>
  <c r="I5" i="104"/>
  <c r="Q5" i="104"/>
  <c r="E6" i="104"/>
  <c r="M6" i="104"/>
  <c r="U6" i="104"/>
  <c r="I7" i="104"/>
  <c r="Q7" i="104"/>
  <c r="E18" i="104"/>
  <c r="Q19" i="104"/>
  <c r="E20" i="104"/>
  <c r="M20" i="104"/>
  <c r="U20" i="104"/>
  <c r="I21" i="104"/>
  <c r="Q21" i="104"/>
  <c r="I23" i="104"/>
  <c r="M24" i="104"/>
  <c r="H4" i="193"/>
  <c r="P4" i="193"/>
  <c r="L6" i="104"/>
  <c r="K10" i="104"/>
  <c r="S10" i="104"/>
  <c r="Q4" i="193"/>
  <c r="G12" i="104"/>
  <c r="K13" i="104"/>
  <c r="S13" i="104"/>
  <c r="G14" i="104"/>
  <c r="O14" i="104"/>
  <c r="W14" i="104"/>
  <c r="K15" i="104"/>
  <c r="S15" i="104"/>
  <c r="G16" i="104"/>
  <c r="O16" i="104"/>
  <c r="W16" i="104"/>
  <c r="S30" i="104"/>
  <c r="E4" i="192"/>
  <c r="U4" i="192"/>
  <c r="I4" i="192"/>
  <c r="Q4" i="192"/>
  <c r="G35" i="104"/>
  <c r="W35" i="104"/>
  <c r="K36" i="104"/>
  <c r="S36" i="104"/>
  <c r="G37" i="104"/>
  <c r="O37" i="104"/>
  <c r="W37" i="104"/>
  <c r="K38" i="104"/>
  <c r="S38" i="104"/>
  <c r="G39" i="104"/>
  <c r="O39" i="104"/>
  <c r="W39" i="104"/>
  <c r="K40" i="104"/>
  <c r="S40" i="104"/>
  <c r="G41" i="104"/>
  <c r="O41" i="104"/>
  <c r="W41" i="104"/>
  <c r="K42" i="104"/>
  <c r="S42" i="104"/>
  <c r="G43" i="104"/>
  <c r="O43" i="104"/>
  <c r="W43" i="104"/>
  <c r="K44" i="104"/>
  <c r="S44" i="104"/>
  <c r="G45" i="104"/>
  <c r="O45" i="104"/>
  <c r="W45" i="104"/>
  <c r="K46" i="104"/>
  <c r="S46" i="104"/>
  <c r="G47" i="104"/>
  <c r="O47" i="104"/>
  <c r="W47" i="104"/>
  <c r="K48" i="104"/>
  <c r="S48" i="104"/>
  <c r="G49" i="104"/>
  <c r="O49" i="104"/>
  <c r="W49" i="104"/>
  <c r="K50" i="104"/>
  <c r="S50" i="104"/>
  <c r="G51" i="104"/>
  <c r="O51" i="104"/>
  <c r="W51" i="104"/>
  <c r="G9" i="104"/>
  <c r="K34" i="104"/>
  <c r="J36" i="104"/>
  <c r="R38" i="104"/>
  <c r="M60" i="104"/>
  <c r="M62" i="104"/>
  <c r="J5" i="104"/>
  <c r="R5" i="104"/>
  <c r="F6" i="104"/>
  <c r="N6" i="104"/>
  <c r="V6" i="104"/>
  <c r="J7" i="104"/>
  <c r="P9" i="104"/>
  <c r="D10" i="104"/>
  <c r="L10" i="104"/>
  <c r="T10" i="104"/>
  <c r="T13" i="104"/>
  <c r="L15" i="104"/>
  <c r="J21" i="104"/>
  <c r="J23" i="104"/>
  <c r="R23" i="104"/>
  <c r="F24" i="104"/>
  <c r="N24" i="104"/>
  <c r="V24" i="104"/>
  <c r="J25" i="104"/>
  <c r="R25" i="104"/>
  <c r="D38" i="104"/>
  <c r="D42" i="104"/>
  <c r="W9" i="104"/>
  <c r="M18" i="104"/>
  <c r="K5" i="104"/>
  <c r="S5" i="104"/>
  <c r="G6" i="104"/>
  <c r="K7" i="104"/>
  <c r="S7" i="104"/>
  <c r="I12" i="104"/>
  <c r="Q12" i="104"/>
  <c r="E13" i="104"/>
  <c r="M13" i="104"/>
  <c r="U13" i="104"/>
  <c r="I14" i="104"/>
  <c r="Q14" i="104"/>
  <c r="E15" i="104"/>
  <c r="M15" i="104"/>
  <c r="U15" i="104"/>
  <c r="I16" i="104"/>
  <c r="Q16" i="104"/>
  <c r="G18" i="104"/>
  <c r="O18" i="104"/>
  <c r="W18" i="104"/>
  <c r="K19" i="104"/>
  <c r="S19" i="104"/>
  <c r="G20" i="104"/>
  <c r="O20" i="104"/>
  <c r="W20" i="104"/>
  <c r="K21" i="104"/>
  <c r="S21" i="104"/>
  <c r="L29" i="104"/>
  <c r="P32" i="104"/>
  <c r="S34" i="104"/>
  <c r="F4" i="193"/>
  <c r="N4" i="193"/>
  <c r="V4" i="193"/>
  <c r="R4" i="193"/>
  <c r="D5" i="104"/>
  <c r="L5" i="104"/>
  <c r="T5" i="104"/>
  <c r="H6" i="104"/>
  <c r="P6" i="104"/>
  <c r="D7" i="104"/>
  <c r="L7" i="104"/>
  <c r="T7" i="104"/>
  <c r="V10" i="104"/>
  <c r="J12" i="104"/>
  <c r="R12" i="104"/>
  <c r="F13" i="104"/>
  <c r="N13" i="104"/>
  <c r="V13" i="104"/>
  <c r="J14" i="104"/>
  <c r="R14" i="104"/>
  <c r="F15" i="104"/>
  <c r="N15" i="104"/>
  <c r="V15" i="104"/>
  <c r="J16" i="104"/>
  <c r="R16" i="104"/>
  <c r="H18" i="104"/>
  <c r="P18" i="104"/>
  <c r="D19" i="104"/>
  <c r="L19" i="104"/>
  <c r="T19" i="104"/>
  <c r="H20" i="104"/>
  <c r="P20" i="104"/>
  <c r="D23" i="104"/>
  <c r="L23" i="104"/>
  <c r="T23" i="104"/>
  <c r="H24" i="104"/>
  <c r="P24" i="104"/>
  <c r="D25" i="104"/>
  <c r="L25" i="104"/>
  <c r="T25" i="104"/>
  <c r="M31" i="104"/>
  <c r="I19" i="104"/>
  <c r="E5" i="104"/>
  <c r="M5" i="104"/>
  <c r="U5" i="104"/>
  <c r="I6" i="104"/>
  <c r="Q6" i="104"/>
  <c r="O15" i="104"/>
  <c r="Q18" i="104"/>
  <c r="I20" i="104"/>
  <c r="V29" i="104"/>
  <c r="R32" i="104"/>
  <c r="M57" i="104"/>
  <c r="O9" i="104"/>
  <c r="U18" i="104"/>
  <c r="O35" i="104"/>
  <c r="F5" i="104"/>
  <c r="N5" i="104"/>
  <c r="V5" i="104"/>
  <c r="J6" i="104"/>
  <c r="R6" i="104"/>
  <c r="F7" i="104"/>
  <c r="N7" i="104"/>
  <c r="V7" i="104"/>
  <c r="V19" i="104"/>
  <c r="N21" i="104"/>
  <c r="V21" i="104"/>
  <c r="F25" i="104"/>
  <c r="K28" i="104"/>
  <c r="S28" i="104"/>
  <c r="G29" i="104"/>
  <c r="O29" i="104"/>
  <c r="W29" i="104"/>
  <c r="K30" i="104"/>
  <c r="G31" i="104"/>
  <c r="O31" i="104"/>
  <c r="W31" i="104"/>
  <c r="K32" i="104"/>
  <c r="S32" i="104"/>
  <c r="D37" i="104"/>
  <c r="P40" i="104"/>
  <c r="O12" i="104"/>
  <c r="W12" i="104"/>
  <c r="K4" i="192"/>
  <c r="S4" i="192"/>
  <c r="S45" i="104"/>
  <c r="W46" i="104"/>
  <c r="O50" i="104"/>
  <c r="G5" i="104"/>
  <c r="O5" i="104"/>
  <c r="W5" i="104"/>
  <c r="K6" i="104"/>
  <c r="S6" i="104"/>
  <c r="G7" i="104"/>
  <c r="O7" i="104"/>
  <c r="W7" i="104"/>
  <c r="E9" i="104"/>
  <c r="M9" i="104"/>
  <c r="U9" i="104"/>
  <c r="I10" i="104"/>
  <c r="Q10" i="104"/>
  <c r="M12" i="104"/>
  <c r="U12" i="104"/>
  <c r="G19" i="104"/>
  <c r="D28" i="104"/>
  <c r="H29" i="104"/>
  <c r="I34" i="104"/>
  <c r="Q34" i="104"/>
  <c r="E35" i="104"/>
  <c r="U35" i="104"/>
  <c r="I36" i="104"/>
  <c r="Q36" i="104"/>
  <c r="E37" i="104"/>
  <c r="M37" i="104"/>
  <c r="U37" i="104"/>
  <c r="I38" i="104"/>
  <c r="Q38" i="104"/>
  <c r="E39" i="104"/>
  <c r="M41" i="104"/>
  <c r="I42" i="104"/>
  <c r="E45" i="104"/>
  <c r="H5" i="104"/>
  <c r="P5" i="104"/>
  <c r="D6" i="104"/>
  <c r="T6" i="104"/>
  <c r="H7" i="104"/>
  <c r="P7" i="104"/>
  <c r="H23" i="104"/>
  <c r="E28" i="104"/>
  <c r="M28" i="104"/>
  <c r="U28" i="104"/>
  <c r="I29" i="104"/>
  <c r="Q29" i="104"/>
  <c r="E30" i="104"/>
  <c r="M30" i="104"/>
  <c r="U30" i="104"/>
  <c r="I31" i="104"/>
  <c r="Q31" i="104"/>
  <c r="E32" i="104"/>
  <c r="M32" i="104"/>
  <c r="U32" i="104"/>
  <c r="R36" i="104"/>
  <c r="V39" i="104"/>
  <c r="H57" i="104"/>
  <c r="P57" i="104"/>
  <c r="D58" i="104"/>
  <c r="L58" i="104"/>
  <c r="T58" i="104"/>
  <c r="H59" i="104"/>
  <c r="P59" i="104"/>
  <c r="D60" i="104"/>
  <c r="L60" i="104"/>
  <c r="T60" i="104"/>
  <c r="H61" i="104"/>
  <c r="P61" i="104"/>
  <c r="D62" i="104"/>
  <c r="L62" i="104"/>
  <c r="T62" i="104"/>
  <c r="H63" i="104"/>
  <c r="P63" i="104"/>
  <c r="H65" i="104"/>
  <c r="P65" i="104"/>
  <c r="H69" i="104"/>
  <c r="P69" i="104"/>
  <c r="E7" i="104"/>
  <c r="M7" i="104"/>
  <c r="U7" i="104"/>
  <c r="F9" i="104"/>
  <c r="N9" i="104"/>
  <c r="V9" i="104"/>
  <c r="J10" i="104"/>
  <c r="R10" i="104"/>
  <c r="H12" i="104"/>
  <c r="P12" i="104"/>
  <c r="D13" i="104"/>
  <c r="L13" i="104"/>
  <c r="H14" i="104"/>
  <c r="P14" i="104"/>
  <c r="D15" i="104"/>
  <c r="T15" i="104"/>
  <c r="H16" i="104"/>
  <c r="P16" i="104"/>
  <c r="F18" i="104"/>
  <c r="N18" i="104"/>
  <c r="V18" i="104"/>
  <c r="J19" i="104"/>
  <c r="R19" i="104"/>
  <c r="F20" i="104"/>
  <c r="N20" i="104"/>
  <c r="V20" i="104"/>
  <c r="R21" i="104"/>
  <c r="K23" i="104"/>
  <c r="S23" i="104"/>
  <c r="G24" i="104"/>
  <c r="O24" i="104"/>
  <c r="W24" i="104"/>
  <c r="K25" i="104"/>
  <c r="S25" i="104"/>
  <c r="L28" i="104"/>
  <c r="T28" i="104"/>
  <c r="P29" i="104"/>
  <c r="D30" i="104"/>
  <c r="L30" i="104"/>
  <c r="T30" i="104"/>
  <c r="H31" i="104"/>
  <c r="P31" i="104"/>
  <c r="D32" i="104"/>
  <c r="L32" i="104"/>
  <c r="T32" i="104"/>
  <c r="J34" i="104"/>
  <c r="R34" i="104"/>
  <c r="F35" i="104"/>
  <c r="N35" i="104"/>
  <c r="V35" i="104"/>
  <c r="F37" i="104"/>
  <c r="N37" i="104"/>
  <c r="V37" i="104"/>
  <c r="J38" i="104"/>
  <c r="F39" i="104"/>
  <c r="N39" i="104"/>
  <c r="J40" i="104"/>
  <c r="R40" i="104"/>
  <c r="F41" i="104"/>
  <c r="N41" i="104"/>
  <c r="V41" i="104"/>
  <c r="J42" i="104"/>
  <c r="R42" i="104"/>
  <c r="K58" i="104"/>
  <c r="O59" i="104"/>
  <c r="T34" i="104"/>
  <c r="D21" i="104"/>
  <c r="L21" i="104"/>
  <c r="T21" i="104"/>
  <c r="E23" i="104"/>
  <c r="M23" i="104"/>
  <c r="U23" i="104"/>
  <c r="I24" i="104"/>
  <c r="Q24" i="104"/>
  <c r="E25" i="104"/>
  <c r="M25" i="104"/>
  <c r="U25" i="104"/>
  <c r="F28" i="104"/>
  <c r="N28" i="104"/>
  <c r="V28" i="104"/>
  <c r="J29" i="104"/>
  <c r="R29" i="104"/>
  <c r="F30" i="104"/>
  <c r="N30" i="104"/>
  <c r="V30" i="104"/>
  <c r="J31" i="104"/>
  <c r="R31" i="104"/>
  <c r="F32" i="104"/>
  <c r="N32" i="104"/>
  <c r="V32" i="104"/>
  <c r="D34" i="104"/>
  <c r="L34" i="104"/>
  <c r="H35" i="104"/>
  <c r="P35" i="104"/>
  <c r="D36" i="104"/>
  <c r="L36" i="104"/>
  <c r="T36" i="104"/>
  <c r="H37" i="104"/>
  <c r="P37" i="104"/>
  <c r="L38" i="104"/>
  <c r="T38" i="104"/>
  <c r="H39" i="104"/>
  <c r="P39" i="104"/>
  <c r="D40" i="104"/>
  <c r="L40" i="104"/>
  <c r="T40" i="104"/>
  <c r="H41" i="104"/>
  <c r="P41" i="104"/>
  <c r="L42" i="104"/>
  <c r="T42" i="104"/>
  <c r="H43" i="104"/>
  <c r="P43" i="104"/>
  <c r="D44" i="104"/>
  <c r="Q57" i="104"/>
  <c r="I9" i="104"/>
  <c r="Q9" i="104"/>
  <c r="E10" i="104"/>
  <c r="M10" i="104"/>
  <c r="U10" i="104"/>
  <c r="K12" i="104"/>
  <c r="S12" i="104"/>
  <c r="G13" i="104"/>
  <c r="O13" i="104"/>
  <c r="W13" i="104"/>
  <c r="K14" i="104"/>
  <c r="S14" i="104"/>
  <c r="G15" i="104"/>
  <c r="W15" i="104"/>
  <c r="K16" i="104"/>
  <c r="S16" i="104"/>
  <c r="I18" i="104"/>
  <c r="E19" i="104"/>
  <c r="M19" i="104"/>
  <c r="U19" i="104"/>
  <c r="Q20" i="104"/>
  <c r="E21" i="104"/>
  <c r="M21" i="104"/>
  <c r="U21" i="104"/>
  <c r="F23" i="104"/>
  <c r="N23" i="104"/>
  <c r="V23" i="104"/>
  <c r="J24" i="104"/>
  <c r="R24" i="104"/>
  <c r="N25" i="104"/>
  <c r="V25" i="104"/>
  <c r="G28" i="104"/>
  <c r="O28" i="104"/>
  <c r="W28" i="104"/>
  <c r="K29" i="104"/>
  <c r="S29" i="104"/>
  <c r="G30" i="104"/>
  <c r="O30" i="104"/>
  <c r="W30" i="104"/>
  <c r="K31" i="104"/>
  <c r="S31" i="104"/>
  <c r="G32" i="104"/>
  <c r="O32" i="104"/>
  <c r="W32" i="104"/>
  <c r="E34" i="104"/>
  <c r="M34" i="104"/>
  <c r="U34" i="104"/>
  <c r="I35" i="104"/>
  <c r="Q35" i="104"/>
  <c r="E36" i="104"/>
  <c r="M36" i="104"/>
  <c r="U36" i="104"/>
  <c r="I37" i="104"/>
  <c r="Q37" i="104"/>
  <c r="E38" i="104"/>
  <c r="M38" i="104"/>
  <c r="U38" i="104"/>
  <c r="I39" i="104"/>
  <c r="Q39" i="104"/>
  <c r="E40" i="104"/>
  <c r="M40" i="104"/>
  <c r="U40" i="104"/>
  <c r="I41" i="104"/>
  <c r="Q41" i="104"/>
  <c r="E42" i="104"/>
  <c r="M42" i="104"/>
  <c r="U42" i="104"/>
  <c r="I43" i="104"/>
  <c r="Q43" i="104"/>
  <c r="U46" i="104"/>
  <c r="I47" i="104"/>
  <c r="M48" i="104"/>
  <c r="I51" i="104"/>
  <c r="J9" i="104"/>
  <c r="R9" i="104"/>
  <c r="F10" i="104"/>
  <c r="N10" i="104"/>
  <c r="D12" i="104"/>
  <c r="L12" i="104"/>
  <c r="T12" i="104"/>
  <c r="H13" i="104"/>
  <c r="P13" i="104"/>
  <c r="D14" i="104"/>
  <c r="L14" i="104"/>
  <c r="T14" i="104"/>
  <c r="H15" i="104"/>
  <c r="P15" i="104"/>
  <c r="D16" i="104"/>
  <c r="L16" i="104"/>
  <c r="T16" i="104"/>
  <c r="J18" i="104"/>
  <c r="F19" i="104"/>
  <c r="N19" i="104"/>
  <c r="J20" i="104"/>
  <c r="R20" i="104"/>
  <c r="F21" i="104"/>
  <c r="G23" i="104"/>
  <c r="O23" i="104"/>
  <c r="W23" i="104"/>
  <c r="K24" i="104"/>
  <c r="S24" i="104"/>
  <c r="G25" i="104"/>
  <c r="O25" i="104"/>
  <c r="W25" i="104"/>
  <c r="H28" i="104"/>
  <c r="P28" i="104"/>
  <c r="D29" i="104"/>
  <c r="T29" i="104"/>
  <c r="H30" i="104"/>
  <c r="P30" i="104"/>
  <c r="D31" i="104"/>
  <c r="L31" i="104"/>
  <c r="T31" i="104"/>
  <c r="H32" i="104"/>
  <c r="F34" i="104"/>
  <c r="N34" i="104"/>
  <c r="V34" i="104"/>
  <c r="J35" i="104"/>
  <c r="R35" i="104"/>
  <c r="F36" i="104"/>
  <c r="N36" i="104"/>
  <c r="V36" i="104"/>
  <c r="J37" i="104"/>
  <c r="R37" i="104"/>
  <c r="F38" i="104"/>
  <c r="N38" i="104"/>
  <c r="V38" i="104"/>
  <c r="J39" i="104"/>
  <c r="R39" i="104"/>
  <c r="F40" i="104"/>
  <c r="N40" i="104"/>
  <c r="V40" i="104"/>
  <c r="J41" i="104"/>
  <c r="R41" i="104"/>
  <c r="F42" i="104"/>
  <c r="N42" i="104"/>
  <c r="V42" i="104"/>
  <c r="K72" i="104"/>
  <c r="S72" i="104"/>
  <c r="G73" i="104"/>
  <c r="O73" i="104"/>
  <c r="W73" i="104"/>
  <c r="K75" i="104"/>
  <c r="S75" i="104"/>
  <c r="G76" i="104"/>
  <c r="O76" i="104"/>
  <c r="W76" i="104"/>
  <c r="R7" i="104"/>
  <c r="K9" i="104"/>
  <c r="S9" i="104"/>
  <c r="G10" i="104"/>
  <c r="O10" i="104"/>
  <c r="W10" i="104"/>
  <c r="E12" i="104"/>
  <c r="I13" i="104"/>
  <c r="Q13" i="104"/>
  <c r="E14" i="104"/>
  <c r="M14" i="104"/>
  <c r="U14" i="104"/>
  <c r="I15" i="104"/>
  <c r="Q15" i="104"/>
  <c r="E16" i="104"/>
  <c r="M16" i="104"/>
  <c r="U16" i="104"/>
  <c r="K18" i="104"/>
  <c r="S18" i="104"/>
  <c r="O19" i="104"/>
  <c r="W19" i="104"/>
  <c r="K20" i="104"/>
  <c r="S20" i="104"/>
  <c r="G21" i="104"/>
  <c r="O21" i="104"/>
  <c r="W21" i="104"/>
  <c r="P23" i="104"/>
  <c r="D24" i="104"/>
  <c r="L24" i="104"/>
  <c r="H25" i="104"/>
  <c r="P25" i="104"/>
  <c r="I28" i="104"/>
  <c r="Q28" i="104"/>
  <c r="E29" i="104"/>
  <c r="M29" i="104"/>
  <c r="U29" i="104"/>
  <c r="I30" i="104"/>
  <c r="Q30" i="104"/>
  <c r="E31" i="104"/>
  <c r="U31" i="104"/>
  <c r="I32" i="104"/>
  <c r="Q32" i="104"/>
  <c r="G34" i="104"/>
  <c r="O34" i="104"/>
  <c r="W34" i="104"/>
  <c r="K35" i="104"/>
  <c r="S35" i="104"/>
  <c r="G36" i="104"/>
  <c r="O36" i="104"/>
  <c r="W36" i="104"/>
  <c r="K37" i="104"/>
  <c r="S37" i="104"/>
  <c r="G38" i="104"/>
  <c r="O38" i="104"/>
  <c r="W38" i="104"/>
  <c r="K39" i="104"/>
  <c r="S39" i="104"/>
  <c r="G40" i="104"/>
  <c r="O40" i="104"/>
  <c r="W40" i="104"/>
  <c r="K41" i="104"/>
  <c r="S41" i="104"/>
  <c r="G42" i="104"/>
  <c r="O42" i="104"/>
  <c r="W44" i="104"/>
  <c r="R18" i="104"/>
  <c r="O6" i="104"/>
  <c r="W6" i="104"/>
  <c r="D9" i="104"/>
  <c r="L9" i="104"/>
  <c r="T9" i="104"/>
  <c r="H10" i="104"/>
  <c r="P10" i="104"/>
  <c r="F12" i="104"/>
  <c r="N12" i="104"/>
  <c r="V12" i="104"/>
  <c r="J13" i="104"/>
  <c r="R13" i="104"/>
  <c r="F14" i="104"/>
  <c r="N14" i="104"/>
  <c r="V14" i="104"/>
  <c r="J15" i="104"/>
  <c r="R15" i="104"/>
  <c r="F16" i="104"/>
  <c r="N16" i="104"/>
  <c r="V16" i="104"/>
  <c r="D18" i="104"/>
  <c r="L18" i="104"/>
  <c r="T18" i="104"/>
  <c r="H19" i="104"/>
  <c r="P19" i="104"/>
  <c r="D20" i="104"/>
  <c r="T20" i="104"/>
  <c r="H21" i="104"/>
  <c r="P21" i="104"/>
  <c r="Q23" i="104"/>
  <c r="E24" i="104"/>
  <c r="U24" i="104"/>
  <c r="I25" i="104"/>
  <c r="Q25" i="104"/>
  <c r="J28" i="104"/>
  <c r="R28" i="104"/>
  <c r="F29" i="104"/>
  <c r="N29" i="104"/>
  <c r="J30" i="104"/>
  <c r="R30" i="104"/>
  <c r="F31" i="104"/>
  <c r="N31" i="104"/>
  <c r="V31" i="104"/>
  <c r="J32" i="104"/>
  <c r="H34" i="104"/>
  <c r="P34" i="104"/>
  <c r="D35" i="104"/>
  <c r="L35" i="104"/>
  <c r="T35" i="104"/>
  <c r="H36" i="104"/>
  <c r="P36" i="104"/>
  <c r="L37" i="104"/>
  <c r="T37" i="104"/>
  <c r="H38" i="104"/>
  <c r="P38" i="104"/>
  <c r="D39" i="104"/>
  <c r="L39" i="104"/>
  <c r="T39" i="104"/>
  <c r="H40" i="104"/>
  <c r="D41" i="104"/>
  <c r="L41" i="104"/>
  <c r="T41" i="104"/>
  <c r="H42" i="104"/>
  <c r="P42" i="104"/>
  <c r="D43" i="104"/>
  <c r="L43" i="104"/>
  <c r="T43" i="104"/>
  <c r="H44" i="104"/>
  <c r="P44" i="104"/>
  <c r="D45" i="104"/>
  <c r="L45" i="104"/>
  <c r="T45" i="104"/>
  <c r="H46" i="104"/>
  <c r="P46" i="104"/>
  <c r="D47" i="104"/>
  <c r="L47" i="104"/>
  <c r="T47" i="104"/>
  <c r="H48" i="104"/>
  <c r="P48" i="104"/>
  <c r="D49" i="104"/>
  <c r="L49" i="104"/>
  <c r="T49" i="104"/>
  <c r="H50" i="104"/>
  <c r="P50" i="104"/>
  <c r="D51" i="104"/>
  <c r="L51" i="104"/>
  <c r="T51" i="104"/>
  <c r="E57" i="104"/>
  <c r="U57" i="104"/>
  <c r="I58" i="104"/>
  <c r="Q58" i="104"/>
  <c r="E59" i="104"/>
  <c r="M59" i="104"/>
  <c r="U59" i="104"/>
  <c r="I60" i="104"/>
  <c r="Q60" i="104"/>
  <c r="E61" i="104"/>
  <c r="M61" i="104"/>
  <c r="U61" i="104"/>
  <c r="I62" i="104"/>
  <c r="Q62" i="104"/>
  <c r="E63" i="104"/>
  <c r="M63" i="104"/>
  <c r="U63" i="104"/>
  <c r="I64" i="104"/>
  <c r="Q64" i="104"/>
  <c r="I66" i="104"/>
  <c r="Q66" i="104"/>
  <c r="E67" i="104"/>
  <c r="M67" i="104"/>
  <c r="U67" i="104"/>
  <c r="I68" i="104"/>
  <c r="Q68" i="104"/>
  <c r="E69" i="104"/>
  <c r="M69" i="104"/>
  <c r="U69" i="104"/>
  <c r="E72" i="104"/>
  <c r="M39" i="104"/>
  <c r="U39" i="104"/>
  <c r="I40" i="104"/>
  <c r="Q40" i="104"/>
  <c r="E41" i="104"/>
  <c r="U41" i="104"/>
  <c r="Q42" i="104"/>
  <c r="E43" i="104"/>
  <c r="M43" i="104"/>
  <c r="U43" i="104"/>
  <c r="I44" i="104"/>
  <c r="Q44" i="104"/>
  <c r="M45" i="104"/>
  <c r="U45" i="104"/>
  <c r="I46" i="104"/>
  <c r="Q46" i="104"/>
  <c r="E47" i="104"/>
  <c r="M47" i="104"/>
  <c r="U47" i="104"/>
  <c r="I48" i="104"/>
  <c r="Q48" i="104"/>
  <c r="E49" i="104"/>
  <c r="M49" i="104"/>
  <c r="U49" i="104"/>
  <c r="Q50" i="104"/>
  <c r="E51" i="104"/>
  <c r="M51" i="104"/>
  <c r="U51" i="104"/>
  <c r="F57" i="104"/>
  <c r="N57" i="104"/>
  <c r="V57" i="104"/>
  <c r="J58" i="104"/>
  <c r="R58" i="104"/>
  <c r="F59" i="104"/>
  <c r="N59" i="104"/>
  <c r="V59" i="104"/>
  <c r="J60" i="104"/>
  <c r="R60" i="104"/>
  <c r="F61" i="104"/>
  <c r="N61" i="104"/>
  <c r="V61" i="104"/>
  <c r="J62" i="104"/>
  <c r="R62" i="104"/>
  <c r="F63" i="104"/>
  <c r="N63" i="104"/>
  <c r="V63" i="104"/>
  <c r="F65" i="104"/>
  <c r="N65" i="104"/>
  <c r="V65" i="104"/>
  <c r="F67" i="104"/>
  <c r="N67" i="104"/>
  <c r="V67" i="104"/>
  <c r="F43" i="104"/>
  <c r="N43" i="104"/>
  <c r="V43" i="104"/>
  <c r="J44" i="104"/>
  <c r="R44" i="104"/>
  <c r="F45" i="104"/>
  <c r="N45" i="104"/>
  <c r="V45" i="104"/>
  <c r="J46" i="104"/>
  <c r="R46" i="104"/>
  <c r="F47" i="104"/>
  <c r="N47" i="104"/>
  <c r="V47" i="104"/>
  <c r="J48" i="104"/>
  <c r="R48" i="104"/>
  <c r="F49" i="104"/>
  <c r="N49" i="104"/>
  <c r="V49" i="104"/>
  <c r="J50" i="104"/>
  <c r="R50" i="104"/>
  <c r="F51" i="104"/>
  <c r="N51" i="104"/>
  <c r="V51" i="104"/>
  <c r="G57" i="104"/>
  <c r="O57" i="104"/>
  <c r="W57" i="104"/>
  <c r="S58" i="104"/>
  <c r="G59" i="104"/>
  <c r="W59" i="104"/>
  <c r="K60" i="104"/>
  <c r="S60" i="104"/>
  <c r="G61" i="104"/>
  <c r="O61" i="104"/>
  <c r="W61" i="104"/>
  <c r="K62" i="104"/>
  <c r="S62" i="104"/>
  <c r="G63" i="104"/>
  <c r="W63" i="104"/>
  <c r="K64" i="104"/>
  <c r="S64" i="104"/>
  <c r="G65" i="104"/>
  <c r="O65" i="104"/>
  <c r="W65" i="104"/>
  <c r="K66" i="104"/>
  <c r="S66" i="104"/>
  <c r="G67" i="104"/>
  <c r="O67" i="104"/>
  <c r="W67" i="104"/>
  <c r="K68" i="104"/>
  <c r="S68" i="104"/>
  <c r="G69" i="104"/>
  <c r="O69" i="104"/>
  <c r="W69" i="104"/>
  <c r="D72" i="104"/>
  <c r="L72" i="104"/>
  <c r="T72" i="104"/>
  <c r="H73" i="104"/>
  <c r="P73" i="104"/>
  <c r="D75" i="104"/>
  <c r="L75" i="104"/>
  <c r="T75" i="104"/>
  <c r="H76" i="104"/>
  <c r="P76" i="104"/>
  <c r="L44" i="104"/>
  <c r="T44" i="104"/>
  <c r="H45" i="104"/>
  <c r="P45" i="104"/>
  <c r="D46" i="104"/>
  <c r="L46" i="104"/>
  <c r="T46" i="104"/>
  <c r="H47" i="104"/>
  <c r="P47" i="104"/>
  <c r="D48" i="104"/>
  <c r="L48" i="104"/>
  <c r="T48" i="104"/>
  <c r="H49" i="104"/>
  <c r="P49" i="104"/>
  <c r="D50" i="104"/>
  <c r="L50" i="104"/>
  <c r="T50" i="104"/>
  <c r="H51" i="104"/>
  <c r="P51" i="104"/>
  <c r="I57" i="104"/>
  <c r="E58" i="104"/>
  <c r="M58" i="104"/>
  <c r="U58" i="104"/>
  <c r="I59" i="104"/>
  <c r="Q59" i="104"/>
  <c r="E60" i="104"/>
  <c r="U60" i="104"/>
  <c r="I61" i="104"/>
  <c r="Q61" i="104"/>
  <c r="E62" i="104"/>
  <c r="U62" i="104"/>
  <c r="I63" i="104"/>
  <c r="Q63" i="104"/>
  <c r="E64" i="104"/>
  <c r="M64" i="104"/>
  <c r="U64" i="104"/>
  <c r="I65" i="104"/>
  <c r="Q65" i="104"/>
  <c r="E66" i="104"/>
  <c r="M66" i="104"/>
  <c r="U66" i="104"/>
  <c r="I67" i="104"/>
  <c r="Q67" i="104"/>
  <c r="E68" i="104"/>
  <c r="M68" i="104"/>
  <c r="U68" i="104"/>
  <c r="F72" i="104"/>
  <c r="N72" i="104"/>
  <c r="V72" i="104"/>
  <c r="J73" i="104"/>
  <c r="R73" i="104"/>
  <c r="F75" i="104"/>
  <c r="N75" i="104"/>
  <c r="V75" i="104"/>
  <c r="J76" i="104"/>
  <c r="R76" i="104"/>
  <c r="E44" i="104"/>
  <c r="M44" i="104"/>
  <c r="U44" i="104"/>
  <c r="I45" i="104"/>
  <c r="Q45" i="104"/>
  <c r="E46" i="104"/>
  <c r="M46" i="104"/>
  <c r="Q47" i="104"/>
  <c r="E48" i="104"/>
  <c r="U48" i="104"/>
  <c r="I49" i="104"/>
  <c r="Q49" i="104"/>
  <c r="E50" i="104"/>
  <c r="M50" i="104"/>
  <c r="U50" i="104"/>
  <c r="Q51" i="104"/>
  <c r="J57" i="104"/>
  <c r="R57" i="104"/>
  <c r="F58" i="104"/>
  <c r="N58" i="104"/>
  <c r="V58" i="104"/>
  <c r="J59" i="104"/>
  <c r="R59" i="104"/>
  <c r="F60" i="104"/>
  <c r="N60" i="104"/>
  <c r="V60" i="104"/>
  <c r="J61" i="104"/>
  <c r="R61" i="104"/>
  <c r="F62" i="104"/>
  <c r="N62" i="104"/>
  <c r="V62" i="104"/>
  <c r="J63" i="104"/>
  <c r="R63" i="104"/>
  <c r="J67" i="104"/>
  <c r="R67" i="104"/>
  <c r="J69" i="104"/>
  <c r="R69" i="104"/>
  <c r="G72" i="104"/>
  <c r="J43" i="104"/>
  <c r="R43" i="104"/>
  <c r="F44" i="104"/>
  <c r="N44" i="104"/>
  <c r="V44" i="104"/>
  <c r="J45" i="104"/>
  <c r="R45" i="104"/>
  <c r="F46" i="104"/>
  <c r="N46" i="104"/>
  <c r="V46" i="104"/>
  <c r="J47" i="104"/>
  <c r="R47" i="104"/>
  <c r="F48" i="104"/>
  <c r="N48" i="104"/>
  <c r="V48" i="104"/>
  <c r="J49" i="104"/>
  <c r="R49" i="104"/>
  <c r="F50" i="104"/>
  <c r="N50" i="104"/>
  <c r="V50" i="104"/>
  <c r="J51" i="104"/>
  <c r="R51" i="104"/>
  <c r="K57" i="104"/>
  <c r="S57" i="104"/>
  <c r="G58" i="104"/>
  <c r="O58" i="104"/>
  <c r="W58" i="104"/>
  <c r="K59" i="104"/>
  <c r="S59" i="104"/>
  <c r="G60" i="104"/>
  <c r="O60" i="104"/>
  <c r="W60" i="104"/>
  <c r="K61" i="104"/>
  <c r="S61" i="104"/>
  <c r="G62" i="104"/>
  <c r="O62" i="104"/>
  <c r="W62" i="104"/>
  <c r="K63" i="104"/>
  <c r="S63" i="104"/>
  <c r="G64" i="104"/>
  <c r="O64" i="104"/>
  <c r="W64" i="104"/>
  <c r="G66" i="104"/>
  <c r="O66" i="104"/>
  <c r="W66" i="104"/>
  <c r="G68" i="104"/>
  <c r="O68" i="104"/>
  <c r="W68" i="104"/>
  <c r="H72" i="104"/>
  <c r="W42" i="104"/>
  <c r="K43" i="104"/>
  <c r="S43" i="104"/>
  <c r="G44" i="104"/>
  <c r="O44" i="104"/>
  <c r="K45" i="104"/>
  <c r="G46" i="104"/>
  <c r="O46" i="104"/>
  <c r="K47" i="104"/>
  <c r="S47" i="104"/>
  <c r="G48" i="104"/>
  <c r="O48" i="104"/>
  <c r="W48" i="104"/>
  <c r="K49" i="104"/>
  <c r="S49" i="104"/>
  <c r="G50" i="104"/>
  <c r="W50" i="104"/>
  <c r="K51" i="104"/>
  <c r="S51" i="104"/>
  <c r="D57" i="104"/>
  <c r="L57" i="104"/>
  <c r="T57" i="104"/>
  <c r="H58" i="104"/>
  <c r="P58" i="104"/>
  <c r="D59" i="104"/>
  <c r="L59" i="104"/>
  <c r="T59" i="104"/>
  <c r="H60" i="104"/>
  <c r="P60" i="104"/>
  <c r="D61" i="104"/>
  <c r="L61" i="104"/>
  <c r="T61" i="104"/>
  <c r="H62" i="104"/>
  <c r="P62" i="104"/>
  <c r="D63" i="104"/>
  <c r="L63" i="104"/>
  <c r="T63" i="104"/>
  <c r="D65" i="104"/>
  <c r="L65" i="104"/>
  <c r="T65" i="104"/>
  <c r="D67" i="104"/>
  <c r="L67" i="104"/>
  <c r="T67" i="104"/>
  <c r="D69" i="104"/>
  <c r="L69" i="104"/>
  <c r="T69" i="104"/>
  <c r="M72" i="104"/>
  <c r="U72" i="104"/>
  <c r="I73" i="104"/>
  <c r="Q73" i="104"/>
  <c r="E75" i="104"/>
  <c r="M75" i="104"/>
  <c r="U75" i="104"/>
  <c r="I76" i="104"/>
  <c r="Q76" i="104"/>
  <c r="O72" i="104"/>
  <c r="W72" i="104"/>
  <c r="K73" i="104"/>
  <c r="S73" i="104"/>
  <c r="G75" i="104"/>
  <c r="O75" i="104"/>
  <c r="W75" i="104"/>
  <c r="K76" i="104"/>
  <c r="S76" i="104"/>
  <c r="P72" i="104"/>
  <c r="D73" i="104"/>
  <c r="L73" i="104"/>
  <c r="T73" i="104"/>
  <c r="H75" i="104"/>
  <c r="P75" i="104"/>
  <c r="D76" i="104"/>
  <c r="L76" i="104"/>
  <c r="T76" i="104"/>
  <c r="I72" i="104"/>
  <c r="Q72" i="104"/>
  <c r="E73" i="104"/>
  <c r="M73" i="104"/>
  <c r="U73" i="104"/>
  <c r="I75" i="104"/>
  <c r="Q75" i="104"/>
  <c r="E76" i="104"/>
  <c r="M76" i="104"/>
  <c r="U76" i="104"/>
  <c r="J72" i="104"/>
  <c r="R72" i="104"/>
  <c r="F73" i="104"/>
  <c r="N73" i="104"/>
  <c r="V73" i="104"/>
  <c r="J75" i="104"/>
  <c r="R75" i="104"/>
  <c r="F76" i="104"/>
  <c r="N76" i="104"/>
  <c r="V76" i="104"/>
  <c r="J64" i="104"/>
  <c r="E65" i="104"/>
  <c r="M65" i="104"/>
  <c r="U65" i="104"/>
  <c r="H66" i="104"/>
  <c r="P66" i="104"/>
  <c r="K67" i="104"/>
  <c r="F68" i="104"/>
  <c r="N68" i="104"/>
  <c r="V68" i="104"/>
  <c r="I69" i="104"/>
  <c r="Q69" i="104"/>
  <c r="D64" i="104"/>
  <c r="L64" i="104"/>
  <c r="T64" i="104"/>
  <c r="J66" i="104"/>
  <c r="R66" i="104"/>
  <c r="H68" i="104"/>
  <c r="P68" i="104"/>
  <c r="K69" i="104"/>
  <c r="S69" i="104"/>
  <c r="F64" i="104"/>
  <c r="N64" i="104"/>
  <c r="V64" i="104"/>
  <c r="D66" i="104"/>
  <c r="L66" i="104"/>
  <c r="T66" i="104"/>
  <c r="J68" i="104"/>
  <c r="R68" i="104"/>
  <c r="J65" i="104"/>
  <c r="R65" i="104"/>
  <c r="H67" i="104"/>
  <c r="P67" i="104"/>
  <c r="F69" i="104"/>
  <c r="N69" i="104"/>
  <c r="V69" i="104"/>
  <c r="H64" i="104"/>
  <c r="P64" i="104"/>
  <c r="K65" i="104"/>
  <c r="S65" i="104"/>
  <c r="F66" i="104"/>
  <c r="N66" i="104"/>
  <c r="V66" i="104"/>
  <c r="D68" i="104"/>
  <c r="L68" i="104"/>
  <c r="T68" i="104"/>
  <c r="R64" i="104"/>
  <c r="S67" i="104"/>
  <c r="F8" i="104" l="1"/>
  <c r="P71" i="104"/>
  <c r="G22" i="104"/>
  <c r="V22" i="104"/>
  <c r="T22" i="104"/>
  <c r="D3" i="192"/>
  <c r="D2" i="192" s="1"/>
  <c r="I3" i="193"/>
  <c r="I2" i="193" s="1"/>
  <c r="U3" i="193"/>
  <c r="U2" i="193" s="1"/>
  <c r="G71" i="104"/>
  <c r="I22" i="104"/>
  <c r="N8" i="104"/>
  <c r="L3" i="193"/>
  <c r="L2" i="193" s="1"/>
  <c r="R3" i="193"/>
  <c r="R2" i="193" s="1"/>
  <c r="M22" i="104"/>
  <c r="Q4" i="104"/>
  <c r="I4" i="104"/>
  <c r="J3" i="192"/>
  <c r="J2" i="192" s="1"/>
  <c r="V3" i="193"/>
  <c r="V2" i="193" s="1"/>
  <c r="L17" i="104"/>
  <c r="O3" i="192"/>
  <c r="O2" i="192" s="1"/>
  <c r="K3" i="193"/>
  <c r="P22" i="104"/>
  <c r="W71" i="104"/>
  <c r="D3" i="193"/>
  <c r="D2" i="193" s="1"/>
  <c r="H3" i="193"/>
  <c r="H2" i="193" s="1"/>
  <c r="S8" i="104"/>
  <c r="S2" i="193"/>
  <c r="V8" i="104"/>
  <c r="W22" i="104"/>
  <c r="G3" i="192"/>
  <c r="G2" i="192" s="1"/>
  <c r="T8" i="104"/>
  <c r="H3" i="192"/>
  <c r="H2" i="192" s="1"/>
  <c r="F4" i="104"/>
  <c r="R8" i="104"/>
  <c r="Q8" i="104"/>
  <c r="N3" i="192"/>
  <c r="G3" i="193"/>
  <c r="G2" i="193" s="1"/>
  <c r="F3" i="192"/>
  <c r="F2" i="192" s="1"/>
  <c r="U3" i="192"/>
  <c r="U2" i="192" s="1"/>
  <c r="T3" i="192"/>
  <c r="T2" i="192" s="1"/>
  <c r="E3" i="193"/>
  <c r="W3" i="192"/>
  <c r="W2" i="192" s="1"/>
  <c r="O22" i="104"/>
  <c r="Q3" i="193"/>
  <c r="L3" i="192"/>
  <c r="L2" i="192" s="1"/>
  <c r="O3" i="193"/>
  <c r="O2" i="193" s="1"/>
  <c r="M3" i="193"/>
  <c r="I8" i="104"/>
  <c r="H52" i="104"/>
  <c r="D8" i="104"/>
  <c r="Q22" i="104"/>
  <c r="T17" i="104"/>
  <c r="T4" i="104"/>
  <c r="E17" i="104"/>
  <c r="J3" i="193"/>
  <c r="H8" i="104"/>
  <c r="P3" i="193"/>
  <c r="P2" i="193" s="1"/>
  <c r="D52" i="104"/>
  <c r="M52" i="104"/>
  <c r="L33" i="104"/>
  <c r="T2" i="193"/>
  <c r="I3" i="192"/>
  <c r="M3" i="192"/>
  <c r="M2" i="192" s="1"/>
  <c r="P3" i="192"/>
  <c r="P2" i="192" s="1"/>
  <c r="G4" i="104"/>
  <c r="U4" i="104"/>
  <c r="I27" i="104"/>
  <c r="U8" i="104"/>
  <c r="E4" i="104"/>
  <c r="E3" i="192"/>
  <c r="E2" i="192" s="1"/>
  <c r="V2" i="192"/>
  <c r="L71" i="104"/>
  <c r="K8" i="104"/>
  <c r="T27" i="104"/>
  <c r="V17" i="104"/>
  <c r="P52" i="104"/>
  <c r="U27" i="104"/>
  <c r="O8" i="104"/>
  <c r="L4" i="104"/>
  <c r="F71" i="104"/>
  <c r="U52" i="104"/>
  <c r="D71" i="104"/>
  <c r="W52" i="104"/>
  <c r="G52" i="104"/>
  <c r="V52" i="104"/>
  <c r="W33" i="104"/>
  <c r="H27" i="104"/>
  <c r="T11" i="104"/>
  <c r="K11" i="104"/>
  <c r="M11" i="104"/>
  <c r="M8" i="104"/>
  <c r="W4" i="104"/>
  <c r="U22" i="104"/>
  <c r="K52" i="104"/>
  <c r="F17" i="104"/>
  <c r="T52" i="104"/>
  <c r="V4" i="104"/>
  <c r="J4" i="104"/>
  <c r="N3" i="193"/>
  <c r="N2" i="193" s="1"/>
  <c r="W2" i="193"/>
  <c r="H71" i="104"/>
  <c r="O52" i="104"/>
  <c r="Q52" i="104"/>
  <c r="E52" i="104"/>
  <c r="N52" i="104"/>
  <c r="D33" i="104"/>
  <c r="D17" i="104"/>
  <c r="M17" i="104"/>
  <c r="L52" i="104"/>
  <c r="J52" i="104"/>
  <c r="J71" i="104"/>
  <c r="I52" i="104"/>
  <c r="F52" i="104"/>
  <c r="P17" i="104"/>
  <c r="I11" i="104"/>
  <c r="J22" i="104"/>
  <c r="Q3" i="192"/>
  <c r="Q71" i="104"/>
  <c r="J27" i="104"/>
  <c r="O33" i="104"/>
  <c r="L11" i="104"/>
  <c r="U17" i="104"/>
  <c r="V27" i="104"/>
  <c r="L27" i="104"/>
  <c r="N17" i="104"/>
  <c r="U11" i="104"/>
  <c r="Q17" i="104"/>
  <c r="M4" i="104"/>
  <c r="J11" i="104"/>
  <c r="W17" i="104"/>
  <c r="Q11" i="104"/>
  <c r="R22" i="104"/>
  <c r="F3" i="193"/>
  <c r="F2" i="193" s="1"/>
  <c r="T33" i="104"/>
  <c r="G33" i="104"/>
  <c r="E11" i="104"/>
  <c r="S71" i="104"/>
  <c r="V33" i="104"/>
  <c r="D11" i="104"/>
  <c r="U33" i="104"/>
  <c r="N27" i="104"/>
  <c r="M27" i="104"/>
  <c r="O27" i="104"/>
  <c r="H17" i="104"/>
  <c r="P8" i="104"/>
  <c r="P33" i="104"/>
  <c r="R17" i="104"/>
  <c r="N33" i="104"/>
  <c r="M33" i="104"/>
  <c r="F27" i="104"/>
  <c r="R33" i="104"/>
  <c r="P11" i="104"/>
  <c r="P4" i="104"/>
  <c r="Q33" i="104"/>
  <c r="O17" i="104"/>
  <c r="E71" i="104"/>
  <c r="S52" i="104"/>
  <c r="R52" i="104"/>
  <c r="I71" i="104"/>
  <c r="L8" i="104"/>
  <c r="S17" i="104"/>
  <c r="K71" i="104"/>
  <c r="F33" i="104"/>
  <c r="J17" i="104"/>
  <c r="E33" i="104"/>
  <c r="I17" i="104"/>
  <c r="O11" i="104"/>
  <c r="E22" i="104"/>
  <c r="E27" i="104"/>
  <c r="H4" i="104"/>
  <c r="E8" i="104"/>
  <c r="O4" i="104"/>
  <c r="G27" i="104"/>
  <c r="G8" i="104"/>
  <c r="R71" i="104"/>
  <c r="O71" i="104"/>
  <c r="U71" i="104"/>
  <c r="V71" i="104"/>
  <c r="H33" i="104"/>
  <c r="V11" i="104"/>
  <c r="Q27" i="104"/>
  <c r="G11" i="104"/>
  <c r="J33" i="104"/>
  <c r="H11" i="104"/>
  <c r="H22" i="104"/>
  <c r="I33" i="104"/>
  <c r="S3" i="192"/>
  <c r="S2" i="192" s="1"/>
  <c r="S27" i="104"/>
  <c r="L22" i="104"/>
  <c r="S33" i="104"/>
  <c r="G17" i="104"/>
  <c r="K22" i="104"/>
  <c r="R2" i="192"/>
  <c r="M71" i="104"/>
  <c r="T71" i="104"/>
  <c r="N11" i="104"/>
  <c r="K17" i="104"/>
  <c r="P27" i="104"/>
  <c r="J8" i="104"/>
  <c r="S11" i="104"/>
  <c r="K3" i="192"/>
  <c r="W11" i="104"/>
  <c r="N4" i="104"/>
  <c r="D4" i="104"/>
  <c r="S4" i="104"/>
  <c r="N22" i="104"/>
  <c r="N71" i="104"/>
  <c r="R27" i="104"/>
  <c r="F11" i="104"/>
  <c r="K33" i="104"/>
  <c r="W27" i="104"/>
  <c r="S22" i="104"/>
  <c r="D27" i="104"/>
  <c r="K27" i="104"/>
  <c r="D22" i="104"/>
  <c r="R11" i="104"/>
  <c r="K4" i="104"/>
  <c r="W8" i="104"/>
  <c r="F22" i="104"/>
  <c r="R4" i="104"/>
  <c r="W26" i="104" l="1"/>
  <c r="K2" i="193"/>
  <c r="V3" i="104"/>
  <c r="N2" i="192"/>
  <c r="K2" i="192"/>
  <c r="E2" i="193"/>
  <c r="T26" i="104"/>
  <c r="Q3" i="104"/>
  <c r="I3" i="104"/>
  <c r="I2" i="192"/>
  <c r="J2" i="193"/>
  <c r="Q2" i="192"/>
  <c r="M2" i="193"/>
  <c r="F3" i="104"/>
  <c r="K26" i="104"/>
  <c r="J3" i="104"/>
  <c r="G3" i="104"/>
  <c r="T3" i="104"/>
  <c r="S3" i="104"/>
  <c r="L26" i="104"/>
  <c r="Q2" i="193"/>
  <c r="R26" i="104"/>
  <c r="U26" i="104"/>
  <c r="R3" i="104"/>
  <c r="O26" i="104"/>
  <c r="M3" i="104"/>
  <c r="U3" i="104"/>
  <c r="N3" i="104"/>
  <c r="W3" i="104"/>
  <c r="W2" i="104" s="1"/>
  <c r="H26" i="104"/>
  <c r="V26" i="104"/>
  <c r="I26" i="104"/>
  <c r="D3" i="104"/>
  <c r="G26" i="104"/>
  <c r="M26" i="104"/>
  <c r="D26" i="104"/>
  <c r="K3" i="104"/>
  <c r="O3" i="104"/>
  <c r="P3" i="104"/>
  <c r="E3" i="104"/>
  <c r="N26" i="104"/>
  <c r="J26" i="104"/>
  <c r="H3" i="104"/>
  <c r="Q26" i="104"/>
  <c r="E26" i="104"/>
  <c r="P26" i="104"/>
  <c r="L3" i="104"/>
  <c r="L2" i="104" s="1"/>
  <c r="S26" i="104"/>
  <c r="F26" i="104"/>
  <c r="I2" i="104" l="1"/>
  <c r="V2" i="104"/>
  <c r="S2" i="104"/>
  <c r="T2" i="104"/>
  <c r="Q2" i="104"/>
  <c r="F2" i="104"/>
  <c r="O2" i="104"/>
  <c r="K2" i="104"/>
  <c r="U2" i="104"/>
  <c r="J2" i="104"/>
  <c r="N2" i="104"/>
  <c r="G2" i="104"/>
  <c r="P2" i="104"/>
  <c r="R2" i="104"/>
  <c r="M2" i="104"/>
  <c r="H2" i="104"/>
  <c r="E2" i="104"/>
  <c r="D2" i="104"/>
  <c r="C74" i="104"/>
  <c r="C65" i="104"/>
  <c r="C62" i="104"/>
  <c r="C57" i="104"/>
  <c r="C54" i="104"/>
  <c r="C48" i="104"/>
  <c r="C45" i="104"/>
  <c r="C40" i="104"/>
  <c r="C37" i="104"/>
  <c r="C28" i="104"/>
  <c r="C20" i="104"/>
  <c r="C16" i="104"/>
  <c r="C10" i="104"/>
  <c r="C73" i="104"/>
  <c r="C72" i="104"/>
  <c r="C69" i="104"/>
  <c r="C68" i="104"/>
  <c r="C64" i="104"/>
  <c r="C61" i="104"/>
  <c r="C60" i="104"/>
  <c r="C56" i="104"/>
  <c r="C49" i="104"/>
  <c r="C47" i="104"/>
  <c r="C44" i="104"/>
  <c r="C41" i="104"/>
  <c r="C39" i="104"/>
  <c r="C36" i="104"/>
  <c r="C19" i="104"/>
  <c r="C18" i="104"/>
  <c r="C14" i="104"/>
  <c r="C4" i="191"/>
  <c r="C70" i="104"/>
  <c r="C31" i="104"/>
  <c r="C4" i="193"/>
  <c r="W74" i="105"/>
  <c r="V74" i="105"/>
  <c r="U74" i="105"/>
  <c r="T74" i="105"/>
  <c r="S74" i="105"/>
  <c r="R74" i="105"/>
  <c r="Q74" i="105"/>
  <c r="P74" i="105"/>
  <c r="O74" i="105"/>
  <c r="N74" i="105"/>
  <c r="M74" i="105"/>
  <c r="L74" i="105"/>
  <c r="K74" i="105"/>
  <c r="J74" i="105"/>
  <c r="I74" i="105"/>
  <c r="H74" i="105"/>
  <c r="G74" i="105"/>
  <c r="F74" i="105"/>
  <c r="E74" i="105"/>
  <c r="D74" i="105"/>
  <c r="W56" i="105"/>
  <c r="V56" i="105"/>
  <c r="U56" i="105"/>
  <c r="T56" i="105"/>
  <c r="S56" i="105"/>
  <c r="R56" i="105"/>
  <c r="Q56" i="105"/>
  <c r="P56" i="105"/>
  <c r="O56" i="105"/>
  <c r="N56" i="105"/>
  <c r="M56" i="105"/>
  <c r="L56" i="105"/>
  <c r="K56" i="105"/>
  <c r="J56" i="105"/>
  <c r="I56" i="105"/>
  <c r="H56" i="105"/>
  <c r="G56" i="105"/>
  <c r="F56" i="105"/>
  <c r="E56" i="105"/>
  <c r="D56" i="105"/>
  <c r="W55" i="105"/>
  <c r="V55" i="105"/>
  <c r="U55" i="105"/>
  <c r="T55" i="105"/>
  <c r="S55" i="105"/>
  <c r="R55" i="105"/>
  <c r="Q55" i="105"/>
  <c r="P55" i="105"/>
  <c r="O55" i="105"/>
  <c r="N55" i="105"/>
  <c r="M55" i="105"/>
  <c r="L55" i="105"/>
  <c r="K55" i="105"/>
  <c r="J55" i="105"/>
  <c r="I55" i="105"/>
  <c r="H55" i="105"/>
  <c r="G55" i="105"/>
  <c r="F55" i="105"/>
  <c r="E55" i="105"/>
  <c r="D55" i="105"/>
  <c r="W54" i="105"/>
  <c r="V54" i="105"/>
  <c r="U54" i="105"/>
  <c r="T54" i="105"/>
  <c r="S54" i="105"/>
  <c r="R54" i="105"/>
  <c r="Q54" i="105"/>
  <c r="P54" i="105"/>
  <c r="O54" i="105"/>
  <c r="N54" i="105"/>
  <c r="M54" i="105"/>
  <c r="L54" i="105"/>
  <c r="K54" i="105"/>
  <c r="J54" i="105"/>
  <c r="I54" i="105"/>
  <c r="H54" i="105"/>
  <c r="G54" i="105"/>
  <c r="F54" i="105"/>
  <c r="E54" i="105"/>
  <c r="D54" i="105"/>
  <c r="W53" i="105"/>
  <c r="V53" i="105"/>
  <c r="U53" i="105"/>
  <c r="T53" i="105"/>
  <c r="S53" i="105"/>
  <c r="R53" i="105"/>
  <c r="Q53" i="105"/>
  <c r="P53" i="105"/>
  <c r="O53" i="105"/>
  <c r="N53" i="105"/>
  <c r="M53" i="105"/>
  <c r="L53" i="105"/>
  <c r="K53" i="105"/>
  <c r="J53" i="105"/>
  <c r="I53" i="105"/>
  <c r="H53" i="105"/>
  <c r="G53" i="105"/>
  <c r="F53" i="105"/>
  <c r="E53" i="105"/>
  <c r="D53" i="105"/>
  <c r="C74" i="105"/>
  <c r="C56" i="105"/>
  <c r="C55" i="105"/>
  <c r="C54" i="105"/>
  <c r="C53" i="105"/>
  <c r="Q4" i="189"/>
  <c r="O4" i="189"/>
  <c r="I4" i="189"/>
  <c r="S76" i="105"/>
  <c r="Q76" i="105"/>
  <c r="K76" i="105"/>
  <c r="I76" i="105"/>
  <c r="W75" i="105"/>
  <c r="U75" i="105"/>
  <c r="O75" i="105"/>
  <c r="M75" i="105"/>
  <c r="G75" i="105"/>
  <c r="E75" i="105"/>
  <c r="S73" i="105"/>
  <c r="Q73" i="105"/>
  <c r="K73" i="105"/>
  <c r="I73" i="105"/>
  <c r="W72" i="105"/>
  <c r="O72" i="105"/>
  <c r="G72" i="105"/>
  <c r="V70" i="105"/>
  <c r="N70" i="105"/>
  <c r="K70" i="105"/>
  <c r="F70" i="105"/>
  <c r="S51" i="105"/>
  <c r="Q51" i="105"/>
  <c r="K51" i="105"/>
  <c r="I51" i="105"/>
  <c r="W50" i="105"/>
  <c r="U50" i="105"/>
  <c r="O50" i="105"/>
  <c r="M50" i="105"/>
  <c r="G50" i="105"/>
  <c r="E50" i="105"/>
  <c r="S49" i="105"/>
  <c r="Q49" i="105"/>
  <c r="K49" i="105"/>
  <c r="I49" i="105"/>
  <c r="W48" i="105"/>
  <c r="U48" i="105"/>
  <c r="O48" i="105"/>
  <c r="M48" i="105"/>
  <c r="G48" i="105"/>
  <c r="E48" i="105"/>
  <c r="S47" i="105"/>
  <c r="Q47" i="105"/>
  <c r="K47" i="105"/>
  <c r="I47" i="105"/>
  <c r="W46" i="105"/>
  <c r="U46" i="105"/>
  <c r="O46" i="105"/>
  <c r="M46" i="105"/>
  <c r="G46" i="105"/>
  <c r="E46" i="105"/>
  <c r="S45" i="105"/>
  <c r="Q45" i="105"/>
  <c r="K45" i="105"/>
  <c r="I45" i="105"/>
  <c r="W44" i="105"/>
  <c r="U44" i="105"/>
  <c r="O44" i="105"/>
  <c r="M44" i="105"/>
  <c r="G44" i="105"/>
  <c r="S43" i="105"/>
  <c r="Q43" i="105"/>
  <c r="K43" i="105"/>
  <c r="I43" i="105"/>
  <c r="W42" i="105"/>
  <c r="U42" i="105"/>
  <c r="O42" i="105"/>
  <c r="M42" i="105"/>
  <c r="G42" i="105"/>
  <c r="S41" i="105"/>
  <c r="Q41" i="105"/>
  <c r="K41" i="105"/>
  <c r="I41" i="105"/>
  <c r="W40" i="105"/>
  <c r="U40" i="105"/>
  <c r="O40" i="105"/>
  <c r="M40" i="105"/>
  <c r="G40" i="105"/>
  <c r="E40" i="105"/>
  <c r="S39" i="105"/>
  <c r="Q39" i="105"/>
  <c r="K39" i="105"/>
  <c r="I39" i="105"/>
  <c r="W38" i="105"/>
  <c r="U38" i="105"/>
  <c r="O38" i="105"/>
  <c r="M38" i="105"/>
  <c r="G38" i="105"/>
  <c r="E38" i="105"/>
  <c r="S37" i="105"/>
  <c r="Q37" i="105"/>
  <c r="K37" i="105"/>
  <c r="I37" i="105"/>
  <c r="W36" i="105"/>
  <c r="U36" i="105"/>
  <c r="O36" i="105"/>
  <c r="M36" i="105"/>
  <c r="G36" i="105"/>
  <c r="E36" i="105"/>
  <c r="S35" i="105"/>
  <c r="K35" i="105"/>
  <c r="I35" i="105"/>
  <c r="W34" i="105"/>
  <c r="O34" i="105"/>
  <c r="G34" i="105"/>
  <c r="U25" i="105"/>
  <c r="R25" i="105"/>
  <c r="M25" i="105"/>
  <c r="J25" i="105"/>
  <c r="E25" i="105"/>
  <c r="V24" i="105"/>
  <c r="Q24" i="105"/>
  <c r="N24" i="105"/>
  <c r="I24" i="105"/>
  <c r="F24" i="105"/>
  <c r="R23" i="105"/>
  <c r="J23" i="105"/>
  <c r="Q21" i="105"/>
  <c r="I21" i="105"/>
  <c r="U20" i="105"/>
  <c r="R20" i="105"/>
  <c r="M20" i="105"/>
  <c r="E20" i="105"/>
  <c r="Q19" i="105"/>
  <c r="I19" i="105"/>
  <c r="F19" i="105"/>
  <c r="I16" i="105"/>
  <c r="U15" i="105"/>
  <c r="M15" i="105"/>
  <c r="E15" i="105"/>
  <c r="Q14" i="105"/>
  <c r="I14" i="105"/>
  <c r="U13" i="105"/>
  <c r="M13" i="105"/>
  <c r="E13" i="105"/>
  <c r="Q12" i="105"/>
  <c r="I12" i="105"/>
  <c r="W10" i="105"/>
  <c r="U10" i="105"/>
  <c r="O10" i="105"/>
  <c r="M10" i="105"/>
  <c r="G10" i="105"/>
  <c r="E10" i="105"/>
  <c r="S9" i="105"/>
  <c r="T7" i="105"/>
  <c r="L7" i="105"/>
  <c r="D7" i="105"/>
  <c r="P6" i="105"/>
  <c r="H6" i="105"/>
  <c r="T5" i="105"/>
  <c r="L5" i="105"/>
  <c r="D5" i="105"/>
  <c r="G70" i="105" l="1"/>
  <c r="O70" i="105"/>
  <c r="W70" i="105"/>
  <c r="H70" i="105"/>
  <c r="P70" i="105"/>
  <c r="I70" i="105"/>
  <c r="Q70" i="105"/>
  <c r="S70" i="105"/>
  <c r="E9" i="105"/>
  <c r="E8" i="105" s="1"/>
  <c r="M9" i="105"/>
  <c r="U9" i="105"/>
  <c r="U8" i="105" s="1"/>
  <c r="I10" i="105"/>
  <c r="Q10" i="105"/>
  <c r="E70" i="105"/>
  <c r="M70" i="105"/>
  <c r="U70" i="105"/>
  <c r="E4" i="190"/>
  <c r="M4" i="190"/>
  <c r="F18" i="105"/>
  <c r="N18" i="105"/>
  <c r="V18" i="105"/>
  <c r="V23" i="105"/>
  <c r="V22" i="105" s="1"/>
  <c r="J24" i="105"/>
  <c r="J22" i="105" s="1"/>
  <c r="R24" i="105"/>
  <c r="R22" i="105" s="1"/>
  <c r="F25" i="105"/>
  <c r="N25" i="105"/>
  <c r="V25" i="105"/>
  <c r="J28" i="105"/>
  <c r="F29" i="105"/>
  <c r="N29" i="105"/>
  <c r="V29" i="105"/>
  <c r="J30" i="105"/>
  <c r="R30" i="105"/>
  <c r="F31" i="105"/>
  <c r="N31" i="105"/>
  <c r="V31" i="105"/>
  <c r="J32" i="105"/>
  <c r="R32" i="105"/>
  <c r="F34" i="105"/>
  <c r="V34" i="105"/>
  <c r="J35" i="105"/>
  <c r="R35" i="105"/>
  <c r="F36" i="105"/>
  <c r="N36" i="105"/>
  <c r="V36" i="105"/>
  <c r="J37" i="105"/>
  <c r="R37" i="105"/>
  <c r="F38" i="105"/>
  <c r="N38" i="105"/>
  <c r="V38" i="105"/>
  <c r="J39" i="105"/>
  <c r="R39" i="105"/>
  <c r="F40" i="105"/>
  <c r="N40" i="105"/>
  <c r="V40" i="105"/>
  <c r="J41" i="105"/>
  <c r="R41" i="105"/>
  <c r="F42" i="105"/>
  <c r="N42" i="105"/>
  <c r="V42" i="105"/>
  <c r="J43" i="105"/>
  <c r="R43" i="105"/>
  <c r="F44" i="105"/>
  <c r="N44" i="105"/>
  <c r="V44" i="105"/>
  <c r="J45" i="105"/>
  <c r="R45" i="105"/>
  <c r="F46" i="105"/>
  <c r="N46" i="105"/>
  <c r="V46" i="105"/>
  <c r="J47" i="105"/>
  <c r="R47" i="105"/>
  <c r="F48" i="105"/>
  <c r="N48" i="105"/>
  <c r="V48" i="105"/>
  <c r="J49" i="105"/>
  <c r="R49" i="105"/>
  <c r="F50" i="105"/>
  <c r="N50" i="105"/>
  <c r="V50" i="105"/>
  <c r="J51" i="105"/>
  <c r="R51" i="105"/>
  <c r="J70" i="105"/>
  <c r="R70" i="105"/>
  <c r="S6" i="105"/>
  <c r="O7" i="105"/>
  <c r="M4" i="189"/>
  <c r="K6" i="105"/>
  <c r="G7" i="105"/>
  <c r="W7" i="105"/>
  <c r="C70" i="105"/>
  <c r="D39" i="105"/>
  <c r="D41" i="105"/>
  <c r="D58" i="105"/>
  <c r="L58" i="105"/>
  <c r="T58" i="105"/>
  <c r="H59" i="105"/>
  <c r="P59" i="105"/>
  <c r="D60" i="105"/>
  <c r="L60" i="105"/>
  <c r="T60" i="105"/>
  <c r="H61" i="105"/>
  <c r="P61" i="105"/>
  <c r="D62" i="105"/>
  <c r="L62" i="105"/>
  <c r="T62" i="105"/>
  <c r="H63" i="105"/>
  <c r="P63" i="105"/>
  <c r="D64" i="105"/>
  <c r="L64" i="105"/>
  <c r="T64" i="105"/>
  <c r="H65" i="105"/>
  <c r="P65" i="105"/>
  <c r="D66" i="105"/>
  <c r="L66" i="105"/>
  <c r="T66" i="105"/>
  <c r="H67" i="105"/>
  <c r="P67" i="105"/>
  <c r="D68" i="105"/>
  <c r="L68" i="105"/>
  <c r="T68" i="105"/>
  <c r="H69" i="105"/>
  <c r="P69" i="105"/>
  <c r="D70" i="105"/>
  <c r="L70" i="105"/>
  <c r="T70" i="105"/>
  <c r="H19" i="105"/>
  <c r="D20" i="105"/>
  <c r="L20" i="105"/>
  <c r="T20" i="105"/>
  <c r="H21" i="105"/>
  <c r="P21" i="105"/>
  <c r="D23" i="105"/>
  <c r="L23" i="105"/>
  <c r="T23" i="105"/>
  <c r="H24" i="105"/>
  <c r="P24" i="105"/>
  <c r="D25" i="105"/>
  <c r="L25" i="105"/>
  <c r="T25" i="105"/>
  <c r="P28" i="105"/>
  <c r="D29" i="105"/>
  <c r="L29" i="105"/>
  <c r="T29" i="105"/>
  <c r="H30" i="105"/>
  <c r="P30" i="105"/>
  <c r="D31" i="105"/>
  <c r="L31" i="105"/>
  <c r="T31" i="105"/>
  <c r="H32" i="105"/>
  <c r="P32" i="105"/>
  <c r="G58" i="105"/>
  <c r="O58" i="105"/>
  <c r="W58" i="105"/>
  <c r="K59" i="105"/>
  <c r="S59" i="105"/>
  <c r="G60" i="105"/>
  <c r="O60" i="105"/>
  <c r="W60" i="105"/>
  <c r="K61" i="105"/>
  <c r="S61" i="105"/>
  <c r="G62" i="105"/>
  <c r="O62" i="105"/>
  <c r="W62" i="105"/>
  <c r="K63" i="105"/>
  <c r="S63" i="105"/>
  <c r="G64" i="105"/>
  <c r="O64" i="105"/>
  <c r="W64" i="105"/>
  <c r="K65" i="105"/>
  <c r="S65" i="105"/>
  <c r="G66" i="105"/>
  <c r="O66" i="105"/>
  <c r="W66" i="105"/>
  <c r="K67" i="105"/>
  <c r="S67" i="105"/>
  <c r="G68" i="105"/>
  <c r="O68" i="105"/>
  <c r="W68" i="105"/>
  <c r="K69" i="105"/>
  <c r="S69" i="105"/>
  <c r="E4" i="189"/>
  <c r="U4" i="189"/>
  <c r="J9" i="105"/>
  <c r="R9" i="105"/>
  <c r="F10" i="105"/>
  <c r="N10" i="105"/>
  <c r="V10" i="105"/>
  <c r="D57" i="105"/>
  <c r="L57" i="105"/>
  <c r="T57" i="105"/>
  <c r="H58" i="105"/>
  <c r="P58" i="105"/>
  <c r="D59" i="105"/>
  <c r="L59" i="105"/>
  <c r="T59" i="105"/>
  <c r="H60" i="105"/>
  <c r="P60" i="105"/>
  <c r="D61" i="105"/>
  <c r="L61" i="105"/>
  <c r="T61" i="105"/>
  <c r="H62" i="105"/>
  <c r="P62" i="105"/>
  <c r="D63" i="105"/>
  <c r="L63" i="105"/>
  <c r="T63" i="105"/>
  <c r="H64" i="105"/>
  <c r="P64" i="105"/>
  <c r="D65" i="105"/>
  <c r="L65" i="105"/>
  <c r="T65" i="105"/>
  <c r="H66" i="105"/>
  <c r="P66" i="105"/>
  <c r="D67" i="105"/>
  <c r="L67" i="105"/>
  <c r="T67" i="105"/>
  <c r="H68" i="105"/>
  <c r="P68" i="105"/>
  <c r="D69" i="105"/>
  <c r="L69" i="105"/>
  <c r="T69" i="105"/>
  <c r="T4" i="190"/>
  <c r="T3" i="190" s="1"/>
  <c r="D6" i="105"/>
  <c r="D4" i="105" s="1"/>
  <c r="L6" i="105"/>
  <c r="L4" i="105" s="1"/>
  <c r="T6" i="105"/>
  <c r="T4" i="105" s="1"/>
  <c r="H7" i="105"/>
  <c r="P7" i="105"/>
  <c r="H10" i="105"/>
  <c r="P10" i="105"/>
  <c r="H13" i="105"/>
  <c r="P13" i="105"/>
  <c r="D14" i="105"/>
  <c r="L14" i="105"/>
  <c r="T14" i="105"/>
  <c r="H15" i="105"/>
  <c r="P15" i="105"/>
  <c r="D16" i="105"/>
  <c r="L16" i="105"/>
  <c r="T16" i="105"/>
  <c r="G18" i="105"/>
  <c r="O18" i="105"/>
  <c r="W18" i="105"/>
  <c r="K19" i="105"/>
  <c r="S19" i="105"/>
  <c r="G20" i="105"/>
  <c r="O20" i="105"/>
  <c r="W20" i="105"/>
  <c r="K21" i="105"/>
  <c r="S21" i="105"/>
  <c r="J58" i="105"/>
  <c r="R58" i="105"/>
  <c r="F59" i="105"/>
  <c r="N59" i="105"/>
  <c r="V59" i="105"/>
  <c r="J60" i="105"/>
  <c r="R60" i="105"/>
  <c r="F61" i="105"/>
  <c r="N61" i="105"/>
  <c r="V61" i="105"/>
  <c r="J62" i="105"/>
  <c r="R62" i="105"/>
  <c r="F63" i="105"/>
  <c r="N63" i="105"/>
  <c r="V63" i="105"/>
  <c r="J64" i="105"/>
  <c r="R64" i="105"/>
  <c r="F65" i="105"/>
  <c r="N65" i="105"/>
  <c r="V65" i="105"/>
  <c r="J66" i="105"/>
  <c r="R66" i="105"/>
  <c r="F67" i="105"/>
  <c r="N67" i="105"/>
  <c r="V67" i="105"/>
  <c r="J68" i="105"/>
  <c r="R68" i="105"/>
  <c r="F69" i="105"/>
  <c r="N69" i="105"/>
  <c r="V69" i="105"/>
  <c r="E6" i="105"/>
  <c r="M6" i="105"/>
  <c r="U6" i="105"/>
  <c r="I7" i="105"/>
  <c r="Q7" i="105"/>
  <c r="I13" i="105"/>
  <c r="Q13" i="105"/>
  <c r="E14" i="105"/>
  <c r="M14" i="105"/>
  <c r="U14" i="105"/>
  <c r="I15" i="105"/>
  <c r="Q15" i="105"/>
  <c r="E16" i="105"/>
  <c r="M16" i="105"/>
  <c r="U16" i="105"/>
  <c r="H18" i="105"/>
  <c r="P18" i="105"/>
  <c r="D19" i="105"/>
  <c r="L19" i="105"/>
  <c r="T19" i="105"/>
  <c r="H20" i="105"/>
  <c r="P20" i="105"/>
  <c r="H25" i="105"/>
  <c r="I29" i="105"/>
  <c r="E30" i="105"/>
  <c r="M30" i="105"/>
  <c r="U30" i="105"/>
  <c r="I31" i="105"/>
  <c r="Q31" i="105"/>
  <c r="E32" i="105"/>
  <c r="M32" i="105"/>
  <c r="U32" i="105"/>
  <c r="K5" i="105"/>
  <c r="S5" i="105"/>
  <c r="G6" i="105"/>
  <c r="O6" i="105"/>
  <c r="W6" i="105"/>
  <c r="K7" i="105"/>
  <c r="S7" i="105"/>
  <c r="O12" i="105"/>
  <c r="K13" i="105"/>
  <c r="S13" i="105"/>
  <c r="G14" i="105"/>
  <c r="O14" i="105"/>
  <c r="W14" i="105"/>
  <c r="K15" i="105"/>
  <c r="S15" i="105"/>
  <c r="G16" i="105"/>
  <c r="O16" i="105"/>
  <c r="W16" i="105"/>
  <c r="D4" i="189"/>
  <c r="D3" i="189" s="1"/>
  <c r="W4" i="189"/>
  <c r="W3" i="189" s="1"/>
  <c r="F4" i="190"/>
  <c r="C18" i="105"/>
  <c r="F28" i="105"/>
  <c r="N28" i="105"/>
  <c r="V28" i="105"/>
  <c r="J29" i="105"/>
  <c r="R29" i="105"/>
  <c r="F30" i="105"/>
  <c r="N30" i="105"/>
  <c r="V30" i="105"/>
  <c r="J31" i="105"/>
  <c r="R31" i="105"/>
  <c r="F32" i="105"/>
  <c r="N32" i="105"/>
  <c r="V32" i="105"/>
  <c r="Q72" i="105"/>
  <c r="Q71" i="105" s="1"/>
  <c r="E73" i="105"/>
  <c r="M73" i="105"/>
  <c r="U73" i="105"/>
  <c r="I75" i="105"/>
  <c r="Q75" i="105"/>
  <c r="E76" i="105"/>
  <c r="M76" i="105"/>
  <c r="U76" i="105"/>
  <c r="C43" i="105"/>
  <c r="C44" i="105"/>
  <c r="C51" i="105"/>
  <c r="C59" i="105"/>
  <c r="G28" i="105"/>
  <c r="O28" i="105"/>
  <c r="W28" i="105"/>
  <c r="K29" i="105"/>
  <c r="S29" i="105"/>
  <c r="G30" i="105"/>
  <c r="O30" i="105"/>
  <c r="W30" i="105"/>
  <c r="K31" i="105"/>
  <c r="S31" i="105"/>
  <c r="G32" i="105"/>
  <c r="O32" i="105"/>
  <c r="W32" i="105"/>
  <c r="F73" i="105"/>
  <c r="N73" i="105"/>
  <c r="V73" i="105"/>
  <c r="J75" i="105"/>
  <c r="R75" i="105"/>
  <c r="F76" i="105"/>
  <c r="N76" i="105"/>
  <c r="V76" i="105"/>
  <c r="J10" i="105"/>
  <c r="R10" i="105"/>
  <c r="F12" i="105"/>
  <c r="N12" i="105"/>
  <c r="V12" i="105"/>
  <c r="J13" i="105"/>
  <c r="R13" i="105"/>
  <c r="F14" i="105"/>
  <c r="N14" i="105"/>
  <c r="V14" i="105"/>
  <c r="J15" i="105"/>
  <c r="R15" i="105"/>
  <c r="F16" i="105"/>
  <c r="N16" i="105"/>
  <c r="V16" i="105"/>
  <c r="U41" i="105"/>
  <c r="I42" i="105"/>
  <c r="Q42" i="105"/>
  <c r="M43" i="105"/>
  <c r="U43" i="105"/>
  <c r="I44" i="105"/>
  <c r="Q44" i="105"/>
  <c r="E45" i="105"/>
  <c r="M45" i="105"/>
  <c r="U45" i="105"/>
  <c r="I46" i="105"/>
  <c r="Q46" i="105"/>
  <c r="E47" i="105"/>
  <c r="M47" i="105"/>
  <c r="U47" i="105"/>
  <c r="I48" i="105"/>
  <c r="Q48" i="105"/>
  <c r="E49" i="105"/>
  <c r="M49" i="105"/>
  <c r="U49" i="105"/>
  <c r="I50" i="105"/>
  <c r="Q50" i="105"/>
  <c r="E51" i="105"/>
  <c r="M51" i="105"/>
  <c r="U51" i="105"/>
  <c r="K10" i="105"/>
  <c r="S10" i="105"/>
  <c r="S8" i="105" s="1"/>
  <c r="F35" i="105"/>
  <c r="N35" i="105"/>
  <c r="V35" i="105"/>
  <c r="J36" i="105"/>
  <c r="R36" i="105"/>
  <c r="F37" i="105"/>
  <c r="N37" i="105"/>
  <c r="V37" i="105"/>
  <c r="J38" i="105"/>
  <c r="R38" i="105"/>
  <c r="F39" i="105"/>
  <c r="N39" i="105"/>
  <c r="V39" i="105"/>
  <c r="J40" i="105"/>
  <c r="R40" i="105"/>
  <c r="F41" i="105"/>
  <c r="N41" i="105"/>
  <c r="V41" i="105"/>
  <c r="J42" i="105"/>
  <c r="R42" i="105"/>
  <c r="F43" i="105"/>
  <c r="N43" i="105"/>
  <c r="V43" i="105"/>
  <c r="J44" i="105"/>
  <c r="R44" i="105"/>
  <c r="F45" i="105"/>
  <c r="N45" i="105"/>
  <c r="V45" i="105"/>
  <c r="J46" i="105"/>
  <c r="R46" i="105"/>
  <c r="F47" i="105"/>
  <c r="N47" i="105"/>
  <c r="V47" i="105"/>
  <c r="J48" i="105"/>
  <c r="R48" i="105"/>
  <c r="F49" i="105"/>
  <c r="N49" i="105"/>
  <c r="V49" i="105"/>
  <c r="J50" i="105"/>
  <c r="R50" i="105"/>
  <c r="F51" i="105"/>
  <c r="N51" i="105"/>
  <c r="V51" i="105"/>
  <c r="J4" i="190"/>
  <c r="R4" i="190"/>
  <c r="N4" i="190"/>
  <c r="R4" i="189"/>
  <c r="C34" i="105"/>
  <c r="C28" i="105"/>
  <c r="C57" i="105"/>
  <c r="M5" i="105"/>
  <c r="I6" i="105"/>
  <c r="Q6" i="105"/>
  <c r="E7" i="105"/>
  <c r="M7" i="105"/>
  <c r="U7" i="105"/>
  <c r="Q18" i="105"/>
  <c r="E19" i="105"/>
  <c r="M19" i="105"/>
  <c r="U19" i="105"/>
  <c r="I20" i="105"/>
  <c r="Q20" i="105"/>
  <c r="E21" i="105"/>
  <c r="M21" i="105"/>
  <c r="U21" i="105"/>
  <c r="K24" i="105"/>
  <c r="S24" i="105"/>
  <c r="G25" i="105"/>
  <c r="O25" i="105"/>
  <c r="W25" i="105"/>
  <c r="C36" i="105"/>
  <c r="C66" i="105"/>
  <c r="J6" i="105"/>
  <c r="R6" i="105"/>
  <c r="F7" i="105"/>
  <c r="N7" i="105"/>
  <c r="V7" i="105"/>
  <c r="G19" i="105"/>
  <c r="O19" i="105"/>
  <c r="W19" i="105"/>
  <c r="K20" i="105"/>
  <c r="S20" i="105"/>
  <c r="G21" i="105"/>
  <c r="O21" i="105"/>
  <c r="W21" i="105"/>
  <c r="J57" i="105"/>
  <c r="R57" i="105"/>
  <c r="F58" i="105"/>
  <c r="N58" i="105"/>
  <c r="V58" i="105"/>
  <c r="J59" i="105"/>
  <c r="R59" i="105"/>
  <c r="F60" i="105"/>
  <c r="N60" i="105"/>
  <c r="V60" i="105"/>
  <c r="J61" i="105"/>
  <c r="R61" i="105"/>
  <c r="F62" i="105"/>
  <c r="N62" i="105"/>
  <c r="V62" i="105"/>
  <c r="J63" i="105"/>
  <c r="R63" i="105"/>
  <c r="F64" i="105"/>
  <c r="N64" i="105"/>
  <c r="V64" i="105"/>
  <c r="J65" i="105"/>
  <c r="R65" i="105"/>
  <c r="F66" i="105"/>
  <c r="N66" i="105"/>
  <c r="V66" i="105"/>
  <c r="J67" i="105"/>
  <c r="R67" i="105"/>
  <c r="F68" i="105"/>
  <c r="N68" i="105"/>
  <c r="V68" i="105"/>
  <c r="J69" i="105"/>
  <c r="R69" i="105"/>
  <c r="U4" i="190"/>
  <c r="U3" i="190" s="1"/>
  <c r="C30" i="105"/>
  <c r="F13" i="105"/>
  <c r="N13" i="105"/>
  <c r="V13" i="105"/>
  <c r="J14" i="105"/>
  <c r="R14" i="105"/>
  <c r="F15" i="105"/>
  <c r="N15" i="105"/>
  <c r="V15" i="105"/>
  <c r="J16" i="105"/>
  <c r="R16" i="105"/>
  <c r="Q29" i="105"/>
  <c r="N34" i="105"/>
  <c r="C75" i="105"/>
  <c r="C23" i="105"/>
  <c r="C64" i="105"/>
  <c r="C45" i="105"/>
  <c r="H28" i="105"/>
  <c r="C65" i="105"/>
  <c r="C38" i="105"/>
  <c r="C46" i="105"/>
  <c r="C73" i="105"/>
  <c r="F6" i="105"/>
  <c r="N6" i="105"/>
  <c r="V6" i="105"/>
  <c r="J7" i="105"/>
  <c r="R7" i="105"/>
  <c r="D21" i="105"/>
  <c r="L21" i="105"/>
  <c r="T21" i="105"/>
  <c r="K23" i="105"/>
  <c r="S23" i="105"/>
  <c r="G24" i="105"/>
  <c r="O24" i="105"/>
  <c r="W24" i="105"/>
  <c r="K25" i="105"/>
  <c r="S25" i="105"/>
  <c r="G29" i="105"/>
  <c r="O29" i="105"/>
  <c r="W29" i="105"/>
  <c r="K30" i="105"/>
  <c r="S30" i="105"/>
  <c r="G31" i="105"/>
  <c r="O31" i="105"/>
  <c r="W31" i="105"/>
  <c r="K32" i="105"/>
  <c r="S32" i="105"/>
  <c r="G35" i="105"/>
  <c r="O35" i="105"/>
  <c r="W35" i="105"/>
  <c r="K36" i="105"/>
  <c r="S36" i="105"/>
  <c r="G37" i="105"/>
  <c r="O37" i="105"/>
  <c r="W37" i="105"/>
  <c r="K38" i="105"/>
  <c r="S38" i="105"/>
  <c r="G39" i="105"/>
  <c r="O39" i="105"/>
  <c r="W39" i="105"/>
  <c r="K40" i="105"/>
  <c r="S40" i="105"/>
  <c r="G41" i="105"/>
  <c r="O41" i="105"/>
  <c r="W41" i="105"/>
  <c r="K42" i="105"/>
  <c r="S42" i="105"/>
  <c r="G43" i="105"/>
  <c r="O43" i="105"/>
  <c r="W43" i="105"/>
  <c r="K44" i="105"/>
  <c r="S44" i="105"/>
  <c r="G45" i="105"/>
  <c r="O45" i="105"/>
  <c r="W45" i="105"/>
  <c r="K46" i="105"/>
  <c r="S46" i="105"/>
  <c r="G47" i="105"/>
  <c r="O47" i="105"/>
  <c r="W47" i="105"/>
  <c r="K48" i="105"/>
  <c r="S48" i="105"/>
  <c r="G49" i="105"/>
  <c r="O49" i="105"/>
  <c r="W49" i="105"/>
  <c r="K50" i="105"/>
  <c r="S50" i="105"/>
  <c r="G51" i="105"/>
  <c r="O51" i="105"/>
  <c r="W51" i="105"/>
  <c r="Q16" i="105"/>
  <c r="H35" i="105"/>
  <c r="P35" i="105"/>
  <c r="D36" i="105"/>
  <c r="L36" i="105"/>
  <c r="T36" i="105"/>
  <c r="H37" i="105"/>
  <c r="P37" i="105"/>
  <c r="D38" i="105"/>
  <c r="L38" i="105"/>
  <c r="T38" i="105"/>
  <c r="H39" i="105"/>
  <c r="P39" i="105"/>
  <c r="D40" i="105"/>
  <c r="L40" i="105"/>
  <c r="T40" i="105"/>
  <c r="H41" i="105"/>
  <c r="P41" i="105"/>
  <c r="D42" i="105"/>
  <c r="L42" i="105"/>
  <c r="T42" i="105"/>
  <c r="H43" i="105"/>
  <c r="P43" i="105"/>
  <c r="D44" i="105"/>
  <c r="L44" i="105"/>
  <c r="T44" i="105"/>
  <c r="H45" i="105"/>
  <c r="P45" i="105"/>
  <c r="D46" i="105"/>
  <c r="L46" i="105"/>
  <c r="T46" i="105"/>
  <c r="H47" i="105"/>
  <c r="P47" i="105"/>
  <c r="D48" i="105"/>
  <c r="L48" i="105"/>
  <c r="T48" i="105"/>
  <c r="H49" i="105"/>
  <c r="P49" i="105"/>
  <c r="D50" i="105"/>
  <c r="L50" i="105"/>
  <c r="T50" i="105"/>
  <c r="H51" i="105"/>
  <c r="P51" i="105"/>
  <c r="K58" i="105"/>
  <c r="S58" i="105"/>
  <c r="G59" i="105"/>
  <c r="O59" i="105"/>
  <c r="W59" i="105"/>
  <c r="K60" i="105"/>
  <c r="S60" i="105"/>
  <c r="G61" i="105"/>
  <c r="O61" i="105"/>
  <c r="W61" i="105"/>
  <c r="K62" i="105"/>
  <c r="S62" i="105"/>
  <c r="G63" i="105"/>
  <c r="O63" i="105"/>
  <c r="W63" i="105"/>
  <c r="K64" i="105"/>
  <c r="S64" i="105"/>
  <c r="G65" i="105"/>
  <c r="O65" i="105"/>
  <c r="W65" i="105"/>
  <c r="K66" i="105"/>
  <c r="S66" i="105"/>
  <c r="G67" i="105"/>
  <c r="O67" i="105"/>
  <c r="W67" i="105"/>
  <c r="K68" i="105"/>
  <c r="S68" i="105"/>
  <c r="G69" i="105"/>
  <c r="O69" i="105"/>
  <c r="H73" i="105"/>
  <c r="P73" i="105"/>
  <c r="D75" i="105"/>
  <c r="L75" i="105"/>
  <c r="T75" i="105"/>
  <c r="H76" i="105"/>
  <c r="P76" i="105"/>
  <c r="J19" i="105"/>
  <c r="R19" i="105"/>
  <c r="F20" i="105"/>
  <c r="N20" i="105"/>
  <c r="V20" i="105"/>
  <c r="J21" i="105"/>
  <c r="R21" i="105"/>
  <c r="E24" i="105"/>
  <c r="M24" i="105"/>
  <c r="U24" i="105"/>
  <c r="I25" i="105"/>
  <c r="Q25" i="105"/>
  <c r="I28" i="105"/>
  <c r="Q28" i="105"/>
  <c r="E29" i="105"/>
  <c r="M29" i="105"/>
  <c r="U29" i="105"/>
  <c r="I30" i="105"/>
  <c r="Q30" i="105"/>
  <c r="E31" i="105"/>
  <c r="M31" i="105"/>
  <c r="U31" i="105"/>
  <c r="I32" i="105"/>
  <c r="Q32" i="105"/>
  <c r="V4" i="190"/>
  <c r="C9" i="104"/>
  <c r="C3" i="191"/>
  <c r="C13" i="104"/>
  <c r="C25" i="104"/>
  <c r="C30" i="104"/>
  <c r="C75" i="104"/>
  <c r="C15" i="104"/>
  <c r="C32" i="104"/>
  <c r="C58" i="104"/>
  <c r="C66" i="104"/>
  <c r="W4" i="190"/>
  <c r="C12" i="104"/>
  <c r="C24" i="104"/>
  <c r="C29" i="104"/>
  <c r="C38" i="104"/>
  <c r="C46" i="104"/>
  <c r="C55" i="104"/>
  <c r="C63" i="104"/>
  <c r="H4" i="190"/>
  <c r="P4" i="190"/>
  <c r="L4" i="190"/>
  <c r="C43" i="104"/>
  <c r="C51" i="104"/>
  <c r="H72" i="105"/>
  <c r="P72" i="105"/>
  <c r="D73" i="105"/>
  <c r="L73" i="105"/>
  <c r="T73" i="105"/>
  <c r="H75" i="105"/>
  <c r="P75" i="105"/>
  <c r="D76" i="105"/>
  <c r="L76" i="105"/>
  <c r="T76" i="105"/>
  <c r="L4" i="189"/>
  <c r="T4" i="189"/>
  <c r="C7" i="104"/>
  <c r="C21" i="104"/>
  <c r="C76" i="104"/>
  <c r="C6" i="104"/>
  <c r="W69" i="105"/>
  <c r="F4" i="189"/>
  <c r="N4" i="189"/>
  <c r="V4" i="189"/>
  <c r="J4" i="189"/>
  <c r="C34" i="104"/>
  <c r="C42" i="104"/>
  <c r="C50" i="104"/>
  <c r="C59" i="104"/>
  <c r="C67" i="104"/>
  <c r="C23" i="104"/>
  <c r="C35" i="104"/>
  <c r="C5" i="104"/>
  <c r="C53" i="104"/>
  <c r="C3" i="193"/>
  <c r="O5" i="105"/>
  <c r="W12" i="105"/>
  <c r="E34" i="105"/>
  <c r="Q35" i="105"/>
  <c r="M12" i="105"/>
  <c r="G5" i="105"/>
  <c r="G4" i="105" s="1"/>
  <c r="T18" i="105"/>
  <c r="C9" i="105"/>
  <c r="G12" i="105"/>
  <c r="C7" i="105"/>
  <c r="C58" i="105"/>
  <c r="I5" i="105"/>
  <c r="Q5" i="105"/>
  <c r="G9" i="105"/>
  <c r="G8" i="105" s="1"/>
  <c r="O9" i="105"/>
  <c r="O8" i="105" s="1"/>
  <c r="W9" i="105"/>
  <c r="W8" i="105" s="1"/>
  <c r="I23" i="105"/>
  <c r="I22" i="105" s="1"/>
  <c r="Q23" i="105"/>
  <c r="Q22" i="105" s="1"/>
  <c r="S72" i="105"/>
  <c r="S71" i="105" s="1"/>
  <c r="P19" i="105"/>
  <c r="I72" i="105"/>
  <c r="I71" i="105" s="1"/>
  <c r="C6" i="105"/>
  <c r="C29" i="105"/>
  <c r="H9" i="105"/>
  <c r="L10" i="105"/>
  <c r="T10" i="105"/>
  <c r="D18" i="105"/>
  <c r="M34" i="105"/>
  <c r="C12" i="105"/>
  <c r="D10" i="105"/>
  <c r="C14" i="105"/>
  <c r="C67" i="105"/>
  <c r="C40" i="105"/>
  <c r="C48" i="105"/>
  <c r="Q9" i="105"/>
  <c r="K57" i="105"/>
  <c r="S57" i="105"/>
  <c r="W5" i="105"/>
  <c r="C37" i="105"/>
  <c r="U34" i="105"/>
  <c r="C8" i="187"/>
  <c r="C10" i="105"/>
  <c r="C35" i="105"/>
  <c r="C62" i="105"/>
  <c r="C13" i="105"/>
  <c r="C47" i="105"/>
  <c r="J5" i="105"/>
  <c r="R5" i="105"/>
  <c r="P9" i="105"/>
  <c r="C19" i="105"/>
  <c r="I9" i="105"/>
  <c r="J12" i="105"/>
  <c r="R12" i="105"/>
  <c r="I18" i="105"/>
  <c r="L18" i="105"/>
  <c r="C22" i="187"/>
  <c r="C24" i="105"/>
  <c r="C25" i="105"/>
  <c r="C39" i="105"/>
  <c r="C16" i="105"/>
  <c r="C69" i="105"/>
  <c r="C32" i="105"/>
  <c r="C42" i="105"/>
  <c r="C50" i="105"/>
  <c r="C61" i="105"/>
  <c r="C21" i="105"/>
  <c r="C60" i="105"/>
  <c r="U5" i="105"/>
  <c r="K9" i="105"/>
  <c r="E23" i="105"/>
  <c r="M23" i="105"/>
  <c r="U23" i="105"/>
  <c r="K28" i="105"/>
  <c r="S28" i="105"/>
  <c r="M57" i="105"/>
  <c r="Q60" i="105"/>
  <c r="U63" i="105"/>
  <c r="C5" i="105"/>
  <c r="F5" i="105"/>
  <c r="N5" i="105"/>
  <c r="V5" i="105"/>
  <c r="D9" i="105"/>
  <c r="L9" i="105"/>
  <c r="T9" i="105"/>
  <c r="E12" i="105"/>
  <c r="U12" i="105"/>
  <c r="K18" i="105"/>
  <c r="S18" i="105"/>
  <c r="E5" i="105"/>
  <c r="C15" i="105"/>
  <c r="C68" i="105"/>
  <c r="C31" i="105"/>
  <c r="C41" i="105"/>
  <c r="C49" i="105"/>
  <c r="C20" i="105"/>
  <c r="H5" i="105"/>
  <c r="P5" i="105"/>
  <c r="H12" i="105"/>
  <c r="P12" i="105"/>
  <c r="D13" i="105"/>
  <c r="L13" i="105"/>
  <c r="T13" i="105"/>
  <c r="H14" i="105"/>
  <c r="P14" i="105"/>
  <c r="D15" i="105"/>
  <c r="L15" i="105"/>
  <c r="T15" i="105"/>
  <c r="H16" i="105"/>
  <c r="P16" i="105"/>
  <c r="J18" i="105"/>
  <c r="R18" i="105"/>
  <c r="N19" i="105"/>
  <c r="V19" i="105"/>
  <c r="J20" i="105"/>
  <c r="F21" i="105"/>
  <c r="N21" i="105"/>
  <c r="V21" i="105"/>
  <c r="H23" i="105"/>
  <c r="P23" i="105"/>
  <c r="D24" i="105"/>
  <c r="L24" i="105"/>
  <c r="T24" i="105"/>
  <c r="P25" i="105"/>
  <c r="R28" i="105"/>
  <c r="D34" i="105"/>
  <c r="L34" i="105"/>
  <c r="T34" i="105"/>
  <c r="D28" i="105"/>
  <c r="L28" i="105"/>
  <c r="T28" i="105"/>
  <c r="H29" i="105"/>
  <c r="P29" i="105"/>
  <c r="D30" i="105"/>
  <c r="L30" i="105"/>
  <c r="T30" i="105"/>
  <c r="H31" i="105"/>
  <c r="P31" i="105"/>
  <c r="D32" i="105"/>
  <c r="L32" i="105"/>
  <c r="T32" i="105"/>
  <c r="J72" i="105"/>
  <c r="R72" i="105"/>
  <c r="C63" i="105"/>
  <c r="C76" i="105"/>
  <c r="M8" i="105"/>
  <c r="K12" i="105"/>
  <c r="S12" i="105"/>
  <c r="G13" i="105"/>
  <c r="O13" i="105"/>
  <c r="W13" i="105"/>
  <c r="K14" i="105"/>
  <c r="S14" i="105"/>
  <c r="G15" i="105"/>
  <c r="O15" i="105"/>
  <c r="W15" i="105"/>
  <c r="K16" i="105"/>
  <c r="S16" i="105"/>
  <c r="E18" i="105"/>
  <c r="M18" i="105"/>
  <c r="U18" i="105"/>
  <c r="E28" i="105"/>
  <c r="M28" i="105"/>
  <c r="U28" i="105"/>
  <c r="E57" i="105"/>
  <c r="U57" i="105"/>
  <c r="I58" i="105"/>
  <c r="Q58" i="105"/>
  <c r="E59" i="105"/>
  <c r="M59" i="105"/>
  <c r="U59" i="105"/>
  <c r="I60" i="105"/>
  <c r="E61" i="105"/>
  <c r="M61" i="105"/>
  <c r="U61" i="105"/>
  <c r="I62" i="105"/>
  <c r="Q62" i="105"/>
  <c r="E63" i="105"/>
  <c r="M63" i="105"/>
  <c r="I64" i="105"/>
  <c r="Q64" i="105"/>
  <c r="E65" i="105"/>
  <c r="M65" i="105"/>
  <c r="U65" i="105"/>
  <c r="I66" i="105"/>
  <c r="Q66" i="105"/>
  <c r="E67" i="105"/>
  <c r="M67" i="105"/>
  <c r="U67" i="105"/>
  <c r="I68" i="105"/>
  <c r="Q68" i="105"/>
  <c r="E69" i="105"/>
  <c r="M69" i="105"/>
  <c r="U69" i="105"/>
  <c r="K72" i="105"/>
  <c r="K71" i="105" s="1"/>
  <c r="G73" i="105"/>
  <c r="G71" i="105" s="1"/>
  <c r="O73" i="105"/>
  <c r="O71" i="105" s="1"/>
  <c r="W73" i="105"/>
  <c r="W71" i="105" s="1"/>
  <c r="K75" i="105"/>
  <c r="S75" i="105"/>
  <c r="G76" i="105"/>
  <c r="O76" i="105"/>
  <c r="W76" i="105"/>
  <c r="I4" i="190"/>
  <c r="Q4" i="190"/>
  <c r="H4" i="189"/>
  <c r="P4" i="189"/>
  <c r="C71" i="187"/>
  <c r="C72" i="105"/>
  <c r="F9" i="105"/>
  <c r="F8" i="105" s="1"/>
  <c r="N9" i="105"/>
  <c r="V9" i="105"/>
  <c r="D12" i="105"/>
  <c r="L12" i="105"/>
  <c r="T12" i="105"/>
  <c r="H34" i="105"/>
  <c r="P34" i="105"/>
  <c r="D35" i="105"/>
  <c r="L35" i="105"/>
  <c r="T35" i="105"/>
  <c r="H36" i="105"/>
  <c r="P36" i="105"/>
  <c r="D37" i="105"/>
  <c r="L37" i="105"/>
  <c r="T37" i="105"/>
  <c r="H38" i="105"/>
  <c r="P38" i="105"/>
  <c r="L39" i="105"/>
  <c r="T39" i="105"/>
  <c r="H40" i="105"/>
  <c r="P40" i="105"/>
  <c r="L41" i="105"/>
  <c r="T41" i="105"/>
  <c r="H42" i="105"/>
  <c r="P42" i="105"/>
  <c r="D43" i="105"/>
  <c r="L43" i="105"/>
  <c r="T43" i="105"/>
  <c r="H44" i="105"/>
  <c r="P44" i="105"/>
  <c r="D45" i="105"/>
  <c r="L45" i="105"/>
  <c r="T45" i="105"/>
  <c r="H46" i="105"/>
  <c r="P46" i="105"/>
  <c r="D47" i="105"/>
  <c r="L47" i="105"/>
  <c r="T47" i="105"/>
  <c r="H48" i="105"/>
  <c r="P48" i="105"/>
  <c r="D49" i="105"/>
  <c r="L49" i="105"/>
  <c r="T49" i="105"/>
  <c r="H50" i="105"/>
  <c r="P50" i="105"/>
  <c r="D51" i="105"/>
  <c r="L51" i="105"/>
  <c r="T51" i="105"/>
  <c r="F57" i="105"/>
  <c r="N57" i="105"/>
  <c r="V57" i="105"/>
  <c r="D72" i="105"/>
  <c r="L72" i="105"/>
  <c r="T72" i="105"/>
  <c r="O3" i="189"/>
  <c r="I34" i="105"/>
  <c r="Q34" i="105"/>
  <c r="E35" i="105"/>
  <c r="M35" i="105"/>
  <c r="U35" i="105"/>
  <c r="I36" i="105"/>
  <c r="Q36" i="105"/>
  <c r="E37" i="105"/>
  <c r="M37" i="105"/>
  <c r="U37" i="105"/>
  <c r="I38" i="105"/>
  <c r="Q38" i="105"/>
  <c r="E39" i="105"/>
  <c r="M39" i="105"/>
  <c r="U39" i="105"/>
  <c r="I40" i="105"/>
  <c r="Q40" i="105"/>
  <c r="E41" i="105"/>
  <c r="M41" i="105"/>
  <c r="G57" i="105"/>
  <c r="O57" i="105"/>
  <c r="W57" i="105"/>
  <c r="E72" i="105"/>
  <c r="M72" i="105"/>
  <c r="U72" i="105"/>
  <c r="K4" i="190"/>
  <c r="S4" i="190"/>
  <c r="G4" i="190"/>
  <c r="O4" i="190"/>
  <c r="T3" i="189"/>
  <c r="F23" i="105"/>
  <c r="F22" i="105" s="1"/>
  <c r="N23" i="105"/>
  <c r="N22" i="105" s="1"/>
  <c r="J34" i="105"/>
  <c r="R34" i="105"/>
  <c r="H57" i="105"/>
  <c r="P57" i="105"/>
  <c r="F72" i="105"/>
  <c r="N72" i="105"/>
  <c r="V72" i="105"/>
  <c r="J73" i="105"/>
  <c r="R73" i="105"/>
  <c r="F75" i="105"/>
  <c r="N75" i="105"/>
  <c r="V75" i="105"/>
  <c r="J76" i="105"/>
  <c r="R76" i="105"/>
  <c r="D4" i="190"/>
  <c r="K4" i="189"/>
  <c r="S4" i="189"/>
  <c r="G4" i="189"/>
  <c r="I3" i="189"/>
  <c r="G23" i="105"/>
  <c r="O23" i="105"/>
  <c r="W23" i="105"/>
  <c r="K34" i="105"/>
  <c r="S34" i="105"/>
  <c r="I57" i="105"/>
  <c r="Q57" i="105"/>
  <c r="E58" i="105"/>
  <c r="M58" i="105"/>
  <c r="U58" i="105"/>
  <c r="I59" i="105"/>
  <c r="Q59" i="105"/>
  <c r="E60" i="105"/>
  <c r="M60" i="105"/>
  <c r="U60" i="105"/>
  <c r="I61" i="105"/>
  <c r="Q61" i="105"/>
  <c r="E62" i="105"/>
  <c r="M62" i="105"/>
  <c r="U62" i="105"/>
  <c r="I63" i="105"/>
  <c r="Q63" i="105"/>
  <c r="E64" i="105"/>
  <c r="M64" i="105"/>
  <c r="U64" i="105"/>
  <c r="I65" i="105"/>
  <c r="Q65" i="105"/>
  <c r="E66" i="105"/>
  <c r="M66" i="105"/>
  <c r="U66" i="105"/>
  <c r="I67" i="105"/>
  <c r="Q67" i="105"/>
  <c r="E68" i="105"/>
  <c r="M68" i="105"/>
  <c r="U68" i="105"/>
  <c r="I69" i="105"/>
  <c r="Q69" i="105"/>
  <c r="C33" i="187"/>
  <c r="C4" i="187"/>
  <c r="C11" i="187"/>
  <c r="C52" i="187"/>
  <c r="C27" i="187"/>
  <c r="C17" i="187"/>
  <c r="L22" i="105" l="1"/>
  <c r="N71" i="105"/>
  <c r="E71" i="105"/>
  <c r="P4" i="105"/>
  <c r="I8" i="105"/>
  <c r="P8" i="105"/>
  <c r="K4" i="105"/>
  <c r="Q8" i="105"/>
  <c r="U71" i="105"/>
  <c r="J8" i="105"/>
  <c r="M17" i="105"/>
  <c r="G22" i="105"/>
  <c r="T71" i="105"/>
  <c r="I11" i="105"/>
  <c r="Q4" i="105"/>
  <c r="K17" i="105"/>
  <c r="V8" i="105"/>
  <c r="M22" i="105"/>
  <c r="M71" i="105"/>
  <c r="N3" i="189"/>
  <c r="N2" i="189" s="1"/>
  <c r="R8" i="105"/>
  <c r="W4" i="105"/>
  <c r="V71" i="105"/>
  <c r="K3" i="189"/>
  <c r="K2" i="189" s="1"/>
  <c r="H22" i="105"/>
  <c r="E4" i="105"/>
  <c r="J27" i="105"/>
  <c r="I3" i="190"/>
  <c r="H4" i="105"/>
  <c r="U22" i="105"/>
  <c r="W22" i="105"/>
  <c r="D17" i="105"/>
  <c r="F17" i="105"/>
  <c r="U11" i="105"/>
  <c r="M3" i="190"/>
  <c r="M2" i="190" s="1"/>
  <c r="O4" i="105"/>
  <c r="R27" i="105"/>
  <c r="N27" i="105"/>
  <c r="T52" i="105"/>
  <c r="L52" i="105"/>
  <c r="H17" i="105"/>
  <c r="P22" i="105"/>
  <c r="H3" i="190"/>
  <c r="H2" i="190" s="1"/>
  <c r="E11" i="105"/>
  <c r="R52" i="105"/>
  <c r="R3" i="189"/>
  <c r="M3" i="189"/>
  <c r="M2" i="189" s="1"/>
  <c r="H3" i="189"/>
  <c r="H2" i="189" s="1"/>
  <c r="E17" i="105"/>
  <c r="H27" i="105"/>
  <c r="M11" i="105"/>
  <c r="F3" i="190"/>
  <c r="F2" i="190" s="1"/>
  <c r="P3" i="189"/>
  <c r="P2" i="189" s="1"/>
  <c r="D52" i="105"/>
  <c r="R11" i="105"/>
  <c r="W17" i="105"/>
  <c r="E3" i="189"/>
  <c r="E2" i="189" s="1"/>
  <c r="N8" i="105"/>
  <c r="R17" i="105"/>
  <c r="L17" i="105"/>
  <c r="C2" i="193"/>
  <c r="W27" i="105"/>
  <c r="S22" i="105"/>
  <c r="M4" i="105"/>
  <c r="J3" i="190"/>
  <c r="J2" i="190" s="1"/>
  <c r="F27" i="105"/>
  <c r="S4" i="105"/>
  <c r="L71" i="105"/>
  <c r="J3" i="189"/>
  <c r="J2" i="189" s="1"/>
  <c r="V3" i="190"/>
  <c r="V2" i="190" s="1"/>
  <c r="T22" i="105"/>
  <c r="U4" i="105"/>
  <c r="Q17" i="105"/>
  <c r="J4" i="105"/>
  <c r="P17" i="105"/>
  <c r="I27" i="105"/>
  <c r="P52" i="105"/>
  <c r="V27" i="105"/>
  <c r="R3" i="190"/>
  <c r="R2" i="190" s="1"/>
  <c r="Q27" i="105"/>
  <c r="F71" i="105"/>
  <c r="V52" i="105"/>
  <c r="D22" i="105"/>
  <c r="N3" i="190"/>
  <c r="Q3" i="189"/>
  <c r="H52" i="105"/>
  <c r="Q11" i="105"/>
  <c r="O22" i="105"/>
  <c r="W2" i="189"/>
  <c r="T17" i="105"/>
  <c r="R33" i="105"/>
  <c r="I4" i="105"/>
  <c r="V3" i="189"/>
  <c r="O17" i="105"/>
  <c r="U27" i="105"/>
  <c r="V4" i="105"/>
  <c r="H8" i="105"/>
  <c r="F11" i="105"/>
  <c r="G27" i="105"/>
  <c r="G3" i="189"/>
  <c r="G2" i="189" s="1"/>
  <c r="L3" i="189"/>
  <c r="L2" i="189" s="1"/>
  <c r="R4" i="105"/>
  <c r="V11" i="105"/>
  <c r="S3" i="189"/>
  <c r="S2" i="189" s="1"/>
  <c r="D3" i="190"/>
  <c r="D2" i="190" s="1"/>
  <c r="L3" i="190"/>
  <c r="L2" i="190" s="1"/>
  <c r="V17" i="105"/>
  <c r="O2" i="189"/>
  <c r="O11" i="105"/>
  <c r="K27" i="105"/>
  <c r="I17" i="105"/>
  <c r="E3" i="190"/>
  <c r="E2" i="190" s="1"/>
  <c r="W52" i="105"/>
  <c r="K8" i="105"/>
  <c r="F52" i="105"/>
  <c r="F33" i="105"/>
  <c r="V33" i="105"/>
  <c r="N11" i="105"/>
  <c r="U3" i="189"/>
  <c r="C3" i="187"/>
  <c r="I52" i="105"/>
  <c r="U52" i="105"/>
  <c r="N4" i="105"/>
  <c r="S27" i="105"/>
  <c r="O33" i="105"/>
  <c r="J33" i="105"/>
  <c r="N52" i="105"/>
  <c r="U17" i="105"/>
  <c r="J11" i="105"/>
  <c r="N17" i="105"/>
  <c r="D8" i="105"/>
  <c r="Q3" i="190"/>
  <c r="P27" i="105"/>
  <c r="P11" i="105"/>
  <c r="P3" i="105" s="1"/>
  <c r="J52" i="105"/>
  <c r="G17" i="105"/>
  <c r="P3" i="190"/>
  <c r="P2" i="190" s="1"/>
  <c r="S17" i="105"/>
  <c r="D71" i="105"/>
  <c r="N33" i="105"/>
  <c r="E27" i="105"/>
  <c r="G33" i="105"/>
  <c r="W33" i="105"/>
  <c r="O27" i="105"/>
  <c r="K22" i="105"/>
  <c r="C2" i="191"/>
  <c r="I2" i="189"/>
  <c r="S11" i="105"/>
  <c r="K52" i="105"/>
  <c r="P71" i="105"/>
  <c r="Q52" i="105"/>
  <c r="W3" i="190"/>
  <c r="T2" i="190"/>
  <c r="M27" i="105"/>
  <c r="K11" i="105"/>
  <c r="D27" i="105"/>
  <c r="F4" i="105"/>
  <c r="H71" i="105"/>
  <c r="O52" i="105"/>
  <c r="F3" i="189"/>
  <c r="E52" i="105"/>
  <c r="G52" i="105"/>
  <c r="L11" i="105"/>
  <c r="E22" i="105"/>
  <c r="S52" i="105"/>
  <c r="G11" i="105"/>
  <c r="G3" i="105" s="1"/>
  <c r="M52" i="105"/>
  <c r="S33" i="105"/>
  <c r="K33" i="105"/>
  <c r="O3" i="190"/>
  <c r="D2" i="189"/>
  <c r="T11" i="105"/>
  <c r="T33" i="105"/>
  <c r="T8" i="105"/>
  <c r="U33" i="105"/>
  <c r="W11" i="105"/>
  <c r="L33" i="105"/>
  <c r="U2" i="190"/>
  <c r="L8" i="105"/>
  <c r="G3" i="190"/>
  <c r="D33" i="105"/>
  <c r="T27" i="105"/>
  <c r="H11" i="105"/>
  <c r="T2" i="189"/>
  <c r="S3" i="190"/>
  <c r="Q33" i="105"/>
  <c r="P33" i="105"/>
  <c r="D11" i="105"/>
  <c r="R71" i="105"/>
  <c r="J17" i="105"/>
  <c r="M33" i="105"/>
  <c r="K3" i="190"/>
  <c r="K2" i="190" s="1"/>
  <c r="I33" i="105"/>
  <c r="H33" i="105"/>
  <c r="L27" i="105"/>
  <c r="E33" i="105"/>
  <c r="J71" i="105"/>
  <c r="C26" i="187"/>
  <c r="U3" i="105" l="1"/>
  <c r="J26" i="105"/>
  <c r="Q3" i="105"/>
  <c r="N26" i="105"/>
  <c r="I3" i="105"/>
  <c r="E26" i="105"/>
  <c r="M3" i="105"/>
  <c r="J3" i="105"/>
  <c r="R3" i="105"/>
  <c r="F3" i="105"/>
  <c r="W26" i="105"/>
  <c r="O3" i="105"/>
  <c r="E3" i="105"/>
  <c r="H3" i="105"/>
  <c r="S3" i="105"/>
  <c r="H26" i="105"/>
  <c r="W3" i="105"/>
  <c r="I2" i="190"/>
  <c r="U2" i="189"/>
  <c r="Q2" i="189"/>
  <c r="R2" i="189"/>
  <c r="S26" i="105"/>
  <c r="V3" i="105"/>
  <c r="R26" i="105"/>
  <c r="I26" i="105"/>
  <c r="D3" i="105"/>
  <c r="N2" i="190"/>
  <c r="K3" i="105"/>
  <c r="V26" i="105"/>
  <c r="S2" i="190"/>
  <c r="K26" i="105"/>
  <c r="F26" i="105"/>
  <c r="V2" i="189"/>
  <c r="G26" i="105"/>
  <c r="G2" i="105" s="1"/>
  <c r="P26" i="105"/>
  <c r="P2" i="105" s="1"/>
  <c r="Q26" i="105"/>
  <c r="F2" i="189"/>
  <c r="N3" i="105"/>
  <c r="C2" i="187"/>
  <c r="O2" i="190"/>
  <c r="U26" i="105"/>
  <c r="U2" i="105" s="1"/>
  <c r="Q2" i="190"/>
  <c r="M26" i="105"/>
  <c r="O26" i="105"/>
  <c r="D26" i="105"/>
  <c r="G2" i="190"/>
  <c r="L3" i="105"/>
  <c r="T26" i="105"/>
  <c r="W2" i="190"/>
  <c r="L26" i="105"/>
  <c r="T3" i="105"/>
  <c r="J2" i="105" l="1"/>
  <c r="I2" i="105"/>
  <c r="D2" i="105"/>
  <c r="N2" i="105"/>
  <c r="W2" i="105"/>
  <c r="Q2" i="105"/>
  <c r="E2" i="105"/>
  <c r="F2" i="105"/>
  <c r="S2" i="105"/>
  <c r="M2" i="105"/>
  <c r="H2" i="105"/>
  <c r="R2" i="105"/>
  <c r="O2" i="105"/>
  <c r="V2" i="105"/>
  <c r="K2" i="105"/>
  <c r="L2" i="105"/>
  <c r="T2" i="105"/>
  <c r="V14" i="103"/>
  <c r="U14" i="103"/>
  <c r="T14" i="103"/>
  <c r="S14" i="103"/>
  <c r="R14" i="103"/>
  <c r="N14" i="103"/>
  <c r="M14" i="103"/>
  <c r="L14" i="103"/>
  <c r="K14" i="103"/>
  <c r="J14" i="103"/>
  <c r="F14" i="103"/>
  <c r="E14" i="103"/>
  <c r="D14" i="103"/>
  <c r="U13" i="103"/>
  <c r="T13" i="103"/>
  <c r="R13" i="103"/>
  <c r="Q13" i="103"/>
  <c r="P13" i="103"/>
  <c r="O13" i="103"/>
  <c r="J13" i="103"/>
  <c r="I13" i="103"/>
  <c r="H13" i="103"/>
  <c r="F13" i="103"/>
  <c r="E13" i="103"/>
  <c r="C14" i="103"/>
  <c r="C13" i="103"/>
  <c r="W70" i="103"/>
  <c r="U70" i="103"/>
  <c r="O70" i="103"/>
  <c r="M70" i="103"/>
  <c r="G70" i="103"/>
  <c r="T70" i="103"/>
  <c r="L70" i="103"/>
  <c r="J70" i="103"/>
  <c r="I70" i="103"/>
  <c r="S76" i="103"/>
  <c r="K76" i="103"/>
  <c r="W75" i="103"/>
  <c r="O75" i="103"/>
  <c r="G75" i="103"/>
  <c r="S73" i="103"/>
  <c r="K73" i="103"/>
  <c r="V69" i="103"/>
  <c r="S69" i="103"/>
  <c r="N69" i="103"/>
  <c r="K69" i="103"/>
  <c r="F69" i="103"/>
  <c r="D69" i="103"/>
  <c r="W68" i="103"/>
  <c r="R68" i="103"/>
  <c r="O68" i="103"/>
  <c r="J68" i="103"/>
  <c r="H68" i="103"/>
  <c r="V67" i="103"/>
  <c r="S67" i="103"/>
  <c r="N67" i="103"/>
  <c r="K67" i="103"/>
  <c r="F67" i="103"/>
  <c r="W66" i="103"/>
  <c r="R66" i="103"/>
  <c r="O66" i="103"/>
  <c r="J66" i="103"/>
  <c r="G66" i="103"/>
  <c r="V65" i="103"/>
  <c r="T65" i="103"/>
  <c r="S65" i="103"/>
  <c r="N65" i="103"/>
  <c r="K65" i="103"/>
  <c r="F65" i="103"/>
  <c r="W64" i="103"/>
  <c r="R64" i="103"/>
  <c r="O64" i="103"/>
  <c r="J64" i="103"/>
  <c r="G64" i="103"/>
  <c r="V63" i="103"/>
  <c r="S63" i="103"/>
  <c r="N63" i="103"/>
  <c r="K63" i="103"/>
  <c r="F63" i="103"/>
  <c r="D63" i="103"/>
  <c r="W62" i="103"/>
  <c r="R62" i="103"/>
  <c r="O62" i="103"/>
  <c r="J62" i="103"/>
  <c r="H62" i="103"/>
  <c r="G62" i="103"/>
  <c r="V61" i="103"/>
  <c r="T61" i="103"/>
  <c r="S61" i="103"/>
  <c r="N61" i="103"/>
  <c r="K61" i="103"/>
  <c r="F61" i="103"/>
  <c r="W60" i="103"/>
  <c r="R60" i="103"/>
  <c r="O60" i="103"/>
  <c r="J60" i="103"/>
  <c r="G60" i="103"/>
  <c r="V59" i="103"/>
  <c r="S59" i="103"/>
  <c r="N59" i="103"/>
  <c r="L59" i="103"/>
  <c r="K59" i="103"/>
  <c r="F59" i="103"/>
  <c r="W58" i="103"/>
  <c r="R58" i="103"/>
  <c r="O58" i="103"/>
  <c r="J58" i="103"/>
  <c r="G58" i="103"/>
  <c r="T57" i="103"/>
  <c r="Q51" i="103"/>
  <c r="I51" i="103"/>
  <c r="U50" i="103"/>
  <c r="M50" i="103"/>
  <c r="Q49" i="103"/>
  <c r="I49" i="103"/>
  <c r="U48" i="103"/>
  <c r="M48" i="103"/>
  <c r="E48" i="103"/>
  <c r="Q47" i="103"/>
  <c r="I47" i="103"/>
  <c r="U46" i="103"/>
  <c r="E46" i="103"/>
  <c r="Q45" i="103"/>
  <c r="N45" i="103"/>
  <c r="I45" i="103"/>
  <c r="U44" i="103"/>
  <c r="E44" i="103"/>
  <c r="I43" i="103"/>
  <c r="H43" i="103"/>
  <c r="U42" i="103"/>
  <c r="T42" i="103"/>
  <c r="R42" i="103"/>
  <c r="M42" i="103"/>
  <c r="L42" i="103"/>
  <c r="E42" i="103"/>
  <c r="D42" i="103"/>
  <c r="V41" i="103"/>
  <c r="P41" i="103"/>
  <c r="I41" i="103"/>
  <c r="H41" i="103"/>
  <c r="F41" i="103"/>
  <c r="U40" i="103"/>
  <c r="T40" i="103"/>
  <c r="M40" i="103"/>
  <c r="L40" i="103"/>
  <c r="E40" i="103"/>
  <c r="D40" i="103"/>
  <c r="I39" i="103"/>
  <c r="H39" i="103"/>
  <c r="U38" i="103"/>
  <c r="T38" i="103"/>
  <c r="M38" i="103"/>
  <c r="L38" i="103"/>
  <c r="E38" i="103"/>
  <c r="D38" i="103"/>
  <c r="Q37" i="103"/>
  <c r="P37" i="103"/>
  <c r="H37" i="103"/>
  <c r="U36" i="103"/>
  <c r="T36" i="103"/>
  <c r="M36" i="103"/>
  <c r="L36" i="103"/>
  <c r="D36" i="103"/>
  <c r="Q35" i="103"/>
  <c r="P35" i="103"/>
  <c r="I35" i="103"/>
  <c r="U34" i="103"/>
  <c r="M34" i="103"/>
  <c r="E34" i="103"/>
  <c r="W32" i="103"/>
  <c r="S32" i="103"/>
  <c r="O32" i="103"/>
  <c r="K32" i="103"/>
  <c r="H32" i="103"/>
  <c r="G32" i="103"/>
  <c r="W31" i="103"/>
  <c r="T31" i="103"/>
  <c r="S31" i="103"/>
  <c r="O31" i="103"/>
  <c r="L31" i="103"/>
  <c r="K31" i="103"/>
  <c r="G31" i="103"/>
  <c r="D31" i="103"/>
  <c r="W30" i="103"/>
  <c r="S30" i="103"/>
  <c r="P30" i="103"/>
  <c r="O30" i="103"/>
  <c r="H30" i="103"/>
  <c r="G30" i="103"/>
  <c r="W29" i="103"/>
  <c r="T29" i="103"/>
  <c r="O29" i="103"/>
  <c r="L29" i="103"/>
  <c r="G29" i="103"/>
  <c r="D29" i="103"/>
  <c r="U28" i="103"/>
  <c r="S28" i="103"/>
  <c r="P28" i="103"/>
  <c r="K28" i="103"/>
  <c r="H28" i="103"/>
  <c r="V25" i="103"/>
  <c r="Q25" i="103"/>
  <c r="N25" i="103"/>
  <c r="I25" i="103"/>
  <c r="F25" i="103"/>
  <c r="U24" i="103"/>
  <c r="R24" i="103"/>
  <c r="M24" i="103"/>
  <c r="I24" i="103"/>
  <c r="S23" i="103"/>
  <c r="Q23" i="103"/>
  <c r="I23" i="103"/>
  <c r="P21" i="103"/>
  <c r="J21" i="103"/>
  <c r="I21" i="103"/>
  <c r="H21" i="103"/>
  <c r="T20" i="103"/>
  <c r="Q20" i="103"/>
  <c r="L20" i="103"/>
  <c r="I20" i="103"/>
  <c r="D20" i="103"/>
  <c r="R19" i="103"/>
  <c r="J19" i="103"/>
  <c r="H19" i="103"/>
  <c r="I18" i="103"/>
  <c r="R16" i="103"/>
  <c r="P16" i="103"/>
  <c r="M16" i="103"/>
  <c r="J16" i="103"/>
  <c r="H16" i="103"/>
  <c r="E16" i="103"/>
  <c r="V15" i="103"/>
  <c r="T15" i="103"/>
  <c r="N15" i="103"/>
  <c r="L15" i="103"/>
  <c r="I15" i="103"/>
  <c r="F15" i="103"/>
  <c r="D15" i="103"/>
  <c r="W12" i="103"/>
  <c r="P12" i="103"/>
  <c r="M12" i="103"/>
  <c r="H12" i="103"/>
  <c r="E12" i="103"/>
  <c r="V10" i="103"/>
  <c r="T10" i="103"/>
  <c r="Q10" i="103"/>
  <c r="L10" i="103"/>
  <c r="D10" i="103"/>
  <c r="U9" i="103"/>
  <c r="P9" i="103"/>
  <c r="H9" i="103"/>
  <c r="G9" i="103"/>
  <c r="W7" i="103"/>
  <c r="V7" i="103"/>
  <c r="U7" i="103"/>
  <c r="R7" i="103"/>
  <c r="O7" i="103"/>
  <c r="N7" i="103"/>
  <c r="M7" i="103"/>
  <c r="J7" i="103"/>
  <c r="G7" i="103"/>
  <c r="F7" i="103"/>
  <c r="E7" i="103"/>
  <c r="V6" i="103"/>
  <c r="S6" i="103"/>
  <c r="Q6" i="103"/>
  <c r="N6" i="103"/>
  <c r="K6" i="103"/>
  <c r="I6" i="103"/>
  <c r="F6" i="103"/>
  <c r="U5" i="103"/>
  <c r="R5" i="103"/>
  <c r="M5" i="103"/>
  <c r="E5" i="103"/>
  <c r="U76" i="103"/>
  <c r="T76" i="103"/>
  <c r="R76" i="103"/>
  <c r="P76" i="103"/>
  <c r="M76" i="103"/>
  <c r="L76" i="103"/>
  <c r="J76" i="103"/>
  <c r="H76" i="103"/>
  <c r="E76" i="103"/>
  <c r="D76" i="103"/>
  <c r="V75" i="103"/>
  <c r="T75" i="103"/>
  <c r="Q75" i="103"/>
  <c r="P75" i="103"/>
  <c r="N75" i="103"/>
  <c r="L75" i="103"/>
  <c r="I75" i="103"/>
  <c r="H75" i="103"/>
  <c r="F75" i="103"/>
  <c r="D75" i="103"/>
  <c r="W74" i="103"/>
  <c r="V74" i="103"/>
  <c r="U74" i="103"/>
  <c r="T74" i="103"/>
  <c r="S74" i="103"/>
  <c r="R74" i="103"/>
  <c r="Q74" i="103"/>
  <c r="P74" i="103"/>
  <c r="O74" i="103"/>
  <c r="N74" i="103"/>
  <c r="M74" i="103"/>
  <c r="L74" i="103"/>
  <c r="K74" i="103"/>
  <c r="J74" i="103"/>
  <c r="I74" i="103"/>
  <c r="H74" i="103"/>
  <c r="G74" i="103"/>
  <c r="F74" i="103"/>
  <c r="E74" i="103"/>
  <c r="D74" i="103"/>
  <c r="U73" i="103"/>
  <c r="T73" i="103"/>
  <c r="R73" i="103"/>
  <c r="M73" i="103"/>
  <c r="L73" i="103"/>
  <c r="J73" i="103"/>
  <c r="E73" i="103"/>
  <c r="D73" i="103"/>
  <c r="V72" i="103"/>
  <c r="Q72" i="103"/>
  <c r="P72" i="103"/>
  <c r="N72" i="103"/>
  <c r="I72" i="103"/>
  <c r="H72" i="103"/>
  <c r="F72" i="103"/>
  <c r="V70" i="103"/>
  <c r="S70" i="103"/>
  <c r="P70" i="103"/>
  <c r="N70" i="103"/>
  <c r="K70" i="103"/>
  <c r="F70" i="103"/>
  <c r="E70" i="103"/>
  <c r="U69" i="103"/>
  <c r="R69" i="103"/>
  <c r="M69" i="103"/>
  <c r="J69" i="103"/>
  <c r="E69" i="103"/>
  <c r="V68" i="103"/>
  <c r="Q68" i="103"/>
  <c r="N68" i="103"/>
  <c r="I68" i="103"/>
  <c r="G68" i="103"/>
  <c r="F68" i="103"/>
  <c r="U67" i="103"/>
  <c r="R67" i="103"/>
  <c r="M67" i="103"/>
  <c r="J67" i="103"/>
  <c r="E67" i="103"/>
  <c r="V66" i="103"/>
  <c r="Q66" i="103"/>
  <c r="N66" i="103"/>
  <c r="I66" i="103"/>
  <c r="F66" i="103"/>
  <c r="U65" i="103"/>
  <c r="R65" i="103"/>
  <c r="M65" i="103"/>
  <c r="J65" i="103"/>
  <c r="E65" i="103"/>
  <c r="V64" i="103"/>
  <c r="Q64" i="103"/>
  <c r="N64" i="103"/>
  <c r="I64" i="103"/>
  <c r="F64" i="103"/>
  <c r="U63" i="103"/>
  <c r="R63" i="103"/>
  <c r="Q63" i="103"/>
  <c r="M63" i="103"/>
  <c r="J63" i="103"/>
  <c r="E63" i="103"/>
  <c r="V62" i="103"/>
  <c r="Q62" i="103"/>
  <c r="N62" i="103"/>
  <c r="I62" i="103"/>
  <c r="F62" i="103"/>
  <c r="U61" i="103"/>
  <c r="R61" i="103"/>
  <c r="O61" i="103"/>
  <c r="M61" i="103"/>
  <c r="J61" i="103"/>
  <c r="E61" i="103"/>
  <c r="V60" i="103"/>
  <c r="Q60" i="103"/>
  <c r="N60" i="103"/>
  <c r="I60" i="103"/>
  <c r="F60" i="103"/>
  <c r="U59" i="103"/>
  <c r="R59" i="103"/>
  <c r="M59" i="103"/>
  <c r="J59" i="103"/>
  <c r="E59" i="103"/>
  <c r="V58" i="103"/>
  <c r="Q58" i="103"/>
  <c r="N58" i="103"/>
  <c r="I58" i="103"/>
  <c r="F58" i="103"/>
  <c r="U57" i="103"/>
  <c r="R57" i="103"/>
  <c r="M57" i="103"/>
  <c r="J57" i="103"/>
  <c r="E57" i="103"/>
  <c r="W56" i="103"/>
  <c r="V56" i="103"/>
  <c r="U56" i="103"/>
  <c r="T56" i="103"/>
  <c r="S56" i="103"/>
  <c r="R56" i="103"/>
  <c r="Q56" i="103"/>
  <c r="P56" i="103"/>
  <c r="O56" i="103"/>
  <c r="N56" i="103"/>
  <c r="M56" i="103"/>
  <c r="L56" i="103"/>
  <c r="K56" i="103"/>
  <c r="J56" i="103"/>
  <c r="I56" i="103"/>
  <c r="H56" i="103"/>
  <c r="G56" i="103"/>
  <c r="F56" i="103"/>
  <c r="E56" i="103"/>
  <c r="D56" i="103"/>
  <c r="W55" i="103"/>
  <c r="V55" i="103"/>
  <c r="U55" i="103"/>
  <c r="T55" i="103"/>
  <c r="S55" i="103"/>
  <c r="R55" i="103"/>
  <c r="Q55" i="103"/>
  <c r="P55" i="103"/>
  <c r="O55" i="103"/>
  <c r="N55" i="103"/>
  <c r="M55" i="103"/>
  <c r="L55" i="103"/>
  <c r="K55" i="103"/>
  <c r="J55" i="103"/>
  <c r="I55" i="103"/>
  <c r="H55" i="103"/>
  <c r="G55" i="103"/>
  <c r="F55" i="103"/>
  <c r="E55" i="103"/>
  <c r="D55" i="103"/>
  <c r="W54" i="103"/>
  <c r="V54" i="103"/>
  <c r="U54" i="103"/>
  <c r="T54" i="103"/>
  <c r="S54" i="103"/>
  <c r="R54" i="103"/>
  <c r="Q54" i="103"/>
  <c r="P54" i="103"/>
  <c r="O54" i="103"/>
  <c r="N54" i="103"/>
  <c r="M54" i="103"/>
  <c r="L54" i="103"/>
  <c r="K54" i="103"/>
  <c r="J54" i="103"/>
  <c r="I54" i="103"/>
  <c r="H54" i="103"/>
  <c r="G54" i="103"/>
  <c r="F54" i="103"/>
  <c r="E54" i="103"/>
  <c r="D54" i="103"/>
  <c r="W53" i="103"/>
  <c r="V53" i="103"/>
  <c r="U53" i="103"/>
  <c r="T53" i="103"/>
  <c r="S53" i="103"/>
  <c r="R53" i="103"/>
  <c r="Q53" i="103"/>
  <c r="P53" i="103"/>
  <c r="O53" i="103"/>
  <c r="N53" i="103"/>
  <c r="M53" i="103"/>
  <c r="L53" i="103"/>
  <c r="K53" i="103"/>
  <c r="J53" i="103"/>
  <c r="I53" i="103"/>
  <c r="H53" i="103"/>
  <c r="G53" i="103"/>
  <c r="F53" i="103"/>
  <c r="E53" i="103"/>
  <c r="D53" i="103"/>
  <c r="W51" i="103"/>
  <c r="R51" i="103"/>
  <c r="O51" i="103"/>
  <c r="J51" i="103"/>
  <c r="G51" i="103"/>
  <c r="D51" i="103"/>
  <c r="V50" i="103"/>
  <c r="S50" i="103"/>
  <c r="N50" i="103"/>
  <c r="K50" i="103"/>
  <c r="F50" i="103"/>
  <c r="E50" i="103"/>
  <c r="W49" i="103"/>
  <c r="R49" i="103"/>
  <c r="O49" i="103"/>
  <c r="J49" i="103"/>
  <c r="G49" i="103"/>
  <c r="V48" i="103"/>
  <c r="S48" i="103"/>
  <c r="N48" i="103"/>
  <c r="K48" i="103"/>
  <c r="F48" i="103"/>
  <c r="W47" i="103"/>
  <c r="T47" i="103"/>
  <c r="R47" i="103"/>
  <c r="O47" i="103"/>
  <c r="J47" i="103"/>
  <c r="G47" i="103"/>
  <c r="V46" i="103"/>
  <c r="S46" i="103"/>
  <c r="N46" i="103"/>
  <c r="M46" i="103"/>
  <c r="K46" i="103"/>
  <c r="F46" i="103"/>
  <c r="W45" i="103"/>
  <c r="R45" i="103"/>
  <c r="O45" i="103"/>
  <c r="L45" i="103"/>
  <c r="J45" i="103"/>
  <c r="G45" i="103"/>
  <c r="V44" i="103"/>
  <c r="S44" i="103"/>
  <c r="N44" i="103"/>
  <c r="M44" i="103"/>
  <c r="K44" i="103"/>
  <c r="F44" i="103"/>
  <c r="W43" i="103"/>
  <c r="R43" i="103"/>
  <c r="Q43" i="103"/>
  <c r="O43" i="103"/>
  <c r="J43" i="103"/>
  <c r="G43" i="103"/>
  <c r="V42" i="103"/>
  <c r="S42" i="103"/>
  <c r="N42" i="103"/>
  <c r="K42" i="103"/>
  <c r="F42" i="103"/>
  <c r="W41" i="103"/>
  <c r="R41" i="103"/>
  <c r="Q41" i="103"/>
  <c r="O41" i="103"/>
  <c r="J41" i="103"/>
  <c r="G41" i="103"/>
  <c r="V40" i="103"/>
  <c r="S40" i="103"/>
  <c r="N40" i="103"/>
  <c r="K40" i="103"/>
  <c r="F40" i="103"/>
  <c r="W39" i="103"/>
  <c r="R39" i="103"/>
  <c r="Q39" i="103"/>
  <c r="O39" i="103"/>
  <c r="J39" i="103"/>
  <c r="G39" i="103"/>
  <c r="V38" i="103"/>
  <c r="S38" i="103"/>
  <c r="N38" i="103"/>
  <c r="K38" i="103"/>
  <c r="F38" i="103"/>
  <c r="W37" i="103"/>
  <c r="R37" i="103"/>
  <c r="O37" i="103"/>
  <c r="J37" i="103"/>
  <c r="I37" i="103"/>
  <c r="G37" i="103"/>
  <c r="V36" i="103"/>
  <c r="S36" i="103"/>
  <c r="N36" i="103"/>
  <c r="K36" i="103"/>
  <c r="F36" i="103"/>
  <c r="E36" i="103"/>
  <c r="W35" i="103"/>
  <c r="R35" i="103"/>
  <c r="O35" i="103"/>
  <c r="J35" i="103"/>
  <c r="G35" i="103"/>
  <c r="V34" i="103"/>
  <c r="S34" i="103"/>
  <c r="N34" i="103"/>
  <c r="K34" i="103"/>
  <c r="F34" i="103"/>
  <c r="P32" i="103"/>
  <c r="V31" i="103"/>
  <c r="K30" i="103"/>
  <c r="N29" i="103"/>
  <c r="F29" i="103"/>
  <c r="J28" i="103"/>
  <c r="R25" i="103"/>
  <c r="G25" i="103"/>
  <c r="K24" i="103"/>
  <c r="E24" i="103"/>
  <c r="E23" i="103"/>
  <c r="U21" i="103"/>
  <c r="R21" i="103"/>
  <c r="O21" i="103"/>
  <c r="M21" i="103"/>
  <c r="E21" i="103"/>
  <c r="D21" i="103"/>
  <c r="V20" i="103"/>
  <c r="N20" i="103"/>
  <c r="F20" i="103"/>
  <c r="U19" i="103"/>
  <c r="T19" i="103"/>
  <c r="M19" i="103"/>
  <c r="E19" i="103"/>
  <c r="V18" i="103"/>
  <c r="Q18" i="103"/>
  <c r="N18" i="103"/>
  <c r="K18" i="103"/>
  <c r="F18" i="103"/>
  <c r="W16" i="103"/>
  <c r="U16" i="103"/>
  <c r="O16" i="103"/>
  <c r="G16" i="103"/>
  <c r="S15" i="103"/>
  <c r="Q15" i="103"/>
  <c r="K15" i="103"/>
  <c r="U12" i="103"/>
  <c r="O12" i="103"/>
  <c r="G12" i="103"/>
  <c r="S10" i="103"/>
  <c r="K10" i="103"/>
  <c r="I10" i="103"/>
  <c r="W9" i="103"/>
  <c r="M9" i="103"/>
  <c r="E9" i="103"/>
  <c r="J5" i="103"/>
  <c r="C70" i="103"/>
  <c r="C74" i="103"/>
  <c r="C56" i="103"/>
  <c r="C55" i="103"/>
  <c r="C54" i="103"/>
  <c r="C53" i="103"/>
  <c r="P10" i="103" l="1"/>
  <c r="P8" i="103" s="1"/>
  <c r="T12" i="103"/>
  <c r="D16" i="103"/>
  <c r="H18" i="103"/>
  <c r="P18" i="103"/>
  <c r="D19" i="103"/>
  <c r="L19" i="103"/>
  <c r="H20" i="103"/>
  <c r="P20" i="103"/>
  <c r="L21" i="103"/>
  <c r="T21" i="103"/>
  <c r="P23" i="103"/>
  <c r="T30" i="103"/>
  <c r="P34" i="103"/>
  <c r="T37" i="103"/>
  <c r="D41" i="103"/>
  <c r="T43" i="103"/>
  <c r="H70" i="103"/>
  <c r="L9" i="103"/>
  <c r="L8" i="103" s="1"/>
  <c r="H10" i="103"/>
  <c r="H8" i="103" s="1"/>
  <c r="D12" i="103"/>
  <c r="L12" i="103"/>
  <c r="H15" i="103"/>
  <c r="P15" i="103"/>
  <c r="L16" i="103"/>
  <c r="T16" i="103"/>
  <c r="H23" i="103"/>
  <c r="D24" i="103"/>
  <c r="L24" i="103"/>
  <c r="T24" i="103"/>
  <c r="H25" i="103"/>
  <c r="P25" i="103"/>
  <c r="H29" i="103"/>
  <c r="D30" i="103"/>
  <c r="L30" i="103"/>
  <c r="H31" i="103"/>
  <c r="P31" i="103"/>
  <c r="D32" i="103"/>
  <c r="L32" i="103"/>
  <c r="T32" i="103"/>
  <c r="G57" i="103"/>
  <c r="O57" i="103"/>
  <c r="W57" i="103"/>
  <c r="K58" i="103"/>
  <c r="S58" i="103"/>
  <c r="G59" i="103"/>
  <c r="O59" i="103"/>
  <c r="W59" i="103"/>
  <c r="K60" i="103"/>
  <c r="S60" i="103"/>
  <c r="G61" i="103"/>
  <c r="W61" i="103"/>
  <c r="K62" i="103"/>
  <c r="S62" i="103"/>
  <c r="G63" i="103"/>
  <c r="O63" i="103"/>
  <c r="W63" i="103"/>
  <c r="K64" i="103"/>
  <c r="S64" i="103"/>
  <c r="G65" i="103"/>
  <c r="O65" i="103"/>
  <c r="W65" i="103"/>
  <c r="K66" i="103"/>
  <c r="S66" i="103"/>
  <c r="G67" i="103"/>
  <c r="O67" i="103"/>
  <c r="W67" i="103"/>
  <c r="K68" i="103"/>
  <c r="S68" i="103"/>
  <c r="G69" i="103"/>
  <c r="O69" i="103"/>
  <c r="W69" i="103"/>
  <c r="F73" i="103"/>
  <c r="F71" i="103" s="1"/>
  <c r="N73" i="103"/>
  <c r="N71" i="103" s="1"/>
  <c r="V73" i="103"/>
  <c r="V71" i="103" s="1"/>
  <c r="J75" i="103"/>
  <c r="C15" i="103"/>
  <c r="C62" i="103"/>
  <c r="J23" i="103"/>
  <c r="R23" i="103"/>
  <c r="R22" i="103" s="1"/>
  <c r="F24" i="103"/>
  <c r="N24" i="103"/>
  <c r="V24" i="103"/>
  <c r="J25" i="103"/>
  <c r="C47" i="103"/>
  <c r="E10" i="103"/>
  <c r="E8" i="103" s="1"/>
  <c r="M10" i="103"/>
  <c r="M8" i="103" s="1"/>
  <c r="E15" i="103"/>
  <c r="E11" i="103" s="1"/>
  <c r="Q16" i="103"/>
  <c r="Q24" i="103"/>
  <c r="Q22" i="103" s="1"/>
  <c r="E25" i="103"/>
  <c r="M25" i="103"/>
  <c r="U25" i="103"/>
  <c r="I28" i="103"/>
  <c r="Q28" i="103"/>
  <c r="E29" i="103"/>
  <c r="M29" i="103"/>
  <c r="U29" i="103"/>
  <c r="I30" i="103"/>
  <c r="Q30" i="103"/>
  <c r="E31" i="103"/>
  <c r="M31" i="103"/>
  <c r="U31" i="103"/>
  <c r="I32" i="103"/>
  <c r="Q32" i="103"/>
  <c r="H65" i="103"/>
  <c r="H63" i="103"/>
  <c r="C20" i="103"/>
  <c r="M43" i="103"/>
  <c r="W76" i="103"/>
  <c r="C75" i="103"/>
  <c r="C19" i="103"/>
  <c r="Q9" i="103"/>
  <c r="Q8" i="103" s="1"/>
  <c r="I12" i="103"/>
  <c r="Q12" i="103"/>
  <c r="M15" i="103"/>
  <c r="U15" i="103"/>
  <c r="U11" i="103" s="1"/>
  <c r="I16" i="103"/>
  <c r="I34" i="103"/>
  <c r="Q34" i="103"/>
  <c r="E35" i="103"/>
  <c r="M35" i="103"/>
  <c r="U35" i="103"/>
  <c r="I36" i="103"/>
  <c r="Q36" i="103"/>
  <c r="E37" i="103"/>
  <c r="M37" i="103"/>
  <c r="U37" i="103"/>
  <c r="I38" i="103"/>
  <c r="Q38" i="103"/>
  <c r="E39" i="103"/>
  <c r="M39" i="103"/>
  <c r="U39" i="103"/>
  <c r="I40" i="103"/>
  <c r="Q40" i="103"/>
  <c r="E41" i="103"/>
  <c r="M41" i="103"/>
  <c r="U41" i="103"/>
  <c r="I42" i="103"/>
  <c r="Q42" i="103"/>
  <c r="E43" i="103"/>
  <c r="U43" i="103"/>
  <c r="I44" i="103"/>
  <c r="Q44" i="103"/>
  <c r="E45" i="103"/>
  <c r="M45" i="103"/>
  <c r="U45" i="103"/>
  <c r="I46" i="103"/>
  <c r="Q46" i="103"/>
  <c r="E47" i="103"/>
  <c r="M47" i="103"/>
  <c r="U47" i="103"/>
  <c r="I48" i="103"/>
  <c r="Q48" i="103"/>
  <c r="E49" i="103"/>
  <c r="M49" i="103"/>
  <c r="U49" i="103"/>
  <c r="I50" i="103"/>
  <c r="Q50" i="103"/>
  <c r="E51" i="103"/>
  <c r="M51" i="103"/>
  <c r="U51" i="103"/>
  <c r="T23" i="103"/>
  <c r="H24" i="103"/>
  <c r="P24" i="103"/>
  <c r="D25" i="103"/>
  <c r="L25" i="103"/>
  <c r="T25" i="103"/>
  <c r="D58" i="103"/>
  <c r="T58" i="103"/>
  <c r="D60" i="103"/>
  <c r="L60" i="103"/>
  <c r="H61" i="103"/>
  <c r="D62" i="103"/>
  <c r="T62" i="103"/>
  <c r="P63" i="103"/>
  <c r="L64" i="103"/>
  <c r="L66" i="103"/>
  <c r="L68" i="103"/>
  <c r="H69" i="103"/>
  <c r="P69" i="103"/>
  <c r="F35" i="103"/>
  <c r="N35" i="103"/>
  <c r="J36" i="103"/>
  <c r="R36" i="103"/>
  <c r="F37" i="103"/>
  <c r="N37" i="103"/>
  <c r="V37" i="103"/>
  <c r="J38" i="103"/>
  <c r="R38" i="103"/>
  <c r="F39" i="103"/>
  <c r="N39" i="103"/>
  <c r="V39" i="103"/>
  <c r="J40" i="103"/>
  <c r="R40" i="103"/>
  <c r="N41" i="103"/>
  <c r="J42" i="103"/>
  <c r="F43" i="103"/>
  <c r="N43" i="103"/>
  <c r="V43" i="103"/>
  <c r="J44" i="103"/>
  <c r="R44" i="103"/>
  <c r="F45" i="103"/>
  <c r="V45" i="103"/>
  <c r="P59" i="103"/>
  <c r="U10" i="103"/>
  <c r="U8" i="103" s="1"/>
  <c r="M23" i="103"/>
  <c r="M22" i="103" s="1"/>
  <c r="K5" i="103"/>
  <c r="S5" i="103"/>
  <c r="G6" i="103"/>
  <c r="O6" i="103"/>
  <c r="W6" i="103"/>
  <c r="K7" i="103"/>
  <c r="S7" i="103"/>
  <c r="K9" i="103"/>
  <c r="K8" i="103" s="1"/>
  <c r="S9" i="103"/>
  <c r="S8" i="103" s="1"/>
  <c r="G10" i="103"/>
  <c r="G8" i="103" s="1"/>
  <c r="O10" i="103"/>
  <c r="W10" i="103"/>
  <c r="W8" i="103" s="1"/>
  <c r="K12" i="103"/>
  <c r="S12" i="103"/>
  <c r="G15" i="103"/>
  <c r="O15" i="103"/>
  <c r="W15" i="103"/>
  <c r="K16" i="103"/>
  <c r="S16" i="103"/>
  <c r="G18" i="103"/>
  <c r="I5" i="103"/>
  <c r="E6" i="103"/>
  <c r="E4" i="103" s="1"/>
  <c r="U6" i="103"/>
  <c r="U4" i="103" s="1"/>
  <c r="Q7" i="103"/>
  <c r="D66" i="103"/>
  <c r="Q5" i="103"/>
  <c r="M6" i="103"/>
  <c r="M4" i="103" s="1"/>
  <c r="I7" i="103"/>
  <c r="O9" i="103"/>
  <c r="T66" i="103"/>
  <c r="N28" i="103"/>
  <c r="R31" i="103"/>
  <c r="H57" i="103"/>
  <c r="P67" i="103"/>
  <c r="U23" i="103"/>
  <c r="U22" i="103" s="1"/>
  <c r="J34" i="103"/>
  <c r="V35" i="103"/>
  <c r="D5" i="103"/>
  <c r="L5" i="103"/>
  <c r="T5" i="103"/>
  <c r="H6" i="103"/>
  <c r="P6" i="103"/>
  <c r="D7" i="103"/>
  <c r="L7" i="103"/>
  <c r="T7" i="103"/>
  <c r="I57" i="103"/>
  <c r="Q57" i="103"/>
  <c r="I59" i="103"/>
  <c r="Q59" i="103"/>
  <c r="E60" i="103"/>
  <c r="M60" i="103"/>
  <c r="U60" i="103"/>
  <c r="I61" i="103"/>
  <c r="Q61" i="103"/>
  <c r="E62" i="103"/>
  <c r="M62" i="103"/>
  <c r="U62" i="103"/>
  <c r="I63" i="103"/>
  <c r="E64" i="103"/>
  <c r="M64" i="103"/>
  <c r="U64" i="103"/>
  <c r="I65" i="103"/>
  <c r="Q65" i="103"/>
  <c r="E66" i="103"/>
  <c r="M66" i="103"/>
  <c r="U66" i="103"/>
  <c r="I67" i="103"/>
  <c r="Q67" i="103"/>
  <c r="E68" i="103"/>
  <c r="M68" i="103"/>
  <c r="U68" i="103"/>
  <c r="I69" i="103"/>
  <c r="Q69" i="103"/>
  <c r="C48" i="103"/>
  <c r="C34" i="103"/>
  <c r="C51" i="103"/>
  <c r="C59" i="103"/>
  <c r="G20" i="103"/>
  <c r="O20" i="103"/>
  <c r="W20" i="103"/>
  <c r="K21" i="103"/>
  <c r="S21" i="103"/>
  <c r="J46" i="103"/>
  <c r="R46" i="103"/>
  <c r="F47" i="103"/>
  <c r="N47" i="103"/>
  <c r="V47" i="103"/>
  <c r="J48" i="103"/>
  <c r="R48" i="103"/>
  <c r="F49" i="103"/>
  <c r="N49" i="103"/>
  <c r="V49" i="103"/>
  <c r="J50" i="103"/>
  <c r="R50" i="103"/>
  <c r="F51" i="103"/>
  <c r="N51" i="103"/>
  <c r="V51" i="103"/>
  <c r="G23" i="103"/>
  <c r="O23" i="103"/>
  <c r="W23" i="103"/>
  <c r="S24" i="103"/>
  <c r="S22" i="103" s="1"/>
  <c r="O25" i="103"/>
  <c r="W25" i="103"/>
  <c r="T9" i="103"/>
  <c r="T8" i="103" s="1"/>
  <c r="R34" i="103"/>
  <c r="L58" i="103"/>
  <c r="H59" i="103"/>
  <c r="T60" i="103"/>
  <c r="P61" i="103"/>
  <c r="L62" i="103"/>
  <c r="D64" i="103"/>
  <c r="T64" i="103"/>
  <c r="P65" i="103"/>
  <c r="H67" i="103"/>
  <c r="D68" i="103"/>
  <c r="T68" i="103"/>
  <c r="R70" i="103"/>
  <c r="R52" i="103" s="1"/>
  <c r="C76" i="103"/>
  <c r="K72" i="103"/>
  <c r="K71" i="103" s="1"/>
  <c r="S72" i="103"/>
  <c r="S71" i="103" s="1"/>
  <c r="G73" i="103"/>
  <c r="O73" i="103"/>
  <c r="W73" i="103"/>
  <c r="K75" i="103"/>
  <c r="S75" i="103"/>
  <c r="G76" i="103"/>
  <c r="O76" i="103"/>
  <c r="I19" i="103"/>
  <c r="I17" i="103" s="1"/>
  <c r="Q19" i="103"/>
  <c r="E20" i="103"/>
  <c r="M20" i="103"/>
  <c r="U20" i="103"/>
  <c r="Q21" i="103"/>
  <c r="C21" i="103"/>
  <c r="D9" i="103"/>
  <c r="D8" i="103" s="1"/>
  <c r="C36" i="103"/>
  <c r="C57" i="103"/>
  <c r="E30" i="103"/>
  <c r="M30" i="103"/>
  <c r="U30" i="103"/>
  <c r="I31" i="103"/>
  <c r="Q31" i="103"/>
  <c r="E32" i="103"/>
  <c r="M32" i="103"/>
  <c r="U32" i="103"/>
  <c r="E18" i="103"/>
  <c r="M18" i="103"/>
  <c r="U18" i="103"/>
  <c r="T18" i="103"/>
  <c r="T17" i="103" s="1"/>
  <c r="E22" i="103"/>
  <c r="E28" i="103"/>
  <c r="M28" i="103"/>
  <c r="I29" i="103"/>
  <c r="Q29" i="103"/>
  <c r="R75" i="103"/>
  <c r="F76" i="103"/>
  <c r="N76" i="103"/>
  <c r="V76" i="103"/>
  <c r="L23" i="103"/>
  <c r="I9" i="103"/>
  <c r="I8" i="103" s="1"/>
  <c r="F12" i="103"/>
  <c r="J15" i="103"/>
  <c r="R15" i="103"/>
  <c r="F16" i="103"/>
  <c r="N16" i="103"/>
  <c r="V16" i="103"/>
  <c r="P39" i="103"/>
  <c r="M72" i="103"/>
  <c r="M71" i="103" s="1"/>
  <c r="I73" i="103"/>
  <c r="I71" i="103" s="1"/>
  <c r="Q73" i="103"/>
  <c r="Q71" i="103" s="1"/>
  <c r="E75" i="103"/>
  <c r="M75" i="103"/>
  <c r="U75" i="103"/>
  <c r="I76" i="103"/>
  <c r="Q76" i="103"/>
  <c r="D23" i="103"/>
  <c r="C49" i="103"/>
  <c r="R28" i="103"/>
  <c r="V29" i="103"/>
  <c r="J30" i="103"/>
  <c r="R30" i="103"/>
  <c r="F31" i="103"/>
  <c r="N31" i="103"/>
  <c r="J32" i="103"/>
  <c r="R32" i="103"/>
  <c r="D57" i="103"/>
  <c r="L57" i="103"/>
  <c r="H58" i="103"/>
  <c r="P58" i="103"/>
  <c r="D59" i="103"/>
  <c r="T59" i="103"/>
  <c r="H60" i="103"/>
  <c r="P60" i="103"/>
  <c r="D61" i="103"/>
  <c r="L61" i="103"/>
  <c r="P62" i="103"/>
  <c r="L63" i="103"/>
  <c r="T63" i="103"/>
  <c r="H64" i="103"/>
  <c r="P64" i="103"/>
  <c r="D65" i="103"/>
  <c r="L65" i="103"/>
  <c r="H66" i="103"/>
  <c r="P66" i="103"/>
  <c r="D67" i="103"/>
  <c r="L67" i="103"/>
  <c r="T67" i="103"/>
  <c r="P68" i="103"/>
  <c r="L69" i="103"/>
  <c r="T69" i="103"/>
  <c r="O18" i="103"/>
  <c r="W18" i="103"/>
  <c r="S19" i="103"/>
  <c r="C9" i="103"/>
  <c r="K19" i="103"/>
  <c r="C5" i="103"/>
  <c r="C64" i="103"/>
  <c r="C37" i="103"/>
  <c r="C73" i="103"/>
  <c r="C16" i="103"/>
  <c r="C63" i="103"/>
  <c r="C58" i="103"/>
  <c r="C72" i="103"/>
  <c r="G19" i="103"/>
  <c r="O19" i="103"/>
  <c r="W19" i="103"/>
  <c r="K20" i="103"/>
  <c r="S20" i="103"/>
  <c r="G21" i="103"/>
  <c r="W21" i="103"/>
  <c r="V28" i="103"/>
  <c r="J29" i="103"/>
  <c r="R29" i="103"/>
  <c r="F30" i="103"/>
  <c r="N30" i="103"/>
  <c r="V30" i="103"/>
  <c r="J31" i="103"/>
  <c r="F32" i="103"/>
  <c r="N32" i="103"/>
  <c r="V32" i="103"/>
  <c r="H34" i="103"/>
  <c r="D35" i="103"/>
  <c r="L35" i="103"/>
  <c r="T35" i="103"/>
  <c r="H36" i="103"/>
  <c r="P36" i="103"/>
  <c r="D37" i="103"/>
  <c r="L37" i="103"/>
  <c r="H38" i="103"/>
  <c r="P38" i="103"/>
  <c r="D39" i="103"/>
  <c r="L39" i="103"/>
  <c r="T39" i="103"/>
  <c r="H40" i="103"/>
  <c r="P40" i="103"/>
  <c r="L41" i="103"/>
  <c r="T41" i="103"/>
  <c r="H42" i="103"/>
  <c r="P42" i="103"/>
  <c r="D43" i="103"/>
  <c r="L43" i="103"/>
  <c r="H44" i="103"/>
  <c r="P44" i="103"/>
  <c r="D45" i="103"/>
  <c r="T45" i="103"/>
  <c r="H46" i="103"/>
  <c r="P46" i="103"/>
  <c r="D47" i="103"/>
  <c r="L47" i="103"/>
  <c r="H48" i="103"/>
  <c r="P48" i="103"/>
  <c r="D49" i="103"/>
  <c r="L49" i="103"/>
  <c r="T49" i="103"/>
  <c r="H50" i="103"/>
  <c r="P50" i="103"/>
  <c r="L51" i="103"/>
  <c r="T51" i="103"/>
  <c r="C12" i="103"/>
  <c r="C23" i="103"/>
  <c r="C67" i="103"/>
  <c r="C39" i="103"/>
  <c r="C60" i="103"/>
  <c r="C6" i="103"/>
  <c r="C24" i="103"/>
  <c r="C40" i="103"/>
  <c r="C45" i="103"/>
  <c r="F19" i="103"/>
  <c r="J20" i="103"/>
  <c r="R20" i="103"/>
  <c r="F21" i="103"/>
  <c r="N21" i="103"/>
  <c r="V21" i="103"/>
  <c r="S35" i="103"/>
  <c r="G36" i="103"/>
  <c r="O36" i="103"/>
  <c r="W36" i="103"/>
  <c r="K37" i="103"/>
  <c r="S37" i="103"/>
  <c r="G38" i="103"/>
  <c r="O38" i="103"/>
  <c r="W38" i="103"/>
  <c r="K39" i="103"/>
  <c r="S39" i="103"/>
  <c r="G40" i="103"/>
  <c r="O40" i="103"/>
  <c r="W40" i="103"/>
  <c r="K41" i="103"/>
  <c r="S41" i="103"/>
  <c r="G42" i="103"/>
  <c r="O42" i="103"/>
  <c r="W42" i="103"/>
  <c r="K43" i="103"/>
  <c r="S43" i="103"/>
  <c r="G44" i="103"/>
  <c r="O44" i="103"/>
  <c r="W44" i="103"/>
  <c r="K45" i="103"/>
  <c r="S45" i="103"/>
  <c r="G46" i="103"/>
  <c r="O46" i="103"/>
  <c r="W46" i="103"/>
  <c r="K47" i="103"/>
  <c r="S47" i="103"/>
  <c r="G48" i="103"/>
  <c r="O48" i="103"/>
  <c r="W48" i="103"/>
  <c r="K49" i="103"/>
  <c r="S49" i="103"/>
  <c r="G50" i="103"/>
  <c r="O50" i="103"/>
  <c r="W50" i="103"/>
  <c r="K51" i="103"/>
  <c r="S51" i="103"/>
  <c r="C25" i="103"/>
  <c r="C41" i="103"/>
  <c r="R9" i="103"/>
  <c r="F10" i="103"/>
  <c r="N10" i="103"/>
  <c r="K25" i="103"/>
  <c r="S25" i="103"/>
  <c r="O5" i="103"/>
  <c r="L18" i="103"/>
  <c r="K23" i="103"/>
  <c r="K22" i="103" s="1"/>
  <c r="I22" i="103"/>
  <c r="F28" i="103"/>
  <c r="U58" i="103"/>
  <c r="D70" i="103"/>
  <c r="E72" i="103"/>
  <c r="E71" i="103" s="1"/>
  <c r="C10" i="103"/>
  <c r="C65" i="103"/>
  <c r="C50" i="103"/>
  <c r="V12" i="103"/>
  <c r="D18" i="103"/>
  <c r="M58" i="103"/>
  <c r="C35" i="103"/>
  <c r="C66" i="103"/>
  <c r="C38" i="103"/>
  <c r="C61" i="103"/>
  <c r="G5" i="103"/>
  <c r="N12" i="103"/>
  <c r="P29" i="103"/>
  <c r="H35" i="103"/>
  <c r="U72" i="103"/>
  <c r="U71" i="103" s="1"/>
  <c r="J9" i="103"/>
  <c r="T34" i="103"/>
  <c r="E58" i="103"/>
  <c r="C68" i="103"/>
  <c r="W24" i="103"/>
  <c r="T28" i="103"/>
  <c r="L34" i="103"/>
  <c r="C7" i="103"/>
  <c r="C69" i="103"/>
  <c r="C46" i="103"/>
  <c r="P19" i="103"/>
  <c r="O24" i="103"/>
  <c r="L28" i="103"/>
  <c r="D34" i="103"/>
  <c r="C18" i="103"/>
  <c r="C28" i="103"/>
  <c r="C43" i="103"/>
  <c r="C44" i="103"/>
  <c r="C42" i="103"/>
  <c r="W5" i="103"/>
  <c r="S18" i="103"/>
  <c r="G24" i="103"/>
  <c r="D28" i="103"/>
  <c r="Q14" i="103"/>
  <c r="P43" i="103"/>
  <c r="D44" i="103"/>
  <c r="L44" i="103"/>
  <c r="T44" i="103"/>
  <c r="H45" i="103"/>
  <c r="P45" i="103"/>
  <c r="D46" i="103"/>
  <c r="L46" i="103"/>
  <c r="T46" i="103"/>
  <c r="H47" i="103"/>
  <c r="P47" i="103"/>
  <c r="D48" i="103"/>
  <c r="L48" i="103"/>
  <c r="T48" i="103"/>
  <c r="H49" i="103"/>
  <c r="P49" i="103"/>
  <c r="D50" i="103"/>
  <c r="L50" i="103"/>
  <c r="T50" i="103"/>
  <c r="H51" i="103"/>
  <c r="P51" i="103"/>
  <c r="H7" i="103"/>
  <c r="P7" i="103"/>
  <c r="W13" i="103"/>
  <c r="G14" i="103"/>
  <c r="O14" i="103"/>
  <c r="W14" i="103"/>
  <c r="J52" i="103"/>
  <c r="D13" i="103"/>
  <c r="L13" i="103"/>
  <c r="H14" i="103"/>
  <c r="P14" i="103"/>
  <c r="M13" i="103"/>
  <c r="Q70" i="103"/>
  <c r="H5" i="103"/>
  <c r="P5" i="103"/>
  <c r="D6" i="103"/>
  <c r="L6" i="103"/>
  <c r="G34" i="103"/>
  <c r="O34" i="103"/>
  <c r="W34" i="103"/>
  <c r="K35" i="103"/>
  <c r="T6" i="103"/>
  <c r="F9" i="103"/>
  <c r="N9" i="103"/>
  <c r="V9" i="103"/>
  <c r="V8" i="103" s="1"/>
  <c r="J10" i="103"/>
  <c r="R10" i="103"/>
  <c r="G28" i="103"/>
  <c r="G27" i="103" s="1"/>
  <c r="O28" i="103"/>
  <c r="O27" i="103" s="1"/>
  <c r="W28" i="103"/>
  <c r="W27" i="103" s="1"/>
  <c r="K29" i="103"/>
  <c r="K27" i="103" s="1"/>
  <c r="S29" i="103"/>
  <c r="S27" i="103" s="1"/>
  <c r="R18" i="103"/>
  <c r="N19" i="103"/>
  <c r="J18" i="103"/>
  <c r="V19" i="103"/>
  <c r="J12" i="103"/>
  <c r="R12" i="103"/>
  <c r="N13" i="103"/>
  <c r="V13" i="103"/>
  <c r="F5" i="103"/>
  <c r="F4" i="103" s="1"/>
  <c r="N5" i="103"/>
  <c r="N4" i="103" s="1"/>
  <c r="V5" i="103"/>
  <c r="V4" i="103" s="1"/>
  <c r="J6" i="103"/>
  <c r="J4" i="103" s="1"/>
  <c r="R6" i="103"/>
  <c r="R4" i="103" s="1"/>
  <c r="F23" i="103"/>
  <c r="N23" i="103"/>
  <c r="V23" i="103"/>
  <c r="J24" i="103"/>
  <c r="P57" i="103"/>
  <c r="D72" i="103"/>
  <c r="D71" i="103" s="1"/>
  <c r="L72" i="103"/>
  <c r="L71" i="103" s="1"/>
  <c r="T72" i="103"/>
  <c r="T71" i="103" s="1"/>
  <c r="H73" i="103"/>
  <c r="H71" i="103" s="1"/>
  <c r="P73" i="103"/>
  <c r="P71" i="103" s="1"/>
  <c r="G72" i="103"/>
  <c r="O72" i="103"/>
  <c r="W72" i="103"/>
  <c r="S57" i="103"/>
  <c r="K57" i="103"/>
  <c r="F57" i="103"/>
  <c r="F52" i="103" s="1"/>
  <c r="N57" i="103"/>
  <c r="N52" i="103" s="1"/>
  <c r="V57" i="103"/>
  <c r="V52" i="103" s="1"/>
  <c r="J72" i="103"/>
  <c r="J71" i="103" s="1"/>
  <c r="R72" i="103"/>
  <c r="R71" i="103" s="1"/>
  <c r="P22" i="103" l="1"/>
  <c r="O22" i="103"/>
  <c r="W4" i="103"/>
  <c r="D11" i="103"/>
  <c r="H17" i="103"/>
  <c r="P27" i="103"/>
  <c r="H11" i="103"/>
  <c r="J17" i="103"/>
  <c r="D17" i="103"/>
  <c r="H27" i="103"/>
  <c r="F8" i="103"/>
  <c r="F22" i="103"/>
  <c r="K52" i="103"/>
  <c r="L27" i="103"/>
  <c r="M33" i="103"/>
  <c r="T27" i="103"/>
  <c r="T11" i="103"/>
  <c r="V17" i="103"/>
  <c r="T22" i="103"/>
  <c r="L22" i="103"/>
  <c r="G52" i="103"/>
  <c r="L17" i="103"/>
  <c r="W22" i="103"/>
  <c r="L4" i="103"/>
  <c r="L11" i="103"/>
  <c r="W71" i="103"/>
  <c r="D27" i="103"/>
  <c r="E17" i="103"/>
  <c r="V33" i="103"/>
  <c r="Q11" i="103"/>
  <c r="V22" i="103"/>
  <c r="P17" i="103"/>
  <c r="T4" i="103"/>
  <c r="O11" i="103"/>
  <c r="D22" i="103"/>
  <c r="N8" i="103"/>
  <c r="H22" i="103"/>
  <c r="R17" i="103"/>
  <c r="I4" i="103"/>
  <c r="F11" i="103"/>
  <c r="U27" i="103"/>
  <c r="S4" i="103"/>
  <c r="U33" i="103"/>
  <c r="O52" i="103"/>
  <c r="W52" i="103"/>
  <c r="Q17" i="103"/>
  <c r="M11" i="103"/>
  <c r="M3" i="103" s="1"/>
  <c r="Q27" i="103"/>
  <c r="P11" i="103"/>
  <c r="S17" i="103"/>
  <c r="K4" i="103"/>
  <c r="E3" i="103"/>
  <c r="S52" i="103"/>
  <c r="U17" i="103"/>
  <c r="O71" i="103"/>
  <c r="E27" i="103"/>
  <c r="M17" i="103"/>
  <c r="I52" i="103"/>
  <c r="Q4" i="103"/>
  <c r="O8" i="103"/>
  <c r="N33" i="103"/>
  <c r="E33" i="103"/>
  <c r="R33" i="103"/>
  <c r="O4" i="103"/>
  <c r="Q33" i="103"/>
  <c r="E52" i="103"/>
  <c r="I33" i="103"/>
  <c r="J22" i="103"/>
  <c r="N17" i="103"/>
  <c r="N22" i="103"/>
  <c r="V27" i="103"/>
  <c r="J11" i="103"/>
  <c r="G22" i="103"/>
  <c r="I27" i="103"/>
  <c r="H52" i="103"/>
  <c r="F33" i="103"/>
  <c r="O17" i="103"/>
  <c r="V11" i="103"/>
  <c r="V3" i="103" s="1"/>
  <c r="D4" i="103"/>
  <c r="D3" i="103" s="1"/>
  <c r="G17" i="103"/>
  <c r="T52" i="103"/>
  <c r="M27" i="103"/>
  <c r="J33" i="103"/>
  <c r="U52" i="103"/>
  <c r="P52" i="103"/>
  <c r="R11" i="103"/>
  <c r="G4" i="103"/>
  <c r="J27" i="103"/>
  <c r="G71" i="103"/>
  <c r="T33" i="103"/>
  <c r="W17" i="103"/>
  <c r="K17" i="103"/>
  <c r="L52" i="103"/>
  <c r="Q52" i="103"/>
  <c r="K33" i="103"/>
  <c r="K26" i="103" s="1"/>
  <c r="F17" i="103"/>
  <c r="P33" i="103"/>
  <c r="N27" i="103"/>
  <c r="D52" i="103"/>
  <c r="R27" i="103"/>
  <c r="F27" i="103"/>
  <c r="S33" i="103"/>
  <c r="S26" i="103" s="1"/>
  <c r="P4" i="103"/>
  <c r="M52" i="103"/>
  <c r="R8" i="103"/>
  <c r="N11" i="103"/>
  <c r="J8" i="103"/>
  <c r="O33" i="103"/>
  <c r="O26" i="103" s="1"/>
  <c r="W11" i="103"/>
  <c r="W3" i="103" s="1"/>
  <c r="W33" i="103"/>
  <c r="W26" i="103" s="1"/>
  <c r="G33" i="103"/>
  <c r="G26" i="103" s="1"/>
  <c r="I14" i="103"/>
  <c r="I11" i="103" s="1"/>
  <c r="H33" i="103"/>
  <c r="L33" i="103"/>
  <c r="K13" i="103"/>
  <c r="K11" i="103" s="1"/>
  <c r="D33" i="103"/>
  <c r="U3" i="103"/>
  <c r="S13" i="103"/>
  <c r="S11" i="103" s="1"/>
  <c r="H4" i="103"/>
  <c r="H3" i="103" s="1"/>
  <c r="G13" i="103"/>
  <c r="G11" i="103" s="1"/>
  <c r="P26" i="103" l="1"/>
  <c r="T3" i="103"/>
  <c r="H26" i="103"/>
  <c r="H2" i="103" s="1"/>
  <c r="F3" i="103"/>
  <c r="L3" i="103"/>
  <c r="L26" i="103"/>
  <c r="L2" i="103" s="1"/>
  <c r="T26" i="103"/>
  <c r="T2" i="103" s="1"/>
  <c r="D26" i="103"/>
  <c r="D2" i="103" s="1"/>
  <c r="M26" i="103"/>
  <c r="M2" i="103" s="1"/>
  <c r="V26" i="103"/>
  <c r="V2" i="103" s="1"/>
  <c r="N3" i="103"/>
  <c r="J26" i="103"/>
  <c r="Q3" i="103"/>
  <c r="I26" i="103"/>
  <c r="I3" i="103"/>
  <c r="I2" i="103" s="1"/>
  <c r="K3" i="103"/>
  <c r="K2" i="103" s="1"/>
  <c r="P3" i="103"/>
  <c r="P2" i="103" s="1"/>
  <c r="S3" i="103"/>
  <c r="S2" i="103" s="1"/>
  <c r="R3" i="103"/>
  <c r="U26" i="103"/>
  <c r="U2" i="103" s="1"/>
  <c r="O3" i="103"/>
  <c r="O2" i="103" s="1"/>
  <c r="E26" i="103"/>
  <c r="E2" i="103" s="1"/>
  <c r="Q26" i="103"/>
  <c r="G3" i="103"/>
  <c r="G2" i="103" s="1"/>
  <c r="J3" i="103"/>
  <c r="R26" i="103"/>
  <c r="N26" i="103"/>
  <c r="F26" i="103"/>
  <c r="F2" i="103" s="1"/>
  <c r="W2" i="103"/>
  <c r="J2" i="103" l="1"/>
  <c r="N2" i="103"/>
  <c r="Q2" i="103"/>
  <c r="R2" i="103"/>
  <c r="C52" i="185"/>
  <c r="C29" i="103"/>
  <c r="C22" i="185"/>
  <c r="C17" i="185"/>
  <c r="C8" i="185"/>
  <c r="C4" i="185"/>
  <c r="C30" i="103" l="1"/>
  <c r="C32" i="103"/>
  <c r="C27" i="185"/>
  <c r="C31" i="103"/>
  <c r="C71" i="185"/>
  <c r="C11" i="185"/>
  <c r="C3" i="185" s="1"/>
  <c r="C33" i="185"/>
  <c r="C26" i="185" l="1"/>
  <c r="C2" i="185" s="1"/>
  <c r="W74" i="124"/>
  <c r="V74" i="124"/>
  <c r="U74" i="124"/>
  <c r="T74" i="124"/>
  <c r="S74" i="124"/>
  <c r="R74" i="124"/>
  <c r="Q74" i="124"/>
  <c r="P74" i="124"/>
  <c r="O74" i="124"/>
  <c r="N74" i="124"/>
  <c r="M74" i="124"/>
  <c r="L74" i="124"/>
  <c r="K74" i="124"/>
  <c r="J74" i="124"/>
  <c r="I74" i="124"/>
  <c r="H74" i="124"/>
  <c r="G74" i="124"/>
  <c r="F74" i="124"/>
  <c r="E74" i="124"/>
  <c r="D74" i="124"/>
  <c r="W56" i="124"/>
  <c r="V56" i="124"/>
  <c r="U56" i="124"/>
  <c r="T56" i="124"/>
  <c r="S56" i="124"/>
  <c r="R56" i="124"/>
  <c r="Q56" i="124"/>
  <c r="P56" i="124"/>
  <c r="O56" i="124"/>
  <c r="N56" i="124"/>
  <c r="M56" i="124"/>
  <c r="L56" i="124"/>
  <c r="K56" i="124"/>
  <c r="J56" i="124"/>
  <c r="I56" i="124"/>
  <c r="H56" i="124"/>
  <c r="G56" i="124"/>
  <c r="F56" i="124"/>
  <c r="E56" i="124"/>
  <c r="D56" i="124"/>
  <c r="W55" i="124"/>
  <c r="V55" i="124"/>
  <c r="U55" i="124"/>
  <c r="T55" i="124"/>
  <c r="S55" i="124"/>
  <c r="R55" i="124"/>
  <c r="Q55" i="124"/>
  <c r="P55" i="124"/>
  <c r="O55" i="124"/>
  <c r="N55" i="124"/>
  <c r="M55" i="124"/>
  <c r="L55" i="124"/>
  <c r="K55" i="124"/>
  <c r="J55" i="124"/>
  <c r="I55" i="124"/>
  <c r="H55" i="124"/>
  <c r="G55" i="124"/>
  <c r="F55" i="124"/>
  <c r="E55" i="124"/>
  <c r="D55" i="124"/>
  <c r="W54" i="124"/>
  <c r="V54" i="124"/>
  <c r="U54" i="124"/>
  <c r="T54" i="124"/>
  <c r="S54" i="124"/>
  <c r="R54" i="124"/>
  <c r="Q54" i="124"/>
  <c r="P54" i="124"/>
  <c r="O54" i="124"/>
  <c r="N54" i="124"/>
  <c r="M54" i="124"/>
  <c r="L54" i="124"/>
  <c r="K54" i="124"/>
  <c r="J54" i="124"/>
  <c r="I54" i="124"/>
  <c r="H54" i="124"/>
  <c r="G54" i="124"/>
  <c r="F54" i="124"/>
  <c r="E54" i="124"/>
  <c r="D54" i="124"/>
  <c r="W53" i="124"/>
  <c r="V53" i="124"/>
  <c r="U53" i="124"/>
  <c r="T53" i="124"/>
  <c r="S53" i="124"/>
  <c r="R53" i="124"/>
  <c r="Q53" i="124"/>
  <c r="P53" i="124"/>
  <c r="O53" i="124"/>
  <c r="N53" i="124"/>
  <c r="M53" i="124"/>
  <c r="L53" i="124"/>
  <c r="K53" i="124"/>
  <c r="J53" i="124"/>
  <c r="I53" i="124"/>
  <c r="H53" i="124"/>
  <c r="G53" i="124"/>
  <c r="F53" i="124"/>
  <c r="E53" i="124"/>
  <c r="D53" i="124"/>
  <c r="C74" i="124"/>
  <c r="C56" i="124"/>
  <c r="C55" i="124"/>
  <c r="C54" i="124"/>
  <c r="C53" i="124"/>
  <c r="W58" i="124"/>
  <c r="V58" i="124"/>
  <c r="U58" i="124"/>
  <c r="T58" i="124"/>
  <c r="S58" i="124"/>
  <c r="R58" i="124"/>
  <c r="Q58" i="124"/>
  <c r="P58" i="124"/>
  <c r="O58" i="124"/>
  <c r="N58" i="124"/>
  <c r="M58" i="124"/>
  <c r="L58" i="124"/>
  <c r="K58" i="124"/>
  <c r="J58" i="124"/>
  <c r="I58" i="124"/>
  <c r="H58" i="124"/>
  <c r="G58" i="124"/>
  <c r="F58" i="124"/>
  <c r="E58" i="124"/>
  <c r="D58" i="124"/>
  <c r="W57" i="124"/>
  <c r="V57" i="124"/>
  <c r="U57" i="124"/>
  <c r="T57" i="124"/>
  <c r="S57" i="124"/>
  <c r="R57" i="124"/>
  <c r="Q57" i="124"/>
  <c r="P57" i="124"/>
  <c r="O57" i="124"/>
  <c r="N57" i="124"/>
  <c r="M57" i="124"/>
  <c r="L57" i="124"/>
  <c r="K57" i="124"/>
  <c r="J57" i="124"/>
  <c r="I57" i="124"/>
  <c r="H57" i="124"/>
  <c r="G57" i="124"/>
  <c r="F57" i="124"/>
  <c r="E57" i="124"/>
  <c r="D57" i="124"/>
  <c r="W11" i="204" l="1"/>
  <c r="V11" i="204"/>
  <c r="U11" i="204"/>
  <c r="T11" i="204"/>
  <c r="S11" i="204"/>
  <c r="R11" i="204"/>
  <c r="Q11" i="204"/>
  <c r="P11" i="204"/>
  <c r="O11" i="204"/>
  <c r="N11" i="204"/>
  <c r="M11" i="204"/>
  <c r="L11" i="204"/>
  <c r="K11" i="204"/>
  <c r="J11" i="204"/>
  <c r="I11" i="204"/>
  <c r="H11" i="204"/>
  <c r="G11" i="204"/>
  <c r="F11" i="204"/>
  <c r="E11" i="204"/>
  <c r="D11" i="204"/>
  <c r="W8" i="204"/>
  <c r="V8" i="204"/>
  <c r="V3" i="204" s="1"/>
  <c r="U8" i="204"/>
  <c r="T8" i="204"/>
  <c r="S8" i="204"/>
  <c r="R8" i="204"/>
  <c r="Q8" i="204"/>
  <c r="P8" i="204"/>
  <c r="O8" i="204"/>
  <c r="N8" i="204"/>
  <c r="N3" i="204" s="1"/>
  <c r="M8" i="204"/>
  <c r="L8" i="204"/>
  <c r="K8" i="204"/>
  <c r="J8" i="204"/>
  <c r="I8" i="204"/>
  <c r="H8" i="204"/>
  <c r="G8" i="204"/>
  <c r="F8" i="204"/>
  <c r="F3" i="204" s="1"/>
  <c r="E8" i="204"/>
  <c r="D8" i="204"/>
  <c r="W4" i="204"/>
  <c r="V4" i="204"/>
  <c r="U4" i="204"/>
  <c r="T4" i="204"/>
  <c r="T3" i="204" s="1"/>
  <c r="S4" i="204"/>
  <c r="S3" i="204" s="1"/>
  <c r="R4" i="204"/>
  <c r="Q4" i="204"/>
  <c r="Q3" i="204" s="1"/>
  <c r="P4" i="204"/>
  <c r="O4" i="204"/>
  <c r="N4" i="204"/>
  <c r="M4" i="204"/>
  <c r="L4" i="204"/>
  <c r="L3" i="204" s="1"/>
  <c r="K4" i="204"/>
  <c r="K3" i="204" s="1"/>
  <c r="J4" i="204"/>
  <c r="J3" i="204" s="1"/>
  <c r="I4" i="204"/>
  <c r="I3" i="204" s="1"/>
  <c r="H4" i="204"/>
  <c r="G4" i="204"/>
  <c r="F4" i="204"/>
  <c r="E4" i="204"/>
  <c r="D4" i="204"/>
  <c r="D3" i="204" s="1"/>
  <c r="W3" i="204"/>
  <c r="R3" i="204"/>
  <c r="P3" i="204"/>
  <c r="O3" i="204"/>
  <c r="H3" i="204"/>
  <c r="G3" i="204"/>
  <c r="U27" i="204"/>
  <c r="Q27" i="204"/>
  <c r="M27" i="204"/>
  <c r="I27" i="204"/>
  <c r="E27" i="204"/>
  <c r="W27" i="204"/>
  <c r="V27" i="204"/>
  <c r="S27" i="204"/>
  <c r="R27" i="204"/>
  <c r="O27" i="204"/>
  <c r="N27" i="204"/>
  <c r="K27" i="204"/>
  <c r="J27" i="204"/>
  <c r="G27" i="204"/>
  <c r="F27" i="204"/>
  <c r="C27" i="204"/>
  <c r="T27" i="204"/>
  <c r="P27" i="204"/>
  <c r="L27" i="204"/>
  <c r="H27" i="204"/>
  <c r="D27" i="204"/>
  <c r="V22" i="204"/>
  <c r="R22" i="204"/>
  <c r="N22" i="204"/>
  <c r="J22" i="204"/>
  <c r="F22" i="204"/>
  <c r="W22" i="204"/>
  <c r="T22" i="204"/>
  <c r="S22" i="204"/>
  <c r="P22" i="204"/>
  <c r="O22" i="204"/>
  <c r="L22" i="204"/>
  <c r="K22" i="204"/>
  <c r="H22" i="204"/>
  <c r="G22" i="204"/>
  <c r="D22" i="204"/>
  <c r="C22" i="204"/>
  <c r="U22" i="204"/>
  <c r="Q22" i="204"/>
  <c r="M22" i="204"/>
  <c r="I22" i="204"/>
  <c r="E22" i="204"/>
  <c r="C11" i="204"/>
  <c r="C8" i="204"/>
  <c r="C4" i="204"/>
  <c r="C57" i="124"/>
  <c r="W70" i="124"/>
  <c r="V70" i="124"/>
  <c r="U70" i="124"/>
  <c r="T70" i="124"/>
  <c r="S70" i="124"/>
  <c r="R70" i="124"/>
  <c r="Q70" i="124"/>
  <c r="P70" i="124"/>
  <c r="O70" i="124"/>
  <c r="N70" i="124"/>
  <c r="M70" i="124"/>
  <c r="L70" i="124"/>
  <c r="K70" i="124"/>
  <c r="J70" i="124"/>
  <c r="I70" i="124"/>
  <c r="H70" i="124"/>
  <c r="G70" i="124"/>
  <c r="F70" i="124"/>
  <c r="E70" i="124"/>
  <c r="D70" i="124"/>
  <c r="C70" i="124"/>
  <c r="C58" i="124"/>
  <c r="W71" i="202"/>
  <c r="V71" i="202"/>
  <c r="U71" i="202"/>
  <c r="T71" i="202"/>
  <c r="S71" i="202"/>
  <c r="R71" i="202"/>
  <c r="Q71" i="202"/>
  <c r="P71" i="202"/>
  <c r="O71" i="202"/>
  <c r="N71" i="202"/>
  <c r="M71" i="202"/>
  <c r="L71" i="202"/>
  <c r="K71" i="202"/>
  <c r="J71" i="202"/>
  <c r="I71" i="202"/>
  <c r="H71" i="202"/>
  <c r="G71" i="202"/>
  <c r="F71" i="202"/>
  <c r="E71" i="202"/>
  <c r="D71" i="202"/>
  <c r="C71" i="202"/>
  <c r="W33" i="202"/>
  <c r="V33" i="202"/>
  <c r="U33" i="202"/>
  <c r="T33" i="202"/>
  <c r="S33" i="202"/>
  <c r="R33" i="202"/>
  <c r="R26" i="202" s="1"/>
  <c r="Q33" i="202"/>
  <c r="P33" i="202"/>
  <c r="O33" i="202"/>
  <c r="N33" i="202"/>
  <c r="M33" i="202"/>
  <c r="L33" i="202"/>
  <c r="K33" i="202"/>
  <c r="J33" i="202"/>
  <c r="I33" i="202"/>
  <c r="H33" i="202"/>
  <c r="G33" i="202"/>
  <c r="F33" i="202"/>
  <c r="E33" i="202"/>
  <c r="D33" i="202"/>
  <c r="C33" i="202"/>
  <c r="W27" i="202"/>
  <c r="W26" i="202" s="1"/>
  <c r="V27" i="202"/>
  <c r="U27" i="202"/>
  <c r="U26" i="202" s="1"/>
  <c r="T27" i="202"/>
  <c r="T26" i="202" s="1"/>
  <c r="S27" i="202"/>
  <c r="R27" i="202"/>
  <c r="Q27" i="202"/>
  <c r="P27" i="202"/>
  <c r="O27" i="202"/>
  <c r="O26" i="202" s="1"/>
  <c r="N27" i="202"/>
  <c r="M27" i="202"/>
  <c r="M26" i="202" s="1"/>
  <c r="L27" i="202"/>
  <c r="K27" i="202"/>
  <c r="J27" i="202"/>
  <c r="I27" i="202"/>
  <c r="H27" i="202"/>
  <c r="G27" i="202"/>
  <c r="G26" i="202" s="1"/>
  <c r="F27" i="202"/>
  <c r="E27" i="202"/>
  <c r="E26" i="202" s="1"/>
  <c r="D27" i="202"/>
  <c r="D26" i="202" s="1"/>
  <c r="C27" i="202"/>
  <c r="V26" i="202"/>
  <c r="N26" i="202"/>
  <c r="L26" i="202"/>
  <c r="F26" i="202"/>
  <c r="W22" i="202"/>
  <c r="V22" i="202"/>
  <c r="U22" i="202"/>
  <c r="T22" i="202"/>
  <c r="S22" i="202"/>
  <c r="R22" i="202"/>
  <c r="Q22" i="202"/>
  <c r="P22" i="202"/>
  <c r="O22" i="202"/>
  <c r="N22" i="202"/>
  <c r="M22" i="202"/>
  <c r="L22" i="202"/>
  <c r="K22" i="202"/>
  <c r="J22" i="202"/>
  <c r="I22" i="202"/>
  <c r="H22" i="202"/>
  <c r="G22" i="202"/>
  <c r="F22" i="202"/>
  <c r="E22" i="202"/>
  <c r="D22" i="202"/>
  <c r="C22" i="202"/>
  <c r="W11" i="202"/>
  <c r="V11" i="202"/>
  <c r="U11" i="202"/>
  <c r="T11" i="202"/>
  <c r="S11" i="202"/>
  <c r="R11" i="202"/>
  <c r="Q11" i="202"/>
  <c r="P11" i="202"/>
  <c r="O11" i="202"/>
  <c r="N11" i="202"/>
  <c r="M11" i="202"/>
  <c r="L11" i="202"/>
  <c r="K11" i="202"/>
  <c r="J11" i="202"/>
  <c r="I11" i="202"/>
  <c r="H11" i="202"/>
  <c r="G11" i="202"/>
  <c r="F11" i="202"/>
  <c r="E11" i="202"/>
  <c r="D11" i="202"/>
  <c r="C11" i="202"/>
  <c r="W8" i="202"/>
  <c r="V8" i="202"/>
  <c r="U8" i="202"/>
  <c r="T8" i="202"/>
  <c r="T3" i="202" s="1"/>
  <c r="S8" i="202"/>
  <c r="R8" i="202"/>
  <c r="Q8" i="202"/>
  <c r="P8" i="202"/>
  <c r="O8" i="202"/>
  <c r="N8" i="202"/>
  <c r="M8" i="202"/>
  <c r="L8" i="202"/>
  <c r="L3" i="202" s="1"/>
  <c r="K8" i="202"/>
  <c r="J8" i="202"/>
  <c r="I8" i="202"/>
  <c r="H8" i="202"/>
  <c r="G8" i="202"/>
  <c r="F8" i="202"/>
  <c r="E8" i="202"/>
  <c r="D8" i="202"/>
  <c r="D3" i="202" s="1"/>
  <c r="C8" i="202"/>
  <c r="W4" i="202"/>
  <c r="V4" i="202"/>
  <c r="U4" i="202"/>
  <c r="T4" i="202"/>
  <c r="S4" i="202"/>
  <c r="R4" i="202"/>
  <c r="Q4" i="202"/>
  <c r="P4" i="202"/>
  <c r="P3" i="202" s="1"/>
  <c r="O4" i="202"/>
  <c r="N4" i="202"/>
  <c r="M4" i="202"/>
  <c r="L4" i="202"/>
  <c r="K4" i="202"/>
  <c r="J4" i="202"/>
  <c r="I4" i="202"/>
  <c r="H4" i="202"/>
  <c r="H3" i="202" s="1"/>
  <c r="G4" i="202"/>
  <c r="F4" i="202"/>
  <c r="E4" i="202"/>
  <c r="D4" i="202"/>
  <c r="C4" i="202"/>
  <c r="U3" i="202"/>
  <c r="R3" i="202"/>
  <c r="M3" i="202"/>
  <c r="J3" i="202"/>
  <c r="E3" i="202"/>
  <c r="W71" i="210"/>
  <c r="V71" i="210"/>
  <c r="U71" i="210"/>
  <c r="T71" i="210"/>
  <c r="S71" i="210"/>
  <c r="R71" i="210"/>
  <c r="Q71" i="210"/>
  <c r="P71" i="210"/>
  <c r="O71" i="210"/>
  <c r="N71" i="210"/>
  <c r="M71" i="210"/>
  <c r="L71" i="210"/>
  <c r="K71" i="210"/>
  <c r="J71" i="210"/>
  <c r="I71" i="210"/>
  <c r="H71" i="210"/>
  <c r="G71" i="210"/>
  <c r="F71" i="210"/>
  <c r="E71" i="210"/>
  <c r="D71" i="210"/>
  <c r="C71" i="210"/>
  <c r="W52" i="210"/>
  <c r="V52" i="210"/>
  <c r="U52" i="210"/>
  <c r="T52" i="210"/>
  <c r="S52" i="210"/>
  <c r="R52" i="210"/>
  <c r="Q52" i="210"/>
  <c r="P52" i="210"/>
  <c r="O52" i="210"/>
  <c r="N52" i="210"/>
  <c r="M52" i="210"/>
  <c r="L52" i="210"/>
  <c r="K52" i="210"/>
  <c r="J52" i="210"/>
  <c r="I52" i="210"/>
  <c r="H52" i="210"/>
  <c r="G52" i="210"/>
  <c r="F52" i="210"/>
  <c r="E52" i="210"/>
  <c r="D52" i="210"/>
  <c r="C52" i="210"/>
  <c r="W33" i="210"/>
  <c r="W26" i="210" s="1"/>
  <c r="V33" i="210"/>
  <c r="U33" i="210"/>
  <c r="T33" i="210"/>
  <c r="S33" i="210"/>
  <c r="R33" i="210"/>
  <c r="Q33" i="210"/>
  <c r="P33" i="210"/>
  <c r="P26" i="210" s="1"/>
  <c r="O33" i="210"/>
  <c r="O26" i="210" s="1"/>
  <c r="N33" i="210"/>
  <c r="M33" i="210"/>
  <c r="L33" i="210"/>
  <c r="K33" i="210"/>
  <c r="J33" i="210"/>
  <c r="I33" i="210"/>
  <c r="H33" i="210"/>
  <c r="H26" i="210" s="1"/>
  <c r="G33" i="210"/>
  <c r="G26" i="210" s="1"/>
  <c r="F33" i="210"/>
  <c r="E33" i="210"/>
  <c r="D33" i="210"/>
  <c r="C33" i="210"/>
  <c r="W27" i="210"/>
  <c r="V27" i="210"/>
  <c r="U27" i="210"/>
  <c r="T27" i="210"/>
  <c r="T26" i="210" s="1"/>
  <c r="S27" i="210"/>
  <c r="S26" i="210" s="1"/>
  <c r="R27" i="210"/>
  <c r="R26" i="210" s="1"/>
  <c r="Q27" i="210"/>
  <c r="P27" i="210"/>
  <c r="O27" i="210"/>
  <c r="N27" i="210"/>
  <c r="M27" i="210"/>
  <c r="L27" i="210"/>
  <c r="L26" i="210" s="1"/>
  <c r="K27" i="210"/>
  <c r="K26" i="210" s="1"/>
  <c r="J27" i="210"/>
  <c r="J26" i="210" s="1"/>
  <c r="I27" i="210"/>
  <c r="H27" i="210"/>
  <c r="G27" i="210"/>
  <c r="F27" i="210"/>
  <c r="E27" i="210"/>
  <c r="D27" i="210"/>
  <c r="D26" i="210" s="1"/>
  <c r="C27" i="210"/>
  <c r="C26" i="210" s="1"/>
  <c r="V26" i="210"/>
  <c r="Q26" i="210"/>
  <c r="N26" i="210"/>
  <c r="I26" i="210"/>
  <c r="F26" i="210"/>
  <c r="W22" i="210"/>
  <c r="V22" i="210"/>
  <c r="U22" i="210"/>
  <c r="T22" i="210"/>
  <c r="S22" i="210"/>
  <c r="R22" i="210"/>
  <c r="Q22" i="210"/>
  <c r="P22" i="210"/>
  <c r="O22" i="210"/>
  <c r="N22" i="210"/>
  <c r="M22" i="210"/>
  <c r="L22" i="210"/>
  <c r="K22" i="210"/>
  <c r="J22" i="210"/>
  <c r="I22" i="210"/>
  <c r="H22" i="210"/>
  <c r="G22" i="210"/>
  <c r="F22" i="210"/>
  <c r="E22" i="210"/>
  <c r="D22" i="210"/>
  <c r="C22" i="210"/>
  <c r="W17" i="210"/>
  <c r="V17" i="210"/>
  <c r="U17" i="210"/>
  <c r="T17" i="210"/>
  <c r="S17" i="210"/>
  <c r="R17" i="210"/>
  <c r="Q17" i="210"/>
  <c r="P17" i="210"/>
  <c r="O17" i="210"/>
  <c r="N17" i="210"/>
  <c r="M17" i="210"/>
  <c r="L17" i="210"/>
  <c r="K17" i="210"/>
  <c r="J17" i="210"/>
  <c r="I17" i="210"/>
  <c r="H17" i="210"/>
  <c r="G17" i="210"/>
  <c r="F17" i="210"/>
  <c r="E17" i="210"/>
  <c r="D17" i="210"/>
  <c r="C17" i="210"/>
  <c r="W11" i="210"/>
  <c r="V11" i="210"/>
  <c r="V3" i="210" s="1"/>
  <c r="U11" i="210"/>
  <c r="U3" i="210" s="1"/>
  <c r="T11" i="210"/>
  <c r="S11" i="210"/>
  <c r="R11" i="210"/>
  <c r="Q11" i="210"/>
  <c r="P11" i="210"/>
  <c r="O11" i="210"/>
  <c r="N11" i="210"/>
  <c r="N3" i="210" s="1"/>
  <c r="M11" i="210"/>
  <c r="M3" i="210" s="1"/>
  <c r="L11" i="210"/>
  <c r="K11" i="210"/>
  <c r="J11" i="210"/>
  <c r="I11" i="210"/>
  <c r="H11" i="210"/>
  <c r="G11" i="210"/>
  <c r="F11" i="210"/>
  <c r="F3" i="210" s="1"/>
  <c r="E11" i="210"/>
  <c r="E3" i="210" s="1"/>
  <c r="D11" i="210"/>
  <c r="C11" i="210"/>
  <c r="W8" i="210"/>
  <c r="V8" i="210"/>
  <c r="U8" i="210"/>
  <c r="T8" i="210"/>
  <c r="S8" i="210"/>
  <c r="S3" i="210" s="1"/>
  <c r="R8" i="210"/>
  <c r="Q8" i="210"/>
  <c r="P8" i="210"/>
  <c r="O8" i="210"/>
  <c r="N8" i="210"/>
  <c r="M8" i="210"/>
  <c r="L8" i="210"/>
  <c r="K8" i="210"/>
  <c r="K3" i="210" s="1"/>
  <c r="J8" i="210"/>
  <c r="I8" i="210"/>
  <c r="H8" i="210"/>
  <c r="G8" i="210"/>
  <c r="F8" i="210"/>
  <c r="E8" i="210"/>
  <c r="D8" i="210"/>
  <c r="C8" i="210"/>
  <c r="C3" i="210" s="1"/>
  <c r="W4" i="210"/>
  <c r="W3" i="210" s="1"/>
  <c r="V4" i="210"/>
  <c r="U4" i="210"/>
  <c r="T4" i="210"/>
  <c r="S4" i="210"/>
  <c r="R4" i="210"/>
  <c r="Q4" i="210"/>
  <c r="Q3" i="210" s="1"/>
  <c r="P4" i="210"/>
  <c r="P3" i="210" s="1"/>
  <c r="O4" i="210"/>
  <c r="N4" i="210"/>
  <c r="M4" i="210"/>
  <c r="L4" i="210"/>
  <c r="K4" i="210"/>
  <c r="J4" i="210"/>
  <c r="I4" i="210"/>
  <c r="I3" i="210" s="1"/>
  <c r="H4" i="210"/>
  <c r="H3" i="210" s="1"/>
  <c r="G4" i="210"/>
  <c r="G3" i="210" s="1"/>
  <c r="F4" i="210"/>
  <c r="E4" i="210"/>
  <c r="D4" i="210"/>
  <c r="C4" i="210"/>
  <c r="T3" i="210"/>
  <c r="O3" i="210"/>
  <c r="L3" i="210"/>
  <c r="D3" i="210"/>
  <c r="W71" i="209"/>
  <c r="V71" i="209"/>
  <c r="U71" i="209"/>
  <c r="T71" i="209"/>
  <c r="S71" i="209"/>
  <c r="R71" i="209"/>
  <c r="Q71" i="209"/>
  <c r="P71" i="209"/>
  <c r="O71" i="209"/>
  <c r="N71" i="209"/>
  <c r="M71" i="209"/>
  <c r="L71" i="209"/>
  <c r="K71" i="209"/>
  <c r="J71" i="209"/>
  <c r="I71" i="209"/>
  <c r="H71" i="209"/>
  <c r="G71" i="209"/>
  <c r="F71" i="209"/>
  <c r="E71" i="209"/>
  <c r="D71" i="209"/>
  <c r="C71" i="209"/>
  <c r="W52" i="209"/>
  <c r="V52" i="209"/>
  <c r="U52" i="209"/>
  <c r="T52" i="209"/>
  <c r="S52" i="209"/>
  <c r="R52" i="209"/>
  <c r="Q52" i="209"/>
  <c r="P52" i="209"/>
  <c r="O52" i="209"/>
  <c r="N52" i="209"/>
  <c r="M52" i="209"/>
  <c r="L52" i="209"/>
  <c r="K52" i="209"/>
  <c r="J52" i="209"/>
  <c r="I52" i="209"/>
  <c r="H52" i="209"/>
  <c r="G52" i="209"/>
  <c r="F52" i="209"/>
  <c r="E52" i="209"/>
  <c r="D52" i="209"/>
  <c r="C52" i="209"/>
  <c r="W33" i="209"/>
  <c r="V33" i="209"/>
  <c r="U33" i="209"/>
  <c r="T33" i="209"/>
  <c r="S33" i="209"/>
  <c r="R33" i="209"/>
  <c r="Q33" i="209"/>
  <c r="P33" i="209"/>
  <c r="O33" i="209"/>
  <c r="N33" i="209"/>
  <c r="M33" i="209"/>
  <c r="L33" i="209"/>
  <c r="K33" i="209"/>
  <c r="K26" i="209" s="1"/>
  <c r="J33" i="209"/>
  <c r="I33" i="209"/>
  <c r="H33" i="209"/>
  <c r="G33" i="209"/>
  <c r="F33" i="209"/>
  <c r="E33" i="209"/>
  <c r="D33" i="209"/>
  <c r="C33" i="209"/>
  <c r="C26" i="209" s="1"/>
  <c r="W27" i="209"/>
  <c r="V27" i="209"/>
  <c r="U27" i="209"/>
  <c r="U26" i="209" s="1"/>
  <c r="T27" i="209"/>
  <c r="S27" i="209"/>
  <c r="R27" i="209"/>
  <c r="Q27" i="209"/>
  <c r="Q26" i="209" s="1"/>
  <c r="P27" i="209"/>
  <c r="O27" i="209"/>
  <c r="N27" i="209"/>
  <c r="M27" i="209"/>
  <c r="M26" i="209" s="1"/>
  <c r="L27" i="209"/>
  <c r="K27" i="209"/>
  <c r="J27" i="209"/>
  <c r="I27" i="209"/>
  <c r="I26" i="209" s="1"/>
  <c r="H27" i="209"/>
  <c r="G27" i="209"/>
  <c r="F27" i="209"/>
  <c r="E27" i="209"/>
  <c r="E26" i="209" s="1"/>
  <c r="D27" i="209"/>
  <c r="C27" i="209"/>
  <c r="V26" i="209"/>
  <c r="R26" i="209"/>
  <c r="N26" i="209"/>
  <c r="J26" i="209"/>
  <c r="F26" i="209"/>
  <c r="W22" i="209"/>
  <c r="V22" i="209"/>
  <c r="U22" i="209"/>
  <c r="T22" i="209"/>
  <c r="S22" i="209"/>
  <c r="R22" i="209"/>
  <c r="Q22" i="209"/>
  <c r="P22" i="209"/>
  <c r="O22" i="209"/>
  <c r="N22" i="209"/>
  <c r="M22" i="209"/>
  <c r="L22" i="209"/>
  <c r="K22" i="209"/>
  <c r="J22" i="209"/>
  <c r="I22" i="209"/>
  <c r="H22" i="209"/>
  <c r="G22" i="209"/>
  <c r="F22" i="209"/>
  <c r="E22" i="209"/>
  <c r="D22" i="209"/>
  <c r="C22" i="209"/>
  <c r="W17" i="209"/>
  <c r="V17" i="209"/>
  <c r="U17" i="209"/>
  <c r="T17" i="209"/>
  <c r="S17" i="209"/>
  <c r="R17" i="209"/>
  <c r="Q17" i="209"/>
  <c r="P17" i="209"/>
  <c r="O17" i="209"/>
  <c r="N17" i="209"/>
  <c r="M17" i="209"/>
  <c r="L17" i="209"/>
  <c r="K17" i="209"/>
  <c r="J17" i="209"/>
  <c r="I17" i="209"/>
  <c r="H17" i="209"/>
  <c r="G17" i="209"/>
  <c r="F17" i="209"/>
  <c r="E17" i="209"/>
  <c r="D17" i="209"/>
  <c r="C17" i="209"/>
  <c r="W11" i="209"/>
  <c r="V11" i="209"/>
  <c r="U11" i="209"/>
  <c r="T11" i="209"/>
  <c r="S11" i="209"/>
  <c r="R11" i="209"/>
  <c r="Q11" i="209"/>
  <c r="P11" i="209"/>
  <c r="P3" i="209" s="1"/>
  <c r="O11" i="209"/>
  <c r="N11" i="209"/>
  <c r="M11" i="209"/>
  <c r="L11" i="209"/>
  <c r="K11" i="209"/>
  <c r="J11" i="209"/>
  <c r="I11" i="209"/>
  <c r="H11" i="209"/>
  <c r="H3" i="209" s="1"/>
  <c r="G11" i="209"/>
  <c r="F11" i="209"/>
  <c r="E11" i="209"/>
  <c r="D11" i="209"/>
  <c r="D3" i="209" s="1"/>
  <c r="C11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W4" i="209"/>
  <c r="W3" i="209" s="1"/>
  <c r="V4" i="209"/>
  <c r="U4" i="209"/>
  <c r="T4" i="209"/>
  <c r="S4" i="209"/>
  <c r="S3" i="209" s="1"/>
  <c r="R4" i="209"/>
  <c r="Q4" i="209"/>
  <c r="P4" i="209"/>
  <c r="O4" i="209"/>
  <c r="O3" i="209" s="1"/>
  <c r="N4" i="209"/>
  <c r="M4" i="209"/>
  <c r="L4" i="209"/>
  <c r="K4" i="209"/>
  <c r="K3" i="209" s="1"/>
  <c r="J4" i="209"/>
  <c r="J3" i="209" s="1"/>
  <c r="I4" i="209"/>
  <c r="H4" i="209"/>
  <c r="G4" i="209"/>
  <c r="G3" i="209" s="1"/>
  <c r="F4" i="209"/>
  <c r="E4" i="209"/>
  <c r="D4" i="209"/>
  <c r="C4" i="209"/>
  <c r="C3" i="209" s="1"/>
  <c r="R3" i="209"/>
  <c r="W71" i="208"/>
  <c r="V71" i="208"/>
  <c r="U71" i="208"/>
  <c r="T71" i="208"/>
  <c r="S71" i="208"/>
  <c r="R71" i="208"/>
  <c r="Q71" i="208"/>
  <c r="P71" i="208"/>
  <c r="O71" i="208"/>
  <c r="N71" i="208"/>
  <c r="M71" i="208"/>
  <c r="L71" i="208"/>
  <c r="K71" i="208"/>
  <c r="J71" i="208"/>
  <c r="I71" i="208"/>
  <c r="H71" i="208"/>
  <c r="G71" i="208"/>
  <c r="F71" i="208"/>
  <c r="E71" i="208"/>
  <c r="D71" i="208"/>
  <c r="C71" i="208"/>
  <c r="W52" i="208"/>
  <c r="V52" i="208"/>
  <c r="U52" i="208"/>
  <c r="T52" i="208"/>
  <c r="S52" i="208"/>
  <c r="R52" i="208"/>
  <c r="Q52" i="208"/>
  <c r="P52" i="208"/>
  <c r="O52" i="208"/>
  <c r="N52" i="208"/>
  <c r="M52" i="208"/>
  <c r="L52" i="208"/>
  <c r="K52" i="208"/>
  <c r="J52" i="208"/>
  <c r="I52" i="208"/>
  <c r="H52" i="208"/>
  <c r="G52" i="208"/>
  <c r="F52" i="208"/>
  <c r="E52" i="208"/>
  <c r="D52" i="208"/>
  <c r="C52" i="208"/>
  <c r="W33" i="208"/>
  <c r="V33" i="208"/>
  <c r="V26" i="208" s="1"/>
  <c r="U33" i="208"/>
  <c r="T33" i="208"/>
  <c r="S33" i="208"/>
  <c r="R33" i="208"/>
  <c r="Q33" i="208"/>
  <c r="P33" i="208"/>
  <c r="O33" i="208"/>
  <c r="N33" i="208"/>
  <c r="N26" i="208" s="1"/>
  <c r="M33" i="208"/>
  <c r="L33" i="208"/>
  <c r="K33" i="208"/>
  <c r="J33" i="208"/>
  <c r="I33" i="208"/>
  <c r="H33" i="208"/>
  <c r="G33" i="208"/>
  <c r="F33" i="208"/>
  <c r="E33" i="208"/>
  <c r="D33" i="208"/>
  <c r="C33" i="208"/>
  <c r="W27" i="208"/>
  <c r="V27" i="208"/>
  <c r="U27" i="208"/>
  <c r="T27" i="208"/>
  <c r="S27" i="208"/>
  <c r="S26" i="208" s="1"/>
  <c r="R27" i="208"/>
  <c r="R26" i="208" s="1"/>
  <c r="Q27" i="208"/>
  <c r="Q26" i="208" s="1"/>
  <c r="P27" i="208"/>
  <c r="O27" i="208"/>
  <c r="N27" i="208"/>
  <c r="M27" i="208"/>
  <c r="L27" i="208"/>
  <c r="K27" i="208"/>
  <c r="K26" i="208" s="1"/>
  <c r="J27" i="208"/>
  <c r="J26" i="208" s="1"/>
  <c r="I27" i="208"/>
  <c r="I26" i="208" s="1"/>
  <c r="H27" i="208"/>
  <c r="G27" i="208"/>
  <c r="F27" i="208"/>
  <c r="F26" i="208" s="1"/>
  <c r="E27" i="208"/>
  <c r="D27" i="208"/>
  <c r="C27" i="208"/>
  <c r="C26" i="208" s="1"/>
  <c r="W26" i="208"/>
  <c r="O26" i="208"/>
  <c r="G26" i="208"/>
  <c r="W22" i="208"/>
  <c r="V22" i="208"/>
  <c r="U22" i="208"/>
  <c r="T22" i="208"/>
  <c r="S22" i="208"/>
  <c r="R22" i="208"/>
  <c r="Q22" i="208"/>
  <c r="P22" i="208"/>
  <c r="O22" i="208"/>
  <c r="N22" i="208"/>
  <c r="M22" i="208"/>
  <c r="L22" i="208"/>
  <c r="K22" i="208"/>
  <c r="J22" i="208"/>
  <c r="I22" i="208"/>
  <c r="H22" i="208"/>
  <c r="G22" i="208"/>
  <c r="F22" i="208"/>
  <c r="E22" i="208"/>
  <c r="D22" i="208"/>
  <c r="C22" i="208"/>
  <c r="W17" i="208"/>
  <c r="V17" i="208"/>
  <c r="U17" i="208"/>
  <c r="T17" i="208"/>
  <c r="S17" i="208"/>
  <c r="R17" i="208"/>
  <c r="Q17" i="208"/>
  <c r="P17" i="208"/>
  <c r="O17" i="208"/>
  <c r="N17" i="208"/>
  <c r="M17" i="208"/>
  <c r="L17" i="208"/>
  <c r="K17" i="208"/>
  <c r="J17" i="208"/>
  <c r="I17" i="208"/>
  <c r="H17" i="208"/>
  <c r="G17" i="208"/>
  <c r="F17" i="208"/>
  <c r="E17" i="208"/>
  <c r="D17" i="208"/>
  <c r="C17" i="208"/>
  <c r="W11" i="208"/>
  <c r="V11" i="208"/>
  <c r="U11" i="208"/>
  <c r="T11" i="208"/>
  <c r="S11" i="208"/>
  <c r="R11" i="208"/>
  <c r="Q11" i="208"/>
  <c r="P11" i="208"/>
  <c r="O11" i="208"/>
  <c r="N11" i="208"/>
  <c r="M11" i="208"/>
  <c r="L11" i="208"/>
  <c r="K11" i="208"/>
  <c r="J11" i="208"/>
  <c r="I11" i="208"/>
  <c r="H11" i="208"/>
  <c r="G11" i="208"/>
  <c r="F11" i="208"/>
  <c r="E11" i="208"/>
  <c r="D11" i="208"/>
  <c r="C11" i="208"/>
  <c r="W8" i="208"/>
  <c r="V8" i="208"/>
  <c r="U8" i="208"/>
  <c r="T8" i="208"/>
  <c r="T3" i="208" s="1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D3" i="208" s="1"/>
  <c r="C8" i="208"/>
  <c r="W4" i="208"/>
  <c r="V4" i="208"/>
  <c r="U4" i="208"/>
  <c r="T4" i="208"/>
  <c r="S4" i="208"/>
  <c r="S3" i="208" s="1"/>
  <c r="R4" i="208"/>
  <c r="Q4" i="208"/>
  <c r="Q3" i="208" s="1"/>
  <c r="P4" i="208"/>
  <c r="O4" i="208"/>
  <c r="N4" i="208"/>
  <c r="M4" i="208"/>
  <c r="L4" i="208"/>
  <c r="K4" i="208"/>
  <c r="K3" i="208" s="1"/>
  <c r="J4" i="208"/>
  <c r="I4" i="208"/>
  <c r="I3" i="208" s="1"/>
  <c r="H4" i="208"/>
  <c r="G4" i="208"/>
  <c r="F4" i="208"/>
  <c r="E4" i="208"/>
  <c r="D4" i="208"/>
  <c r="C4" i="208"/>
  <c r="C3" i="208" s="1"/>
  <c r="L3" i="208"/>
  <c r="W71" i="207"/>
  <c r="V71" i="207"/>
  <c r="U71" i="207"/>
  <c r="T71" i="207"/>
  <c r="S71" i="207"/>
  <c r="R71" i="207"/>
  <c r="Q71" i="207"/>
  <c r="P71" i="207"/>
  <c r="O71" i="207"/>
  <c r="N71" i="207"/>
  <c r="M71" i="207"/>
  <c r="L71" i="207"/>
  <c r="K71" i="207"/>
  <c r="J71" i="207"/>
  <c r="I71" i="207"/>
  <c r="H71" i="207"/>
  <c r="G71" i="207"/>
  <c r="F71" i="207"/>
  <c r="E71" i="207"/>
  <c r="D71" i="207"/>
  <c r="C71" i="207"/>
  <c r="W52" i="207"/>
  <c r="V52" i="207"/>
  <c r="U52" i="207"/>
  <c r="T52" i="207"/>
  <c r="S52" i="207"/>
  <c r="R52" i="207"/>
  <c r="Q52" i="207"/>
  <c r="P52" i="207"/>
  <c r="O52" i="207"/>
  <c r="N52" i="207"/>
  <c r="M52" i="207"/>
  <c r="L52" i="207"/>
  <c r="K52" i="207"/>
  <c r="J52" i="207"/>
  <c r="I52" i="207"/>
  <c r="H52" i="207"/>
  <c r="G52" i="207"/>
  <c r="F52" i="207"/>
  <c r="E52" i="207"/>
  <c r="D52" i="207"/>
  <c r="C52" i="207"/>
  <c r="W33" i="207"/>
  <c r="V33" i="207"/>
  <c r="U33" i="207"/>
  <c r="T33" i="207"/>
  <c r="S33" i="207"/>
  <c r="S26" i="207" s="1"/>
  <c r="R33" i="207"/>
  <c r="Q33" i="207"/>
  <c r="P33" i="207"/>
  <c r="O33" i="207"/>
  <c r="N33" i="207"/>
  <c r="M33" i="207"/>
  <c r="L33" i="207"/>
  <c r="L26" i="207" s="1"/>
  <c r="K33" i="207"/>
  <c r="K26" i="207" s="1"/>
  <c r="J33" i="207"/>
  <c r="I33" i="207"/>
  <c r="H33" i="207"/>
  <c r="G33" i="207"/>
  <c r="F33" i="207"/>
  <c r="E33" i="207"/>
  <c r="D33" i="207"/>
  <c r="D26" i="207" s="1"/>
  <c r="C33" i="207"/>
  <c r="C26" i="207" s="1"/>
  <c r="W27" i="207"/>
  <c r="V27" i="207"/>
  <c r="U27" i="207"/>
  <c r="U26" i="207" s="1"/>
  <c r="T27" i="207"/>
  <c r="S27" i="207"/>
  <c r="R27" i="207"/>
  <c r="Q27" i="207"/>
  <c r="Q26" i="207" s="1"/>
  <c r="P27" i="207"/>
  <c r="O27" i="207"/>
  <c r="N27" i="207"/>
  <c r="M27" i="207"/>
  <c r="M26" i="207" s="1"/>
  <c r="L27" i="207"/>
  <c r="K27" i="207"/>
  <c r="J27" i="207"/>
  <c r="I27" i="207"/>
  <c r="I26" i="207" s="1"/>
  <c r="H27" i="207"/>
  <c r="G27" i="207"/>
  <c r="F27" i="207"/>
  <c r="E27" i="207"/>
  <c r="E26" i="207" s="1"/>
  <c r="D27" i="207"/>
  <c r="C27" i="207"/>
  <c r="W26" i="207"/>
  <c r="V26" i="207"/>
  <c r="T26" i="207"/>
  <c r="R26" i="207"/>
  <c r="O26" i="207"/>
  <c r="N26" i="207"/>
  <c r="J26" i="207"/>
  <c r="G26" i="207"/>
  <c r="F26" i="207"/>
  <c r="W22" i="207"/>
  <c r="V22" i="207"/>
  <c r="U22" i="207"/>
  <c r="T22" i="207"/>
  <c r="S22" i="207"/>
  <c r="R22" i="207"/>
  <c r="Q22" i="207"/>
  <c r="P22" i="207"/>
  <c r="O22" i="207"/>
  <c r="N22" i="207"/>
  <c r="M22" i="207"/>
  <c r="L22" i="207"/>
  <c r="K22" i="207"/>
  <c r="J22" i="207"/>
  <c r="I22" i="207"/>
  <c r="H22" i="207"/>
  <c r="G22" i="207"/>
  <c r="F22" i="207"/>
  <c r="E22" i="207"/>
  <c r="D22" i="207"/>
  <c r="C22" i="207"/>
  <c r="W17" i="207"/>
  <c r="V17" i="207"/>
  <c r="U17" i="207"/>
  <c r="T17" i="207"/>
  <c r="S17" i="207"/>
  <c r="R17" i="207"/>
  <c r="Q17" i="207"/>
  <c r="P17" i="207"/>
  <c r="O17" i="207"/>
  <c r="N17" i="207"/>
  <c r="M17" i="207"/>
  <c r="L17" i="207"/>
  <c r="K17" i="207"/>
  <c r="J17" i="207"/>
  <c r="I17" i="207"/>
  <c r="H17" i="207"/>
  <c r="G17" i="207"/>
  <c r="F17" i="207"/>
  <c r="E17" i="207"/>
  <c r="D17" i="207"/>
  <c r="C17" i="207"/>
  <c r="W11" i="207"/>
  <c r="W3" i="207" s="1"/>
  <c r="V11" i="207"/>
  <c r="U11" i="207"/>
  <c r="T11" i="207"/>
  <c r="S11" i="207"/>
  <c r="R11" i="207"/>
  <c r="Q11" i="207"/>
  <c r="P11" i="207"/>
  <c r="P3" i="207" s="1"/>
  <c r="O11" i="207"/>
  <c r="O3" i="207" s="1"/>
  <c r="N11" i="207"/>
  <c r="M11" i="207"/>
  <c r="L11" i="207"/>
  <c r="K11" i="207"/>
  <c r="J11" i="207"/>
  <c r="I11" i="207"/>
  <c r="H11" i="207"/>
  <c r="G11" i="207"/>
  <c r="G3" i="207" s="1"/>
  <c r="F11" i="207"/>
  <c r="E11" i="207"/>
  <c r="D11" i="207"/>
  <c r="C11" i="207"/>
  <c r="W8" i="207"/>
  <c r="V8" i="207"/>
  <c r="U8" i="207"/>
  <c r="T8" i="207"/>
  <c r="T3" i="207" s="1"/>
  <c r="S8" i="207"/>
  <c r="R8" i="207"/>
  <c r="Q8" i="207"/>
  <c r="P8" i="207"/>
  <c r="O8" i="207"/>
  <c r="N8" i="207"/>
  <c r="N3" i="207" s="1"/>
  <c r="M8" i="207"/>
  <c r="M3" i="207" s="1"/>
  <c r="L8" i="207"/>
  <c r="L3" i="207" s="1"/>
  <c r="K8" i="207"/>
  <c r="J8" i="207"/>
  <c r="I8" i="207"/>
  <c r="H8" i="207"/>
  <c r="G8" i="207"/>
  <c r="F8" i="207"/>
  <c r="F3" i="207" s="1"/>
  <c r="E8" i="207"/>
  <c r="E3" i="207" s="1"/>
  <c r="D8" i="207"/>
  <c r="D3" i="207" s="1"/>
  <c r="C8" i="207"/>
  <c r="W4" i="207"/>
  <c r="V4" i="207"/>
  <c r="U4" i="207"/>
  <c r="T4" i="207"/>
  <c r="S4" i="207"/>
  <c r="S3" i="207" s="1"/>
  <c r="R4" i="207"/>
  <c r="R3" i="207" s="1"/>
  <c r="Q4" i="207"/>
  <c r="P4" i="207"/>
  <c r="O4" i="207"/>
  <c r="N4" i="207"/>
  <c r="M4" i="207"/>
  <c r="L4" i="207"/>
  <c r="K4" i="207"/>
  <c r="K3" i="207" s="1"/>
  <c r="J4" i="207"/>
  <c r="I4" i="207"/>
  <c r="H4" i="207"/>
  <c r="G4" i="207"/>
  <c r="F4" i="207"/>
  <c r="E4" i="207"/>
  <c r="D4" i="207"/>
  <c r="C4" i="207"/>
  <c r="C3" i="207" s="1"/>
  <c r="U3" i="207"/>
  <c r="J3" i="207"/>
  <c r="H3" i="207"/>
  <c r="W71" i="206"/>
  <c r="V71" i="206"/>
  <c r="U71" i="206"/>
  <c r="T71" i="206"/>
  <c r="S71" i="206"/>
  <c r="R71" i="206"/>
  <c r="Q71" i="206"/>
  <c r="P71" i="206"/>
  <c r="O71" i="206"/>
  <c r="N71" i="206"/>
  <c r="M71" i="206"/>
  <c r="L71" i="206"/>
  <c r="K71" i="206"/>
  <c r="J71" i="206"/>
  <c r="I71" i="206"/>
  <c r="H71" i="206"/>
  <c r="G71" i="206"/>
  <c r="F71" i="206"/>
  <c r="E71" i="206"/>
  <c r="D71" i="206"/>
  <c r="C71" i="206"/>
  <c r="W52" i="206"/>
  <c r="V52" i="206"/>
  <c r="U52" i="206"/>
  <c r="T52" i="206"/>
  <c r="S52" i="206"/>
  <c r="R52" i="206"/>
  <c r="Q52" i="206"/>
  <c r="P52" i="206"/>
  <c r="O52" i="206"/>
  <c r="N52" i="206"/>
  <c r="M52" i="206"/>
  <c r="L52" i="206"/>
  <c r="K52" i="206"/>
  <c r="J52" i="206"/>
  <c r="I52" i="206"/>
  <c r="H52" i="206"/>
  <c r="G52" i="206"/>
  <c r="F52" i="206"/>
  <c r="E52" i="206"/>
  <c r="D52" i="206"/>
  <c r="C52" i="206"/>
  <c r="W33" i="206"/>
  <c r="V33" i="206"/>
  <c r="U33" i="206"/>
  <c r="T33" i="206"/>
  <c r="S33" i="206"/>
  <c r="R33" i="206"/>
  <c r="Q33" i="206"/>
  <c r="P33" i="206"/>
  <c r="O33" i="206"/>
  <c r="N33" i="206"/>
  <c r="M33" i="206"/>
  <c r="L33" i="206"/>
  <c r="K33" i="206"/>
  <c r="J33" i="206"/>
  <c r="I33" i="206"/>
  <c r="H33" i="206"/>
  <c r="G33" i="206"/>
  <c r="F33" i="206"/>
  <c r="E33" i="206"/>
  <c r="D33" i="206"/>
  <c r="C33" i="206"/>
  <c r="W27" i="206"/>
  <c r="V27" i="206"/>
  <c r="U27" i="206"/>
  <c r="T27" i="206"/>
  <c r="S27" i="206"/>
  <c r="S26" i="206" s="1"/>
  <c r="R27" i="206"/>
  <c r="R26" i="206" s="1"/>
  <c r="Q27" i="206"/>
  <c r="P27" i="206"/>
  <c r="O27" i="206"/>
  <c r="N27" i="206"/>
  <c r="M27" i="206"/>
  <c r="L27" i="206"/>
  <c r="K27" i="206"/>
  <c r="K26" i="206" s="1"/>
  <c r="J27" i="206"/>
  <c r="J26" i="206" s="1"/>
  <c r="I27" i="206"/>
  <c r="H27" i="206"/>
  <c r="G27" i="206"/>
  <c r="F27" i="206"/>
  <c r="E27" i="206"/>
  <c r="D27" i="206"/>
  <c r="C27" i="206"/>
  <c r="C26" i="206" s="1"/>
  <c r="W26" i="206"/>
  <c r="T26" i="206"/>
  <c r="O26" i="206"/>
  <c r="L26" i="206"/>
  <c r="G26" i="206"/>
  <c r="D26" i="206"/>
  <c r="W22" i="206"/>
  <c r="V22" i="206"/>
  <c r="U22" i="206"/>
  <c r="T22" i="206"/>
  <c r="S22" i="206"/>
  <c r="R22" i="206"/>
  <c r="Q22" i="206"/>
  <c r="P22" i="206"/>
  <c r="O22" i="206"/>
  <c r="N22" i="206"/>
  <c r="M22" i="206"/>
  <c r="L22" i="206"/>
  <c r="K22" i="206"/>
  <c r="J22" i="206"/>
  <c r="I22" i="206"/>
  <c r="H22" i="206"/>
  <c r="G22" i="206"/>
  <c r="F22" i="206"/>
  <c r="E22" i="206"/>
  <c r="D22" i="206"/>
  <c r="C22" i="206"/>
  <c r="W17" i="206"/>
  <c r="V17" i="206"/>
  <c r="U17" i="206"/>
  <c r="T17" i="206"/>
  <c r="S17" i="206"/>
  <c r="R17" i="206"/>
  <c r="Q17" i="206"/>
  <c r="P17" i="206"/>
  <c r="O17" i="206"/>
  <c r="N17" i="206"/>
  <c r="M17" i="206"/>
  <c r="L17" i="206"/>
  <c r="K17" i="206"/>
  <c r="J17" i="206"/>
  <c r="I17" i="206"/>
  <c r="H17" i="206"/>
  <c r="G17" i="206"/>
  <c r="F17" i="206"/>
  <c r="E17" i="206"/>
  <c r="D17" i="206"/>
  <c r="C17" i="206"/>
  <c r="W11" i="206"/>
  <c r="V11" i="206"/>
  <c r="U11" i="206"/>
  <c r="U3" i="206" s="1"/>
  <c r="T11" i="206"/>
  <c r="S11" i="206"/>
  <c r="R11" i="206"/>
  <c r="Q11" i="206"/>
  <c r="P11" i="206"/>
  <c r="O11" i="206"/>
  <c r="N11" i="206"/>
  <c r="M11" i="206"/>
  <c r="M3" i="206" s="1"/>
  <c r="L11" i="206"/>
  <c r="K11" i="206"/>
  <c r="J11" i="206"/>
  <c r="I11" i="206"/>
  <c r="H11" i="206"/>
  <c r="G11" i="206"/>
  <c r="F11" i="206"/>
  <c r="E11" i="206"/>
  <c r="D11" i="206"/>
  <c r="C11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W4" i="206"/>
  <c r="W3" i="206" s="1"/>
  <c r="V4" i="206"/>
  <c r="U4" i="206"/>
  <c r="T4" i="206"/>
  <c r="S4" i="206"/>
  <c r="S3" i="206" s="1"/>
  <c r="R4" i="206"/>
  <c r="Q4" i="206"/>
  <c r="P4" i="206"/>
  <c r="O4" i="206"/>
  <c r="O3" i="206" s="1"/>
  <c r="N4" i="206"/>
  <c r="M4" i="206"/>
  <c r="L4" i="206"/>
  <c r="K4" i="206"/>
  <c r="K3" i="206" s="1"/>
  <c r="J4" i="206"/>
  <c r="I4" i="206"/>
  <c r="H4" i="206"/>
  <c r="G4" i="206"/>
  <c r="G3" i="206" s="1"/>
  <c r="F4" i="206"/>
  <c r="E4" i="206"/>
  <c r="D4" i="206"/>
  <c r="C4" i="206"/>
  <c r="C3" i="206" s="1"/>
  <c r="P3" i="206"/>
  <c r="H3" i="206"/>
  <c r="E3" i="206"/>
  <c r="V3" i="207" l="1"/>
  <c r="I3" i="207"/>
  <c r="Q3" i="207"/>
  <c r="F3" i="208"/>
  <c r="N3" i="208"/>
  <c r="V3" i="208"/>
  <c r="E26" i="206"/>
  <c r="M26" i="206"/>
  <c r="U26" i="206"/>
  <c r="H26" i="206"/>
  <c r="P26" i="206"/>
  <c r="E26" i="208"/>
  <c r="M26" i="208"/>
  <c r="U26" i="208"/>
  <c r="H26" i="208"/>
  <c r="P26" i="208"/>
  <c r="E3" i="209"/>
  <c r="M3" i="209"/>
  <c r="U3" i="209"/>
  <c r="G26" i="209"/>
  <c r="O26" i="209"/>
  <c r="W26" i="209"/>
  <c r="J3" i="210"/>
  <c r="R3" i="210"/>
  <c r="F26" i="206"/>
  <c r="N26" i="206"/>
  <c r="V26" i="206"/>
  <c r="I26" i="206"/>
  <c r="Q26" i="206"/>
  <c r="F3" i="209"/>
  <c r="N3" i="209"/>
  <c r="V3" i="209"/>
  <c r="I3" i="209"/>
  <c r="Q3" i="209"/>
  <c r="L3" i="209"/>
  <c r="T3" i="209"/>
  <c r="H26" i="209"/>
  <c r="P26" i="209"/>
  <c r="S26" i="209"/>
  <c r="C26" i="202"/>
  <c r="K26" i="202"/>
  <c r="S26" i="202"/>
  <c r="E3" i="204"/>
  <c r="M3" i="204"/>
  <c r="U3" i="204"/>
  <c r="F3" i="206"/>
  <c r="N3" i="206"/>
  <c r="V3" i="206"/>
  <c r="I3" i="206"/>
  <c r="Q3" i="206"/>
  <c r="H26" i="207"/>
  <c r="P26" i="207"/>
  <c r="D26" i="209"/>
  <c r="L26" i="209"/>
  <c r="T26" i="209"/>
  <c r="D3" i="206"/>
  <c r="L3" i="206"/>
  <c r="T3" i="206"/>
  <c r="J3" i="206"/>
  <c r="R3" i="206"/>
  <c r="G3" i="208"/>
  <c r="O3" i="208"/>
  <c r="W3" i="208"/>
  <c r="J3" i="208"/>
  <c r="R3" i="208"/>
  <c r="E3" i="208"/>
  <c r="M3" i="208"/>
  <c r="U3" i="208"/>
  <c r="E26" i="210"/>
  <c r="M26" i="210"/>
  <c r="U26" i="210"/>
  <c r="H26" i="202"/>
  <c r="H3" i="208"/>
  <c r="P3" i="208"/>
  <c r="D26" i="208"/>
  <c r="L26" i="208"/>
  <c r="T26" i="208"/>
  <c r="G3" i="202"/>
  <c r="O3" i="202"/>
  <c r="W3" i="202"/>
  <c r="I26" i="202"/>
  <c r="Q26" i="202"/>
  <c r="J26" i="202"/>
  <c r="P26" i="202"/>
  <c r="C3" i="204"/>
  <c r="I3" i="202"/>
  <c r="Q3" i="202"/>
  <c r="K3" i="202"/>
  <c r="C3" i="202"/>
  <c r="N3" i="202"/>
  <c r="F3" i="202"/>
  <c r="S3" i="202"/>
  <c r="V3" i="202"/>
  <c r="C2" i="207" l="1"/>
  <c r="C2" i="206"/>
  <c r="C2" i="210" l="1"/>
  <c r="C2" i="208"/>
  <c r="C2" i="209"/>
  <c r="D2" i="210" l="1"/>
  <c r="D2" i="208"/>
  <c r="D2" i="207"/>
  <c r="D2" i="206" l="1"/>
  <c r="D2" i="209"/>
  <c r="E2" i="210"/>
  <c r="E2" i="206"/>
  <c r="E2" i="209"/>
  <c r="E2" i="207" l="1"/>
  <c r="E2" i="208"/>
  <c r="F2" i="207"/>
  <c r="F2" i="210"/>
  <c r="F2" i="206"/>
  <c r="F2" i="208" l="1"/>
  <c r="F2" i="209"/>
  <c r="G2" i="210"/>
  <c r="G2" i="209"/>
  <c r="G2" i="206"/>
  <c r="G2" i="208"/>
  <c r="G2" i="207"/>
  <c r="H2" i="210" l="1"/>
  <c r="H2" i="207"/>
  <c r="H2" i="209"/>
  <c r="H2" i="208" l="1"/>
  <c r="H2" i="206"/>
  <c r="I2" i="208"/>
  <c r="I2" i="210"/>
  <c r="I2" i="209"/>
  <c r="I2" i="206" l="1"/>
  <c r="I2" i="207"/>
  <c r="J2" i="208"/>
  <c r="J2" i="206"/>
  <c r="J2" i="210"/>
  <c r="J2" i="209" l="1"/>
  <c r="J2" i="207"/>
  <c r="K2" i="207"/>
  <c r="K2" i="209"/>
  <c r="K2" i="206"/>
  <c r="K2" i="208"/>
  <c r="K2" i="210" l="1"/>
  <c r="L2" i="210"/>
  <c r="L2" i="206"/>
  <c r="L2" i="208"/>
  <c r="L2" i="207" l="1"/>
  <c r="L2" i="209"/>
  <c r="M2" i="206"/>
  <c r="M2" i="209"/>
  <c r="M2" i="208"/>
  <c r="M2" i="207"/>
  <c r="M2" i="210" l="1"/>
  <c r="N2" i="208"/>
  <c r="N2" i="206"/>
  <c r="N2" i="209"/>
  <c r="N2" i="207"/>
  <c r="N2" i="210" l="1"/>
  <c r="O2" i="206"/>
  <c r="O2" i="208"/>
  <c r="O2" i="210"/>
  <c r="O2" i="207" l="1"/>
  <c r="O2" i="209"/>
  <c r="P2" i="209"/>
  <c r="P2" i="207"/>
  <c r="P2" i="206"/>
  <c r="P2" i="208"/>
  <c r="P2" i="210" l="1"/>
  <c r="Q2" i="207"/>
  <c r="Q2" i="206"/>
  <c r="Q2" i="210"/>
  <c r="Q2" i="208"/>
  <c r="Q2" i="209" l="1"/>
  <c r="R2" i="209"/>
  <c r="R2" i="208"/>
  <c r="R2" i="210"/>
  <c r="R2" i="206"/>
  <c r="R2" i="207" l="1"/>
  <c r="S2" i="209"/>
  <c r="S2" i="207"/>
  <c r="S2" i="206"/>
  <c r="S2" i="210"/>
  <c r="S2" i="208" l="1"/>
  <c r="T2" i="206"/>
  <c r="T2" i="209"/>
  <c r="T2" i="208"/>
  <c r="T2" i="207" l="1"/>
  <c r="T2" i="210"/>
  <c r="U2" i="206"/>
  <c r="U2" i="208"/>
  <c r="U2" i="207"/>
  <c r="U2" i="209"/>
  <c r="U2" i="210"/>
  <c r="V2" i="207" l="1"/>
  <c r="V2" i="208"/>
  <c r="V2" i="206"/>
  <c r="V2" i="209" l="1"/>
  <c r="V2" i="210"/>
  <c r="W2" i="208"/>
  <c r="W2" i="206"/>
  <c r="W2" i="209"/>
  <c r="W2" i="207"/>
  <c r="W2" i="210"/>
  <c r="W71" i="205" l="1"/>
  <c r="V71" i="205"/>
  <c r="U71" i="205"/>
  <c r="T71" i="205"/>
  <c r="S71" i="205"/>
  <c r="R71" i="205"/>
  <c r="Q71" i="205"/>
  <c r="P71" i="205"/>
  <c r="O71" i="205"/>
  <c r="N71" i="205"/>
  <c r="M71" i="205"/>
  <c r="L71" i="205"/>
  <c r="K71" i="205"/>
  <c r="J71" i="205"/>
  <c r="I71" i="205"/>
  <c r="H71" i="205"/>
  <c r="G71" i="205"/>
  <c r="F71" i="205"/>
  <c r="E71" i="205"/>
  <c r="D71" i="205"/>
  <c r="W52" i="205"/>
  <c r="V52" i="205"/>
  <c r="U52" i="205"/>
  <c r="T52" i="205"/>
  <c r="S52" i="205"/>
  <c r="R52" i="205"/>
  <c r="Q52" i="205"/>
  <c r="P52" i="205"/>
  <c r="O52" i="205"/>
  <c r="N52" i="205"/>
  <c r="M52" i="205"/>
  <c r="L52" i="205"/>
  <c r="K52" i="205"/>
  <c r="J52" i="205"/>
  <c r="I52" i="205"/>
  <c r="H52" i="205"/>
  <c r="G52" i="205"/>
  <c r="F52" i="205"/>
  <c r="E52" i="205"/>
  <c r="D52" i="205"/>
  <c r="W33" i="205"/>
  <c r="V33" i="205"/>
  <c r="U33" i="205"/>
  <c r="T33" i="205"/>
  <c r="S33" i="205"/>
  <c r="S26" i="205" s="1"/>
  <c r="R33" i="205"/>
  <c r="R26" i="205" s="1"/>
  <c r="Q33" i="205"/>
  <c r="P33" i="205"/>
  <c r="O33" i="205"/>
  <c r="N33" i="205"/>
  <c r="M33" i="205"/>
  <c r="L33" i="205"/>
  <c r="K33" i="205"/>
  <c r="K26" i="205" s="1"/>
  <c r="J33" i="205"/>
  <c r="I33" i="205"/>
  <c r="H33" i="205"/>
  <c r="G33" i="205"/>
  <c r="F33" i="205"/>
  <c r="E33" i="205"/>
  <c r="D33" i="205"/>
  <c r="W27" i="205"/>
  <c r="W26" i="205" s="1"/>
  <c r="V27" i="205"/>
  <c r="V26" i="205" s="1"/>
  <c r="U27" i="205"/>
  <c r="T27" i="205"/>
  <c r="T26" i="205" s="1"/>
  <c r="S27" i="205"/>
  <c r="R27" i="205"/>
  <c r="Q27" i="205"/>
  <c r="Q26" i="205" s="1"/>
  <c r="P27" i="205"/>
  <c r="P26" i="205" s="1"/>
  <c r="O27" i="205"/>
  <c r="O26" i="205" s="1"/>
  <c r="N27" i="205"/>
  <c r="N26" i="205" s="1"/>
  <c r="M27" i="205"/>
  <c r="M26" i="205" s="1"/>
  <c r="L27" i="205"/>
  <c r="L26" i="205" s="1"/>
  <c r="K27" i="205"/>
  <c r="J27" i="205"/>
  <c r="I27" i="205"/>
  <c r="H27" i="205"/>
  <c r="G27" i="205"/>
  <c r="G26" i="205" s="1"/>
  <c r="F27" i="205"/>
  <c r="F26" i="205" s="1"/>
  <c r="E27" i="205"/>
  <c r="E26" i="205" s="1"/>
  <c r="D27" i="205"/>
  <c r="D26" i="205" s="1"/>
  <c r="J26" i="205"/>
  <c r="I26" i="205"/>
  <c r="H26" i="205"/>
  <c r="W22" i="205"/>
  <c r="V22" i="205"/>
  <c r="U22" i="205"/>
  <c r="T22" i="205"/>
  <c r="S22" i="205"/>
  <c r="R22" i="205"/>
  <c r="Q22" i="205"/>
  <c r="P22" i="205"/>
  <c r="O22" i="205"/>
  <c r="N22" i="205"/>
  <c r="M22" i="205"/>
  <c r="L22" i="205"/>
  <c r="K22" i="205"/>
  <c r="J22" i="205"/>
  <c r="I22" i="205"/>
  <c r="H22" i="205"/>
  <c r="G22" i="205"/>
  <c r="F22" i="205"/>
  <c r="E22" i="205"/>
  <c r="D22" i="205"/>
  <c r="W17" i="205"/>
  <c r="V17" i="205"/>
  <c r="U17" i="205"/>
  <c r="T17" i="205"/>
  <c r="S17" i="205"/>
  <c r="R17" i="205"/>
  <c r="Q17" i="205"/>
  <c r="P17" i="205"/>
  <c r="O17" i="205"/>
  <c r="N17" i="205"/>
  <c r="M17" i="205"/>
  <c r="L17" i="205"/>
  <c r="K17" i="205"/>
  <c r="J17" i="205"/>
  <c r="I17" i="205"/>
  <c r="H17" i="205"/>
  <c r="G17" i="205"/>
  <c r="F17" i="205"/>
  <c r="E17" i="205"/>
  <c r="D17" i="205"/>
  <c r="W11" i="205"/>
  <c r="V11" i="205"/>
  <c r="U11" i="205"/>
  <c r="T11" i="205"/>
  <c r="S11" i="205"/>
  <c r="R11" i="205"/>
  <c r="Q11" i="205"/>
  <c r="P11" i="205"/>
  <c r="O11" i="205"/>
  <c r="N11" i="205"/>
  <c r="M11" i="205"/>
  <c r="L11" i="205"/>
  <c r="K11" i="205"/>
  <c r="J11" i="205"/>
  <c r="I11" i="205"/>
  <c r="H11" i="205"/>
  <c r="G11" i="205"/>
  <c r="F11" i="205"/>
  <c r="E11" i="205"/>
  <c r="D11" i="205"/>
  <c r="W8" i="205"/>
  <c r="V8" i="205"/>
  <c r="U8" i="205"/>
  <c r="T8" i="205"/>
  <c r="S8" i="205"/>
  <c r="S3" i="205" s="1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W4" i="205"/>
  <c r="V4" i="205"/>
  <c r="U4" i="205"/>
  <c r="T4" i="205"/>
  <c r="S4" i="205"/>
  <c r="R4" i="205"/>
  <c r="Q4" i="205"/>
  <c r="P4" i="205"/>
  <c r="O4" i="205"/>
  <c r="N4" i="205"/>
  <c r="M4" i="205"/>
  <c r="L4" i="205"/>
  <c r="K4" i="205"/>
  <c r="J4" i="205"/>
  <c r="I4" i="205"/>
  <c r="I3" i="205" s="1"/>
  <c r="H4" i="205"/>
  <c r="H3" i="205" s="1"/>
  <c r="H2" i="205" s="1"/>
  <c r="G4" i="205"/>
  <c r="F4" i="205"/>
  <c r="E4" i="205"/>
  <c r="D4" i="205"/>
  <c r="R3" i="205"/>
  <c r="Q3" i="205"/>
  <c r="P3" i="205"/>
  <c r="J3" i="205"/>
  <c r="J2" i="205" s="1"/>
  <c r="C71" i="205"/>
  <c r="C52" i="205"/>
  <c r="C33" i="205"/>
  <c r="C27" i="205"/>
  <c r="C26" i="205" s="1"/>
  <c r="C22" i="205"/>
  <c r="C17" i="205"/>
  <c r="C11" i="205"/>
  <c r="C8" i="205"/>
  <c r="C4" i="205"/>
  <c r="P2" i="205" l="1"/>
  <c r="K3" i="205"/>
  <c r="K2" i="205" s="1"/>
  <c r="R2" i="205"/>
  <c r="D3" i="205"/>
  <c r="D2" i="205" s="1"/>
  <c r="L3" i="205"/>
  <c r="L2" i="205" s="1"/>
  <c r="T3" i="205"/>
  <c r="T2" i="205" s="1"/>
  <c r="E3" i="205"/>
  <c r="E2" i="205" s="1"/>
  <c r="M3" i="205"/>
  <c r="M2" i="205" s="1"/>
  <c r="U3" i="205"/>
  <c r="Q2" i="205"/>
  <c r="F3" i="205"/>
  <c r="F2" i="205" s="1"/>
  <c r="N3" i="205"/>
  <c r="V3" i="205"/>
  <c r="V2" i="205" s="1"/>
  <c r="G3" i="205"/>
  <c r="O3" i="205"/>
  <c r="O2" i="205" s="1"/>
  <c r="W3" i="205"/>
  <c r="W2" i="205" s="1"/>
  <c r="U26" i="205"/>
  <c r="U2" i="205" s="1"/>
  <c r="S2" i="205"/>
  <c r="I2" i="205"/>
  <c r="N2" i="205"/>
  <c r="G2" i="205"/>
  <c r="C3" i="205"/>
  <c r="C2" i="205" s="1"/>
  <c r="W163" i="149" l="1"/>
  <c r="V163" i="149"/>
  <c r="U163" i="149"/>
  <c r="T163" i="149"/>
  <c r="S163" i="149"/>
  <c r="R163" i="149"/>
  <c r="Q163" i="149"/>
  <c r="P163" i="149"/>
  <c r="O163" i="149"/>
  <c r="N163" i="149"/>
  <c r="M163" i="149"/>
  <c r="L163" i="149"/>
  <c r="K163" i="149"/>
  <c r="J163" i="149"/>
  <c r="I163" i="149"/>
  <c r="H163" i="149"/>
  <c r="G163" i="149"/>
  <c r="F163" i="149"/>
  <c r="E163" i="149"/>
  <c r="D163" i="149"/>
  <c r="C163" i="149"/>
  <c r="W162" i="149"/>
  <c r="V162" i="149"/>
  <c r="U162" i="149"/>
  <c r="T162" i="149"/>
  <c r="S162" i="149"/>
  <c r="R162" i="149"/>
  <c r="Q162" i="149"/>
  <c r="P162" i="149"/>
  <c r="O162" i="149"/>
  <c r="N162" i="149"/>
  <c r="M162" i="149"/>
  <c r="L162" i="149"/>
  <c r="K162" i="149"/>
  <c r="J162" i="149"/>
  <c r="I162" i="149"/>
  <c r="H162" i="149"/>
  <c r="G162" i="149"/>
  <c r="F162" i="149"/>
  <c r="E162" i="149"/>
  <c r="D162" i="149"/>
  <c r="C162" i="149"/>
  <c r="W161" i="149"/>
  <c r="V161" i="149"/>
  <c r="U161" i="149"/>
  <c r="T161" i="149"/>
  <c r="S161" i="149"/>
  <c r="R161" i="149"/>
  <c r="Q161" i="149"/>
  <c r="P161" i="149"/>
  <c r="O161" i="149"/>
  <c r="N161" i="149"/>
  <c r="M161" i="149"/>
  <c r="L161" i="149"/>
  <c r="K161" i="149"/>
  <c r="J161" i="149"/>
  <c r="I161" i="149"/>
  <c r="H161" i="149"/>
  <c r="G161" i="149"/>
  <c r="F161" i="149"/>
  <c r="E161" i="149"/>
  <c r="D161" i="149"/>
  <c r="C161" i="149"/>
  <c r="W160" i="149"/>
  <c r="V160" i="149"/>
  <c r="U160" i="149"/>
  <c r="T160" i="149"/>
  <c r="S160" i="149"/>
  <c r="R160" i="149"/>
  <c r="Q160" i="149"/>
  <c r="P160" i="149"/>
  <c r="O160" i="149"/>
  <c r="N160" i="149"/>
  <c r="M160" i="149"/>
  <c r="L160" i="149"/>
  <c r="K160" i="149"/>
  <c r="J160" i="149"/>
  <c r="I160" i="149"/>
  <c r="H160" i="149"/>
  <c r="G160" i="149"/>
  <c r="F160" i="149"/>
  <c r="E160" i="149"/>
  <c r="D160" i="149"/>
  <c r="C160" i="149"/>
  <c r="W159" i="149"/>
  <c r="V159" i="149"/>
  <c r="U159" i="149"/>
  <c r="T159" i="149"/>
  <c r="S159" i="149"/>
  <c r="R159" i="149"/>
  <c r="Q159" i="149"/>
  <c r="P159" i="149"/>
  <c r="O159" i="149"/>
  <c r="N159" i="149"/>
  <c r="M159" i="149"/>
  <c r="L159" i="149"/>
  <c r="K159" i="149"/>
  <c r="J159" i="149"/>
  <c r="I159" i="149"/>
  <c r="H159" i="149"/>
  <c r="G159" i="149"/>
  <c r="F159" i="149"/>
  <c r="E159" i="149"/>
  <c r="D159" i="149"/>
  <c r="C159" i="149"/>
  <c r="W158" i="149"/>
  <c r="V158" i="149"/>
  <c r="U158" i="149"/>
  <c r="T158" i="149"/>
  <c r="S158" i="149"/>
  <c r="R158" i="149"/>
  <c r="Q158" i="149"/>
  <c r="P158" i="149"/>
  <c r="O158" i="149"/>
  <c r="N158" i="149"/>
  <c r="M158" i="149"/>
  <c r="L158" i="149"/>
  <c r="K158" i="149"/>
  <c r="J158" i="149"/>
  <c r="I158" i="149"/>
  <c r="H158" i="149"/>
  <c r="G158" i="149"/>
  <c r="F158" i="149"/>
  <c r="E158" i="149"/>
  <c r="D158" i="149"/>
  <c r="C158" i="149"/>
  <c r="W124" i="149"/>
  <c r="V124" i="149"/>
  <c r="U124" i="149"/>
  <c r="T124" i="149"/>
  <c r="S124" i="149"/>
  <c r="R124" i="149"/>
  <c r="Q124" i="149"/>
  <c r="P124" i="149"/>
  <c r="O124" i="149"/>
  <c r="N124" i="149"/>
  <c r="M124" i="149"/>
  <c r="L124" i="149"/>
  <c r="K124" i="149"/>
  <c r="J124" i="149"/>
  <c r="I124" i="149"/>
  <c r="H124" i="149"/>
  <c r="G124" i="149"/>
  <c r="F124" i="149"/>
  <c r="E124" i="149"/>
  <c r="D124" i="149"/>
  <c r="C124" i="149"/>
  <c r="W123" i="149"/>
  <c r="V123" i="149"/>
  <c r="U123" i="149"/>
  <c r="T123" i="149"/>
  <c r="S123" i="149"/>
  <c r="R123" i="149"/>
  <c r="Q123" i="149"/>
  <c r="P123" i="149"/>
  <c r="O123" i="149"/>
  <c r="N123" i="149"/>
  <c r="M123" i="149"/>
  <c r="L123" i="149"/>
  <c r="K123" i="149"/>
  <c r="J123" i="149"/>
  <c r="I123" i="149"/>
  <c r="H123" i="149"/>
  <c r="G123" i="149"/>
  <c r="F123" i="149"/>
  <c r="E123" i="149"/>
  <c r="D123" i="149"/>
  <c r="C123" i="149"/>
  <c r="W122" i="149"/>
  <c r="V122" i="149"/>
  <c r="U122" i="149"/>
  <c r="T122" i="149"/>
  <c r="S122" i="149"/>
  <c r="R122" i="149"/>
  <c r="Q122" i="149"/>
  <c r="P122" i="149"/>
  <c r="O122" i="149"/>
  <c r="N122" i="149"/>
  <c r="M122" i="149"/>
  <c r="L122" i="149"/>
  <c r="K122" i="149"/>
  <c r="J122" i="149"/>
  <c r="I122" i="149"/>
  <c r="H122" i="149"/>
  <c r="G122" i="149"/>
  <c r="F122" i="149"/>
  <c r="E122" i="149"/>
  <c r="D122" i="149"/>
  <c r="C122" i="149"/>
  <c r="W120" i="149"/>
  <c r="V120" i="149"/>
  <c r="U120" i="149"/>
  <c r="T120" i="149"/>
  <c r="S120" i="149"/>
  <c r="R120" i="149"/>
  <c r="Q120" i="149"/>
  <c r="P120" i="149"/>
  <c r="O120" i="149"/>
  <c r="N120" i="149"/>
  <c r="M120" i="149"/>
  <c r="L120" i="149"/>
  <c r="K120" i="149"/>
  <c r="J120" i="149"/>
  <c r="I120" i="149"/>
  <c r="H120" i="149"/>
  <c r="G120" i="149"/>
  <c r="F120" i="149"/>
  <c r="E120" i="149"/>
  <c r="D120" i="149"/>
  <c r="C120" i="149"/>
  <c r="W119" i="149"/>
  <c r="V119" i="149"/>
  <c r="U119" i="149"/>
  <c r="T119" i="149"/>
  <c r="S119" i="149"/>
  <c r="R119" i="149"/>
  <c r="Q119" i="149"/>
  <c r="P119" i="149"/>
  <c r="O119" i="149"/>
  <c r="N119" i="149"/>
  <c r="M119" i="149"/>
  <c r="L119" i="149"/>
  <c r="K119" i="149"/>
  <c r="J119" i="149"/>
  <c r="I119" i="149"/>
  <c r="H119" i="149"/>
  <c r="G119" i="149"/>
  <c r="F119" i="149"/>
  <c r="E119" i="149"/>
  <c r="D119" i="149"/>
  <c r="C119" i="149"/>
  <c r="W118" i="149"/>
  <c r="V118" i="149"/>
  <c r="U118" i="149"/>
  <c r="T118" i="149"/>
  <c r="S118" i="149"/>
  <c r="R118" i="149"/>
  <c r="Q118" i="149"/>
  <c r="P118" i="149"/>
  <c r="O118" i="149"/>
  <c r="N118" i="149"/>
  <c r="M118" i="149"/>
  <c r="L118" i="149"/>
  <c r="K118" i="149"/>
  <c r="J118" i="149"/>
  <c r="I118" i="149"/>
  <c r="H118" i="149"/>
  <c r="G118" i="149"/>
  <c r="F118" i="149"/>
  <c r="E118" i="149"/>
  <c r="D118" i="149"/>
  <c r="C118" i="149"/>
  <c r="W116" i="149"/>
  <c r="V116" i="149"/>
  <c r="U116" i="149"/>
  <c r="T116" i="149"/>
  <c r="S116" i="149"/>
  <c r="R116" i="149"/>
  <c r="Q116" i="149"/>
  <c r="P116" i="149"/>
  <c r="O116" i="149"/>
  <c r="N116" i="149"/>
  <c r="M116" i="149"/>
  <c r="L116" i="149"/>
  <c r="K116" i="149"/>
  <c r="J116" i="149"/>
  <c r="I116" i="149"/>
  <c r="H116" i="149"/>
  <c r="G116" i="149"/>
  <c r="F116" i="149"/>
  <c r="E116" i="149"/>
  <c r="D116" i="149"/>
  <c r="C116" i="149"/>
  <c r="W115" i="149"/>
  <c r="V115" i="149"/>
  <c r="U115" i="149"/>
  <c r="T115" i="149"/>
  <c r="S115" i="149"/>
  <c r="R115" i="149"/>
  <c r="Q115" i="149"/>
  <c r="P115" i="149"/>
  <c r="O115" i="149"/>
  <c r="N115" i="149"/>
  <c r="M115" i="149"/>
  <c r="L115" i="149"/>
  <c r="K115" i="149"/>
  <c r="J115" i="149"/>
  <c r="I115" i="149"/>
  <c r="H115" i="149"/>
  <c r="G115" i="149"/>
  <c r="F115" i="149"/>
  <c r="E115" i="149"/>
  <c r="D115" i="149"/>
  <c r="C115" i="149"/>
  <c r="W114" i="149"/>
  <c r="V114" i="149"/>
  <c r="U114" i="149"/>
  <c r="T114" i="149"/>
  <c r="S114" i="149"/>
  <c r="R114" i="149"/>
  <c r="Q114" i="149"/>
  <c r="P114" i="149"/>
  <c r="O114" i="149"/>
  <c r="N114" i="149"/>
  <c r="M114" i="149"/>
  <c r="L114" i="149"/>
  <c r="K114" i="149"/>
  <c r="J114" i="149"/>
  <c r="I114" i="149"/>
  <c r="H114" i="149"/>
  <c r="G114" i="149"/>
  <c r="F114" i="149"/>
  <c r="E114" i="149"/>
  <c r="D114" i="149"/>
  <c r="C114" i="149"/>
  <c r="W112" i="149"/>
  <c r="V112" i="149"/>
  <c r="U112" i="149"/>
  <c r="T112" i="149"/>
  <c r="S112" i="149"/>
  <c r="R112" i="149"/>
  <c r="Q112" i="149"/>
  <c r="P112" i="149"/>
  <c r="O112" i="149"/>
  <c r="N112" i="149"/>
  <c r="M112" i="149"/>
  <c r="L112" i="149"/>
  <c r="K112" i="149"/>
  <c r="J112" i="149"/>
  <c r="I112" i="149"/>
  <c r="H112" i="149"/>
  <c r="G112" i="149"/>
  <c r="F112" i="149"/>
  <c r="E112" i="149"/>
  <c r="D112" i="149"/>
  <c r="C112" i="149"/>
  <c r="W111" i="149"/>
  <c r="V111" i="149"/>
  <c r="U111" i="149"/>
  <c r="T111" i="149"/>
  <c r="S111" i="149"/>
  <c r="R111" i="149"/>
  <c r="Q111" i="149"/>
  <c r="P111" i="149"/>
  <c r="O111" i="149"/>
  <c r="N111" i="149"/>
  <c r="M111" i="149"/>
  <c r="L111" i="149"/>
  <c r="K111" i="149"/>
  <c r="J111" i="149"/>
  <c r="I111" i="149"/>
  <c r="H111" i="149"/>
  <c r="G111" i="149"/>
  <c r="F111" i="149"/>
  <c r="E111" i="149"/>
  <c r="D111" i="149"/>
  <c r="C111" i="149"/>
  <c r="W110" i="149"/>
  <c r="V110" i="149"/>
  <c r="U110" i="149"/>
  <c r="T110" i="149"/>
  <c r="S110" i="149"/>
  <c r="R110" i="149"/>
  <c r="Q110" i="149"/>
  <c r="P110" i="149"/>
  <c r="O110" i="149"/>
  <c r="N110" i="149"/>
  <c r="M110" i="149"/>
  <c r="L110" i="149"/>
  <c r="K110" i="149"/>
  <c r="J110" i="149"/>
  <c r="I110" i="149"/>
  <c r="H110" i="149"/>
  <c r="G110" i="149"/>
  <c r="F110" i="149"/>
  <c r="E110" i="149"/>
  <c r="D110" i="149"/>
  <c r="C110" i="149"/>
  <c r="W109" i="149"/>
  <c r="V109" i="149"/>
  <c r="U109" i="149"/>
  <c r="T109" i="149"/>
  <c r="S109" i="149"/>
  <c r="R109" i="149"/>
  <c r="Q109" i="149"/>
  <c r="P109" i="149"/>
  <c r="O109" i="149"/>
  <c r="N109" i="149"/>
  <c r="M109" i="149"/>
  <c r="L109" i="149"/>
  <c r="K109" i="149"/>
  <c r="J109" i="149"/>
  <c r="I109" i="149"/>
  <c r="H109" i="149"/>
  <c r="G109" i="149"/>
  <c r="F109" i="149"/>
  <c r="E109" i="149"/>
  <c r="D109" i="149"/>
  <c r="C109" i="149"/>
  <c r="W107" i="149"/>
  <c r="V107" i="149"/>
  <c r="U107" i="149"/>
  <c r="T107" i="149"/>
  <c r="S107" i="149"/>
  <c r="R107" i="149"/>
  <c r="Q107" i="149"/>
  <c r="P107" i="149"/>
  <c r="O107" i="149"/>
  <c r="N107" i="149"/>
  <c r="M107" i="149"/>
  <c r="L107" i="149"/>
  <c r="K107" i="149"/>
  <c r="J107" i="149"/>
  <c r="I107" i="149"/>
  <c r="H107" i="149"/>
  <c r="G107" i="149"/>
  <c r="F107" i="149"/>
  <c r="E107" i="149"/>
  <c r="D107" i="149"/>
  <c r="C107" i="149"/>
  <c r="W106" i="149"/>
  <c r="V106" i="149"/>
  <c r="U106" i="149"/>
  <c r="T106" i="149"/>
  <c r="S106" i="149"/>
  <c r="R106" i="149"/>
  <c r="Q106" i="149"/>
  <c r="P106" i="149"/>
  <c r="O106" i="149"/>
  <c r="N106" i="149"/>
  <c r="M106" i="149"/>
  <c r="L106" i="149"/>
  <c r="K106" i="149"/>
  <c r="J106" i="149"/>
  <c r="I106" i="149"/>
  <c r="H106" i="149"/>
  <c r="G106" i="149"/>
  <c r="F106" i="149"/>
  <c r="E106" i="149"/>
  <c r="D106" i="149"/>
  <c r="C106" i="149"/>
  <c r="W71" i="184" l="1"/>
  <c r="T71" i="184"/>
  <c r="M71" i="184"/>
  <c r="L71" i="184"/>
  <c r="D71" i="184"/>
  <c r="Q22" i="184"/>
  <c r="I22" i="184"/>
  <c r="E22" i="184"/>
  <c r="V8" i="184"/>
  <c r="N8" i="184"/>
  <c r="T8" i="184"/>
  <c r="P8" i="184"/>
  <c r="L8" i="184"/>
  <c r="H8" i="184"/>
  <c r="D8" i="184"/>
  <c r="S4" i="184"/>
  <c r="K4" i="184"/>
  <c r="C4" i="184"/>
  <c r="S71" i="184"/>
  <c r="K71" i="184"/>
  <c r="C71" i="184"/>
  <c r="V71" i="184"/>
  <c r="R71" i="184"/>
  <c r="N71" i="184"/>
  <c r="F71" i="184"/>
  <c r="I71" i="184"/>
  <c r="W22" i="184"/>
  <c r="G22" i="184"/>
  <c r="V22" i="184"/>
  <c r="R22" i="184"/>
  <c r="J22" i="184"/>
  <c r="Q8" i="184"/>
  <c r="I8" i="184"/>
  <c r="Q27" i="184" l="1"/>
  <c r="I17" i="184"/>
  <c r="M22" i="184"/>
  <c r="U22" i="184"/>
  <c r="Q17" i="184"/>
  <c r="K17" i="184"/>
  <c r="F17" i="184"/>
  <c r="Q71" i="184"/>
  <c r="J8" i="184"/>
  <c r="R8" i="184"/>
  <c r="C22" i="184"/>
  <c r="K22" i="184"/>
  <c r="S22" i="184"/>
  <c r="J27" i="184"/>
  <c r="F4" i="184"/>
  <c r="N4" i="184"/>
  <c r="V4" i="184"/>
  <c r="G8" i="184"/>
  <c r="O8" i="184"/>
  <c r="W8" i="184"/>
  <c r="E11" i="184"/>
  <c r="M11" i="184"/>
  <c r="U11" i="184"/>
  <c r="D17" i="184"/>
  <c r="L17" i="184"/>
  <c r="T17" i="184"/>
  <c r="H22" i="184"/>
  <c r="P22" i="184"/>
  <c r="I27" i="184"/>
  <c r="D4" i="184"/>
  <c r="I4" i="184"/>
  <c r="T4" i="184"/>
  <c r="E8" i="184"/>
  <c r="M8" i="184"/>
  <c r="U8" i="184"/>
  <c r="H11" i="184"/>
  <c r="P11" i="184"/>
  <c r="C11" i="184"/>
  <c r="K11" i="184"/>
  <c r="S11" i="184"/>
  <c r="G17" i="184"/>
  <c r="O17" i="184"/>
  <c r="W17" i="184"/>
  <c r="J17" i="184"/>
  <c r="R17" i="184"/>
  <c r="F22" i="184"/>
  <c r="N22" i="184"/>
  <c r="D27" i="184"/>
  <c r="L27" i="184"/>
  <c r="T27" i="184"/>
  <c r="G27" i="184"/>
  <c r="O27" i="184"/>
  <c r="W27" i="184"/>
  <c r="M27" i="184"/>
  <c r="S33" i="184"/>
  <c r="M33" i="184"/>
  <c r="H33" i="184"/>
  <c r="M52" i="184"/>
  <c r="N52" i="184"/>
  <c r="G71" i="184"/>
  <c r="O71" i="184"/>
  <c r="J71" i="184"/>
  <c r="Q4" i="184"/>
  <c r="L4" i="184"/>
  <c r="H4" i="184"/>
  <c r="P4" i="184"/>
  <c r="F8" i="184"/>
  <c r="O22" i="184"/>
  <c r="G4" i="184"/>
  <c r="W4" i="184"/>
  <c r="R4" i="184"/>
  <c r="U4" i="184"/>
  <c r="S8" i="184"/>
  <c r="N11" i="184"/>
  <c r="I11" i="184"/>
  <c r="Q11" i="184"/>
  <c r="D11" i="184"/>
  <c r="T11" i="184"/>
  <c r="G11" i="184"/>
  <c r="O11" i="184"/>
  <c r="W11" i="184"/>
  <c r="J11" i="184"/>
  <c r="R11" i="184"/>
  <c r="E17" i="184"/>
  <c r="M17" i="184"/>
  <c r="U17" i="184"/>
  <c r="H17" i="184"/>
  <c r="P17" i="184"/>
  <c r="C17" i="184"/>
  <c r="S17" i="184"/>
  <c r="N17" i="184"/>
  <c r="V17" i="184"/>
  <c r="D22" i="184"/>
  <c r="L22" i="184"/>
  <c r="T22" i="184"/>
  <c r="R27" i="184"/>
  <c r="E27" i="184"/>
  <c r="U27" i="184"/>
  <c r="H27" i="184"/>
  <c r="P27" i="184"/>
  <c r="C27" i="184"/>
  <c r="K27" i="184"/>
  <c r="S27" i="184"/>
  <c r="F27" i="184"/>
  <c r="E71" i="184"/>
  <c r="O4" i="184"/>
  <c r="J4" i="184"/>
  <c r="E4" i="184"/>
  <c r="M4" i="184"/>
  <c r="C8" i="184"/>
  <c r="C3" i="184" s="1"/>
  <c r="K8" i="184"/>
  <c r="K3" i="184" s="1"/>
  <c r="F11" i="184"/>
  <c r="V11" i="184"/>
  <c r="L11" i="184"/>
  <c r="N27" i="184"/>
  <c r="V27" i="184"/>
  <c r="I33" i="184"/>
  <c r="Q33" i="184"/>
  <c r="D33" i="184"/>
  <c r="L33" i="184"/>
  <c r="T33" i="184"/>
  <c r="G33" i="184"/>
  <c r="O33" i="184"/>
  <c r="W33" i="184"/>
  <c r="J33" i="184"/>
  <c r="R33" i="184"/>
  <c r="E33" i="184"/>
  <c r="U33" i="184"/>
  <c r="P33" i="184"/>
  <c r="C33" i="184"/>
  <c r="K33" i="184"/>
  <c r="F33" i="184"/>
  <c r="N33" i="184"/>
  <c r="V33" i="184"/>
  <c r="G52" i="184"/>
  <c r="O52" i="184"/>
  <c r="W52" i="184"/>
  <c r="J52" i="184"/>
  <c r="R52" i="184"/>
  <c r="E52" i="184"/>
  <c r="U52" i="184"/>
  <c r="H52" i="184"/>
  <c r="P52" i="184"/>
  <c r="C52" i="184"/>
  <c r="K52" i="184"/>
  <c r="S52" i="184"/>
  <c r="F52" i="184"/>
  <c r="V52" i="184"/>
  <c r="I52" i="184"/>
  <c r="Q52" i="184"/>
  <c r="D52" i="184"/>
  <c r="L52" i="184"/>
  <c r="T52" i="184"/>
  <c r="U71" i="184"/>
  <c r="H71" i="184"/>
  <c r="P71" i="184"/>
  <c r="W71" i="175"/>
  <c r="V71" i="175"/>
  <c r="U71" i="175"/>
  <c r="T71" i="175"/>
  <c r="S71" i="175"/>
  <c r="R71" i="175"/>
  <c r="Q71" i="175"/>
  <c r="P71" i="175"/>
  <c r="O71" i="175"/>
  <c r="N71" i="175"/>
  <c r="M71" i="175"/>
  <c r="L71" i="175"/>
  <c r="K71" i="175"/>
  <c r="J71" i="175"/>
  <c r="I71" i="175"/>
  <c r="H71" i="175"/>
  <c r="G71" i="175"/>
  <c r="F71" i="175"/>
  <c r="E71" i="175"/>
  <c r="D71" i="175"/>
  <c r="W52" i="175"/>
  <c r="V52" i="175"/>
  <c r="U52" i="175"/>
  <c r="T52" i="175"/>
  <c r="S52" i="175"/>
  <c r="R52" i="175"/>
  <c r="Q52" i="175"/>
  <c r="P52" i="175"/>
  <c r="O52" i="175"/>
  <c r="N52" i="175"/>
  <c r="M52" i="175"/>
  <c r="L52" i="175"/>
  <c r="K52" i="175"/>
  <c r="J52" i="175"/>
  <c r="I52" i="175"/>
  <c r="H52" i="175"/>
  <c r="G52" i="175"/>
  <c r="F52" i="175"/>
  <c r="E52" i="175"/>
  <c r="D52" i="175"/>
  <c r="W33" i="175"/>
  <c r="V33" i="175"/>
  <c r="U33" i="175"/>
  <c r="T33" i="175"/>
  <c r="S33" i="175"/>
  <c r="R33" i="175"/>
  <c r="Q33" i="175"/>
  <c r="P33" i="175"/>
  <c r="O33" i="175"/>
  <c r="N33" i="175"/>
  <c r="M33" i="175"/>
  <c r="L33" i="175"/>
  <c r="K33" i="175"/>
  <c r="J33" i="175"/>
  <c r="I33" i="175"/>
  <c r="H33" i="175"/>
  <c r="G33" i="175"/>
  <c r="F33" i="175"/>
  <c r="E33" i="175"/>
  <c r="D33" i="175"/>
  <c r="W27" i="175"/>
  <c r="V27" i="175"/>
  <c r="U27" i="175"/>
  <c r="T27" i="175"/>
  <c r="S27" i="175"/>
  <c r="R27" i="175"/>
  <c r="R26" i="175" s="1"/>
  <c r="Q27" i="175"/>
  <c r="Q26" i="175" s="1"/>
  <c r="P27" i="175"/>
  <c r="O27" i="175"/>
  <c r="N27" i="175"/>
  <c r="M27" i="175"/>
  <c r="L27" i="175"/>
  <c r="K27" i="175"/>
  <c r="J27" i="175"/>
  <c r="J26" i="175" s="1"/>
  <c r="I27" i="175"/>
  <c r="I26" i="175" s="1"/>
  <c r="H27" i="175"/>
  <c r="G27" i="175"/>
  <c r="F27" i="175"/>
  <c r="E27" i="175"/>
  <c r="D27" i="175"/>
  <c r="W26" i="175"/>
  <c r="V26" i="175"/>
  <c r="U26" i="175"/>
  <c r="T26" i="175"/>
  <c r="S26" i="175"/>
  <c r="P26" i="175"/>
  <c r="O26" i="175"/>
  <c r="N26" i="175"/>
  <c r="M26" i="175"/>
  <c r="L26" i="175"/>
  <c r="K26" i="175"/>
  <c r="H26" i="175"/>
  <c r="G26" i="175"/>
  <c r="F26" i="175"/>
  <c r="E26" i="175"/>
  <c r="D26" i="175"/>
  <c r="W22" i="175"/>
  <c r="V22" i="175"/>
  <c r="U22" i="175"/>
  <c r="T22" i="175"/>
  <c r="S22" i="175"/>
  <c r="R22" i="175"/>
  <c r="Q22" i="175"/>
  <c r="P22" i="175"/>
  <c r="O22" i="175"/>
  <c r="N22" i="175"/>
  <c r="M22" i="175"/>
  <c r="L22" i="175"/>
  <c r="K22" i="175"/>
  <c r="J22" i="175"/>
  <c r="I22" i="175"/>
  <c r="H22" i="175"/>
  <c r="G22" i="175"/>
  <c r="F22" i="175"/>
  <c r="E22" i="175"/>
  <c r="D22" i="175"/>
  <c r="W17" i="175"/>
  <c r="V17" i="175"/>
  <c r="U17" i="175"/>
  <c r="T17" i="175"/>
  <c r="S17" i="175"/>
  <c r="R17" i="175"/>
  <c r="Q17" i="175"/>
  <c r="P17" i="175"/>
  <c r="O17" i="175"/>
  <c r="N17" i="175"/>
  <c r="M17" i="175"/>
  <c r="L17" i="175"/>
  <c r="K17" i="175"/>
  <c r="J17" i="175"/>
  <c r="I17" i="175"/>
  <c r="H17" i="175"/>
  <c r="G17" i="175"/>
  <c r="F17" i="175"/>
  <c r="E17" i="175"/>
  <c r="D17" i="175"/>
  <c r="W11" i="175"/>
  <c r="V11" i="175"/>
  <c r="U11" i="175"/>
  <c r="T11" i="175"/>
  <c r="S11" i="175"/>
  <c r="R11" i="175"/>
  <c r="Q11" i="175"/>
  <c r="P11" i="175"/>
  <c r="O11" i="175"/>
  <c r="N11" i="175"/>
  <c r="M11" i="175"/>
  <c r="L11" i="175"/>
  <c r="K11" i="175"/>
  <c r="J11" i="175"/>
  <c r="I11" i="175"/>
  <c r="H11" i="175"/>
  <c r="G11" i="175"/>
  <c r="F11" i="175"/>
  <c r="E11" i="175"/>
  <c r="D11" i="175"/>
  <c r="W8" i="175"/>
  <c r="V8" i="175"/>
  <c r="U8" i="175"/>
  <c r="T8" i="175"/>
  <c r="S8" i="175"/>
  <c r="R8" i="175"/>
  <c r="Q8" i="175"/>
  <c r="P8" i="175"/>
  <c r="O8" i="175"/>
  <c r="N8" i="175"/>
  <c r="M8" i="175"/>
  <c r="L8" i="175"/>
  <c r="K8" i="175"/>
  <c r="J8" i="175"/>
  <c r="I8" i="175"/>
  <c r="H8" i="175"/>
  <c r="G8" i="175"/>
  <c r="F8" i="175"/>
  <c r="E8" i="175"/>
  <c r="D8" i="175"/>
  <c r="W4" i="175"/>
  <c r="V4" i="175"/>
  <c r="U4" i="175"/>
  <c r="T4" i="175"/>
  <c r="S4" i="175"/>
  <c r="R4" i="175"/>
  <c r="R3" i="175" s="1"/>
  <c r="Q4" i="175"/>
  <c r="Q3" i="175" s="1"/>
  <c r="P4" i="175"/>
  <c r="O4" i="175"/>
  <c r="N4" i="175"/>
  <c r="M4" i="175"/>
  <c r="L4" i="175"/>
  <c r="K4" i="175"/>
  <c r="J4" i="175"/>
  <c r="J3" i="175" s="1"/>
  <c r="I4" i="175"/>
  <c r="I3" i="175" s="1"/>
  <c r="H4" i="175"/>
  <c r="G4" i="175"/>
  <c r="F4" i="175"/>
  <c r="E4" i="175"/>
  <c r="D4" i="175"/>
  <c r="W3" i="175"/>
  <c r="V3" i="175"/>
  <c r="V2" i="175" s="1"/>
  <c r="U3" i="175"/>
  <c r="U2" i="175" s="1"/>
  <c r="T3" i="175"/>
  <c r="T2" i="175" s="1"/>
  <c r="S3" i="175"/>
  <c r="S2" i="175" s="1"/>
  <c r="P3" i="175"/>
  <c r="P2" i="175" s="1"/>
  <c r="O3" i="175"/>
  <c r="N3" i="175"/>
  <c r="M3" i="175"/>
  <c r="L3" i="175"/>
  <c r="L2" i="175" s="1"/>
  <c r="K3" i="175"/>
  <c r="K2" i="175" s="1"/>
  <c r="H3" i="175"/>
  <c r="H2" i="175" s="1"/>
  <c r="G3" i="175"/>
  <c r="G2" i="175" s="1"/>
  <c r="F3" i="175"/>
  <c r="E3" i="175"/>
  <c r="D3" i="175"/>
  <c r="D2" i="175" s="1"/>
  <c r="W2" i="175"/>
  <c r="O2" i="175"/>
  <c r="W71" i="176"/>
  <c r="V71" i="176"/>
  <c r="U71" i="176"/>
  <c r="T71" i="176"/>
  <c r="S71" i="176"/>
  <c r="R71" i="176"/>
  <c r="Q71" i="176"/>
  <c r="P71" i="176"/>
  <c r="O71" i="176"/>
  <c r="N71" i="176"/>
  <c r="M71" i="176"/>
  <c r="L71" i="176"/>
  <c r="K71" i="176"/>
  <c r="J71" i="176"/>
  <c r="I71" i="176"/>
  <c r="H71" i="176"/>
  <c r="G71" i="176"/>
  <c r="F71" i="176"/>
  <c r="E71" i="176"/>
  <c r="D71" i="176"/>
  <c r="W52" i="176"/>
  <c r="V52" i="176"/>
  <c r="U52" i="176"/>
  <c r="T52" i="176"/>
  <c r="S52" i="176"/>
  <c r="R52" i="176"/>
  <c r="Q52" i="176"/>
  <c r="P52" i="176"/>
  <c r="O52" i="176"/>
  <c r="N52" i="176"/>
  <c r="M52" i="176"/>
  <c r="L52" i="176"/>
  <c r="K52" i="176"/>
  <c r="J52" i="176"/>
  <c r="I52" i="176"/>
  <c r="H52" i="176"/>
  <c r="G52" i="176"/>
  <c r="F52" i="176"/>
  <c r="E52" i="176"/>
  <c r="D52" i="176"/>
  <c r="W33" i="176"/>
  <c r="V33" i="176"/>
  <c r="U33" i="176"/>
  <c r="T33" i="176"/>
  <c r="S33" i="176"/>
  <c r="R33" i="176"/>
  <c r="R26" i="176" s="1"/>
  <c r="Q33" i="176"/>
  <c r="P33" i="176"/>
  <c r="O33" i="176"/>
  <c r="N33" i="176"/>
  <c r="M33" i="176"/>
  <c r="L33" i="176"/>
  <c r="K33" i="176"/>
  <c r="J33" i="176"/>
  <c r="J26" i="176" s="1"/>
  <c r="I33" i="176"/>
  <c r="H33" i="176"/>
  <c r="G33" i="176"/>
  <c r="F33" i="176"/>
  <c r="E33" i="176"/>
  <c r="D33" i="176"/>
  <c r="W27" i="176"/>
  <c r="V27" i="176"/>
  <c r="V26" i="176" s="1"/>
  <c r="U27" i="176"/>
  <c r="U26" i="176" s="1"/>
  <c r="T27" i="176"/>
  <c r="S27" i="176"/>
  <c r="R27" i="176"/>
  <c r="Q27" i="176"/>
  <c r="P27" i="176"/>
  <c r="O27" i="176"/>
  <c r="N27" i="176"/>
  <c r="N26" i="176" s="1"/>
  <c r="M27" i="176"/>
  <c r="M26" i="176" s="1"/>
  <c r="L27" i="176"/>
  <c r="K27" i="176"/>
  <c r="J27" i="176"/>
  <c r="I27" i="176"/>
  <c r="H27" i="176"/>
  <c r="G27" i="176"/>
  <c r="F27" i="176"/>
  <c r="F26" i="176" s="1"/>
  <c r="E27" i="176"/>
  <c r="E26" i="176" s="1"/>
  <c r="D27" i="176"/>
  <c r="W26" i="176"/>
  <c r="T26" i="176"/>
  <c r="S26" i="176"/>
  <c r="Q26" i="176"/>
  <c r="P26" i="176"/>
  <c r="O26" i="176"/>
  <c r="L26" i="176"/>
  <c r="K26" i="176"/>
  <c r="I26" i="176"/>
  <c r="H26" i="176"/>
  <c r="G26" i="176"/>
  <c r="D26" i="176"/>
  <c r="W22" i="176"/>
  <c r="V22" i="176"/>
  <c r="U22" i="176"/>
  <c r="T22" i="176"/>
  <c r="S22" i="176"/>
  <c r="R22" i="176"/>
  <c r="Q22" i="176"/>
  <c r="P22" i="176"/>
  <c r="O22" i="176"/>
  <c r="N22" i="176"/>
  <c r="M22" i="176"/>
  <c r="L22" i="176"/>
  <c r="K22" i="176"/>
  <c r="J22" i="176"/>
  <c r="I22" i="176"/>
  <c r="H22" i="176"/>
  <c r="G22" i="176"/>
  <c r="F22" i="176"/>
  <c r="E22" i="176"/>
  <c r="D22" i="176"/>
  <c r="W17" i="176"/>
  <c r="V17" i="176"/>
  <c r="U17" i="176"/>
  <c r="T17" i="176"/>
  <c r="S17" i="176"/>
  <c r="R17" i="176"/>
  <c r="Q17" i="176"/>
  <c r="P17" i="176"/>
  <c r="O17" i="176"/>
  <c r="N17" i="176"/>
  <c r="M17" i="176"/>
  <c r="L17" i="176"/>
  <c r="K17" i="176"/>
  <c r="J17" i="176"/>
  <c r="I17" i="176"/>
  <c r="H17" i="176"/>
  <c r="G17" i="176"/>
  <c r="F17" i="176"/>
  <c r="E17" i="176"/>
  <c r="D17" i="176"/>
  <c r="W11" i="176"/>
  <c r="V11" i="176"/>
  <c r="U11" i="176"/>
  <c r="T11" i="176"/>
  <c r="S11" i="176"/>
  <c r="R11" i="176"/>
  <c r="Q11" i="176"/>
  <c r="P11" i="176"/>
  <c r="O11" i="176"/>
  <c r="N11" i="176"/>
  <c r="M11" i="176"/>
  <c r="L11" i="176"/>
  <c r="K11" i="176"/>
  <c r="J11" i="176"/>
  <c r="I11" i="176"/>
  <c r="H11" i="176"/>
  <c r="G11" i="176"/>
  <c r="F11" i="176"/>
  <c r="E11" i="176"/>
  <c r="D11" i="176"/>
  <c r="W8" i="176"/>
  <c r="V8" i="176"/>
  <c r="U8" i="176"/>
  <c r="T8" i="176"/>
  <c r="T3" i="176" s="1"/>
  <c r="T2" i="176" s="1"/>
  <c r="S8" i="176"/>
  <c r="R8" i="176"/>
  <c r="Q8" i="176"/>
  <c r="P8" i="176"/>
  <c r="O8" i="176"/>
  <c r="N8" i="176"/>
  <c r="M8" i="176"/>
  <c r="L8" i="176"/>
  <c r="L3" i="176" s="1"/>
  <c r="L2" i="176" s="1"/>
  <c r="K8" i="176"/>
  <c r="J8" i="176"/>
  <c r="I8" i="176"/>
  <c r="H8" i="176"/>
  <c r="G8" i="176"/>
  <c r="F8" i="176"/>
  <c r="E8" i="176"/>
  <c r="D8" i="176"/>
  <c r="W4" i="176"/>
  <c r="V4" i="176"/>
  <c r="V3" i="176" s="1"/>
  <c r="U4" i="176"/>
  <c r="U3" i="176" s="1"/>
  <c r="T4" i="176"/>
  <c r="S4" i="176"/>
  <c r="R4" i="176"/>
  <c r="Q4" i="176"/>
  <c r="P4" i="176"/>
  <c r="P3" i="176" s="1"/>
  <c r="P2" i="176" s="1"/>
  <c r="O4" i="176"/>
  <c r="N4" i="176"/>
  <c r="N3" i="176" s="1"/>
  <c r="M4" i="176"/>
  <c r="M3" i="176" s="1"/>
  <c r="L4" i="176"/>
  <c r="K4" i="176"/>
  <c r="J4" i="176"/>
  <c r="I4" i="176"/>
  <c r="H4" i="176"/>
  <c r="G4" i="176"/>
  <c r="F4" i="176"/>
  <c r="F3" i="176" s="1"/>
  <c r="E4" i="176"/>
  <c r="E3" i="176" s="1"/>
  <c r="D4" i="176"/>
  <c r="W3" i="176"/>
  <c r="W2" i="176" s="1"/>
  <c r="S3" i="176"/>
  <c r="S2" i="176" s="1"/>
  <c r="R3" i="176"/>
  <c r="Q3" i="176"/>
  <c r="O3" i="176"/>
  <c r="O2" i="176" s="1"/>
  <c r="K3" i="176"/>
  <c r="K2" i="176" s="1"/>
  <c r="J3" i="176"/>
  <c r="I3" i="176"/>
  <c r="H3" i="176"/>
  <c r="H2" i="176" s="1"/>
  <c r="G3" i="176"/>
  <c r="G2" i="176" s="1"/>
  <c r="D3" i="176"/>
  <c r="D2" i="176" s="1"/>
  <c r="W71" i="177"/>
  <c r="V71" i="177"/>
  <c r="U71" i="177"/>
  <c r="T71" i="177"/>
  <c r="S71" i="177"/>
  <c r="R71" i="177"/>
  <c r="Q71" i="177"/>
  <c r="P71" i="177"/>
  <c r="O71" i="177"/>
  <c r="N71" i="177"/>
  <c r="M71" i="177"/>
  <c r="L71" i="177"/>
  <c r="K71" i="177"/>
  <c r="J71" i="177"/>
  <c r="I71" i="177"/>
  <c r="H71" i="177"/>
  <c r="G71" i="177"/>
  <c r="F71" i="177"/>
  <c r="E71" i="177"/>
  <c r="D71" i="177"/>
  <c r="W52" i="177"/>
  <c r="V52" i="177"/>
  <c r="U52" i="177"/>
  <c r="T52" i="177"/>
  <c r="S52" i="177"/>
  <c r="R52" i="177"/>
  <c r="Q52" i="177"/>
  <c r="P52" i="177"/>
  <c r="O52" i="177"/>
  <c r="N52" i="177"/>
  <c r="M52" i="177"/>
  <c r="L52" i="177"/>
  <c r="K52" i="177"/>
  <c r="J52" i="177"/>
  <c r="I52" i="177"/>
  <c r="H52" i="177"/>
  <c r="G52" i="177"/>
  <c r="F52" i="177"/>
  <c r="E52" i="177"/>
  <c r="D52" i="177"/>
  <c r="W33" i="177"/>
  <c r="V33" i="177"/>
  <c r="U33" i="177"/>
  <c r="T33" i="177"/>
  <c r="S33" i="177"/>
  <c r="R33" i="177"/>
  <c r="Q33" i="177"/>
  <c r="P33" i="177"/>
  <c r="O33" i="177"/>
  <c r="N33" i="177"/>
  <c r="M33" i="177"/>
  <c r="L33" i="177"/>
  <c r="K33" i="177"/>
  <c r="J33" i="177"/>
  <c r="I33" i="177"/>
  <c r="H33" i="177"/>
  <c r="G33" i="177"/>
  <c r="F33" i="177"/>
  <c r="E33" i="177"/>
  <c r="D33" i="177"/>
  <c r="W27" i="177"/>
  <c r="V27" i="177"/>
  <c r="U27" i="177"/>
  <c r="T27" i="177"/>
  <c r="S27" i="177"/>
  <c r="R27" i="177"/>
  <c r="R26" i="177" s="1"/>
  <c r="Q27" i="177"/>
  <c r="Q26" i="177" s="1"/>
  <c r="P27" i="177"/>
  <c r="O27" i="177"/>
  <c r="N27" i="177"/>
  <c r="M27" i="177"/>
  <c r="L27" i="177"/>
  <c r="K27" i="177"/>
  <c r="J27" i="177"/>
  <c r="J26" i="177" s="1"/>
  <c r="I27" i="177"/>
  <c r="I26" i="177" s="1"/>
  <c r="H27" i="177"/>
  <c r="G27" i="177"/>
  <c r="F27" i="177"/>
  <c r="E27" i="177"/>
  <c r="D27" i="177"/>
  <c r="W26" i="177"/>
  <c r="V26" i="177"/>
  <c r="U26" i="177"/>
  <c r="T26" i="177"/>
  <c r="S26" i="177"/>
  <c r="P26" i="177"/>
  <c r="O26" i="177"/>
  <c r="N26" i="177"/>
  <c r="M26" i="177"/>
  <c r="L26" i="177"/>
  <c r="K26" i="177"/>
  <c r="H26" i="177"/>
  <c r="G26" i="177"/>
  <c r="F26" i="177"/>
  <c r="E26" i="177"/>
  <c r="D26" i="177"/>
  <c r="W22" i="177"/>
  <c r="V22" i="177"/>
  <c r="U22" i="177"/>
  <c r="T22" i="177"/>
  <c r="S22" i="177"/>
  <c r="R22" i="177"/>
  <c r="Q22" i="177"/>
  <c r="P22" i="177"/>
  <c r="O22" i="177"/>
  <c r="N22" i="177"/>
  <c r="M22" i="177"/>
  <c r="L22" i="177"/>
  <c r="K22" i="177"/>
  <c r="J22" i="177"/>
  <c r="I22" i="177"/>
  <c r="H22" i="177"/>
  <c r="G22" i="177"/>
  <c r="F22" i="177"/>
  <c r="E22" i="177"/>
  <c r="D22" i="177"/>
  <c r="W17" i="177"/>
  <c r="V17" i="177"/>
  <c r="U17" i="177"/>
  <c r="T17" i="177"/>
  <c r="S17" i="177"/>
  <c r="R17" i="177"/>
  <c r="Q17" i="177"/>
  <c r="P17" i="177"/>
  <c r="O17" i="177"/>
  <c r="N17" i="177"/>
  <c r="M17" i="177"/>
  <c r="L17" i="177"/>
  <c r="K17" i="177"/>
  <c r="J17" i="177"/>
  <c r="I17" i="177"/>
  <c r="H17" i="177"/>
  <c r="G17" i="177"/>
  <c r="F17" i="177"/>
  <c r="E17" i="177"/>
  <c r="D17" i="177"/>
  <c r="W11" i="177"/>
  <c r="V11" i="177"/>
  <c r="U11" i="177"/>
  <c r="T11" i="177"/>
  <c r="S11" i="177"/>
  <c r="R11" i="177"/>
  <c r="Q11" i="177"/>
  <c r="P11" i="177"/>
  <c r="O11" i="177"/>
  <c r="N11" i="177"/>
  <c r="M11" i="177"/>
  <c r="L11" i="177"/>
  <c r="K11" i="177"/>
  <c r="J11" i="177"/>
  <c r="I11" i="177"/>
  <c r="H11" i="177"/>
  <c r="G11" i="177"/>
  <c r="F11" i="177"/>
  <c r="E11" i="177"/>
  <c r="D11" i="177"/>
  <c r="W8" i="177"/>
  <c r="V8" i="177"/>
  <c r="U8" i="177"/>
  <c r="T8" i="177"/>
  <c r="S8" i="177"/>
  <c r="R8" i="177"/>
  <c r="Q8" i="177"/>
  <c r="P8" i="177"/>
  <c r="O8" i="177"/>
  <c r="N8" i="177"/>
  <c r="M8" i="177"/>
  <c r="L8" i="177"/>
  <c r="K8" i="177"/>
  <c r="J8" i="177"/>
  <c r="I8" i="177"/>
  <c r="H8" i="177"/>
  <c r="G8" i="177"/>
  <c r="F8" i="177"/>
  <c r="E8" i="177"/>
  <c r="D8" i="177"/>
  <c r="W4" i="177"/>
  <c r="V4" i="177"/>
  <c r="U4" i="177"/>
  <c r="T4" i="177"/>
  <c r="S4" i="177"/>
  <c r="R4" i="177"/>
  <c r="R3" i="177" s="1"/>
  <c r="Q4" i="177"/>
  <c r="Q3" i="177" s="1"/>
  <c r="P4" i="177"/>
  <c r="O4" i="177"/>
  <c r="N4" i="177"/>
  <c r="M4" i="177"/>
  <c r="L4" i="177"/>
  <c r="K4" i="177"/>
  <c r="J4" i="177"/>
  <c r="J3" i="177" s="1"/>
  <c r="I4" i="177"/>
  <c r="I3" i="177" s="1"/>
  <c r="H4" i="177"/>
  <c r="G4" i="177"/>
  <c r="F4" i="177"/>
  <c r="E4" i="177"/>
  <c r="D4" i="177"/>
  <c r="W3" i="177"/>
  <c r="V3" i="177"/>
  <c r="V2" i="177" s="1"/>
  <c r="U3" i="177"/>
  <c r="U2" i="177" s="1"/>
  <c r="T3" i="177"/>
  <c r="T2" i="177" s="1"/>
  <c r="S3" i="177"/>
  <c r="S2" i="177" s="1"/>
  <c r="P3" i="177"/>
  <c r="P2" i="177" s="1"/>
  <c r="O3" i="177"/>
  <c r="O2" i="177" s="1"/>
  <c r="N3" i="177"/>
  <c r="M3" i="177"/>
  <c r="L3" i="177"/>
  <c r="L2" i="177" s="1"/>
  <c r="K3" i="177"/>
  <c r="K2" i="177" s="1"/>
  <c r="H3" i="177"/>
  <c r="H2" i="177" s="1"/>
  <c r="G3" i="177"/>
  <c r="G2" i="177" s="1"/>
  <c r="F3" i="177"/>
  <c r="E3" i="177"/>
  <c r="D3" i="177"/>
  <c r="D2" i="177" s="1"/>
  <c r="W2" i="177"/>
  <c r="W71" i="178"/>
  <c r="V71" i="178"/>
  <c r="U71" i="178"/>
  <c r="T71" i="178"/>
  <c r="S71" i="178"/>
  <c r="R71" i="178"/>
  <c r="Q71" i="178"/>
  <c r="P71" i="178"/>
  <c r="O71" i="178"/>
  <c r="N71" i="178"/>
  <c r="M71" i="178"/>
  <c r="L71" i="178"/>
  <c r="K71" i="178"/>
  <c r="J71" i="178"/>
  <c r="I71" i="178"/>
  <c r="H71" i="178"/>
  <c r="G71" i="178"/>
  <c r="F71" i="178"/>
  <c r="E71" i="178"/>
  <c r="D71" i="178"/>
  <c r="W52" i="178"/>
  <c r="V52" i="178"/>
  <c r="U52" i="178"/>
  <c r="T52" i="178"/>
  <c r="S52" i="178"/>
  <c r="R52" i="178"/>
  <c r="Q52" i="178"/>
  <c r="P52" i="178"/>
  <c r="O52" i="178"/>
  <c r="N52" i="178"/>
  <c r="M52" i="178"/>
  <c r="L52" i="178"/>
  <c r="K52" i="178"/>
  <c r="J52" i="178"/>
  <c r="I52" i="178"/>
  <c r="H52" i="178"/>
  <c r="G52" i="178"/>
  <c r="F52" i="178"/>
  <c r="E52" i="178"/>
  <c r="D52" i="178"/>
  <c r="W33" i="178"/>
  <c r="V33" i="178"/>
  <c r="U33" i="178"/>
  <c r="T33" i="178"/>
  <c r="S33" i="178"/>
  <c r="R33" i="178"/>
  <c r="Q33" i="178"/>
  <c r="P33" i="178"/>
  <c r="O33" i="178"/>
  <c r="N33" i="178"/>
  <c r="M33" i="178"/>
  <c r="L33" i="178"/>
  <c r="K33" i="178"/>
  <c r="J33" i="178"/>
  <c r="I33" i="178"/>
  <c r="H33" i="178"/>
  <c r="G33" i="178"/>
  <c r="F33" i="178"/>
  <c r="E33" i="178"/>
  <c r="D33" i="178"/>
  <c r="W27" i="178"/>
  <c r="V27" i="178"/>
  <c r="V26" i="178" s="1"/>
  <c r="U27" i="178"/>
  <c r="U26" i="178" s="1"/>
  <c r="T27" i="178"/>
  <c r="S27" i="178"/>
  <c r="R27" i="178"/>
  <c r="Q27" i="178"/>
  <c r="P27" i="178"/>
  <c r="O27" i="178"/>
  <c r="N27" i="178"/>
  <c r="N26" i="178" s="1"/>
  <c r="M27" i="178"/>
  <c r="M26" i="178" s="1"/>
  <c r="L27" i="178"/>
  <c r="K27" i="178"/>
  <c r="J27" i="178"/>
  <c r="I27" i="178"/>
  <c r="H27" i="178"/>
  <c r="G27" i="178"/>
  <c r="F27" i="178"/>
  <c r="F26" i="178" s="1"/>
  <c r="E27" i="178"/>
  <c r="E26" i="178" s="1"/>
  <c r="D27" i="178"/>
  <c r="W26" i="178"/>
  <c r="T26" i="178"/>
  <c r="S26" i="178"/>
  <c r="R26" i="178"/>
  <c r="Q26" i="178"/>
  <c r="P26" i="178"/>
  <c r="O26" i="178"/>
  <c r="L26" i="178"/>
  <c r="K26" i="178"/>
  <c r="J26" i="178"/>
  <c r="I26" i="178"/>
  <c r="H26" i="178"/>
  <c r="G26" i="178"/>
  <c r="D26" i="178"/>
  <c r="W22" i="178"/>
  <c r="V22" i="178"/>
  <c r="U22" i="178"/>
  <c r="T22" i="178"/>
  <c r="S22" i="178"/>
  <c r="R22" i="178"/>
  <c r="Q22" i="178"/>
  <c r="P22" i="178"/>
  <c r="O22" i="178"/>
  <c r="N22" i="178"/>
  <c r="M22" i="178"/>
  <c r="L22" i="178"/>
  <c r="K22" i="178"/>
  <c r="J22" i="178"/>
  <c r="I22" i="178"/>
  <c r="H22" i="178"/>
  <c r="G22" i="178"/>
  <c r="F22" i="178"/>
  <c r="E22" i="178"/>
  <c r="D22" i="178"/>
  <c r="W17" i="178"/>
  <c r="V17" i="178"/>
  <c r="U17" i="178"/>
  <c r="T17" i="178"/>
  <c r="S17" i="178"/>
  <c r="R17" i="178"/>
  <c r="Q17" i="178"/>
  <c r="P17" i="178"/>
  <c r="O17" i="178"/>
  <c r="N17" i="178"/>
  <c r="M17" i="178"/>
  <c r="L17" i="178"/>
  <c r="K17" i="178"/>
  <c r="J17" i="178"/>
  <c r="I17" i="178"/>
  <c r="H17" i="178"/>
  <c r="G17" i="178"/>
  <c r="F17" i="178"/>
  <c r="E17" i="178"/>
  <c r="D17" i="178"/>
  <c r="W11" i="178"/>
  <c r="V11" i="178"/>
  <c r="U11" i="178"/>
  <c r="T11" i="178"/>
  <c r="S11" i="178"/>
  <c r="R11" i="178"/>
  <c r="Q11" i="178"/>
  <c r="P11" i="178"/>
  <c r="O11" i="178"/>
  <c r="N11" i="178"/>
  <c r="M11" i="178"/>
  <c r="L11" i="178"/>
  <c r="K11" i="178"/>
  <c r="J11" i="178"/>
  <c r="I11" i="178"/>
  <c r="H11" i="178"/>
  <c r="G11" i="178"/>
  <c r="F11" i="178"/>
  <c r="E11" i="178"/>
  <c r="D11" i="178"/>
  <c r="W8" i="178"/>
  <c r="V8" i="178"/>
  <c r="U8" i="178"/>
  <c r="T8" i="178"/>
  <c r="S8" i="178"/>
  <c r="R8" i="178"/>
  <c r="Q8" i="178"/>
  <c r="P8" i="178"/>
  <c r="O8" i="178"/>
  <c r="N8" i="178"/>
  <c r="M8" i="178"/>
  <c r="L8" i="178"/>
  <c r="K8" i="178"/>
  <c r="J8" i="178"/>
  <c r="I8" i="178"/>
  <c r="H8" i="178"/>
  <c r="G8" i="178"/>
  <c r="F8" i="178"/>
  <c r="E8" i="178"/>
  <c r="D8" i="178"/>
  <c r="W4" i="178"/>
  <c r="V4" i="178"/>
  <c r="V3" i="178" s="1"/>
  <c r="U4" i="178"/>
  <c r="U3" i="178" s="1"/>
  <c r="T4" i="178"/>
  <c r="S4" i="178"/>
  <c r="R4" i="178"/>
  <c r="Q4" i="178"/>
  <c r="P4" i="178"/>
  <c r="P3" i="178" s="1"/>
  <c r="O4" i="178"/>
  <c r="N4" i="178"/>
  <c r="N3" i="178" s="1"/>
  <c r="M4" i="178"/>
  <c r="M3" i="178" s="1"/>
  <c r="L4" i="178"/>
  <c r="K4" i="178"/>
  <c r="J4" i="178"/>
  <c r="I4" i="178"/>
  <c r="H4" i="178"/>
  <c r="G4" i="178"/>
  <c r="F4" i="178"/>
  <c r="F3" i="178" s="1"/>
  <c r="E4" i="178"/>
  <c r="E3" i="178" s="1"/>
  <c r="D4" i="178"/>
  <c r="W3" i="178"/>
  <c r="T3" i="178"/>
  <c r="T2" i="178" s="1"/>
  <c r="S3" i="178"/>
  <c r="R3" i="178"/>
  <c r="Q3" i="178"/>
  <c r="O3" i="178"/>
  <c r="O2" i="178" s="1"/>
  <c r="L3" i="178"/>
  <c r="L2" i="178" s="1"/>
  <c r="K3" i="178"/>
  <c r="K2" i="178" s="1"/>
  <c r="J3" i="178"/>
  <c r="I3" i="178"/>
  <c r="H3" i="178"/>
  <c r="H2" i="178" s="1"/>
  <c r="G3" i="178"/>
  <c r="G2" i="178" s="1"/>
  <c r="D3" i="178"/>
  <c r="D2" i="178" s="1"/>
  <c r="W2" i="178"/>
  <c r="S2" i="178"/>
  <c r="W71" i="179"/>
  <c r="V71" i="179"/>
  <c r="U71" i="179"/>
  <c r="T71" i="179"/>
  <c r="S71" i="179"/>
  <c r="R71" i="179"/>
  <c r="Q71" i="179"/>
  <c r="P71" i="179"/>
  <c r="O71" i="179"/>
  <c r="N71" i="179"/>
  <c r="M71" i="179"/>
  <c r="L71" i="179"/>
  <c r="K71" i="179"/>
  <c r="J71" i="179"/>
  <c r="I71" i="179"/>
  <c r="H71" i="179"/>
  <c r="G71" i="179"/>
  <c r="F71" i="179"/>
  <c r="E71" i="179"/>
  <c r="D71" i="179"/>
  <c r="W52" i="179"/>
  <c r="V52" i="179"/>
  <c r="U52" i="179"/>
  <c r="T52" i="179"/>
  <c r="S52" i="179"/>
  <c r="R52" i="179"/>
  <c r="Q52" i="179"/>
  <c r="P52" i="179"/>
  <c r="O52" i="179"/>
  <c r="N52" i="179"/>
  <c r="M52" i="179"/>
  <c r="L52" i="179"/>
  <c r="K52" i="179"/>
  <c r="J52" i="179"/>
  <c r="I52" i="179"/>
  <c r="H52" i="179"/>
  <c r="G52" i="179"/>
  <c r="F52" i="179"/>
  <c r="E52" i="179"/>
  <c r="D52" i="179"/>
  <c r="W33" i="179"/>
  <c r="V33" i="179"/>
  <c r="U33" i="179"/>
  <c r="T33" i="179"/>
  <c r="S33" i="179"/>
  <c r="R33" i="179"/>
  <c r="Q33" i="179"/>
  <c r="P33" i="179"/>
  <c r="O33" i="179"/>
  <c r="N33" i="179"/>
  <c r="M33" i="179"/>
  <c r="L33" i="179"/>
  <c r="K33" i="179"/>
  <c r="J33" i="179"/>
  <c r="I33" i="179"/>
  <c r="H33" i="179"/>
  <c r="G33" i="179"/>
  <c r="F33" i="179"/>
  <c r="E33" i="179"/>
  <c r="D33" i="179"/>
  <c r="W27" i="179"/>
  <c r="V27" i="179"/>
  <c r="U27" i="179"/>
  <c r="T27" i="179"/>
  <c r="S27" i="179"/>
  <c r="R27" i="179"/>
  <c r="R26" i="179" s="1"/>
  <c r="Q27" i="179"/>
  <c r="Q26" i="179" s="1"/>
  <c r="P27" i="179"/>
  <c r="O27" i="179"/>
  <c r="N27" i="179"/>
  <c r="M27" i="179"/>
  <c r="M26" i="179" s="1"/>
  <c r="L27" i="179"/>
  <c r="K27" i="179"/>
  <c r="J27" i="179"/>
  <c r="J26" i="179" s="1"/>
  <c r="I27" i="179"/>
  <c r="I26" i="179" s="1"/>
  <c r="H27" i="179"/>
  <c r="G27" i="179"/>
  <c r="F27" i="179"/>
  <c r="E27" i="179"/>
  <c r="D27" i="179"/>
  <c r="W26" i="179"/>
  <c r="V26" i="179"/>
  <c r="U26" i="179"/>
  <c r="T26" i="179"/>
  <c r="S26" i="179"/>
  <c r="P26" i="179"/>
  <c r="O26" i="179"/>
  <c r="N26" i="179"/>
  <c r="L26" i="179"/>
  <c r="K26" i="179"/>
  <c r="H26" i="179"/>
  <c r="G26" i="179"/>
  <c r="F26" i="179"/>
  <c r="E26" i="179"/>
  <c r="D26" i="179"/>
  <c r="W22" i="179"/>
  <c r="V22" i="179"/>
  <c r="U22" i="179"/>
  <c r="T22" i="179"/>
  <c r="S22" i="179"/>
  <c r="R22" i="179"/>
  <c r="Q22" i="179"/>
  <c r="P22" i="179"/>
  <c r="O22" i="179"/>
  <c r="N22" i="179"/>
  <c r="M22" i="179"/>
  <c r="L22" i="179"/>
  <c r="K22" i="179"/>
  <c r="J22" i="179"/>
  <c r="I22" i="179"/>
  <c r="H22" i="179"/>
  <c r="G22" i="179"/>
  <c r="F22" i="179"/>
  <c r="E22" i="179"/>
  <c r="D22" i="179"/>
  <c r="W17" i="179"/>
  <c r="V17" i="179"/>
  <c r="U17" i="179"/>
  <c r="T17" i="179"/>
  <c r="S17" i="179"/>
  <c r="R17" i="179"/>
  <c r="Q17" i="179"/>
  <c r="P17" i="179"/>
  <c r="O17" i="179"/>
  <c r="N17" i="179"/>
  <c r="M17" i="179"/>
  <c r="L17" i="179"/>
  <c r="K17" i="179"/>
  <c r="J17" i="179"/>
  <c r="I17" i="179"/>
  <c r="H17" i="179"/>
  <c r="G17" i="179"/>
  <c r="F17" i="179"/>
  <c r="E17" i="179"/>
  <c r="D17" i="179"/>
  <c r="W11" i="179"/>
  <c r="V11" i="179"/>
  <c r="U11" i="179"/>
  <c r="T11" i="179"/>
  <c r="S11" i="179"/>
  <c r="R11" i="179"/>
  <c r="Q11" i="179"/>
  <c r="P11" i="179"/>
  <c r="O11" i="179"/>
  <c r="N11" i="179"/>
  <c r="M11" i="179"/>
  <c r="L11" i="179"/>
  <c r="K11" i="179"/>
  <c r="J11" i="179"/>
  <c r="I11" i="179"/>
  <c r="H11" i="179"/>
  <c r="G11" i="179"/>
  <c r="F11" i="179"/>
  <c r="E11" i="179"/>
  <c r="D11" i="179"/>
  <c r="W8" i="179"/>
  <c r="V8" i="179"/>
  <c r="U8" i="179"/>
  <c r="T8" i="179"/>
  <c r="S8" i="179"/>
  <c r="R8" i="179"/>
  <c r="Q8" i="179"/>
  <c r="P8" i="179"/>
  <c r="O8" i="179"/>
  <c r="N8" i="179"/>
  <c r="M8" i="179"/>
  <c r="L8" i="179"/>
  <c r="K8" i="179"/>
  <c r="J8" i="179"/>
  <c r="I8" i="179"/>
  <c r="H8" i="179"/>
  <c r="G8" i="179"/>
  <c r="F8" i="179"/>
  <c r="E8" i="179"/>
  <c r="D8" i="179"/>
  <c r="W4" i="179"/>
  <c r="V4" i="179"/>
  <c r="U4" i="179"/>
  <c r="T4" i="179"/>
  <c r="S4" i="179"/>
  <c r="R4" i="179"/>
  <c r="R3" i="179" s="1"/>
  <c r="Q4" i="179"/>
  <c r="Q3" i="179" s="1"/>
  <c r="P4" i="179"/>
  <c r="O4" i="179"/>
  <c r="N4" i="179"/>
  <c r="M4" i="179"/>
  <c r="L4" i="179"/>
  <c r="K4" i="179"/>
  <c r="J4" i="179"/>
  <c r="J3" i="179" s="1"/>
  <c r="I4" i="179"/>
  <c r="I3" i="179" s="1"/>
  <c r="H4" i="179"/>
  <c r="G4" i="179"/>
  <c r="F4" i="179"/>
  <c r="E4" i="179"/>
  <c r="D4" i="179"/>
  <c r="W3" i="179"/>
  <c r="V3" i="179"/>
  <c r="U3" i="179"/>
  <c r="U2" i="179" s="1"/>
  <c r="T3" i="179"/>
  <c r="T2" i="179" s="1"/>
  <c r="S3" i="179"/>
  <c r="S2" i="179" s="1"/>
  <c r="P3" i="179"/>
  <c r="P2" i="179" s="1"/>
  <c r="O3" i="179"/>
  <c r="O2" i="179" s="1"/>
  <c r="N3" i="179"/>
  <c r="M3" i="179"/>
  <c r="L3" i="179"/>
  <c r="L2" i="179" s="1"/>
  <c r="K3" i="179"/>
  <c r="K2" i="179" s="1"/>
  <c r="H3" i="179"/>
  <c r="H2" i="179" s="1"/>
  <c r="G3" i="179"/>
  <c r="G2" i="179" s="1"/>
  <c r="F3" i="179"/>
  <c r="E3" i="179"/>
  <c r="D3" i="179"/>
  <c r="D2" i="179" s="1"/>
  <c r="W2" i="179"/>
  <c r="W71" i="180"/>
  <c r="V71" i="180"/>
  <c r="U71" i="180"/>
  <c r="T71" i="180"/>
  <c r="S71" i="180"/>
  <c r="R71" i="180"/>
  <c r="Q71" i="180"/>
  <c r="P71" i="180"/>
  <c r="O71" i="180"/>
  <c r="N71" i="180"/>
  <c r="M71" i="180"/>
  <c r="L71" i="180"/>
  <c r="K71" i="180"/>
  <c r="J71" i="180"/>
  <c r="I71" i="180"/>
  <c r="H71" i="180"/>
  <c r="G71" i="180"/>
  <c r="F71" i="180"/>
  <c r="E71" i="180"/>
  <c r="D71" i="180"/>
  <c r="W52" i="180"/>
  <c r="V52" i="180"/>
  <c r="U52" i="180"/>
  <c r="T52" i="180"/>
  <c r="S52" i="180"/>
  <c r="R52" i="180"/>
  <c r="Q52" i="180"/>
  <c r="P52" i="180"/>
  <c r="O52" i="180"/>
  <c r="N52" i="180"/>
  <c r="M52" i="180"/>
  <c r="L52" i="180"/>
  <c r="K52" i="180"/>
  <c r="J52" i="180"/>
  <c r="I52" i="180"/>
  <c r="H52" i="180"/>
  <c r="G52" i="180"/>
  <c r="F52" i="180"/>
  <c r="E52" i="180"/>
  <c r="D52" i="180"/>
  <c r="W33" i="180"/>
  <c r="V33" i="180"/>
  <c r="U33" i="180"/>
  <c r="T33" i="180"/>
  <c r="S33" i="180"/>
  <c r="R33" i="180"/>
  <c r="Q33" i="180"/>
  <c r="P33" i="180"/>
  <c r="O33" i="180"/>
  <c r="N33" i="180"/>
  <c r="M33" i="180"/>
  <c r="L33" i="180"/>
  <c r="K33" i="180"/>
  <c r="J33" i="180"/>
  <c r="I33" i="180"/>
  <c r="H33" i="180"/>
  <c r="G33" i="180"/>
  <c r="F33" i="180"/>
  <c r="E33" i="180"/>
  <c r="D33" i="180"/>
  <c r="W27" i="180"/>
  <c r="V27" i="180"/>
  <c r="V26" i="180" s="1"/>
  <c r="U27" i="180"/>
  <c r="U26" i="180" s="1"/>
  <c r="T27" i="180"/>
  <c r="S27" i="180"/>
  <c r="R27" i="180"/>
  <c r="Q27" i="180"/>
  <c r="P27" i="180"/>
  <c r="O27" i="180"/>
  <c r="N27" i="180"/>
  <c r="N26" i="180" s="1"/>
  <c r="M27" i="180"/>
  <c r="M26" i="180" s="1"/>
  <c r="L27" i="180"/>
  <c r="K27" i="180"/>
  <c r="J27" i="180"/>
  <c r="I27" i="180"/>
  <c r="H27" i="180"/>
  <c r="G27" i="180"/>
  <c r="F27" i="180"/>
  <c r="F26" i="180" s="1"/>
  <c r="E27" i="180"/>
  <c r="E26" i="180" s="1"/>
  <c r="D27" i="180"/>
  <c r="W26" i="180"/>
  <c r="T26" i="180"/>
  <c r="S26" i="180"/>
  <c r="R26" i="180"/>
  <c r="Q26" i="180"/>
  <c r="P26" i="180"/>
  <c r="O26" i="180"/>
  <c r="L26" i="180"/>
  <c r="K26" i="180"/>
  <c r="J26" i="180"/>
  <c r="I26" i="180"/>
  <c r="H26" i="180"/>
  <c r="G26" i="180"/>
  <c r="D26" i="180"/>
  <c r="W22" i="180"/>
  <c r="V22" i="180"/>
  <c r="U22" i="180"/>
  <c r="T22" i="180"/>
  <c r="S22" i="180"/>
  <c r="R22" i="180"/>
  <c r="Q22" i="180"/>
  <c r="P22" i="180"/>
  <c r="O22" i="180"/>
  <c r="N22" i="180"/>
  <c r="M22" i="180"/>
  <c r="L22" i="180"/>
  <c r="K22" i="180"/>
  <c r="J22" i="180"/>
  <c r="I22" i="180"/>
  <c r="H22" i="180"/>
  <c r="G22" i="180"/>
  <c r="F22" i="180"/>
  <c r="E22" i="180"/>
  <c r="D22" i="180"/>
  <c r="W17" i="180"/>
  <c r="V17" i="180"/>
  <c r="U17" i="180"/>
  <c r="T17" i="180"/>
  <c r="S17" i="180"/>
  <c r="R17" i="180"/>
  <c r="Q17" i="180"/>
  <c r="P17" i="180"/>
  <c r="O17" i="180"/>
  <c r="N17" i="180"/>
  <c r="M17" i="180"/>
  <c r="L17" i="180"/>
  <c r="K17" i="180"/>
  <c r="J17" i="180"/>
  <c r="I17" i="180"/>
  <c r="H17" i="180"/>
  <c r="G17" i="180"/>
  <c r="F17" i="180"/>
  <c r="E17" i="180"/>
  <c r="D17" i="180"/>
  <c r="W11" i="180"/>
  <c r="V11" i="180"/>
  <c r="U11" i="180"/>
  <c r="T11" i="180"/>
  <c r="S11" i="180"/>
  <c r="R11" i="180"/>
  <c r="Q11" i="180"/>
  <c r="P11" i="180"/>
  <c r="O11" i="180"/>
  <c r="N11" i="180"/>
  <c r="M11" i="180"/>
  <c r="L11" i="180"/>
  <c r="K11" i="180"/>
  <c r="J11" i="180"/>
  <c r="I11" i="180"/>
  <c r="H11" i="180"/>
  <c r="G11" i="180"/>
  <c r="F11" i="180"/>
  <c r="E11" i="180"/>
  <c r="D11" i="180"/>
  <c r="W8" i="180"/>
  <c r="V8" i="180"/>
  <c r="U8" i="180"/>
  <c r="T8" i="180"/>
  <c r="S8" i="180"/>
  <c r="R8" i="180"/>
  <c r="Q8" i="180"/>
  <c r="P8" i="180"/>
  <c r="O8" i="180"/>
  <c r="N8" i="180"/>
  <c r="M8" i="180"/>
  <c r="L8" i="180"/>
  <c r="K8" i="180"/>
  <c r="J8" i="180"/>
  <c r="I8" i="180"/>
  <c r="H8" i="180"/>
  <c r="G8" i="180"/>
  <c r="F8" i="180"/>
  <c r="E8" i="180"/>
  <c r="D8" i="180"/>
  <c r="W4" i="180"/>
  <c r="V4" i="180"/>
  <c r="V3" i="180" s="1"/>
  <c r="U4" i="180"/>
  <c r="U3" i="180" s="1"/>
  <c r="T4" i="180"/>
  <c r="S4" i="180"/>
  <c r="R4" i="180"/>
  <c r="Q4" i="180"/>
  <c r="P4" i="180"/>
  <c r="O4" i="180"/>
  <c r="N4" i="180"/>
  <c r="N3" i="180" s="1"/>
  <c r="M4" i="180"/>
  <c r="M3" i="180" s="1"/>
  <c r="L4" i="180"/>
  <c r="K4" i="180"/>
  <c r="J4" i="180"/>
  <c r="I4" i="180"/>
  <c r="H4" i="180"/>
  <c r="G4" i="180"/>
  <c r="F4" i="180"/>
  <c r="F3" i="180" s="1"/>
  <c r="E4" i="180"/>
  <c r="E3" i="180" s="1"/>
  <c r="D4" i="180"/>
  <c r="W3" i="180"/>
  <c r="W2" i="180" s="1"/>
  <c r="T3" i="180"/>
  <c r="T2" i="180" s="1"/>
  <c r="S3" i="180"/>
  <c r="S2" i="180" s="1"/>
  <c r="R3" i="180"/>
  <c r="Q3" i="180"/>
  <c r="P3" i="180"/>
  <c r="P2" i="180" s="1"/>
  <c r="O3" i="180"/>
  <c r="O2" i="180" s="1"/>
  <c r="L3" i="180"/>
  <c r="L2" i="180" s="1"/>
  <c r="K3" i="180"/>
  <c r="K2" i="180" s="1"/>
  <c r="J3" i="180"/>
  <c r="I3" i="180"/>
  <c r="H3" i="180"/>
  <c r="H2" i="180" s="1"/>
  <c r="G3" i="180"/>
  <c r="G2" i="180" s="1"/>
  <c r="D3" i="180"/>
  <c r="D2" i="180" s="1"/>
  <c r="W71" i="181"/>
  <c r="V71" i="181"/>
  <c r="U71" i="181"/>
  <c r="T71" i="181"/>
  <c r="S71" i="181"/>
  <c r="R71" i="181"/>
  <c r="Q71" i="181"/>
  <c r="P71" i="181"/>
  <c r="O71" i="181"/>
  <c r="N71" i="181"/>
  <c r="M71" i="181"/>
  <c r="L71" i="181"/>
  <c r="K71" i="181"/>
  <c r="J71" i="181"/>
  <c r="I71" i="181"/>
  <c r="H71" i="181"/>
  <c r="G71" i="181"/>
  <c r="F71" i="181"/>
  <c r="E71" i="181"/>
  <c r="D71" i="181"/>
  <c r="W52" i="181"/>
  <c r="V52" i="181"/>
  <c r="U52" i="181"/>
  <c r="T52" i="181"/>
  <c r="S52" i="181"/>
  <c r="R52" i="181"/>
  <c r="Q52" i="181"/>
  <c r="P52" i="181"/>
  <c r="O52" i="181"/>
  <c r="N52" i="181"/>
  <c r="M52" i="181"/>
  <c r="L52" i="181"/>
  <c r="K52" i="181"/>
  <c r="J52" i="181"/>
  <c r="I52" i="181"/>
  <c r="H52" i="181"/>
  <c r="G52" i="181"/>
  <c r="F52" i="181"/>
  <c r="E52" i="181"/>
  <c r="D52" i="181"/>
  <c r="W33" i="181"/>
  <c r="V33" i="181"/>
  <c r="U33" i="181"/>
  <c r="T33" i="181"/>
  <c r="S33" i="181"/>
  <c r="R33" i="181"/>
  <c r="Q33" i="181"/>
  <c r="P33" i="181"/>
  <c r="O33" i="181"/>
  <c r="N33" i="181"/>
  <c r="M33" i="181"/>
  <c r="L33" i="181"/>
  <c r="K33" i="181"/>
  <c r="J33" i="181"/>
  <c r="I33" i="181"/>
  <c r="H33" i="181"/>
  <c r="G33" i="181"/>
  <c r="G26" i="181" s="1"/>
  <c r="F33" i="181"/>
  <c r="E33" i="181"/>
  <c r="D33" i="181"/>
  <c r="W27" i="181"/>
  <c r="V27" i="181"/>
  <c r="U27" i="181"/>
  <c r="T27" i="181"/>
  <c r="S27" i="181"/>
  <c r="S26" i="181" s="1"/>
  <c r="R27" i="181"/>
  <c r="R26" i="181" s="1"/>
  <c r="Q27" i="181"/>
  <c r="Q26" i="181" s="1"/>
  <c r="P27" i="181"/>
  <c r="O27" i="181"/>
  <c r="N27" i="181"/>
  <c r="M27" i="181"/>
  <c r="L27" i="181"/>
  <c r="K27" i="181"/>
  <c r="K26" i="181" s="1"/>
  <c r="J27" i="181"/>
  <c r="J26" i="181" s="1"/>
  <c r="I27" i="181"/>
  <c r="I26" i="181" s="1"/>
  <c r="H27" i="181"/>
  <c r="G27" i="181"/>
  <c r="F27" i="181"/>
  <c r="E27" i="181"/>
  <c r="D27" i="181"/>
  <c r="W26" i="181"/>
  <c r="V26" i="181"/>
  <c r="U26" i="181"/>
  <c r="T26" i="181"/>
  <c r="P26" i="181"/>
  <c r="O26" i="181"/>
  <c r="N26" i="181"/>
  <c r="M26" i="181"/>
  <c r="L26" i="181"/>
  <c r="H26" i="181"/>
  <c r="F26" i="181"/>
  <c r="E26" i="181"/>
  <c r="D26" i="181"/>
  <c r="W22" i="181"/>
  <c r="V22" i="181"/>
  <c r="U22" i="181"/>
  <c r="T22" i="181"/>
  <c r="S22" i="181"/>
  <c r="R22" i="181"/>
  <c r="Q22" i="181"/>
  <c r="P22" i="181"/>
  <c r="O22" i="181"/>
  <c r="N22" i="181"/>
  <c r="M22" i="181"/>
  <c r="L22" i="181"/>
  <c r="K22" i="181"/>
  <c r="J22" i="181"/>
  <c r="I22" i="181"/>
  <c r="H22" i="181"/>
  <c r="G22" i="181"/>
  <c r="F22" i="181"/>
  <c r="E22" i="181"/>
  <c r="D22" i="181"/>
  <c r="W17" i="181"/>
  <c r="V17" i="181"/>
  <c r="U17" i="181"/>
  <c r="T17" i="181"/>
  <c r="S17" i="181"/>
  <c r="R17" i="181"/>
  <c r="Q17" i="181"/>
  <c r="P17" i="181"/>
  <c r="O17" i="181"/>
  <c r="N17" i="181"/>
  <c r="M17" i="181"/>
  <c r="L17" i="181"/>
  <c r="K17" i="181"/>
  <c r="J17" i="181"/>
  <c r="I17" i="181"/>
  <c r="H17" i="181"/>
  <c r="G17" i="181"/>
  <c r="F17" i="181"/>
  <c r="E17" i="181"/>
  <c r="D17" i="181"/>
  <c r="W11" i="181"/>
  <c r="V11" i="181"/>
  <c r="U11" i="181"/>
  <c r="T11" i="181"/>
  <c r="S11" i="181"/>
  <c r="R11" i="181"/>
  <c r="Q11" i="181"/>
  <c r="P11" i="181"/>
  <c r="O11" i="181"/>
  <c r="N11" i="181"/>
  <c r="M11" i="181"/>
  <c r="L11" i="181"/>
  <c r="K11" i="181"/>
  <c r="J11" i="181"/>
  <c r="I11" i="181"/>
  <c r="H11" i="181"/>
  <c r="G11" i="181"/>
  <c r="F11" i="181"/>
  <c r="E11" i="181"/>
  <c r="D11" i="181"/>
  <c r="W8" i="181"/>
  <c r="V8" i="181"/>
  <c r="U8" i="181"/>
  <c r="T8" i="181"/>
  <c r="S8" i="181"/>
  <c r="R8" i="181"/>
  <c r="Q8" i="181"/>
  <c r="P8" i="181"/>
  <c r="O8" i="181"/>
  <c r="N8" i="181"/>
  <c r="M8" i="181"/>
  <c r="L8" i="181"/>
  <c r="K8" i="181"/>
  <c r="K3" i="181" s="1"/>
  <c r="K2" i="181" s="1"/>
  <c r="J8" i="181"/>
  <c r="I8" i="181"/>
  <c r="H8" i="181"/>
  <c r="G8" i="181"/>
  <c r="F8" i="181"/>
  <c r="E8" i="181"/>
  <c r="D8" i="181"/>
  <c r="W4" i="181"/>
  <c r="W3" i="181" s="1"/>
  <c r="W2" i="181" s="1"/>
  <c r="V4" i="181"/>
  <c r="U4" i="181"/>
  <c r="T4" i="181"/>
  <c r="S4" i="181"/>
  <c r="R4" i="181"/>
  <c r="R3" i="181" s="1"/>
  <c r="Q4" i="181"/>
  <c r="Q3" i="181" s="1"/>
  <c r="P4" i="181"/>
  <c r="P3" i="181" s="1"/>
  <c r="P2" i="181" s="1"/>
  <c r="O4" i="181"/>
  <c r="O3" i="181" s="1"/>
  <c r="O2" i="181" s="1"/>
  <c r="N4" i="181"/>
  <c r="M4" i="181"/>
  <c r="L4" i="181"/>
  <c r="K4" i="181"/>
  <c r="J4" i="181"/>
  <c r="J3" i="181" s="1"/>
  <c r="I4" i="181"/>
  <c r="I3" i="181" s="1"/>
  <c r="H4" i="181"/>
  <c r="G4" i="181"/>
  <c r="F4" i="181"/>
  <c r="E4" i="181"/>
  <c r="D4" i="181"/>
  <c r="V3" i="181"/>
  <c r="V2" i="181" s="1"/>
  <c r="U3" i="181"/>
  <c r="U2" i="181" s="1"/>
  <c r="T3" i="181"/>
  <c r="T2" i="181" s="1"/>
  <c r="S3" i="181"/>
  <c r="S2" i="181" s="1"/>
  <c r="N3" i="181"/>
  <c r="M3" i="181"/>
  <c r="L3" i="181"/>
  <c r="L2" i="181" s="1"/>
  <c r="H3" i="181"/>
  <c r="H2" i="181" s="1"/>
  <c r="G3" i="181"/>
  <c r="F3" i="181"/>
  <c r="E3" i="181"/>
  <c r="D3" i="181"/>
  <c r="D2" i="181" s="1"/>
  <c r="W71" i="182"/>
  <c r="V71" i="182"/>
  <c r="U71" i="182"/>
  <c r="T71" i="182"/>
  <c r="S71" i="182"/>
  <c r="R71" i="182"/>
  <c r="Q71" i="182"/>
  <c r="P71" i="182"/>
  <c r="O71" i="182"/>
  <c r="N71" i="182"/>
  <c r="M71" i="182"/>
  <c r="L71" i="182"/>
  <c r="K71" i="182"/>
  <c r="J71" i="182"/>
  <c r="I71" i="182"/>
  <c r="H71" i="182"/>
  <c r="G71" i="182"/>
  <c r="F71" i="182"/>
  <c r="E71" i="182"/>
  <c r="D71" i="182"/>
  <c r="W52" i="182"/>
  <c r="V52" i="182"/>
  <c r="U52" i="182"/>
  <c r="T52" i="182"/>
  <c r="S52" i="182"/>
  <c r="R52" i="182"/>
  <c r="Q52" i="182"/>
  <c r="P52" i="182"/>
  <c r="O52" i="182"/>
  <c r="N52" i="182"/>
  <c r="M52" i="182"/>
  <c r="L52" i="182"/>
  <c r="K52" i="182"/>
  <c r="J52" i="182"/>
  <c r="I52" i="182"/>
  <c r="H52" i="182"/>
  <c r="G52" i="182"/>
  <c r="F52" i="182"/>
  <c r="E52" i="182"/>
  <c r="D52" i="182"/>
  <c r="W33" i="182"/>
  <c r="V33" i="182"/>
  <c r="U33" i="182"/>
  <c r="T33" i="182"/>
  <c r="S33" i="182"/>
  <c r="R33" i="182"/>
  <c r="Q33" i="182"/>
  <c r="Q26" i="182" s="1"/>
  <c r="P33" i="182"/>
  <c r="O33" i="182"/>
  <c r="N33" i="182"/>
  <c r="M33" i="182"/>
  <c r="L33" i="182"/>
  <c r="K33" i="182"/>
  <c r="J33" i="182"/>
  <c r="I33" i="182"/>
  <c r="I26" i="182" s="1"/>
  <c r="H33" i="182"/>
  <c r="G33" i="182"/>
  <c r="F33" i="182"/>
  <c r="E33" i="182"/>
  <c r="D33" i="182"/>
  <c r="W27" i="182"/>
  <c r="W26" i="182" s="1"/>
  <c r="V27" i="182"/>
  <c r="V26" i="182" s="1"/>
  <c r="U27" i="182"/>
  <c r="U26" i="182" s="1"/>
  <c r="T27" i="182"/>
  <c r="S27" i="182"/>
  <c r="R27" i="182"/>
  <c r="Q27" i="182"/>
  <c r="P27" i="182"/>
  <c r="O27" i="182"/>
  <c r="N27" i="182"/>
  <c r="N26" i="182" s="1"/>
  <c r="M27" i="182"/>
  <c r="M26" i="182" s="1"/>
  <c r="L27" i="182"/>
  <c r="K27" i="182"/>
  <c r="J27" i="182"/>
  <c r="I27" i="182"/>
  <c r="H27" i="182"/>
  <c r="G27" i="182"/>
  <c r="F27" i="182"/>
  <c r="F26" i="182" s="1"/>
  <c r="E27" i="182"/>
  <c r="E26" i="182" s="1"/>
  <c r="D27" i="182"/>
  <c r="T26" i="182"/>
  <c r="S26" i="182"/>
  <c r="R26" i="182"/>
  <c r="P26" i="182"/>
  <c r="O26" i="182"/>
  <c r="L26" i="182"/>
  <c r="K26" i="182"/>
  <c r="J26" i="182"/>
  <c r="H26" i="182"/>
  <c r="G26" i="182"/>
  <c r="D26" i="182"/>
  <c r="W22" i="182"/>
  <c r="V22" i="182"/>
  <c r="U22" i="182"/>
  <c r="T22" i="182"/>
  <c r="S22" i="182"/>
  <c r="R22" i="182"/>
  <c r="Q22" i="182"/>
  <c r="P22" i="182"/>
  <c r="O22" i="182"/>
  <c r="N22" i="182"/>
  <c r="M22" i="182"/>
  <c r="L22" i="182"/>
  <c r="K22" i="182"/>
  <c r="J22" i="182"/>
  <c r="I22" i="182"/>
  <c r="H22" i="182"/>
  <c r="G22" i="182"/>
  <c r="F22" i="182"/>
  <c r="E22" i="182"/>
  <c r="D22" i="182"/>
  <c r="W17" i="182"/>
  <c r="V17" i="182"/>
  <c r="U17" i="182"/>
  <c r="T17" i="182"/>
  <c r="S17" i="182"/>
  <c r="R17" i="182"/>
  <c r="Q17" i="182"/>
  <c r="P17" i="182"/>
  <c r="O17" i="182"/>
  <c r="N17" i="182"/>
  <c r="M17" i="182"/>
  <c r="L17" i="182"/>
  <c r="K17" i="182"/>
  <c r="J17" i="182"/>
  <c r="I17" i="182"/>
  <c r="H17" i="182"/>
  <c r="G17" i="182"/>
  <c r="F17" i="182"/>
  <c r="E17" i="182"/>
  <c r="D17" i="182"/>
  <c r="W11" i="182"/>
  <c r="V11" i="182"/>
  <c r="U11" i="182"/>
  <c r="T11" i="182"/>
  <c r="S11" i="182"/>
  <c r="R11" i="182"/>
  <c r="Q11" i="182"/>
  <c r="P11" i="182"/>
  <c r="O11" i="182"/>
  <c r="N11" i="182"/>
  <c r="M11" i="182"/>
  <c r="L11" i="182"/>
  <c r="K11" i="182"/>
  <c r="J11" i="182"/>
  <c r="I11" i="182"/>
  <c r="H11" i="182"/>
  <c r="G11" i="182"/>
  <c r="F11" i="182"/>
  <c r="E11" i="182"/>
  <c r="D11" i="182"/>
  <c r="W8" i="182"/>
  <c r="V8" i="182"/>
  <c r="U8" i="182"/>
  <c r="T8" i="182"/>
  <c r="S8" i="182"/>
  <c r="S3" i="182" s="1"/>
  <c r="R8" i="182"/>
  <c r="Q8" i="182"/>
  <c r="P8" i="182"/>
  <c r="O8" i="182"/>
  <c r="N8" i="182"/>
  <c r="M8" i="182"/>
  <c r="L8" i="182"/>
  <c r="K8" i="182"/>
  <c r="K3" i="182" s="1"/>
  <c r="K2" i="182" s="1"/>
  <c r="J8" i="182"/>
  <c r="I8" i="182"/>
  <c r="H8" i="182"/>
  <c r="G8" i="182"/>
  <c r="F8" i="182"/>
  <c r="E8" i="182"/>
  <c r="D8" i="182"/>
  <c r="W4" i="182"/>
  <c r="W3" i="182" s="1"/>
  <c r="V4" i="182"/>
  <c r="V3" i="182" s="1"/>
  <c r="U4" i="182"/>
  <c r="T4" i="182"/>
  <c r="S4" i="182"/>
  <c r="R4" i="182"/>
  <c r="Q4" i="182"/>
  <c r="P4" i="182"/>
  <c r="O4" i="182"/>
  <c r="O3" i="182" s="1"/>
  <c r="N4" i="182"/>
  <c r="N3" i="182" s="1"/>
  <c r="M4" i="182"/>
  <c r="L4" i="182"/>
  <c r="K4" i="182"/>
  <c r="J4" i="182"/>
  <c r="I4" i="182"/>
  <c r="I3" i="182" s="1"/>
  <c r="I2" i="182" s="1"/>
  <c r="H4" i="182"/>
  <c r="H3" i="182" s="1"/>
  <c r="H2" i="182" s="1"/>
  <c r="G4" i="182"/>
  <c r="G3" i="182" s="1"/>
  <c r="F4" i="182"/>
  <c r="F3" i="182" s="1"/>
  <c r="E4" i="182"/>
  <c r="D4" i="182"/>
  <c r="T3" i="182"/>
  <c r="T2" i="182" s="1"/>
  <c r="R3" i="182"/>
  <c r="Q3" i="182"/>
  <c r="P3" i="182"/>
  <c r="P2" i="182" s="1"/>
  <c r="L3" i="182"/>
  <c r="L2" i="182" s="1"/>
  <c r="J3" i="182"/>
  <c r="J2" i="182" s="1"/>
  <c r="D3" i="182"/>
  <c r="D2" i="182" s="1"/>
  <c r="C71" i="176"/>
  <c r="C52" i="176"/>
  <c r="C33" i="176"/>
  <c r="C27" i="176"/>
  <c r="C26" i="176"/>
  <c r="C22" i="176"/>
  <c r="C17" i="176"/>
  <c r="C11" i="176"/>
  <c r="C8" i="176"/>
  <c r="C4" i="176"/>
  <c r="C71" i="177"/>
  <c r="C52" i="177"/>
  <c r="C33" i="177"/>
  <c r="C27" i="177"/>
  <c r="C22" i="177"/>
  <c r="C17" i="177"/>
  <c r="C11" i="177"/>
  <c r="C8" i="177"/>
  <c r="C4" i="177"/>
  <c r="C71" i="178"/>
  <c r="C52" i="178"/>
  <c r="C33" i="178"/>
  <c r="C27" i="178"/>
  <c r="C22" i="178"/>
  <c r="C17" i="178"/>
  <c r="C11" i="178"/>
  <c r="C8" i="178"/>
  <c r="C4" i="178"/>
  <c r="C71" i="179"/>
  <c r="C52" i="179"/>
  <c r="C33" i="179"/>
  <c r="C27" i="179"/>
  <c r="C22" i="179"/>
  <c r="C17" i="179"/>
  <c r="C11" i="179"/>
  <c r="C8" i="179"/>
  <c r="C4" i="179"/>
  <c r="C3" i="179" s="1"/>
  <c r="C71" i="180"/>
  <c r="C52" i="180"/>
  <c r="C33" i="180"/>
  <c r="C27" i="180"/>
  <c r="C26" i="180" s="1"/>
  <c r="C22" i="180"/>
  <c r="C17" i="180"/>
  <c r="C11" i="180"/>
  <c r="C8" i="180"/>
  <c r="C4" i="180"/>
  <c r="C71" i="181"/>
  <c r="C52" i="181"/>
  <c r="C33" i="181"/>
  <c r="C27" i="181"/>
  <c r="C26" i="181" s="1"/>
  <c r="C22" i="181"/>
  <c r="C17" i="181"/>
  <c r="C11" i="181"/>
  <c r="C8" i="181"/>
  <c r="C4" i="181"/>
  <c r="C71" i="182"/>
  <c r="C52" i="182"/>
  <c r="C33" i="182"/>
  <c r="C27" i="182"/>
  <c r="C26" i="182" s="1"/>
  <c r="C22" i="182"/>
  <c r="C17" i="182"/>
  <c r="C11" i="182"/>
  <c r="C8" i="182"/>
  <c r="C4" i="182"/>
  <c r="C3" i="182" s="1"/>
  <c r="C71" i="175"/>
  <c r="C52" i="175"/>
  <c r="C33" i="175"/>
  <c r="C27" i="175"/>
  <c r="C22" i="175"/>
  <c r="C17" i="175"/>
  <c r="C11" i="175"/>
  <c r="C8" i="175"/>
  <c r="C3" i="175" s="1"/>
  <c r="C4" i="175"/>
  <c r="D3" i="184" l="1"/>
  <c r="G26" i="184"/>
  <c r="J26" i="184"/>
  <c r="T26" i="184"/>
  <c r="M26" i="184"/>
  <c r="I26" i="184"/>
  <c r="G2" i="181"/>
  <c r="C3" i="178"/>
  <c r="E3" i="182"/>
  <c r="M3" i="182"/>
  <c r="U3" i="182"/>
  <c r="C3" i="177"/>
  <c r="C3" i="181"/>
  <c r="C26" i="178"/>
  <c r="J3" i="184"/>
  <c r="J2" i="184" s="1"/>
  <c r="Q26" i="184"/>
  <c r="V3" i="184"/>
  <c r="T3" i="184"/>
  <c r="H3" i="184"/>
  <c r="P3" i="184"/>
  <c r="M3" i="184"/>
  <c r="M2" i="184" s="1"/>
  <c r="O3" i="184"/>
  <c r="U3" i="184"/>
  <c r="L3" i="184"/>
  <c r="E26" i="184"/>
  <c r="R3" i="184"/>
  <c r="F3" i="184"/>
  <c r="D26" i="184"/>
  <c r="D2" i="184" s="1"/>
  <c r="S26" i="184"/>
  <c r="W3" i="184"/>
  <c r="G3" i="184"/>
  <c r="G2" i="184" s="1"/>
  <c r="F26" i="184"/>
  <c r="K26" i="184"/>
  <c r="K2" i="184" s="1"/>
  <c r="O26" i="184"/>
  <c r="N3" i="184"/>
  <c r="S3" i="184"/>
  <c r="H26" i="184"/>
  <c r="W26" i="184"/>
  <c r="E3" i="184"/>
  <c r="P26" i="184"/>
  <c r="Q3" i="184"/>
  <c r="I3" i="184"/>
  <c r="C26" i="184"/>
  <c r="C2" i="184" s="1"/>
  <c r="L26" i="184"/>
  <c r="E2" i="180"/>
  <c r="M2" i="180"/>
  <c r="I2" i="176"/>
  <c r="J2" i="176"/>
  <c r="E2" i="179"/>
  <c r="N2" i="181"/>
  <c r="V2" i="179"/>
  <c r="M2" i="181"/>
  <c r="N2" i="179"/>
  <c r="Q2" i="180"/>
  <c r="F2" i="179"/>
  <c r="P2" i="178"/>
  <c r="U2" i="180"/>
  <c r="E2" i="181"/>
  <c r="E2" i="182"/>
  <c r="M2" i="182"/>
  <c r="U2" i="182"/>
  <c r="F2" i="181"/>
  <c r="N2" i="177"/>
  <c r="F2" i="177"/>
  <c r="F2" i="182"/>
  <c r="V2" i="182"/>
  <c r="F2" i="180"/>
  <c r="N2" i="180"/>
  <c r="V2" i="180"/>
  <c r="N2" i="182"/>
  <c r="J2" i="178"/>
  <c r="G2" i="182"/>
  <c r="O2" i="182"/>
  <c r="W2" i="182"/>
  <c r="M2" i="179"/>
  <c r="I2" i="180"/>
  <c r="Q2" i="178"/>
  <c r="Q2" i="182"/>
  <c r="J2" i="179"/>
  <c r="R2" i="179"/>
  <c r="R2" i="178"/>
  <c r="J2" i="181"/>
  <c r="R2" i="181"/>
  <c r="Q2" i="176"/>
  <c r="S2" i="182"/>
  <c r="I2" i="178"/>
  <c r="R2" i="176"/>
  <c r="R2" i="180"/>
  <c r="U26" i="184"/>
  <c r="R2" i="182"/>
  <c r="M2" i="177"/>
  <c r="N2" i="175"/>
  <c r="J2" i="180"/>
  <c r="R26" i="184"/>
  <c r="E2" i="177"/>
  <c r="M2" i="175"/>
  <c r="V26" i="184"/>
  <c r="E2" i="175"/>
  <c r="N26" i="184"/>
  <c r="F2" i="175"/>
  <c r="E2" i="178"/>
  <c r="M2" i="178"/>
  <c r="U2" i="178"/>
  <c r="E2" i="176"/>
  <c r="M2" i="176"/>
  <c r="U2" i="176"/>
  <c r="F2" i="178"/>
  <c r="N2" i="178"/>
  <c r="V2" i="178"/>
  <c r="F2" i="176"/>
  <c r="N2" i="176"/>
  <c r="V2" i="176"/>
  <c r="I2" i="177"/>
  <c r="Q2" i="177"/>
  <c r="I2" i="175"/>
  <c r="Q2" i="175"/>
  <c r="J2" i="177"/>
  <c r="R2" i="177"/>
  <c r="J2" i="175"/>
  <c r="R2" i="175"/>
  <c r="I2" i="181"/>
  <c r="Q2" i="181"/>
  <c r="I2" i="179"/>
  <c r="Q2" i="179"/>
  <c r="C2" i="178"/>
  <c r="C26" i="177"/>
  <c r="C2" i="182"/>
  <c r="C26" i="175"/>
  <c r="C2" i="175" s="1"/>
  <c r="C3" i="180"/>
  <c r="C2" i="180" s="1"/>
  <c r="C26" i="179"/>
  <c r="C2" i="179" s="1"/>
  <c r="C3" i="176"/>
  <c r="C2" i="176" s="1"/>
  <c r="C2" i="181"/>
  <c r="C2" i="177"/>
  <c r="I2" i="184" l="1"/>
  <c r="T2" i="184"/>
  <c r="V2" i="184"/>
  <c r="Q2" i="184"/>
  <c r="S2" i="184"/>
  <c r="H2" i="184"/>
  <c r="W2" i="184"/>
  <c r="J100" i="149"/>
  <c r="R2" i="184"/>
  <c r="U2" i="184"/>
  <c r="T100" i="149"/>
  <c r="O2" i="184"/>
  <c r="N2" i="184"/>
  <c r="P2" i="184"/>
  <c r="L2" i="184"/>
  <c r="E2" i="184"/>
  <c r="F2" i="184"/>
  <c r="C100" i="149"/>
  <c r="G100" i="149"/>
  <c r="M100" i="149"/>
  <c r="I100" i="149"/>
  <c r="K100" i="149"/>
  <c r="R100" i="149"/>
  <c r="D100" i="149"/>
  <c r="W74" i="125"/>
  <c r="V74" i="125"/>
  <c r="U74" i="125"/>
  <c r="T74" i="125"/>
  <c r="S74" i="125"/>
  <c r="R74" i="125"/>
  <c r="Q74" i="125"/>
  <c r="P74" i="125"/>
  <c r="O74" i="125"/>
  <c r="N74" i="125"/>
  <c r="M74" i="125"/>
  <c r="L74" i="125"/>
  <c r="K74" i="125"/>
  <c r="J74" i="125"/>
  <c r="I74" i="125"/>
  <c r="H74" i="125"/>
  <c r="G74" i="125"/>
  <c r="F74" i="125"/>
  <c r="E74" i="125"/>
  <c r="D74" i="125"/>
  <c r="W56" i="125"/>
  <c r="V56" i="125"/>
  <c r="U56" i="125"/>
  <c r="T56" i="125"/>
  <c r="S56" i="125"/>
  <c r="R56" i="125"/>
  <c r="Q56" i="125"/>
  <c r="P56" i="125"/>
  <c r="O56" i="125"/>
  <c r="N56" i="125"/>
  <c r="M56" i="125"/>
  <c r="L56" i="125"/>
  <c r="K56" i="125"/>
  <c r="J56" i="125"/>
  <c r="I56" i="125"/>
  <c r="H56" i="125"/>
  <c r="G56" i="125"/>
  <c r="F56" i="125"/>
  <c r="E56" i="125"/>
  <c r="D56" i="125"/>
  <c r="W55" i="125"/>
  <c r="V55" i="125"/>
  <c r="U55" i="125"/>
  <c r="T55" i="125"/>
  <c r="S55" i="125"/>
  <c r="R55" i="125"/>
  <c r="Q55" i="125"/>
  <c r="P55" i="125"/>
  <c r="O55" i="125"/>
  <c r="N55" i="125"/>
  <c r="M55" i="125"/>
  <c r="L55" i="125"/>
  <c r="K55" i="125"/>
  <c r="J55" i="125"/>
  <c r="I55" i="125"/>
  <c r="H55" i="125"/>
  <c r="G55" i="125"/>
  <c r="F55" i="125"/>
  <c r="E55" i="125"/>
  <c r="D55" i="125"/>
  <c r="W54" i="125"/>
  <c r="V54" i="125"/>
  <c r="U54" i="125"/>
  <c r="T54" i="125"/>
  <c r="S54" i="125"/>
  <c r="R54" i="125"/>
  <c r="Q54" i="125"/>
  <c r="P54" i="125"/>
  <c r="O54" i="125"/>
  <c r="N54" i="125"/>
  <c r="M54" i="125"/>
  <c r="L54" i="125"/>
  <c r="K54" i="125"/>
  <c r="J54" i="125"/>
  <c r="I54" i="125"/>
  <c r="H54" i="125"/>
  <c r="G54" i="125"/>
  <c r="F54" i="125"/>
  <c r="E54" i="125"/>
  <c r="D54" i="125"/>
  <c r="W53" i="125"/>
  <c r="V53" i="125"/>
  <c r="U53" i="125"/>
  <c r="T53" i="125"/>
  <c r="S53" i="125"/>
  <c r="R53" i="125"/>
  <c r="Q53" i="125"/>
  <c r="P53" i="125"/>
  <c r="O53" i="125"/>
  <c r="N53" i="125"/>
  <c r="M53" i="125"/>
  <c r="L53" i="125"/>
  <c r="K53" i="125"/>
  <c r="J53" i="125"/>
  <c r="I53" i="125"/>
  <c r="H53" i="125"/>
  <c r="G53" i="125"/>
  <c r="F53" i="125"/>
  <c r="E53" i="125"/>
  <c r="D53" i="125"/>
  <c r="C74" i="125"/>
  <c r="C56" i="125"/>
  <c r="C55" i="125"/>
  <c r="C54" i="125"/>
  <c r="C53" i="125"/>
  <c r="P69" i="125"/>
  <c r="H69" i="125"/>
  <c r="U68" i="125"/>
  <c r="M68" i="125"/>
  <c r="E68" i="125"/>
  <c r="R67" i="125"/>
  <c r="J67" i="125"/>
  <c r="W66" i="125"/>
  <c r="O66" i="125"/>
  <c r="G66" i="125"/>
  <c r="C66" i="125"/>
  <c r="T65" i="125"/>
  <c r="L65" i="125"/>
  <c r="D65" i="125"/>
  <c r="Q64" i="125"/>
  <c r="I64" i="125"/>
  <c r="V63" i="125"/>
  <c r="N63" i="125"/>
  <c r="F63" i="125"/>
  <c r="W11" i="172"/>
  <c r="V11" i="172"/>
  <c r="U11" i="172"/>
  <c r="T11" i="172"/>
  <c r="S11" i="172"/>
  <c r="R11" i="172"/>
  <c r="Q11" i="172"/>
  <c r="P11" i="172"/>
  <c r="O11" i="172"/>
  <c r="N11" i="172"/>
  <c r="M11" i="172"/>
  <c r="L11" i="172"/>
  <c r="K11" i="172"/>
  <c r="J11" i="172"/>
  <c r="I11" i="172"/>
  <c r="H11" i="172"/>
  <c r="G11" i="172"/>
  <c r="F11" i="172"/>
  <c r="E11" i="172"/>
  <c r="D11" i="172"/>
  <c r="W8" i="172"/>
  <c r="V8" i="172"/>
  <c r="U8" i="172"/>
  <c r="T8" i="172"/>
  <c r="S8" i="172"/>
  <c r="R8" i="172"/>
  <c r="Q8" i="172"/>
  <c r="P8" i="172"/>
  <c r="O8" i="172"/>
  <c r="N8" i="172"/>
  <c r="M8" i="172"/>
  <c r="L8" i="172"/>
  <c r="K8" i="172"/>
  <c r="J8" i="172"/>
  <c r="I8" i="172"/>
  <c r="H8" i="172"/>
  <c r="G8" i="172"/>
  <c r="F8" i="172"/>
  <c r="E8" i="172"/>
  <c r="D8" i="172"/>
  <c r="W4" i="172"/>
  <c r="V4" i="172"/>
  <c r="V3" i="172" s="1"/>
  <c r="U4" i="172"/>
  <c r="U3" i="172" s="1"/>
  <c r="T4" i="172"/>
  <c r="S4" i="172"/>
  <c r="S3" i="172" s="1"/>
  <c r="R4" i="172"/>
  <c r="Q4" i="172"/>
  <c r="P4" i="172"/>
  <c r="O4" i="172"/>
  <c r="N4" i="172"/>
  <c r="N3" i="172" s="1"/>
  <c r="M4" i="172"/>
  <c r="M3" i="172" s="1"/>
  <c r="L4" i="172"/>
  <c r="L3" i="172" s="1"/>
  <c r="K4" i="172"/>
  <c r="K3" i="172" s="1"/>
  <c r="J4" i="172"/>
  <c r="I4" i="172"/>
  <c r="H4" i="172"/>
  <c r="G4" i="172"/>
  <c r="F4" i="172"/>
  <c r="F3" i="172" s="1"/>
  <c r="E4" i="172"/>
  <c r="E3" i="172" s="1"/>
  <c r="D4" i="172"/>
  <c r="T3" i="172"/>
  <c r="R3" i="172"/>
  <c r="Q3" i="172"/>
  <c r="J3" i="172"/>
  <c r="I3" i="172"/>
  <c r="D3" i="172"/>
  <c r="K7" i="125"/>
  <c r="W6" i="125"/>
  <c r="O6" i="125"/>
  <c r="G6" i="125"/>
  <c r="S5" i="125"/>
  <c r="K5" i="125"/>
  <c r="S100" i="149" l="1"/>
  <c r="Q100" i="149"/>
  <c r="V100" i="149"/>
  <c r="H100" i="149"/>
  <c r="W100" i="149"/>
  <c r="U100" i="149"/>
  <c r="G3" i="172"/>
  <c r="O3" i="172"/>
  <c r="W3" i="172"/>
  <c r="H3" i="172"/>
  <c r="P3" i="172"/>
  <c r="O100" i="149"/>
  <c r="E100" i="149"/>
  <c r="L100" i="149"/>
  <c r="P100" i="149"/>
  <c r="N100" i="149"/>
  <c r="F100" i="149"/>
  <c r="E69" i="125"/>
  <c r="G43" i="125"/>
  <c r="J58" i="125"/>
  <c r="R58" i="125"/>
  <c r="I4" i="173"/>
  <c r="I8" i="173"/>
  <c r="Q8" i="173"/>
  <c r="J4" i="171"/>
  <c r="V11" i="171"/>
  <c r="F4" i="174"/>
  <c r="C35" i="125"/>
  <c r="W11" i="171"/>
  <c r="W8" i="174"/>
  <c r="G11" i="173"/>
  <c r="O11" i="173"/>
  <c r="W11" i="173"/>
  <c r="J36" i="125"/>
  <c r="R36" i="125"/>
  <c r="C72" i="125"/>
  <c r="M11" i="173"/>
  <c r="K72" i="125"/>
  <c r="K8" i="174"/>
  <c r="I37" i="125"/>
  <c r="D63" i="125"/>
  <c r="L63" i="125"/>
  <c r="T63" i="125"/>
  <c r="G64" i="125"/>
  <c r="O64" i="125"/>
  <c r="W64" i="125"/>
  <c r="J65" i="125"/>
  <c r="R65" i="125"/>
  <c r="E66" i="125"/>
  <c r="M66" i="125"/>
  <c r="U66" i="125"/>
  <c r="H67" i="125"/>
  <c r="P67" i="125"/>
  <c r="C68" i="125"/>
  <c r="K68" i="125"/>
  <c r="S68" i="125"/>
  <c r="F69" i="125"/>
  <c r="N69" i="125"/>
  <c r="V69" i="125"/>
  <c r="K23" i="125"/>
  <c r="K25" i="125"/>
  <c r="W24" i="125"/>
  <c r="Q37" i="125"/>
  <c r="D38" i="125"/>
  <c r="L38" i="125"/>
  <c r="T38" i="125"/>
  <c r="G39" i="125"/>
  <c r="O39" i="125"/>
  <c r="W39" i="125"/>
  <c r="S72" i="125"/>
  <c r="F73" i="125"/>
  <c r="S23" i="125"/>
  <c r="O24" i="125"/>
  <c r="S25" i="125"/>
  <c r="G24" i="125"/>
  <c r="S8" i="174"/>
  <c r="W23" i="125"/>
  <c r="R4" i="171"/>
  <c r="U11" i="171"/>
  <c r="D8" i="174"/>
  <c r="L24" i="125"/>
  <c r="P25" i="125"/>
  <c r="S7" i="125"/>
  <c r="P23" i="125"/>
  <c r="H25" i="125"/>
  <c r="H23" i="125"/>
  <c r="D24" i="125"/>
  <c r="T24" i="125"/>
  <c r="I8" i="171"/>
  <c r="J40" i="125"/>
  <c r="R40" i="125"/>
  <c r="E41" i="125"/>
  <c r="M41" i="125"/>
  <c r="U41" i="125"/>
  <c r="G47" i="125"/>
  <c r="N73" i="125"/>
  <c r="V73" i="125"/>
  <c r="T7" i="125"/>
  <c r="H12" i="125"/>
  <c r="I58" i="125"/>
  <c r="G75" i="125"/>
  <c r="E4" i="174"/>
  <c r="U4" i="174"/>
  <c r="L8" i="173"/>
  <c r="L9" i="125"/>
  <c r="P10" i="125"/>
  <c r="C58" i="125"/>
  <c r="K58" i="125"/>
  <c r="S58" i="125"/>
  <c r="G63" i="125"/>
  <c r="O63" i="125"/>
  <c r="W63" i="125"/>
  <c r="J64" i="125"/>
  <c r="R64" i="125"/>
  <c r="E65" i="125"/>
  <c r="M65" i="125"/>
  <c r="U65" i="125"/>
  <c r="H66" i="125"/>
  <c r="P66" i="125"/>
  <c r="C67" i="125"/>
  <c r="D9" i="125"/>
  <c r="H10" i="125"/>
  <c r="G4" i="174"/>
  <c r="J4" i="173"/>
  <c r="R4" i="173"/>
  <c r="J8" i="173"/>
  <c r="R8" i="173"/>
  <c r="I21" i="125"/>
  <c r="T9" i="125"/>
  <c r="P11" i="171"/>
  <c r="G8" i="174"/>
  <c r="O8" i="174"/>
  <c r="L8" i="174"/>
  <c r="T8" i="174"/>
  <c r="H8" i="174"/>
  <c r="P8" i="174"/>
  <c r="E8" i="174"/>
  <c r="M8" i="174"/>
  <c r="U8" i="174"/>
  <c r="E11" i="171"/>
  <c r="F8" i="174"/>
  <c r="V8" i="174"/>
  <c r="C32" i="125"/>
  <c r="N11" i="171"/>
  <c r="E63" i="125"/>
  <c r="M63" i="125"/>
  <c r="U63" i="125"/>
  <c r="H64" i="125"/>
  <c r="P64" i="125"/>
  <c r="C65" i="125"/>
  <c r="K65" i="125"/>
  <c r="S65" i="125"/>
  <c r="F66" i="125"/>
  <c r="N66" i="125"/>
  <c r="V66" i="125"/>
  <c r="I67" i="125"/>
  <c r="Q67" i="125"/>
  <c r="D68" i="125"/>
  <c r="L68" i="125"/>
  <c r="T68" i="125"/>
  <c r="G69" i="125"/>
  <c r="O69" i="125"/>
  <c r="W69" i="125"/>
  <c r="O75" i="125"/>
  <c r="W75" i="125"/>
  <c r="R43" i="125"/>
  <c r="U73" i="125"/>
  <c r="H75" i="125"/>
  <c r="P75" i="125"/>
  <c r="C75" i="125"/>
  <c r="G18" i="125"/>
  <c r="O18" i="125"/>
  <c r="W18" i="125"/>
  <c r="J19" i="125"/>
  <c r="R19" i="125"/>
  <c r="E20" i="125"/>
  <c r="M20" i="125"/>
  <c r="U20" i="125"/>
  <c r="H21" i="125"/>
  <c r="P21" i="125"/>
  <c r="C51" i="125"/>
  <c r="K51" i="125"/>
  <c r="S51" i="125"/>
  <c r="Q34" i="125"/>
  <c r="G59" i="125"/>
  <c r="O59" i="125"/>
  <c r="W59" i="125"/>
  <c r="J60" i="125"/>
  <c r="R60" i="125"/>
  <c r="M13" i="125"/>
  <c r="F18" i="125"/>
  <c r="N18" i="125"/>
  <c r="V18" i="125"/>
  <c r="I19" i="125"/>
  <c r="Q19" i="125"/>
  <c r="D20" i="125"/>
  <c r="L20" i="125"/>
  <c r="T20" i="125"/>
  <c r="G21" i="125"/>
  <c r="O21" i="125"/>
  <c r="W21" i="125"/>
  <c r="J51" i="125"/>
  <c r="R51" i="125"/>
  <c r="O13" i="125"/>
  <c r="S14" i="125"/>
  <c r="S16" i="125"/>
  <c r="C40" i="125"/>
  <c r="C48" i="125"/>
  <c r="S48" i="125"/>
  <c r="K14" i="125"/>
  <c r="W15" i="125"/>
  <c r="V5" i="125"/>
  <c r="H9" i="125"/>
  <c r="V4" i="174"/>
  <c r="G11" i="174"/>
  <c r="O11" i="174"/>
  <c r="W11" i="174"/>
  <c r="K11" i="174"/>
  <c r="S11" i="174"/>
  <c r="K8" i="173"/>
  <c r="Q76" i="125"/>
  <c r="P6" i="125"/>
  <c r="W13" i="125"/>
  <c r="O15" i="125"/>
  <c r="E23" i="125"/>
  <c r="M23" i="125"/>
  <c r="U23" i="125"/>
  <c r="Q8" i="171"/>
  <c r="M12" i="125"/>
  <c r="Q15" i="125"/>
  <c r="E16" i="125"/>
  <c r="O4" i="174"/>
  <c r="W4" i="174"/>
  <c r="G15" i="125"/>
  <c r="K16" i="125"/>
  <c r="C25" i="125"/>
  <c r="J8" i="171"/>
  <c r="R8" i="171"/>
  <c r="H4" i="174"/>
  <c r="I11" i="174"/>
  <c r="Q11" i="174"/>
  <c r="T30" i="125"/>
  <c r="W31" i="125"/>
  <c r="U75" i="125"/>
  <c r="Q4" i="171"/>
  <c r="T8" i="171"/>
  <c r="K8" i="171"/>
  <c r="S9" i="125"/>
  <c r="G10" i="125"/>
  <c r="O10" i="125"/>
  <c r="W10" i="125"/>
  <c r="J8" i="174"/>
  <c r="R8" i="174"/>
  <c r="N8" i="174"/>
  <c r="J11" i="174"/>
  <c r="R11" i="174"/>
  <c r="K4" i="173"/>
  <c r="S4" i="173"/>
  <c r="F11" i="173"/>
  <c r="N11" i="173"/>
  <c r="V11" i="173"/>
  <c r="F75" i="125"/>
  <c r="N75" i="125"/>
  <c r="V75" i="125"/>
  <c r="E62" i="125"/>
  <c r="M62" i="125"/>
  <c r="U62" i="125"/>
  <c r="C13" i="125"/>
  <c r="C14" i="125"/>
  <c r="F23" i="125"/>
  <c r="N23" i="125"/>
  <c r="V23" i="125"/>
  <c r="J24" i="125"/>
  <c r="R24" i="125"/>
  <c r="F25" i="125"/>
  <c r="N25" i="125"/>
  <c r="V25" i="125"/>
  <c r="D31" i="125"/>
  <c r="I34" i="125"/>
  <c r="C10" i="125"/>
  <c r="O23" i="125"/>
  <c r="S24" i="125"/>
  <c r="O25" i="125"/>
  <c r="D6" i="125"/>
  <c r="T6" i="125"/>
  <c r="H7" i="125"/>
  <c r="P7" i="125"/>
  <c r="D8" i="171"/>
  <c r="G13" i="125"/>
  <c r="G11" i="171"/>
  <c r="E10" i="125"/>
  <c r="M10" i="125"/>
  <c r="G23" i="125"/>
  <c r="K24" i="125"/>
  <c r="G25" i="125"/>
  <c r="W25" i="125"/>
  <c r="L6" i="125"/>
  <c r="C6" i="125"/>
  <c r="E18" i="125"/>
  <c r="M18" i="125"/>
  <c r="U18" i="125"/>
  <c r="H19" i="125"/>
  <c r="P19" i="125"/>
  <c r="C20" i="125"/>
  <c r="K20" i="125"/>
  <c r="S20" i="125"/>
  <c r="F21" i="125"/>
  <c r="N21" i="125"/>
  <c r="V21" i="125"/>
  <c r="I51" i="125"/>
  <c r="Q51" i="125"/>
  <c r="H28" i="125"/>
  <c r="P28" i="125"/>
  <c r="C29" i="125"/>
  <c r="D32" i="125"/>
  <c r="C41" i="125"/>
  <c r="C49" i="125"/>
  <c r="G34" i="125"/>
  <c r="O34" i="125"/>
  <c r="W34" i="125"/>
  <c r="K35" i="125"/>
  <c r="S35" i="125"/>
  <c r="H37" i="125"/>
  <c r="P37" i="125"/>
  <c r="C38" i="125"/>
  <c r="K38" i="125"/>
  <c r="S38" i="125"/>
  <c r="F39" i="125"/>
  <c r="N39" i="125"/>
  <c r="V39" i="125"/>
  <c r="I40" i="125"/>
  <c r="Q40" i="125"/>
  <c r="D41" i="125"/>
  <c r="L41" i="125"/>
  <c r="T41" i="125"/>
  <c r="G42" i="125"/>
  <c r="O42" i="125"/>
  <c r="W42" i="125"/>
  <c r="J43" i="125"/>
  <c r="E44" i="125"/>
  <c r="M44" i="125"/>
  <c r="U44" i="125"/>
  <c r="H45" i="125"/>
  <c r="P45" i="125"/>
  <c r="C46" i="125"/>
  <c r="K46" i="125"/>
  <c r="S46" i="125"/>
  <c r="F47" i="125"/>
  <c r="N47" i="125"/>
  <c r="V47" i="125"/>
  <c r="I48" i="125"/>
  <c r="Q48" i="125"/>
  <c r="D49" i="125"/>
  <c r="L49" i="125"/>
  <c r="T49" i="125"/>
  <c r="G50" i="125"/>
  <c r="O50" i="125"/>
  <c r="W50" i="125"/>
  <c r="F59" i="125"/>
  <c r="N59" i="125"/>
  <c r="V59" i="125"/>
  <c r="I60" i="125"/>
  <c r="Q60" i="125"/>
  <c r="J72" i="125"/>
  <c r="R72" i="125"/>
  <c r="E73" i="125"/>
  <c r="M73" i="125"/>
  <c r="D62" i="125"/>
  <c r="L62" i="125"/>
  <c r="T62" i="125"/>
  <c r="E61" i="125"/>
  <c r="M61" i="125"/>
  <c r="U61" i="125"/>
  <c r="F76" i="125"/>
  <c r="N76" i="125"/>
  <c r="V76" i="125"/>
  <c r="I4" i="174"/>
  <c r="Q4" i="174"/>
  <c r="M4" i="174"/>
  <c r="D4" i="173"/>
  <c r="L4" i="173"/>
  <c r="T4" i="173"/>
  <c r="D7" i="125"/>
  <c r="U36" i="125"/>
  <c r="R75" i="125"/>
  <c r="C24" i="125"/>
  <c r="F11" i="171"/>
  <c r="J4" i="174"/>
  <c r="R4" i="174"/>
  <c r="N4" i="174"/>
  <c r="D11" i="174"/>
  <c r="L11" i="174"/>
  <c r="T11" i="174"/>
  <c r="E4" i="173"/>
  <c r="M4" i="173"/>
  <c r="U4" i="173"/>
  <c r="Q4" i="173"/>
  <c r="J21" i="125"/>
  <c r="D28" i="125"/>
  <c r="L28" i="125"/>
  <c r="T28" i="125"/>
  <c r="G29" i="125"/>
  <c r="O29" i="125"/>
  <c r="W29" i="125"/>
  <c r="J30" i="125"/>
  <c r="R30" i="125"/>
  <c r="E31" i="125"/>
  <c r="M31" i="125"/>
  <c r="U31" i="125"/>
  <c r="H32" i="125"/>
  <c r="P32" i="125"/>
  <c r="J34" i="125"/>
  <c r="R34" i="125"/>
  <c r="F35" i="125"/>
  <c r="N35" i="125"/>
  <c r="V35" i="125"/>
  <c r="C59" i="125"/>
  <c r="I59" i="125"/>
  <c r="Q59" i="125"/>
  <c r="D60" i="125"/>
  <c r="L60" i="125"/>
  <c r="T60" i="125"/>
  <c r="E72" i="125"/>
  <c r="D64" i="125"/>
  <c r="M67" i="125"/>
  <c r="C69" i="125"/>
  <c r="I24" i="125"/>
  <c r="Q24" i="125"/>
  <c r="E25" i="125"/>
  <c r="M25" i="125"/>
  <c r="U25" i="125"/>
  <c r="N4" i="171"/>
  <c r="V4" i="171"/>
  <c r="R6" i="125"/>
  <c r="J10" i="125"/>
  <c r="R10" i="125"/>
  <c r="K4" i="174"/>
  <c r="S4" i="174"/>
  <c r="F4" i="173"/>
  <c r="N4" i="173"/>
  <c r="V4" i="173"/>
  <c r="G8" i="173"/>
  <c r="O8" i="173"/>
  <c r="W8" i="173"/>
  <c r="S8" i="173"/>
  <c r="D11" i="173"/>
  <c r="L11" i="173"/>
  <c r="T11" i="173"/>
  <c r="H11" i="173"/>
  <c r="P11" i="173"/>
  <c r="J18" i="125"/>
  <c r="R18" i="125"/>
  <c r="E19" i="125"/>
  <c r="M19" i="125"/>
  <c r="U19" i="125"/>
  <c r="H20" i="125"/>
  <c r="P20" i="125"/>
  <c r="C21" i="125"/>
  <c r="K21" i="125"/>
  <c r="S21" i="125"/>
  <c r="F51" i="125"/>
  <c r="N51" i="125"/>
  <c r="V51" i="125"/>
  <c r="G36" i="125"/>
  <c r="O36" i="125"/>
  <c r="W36" i="125"/>
  <c r="E28" i="125"/>
  <c r="M28" i="125"/>
  <c r="U28" i="125"/>
  <c r="H29" i="125"/>
  <c r="P29" i="125"/>
  <c r="C30" i="125"/>
  <c r="K30" i="125"/>
  <c r="S30" i="125"/>
  <c r="F31" i="125"/>
  <c r="N31" i="125"/>
  <c r="V31" i="125"/>
  <c r="I32" i="125"/>
  <c r="Q32" i="125"/>
  <c r="C34" i="125"/>
  <c r="K34" i="125"/>
  <c r="S34" i="125"/>
  <c r="G35" i="125"/>
  <c r="O35" i="125"/>
  <c r="W35" i="125"/>
  <c r="J63" i="125"/>
  <c r="R63" i="125"/>
  <c r="E64" i="125"/>
  <c r="M64" i="125"/>
  <c r="U64" i="125"/>
  <c r="H65" i="125"/>
  <c r="P65" i="125"/>
  <c r="K66" i="125"/>
  <c r="S66" i="125"/>
  <c r="F67" i="125"/>
  <c r="N67" i="125"/>
  <c r="V67" i="125"/>
  <c r="I68" i="125"/>
  <c r="Q68" i="125"/>
  <c r="D69" i="125"/>
  <c r="L69" i="125"/>
  <c r="T69" i="125"/>
  <c r="D75" i="125"/>
  <c r="L75" i="125"/>
  <c r="T75" i="125"/>
  <c r="P12" i="125"/>
  <c r="D13" i="125"/>
  <c r="L13" i="125"/>
  <c r="T13" i="125"/>
  <c r="H14" i="125"/>
  <c r="P14" i="125"/>
  <c r="D15" i="125"/>
  <c r="L15" i="125"/>
  <c r="T15" i="125"/>
  <c r="H16" i="125"/>
  <c r="P16" i="125"/>
  <c r="D4" i="174"/>
  <c r="L4" i="174"/>
  <c r="P4" i="174"/>
  <c r="G4" i="173"/>
  <c r="O4" i="173"/>
  <c r="W4" i="173"/>
  <c r="H8" i="173"/>
  <c r="P8" i="173"/>
  <c r="D8" i="173"/>
  <c r="T8" i="173"/>
  <c r="E11" i="173"/>
  <c r="U11" i="173"/>
  <c r="H36" i="125"/>
  <c r="P36" i="125"/>
  <c r="E37" i="125"/>
  <c r="M37" i="125"/>
  <c r="U37" i="125"/>
  <c r="H38" i="125"/>
  <c r="P38" i="125"/>
  <c r="C39" i="125"/>
  <c r="K39" i="125"/>
  <c r="S39" i="125"/>
  <c r="F40" i="125"/>
  <c r="N40" i="125"/>
  <c r="V40" i="125"/>
  <c r="I41" i="125"/>
  <c r="Q41" i="125"/>
  <c r="D42" i="125"/>
  <c r="L42" i="125"/>
  <c r="T42" i="125"/>
  <c r="O43" i="125"/>
  <c r="W43" i="125"/>
  <c r="J44" i="125"/>
  <c r="R44" i="125"/>
  <c r="E45" i="125"/>
  <c r="M45" i="125"/>
  <c r="U45" i="125"/>
  <c r="H46" i="125"/>
  <c r="P46" i="125"/>
  <c r="C47" i="125"/>
  <c r="K47" i="125"/>
  <c r="S47" i="125"/>
  <c r="F48" i="125"/>
  <c r="N48" i="125"/>
  <c r="V48" i="125"/>
  <c r="I49" i="125"/>
  <c r="Q49" i="125"/>
  <c r="D50" i="125"/>
  <c r="L50" i="125"/>
  <c r="T50" i="125"/>
  <c r="G58" i="125"/>
  <c r="O58" i="125"/>
  <c r="W58" i="125"/>
  <c r="J73" i="125"/>
  <c r="I62" i="125"/>
  <c r="Q62" i="125"/>
  <c r="J61" i="125"/>
  <c r="R61" i="125"/>
  <c r="E75" i="125"/>
  <c r="M75" i="125"/>
  <c r="C76" i="125"/>
  <c r="K76" i="125"/>
  <c r="S76" i="125"/>
  <c r="Q5" i="125"/>
  <c r="M6" i="125"/>
  <c r="U6" i="125"/>
  <c r="I7" i="125"/>
  <c r="Q7" i="125"/>
  <c r="Q11" i="171"/>
  <c r="Q12" i="125"/>
  <c r="U13" i="125"/>
  <c r="Q14" i="125"/>
  <c r="M15" i="125"/>
  <c r="I16" i="125"/>
  <c r="C18" i="125"/>
  <c r="S18" i="125"/>
  <c r="N19" i="125"/>
  <c r="I20" i="125"/>
  <c r="L21" i="125"/>
  <c r="C9" i="125"/>
  <c r="I5" i="125"/>
  <c r="E6" i="125"/>
  <c r="I11" i="171"/>
  <c r="I12" i="125"/>
  <c r="E13" i="125"/>
  <c r="I14" i="125"/>
  <c r="E15" i="125"/>
  <c r="U15" i="125"/>
  <c r="Q16" i="125"/>
  <c r="K18" i="125"/>
  <c r="F19" i="125"/>
  <c r="V19" i="125"/>
  <c r="Q20" i="125"/>
  <c r="D21" i="125"/>
  <c r="T21" i="125"/>
  <c r="G51" i="125"/>
  <c r="O51" i="125"/>
  <c r="W51" i="125"/>
  <c r="F28" i="125"/>
  <c r="N28" i="125"/>
  <c r="V28" i="125"/>
  <c r="I29" i="125"/>
  <c r="Q29" i="125"/>
  <c r="D30" i="125"/>
  <c r="L30" i="125"/>
  <c r="G31" i="125"/>
  <c r="O31" i="125"/>
  <c r="J32" i="125"/>
  <c r="R32" i="125"/>
  <c r="D34" i="125"/>
  <c r="L34" i="125"/>
  <c r="T34" i="125"/>
  <c r="H35" i="125"/>
  <c r="P35" i="125"/>
  <c r="K9" i="125"/>
  <c r="C15" i="125"/>
  <c r="S4" i="171"/>
  <c r="J5" i="125"/>
  <c r="R5" i="125"/>
  <c r="F6" i="125"/>
  <c r="N6" i="125"/>
  <c r="V6" i="125"/>
  <c r="J7" i="125"/>
  <c r="R7" i="125"/>
  <c r="E8" i="171"/>
  <c r="E9" i="125"/>
  <c r="M8" i="171"/>
  <c r="M9" i="125"/>
  <c r="U8" i="171"/>
  <c r="U9" i="125"/>
  <c r="I10" i="125"/>
  <c r="Q10" i="125"/>
  <c r="J11" i="171"/>
  <c r="J12" i="125"/>
  <c r="R11" i="171"/>
  <c r="R12" i="125"/>
  <c r="F13" i="125"/>
  <c r="N13" i="125"/>
  <c r="V13" i="125"/>
  <c r="J14" i="125"/>
  <c r="R14" i="125"/>
  <c r="F15" i="125"/>
  <c r="N15" i="125"/>
  <c r="V15" i="125"/>
  <c r="J16" i="125"/>
  <c r="R16" i="125"/>
  <c r="D18" i="125"/>
  <c r="L18" i="125"/>
  <c r="T18" i="125"/>
  <c r="G19" i="125"/>
  <c r="O19" i="125"/>
  <c r="W19" i="125"/>
  <c r="J20" i="125"/>
  <c r="R20" i="125"/>
  <c r="E21" i="125"/>
  <c r="M21" i="125"/>
  <c r="U21" i="125"/>
  <c r="H51" i="125"/>
  <c r="P51" i="125"/>
  <c r="I36" i="125"/>
  <c r="Q36" i="125"/>
  <c r="G28" i="125"/>
  <c r="O28" i="125"/>
  <c r="W28" i="125"/>
  <c r="J29" i="125"/>
  <c r="R29" i="125"/>
  <c r="E30" i="125"/>
  <c r="M30" i="125"/>
  <c r="U30" i="125"/>
  <c r="H31" i="125"/>
  <c r="P31" i="125"/>
  <c r="K32" i="125"/>
  <c r="S32" i="125"/>
  <c r="E34" i="125"/>
  <c r="M34" i="125"/>
  <c r="U34" i="125"/>
  <c r="I35" i="125"/>
  <c r="Q35" i="125"/>
  <c r="F37" i="125"/>
  <c r="N37" i="125"/>
  <c r="V37" i="125"/>
  <c r="I38" i="125"/>
  <c r="S44" i="125"/>
  <c r="P4" i="171"/>
  <c r="P5" i="125"/>
  <c r="D4" i="171"/>
  <c r="T4" i="171"/>
  <c r="K11" i="171"/>
  <c r="K12" i="125"/>
  <c r="T4" i="174"/>
  <c r="E24" i="125"/>
  <c r="I25" i="125"/>
  <c r="H6" i="125"/>
  <c r="L7" i="125"/>
  <c r="O8" i="171"/>
  <c r="O9" i="125"/>
  <c r="S10" i="125"/>
  <c r="L11" i="171"/>
  <c r="L12" i="125"/>
  <c r="P13" i="125"/>
  <c r="T14" i="125"/>
  <c r="T16" i="125"/>
  <c r="U11" i="174"/>
  <c r="K36" i="125"/>
  <c r="Q28" i="125"/>
  <c r="T29" i="125"/>
  <c r="W30" i="125"/>
  <c r="R31" i="125"/>
  <c r="M32" i="125"/>
  <c r="J23" i="125"/>
  <c r="N24" i="125"/>
  <c r="J25" i="125"/>
  <c r="E4" i="171"/>
  <c r="E5" i="125"/>
  <c r="U4" i="171"/>
  <c r="U5" i="125"/>
  <c r="Q6" i="125"/>
  <c r="M7" i="125"/>
  <c r="P8" i="171"/>
  <c r="P9" i="125"/>
  <c r="T10" i="125"/>
  <c r="M11" i="171"/>
  <c r="I13" i="125"/>
  <c r="E14" i="125"/>
  <c r="U14" i="125"/>
  <c r="M16" i="125"/>
  <c r="V11" i="174"/>
  <c r="I11" i="173"/>
  <c r="D36" i="125"/>
  <c r="L36" i="125"/>
  <c r="T36" i="125"/>
  <c r="J28" i="125"/>
  <c r="R28" i="125"/>
  <c r="E29" i="125"/>
  <c r="M29" i="125"/>
  <c r="U29" i="125"/>
  <c r="H30" i="125"/>
  <c r="P30" i="125"/>
  <c r="C31" i="125"/>
  <c r="K31" i="125"/>
  <c r="S31" i="125"/>
  <c r="F32" i="125"/>
  <c r="N32" i="125"/>
  <c r="V32" i="125"/>
  <c r="H34" i="125"/>
  <c r="P34" i="125"/>
  <c r="D35" i="125"/>
  <c r="L35" i="125"/>
  <c r="T35" i="125"/>
  <c r="H42" i="125"/>
  <c r="P42" i="125"/>
  <c r="C43" i="125"/>
  <c r="K43" i="125"/>
  <c r="S43" i="125"/>
  <c r="F44" i="125"/>
  <c r="N44" i="125"/>
  <c r="V44" i="125"/>
  <c r="I45" i="125"/>
  <c r="Q45" i="125"/>
  <c r="D46" i="125"/>
  <c r="L46" i="125"/>
  <c r="T46" i="125"/>
  <c r="O47" i="125"/>
  <c r="W47" i="125"/>
  <c r="J48" i="125"/>
  <c r="R48" i="125"/>
  <c r="E49" i="125"/>
  <c r="M49" i="125"/>
  <c r="U49" i="125"/>
  <c r="H50" i="125"/>
  <c r="P50" i="125"/>
  <c r="F8" i="171"/>
  <c r="F9" i="125"/>
  <c r="V8" i="171"/>
  <c r="V9" i="125"/>
  <c r="C7" i="125"/>
  <c r="Q23" i="125"/>
  <c r="U24" i="125"/>
  <c r="D5" i="125"/>
  <c r="T5" i="125"/>
  <c r="L8" i="171"/>
  <c r="K10" i="125"/>
  <c r="H11" i="171"/>
  <c r="T11" i="171"/>
  <c r="T12" i="125"/>
  <c r="D14" i="125"/>
  <c r="H15" i="125"/>
  <c r="D16" i="125"/>
  <c r="E11" i="174"/>
  <c r="P4" i="173"/>
  <c r="C36" i="125"/>
  <c r="I28" i="125"/>
  <c r="L29" i="125"/>
  <c r="O30" i="125"/>
  <c r="J31" i="125"/>
  <c r="U32" i="125"/>
  <c r="R23" i="125"/>
  <c r="F24" i="125"/>
  <c r="V24" i="125"/>
  <c r="R25" i="125"/>
  <c r="M4" i="171"/>
  <c r="M5" i="125"/>
  <c r="I6" i="125"/>
  <c r="E7" i="125"/>
  <c r="U7" i="125"/>
  <c r="H8" i="171"/>
  <c r="D10" i="125"/>
  <c r="L10" i="125"/>
  <c r="E12" i="125"/>
  <c r="U12" i="125"/>
  <c r="Q13" i="125"/>
  <c r="M14" i="125"/>
  <c r="I15" i="125"/>
  <c r="U16" i="125"/>
  <c r="F11" i="174"/>
  <c r="N11" i="174"/>
  <c r="Q11" i="173"/>
  <c r="C23" i="125"/>
  <c r="K4" i="171"/>
  <c r="F4" i="171"/>
  <c r="F5" i="125"/>
  <c r="J6" i="125"/>
  <c r="F7" i="125"/>
  <c r="N7" i="125"/>
  <c r="V7" i="125"/>
  <c r="I9" i="125"/>
  <c r="Q9" i="125"/>
  <c r="U10" i="125"/>
  <c r="F12" i="125"/>
  <c r="N12" i="125"/>
  <c r="V12" i="125"/>
  <c r="J13" i="125"/>
  <c r="R13" i="125"/>
  <c r="F14" i="125"/>
  <c r="N14" i="125"/>
  <c r="V14" i="125"/>
  <c r="J15" i="125"/>
  <c r="R15" i="125"/>
  <c r="F16" i="125"/>
  <c r="N16" i="125"/>
  <c r="V16" i="125"/>
  <c r="E8" i="173"/>
  <c r="M8" i="173"/>
  <c r="U8" i="173"/>
  <c r="J11" i="173"/>
  <c r="R11" i="173"/>
  <c r="H18" i="125"/>
  <c r="P18" i="125"/>
  <c r="C19" i="125"/>
  <c r="K19" i="125"/>
  <c r="S19" i="125"/>
  <c r="F20" i="125"/>
  <c r="N20" i="125"/>
  <c r="V20" i="125"/>
  <c r="Q21" i="125"/>
  <c r="D51" i="125"/>
  <c r="L51" i="125"/>
  <c r="T51" i="125"/>
  <c r="E36" i="125"/>
  <c r="M36" i="125"/>
  <c r="C28" i="125"/>
  <c r="K28" i="125"/>
  <c r="S28" i="125"/>
  <c r="M35" i="125"/>
  <c r="C60" i="125"/>
  <c r="N5" i="125"/>
  <c r="H4" i="171"/>
  <c r="H5" i="125"/>
  <c r="C16" i="125"/>
  <c r="N8" i="171"/>
  <c r="N9" i="125"/>
  <c r="S11" i="171"/>
  <c r="S12" i="125"/>
  <c r="I23" i="125"/>
  <c r="I22" i="125" s="1"/>
  <c r="M24" i="125"/>
  <c r="Q25" i="125"/>
  <c r="I4" i="171"/>
  <c r="L5" i="125"/>
  <c r="G8" i="171"/>
  <c r="G9" i="125"/>
  <c r="W8" i="171"/>
  <c r="W9" i="125"/>
  <c r="D11" i="171"/>
  <c r="D12" i="125"/>
  <c r="H13" i="125"/>
  <c r="L14" i="125"/>
  <c r="P15" i="125"/>
  <c r="L16" i="125"/>
  <c r="M11" i="174"/>
  <c r="H4" i="173"/>
  <c r="S36" i="125"/>
  <c r="D29" i="125"/>
  <c r="G30" i="125"/>
  <c r="E32" i="125"/>
  <c r="C12" i="125"/>
  <c r="D23" i="125"/>
  <c r="L23" i="125"/>
  <c r="T23" i="125"/>
  <c r="H24" i="125"/>
  <c r="P24" i="125"/>
  <c r="D25" i="125"/>
  <c r="L25" i="125"/>
  <c r="T25" i="125"/>
  <c r="L4" i="171"/>
  <c r="G4" i="171"/>
  <c r="G5" i="125"/>
  <c r="O4" i="171"/>
  <c r="O5" i="125"/>
  <c r="W4" i="171"/>
  <c r="W5" i="125"/>
  <c r="K6" i="125"/>
  <c r="K4" i="125" s="1"/>
  <c r="S6" i="125"/>
  <c r="G7" i="125"/>
  <c r="O7" i="125"/>
  <c r="W7" i="125"/>
  <c r="S8" i="171"/>
  <c r="J9" i="125"/>
  <c r="R9" i="125"/>
  <c r="F10" i="125"/>
  <c r="N10" i="125"/>
  <c r="V10" i="125"/>
  <c r="O11" i="171"/>
  <c r="G12" i="125"/>
  <c r="O12" i="125"/>
  <c r="W12" i="125"/>
  <c r="K13" i="125"/>
  <c r="S13" i="125"/>
  <c r="G14" i="125"/>
  <c r="O14" i="125"/>
  <c r="W14" i="125"/>
  <c r="K15" i="125"/>
  <c r="S15" i="125"/>
  <c r="G16" i="125"/>
  <c r="O16" i="125"/>
  <c r="W16" i="125"/>
  <c r="I8" i="174"/>
  <c r="Q8" i="174"/>
  <c r="H11" i="174"/>
  <c r="P11" i="174"/>
  <c r="F8" i="173"/>
  <c r="N8" i="173"/>
  <c r="V8" i="173"/>
  <c r="K11" i="173"/>
  <c r="S11" i="173"/>
  <c r="I18" i="125"/>
  <c r="Q18" i="125"/>
  <c r="D19" i="125"/>
  <c r="L19" i="125"/>
  <c r="T19" i="125"/>
  <c r="G20" i="125"/>
  <c r="O20" i="125"/>
  <c r="W20" i="125"/>
  <c r="R21" i="125"/>
  <c r="E51" i="125"/>
  <c r="M51" i="125"/>
  <c r="U51" i="125"/>
  <c r="F36" i="125"/>
  <c r="N36" i="125"/>
  <c r="V36" i="125"/>
  <c r="C37" i="125"/>
  <c r="K37" i="125"/>
  <c r="S37" i="125"/>
  <c r="F38" i="125"/>
  <c r="N38" i="125"/>
  <c r="V38" i="125"/>
  <c r="I39" i="125"/>
  <c r="Q39" i="125"/>
  <c r="D40" i="125"/>
  <c r="L40" i="125"/>
  <c r="T40" i="125"/>
  <c r="G41" i="125"/>
  <c r="O41" i="125"/>
  <c r="W41" i="125"/>
  <c r="J42" i="125"/>
  <c r="R42" i="125"/>
  <c r="E43" i="125"/>
  <c r="M43" i="125"/>
  <c r="U43" i="125"/>
  <c r="H44" i="125"/>
  <c r="P44" i="125"/>
  <c r="C45" i="125"/>
  <c r="K45" i="125"/>
  <c r="S45" i="125"/>
  <c r="F46" i="125"/>
  <c r="N46" i="125"/>
  <c r="V46" i="125"/>
  <c r="I47" i="125"/>
  <c r="Q47" i="125"/>
  <c r="D48" i="125"/>
  <c r="L48" i="125"/>
  <c r="T48" i="125"/>
  <c r="G49" i="125"/>
  <c r="O49" i="125"/>
  <c r="W49" i="125"/>
  <c r="J50" i="125"/>
  <c r="R50" i="125"/>
  <c r="E58" i="125"/>
  <c r="M58" i="125"/>
  <c r="U58" i="125"/>
  <c r="F29" i="125"/>
  <c r="N29" i="125"/>
  <c r="V29" i="125"/>
  <c r="I30" i="125"/>
  <c r="Q30" i="125"/>
  <c r="L31" i="125"/>
  <c r="T31" i="125"/>
  <c r="G32" i="125"/>
  <c r="O32" i="125"/>
  <c r="W32" i="125"/>
  <c r="E35" i="125"/>
  <c r="U35" i="125"/>
  <c r="J37" i="125"/>
  <c r="R37" i="125"/>
  <c r="E38" i="125"/>
  <c r="M38" i="125"/>
  <c r="U38" i="125"/>
  <c r="H39" i="125"/>
  <c r="P39" i="125"/>
  <c r="K40" i="125"/>
  <c r="S40" i="125"/>
  <c r="F41" i="125"/>
  <c r="N41" i="125"/>
  <c r="V41" i="125"/>
  <c r="I42" i="125"/>
  <c r="Q42" i="125"/>
  <c r="D43" i="125"/>
  <c r="L43" i="125"/>
  <c r="T43" i="125"/>
  <c r="G44" i="125"/>
  <c r="O44" i="125"/>
  <c r="W44" i="125"/>
  <c r="J45" i="125"/>
  <c r="R45" i="125"/>
  <c r="E46" i="125"/>
  <c r="M46" i="125"/>
  <c r="U46" i="125"/>
  <c r="H47" i="125"/>
  <c r="P47" i="125"/>
  <c r="K48" i="125"/>
  <c r="F49" i="125"/>
  <c r="N49" i="125"/>
  <c r="V49" i="125"/>
  <c r="I50" i="125"/>
  <c r="Q50" i="125"/>
  <c r="D58" i="125"/>
  <c r="L58" i="125"/>
  <c r="T58" i="125"/>
  <c r="H59" i="125"/>
  <c r="P59" i="125"/>
  <c r="K60" i="125"/>
  <c r="S60" i="125"/>
  <c r="D72" i="125"/>
  <c r="C64" i="125"/>
  <c r="Q66" i="125"/>
  <c r="D37" i="125"/>
  <c r="L37" i="125"/>
  <c r="T37" i="125"/>
  <c r="G38" i="125"/>
  <c r="O38" i="125"/>
  <c r="W38" i="125"/>
  <c r="J39" i="125"/>
  <c r="R39" i="125"/>
  <c r="E40" i="125"/>
  <c r="M40" i="125"/>
  <c r="U40" i="125"/>
  <c r="H41" i="125"/>
  <c r="P41" i="125"/>
  <c r="C42" i="125"/>
  <c r="K42" i="125"/>
  <c r="S42" i="125"/>
  <c r="F43" i="125"/>
  <c r="N43" i="125"/>
  <c r="V43" i="125"/>
  <c r="I44" i="125"/>
  <c r="Q44" i="125"/>
  <c r="D45" i="125"/>
  <c r="L45" i="125"/>
  <c r="T45" i="125"/>
  <c r="G46" i="125"/>
  <c r="O46" i="125"/>
  <c r="W46" i="125"/>
  <c r="J47" i="125"/>
  <c r="R47" i="125"/>
  <c r="E48" i="125"/>
  <c r="M48" i="125"/>
  <c r="U48" i="125"/>
  <c r="H49" i="125"/>
  <c r="P49" i="125"/>
  <c r="C50" i="125"/>
  <c r="K50" i="125"/>
  <c r="S50" i="125"/>
  <c r="F58" i="125"/>
  <c r="N58" i="125"/>
  <c r="V58" i="125"/>
  <c r="J59" i="125"/>
  <c r="R59" i="125"/>
  <c r="E60" i="125"/>
  <c r="M60" i="125"/>
  <c r="U60" i="125"/>
  <c r="F72" i="125"/>
  <c r="N72" i="125"/>
  <c r="V72" i="125"/>
  <c r="I73" i="125"/>
  <c r="Q73" i="125"/>
  <c r="H62" i="125"/>
  <c r="P62" i="125"/>
  <c r="I61" i="125"/>
  <c r="Q61" i="125"/>
  <c r="K59" i="125"/>
  <c r="S59" i="125"/>
  <c r="F60" i="125"/>
  <c r="N60" i="125"/>
  <c r="V60" i="125"/>
  <c r="G72" i="125"/>
  <c r="O72" i="125"/>
  <c r="W72" i="125"/>
  <c r="R73" i="125"/>
  <c r="C63" i="125"/>
  <c r="K63" i="125"/>
  <c r="S63" i="125"/>
  <c r="F64" i="125"/>
  <c r="N64" i="125"/>
  <c r="V64" i="125"/>
  <c r="I65" i="125"/>
  <c r="Q65" i="125"/>
  <c r="D66" i="125"/>
  <c r="L66" i="125"/>
  <c r="T66" i="125"/>
  <c r="G67" i="125"/>
  <c r="O67" i="125"/>
  <c r="W67" i="125"/>
  <c r="J68" i="125"/>
  <c r="R68" i="125"/>
  <c r="M69" i="125"/>
  <c r="U69" i="125"/>
  <c r="Q38" i="125"/>
  <c r="D39" i="125"/>
  <c r="L39" i="125"/>
  <c r="T39" i="125"/>
  <c r="G40" i="125"/>
  <c r="O40" i="125"/>
  <c r="W40" i="125"/>
  <c r="J41" i="125"/>
  <c r="R41" i="125"/>
  <c r="E42" i="125"/>
  <c r="M42" i="125"/>
  <c r="U42" i="125"/>
  <c r="H43" i="125"/>
  <c r="P43" i="125"/>
  <c r="C44" i="125"/>
  <c r="K44" i="125"/>
  <c r="F45" i="125"/>
  <c r="N45" i="125"/>
  <c r="V45" i="125"/>
  <c r="I46" i="125"/>
  <c r="Q46" i="125"/>
  <c r="D47" i="125"/>
  <c r="L47" i="125"/>
  <c r="T47" i="125"/>
  <c r="G48" i="125"/>
  <c r="O48" i="125"/>
  <c r="W48" i="125"/>
  <c r="J49" i="125"/>
  <c r="R49" i="125"/>
  <c r="E50" i="125"/>
  <c r="M50" i="125"/>
  <c r="U50" i="125"/>
  <c r="H58" i="125"/>
  <c r="P58" i="125"/>
  <c r="D59" i="125"/>
  <c r="L59" i="125"/>
  <c r="T59" i="125"/>
  <c r="G60" i="125"/>
  <c r="O60" i="125"/>
  <c r="W60" i="125"/>
  <c r="H72" i="125"/>
  <c r="P72" i="125"/>
  <c r="C73" i="125"/>
  <c r="K73" i="125"/>
  <c r="S73" i="125"/>
  <c r="J62" i="125"/>
  <c r="R62" i="125"/>
  <c r="C61" i="125"/>
  <c r="K61" i="125"/>
  <c r="S61" i="125"/>
  <c r="D76" i="125"/>
  <c r="L76" i="125"/>
  <c r="T76" i="125"/>
  <c r="K29" i="125"/>
  <c r="S29" i="125"/>
  <c r="F30" i="125"/>
  <c r="N30" i="125"/>
  <c r="V30" i="125"/>
  <c r="I31" i="125"/>
  <c r="Q31" i="125"/>
  <c r="L32" i="125"/>
  <c r="T32" i="125"/>
  <c r="F34" i="125"/>
  <c r="N34" i="125"/>
  <c r="V34" i="125"/>
  <c r="J35" i="125"/>
  <c r="R35" i="125"/>
  <c r="G37" i="125"/>
  <c r="O37" i="125"/>
  <c r="W37" i="125"/>
  <c r="J38" i="125"/>
  <c r="R38" i="125"/>
  <c r="E39" i="125"/>
  <c r="M39" i="125"/>
  <c r="U39" i="125"/>
  <c r="H40" i="125"/>
  <c r="P40" i="125"/>
  <c r="K41" i="125"/>
  <c r="S41" i="125"/>
  <c r="F42" i="125"/>
  <c r="N42" i="125"/>
  <c r="V42" i="125"/>
  <c r="I43" i="125"/>
  <c r="Q43" i="125"/>
  <c r="D44" i="125"/>
  <c r="L44" i="125"/>
  <c r="T44" i="125"/>
  <c r="G45" i="125"/>
  <c r="O45" i="125"/>
  <c r="W45" i="125"/>
  <c r="J46" i="125"/>
  <c r="R46" i="125"/>
  <c r="E47" i="125"/>
  <c r="M47" i="125"/>
  <c r="U47" i="125"/>
  <c r="H48" i="125"/>
  <c r="P48" i="125"/>
  <c r="K49" i="125"/>
  <c r="S49" i="125"/>
  <c r="F50" i="125"/>
  <c r="N50" i="125"/>
  <c r="V50" i="125"/>
  <c r="Q58" i="125"/>
  <c r="E59" i="125"/>
  <c r="M59" i="125"/>
  <c r="U59" i="125"/>
  <c r="H60" i="125"/>
  <c r="P60" i="125"/>
  <c r="I72" i="125"/>
  <c r="Q72" i="125"/>
  <c r="D73" i="125"/>
  <c r="L73" i="125"/>
  <c r="T73" i="125"/>
  <c r="C62" i="125"/>
  <c r="K62" i="125"/>
  <c r="S62" i="125"/>
  <c r="D61" i="125"/>
  <c r="L61" i="125"/>
  <c r="T61" i="125"/>
  <c r="E76" i="125"/>
  <c r="M76" i="125"/>
  <c r="U76" i="125"/>
  <c r="F61" i="125"/>
  <c r="N61" i="125"/>
  <c r="V61" i="125"/>
  <c r="K67" i="125"/>
  <c r="S67" i="125"/>
  <c r="F68" i="125"/>
  <c r="N68" i="125"/>
  <c r="V68" i="125"/>
  <c r="I69" i="125"/>
  <c r="Q69" i="125"/>
  <c r="I75" i="125"/>
  <c r="Q75" i="125"/>
  <c r="G76" i="125"/>
  <c r="O76" i="125"/>
  <c r="W76" i="125"/>
  <c r="L72" i="125"/>
  <c r="T72" i="125"/>
  <c r="G73" i="125"/>
  <c r="O73" i="125"/>
  <c r="W73" i="125"/>
  <c r="F62" i="125"/>
  <c r="N62" i="125"/>
  <c r="V62" i="125"/>
  <c r="G61" i="125"/>
  <c r="O61" i="125"/>
  <c r="W61" i="125"/>
  <c r="H63" i="125"/>
  <c r="P63" i="125"/>
  <c r="K64" i="125"/>
  <c r="S64" i="125"/>
  <c r="F65" i="125"/>
  <c r="N65" i="125"/>
  <c r="V65" i="125"/>
  <c r="I66" i="125"/>
  <c r="D67" i="125"/>
  <c r="L67" i="125"/>
  <c r="T67" i="125"/>
  <c r="G68" i="125"/>
  <c r="O68" i="125"/>
  <c r="W68" i="125"/>
  <c r="J69" i="125"/>
  <c r="R69" i="125"/>
  <c r="J75" i="125"/>
  <c r="H76" i="125"/>
  <c r="P76" i="125"/>
  <c r="M72" i="125"/>
  <c r="U72" i="125"/>
  <c r="H73" i="125"/>
  <c r="P73" i="125"/>
  <c r="G62" i="125"/>
  <c r="O62" i="125"/>
  <c r="W62" i="125"/>
  <c r="H61" i="125"/>
  <c r="P61" i="125"/>
  <c r="I63" i="125"/>
  <c r="Q63" i="125"/>
  <c r="L64" i="125"/>
  <c r="T64" i="125"/>
  <c r="G65" i="125"/>
  <c r="O65" i="125"/>
  <c r="W65" i="125"/>
  <c r="J66" i="125"/>
  <c r="R66" i="125"/>
  <c r="E67" i="125"/>
  <c r="U67" i="125"/>
  <c r="H68" i="125"/>
  <c r="P68" i="125"/>
  <c r="K69" i="125"/>
  <c r="S69" i="125"/>
  <c r="K75" i="125"/>
  <c r="S75" i="125"/>
  <c r="I76" i="125"/>
  <c r="J76" i="125"/>
  <c r="R76" i="125"/>
  <c r="P22" i="125" l="1"/>
  <c r="O3" i="174"/>
  <c r="O22" i="125"/>
  <c r="R3" i="173"/>
  <c r="R71" i="125"/>
  <c r="Q3" i="173"/>
  <c r="U71" i="125"/>
  <c r="D22" i="125"/>
  <c r="F3" i="174"/>
  <c r="G3" i="174"/>
  <c r="W3" i="174"/>
  <c r="K22" i="125"/>
  <c r="V3" i="174"/>
  <c r="K71" i="125"/>
  <c r="H22" i="125"/>
  <c r="W22" i="125"/>
  <c r="J3" i="173"/>
  <c r="F22" i="125"/>
  <c r="J22" i="125"/>
  <c r="S71" i="125"/>
  <c r="E3" i="174"/>
  <c r="M8" i="125"/>
  <c r="R3" i="171"/>
  <c r="K3" i="173"/>
  <c r="I3" i="173"/>
  <c r="V3" i="171"/>
  <c r="H8" i="125"/>
  <c r="S3" i="173"/>
  <c r="H3" i="173"/>
  <c r="I17" i="125"/>
  <c r="L22" i="125"/>
  <c r="E22" i="125"/>
  <c r="R22" i="125"/>
  <c r="G8" i="125"/>
  <c r="P17" i="125"/>
  <c r="T3" i="174"/>
  <c r="T8" i="125"/>
  <c r="M22" i="125"/>
  <c r="V71" i="125"/>
  <c r="L8" i="125"/>
  <c r="P8" i="125"/>
  <c r="O8" i="125"/>
  <c r="D8" i="125"/>
  <c r="I71" i="125"/>
  <c r="U3" i="171"/>
  <c r="K3" i="174"/>
  <c r="K3" i="171"/>
  <c r="I3" i="174"/>
  <c r="L3" i="173"/>
  <c r="D3" i="174"/>
  <c r="M71" i="125"/>
  <c r="N22" i="125"/>
  <c r="J3" i="174"/>
  <c r="F71" i="125"/>
  <c r="P4" i="125"/>
  <c r="H3" i="174"/>
  <c r="O17" i="125"/>
  <c r="S8" i="125"/>
  <c r="T3" i="173"/>
  <c r="L3" i="174"/>
  <c r="N3" i="171"/>
  <c r="N71" i="125"/>
  <c r="N3" i="173"/>
  <c r="P3" i="174"/>
  <c r="D3" i="171"/>
  <c r="S22" i="125"/>
  <c r="T22" i="125"/>
  <c r="F3" i="173"/>
  <c r="W8" i="125"/>
  <c r="S4" i="125"/>
  <c r="U22" i="125"/>
  <c r="H17" i="125"/>
  <c r="H27" i="125"/>
  <c r="S3" i="174"/>
  <c r="E8" i="125"/>
  <c r="I3" i="171"/>
  <c r="U3" i="174"/>
  <c r="G22" i="125"/>
  <c r="L71" i="125"/>
  <c r="G3" i="171"/>
  <c r="W3" i="173"/>
  <c r="V3" i="173"/>
  <c r="R3" i="174"/>
  <c r="Q3" i="171"/>
  <c r="J3" i="171"/>
  <c r="I8" i="125"/>
  <c r="J71" i="125"/>
  <c r="Q22" i="125"/>
  <c r="U17" i="125"/>
  <c r="R8" i="125"/>
  <c r="N17" i="125"/>
  <c r="H4" i="125"/>
  <c r="F17" i="125"/>
  <c r="U3" i="173"/>
  <c r="P3" i="173"/>
  <c r="G4" i="125"/>
  <c r="O3" i="173"/>
  <c r="M3" i="174"/>
  <c r="E17" i="125"/>
  <c r="G3" i="173"/>
  <c r="Q3" i="174"/>
  <c r="W3" i="171"/>
  <c r="D3" i="173"/>
  <c r="E71" i="125"/>
  <c r="D27" i="125"/>
  <c r="D11" i="125"/>
  <c r="V17" i="125"/>
  <c r="N3" i="174"/>
  <c r="M3" i="171"/>
  <c r="J8" i="125"/>
  <c r="H11" i="125"/>
  <c r="E3" i="171"/>
  <c r="V22" i="125"/>
  <c r="T3" i="171"/>
  <c r="M17" i="125"/>
  <c r="L3" i="171"/>
  <c r="E3" i="173"/>
  <c r="Q8" i="125"/>
  <c r="M11" i="125"/>
  <c r="T4" i="125"/>
  <c r="J17" i="125"/>
  <c r="D4" i="125"/>
  <c r="H3" i="171"/>
  <c r="M3" i="173"/>
  <c r="G17" i="125"/>
  <c r="E27" i="125"/>
  <c r="M4" i="125"/>
  <c r="P27" i="125"/>
  <c r="R17" i="125"/>
  <c r="I33" i="125"/>
  <c r="W17" i="125"/>
  <c r="U8" i="125"/>
  <c r="V4" i="125"/>
  <c r="I11" i="125"/>
  <c r="S17" i="125"/>
  <c r="K33" i="125"/>
  <c r="J33" i="125"/>
  <c r="P71" i="125"/>
  <c r="U27" i="125"/>
  <c r="R4" i="125"/>
  <c r="F4" i="125"/>
  <c r="F33" i="125"/>
  <c r="W33" i="125"/>
  <c r="R33" i="125"/>
  <c r="I4" i="125"/>
  <c r="Q71" i="125"/>
  <c r="L27" i="125"/>
  <c r="N8" i="125"/>
  <c r="Q4" i="125"/>
  <c r="G33" i="125"/>
  <c r="S27" i="125"/>
  <c r="U4" i="125"/>
  <c r="P11" i="125"/>
  <c r="T71" i="125"/>
  <c r="V11" i="125"/>
  <c r="I27" i="125"/>
  <c r="L11" i="125"/>
  <c r="S33" i="125"/>
  <c r="Q17" i="125"/>
  <c r="T11" i="125"/>
  <c r="Q33" i="125"/>
  <c r="T27" i="125"/>
  <c r="U33" i="125"/>
  <c r="K17" i="125"/>
  <c r="N4" i="125"/>
  <c r="O33" i="125"/>
  <c r="M27" i="125"/>
  <c r="W11" i="125"/>
  <c r="T17" i="125"/>
  <c r="L33" i="125"/>
  <c r="V33" i="125"/>
  <c r="H71" i="125"/>
  <c r="O11" i="125"/>
  <c r="O4" i="125"/>
  <c r="F3" i="171"/>
  <c r="P33" i="125"/>
  <c r="M33" i="125"/>
  <c r="N33" i="125"/>
  <c r="G11" i="125"/>
  <c r="O3" i="171"/>
  <c r="H33" i="125"/>
  <c r="E4" i="125"/>
  <c r="E33" i="125"/>
  <c r="R11" i="125"/>
  <c r="T33" i="125"/>
  <c r="K27" i="125"/>
  <c r="Q27" i="125"/>
  <c r="W27" i="125"/>
  <c r="L17" i="125"/>
  <c r="J11" i="125"/>
  <c r="J4" i="125"/>
  <c r="D33" i="125"/>
  <c r="Q11" i="125"/>
  <c r="W71" i="125"/>
  <c r="D71" i="125"/>
  <c r="N11" i="125"/>
  <c r="U11" i="125"/>
  <c r="V8" i="125"/>
  <c r="P3" i="171"/>
  <c r="O27" i="125"/>
  <c r="D17" i="125"/>
  <c r="S3" i="171"/>
  <c r="V27" i="125"/>
  <c r="O71" i="125"/>
  <c r="S11" i="125"/>
  <c r="F11" i="125"/>
  <c r="E11" i="125"/>
  <c r="R27" i="125"/>
  <c r="K11" i="125"/>
  <c r="G27" i="125"/>
  <c r="N27" i="125"/>
  <c r="G71" i="125"/>
  <c r="W4" i="125"/>
  <c r="L4" i="125"/>
  <c r="F8" i="125"/>
  <c r="J27" i="125"/>
  <c r="K8" i="125"/>
  <c r="K3" i="125" s="1"/>
  <c r="F27" i="125"/>
  <c r="M3" i="125" l="1"/>
  <c r="P3" i="125"/>
  <c r="U26" i="125"/>
  <c r="D3" i="125"/>
  <c r="S3" i="125"/>
  <c r="D26" i="125"/>
  <c r="H26" i="125"/>
  <c r="F3" i="125"/>
  <c r="J3" i="125"/>
  <c r="E26" i="125"/>
  <c r="S26" i="125"/>
  <c r="H3" i="125"/>
  <c r="G3" i="125"/>
  <c r="I26" i="125"/>
  <c r="K26" i="125"/>
  <c r="U3" i="125"/>
  <c r="J26" i="125"/>
  <c r="R26" i="125"/>
  <c r="O26" i="125"/>
  <c r="P26" i="125"/>
  <c r="R3" i="125"/>
  <c r="T3" i="125"/>
  <c r="G26" i="125"/>
  <c r="W26" i="125"/>
  <c r="I3" i="125"/>
  <c r="F26" i="125"/>
  <c r="E3" i="125"/>
  <c r="N3" i="125"/>
  <c r="Q3" i="125"/>
  <c r="L3" i="125"/>
  <c r="V3" i="125"/>
  <c r="L26" i="125"/>
  <c r="Q26" i="125"/>
  <c r="M26" i="125"/>
  <c r="T26" i="125"/>
  <c r="N26" i="125"/>
  <c r="V26" i="125"/>
  <c r="W3" i="125"/>
  <c r="O3" i="125"/>
  <c r="C4" i="174" l="1"/>
  <c r="U71" i="174"/>
  <c r="M71" i="174"/>
  <c r="E71" i="174"/>
  <c r="W71" i="174"/>
  <c r="V71" i="174"/>
  <c r="T71" i="174"/>
  <c r="S71" i="174"/>
  <c r="R71" i="174"/>
  <c r="O71" i="174"/>
  <c r="N71" i="174"/>
  <c r="L71" i="174"/>
  <c r="K71" i="174"/>
  <c r="J71" i="174"/>
  <c r="G71" i="174"/>
  <c r="F71" i="174"/>
  <c r="D71" i="174"/>
  <c r="C71" i="174"/>
  <c r="Q71" i="174"/>
  <c r="P71" i="174"/>
  <c r="I71" i="174"/>
  <c r="H71" i="174"/>
  <c r="W52" i="174"/>
  <c r="O52" i="174"/>
  <c r="G52" i="174"/>
  <c r="T52" i="174"/>
  <c r="L52" i="174"/>
  <c r="D52" i="174"/>
  <c r="V52" i="174"/>
  <c r="U52" i="174"/>
  <c r="S52" i="174"/>
  <c r="R52" i="174"/>
  <c r="Q52" i="174"/>
  <c r="N52" i="174"/>
  <c r="M52" i="174"/>
  <c r="K52" i="174"/>
  <c r="J52" i="174"/>
  <c r="I52" i="174"/>
  <c r="F52" i="174"/>
  <c r="E52" i="174"/>
  <c r="C52" i="174"/>
  <c r="P52" i="174"/>
  <c r="H52" i="174"/>
  <c r="V33" i="174"/>
  <c r="N33" i="174"/>
  <c r="F33" i="174"/>
  <c r="S33" i="174"/>
  <c r="K33" i="174"/>
  <c r="C33" i="174"/>
  <c r="U33" i="174"/>
  <c r="T33" i="174"/>
  <c r="R33" i="174"/>
  <c r="Q33" i="174"/>
  <c r="P33" i="174"/>
  <c r="M33" i="174"/>
  <c r="L33" i="174"/>
  <c r="J33" i="174"/>
  <c r="I33" i="174"/>
  <c r="H33" i="174"/>
  <c r="E33" i="174"/>
  <c r="D33" i="174"/>
  <c r="W33" i="174"/>
  <c r="O33" i="174"/>
  <c r="G33" i="174"/>
  <c r="T27" i="174"/>
  <c r="L27" i="174"/>
  <c r="D27" i="174"/>
  <c r="Q27" i="174"/>
  <c r="I27" i="174"/>
  <c r="W27" i="174"/>
  <c r="V27" i="174"/>
  <c r="S27" i="174"/>
  <c r="R27" i="174"/>
  <c r="P27" i="174"/>
  <c r="O27" i="174"/>
  <c r="N27" i="174"/>
  <c r="K27" i="174"/>
  <c r="J27" i="174"/>
  <c r="H27" i="174"/>
  <c r="G27" i="174"/>
  <c r="F27" i="174"/>
  <c r="C27" i="174"/>
  <c r="U27" i="174"/>
  <c r="M27" i="174"/>
  <c r="E27" i="174"/>
  <c r="R22" i="174"/>
  <c r="J22" i="174"/>
  <c r="W22" i="174"/>
  <c r="T22" i="174"/>
  <c r="S22" i="174"/>
  <c r="Q22" i="174"/>
  <c r="P22" i="174"/>
  <c r="O22" i="174"/>
  <c r="L22" i="174"/>
  <c r="K22" i="174"/>
  <c r="I22" i="174"/>
  <c r="H22" i="174"/>
  <c r="G22" i="174"/>
  <c r="D22" i="174"/>
  <c r="C22" i="174"/>
  <c r="V22" i="174"/>
  <c r="U22" i="174"/>
  <c r="N22" i="174"/>
  <c r="M22" i="174"/>
  <c r="F22" i="174"/>
  <c r="E22" i="174"/>
  <c r="S17" i="174"/>
  <c r="K17" i="174"/>
  <c r="C17" i="174"/>
  <c r="U17" i="174"/>
  <c r="T17" i="174"/>
  <c r="R17" i="174"/>
  <c r="Q17" i="174"/>
  <c r="P17" i="174"/>
  <c r="M17" i="174"/>
  <c r="L17" i="174"/>
  <c r="J17" i="174"/>
  <c r="I17" i="174"/>
  <c r="H17" i="174"/>
  <c r="E17" i="174"/>
  <c r="D17" i="174"/>
  <c r="W17" i="174"/>
  <c r="V17" i="174"/>
  <c r="O17" i="174"/>
  <c r="N17" i="174"/>
  <c r="G17" i="174"/>
  <c r="F17" i="174"/>
  <c r="C11" i="174"/>
  <c r="C8" i="174"/>
  <c r="Q71" i="173"/>
  <c r="P71" i="173"/>
  <c r="I71" i="173"/>
  <c r="H71" i="173"/>
  <c r="V71" i="173"/>
  <c r="U71" i="173"/>
  <c r="N71" i="173"/>
  <c r="M71" i="173"/>
  <c r="F71" i="173"/>
  <c r="E71" i="173"/>
  <c r="W71" i="173"/>
  <c r="T71" i="173"/>
  <c r="S71" i="173"/>
  <c r="R71" i="173"/>
  <c r="O71" i="173"/>
  <c r="L71" i="173"/>
  <c r="K71" i="173"/>
  <c r="J71" i="173"/>
  <c r="G71" i="173"/>
  <c r="D71" i="173"/>
  <c r="C71" i="173"/>
  <c r="W57" i="125"/>
  <c r="V57" i="125"/>
  <c r="U57" i="125"/>
  <c r="T57" i="125"/>
  <c r="S57" i="125"/>
  <c r="R57" i="125"/>
  <c r="Q57" i="125"/>
  <c r="P57" i="125"/>
  <c r="O57" i="125"/>
  <c r="N57" i="125"/>
  <c r="M57" i="125"/>
  <c r="L57" i="125"/>
  <c r="K57" i="125"/>
  <c r="J57" i="125"/>
  <c r="I57" i="125"/>
  <c r="H57" i="125"/>
  <c r="G57" i="125"/>
  <c r="F57" i="125"/>
  <c r="E57" i="125"/>
  <c r="D57" i="125"/>
  <c r="C57" i="125"/>
  <c r="R52" i="173"/>
  <c r="U52" i="173"/>
  <c r="T52" i="173"/>
  <c r="U33" i="173"/>
  <c r="M33" i="173"/>
  <c r="E33" i="173"/>
  <c r="R33" i="173"/>
  <c r="Q33" i="173"/>
  <c r="J33" i="173"/>
  <c r="I33" i="173"/>
  <c r="W33" i="173"/>
  <c r="V33" i="173"/>
  <c r="O33" i="173"/>
  <c r="N33" i="173"/>
  <c r="G33" i="173"/>
  <c r="F33" i="173"/>
  <c r="T33" i="173"/>
  <c r="S33" i="173"/>
  <c r="L33" i="173"/>
  <c r="K33" i="173"/>
  <c r="D33" i="173"/>
  <c r="C33" i="173"/>
  <c r="P33" i="173"/>
  <c r="H33" i="173"/>
  <c r="W27" i="173"/>
  <c r="P27" i="173"/>
  <c r="O27" i="173"/>
  <c r="H27" i="173"/>
  <c r="G27" i="173"/>
  <c r="U27" i="173"/>
  <c r="T27" i="173"/>
  <c r="M27" i="173"/>
  <c r="L27" i="173"/>
  <c r="E27" i="173"/>
  <c r="D27" i="173"/>
  <c r="R27" i="173"/>
  <c r="Q27" i="173"/>
  <c r="J27" i="173"/>
  <c r="I27" i="173"/>
  <c r="V27" i="173"/>
  <c r="S27" i="173"/>
  <c r="N27" i="173"/>
  <c r="K27" i="173"/>
  <c r="F27" i="173"/>
  <c r="C27" i="173"/>
  <c r="V22" i="173"/>
  <c r="U22" i="173"/>
  <c r="N22" i="173"/>
  <c r="M22" i="173"/>
  <c r="F22" i="173"/>
  <c r="E22" i="173"/>
  <c r="S22" i="173"/>
  <c r="R22" i="173"/>
  <c r="K22" i="173"/>
  <c r="J22" i="173"/>
  <c r="C22" i="173"/>
  <c r="W22" i="173"/>
  <c r="T22" i="173"/>
  <c r="Q22" i="173"/>
  <c r="P22" i="173"/>
  <c r="O22" i="173"/>
  <c r="L22" i="173"/>
  <c r="I22" i="173"/>
  <c r="H22" i="173"/>
  <c r="G22" i="173"/>
  <c r="D22" i="173"/>
  <c r="R17" i="173"/>
  <c r="Q17" i="173"/>
  <c r="J17" i="173"/>
  <c r="I17" i="173"/>
  <c r="W17" i="173"/>
  <c r="V17" i="173"/>
  <c r="O17" i="173"/>
  <c r="N17" i="173"/>
  <c r="G17" i="173"/>
  <c r="F17" i="173"/>
  <c r="T17" i="173"/>
  <c r="S17" i="173"/>
  <c r="L17" i="173"/>
  <c r="K17" i="173"/>
  <c r="D17" i="173"/>
  <c r="C17" i="173"/>
  <c r="U17" i="173"/>
  <c r="P17" i="173"/>
  <c r="M17" i="173"/>
  <c r="H17" i="173"/>
  <c r="E17" i="173"/>
  <c r="C11" i="173"/>
  <c r="C8" i="173"/>
  <c r="C4" i="173"/>
  <c r="U71" i="172"/>
  <c r="Q71" i="172"/>
  <c r="M71" i="172"/>
  <c r="I71" i="172"/>
  <c r="E71" i="172"/>
  <c r="V71" i="172"/>
  <c r="R71" i="172"/>
  <c r="N71" i="172"/>
  <c r="J71" i="172"/>
  <c r="F71" i="172"/>
  <c r="W71" i="172"/>
  <c r="T71" i="172"/>
  <c r="S71" i="172"/>
  <c r="P71" i="172"/>
  <c r="O71" i="172"/>
  <c r="L71" i="172"/>
  <c r="K71" i="172"/>
  <c r="H71" i="172"/>
  <c r="G71" i="172"/>
  <c r="D71" i="172"/>
  <c r="C71" i="172"/>
  <c r="W52" i="172"/>
  <c r="S52" i="172"/>
  <c r="O52" i="172"/>
  <c r="K52" i="172"/>
  <c r="G52" i="172"/>
  <c r="C52" i="172"/>
  <c r="T52" i="172"/>
  <c r="P52" i="172"/>
  <c r="L52" i="172"/>
  <c r="H52" i="172"/>
  <c r="D52" i="172"/>
  <c r="U52" i="172"/>
  <c r="Q52" i="172"/>
  <c r="M52" i="172"/>
  <c r="I52" i="172"/>
  <c r="E52" i="172"/>
  <c r="V52" i="172"/>
  <c r="R52" i="172"/>
  <c r="N52" i="172"/>
  <c r="J52" i="172"/>
  <c r="F52" i="172"/>
  <c r="V33" i="172"/>
  <c r="R33" i="172"/>
  <c r="N33" i="172"/>
  <c r="J33" i="172"/>
  <c r="F33" i="172"/>
  <c r="W33" i="172"/>
  <c r="S33" i="172"/>
  <c r="O33" i="172"/>
  <c r="K33" i="172"/>
  <c r="G33" i="172"/>
  <c r="C33" i="172"/>
  <c r="T33" i="172"/>
  <c r="P33" i="172"/>
  <c r="L33" i="172"/>
  <c r="H33" i="172"/>
  <c r="D33" i="172"/>
  <c r="U33" i="172"/>
  <c r="Q33" i="172"/>
  <c r="M33" i="172"/>
  <c r="I33" i="172"/>
  <c r="E33" i="172"/>
  <c r="T27" i="172"/>
  <c r="P27" i="172"/>
  <c r="P26" i="172" s="1"/>
  <c r="L27" i="172"/>
  <c r="H27" i="172"/>
  <c r="H26" i="172" s="1"/>
  <c r="D27" i="172"/>
  <c r="U27" i="172"/>
  <c r="Q27" i="172"/>
  <c r="M27" i="172"/>
  <c r="M26" i="172" s="1"/>
  <c r="I27" i="172"/>
  <c r="I26" i="172" s="1"/>
  <c r="E27" i="172"/>
  <c r="E26" i="172" s="1"/>
  <c r="V27" i="172"/>
  <c r="R27" i="172"/>
  <c r="N27" i="172"/>
  <c r="N26" i="172" s="1"/>
  <c r="J27" i="172"/>
  <c r="J26" i="172" s="1"/>
  <c r="F27" i="172"/>
  <c r="F26" i="172" s="1"/>
  <c r="W27" i="172"/>
  <c r="W26" i="172" s="1"/>
  <c r="S27" i="172"/>
  <c r="O27" i="172"/>
  <c r="K27" i="172"/>
  <c r="G27" i="172"/>
  <c r="C27" i="172"/>
  <c r="V22" i="172"/>
  <c r="R22" i="172"/>
  <c r="N22" i="172"/>
  <c r="J22" i="172"/>
  <c r="F22" i="172"/>
  <c r="W22" i="172"/>
  <c r="S22" i="172"/>
  <c r="O22" i="172"/>
  <c r="K22" i="172"/>
  <c r="G22" i="172"/>
  <c r="C22" i="172"/>
  <c r="U22" i="172"/>
  <c r="T22" i="172"/>
  <c r="Q22" i="172"/>
  <c r="P22" i="172"/>
  <c r="M22" i="172"/>
  <c r="L22" i="172"/>
  <c r="I22" i="172"/>
  <c r="H22" i="172"/>
  <c r="E22" i="172"/>
  <c r="D22" i="172"/>
  <c r="V17" i="172"/>
  <c r="R17" i="172"/>
  <c r="N17" i="172"/>
  <c r="J17" i="172"/>
  <c r="F17" i="172"/>
  <c r="W17" i="172"/>
  <c r="S17" i="172"/>
  <c r="O17" i="172"/>
  <c r="K17" i="172"/>
  <c r="G17" i="172"/>
  <c r="C17" i="172"/>
  <c r="T17" i="172"/>
  <c r="P17" i="172"/>
  <c r="L17" i="172"/>
  <c r="H17" i="172"/>
  <c r="D17" i="172"/>
  <c r="U17" i="172"/>
  <c r="Q17" i="172"/>
  <c r="M17" i="172"/>
  <c r="M2" i="172" s="1"/>
  <c r="I17" i="172"/>
  <c r="E17" i="172"/>
  <c r="C11" i="172"/>
  <c r="C8" i="172"/>
  <c r="C4" i="172"/>
  <c r="V71" i="171"/>
  <c r="R71" i="171"/>
  <c r="N71" i="171"/>
  <c r="J71" i="171"/>
  <c r="F71" i="171"/>
  <c r="W71" i="171"/>
  <c r="U71" i="171"/>
  <c r="S71" i="171"/>
  <c r="O71" i="171"/>
  <c r="M71" i="171"/>
  <c r="K71" i="171"/>
  <c r="G71" i="171"/>
  <c r="E71" i="171"/>
  <c r="C71" i="171"/>
  <c r="T71" i="171"/>
  <c r="Q71" i="171"/>
  <c r="P71" i="171"/>
  <c r="L71" i="171"/>
  <c r="I71" i="171"/>
  <c r="H71" i="171"/>
  <c r="D71" i="171"/>
  <c r="W70" i="125"/>
  <c r="V70" i="125"/>
  <c r="U70" i="125"/>
  <c r="T70" i="125"/>
  <c r="S70" i="125"/>
  <c r="R70" i="125"/>
  <c r="Q70" i="125"/>
  <c r="P70" i="125"/>
  <c r="O70" i="125"/>
  <c r="N70" i="125"/>
  <c r="M70" i="125"/>
  <c r="L70" i="125"/>
  <c r="K70" i="125"/>
  <c r="J70" i="125"/>
  <c r="I70" i="125"/>
  <c r="H70" i="125"/>
  <c r="G70" i="125"/>
  <c r="F70" i="125"/>
  <c r="E70" i="125"/>
  <c r="D70" i="125"/>
  <c r="C70" i="125"/>
  <c r="W33" i="171"/>
  <c r="S33" i="171"/>
  <c r="O33" i="171"/>
  <c r="K33" i="171"/>
  <c r="G33" i="171"/>
  <c r="C33" i="171"/>
  <c r="U33" i="171"/>
  <c r="T33" i="171"/>
  <c r="Q33" i="171"/>
  <c r="P33" i="171"/>
  <c r="M33" i="171"/>
  <c r="L33" i="171"/>
  <c r="I33" i="171"/>
  <c r="H33" i="171"/>
  <c r="E33" i="171"/>
  <c r="D33" i="171"/>
  <c r="V33" i="171"/>
  <c r="R33" i="171"/>
  <c r="N33" i="171"/>
  <c r="J33" i="171"/>
  <c r="F33" i="171"/>
  <c r="U27" i="171"/>
  <c r="Q27" i="171"/>
  <c r="M27" i="171"/>
  <c r="I27" i="171"/>
  <c r="E27" i="171"/>
  <c r="V27" i="171"/>
  <c r="N27" i="171"/>
  <c r="F27" i="171"/>
  <c r="W27" i="171"/>
  <c r="S27" i="171"/>
  <c r="R27" i="171"/>
  <c r="O27" i="171"/>
  <c r="K27" i="171"/>
  <c r="J27" i="171"/>
  <c r="G27" i="171"/>
  <c r="C27" i="171"/>
  <c r="T27" i="171"/>
  <c r="P27" i="171"/>
  <c r="L27" i="171"/>
  <c r="H27" i="171"/>
  <c r="D27" i="171"/>
  <c r="W22" i="171"/>
  <c r="S22" i="171"/>
  <c r="O22" i="171"/>
  <c r="K22" i="171"/>
  <c r="G22" i="171"/>
  <c r="C22" i="171"/>
  <c r="T22" i="171"/>
  <c r="P22" i="171"/>
  <c r="L22" i="171"/>
  <c r="H22" i="171"/>
  <c r="D22" i="171"/>
  <c r="V22" i="171"/>
  <c r="U22" i="171"/>
  <c r="R22" i="171"/>
  <c r="Q22" i="171"/>
  <c r="N22" i="171"/>
  <c r="M22" i="171"/>
  <c r="J22" i="171"/>
  <c r="I22" i="171"/>
  <c r="F22" i="171"/>
  <c r="E22" i="171"/>
  <c r="W17" i="171"/>
  <c r="S17" i="171"/>
  <c r="O17" i="171"/>
  <c r="K17" i="171"/>
  <c r="G17" i="171"/>
  <c r="C17" i="171"/>
  <c r="T17" i="171"/>
  <c r="P17" i="171"/>
  <c r="L17" i="171"/>
  <c r="H17" i="171"/>
  <c r="D17" i="171"/>
  <c r="U17" i="171"/>
  <c r="Q17" i="171"/>
  <c r="M17" i="171"/>
  <c r="I17" i="171"/>
  <c r="E17" i="171"/>
  <c r="V17" i="171"/>
  <c r="R17" i="171"/>
  <c r="N17" i="171"/>
  <c r="J17" i="171"/>
  <c r="F17" i="171"/>
  <c r="C11" i="171"/>
  <c r="C8" i="171"/>
  <c r="C3" i="172" l="1"/>
  <c r="W2" i="172"/>
  <c r="P52" i="173"/>
  <c r="V52" i="171"/>
  <c r="E52" i="173"/>
  <c r="M52" i="173"/>
  <c r="O52" i="173"/>
  <c r="J52" i="173"/>
  <c r="L26" i="174"/>
  <c r="L2" i="174" s="1"/>
  <c r="F26" i="171"/>
  <c r="J26" i="171"/>
  <c r="K26" i="171"/>
  <c r="I26" i="171"/>
  <c r="G52" i="171"/>
  <c r="K52" i="171"/>
  <c r="N52" i="171"/>
  <c r="J52" i="171"/>
  <c r="R52" i="171"/>
  <c r="C52" i="171"/>
  <c r="O26" i="171"/>
  <c r="E52" i="171"/>
  <c r="O52" i="171"/>
  <c r="M52" i="171"/>
  <c r="N26" i="171"/>
  <c r="N2" i="171" s="1"/>
  <c r="W52" i="171"/>
  <c r="U52" i="171"/>
  <c r="H52" i="173"/>
  <c r="F52" i="171"/>
  <c r="L52" i="171"/>
  <c r="L52" i="173"/>
  <c r="K52" i="125"/>
  <c r="E26" i="174"/>
  <c r="E2" i="174" s="1"/>
  <c r="F26" i="173"/>
  <c r="H26" i="173"/>
  <c r="G26" i="171"/>
  <c r="S52" i="171"/>
  <c r="I52" i="171"/>
  <c r="I52" i="173"/>
  <c r="Q52" i="173"/>
  <c r="Q52" i="171"/>
  <c r="D52" i="173"/>
  <c r="V52" i="173"/>
  <c r="S52" i="125"/>
  <c r="G52" i="125"/>
  <c r="O52" i="125"/>
  <c r="W52" i="125"/>
  <c r="T52" i="171"/>
  <c r="W52" i="173"/>
  <c r="E52" i="125"/>
  <c r="M52" i="125"/>
  <c r="U52" i="125"/>
  <c r="J26" i="173"/>
  <c r="C52" i="173"/>
  <c r="F52" i="125"/>
  <c r="N52" i="125"/>
  <c r="V52" i="125"/>
  <c r="M26" i="174"/>
  <c r="M2" i="174" s="1"/>
  <c r="C4" i="171"/>
  <c r="C5" i="125"/>
  <c r="K52" i="173"/>
  <c r="H52" i="125"/>
  <c r="P52" i="125"/>
  <c r="F52" i="173"/>
  <c r="D52" i="171"/>
  <c r="G52" i="173"/>
  <c r="I52" i="125"/>
  <c r="Q52" i="125"/>
  <c r="N52" i="173"/>
  <c r="T26" i="174"/>
  <c r="T2" i="174" s="1"/>
  <c r="H52" i="171"/>
  <c r="C3" i="173"/>
  <c r="S52" i="173"/>
  <c r="J52" i="125"/>
  <c r="R52" i="125"/>
  <c r="C26" i="171"/>
  <c r="P52" i="171"/>
  <c r="D52" i="125"/>
  <c r="L52" i="125"/>
  <c r="T52" i="125"/>
  <c r="I2" i="172"/>
  <c r="E2" i="172"/>
  <c r="P2" i="172"/>
  <c r="V26" i="172"/>
  <c r="P26" i="171"/>
  <c r="S26" i="171"/>
  <c r="Q26" i="171"/>
  <c r="O26" i="172"/>
  <c r="O2" i="172" s="1"/>
  <c r="R26" i="173"/>
  <c r="R2" i="173" s="1"/>
  <c r="D26" i="174"/>
  <c r="D2" i="174" s="1"/>
  <c r="R26" i="171"/>
  <c r="N26" i="174"/>
  <c r="N2" i="174" s="1"/>
  <c r="T26" i="171"/>
  <c r="W26" i="171"/>
  <c r="H2" i="172"/>
  <c r="N26" i="173"/>
  <c r="P26" i="173"/>
  <c r="P2" i="173" s="1"/>
  <c r="F26" i="174"/>
  <c r="F2" i="174" s="1"/>
  <c r="Q26" i="172"/>
  <c r="Q2" i="172" s="1"/>
  <c r="R26" i="172"/>
  <c r="R2" i="172" s="1"/>
  <c r="V26" i="171"/>
  <c r="V2" i="171" s="1"/>
  <c r="U26" i="172"/>
  <c r="U2" i="172" s="1"/>
  <c r="V26" i="174"/>
  <c r="V2" i="174" s="1"/>
  <c r="K26" i="173"/>
  <c r="S26" i="173"/>
  <c r="C26" i="173"/>
  <c r="G26" i="174"/>
  <c r="G2" i="174" s="1"/>
  <c r="O26" i="174"/>
  <c r="O2" i="174" s="1"/>
  <c r="W26" i="174"/>
  <c r="W2" i="174" s="1"/>
  <c r="J26" i="174"/>
  <c r="J2" i="174" s="1"/>
  <c r="R26" i="174"/>
  <c r="R2" i="174" s="1"/>
  <c r="K26" i="174"/>
  <c r="K2" i="174" s="1"/>
  <c r="S26" i="174"/>
  <c r="S2" i="174" s="1"/>
  <c r="F2" i="172"/>
  <c r="J2" i="172"/>
  <c r="N2" i="172"/>
  <c r="V2" i="172"/>
  <c r="C26" i="174"/>
  <c r="C26" i="172"/>
  <c r="C2" i="172" s="1"/>
  <c r="H26" i="174"/>
  <c r="H2" i="174" s="1"/>
  <c r="P26" i="174"/>
  <c r="P2" i="174" s="1"/>
  <c r="U26" i="174"/>
  <c r="U2" i="174" s="1"/>
  <c r="C3" i="174"/>
  <c r="I26" i="174"/>
  <c r="I2" i="174" s="1"/>
  <c r="Q26" i="174"/>
  <c r="Q2" i="174" s="1"/>
  <c r="I26" i="173"/>
  <c r="Q26" i="173"/>
  <c r="D26" i="173"/>
  <c r="L26" i="173"/>
  <c r="T26" i="173"/>
  <c r="T2" i="173" s="1"/>
  <c r="G26" i="173"/>
  <c r="O26" i="173"/>
  <c r="O2" i="173" s="1"/>
  <c r="W26" i="173"/>
  <c r="V26" i="173"/>
  <c r="E26" i="173"/>
  <c r="E2" i="173" s="1"/>
  <c r="U26" i="173"/>
  <c r="U2" i="173" s="1"/>
  <c r="M26" i="173"/>
  <c r="M2" i="173" s="1"/>
  <c r="G26" i="172"/>
  <c r="G2" i="172" s="1"/>
  <c r="D26" i="172"/>
  <c r="D2" i="172" s="1"/>
  <c r="L26" i="172"/>
  <c r="L2" i="172" s="1"/>
  <c r="T26" i="172"/>
  <c r="T2" i="172" s="1"/>
  <c r="K26" i="172"/>
  <c r="K2" i="172" s="1"/>
  <c r="S26" i="172"/>
  <c r="S2" i="172" s="1"/>
  <c r="C3" i="171"/>
  <c r="M26" i="171"/>
  <c r="U26" i="171"/>
  <c r="D26" i="171"/>
  <c r="H26" i="171"/>
  <c r="E26" i="171"/>
  <c r="L26" i="171"/>
  <c r="L2" i="171" s="1"/>
  <c r="E2" i="171" l="1"/>
  <c r="I2" i="171"/>
  <c r="V2" i="173"/>
  <c r="J2" i="173"/>
  <c r="F2" i="171"/>
  <c r="I2" i="173"/>
  <c r="K2" i="171"/>
  <c r="J2" i="171"/>
  <c r="L2" i="173"/>
  <c r="M2" i="171"/>
  <c r="D2" i="171"/>
  <c r="G2" i="173"/>
  <c r="K2" i="173"/>
  <c r="R2" i="171"/>
  <c r="O2" i="171"/>
  <c r="G2" i="171"/>
  <c r="S2" i="171"/>
  <c r="W2" i="171"/>
  <c r="C2" i="173"/>
  <c r="F2" i="173"/>
  <c r="H2" i="171"/>
  <c r="T2" i="171"/>
  <c r="Q2" i="171"/>
  <c r="U2" i="171"/>
  <c r="H2" i="173"/>
  <c r="S2" i="173"/>
  <c r="W2" i="173"/>
  <c r="C2" i="171"/>
  <c r="D2" i="173"/>
  <c r="Q2" i="173"/>
  <c r="N2" i="173"/>
  <c r="P2" i="171"/>
  <c r="C2" i="174"/>
  <c r="N8" i="183" l="1"/>
  <c r="M8" i="183"/>
  <c r="L8" i="183" l="1"/>
  <c r="C22" i="183"/>
  <c r="C4" i="183"/>
  <c r="C8" i="183"/>
  <c r="C11" i="183"/>
  <c r="P8" i="183"/>
  <c r="L22" i="183"/>
  <c r="C71" i="183"/>
  <c r="S8" i="183"/>
  <c r="C33" i="183"/>
  <c r="O8" i="183"/>
  <c r="Q8" i="183"/>
  <c r="M22" i="183"/>
  <c r="R8" i="183"/>
  <c r="N22" i="183"/>
  <c r="L71" i="183"/>
  <c r="M71" i="183"/>
  <c r="N71" i="183"/>
  <c r="O71" i="183"/>
  <c r="I4" i="183"/>
  <c r="P71" i="183"/>
  <c r="K4" i="183"/>
  <c r="Q71" i="183"/>
  <c r="C17" i="183"/>
  <c r="J4" i="183"/>
  <c r="L4" i="183"/>
  <c r="R71" i="183"/>
  <c r="M4" i="183"/>
  <c r="S71" i="183"/>
  <c r="N4" i="183"/>
  <c r="O4" i="183"/>
  <c r="C27" i="183"/>
  <c r="T71" i="183"/>
  <c r="V71" i="183"/>
  <c r="W71" i="183"/>
  <c r="C52" i="183"/>
  <c r="K27" i="183"/>
  <c r="Q22" i="183"/>
  <c r="N27" i="183"/>
  <c r="U71" i="183"/>
  <c r="M27" i="183"/>
  <c r="G11" i="183"/>
  <c r="S17" i="183"/>
  <c r="T22" i="183"/>
  <c r="O22" i="183"/>
  <c r="S22" i="183"/>
  <c r="U22" i="183"/>
  <c r="R22" i="183"/>
  <c r="H11" i="183"/>
  <c r="I11" i="183"/>
  <c r="U17" i="183"/>
  <c r="V22" i="183"/>
  <c r="P22" i="183"/>
  <c r="T17" i="183"/>
  <c r="V17" i="183"/>
  <c r="S33" i="183"/>
  <c r="L27" i="183"/>
  <c r="J11" i="183"/>
  <c r="G4" i="183"/>
  <c r="W8" i="183"/>
  <c r="K11" i="183"/>
  <c r="W17" i="183"/>
  <c r="R33" i="183"/>
  <c r="Q33" i="183"/>
  <c r="H4" i="183"/>
  <c r="P33" i="183"/>
  <c r="O27" i="183"/>
  <c r="U33" i="183"/>
  <c r="T33" i="183"/>
  <c r="V33" i="183"/>
  <c r="R27" i="183"/>
  <c r="W33" i="183"/>
  <c r="W22" i="183"/>
  <c r="S27" i="183"/>
  <c r="E8" i="183"/>
  <c r="P27" i="183"/>
  <c r="P4" i="183"/>
  <c r="N11" i="183"/>
  <c r="H52" i="183"/>
  <c r="D52" i="183"/>
  <c r="D71" i="183"/>
  <c r="T27" i="183"/>
  <c r="I52" i="183"/>
  <c r="E52" i="183"/>
  <c r="E71" i="183"/>
  <c r="F8" i="183"/>
  <c r="U4" i="183"/>
  <c r="J52" i="183"/>
  <c r="F52" i="183"/>
  <c r="F71" i="183"/>
  <c r="P11" i="183"/>
  <c r="U11" i="183"/>
  <c r="G71" i="183"/>
  <c r="E33" i="183"/>
  <c r="L52" i="183"/>
  <c r="H71" i="183"/>
  <c r="Q11" i="183"/>
  <c r="T4" i="183"/>
  <c r="F33" i="183"/>
  <c r="J8" i="183"/>
  <c r="K8" i="183"/>
  <c r="D22" i="183"/>
  <c r="I33" i="183"/>
  <c r="M52" i="183"/>
  <c r="I71" i="183"/>
  <c r="R4" i="183"/>
  <c r="W27" i="183"/>
  <c r="V11" i="183"/>
  <c r="E17" i="183"/>
  <c r="N52" i="183"/>
  <c r="J71" i="183"/>
  <c r="I8" i="183"/>
  <c r="G33" i="183"/>
  <c r="K52" i="183"/>
  <c r="O52" i="183"/>
  <c r="K71" i="183"/>
  <c r="Q4" i="183"/>
  <c r="O11" i="183"/>
  <c r="W4" i="183"/>
  <c r="D17" i="183"/>
  <c r="F17" i="183"/>
  <c r="P52" i="183"/>
  <c r="K33" i="183"/>
  <c r="M33" i="183"/>
  <c r="Q52" i="183"/>
  <c r="V27" i="183"/>
  <c r="V26" i="183" s="1"/>
  <c r="S4" i="183"/>
  <c r="H8" i="183"/>
  <c r="H33" i="183"/>
  <c r="J33" i="183"/>
  <c r="F22" i="183"/>
  <c r="H22" i="183"/>
  <c r="N33" i="183"/>
  <c r="R52" i="183"/>
  <c r="G8" i="183"/>
  <c r="G52" i="183"/>
  <c r="L33" i="183"/>
  <c r="N17" i="183"/>
  <c r="J22" i="183"/>
  <c r="F27" i="183"/>
  <c r="O33" i="183"/>
  <c r="S52" i="183"/>
  <c r="Q27" i="183"/>
  <c r="R11" i="183"/>
  <c r="I17" i="183"/>
  <c r="J17" i="183"/>
  <c r="K17" i="183"/>
  <c r="G17" i="183"/>
  <c r="O17" i="183"/>
  <c r="K22" i="183"/>
  <c r="G27" i="183"/>
  <c r="T52" i="183"/>
  <c r="D8" i="183"/>
  <c r="M11" i="183"/>
  <c r="D33" i="183"/>
  <c r="V4" i="183"/>
  <c r="W11" i="183"/>
  <c r="G22" i="183"/>
  <c r="D27" i="183"/>
  <c r="M17" i="183"/>
  <c r="T8" i="183"/>
  <c r="D11" i="183"/>
  <c r="P17" i="183"/>
  <c r="H27" i="183"/>
  <c r="U52" i="183"/>
  <c r="L11" i="183"/>
  <c r="S11" i="183"/>
  <c r="T11" i="183"/>
  <c r="E22" i="183"/>
  <c r="E27" i="183"/>
  <c r="E11" i="183"/>
  <c r="Q17" i="183"/>
  <c r="I27" i="183"/>
  <c r="V52" i="183"/>
  <c r="U27" i="183"/>
  <c r="H17" i="183"/>
  <c r="L17" i="183"/>
  <c r="I22" i="183"/>
  <c r="D4" i="183"/>
  <c r="E4" i="183"/>
  <c r="U8" i="183"/>
  <c r="F4" i="183"/>
  <c r="V8" i="183"/>
  <c r="F11" i="183"/>
  <c r="R17" i="183"/>
  <c r="J27" i="183"/>
  <c r="J26" i="183" s="1"/>
  <c r="W52" i="183"/>
  <c r="W176" i="149"/>
  <c r="V176" i="149"/>
  <c r="U176" i="149"/>
  <c r="T176" i="149"/>
  <c r="S176" i="149"/>
  <c r="R176" i="149"/>
  <c r="Q176" i="149"/>
  <c r="P176" i="149"/>
  <c r="O176" i="149"/>
  <c r="N176" i="149"/>
  <c r="M176" i="149"/>
  <c r="L176" i="149"/>
  <c r="K176" i="149"/>
  <c r="J176" i="149"/>
  <c r="I176" i="149"/>
  <c r="H176" i="149"/>
  <c r="G176" i="149"/>
  <c r="F176" i="149"/>
  <c r="E176" i="149"/>
  <c r="D176" i="149"/>
  <c r="C176" i="149"/>
  <c r="W175" i="149"/>
  <c r="V175" i="149"/>
  <c r="U175" i="149"/>
  <c r="T175" i="149"/>
  <c r="S175" i="149"/>
  <c r="R175" i="149"/>
  <c r="Q175" i="149"/>
  <c r="P175" i="149"/>
  <c r="O175" i="149"/>
  <c r="N175" i="149"/>
  <c r="M175" i="149"/>
  <c r="L175" i="149"/>
  <c r="K175" i="149"/>
  <c r="J175" i="149"/>
  <c r="I175" i="149"/>
  <c r="H175" i="149"/>
  <c r="G175" i="149"/>
  <c r="F175" i="149"/>
  <c r="E175" i="149"/>
  <c r="D175" i="149"/>
  <c r="C175" i="149"/>
  <c r="W174" i="149"/>
  <c r="V174" i="149"/>
  <c r="U174" i="149"/>
  <c r="T174" i="149"/>
  <c r="S174" i="149"/>
  <c r="R174" i="149"/>
  <c r="Q174" i="149"/>
  <c r="P174" i="149"/>
  <c r="O174" i="149"/>
  <c r="N174" i="149"/>
  <c r="M174" i="149"/>
  <c r="L174" i="149"/>
  <c r="K174" i="149"/>
  <c r="J174" i="149"/>
  <c r="I174" i="149"/>
  <c r="H174" i="149"/>
  <c r="G174" i="149"/>
  <c r="F174" i="149"/>
  <c r="E174" i="149"/>
  <c r="D174" i="149"/>
  <c r="C174" i="149"/>
  <c r="W173" i="149"/>
  <c r="V173" i="149"/>
  <c r="U173" i="149"/>
  <c r="T173" i="149"/>
  <c r="S173" i="149"/>
  <c r="R173" i="149"/>
  <c r="Q173" i="149"/>
  <c r="P173" i="149"/>
  <c r="O173" i="149"/>
  <c r="N173" i="149"/>
  <c r="M173" i="149"/>
  <c r="L173" i="149"/>
  <c r="K173" i="149"/>
  <c r="J173" i="149"/>
  <c r="I173" i="149"/>
  <c r="H173" i="149"/>
  <c r="G173" i="149"/>
  <c r="F173" i="149"/>
  <c r="E173" i="149"/>
  <c r="D173" i="149"/>
  <c r="C173" i="149"/>
  <c r="W172" i="149"/>
  <c r="V172" i="149"/>
  <c r="U172" i="149"/>
  <c r="T172" i="149"/>
  <c r="S172" i="149"/>
  <c r="R172" i="149"/>
  <c r="Q172" i="149"/>
  <c r="P172" i="149"/>
  <c r="O172" i="149"/>
  <c r="N172" i="149"/>
  <c r="M172" i="149"/>
  <c r="L172" i="149"/>
  <c r="K172" i="149"/>
  <c r="J172" i="149"/>
  <c r="I172" i="149"/>
  <c r="H172" i="149"/>
  <c r="G172" i="149"/>
  <c r="F172" i="149"/>
  <c r="E172" i="149"/>
  <c r="D172" i="149"/>
  <c r="C172" i="149"/>
  <c r="W171" i="149"/>
  <c r="V171" i="149"/>
  <c r="U171" i="149"/>
  <c r="T171" i="149"/>
  <c r="S171" i="149"/>
  <c r="R171" i="149"/>
  <c r="Q171" i="149"/>
  <c r="P171" i="149"/>
  <c r="O171" i="149"/>
  <c r="N171" i="149"/>
  <c r="M171" i="149"/>
  <c r="L171" i="149"/>
  <c r="K171" i="149"/>
  <c r="J171" i="149"/>
  <c r="I171" i="149"/>
  <c r="H171" i="149"/>
  <c r="G171" i="149"/>
  <c r="F171" i="149"/>
  <c r="E171" i="149"/>
  <c r="D171" i="149"/>
  <c r="C171" i="149"/>
  <c r="W170" i="149"/>
  <c r="V170" i="149"/>
  <c r="U170" i="149"/>
  <c r="T170" i="149"/>
  <c r="S170" i="149"/>
  <c r="R170" i="149"/>
  <c r="Q170" i="149"/>
  <c r="P170" i="149"/>
  <c r="O170" i="149"/>
  <c r="N170" i="149"/>
  <c r="M170" i="149"/>
  <c r="L170" i="149"/>
  <c r="K170" i="149"/>
  <c r="J170" i="149"/>
  <c r="I170" i="149"/>
  <c r="H170" i="149"/>
  <c r="G170" i="149"/>
  <c r="F170" i="149"/>
  <c r="E170" i="149"/>
  <c r="D170" i="149"/>
  <c r="C170" i="149"/>
  <c r="W169" i="149"/>
  <c r="V169" i="149"/>
  <c r="U169" i="149"/>
  <c r="T169" i="149"/>
  <c r="S169" i="149"/>
  <c r="R169" i="149"/>
  <c r="Q169" i="149"/>
  <c r="P169" i="149"/>
  <c r="O169" i="149"/>
  <c r="N169" i="149"/>
  <c r="M169" i="149"/>
  <c r="L169" i="149"/>
  <c r="K169" i="149"/>
  <c r="J169" i="149"/>
  <c r="I169" i="149"/>
  <c r="H169" i="149"/>
  <c r="G169" i="149"/>
  <c r="F169" i="149"/>
  <c r="E169" i="149"/>
  <c r="D169" i="149"/>
  <c r="C169" i="149"/>
  <c r="W168" i="149"/>
  <c r="V168" i="149"/>
  <c r="U168" i="149"/>
  <c r="T168" i="149"/>
  <c r="S168" i="149"/>
  <c r="R168" i="149"/>
  <c r="Q168" i="149"/>
  <c r="P168" i="149"/>
  <c r="O168" i="149"/>
  <c r="N168" i="149"/>
  <c r="M168" i="149"/>
  <c r="L168" i="149"/>
  <c r="K168" i="149"/>
  <c r="J168" i="149"/>
  <c r="I168" i="149"/>
  <c r="H168" i="149"/>
  <c r="G168" i="149"/>
  <c r="F168" i="149"/>
  <c r="E168" i="149"/>
  <c r="D168" i="149"/>
  <c r="C168" i="149"/>
  <c r="W167" i="149"/>
  <c r="V167" i="149"/>
  <c r="U167" i="149"/>
  <c r="T167" i="149"/>
  <c r="S167" i="149"/>
  <c r="R167" i="149"/>
  <c r="Q167" i="149"/>
  <c r="P167" i="149"/>
  <c r="O167" i="149"/>
  <c r="N167" i="149"/>
  <c r="M167" i="149"/>
  <c r="L167" i="149"/>
  <c r="K167" i="149"/>
  <c r="J167" i="149"/>
  <c r="I167" i="149"/>
  <c r="H167" i="149"/>
  <c r="G167" i="149"/>
  <c r="F167" i="149"/>
  <c r="E167" i="149"/>
  <c r="D167" i="149"/>
  <c r="C167" i="149"/>
  <c r="W166" i="149"/>
  <c r="V166" i="149"/>
  <c r="U166" i="149"/>
  <c r="T166" i="149"/>
  <c r="S166" i="149"/>
  <c r="R166" i="149"/>
  <c r="Q166" i="149"/>
  <c r="P166" i="149"/>
  <c r="O166" i="149"/>
  <c r="N166" i="149"/>
  <c r="M166" i="149"/>
  <c r="L166" i="149"/>
  <c r="K166" i="149"/>
  <c r="J166" i="149"/>
  <c r="I166" i="149"/>
  <c r="H166" i="149"/>
  <c r="G166" i="149"/>
  <c r="F166" i="149"/>
  <c r="E166" i="149"/>
  <c r="D166" i="149"/>
  <c r="C166" i="149"/>
  <c r="W165" i="149"/>
  <c r="V165" i="149"/>
  <c r="U165" i="149"/>
  <c r="T165" i="149"/>
  <c r="S165" i="149"/>
  <c r="R165" i="149"/>
  <c r="Q165" i="149"/>
  <c r="P165" i="149"/>
  <c r="O165" i="149"/>
  <c r="N165" i="149"/>
  <c r="M165" i="149"/>
  <c r="L165" i="149"/>
  <c r="K165" i="149"/>
  <c r="J165" i="149"/>
  <c r="I165" i="149"/>
  <c r="H165" i="149"/>
  <c r="G165" i="149"/>
  <c r="F165" i="149"/>
  <c r="E165" i="149"/>
  <c r="D165" i="149"/>
  <c r="C165" i="149"/>
  <c r="C3" i="183" l="1"/>
  <c r="K26" i="183"/>
  <c r="C26" i="183"/>
  <c r="L3" i="183"/>
  <c r="W26" i="183"/>
  <c r="H3" i="183"/>
  <c r="H26" i="183"/>
  <c r="F26" i="183"/>
  <c r="I3" i="183"/>
  <c r="U26" i="183"/>
  <c r="D26" i="183"/>
  <c r="W3" i="183"/>
  <c r="O3" i="183"/>
  <c r="F3" i="183"/>
  <c r="I26" i="183"/>
  <c r="K3" i="183"/>
  <c r="G3" i="183"/>
  <c r="T26" i="183"/>
  <c r="P26" i="183"/>
  <c r="E26" i="183"/>
  <c r="U3" i="183"/>
  <c r="G26" i="183"/>
  <c r="D3" i="183"/>
  <c r="N26" i="183"/>
  <c r="M3" i="183"/>
  <c r="N3" i="183"/>
  <c r="P3" i="183"/>
  <c r="P2" i="183" s="1"/>
  <c r="R26" i="183"/>
  <c r="L26" i="183"/>
  <c r="R3" i="183"/>
  <c r="Q3" i="183"/>
  <c r="S26" i="183"/>
  <c r="J3" i="183"/>
  <c r="J2" i="183" s="1"/>
  <c r="M26" i="183"/>
  <c r="C2" i="183"/>
  <c r="E3" i="183"/>
  <c r="Q26" i="183"/>
  <c r="S3" i="183"/>
  <c r="V3" i="183"/>
  <c r="V2" i="183" s="1"/>
  <c r="O26" i="183"/>
  <c r="T3" i="183"/>
  <c r="V76" i="118"/>
  <c r="N76" i="118"/>
  <c r="F76" i="118"/>
  <c r="W21" i="118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R17" i="118" s="1"/>
  <c r="Q18" i="118"/>
  <c r="P18" i="118"/>
  <c r="O18" i="118"/>
  <c r="N18" i="118"/>
  <c r="M18" i="118"/>
  <c r="L18" i="118"/>
  <c r="K18" i="118"/>
  <c r="J18" i="118"/>
  <c r="J17" i="118" s="1"/>
  <c r="I18" i="118"/>
  <c r="H18" i="118"/>
  <c r="G18" i="118"/>
  <c r="G17" i="118" s="1"/>
  <c r="F18" i="118"/>
  <c r="E18" i="118"/>
  <c r="D18" i="118"/>
  <c r="N17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S11" i="118" s="1"/>
  <c r="R12" i="118"/>
  <c r="R11" i="118" s="1"/>
  <c r="Q12" i="118"/>
  <c r="Q11" i="118" s="1"/>
  <c r="P12" i="118"/>
  <c r="O12" i="118"/>
  <c r="N12" i="118"/>
  <c r="M12" i="118"/>
  <c r="L12" i="118"/>
  <c r="K12" i="118"/>
  <c r="K11" i="118" s="1"/>
  <c r="J12" i="118"/>
  <c r="J11" i="118" s="1"/>
  <c r="I12" i="118"/>
  <c r="I11" i="118" s="1"/>
  <c r="H12" i="118"/>
  <c r="G12" i="118"/>
  <c r="F12" i="118"/>
  <c r="E12" i="118"/>
  <c r="D12" i="118"/>
  <c r="W11" i="118"/>
  <c r="V11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W8" i="118" s="1"/>
  <c r="V9" i="118"/>
  <c r="V8" i="118" s="1"/>
  <c r="U9" i="118"/>
  <c r="T9" i="118"/>
  <c r="S9" i="118"/>
  <c r="R9" i="118"/>
  <c r="Q9" i="118"/>
  <c r="P9" i="118"/>
  <c r="O9" i="118"/>
  <c r="O8" i="118" s="1"/>
  <c r="N9" i="118"/>
  <c r="N8" i="118" s="1"/>
  <c r="M9" i="118"/>
  <c r="L9" i="118"/>
  <c r="K9" i="118"/>
  <c r="J9" i="118"/>
  <c r="I9" i="118"/>
  <c r="H9" i="118"/>
  <c r="H8" i="118" s="1"/>
  <c r="G9" i="118"/>
  <c r="G8" i="118" s="1"/>
  <c r="F9" i="118"/>
  <c r="F8" i="118" s="1"/>
  <c r="E9" i="118"/>
  <c r="D9" i="118"/>
  <c r="R8" i="118"/>
  <c r="J8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V4" i="118" s="1"/>
  <c r="U5" i="118"/>
  <c r="T5" i="118"/>
  <c r="S5" i="118"/>
  <c r="R5" i="118"/>
  <c r="Q5" i="118"/>
  <c r="Q4" i="118" s="1"/>
  <c r="P5" i="118"/>
  <c r="P4" i="118" s="1"/>
  <c r="O5" i="118"/>
  <c r="N5" i="118"/>
  <c r="N4" i="118" s="1"/>
  <c r="M5" i="118"/>
  <c r="L5" i="118"/>
  <c r="K5" i="118"/>
  <c r="J5" i="118"/>
  <c r="I5" i="118"/>
  <c r="I4" i="118" s="1"/>
  <c r="H5" i="118"/>
  <c r="H4" i="118" s="1"/>
  <c r="G5" i="118"/>
  <c r="F5" i="118"/>
  <c r="F4" i="118" s="1"/>
  <c r="E5" i="118"/>
  <c r="D5" i="118"/>
  <c r="W70" i="118"/>
  <c r="V70" i="118"/>
  <c r="U70" i="118"/>
  <c r="T70" i="118"/>
  <c r="S70" i="118"/>
  <c r="R70" i="118"/>
  <c r="Q70" i="118"/>
  <c r="P70" i="118"/>
  <c r="O70" i="118"/>
  <c r="N70" i="118"/>
  <c r="M70" i="118"/>
  <c r="L70" i="118"/>
  <c r="K70" i="118"/>
  <c r="J70" i="118"/>
  <c r="I70" i="118"/>
  <c r="H70" i="118"/>
  <c r="G70" i="118"/>
  <c r="F70" i="118"/>
  <c r="E70" i="118"/>
  <c r="D70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60" i="118"/>
  <c r="V60" i="118"/>
  <c r="U60" i="118"/>
  <c r="T60" i="118"/>
  <c r="S60" i="118"/>
  <c r="R60" i="118"/>
  <c r="Q60" i="118"/>
  <c r="P60" i="118"/>
  <c r="O60" i="118"/>
  <c r="N60" i="118"/>
  <c r="M60" i="118"/>
  <c r="L60" i="118"/>
  <c r="K60" i="118"/>
  <c r="J60" i="118"/>
  <c r="I60" i="118"/>
  <c r="H60" i="118"/>
  <c r="G60" i="118"/>
  <c r="F60" i="118"/>
  <c r="E60" i="118"/>
  <c r="D60" i="118"/>
  <c r="W59" i="118"/>
  <c r="V59" i="118"/>
  <c r="U59" i="118"/>
  <c r="T59" i="118"/>
  <c r="S59" i="118"/>
  <c r="R59" i="118"/>
  <c r="Q59" i="118"/>
  <c r="P59" i="118"/>
  <c r="O59" i="118"/>
  <c r="N59" i="118"/>
  <c r="M59" i="118"/>
  <c r="L59" i="118"/>
  <c r="K59" i="118"/>
  <c r="J59" i="118"/>
  <c r="I59" i="118"/>
  <c r="H59" i="118"/>
  <c r="G59" i="118"/>
  <c r="F59" i="118"/>
  <c r="E59" i="118"/>
  <c r="D59" i="118"/>
  <c r="W58" i="118"/>
  <c r="V58" i="118"/>
  <c r="U58" i="118"/>
  <c r="T58" i="118"/>
  <c r="S58" i="118"/>
  <c r="R58" i="118"/>
  <c r="Q58" i="118"/>
  <c r="P58" i="118"/>
  <c r="O58" i="118"/>
  <c r="N58" i="118"/>
  <c r="M58" i="118"/>
  <c r="L58" i="118"/>
  <c r="K58" i="118"/>
  <c r="J58" i="118"/>
  <c r="I58" i="118"/>
  <c r="H58" i="118"/>
  <c r="G58" i="118"/>
  <c r="F58" i="118"/>
  <c r="E58" i="118"/>
  <c r="D58" i="118"/>
  <c r="W57" i="118"/>
  <c r="V57" i="118"/>
  <c r="U57" i="118"/>
  <c r="T57" i="118"/>
  <c r="S57" i="118"/>
  <c r="R57" i="118"/>
  <c r="Q57" i="118"/>
  <c r="P57" i="118"/>
  <c r="O57" i="118"/>
  <c r="N57" i="118"/>
  <c r="M57" i="118"/>
  <c r="L57" i="118"/>
  <c r="K57" i="118"/>
  <c r="J57" i="118"/>
  <c r="I57" i="118"/>
  <c r="H57" i="118"/>
  <c r="G57" i="118"/>
  <c r="F57" i="118"/>
  <c r="E57" i="118"/>
  <c r="D57" i="118"/>
  <c r="W56" i="118"/>
  <c r="V56" i="118"/>
  <c r="U56" i="118"/>
  <c r="T56" i="118"/>
  <c r="S56" i="118"/>
  <c r="R56" i="118"/>
  <c r="Q56" i="118"/>
  <c r="P56" i="118"/>
  <c r="O56" i="118"/>
  <c r="N56" i="118"/>
  <c r="M56" i="118"/>
  <c r="L56" i="118"/>
  <c r="K56" i="118"/>
  <c r="J56" i="118"/>
  <c r="I56" i="118"/>
  <c r="H56" i="118"/>
  <c r="G56" i="118"/>
  <c r="F56" i="118"/>
  <c r="E56" i="118"/>
  <c r="D56" i="118"/>
  <c r="W55" i="118"/>
  <c r="V55" i="118"/>
  <c r="U55" i="118"/>
  <c r="T55" i="118"/>
  <c r="S55" i="118"/>
  <c r="R55" i="118"/>
  <c r="Q55" i="118"/>
  <c r="P55" i="118"/>
  <c r="O55" i="118"/>
  <c r="N55" i="118"/>
  <c r="M55" i="118"/>
  <c r="L55" i="118"/>
  <c r="K55" i="118"/>
  <c r="J55" i="118"/>
  <c r="I55" i="118"/>
  <c r="H55" i="118"/>
  <c r="G55" i="118"/>
  <c r="F55" i="118"/>
  <c r="E55" i="118"/>
  <c r="D55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U27" i="118" s="1"/>
  <c r="T28" i="118"/>
  <c r="S28" i="118"/>
  <c r="S27" i="118" s="1"/>
  <c r="R28" i="118"/>
  <c r="R27" i="118" s="1"/>
  <c r="Q28" i="118"/>
  <c r="P28" i="118"/>
  <c r="P27" i="118" s="1"/>
  <c r="O28" i="118"/>
  <c r="N28" i="118"/>
  <c r="M28" i="118"/>
  <c r="M27" i="118" s="1"/>
  <c r="L28" i="118"/>
  <c r="K28" i="118"/>
  <c r="K27" i="118" s="1"/>
  <c r="J28" i="118"/>
  <c r="J27" i="118" s="1"/>
  <c r="I28" i="118"/>
  <c r="H28" i="118"/>
  <c r="H27" i="118" s="1"/>
  <c r="G28" i="118"/>
  <c r="F28" i="118"/>
  <c r="E28" i="118"/>
  <c r="E27" i="118" s="1"/>
  <c r="D28" i="118"/>
  <c r="W27" i="118"/>
  <c r="Q27" i="118"/>
  <c r="I27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75" i="118"/>
  <c r="V75" i="118"/>
  <c r="U75" i="118"/>
  <c r="T75" i="118"/>
  <c r="S75" i="118"/>
  <c r="R75" i="118"/>
  <c r="Q75" i="118"/>
  <c r="P75" i="118"/>
  <c r="O75" i="118"/>
  <c r="N75" i="118"/>
  <c r="M75" i="118"/>
  <c r="L75" i="118"/>
  <c r="K75" i="118"/>
  <c r="J75" i="118"/>
  <c r="I75" i="118"/>
  <c r="H75" i="118"/>
  <c r="G75" i="118"/>
  <c r="F75" i="118"/>
  <c r="E75" i="118"/>
  <c r="D75" i="118"/>
  <c r="W74" i="118"/>
  <c r="V74" i="118"/>
  <c r="U74" i="118"/>
  <c r="T74" i="118"/>
  <c r="S74" i="118"/>
  <c r="R74" i="118"/>
  <c r="Q74" i="118"/>
  <c r="P74" i="118"/>
  <c r="O74" i="118"/>
  <c r="N74" i="118"/>
  <c r="M74" i="118"/>
  <c r="L74" i="118"/>
  <c r="K74" i="118"/>
  <c r="J74" i="118"/>
  <c r="I74" i="118"/>
  <c r="H74" i="118"/>
  <c r="G74" i="118"/>
  <c r="F74" i="118"/>
  <c r="E74" i="118"/>
  <c r="D74" i="118"/>
  <c r="W73" i="118"/>
  <c r="V73" i="118"/>
  <c r="U73" i="118"/>
  <c r="T73" i="118"/>
  <c r="S73" i="118"/>
  <c r="R73" i="118"/>
  <c r="Q73" i="118"/>
  <c r="P73" i="118"/>
  <c r="O73" i="118"/>
  <c r="N73" i="118"/>
  <c r="M73" i="118"/>
  <c r="L73" i="118"/>
  <c r="K73" i="118"/>
  <c r="J73" i="118"/>
  <c r="I73" i="118"/>
  <c r="H73" i="118"/>
  <c r="G73" i="118"/>
  <c r="F73" i="118"/>
  <c r="E73" i="118"/>
  <c r="D73" i="118"/>
  <c r="W72" i="118"/>
  <c r="V72" i="118"/>
  <c r="U72" i="118"/>
  <c r="T72" i="118"/>
  <c r="S72" i="118"/>
  <c r="R72" i="118"/>
  <c r="Q72" i="118"/>
  <c r="P72" i="118"/>
  <c r="O72" i="118"/>
  <c r="N72" i="118"/>
  <c r="M72" i="118"/>
  <c r="L72" i="118"/>
  <c r="K72" i="118"/>
  <c r="J72" i="118"/>
  <c r="I72" i="118"/>
  <c r="H72" i="118"/>
  <c r="G72" i="118"/>
  <c r="F72" i="118"/>
  <c r="E72" i="118"/>
  <c r="D72" i="118"/>
  <c r="C75" i="118"/>
  <c r="C74" i="118"/>
  <c r="C73" i="118"/>
  <c r="C72" i="118"/>
  <c r="C70" i="118"/>
  <c r="C62" i="118"/>
  <c r="C60" i="118"/>
  <c r="C59" i="118"/>
  <c r="C58" i="118"/>
  <c r="C57" i="118"/>
  <c r="C56" i="118"/>
  <c r="C55" i="118"/>
  <c r="C54" i="118"/>
  <c r="C53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71" i="166"/>
  <c r="V71" i="166"/>
  <c r="U71" i="166"/>
  <c r="T71" i="166"/>
  <c r="S71" i="166"/>
  <c r="R71" i="166"/>
  <c r="Q71" i="166"/>
  <c r="P71" i="166"/>
  <c r="O71" i="166"/>
  <c r="N71" i="166"/>
  <c r="M71" i="166"/>
  <c r="L71" i="166"/>
  <c r="K71" i="166"/>
  <c r="J71" i="166"/>
  <c r="I71" i="166"/>
  <c r="H71" i="166"/>
  <c r="G71" i="166"/>
  <c r="F71" i="166"/>
  <c r="E71" i="166"/>
  <c r="D71" i="166"/>
  <c r="W27" i="166"/>
  <c r="V27" i="166"/>
  <c r="U27" i="166"/>
  <c r="T27" i="166"/>
  <c r="S27" i="166"/>
  <c r="R27" i="166"/>
  <c r="Q27" i="166"/>
  <c r="P27" i="166"/>
  <c r="O27" i="166"/>
  <c r="N27" i="166"/>
  <c r="M27" i="166"/>
  <c r="L27" i="166"/>
  <c r="K27" i="166"/>
  <c r="J27" i="166"/>
  <c r="I27" i="166"/>
  <c r="H27" i="166"/>
  <c r="G27" i="166"/>
  <c r="F27" i="166"/>
  <c r="E27" i="166"/>
  <c r="D27" i="166"/>
  <c r="W22" i="166"/>
  <c r="V22" i="166"/>
  <c r="U22" i="166"/>
  <c r="T22" i="166"/>
  <c r="S22" i="166"/>
  <c r="R22" i="166"/>
  <c r="Q22" i="166"/>
  <c r="P22" i="166"/>
  <c r="O22" i="166"/>
  <c r="N22" i="166"/>
  <c r="M22" i="166"/>
  <c r="L22" i="166"/>
  <c r="K22" i="166"/>
  <c r="J22" i="166"/>
  <c r="I22" i="166"/>
  <c r="H22" i="166"/>
  <c r="G22" i="166"/>
  <c r="F22" i="166"/>
  <c r="E22" i="166"/>
  <c r="D22" i="166"/>
  <c r="W17" i="166"/>
  <c r="V17" i="166"/>
  <c r="U17" i="166"/>
  <c r="T17" i="166"/>
  <c r="S17" i="166"/>
  <c r="R17" i="166"/>
  <c r="Q17" i="166"/>
  <c r="P17" i="166"/>
  <c r="O17" i="166"/>
  <c r="N17" i="166"/>
  <c r="M17" i="166"/>
  <c r="L17" i="166"/>
  <c r="K17" i="166"/>
  <c r="J17" i="166"/>
  <c r="I17" i="166"/>
  <c r="H17" i="166"/>
  <c r="G17" i="166"/>
  <c r="F17" i="166"/>
  <c r="E17" i="166"/>
  <c r="D17" i="166"/>
  <c r="W11" i="166"/>
  <c r="V11" i="166"/>
  <c r="U11" i="166"/>
  <c r="T11" i="166"/>
  <c r="S11" i="166"/>
  <c r="R11" i="166"/>
  <c r="Q11" i="166"/>
  <c r="P11" i="166"/>
  <c r="O11" i="166"/>
  <c r="N11" i="166"/>
  <c r="M11" i="166"/>
  <c r="L11" i="166"/>
  <c r="K11" i="166"/>
  <c r="J11" i="166"/>
  <c r="I11" i="166"/>
  <c r="H11" i="166"/>
  <c r="G11" i="166"/>
  <c r="F11" i="166"/>
  <c r="E11" i="166"/>
  <c r="D11" i="166"/>
  <c r="W8" i="166"/>
  <c r="V8" i="166"/>
  <c r="U8" i="166"/>
  <c r="T8" i="166"/>
  <c r="S8" i="166"/>
  <c r="R8" i="166"/>
  <c r="Q8" i="166"/>
  <c r="P8" i="166"/>
  <c r="O8" i="166"/>
  <c r="N8" i="166"/>
  <c r="M8" i="166"/>
  <c r="L8" i="166"/>
  <c r="K8" i="166"/>
  <c r="J8" i="166"/>
  <c r="I8" i="166"/>
  <c r="H8" i="166"/>
  <c r="G8" i="166"/>
  <c r="F8" i="166"/>
  <c r="E8" i="166"/>
  <c r="D8" i="166"/>
  <c r="W4" i="166"/>
  <c r="V4" i="166"/>
  <c r="U4" i="166"/>
  <c r="T4" i="166"/>
  <c r="S4" i="166"/>
  <c r="R4" i="166"/>
  <c r="Q4" i="166"/>
  <c r="P4" i="166"/>
  <c r="O4" i="166"/>
  <c r="N4" i="166"/>
  <c r="M4" i="166"/>
  <c r="L4" i="166"/>
  <c r="K4" i="166"/>
  <c r="J4" i="166"/>
  <c r="I4" i="166"/>
  <c r="H4" i="166"/>
  <c r="G4" i="166"/>
  <c r="F4" i="166"/>
  <c r="E4" i="166"/>
  <c r="D4" i="166"/>
  <c r="W3" i="166"/>
  <c r="V3" i="166"/>
  <c r="U3" i="166"/>
  <c r="T3" i="166"/>
  <c r="S3" i="166"/>
  <c r="R3" i="166"/>
  <c r="Q3" i="166"/>
  <c r="P3" i="166"/>
  <c r="O3" i="166"/>
  <c r="N3" i="166"/>
  <c r="M3" i="166"/>
  <c r="L3" i="166"/>
  <c r="K3" i="166"/>
  <c r="J3" i="166"/>
  <c r="I3" i="166"/>
  <c r="H3" i="166"/>
  <c r="G3" i="166"/>
  <c r="F3" i="166"/>
  <c r="E3" i="166"/>
  <c r="D3" i="166"/>
  <c r="W71" i="168"/>
  <c r="V71" i="168"/>
  <c r="U71" i="168"/>
  <c r="T71" i="168"/>
  <c r="S71" i="168"/>
  <c r="R71" i="168"/>
  <c r="Q71" i="168"/>
  <c r="P71" i="168"/>
  <c r="O71" i="168"/>
  <c r="N71" i="168"/>
  <c r="M71" i="168"/>
  <c r="L71" i="168"/>
  <c r="K71" i="168"/>
  <c r="J71" i="168"/>
  <c r="I71" i="168"/>
  <c r="H71" i="168"/>
  <c r="G71" i="168"/>
  <c r="F71" i="168"/>
  <c r="E71" i="168"/>
  <c r="D71" i="168"/>
  <c r="W27" i="168"/>
  <c r="V27" i="168"/>
  <c r="U27" i="168"/>
  <c r="T27" i="168"/>
  <c r="S27" i="168"/>
  <c r="R27" i="168"/>
  <c r="Q27" i="168"/>
  <c r="P27" i="168"/>
  <c r="O27" i="168"/>
  <c r="N27" i="168"/>
  <c r="M27" i="168"/>
  <c r="L27" i="168"/>
  <c r="K27" i="168"/>
  <c r="J27" i="168"/>
  <c r="I27" i="168"/>
  <c r="H27" i="168"/>
  <c r="G27" i="168"/>
  <c r="F27" i="168"/>
  <c r="E27" i="168"/>
  <c r="D27" i="168"/>
  <c r="W22" i="168"/>
  <c r="V22" i="168"/>
  <c r="U22" i="168"/>
  <c r="T22" i="168"/>
  <c r="S22" i="168"/>
  <c r="R22" i="168"/>
  <c r="Q22" i="168"/>
  <c r="P22" i="168"/>
  <c r="O22" i="168"/>
  <c r="N22" i="168"/>
  <c r="M22" i="168"/>
  <c r="L22" i="168"/>
  <c r="K22" i="168"/>
  <c r="J22" i="168"/>
  <c r="I22" i="168"/>
  <c r="H22" i="168"/>
  <c r="G22" i="168"/>
  <c r="F22" i="168"/>
  <c r="E22" i="168"/>
  <c r="D22" i="168"/>
  <c r="W17" i="168"/>
  <c r="V17" i="168"/>
  <c r="U17" i="168"/>
  <c r="T17" i="168"/>
  <c r="S17" i="168"/>
  <c r="R17" i="168"/>
  <c r="Q17" i="168"/>
  <c r="P17" i="168"/>
  <c r="O17" i="168"/>
  <c r="N17" i="168"/>
  <c r="M17" i="168"/>
  <c r="L17" i="168"/>
  <c r="K17" i="168"/>
  <c r="J17" i="168"/>
  <c r="I17" i="168"/>
  <c r="H17" i="168"/>
  <c r="G17" i="168"/>
  <c r="F17" i="168"/>
  <c r="E17" i="168"/>
  <c r="D17" i="168"/>
  <c r="W11" i="168"/>
  <c r="V11" i="168"/>
  <c r="U11" i="168"/>
  <c r="T11" i="168"/>
  <c r="S11" i="168"/>
  <c r="R11" i="168"/>
  <c r="Q11" i="168"/>
  <c r="P11" i="168"/>
  <c r="O11" i="168"/>
  <c r="N11" i="168"/>
  <c r="M11" i="168"/>
  <c r="L11" i="168"/>
  <c r="K11" i="168"/>
  <c r="J11" i="168"/>
  <c r="I11" i="168"/>
  <c r="H11" i="168"/>
  <c r="G11" i="168"/>
  <c r="F11" i="168"/>
  <c r="E11" i="168"/>
  <c r="D11" i="168"/>
  <c r="W8" i="168"/>
  <c r="V8" i="168"/>
  <c r="U8" i="168"/>
  <c r="T8" i="168"/>
  <c r="S8" i="168"/>
  <c r="R8" i="168"/>
  <c r="Q8" i="168"/>
  <c r="P8" i="168"/>
  <c r="O8" i="168"/>
  <c r="N8" i="168"/>
  <c r="M8" i="168"/>
  <c r="L8" i="168"/>
  <c r="K8" i="168"/>
  <c r="J8" i="168"/>
  <c r="I8" i="168"/>
  <c r="H8" i="168"/>
  <c r="G8" i="168"/>
  <c r="F8" i="168"/>
  <c r="E8" i="168"/>
  <c r="D8" i="168"/>
  <c r="W4" i="168"/>
  <c r="V4" i="168"/>
  <c r="U4" i="168"/>
  <c r="U3" i="168" s="1"/>
  <c r="T4" i="168"/>
  <c r="T3" i="168" s="1"/>
  <c r="S4" i="168"/>
  <c r="R4" i="168"/>
  <c r="Q4" i="168"/>
  <c r="P4" i="168"/>
  <c r="O4" i="168"/>
  <c r="N4" i="168"/>
  <c r="M4" i="168"/>
  <c r="L4" i="168"/>
  <c r="L3" i="168" s="1"/>
  <c r="K4" i="168"/>
  <c r="J4" i="168"/>
  <c r="I4" i="168"/>
  <c r="H4" i="168"/>
  <c r="G4" i="168"/>
  <c r="F4" i="168"/>
  <c r="E4" i="168"/>
  <c r="D4" i="168"/>
  <c r="D3" i="168" s="1"/>
  <c r="W3" i="168"/>
  <c r="V3" i="168"/>
  <c r="S3" i="168"/>
  <c r="R3" i="168"/>
  <c r="Q3" i="168"/>
  <c r="P3" i="168"/>
  <c r="O3" i="168"/>
  <c r="N3" i="168"/>
  <c r="M3" i="168"/>
  <c r="K3" i="168"/>
  <c r="J3" i="168"/>
  <c r="I3" i="168"/>
  <c r="H3" i="168"/>
  <c r="G3" i="168"/>
  <c r="F3" i="168"/>
  <c r="E3" i="168"/>
  <c r="W71" i="169"/>
  <c r="V71" i="169"/>
  <c r="U71" i="169"/>
  <c r="T71" i="169"/>
  <c r="S71" i="169"/>
  <c r="R71" i="169"/>
  <c r="Q71" i="169"/>
  <c r="P71" i="169"/>
  <c r="O71" i="169"/>
  <c r="N71" i="169"/>
  <c r="M71" i="169"/>
  <c r="L71" i="169"/>
  <c r="K71" i="169"/>
  <c r="J71" i="169"/>
  <c r="I71" i="169"/>
  <c r="H71" i="169"/>
  <c r="G71" i="169"/>
  <c r="F71" i="169"/>
  <c r="E71" i="169"/>
  <c r="D71" i="169"/>
  <c r="W27" i="169"/>
  <c r="V27" i="169"/>
  <c r="U27" i="169"/>
  <c r="T27" i="169"/>
  <c r="S27" i="169"/>
  <c r="R27" i="169"/>
  <c r="Q27" i="169"/>
  <c r="P27" i="169"/>
  <c r="O27" i="169"/>
  <c r="N27" i="169"/>
  <c r="M27" i="169"/>
  <c r="L27" i="169"/>
  <c r="K27" i="169"/>
  <c r="J27" i="169"/>
  <c r="I27" i="169"/>
  <c r="H27" i="169"/>
  <c r="G27" i="169"/>
  <c r="F27" i="169"/>
  <c r="E27" i="169"/>
  <c r="D27" i="169"/>
  <c r="W22" i="169"/>
  <c r="V22" i="169"/>
  <c r="U22" i="169"/>
  <c r="T22" i="169"/>
  <c r="S22" i="169"/>
  <c r="R22" i="169"/>
  <c r="Q22" i="169"/>
  <c r="P22" i="169"/>
  <c r="O22" i="169"/>
  <c r="N22" i="169"/>
  <c r="M22" i="169"/>
  <c r="L22" i="169"/>
  <c r="K22" i="169"/>
  <c r="J22" i="169"/>
  <c r="I22" i="169"/>
  <c r="H22" i="169"/>
  <c r="G22" i="169"/>
  <c r="F22" i="169"/>
  <c r="E22" i="169"/>
  <c r="D22" i="169"/>
  <c r="W17" i="169"/>
  <c r="V17" i="169"/>
  <c r="U17" i="169"/>
  <c r="T17" i="169"/>
  <c r="S17" i="169"/>
  <c r="R17" i="169"/>
  <c r="Q17" i="169"/>
  <c r="P17" i="169"/>
  <c r="O17" i="169"/>
  <c r="N17" i="169"/>
  <c r="M17" i="169"/>
  <c r="L17" i="169"/>
  <c r="K17" i="169"/>
  <c r="J17" i="169"/>
  <c r="I17" i="169"/>
  <c r="H17" i="169"/>
  <c r="G17" i="169"/>
  <c r="F17" i="169"/>
  <c r="E17" i="169"/>
  <c r="D17" i="169"/>
  <c r="W11" i="169"/>
  <c r="V11" i="169"/>
  <c r="U11" i="169"/>
  <c r="T11" i="169"/>
  <c r="S11" i="169"/>
  <c r="R11" i="169"/>
  <c r="Q11" i="169"/>
  <c r="P11" i="169"/>
  <c r="O11" i="169"/>
  <c r="N11" i="169"/>
  <c r="M11" i="169"/>
  <c r="L11" i="169"/>
  <c r="K11" i="169"/>
  <c r="J11" i="169"/>
  <c r="I11" i="169"/>
  <c r="H11" i="169"/>
  <c r="G11" i="169"/>
  <c r="F11" i="169"/>
  <c r="E11" i="169"/>
  <c r="D11" i="169"/>
  <c r="W8" i="169"/>
  <c r="V8" i="169"/>
  <c r="U8" i="169"/>
  <c r="T8" i="169"/>
  <c r="S8" i="169"/>
  <c r="R8" i="169"/>
  <c r="Q8" i="169"/>
  <c r="P8" i="169"/>
  <c r="O8" i="169"/>
  <c r="N8" i="169"/>
  <c r="M8" i="169"/>
  <c r="L8" i="169"/>
  <c r="K8" i="169"/>
  <c r="J8" i="169"/>
  <c r="I8" i="169"/>
  <c r="H8" i="169"/>
  <c r="G8" i="169"/>
  <c r="F8" i="169"/>
  <c r="E8" i="169"/>
  <c r="D8" i="169"/>
  <c r="W4" i="169"/>
  <c r="V4" i="169"/>
  <c r="U4" i="169"/>
  <c r="U3" i="169" s="1"/>
  <c r="T4" i="169"/>
  <c r="T3" i="169" s="1"/>
  <c r="S4" i="169"/>
  <c r="R4" i="169"/>
  <c r="R3" i="169" s="1"/>
  <c r="Q4" i="169"/>
  <c r="P4" i="169"/>
  <c r="O4" i="169"/>
  <c r="N4" i="169"/>
  <c r="M4" i="169"/>
  <c r="M3" i="169" s="1"/>
  <c r="L4" i="169"/>
  <c r="L3" i="169" s="1"/>
  <c r="K4" i="169"/>
  <c r="J4" i="169"/>
  <c r="J3" i="169" s="1"/>
  <c r="I4" i="169"/>
  <c r="H4" i="169"/>
  <c r="G4" i="169"/>
  <c r="F4" i="169"/>
  <c r="E4" i="169"/>
  <c r="E3" i="169" s="1"/>
  <c r="D4" i="169"/>
  <c r="D3" i="169" s="1"/>
  <c r="W3" i="169"/>
  <c r="V3" i="169"/>
  <c r="S3" i="169"/>
  <c r="Q3" i="169"/>
  <c r="P3" i="169"/>
  <c r="O3" i="169"/>
  <c r="N3" i="169"/>
  <c r="K3" i="169"/>
  <c r="I3" i="169"/>
  <c r="H3" i="169"/>
  <c r="G3" i="169"/>
  <c r="F3" i="169"/>
  <c r="W71" i="170"/>
  <c r="V71" i="170"/>
  <c r="U71" i="170"/>
  <c r="T71" i="170"/>
  <c r="S71" i="170"/>
  <c r="R71" i="170"/>
  <c r="Q71" i="170"/>
  <c r="P71" i="170"/>
  <c r="O71" i="170"/>
  <c r="N71" i="170"/>
  <c r="M71" i="170"/>
  <c r="L71" i="170"/>
  <c r="K71" i="170"/>
  <c r="J71" i="170"/>
  <c r="I71" i="170"/>
  <c r="H71" i="170"/>
  <c r="G71" i="170"/>
  <c r="F71" i="170"/>
  <c r="E71" i="170"/>
  <c r="D71" i="170"/>
  <c r="W27" i="170"/>
  <c r="V27" i="170"/>
  <c r="U27" i="170"/>
  <c r="T27" i="170"/>
  <c r="S27" i="170"/>
  <c r="R27" i="170"/>
  <c r="Q27" i="170"/>
  <c r="P27" i="170"/>
  <c r="O27" i="170"/>
  <c r="N27" i="170"/>
  <c r="M27" i="170"/>
  <c r="L27" i="170"/>
  <c r="K27" i="170"/>
  <c r="J27" i="170"/>
  <c r="I27" i="170"/>
  <c r="H27" i="170"/>
  <c r="G27" i="170"/>
  <c r="F27" i="170"/>
  <c r="E27" i="170"/>
  <c r="D27" i="170"/>
  <c r="W22" i="170"/>
  <c r="V22" i="170"/>
  <c r="U22" i="170"/>
  <c r="T22" i="170"/>
  <c r="S22" i="170"/>
  <c r="R22" i="170"/>
  <c r="Q22" i="170"/>
  <c r="P22" i="170"/>
  <c r="O22" i="170"/>
  <c r="N22" i="170"/>
  <c r="M22" i="170"/>
  <c r="L22" i="170"/>
  <c r="K22" i="170"/>
  <c r="J22" i="170"/>
  <c r="I22" i="170"/>
  <c r="H22" i="170"/>
  <c r="G22" i="170"/>
  <c r="F22" i="170"/>
  <c r="E22" i="170"/>
  <c r="D22" i="170"/>
  <c r="W17" i="170"/>
  <c r="V17" i="170"/>
  <c r="U17" i="170"/>
  <c r="T17" i="170"/>
  <c r="S17" i="170"/>
  <c r="R17" i="170"/>
  <c r="Q17" i="170"/>
  <c r="P17" i="170"/>
  <c r="O17" i="170"/>
  <c r="N17" i="170"/>
  <c r="M17" i="170"/>
  <c r="L17" i="170"/>
  <c r="K17" i="170"/>
  <c r="J17" i="170"/>
  <c r="I17" i="170"/>
  <c r="H17" i="170"/>
  <c r="G17" i="170"/>
  <c r="F17" i="170"/>
  <c r="E17" i="170"/>
  <c r="D17" i="170"/>
  <c r="W11" i="170"/>
  <c r="V11" i="170"/>
  <c r="U11" i="170"/>
  <c r="T11" i="170"/>
  <c r="S11" i="170"/>
  <c r="R11" i="170"/>
  <c r="Q11" i="170"/>
  <c r="P11" i="170"/>
  <c r="O11" i="170"/>
  <c r="N11" i="170"/>
  <c r="M11" i="170"/>
  <c r="L11" i="170"/>
  <c r="K11" i="170"/>
  <c r="J11" i="170"/>
  <c r="I11" i="170"/>
  <c r="H11" i="170"/>
  <c r="G11" i="170"/>
  <c r="F11" i="170"/>
  <c r="E11" i="170"/>
  <c r="D11" i="170"/>
  <c r="W8" i="170"/>
  <c r="V8" i="170"/>
  <c r="U8" i="170"/>
  <c r="T8" i="170"/>
  <c r="S8" i="170"/>
  <c r="R8" i="170"/>
  <c r="Q8" i="170"/>
  <c r="Q3" i="170" s="1"/>
  <c r="P8" i="170"/>
  <c r="O8" i="170"/>
  <c r="N8" i="170"/>
  <c r="M8" i="170"/>
  <c r="L8" i="170"/>
  <c r="K8" i="170"/>
  <c r="J8" i="170"/>
  <c r="I8" i="170"/>
  <c r="I3" i="170" s="1"/>
  <c r="H8" i="170"/>
  <c r="G8" i="170"/>
  <c r="F8" i="170"/>
  <c r="E8" i="170"/>
  <c r="D8" i="170"/>
  <c r="W4" i="170"/>
  <c r="V4" i="170"/>
  <c r="U4" i="170"/>
  <c r="U3" i="170" s="1"/>
  <c r="T4" i="170"/>
  <c r="T3" i="170" s="1"/>
  <c r="S4" i="170"/>
  <c r="S3" i="170" s="1"/>
  <c r="R4" i="170"/>
  <c r="Q4" i="170"/>
  <c r="P4" i="170"/>
  <c r="O4" i="170"/>
  <c r="N4" i="170"/>
  <c r="M4" i="170"/>
  <c r="M3" i="170" s="1"/>
  <c r="L4" i="170"/>
  <c r="L3" i="170" s="1"/>
  <c r="K4" i="170"/>
  <c r="K3" i="170" s="1"/>
  <c r="J4" i="170"/>
  <c r="I4" i="170"/>
  <c r="H4" i="170"/>
  <c r="G4" i="170"/>
  <c r="F4" i="170"/>
  <c r="E4" i="170"/>
  <c r="E3" i="170" s="1"/>
  <c r="D4" i="170"/>
  <c r="D3" i="170" s="1"/>
  <c r="W3" i="170"/>
  <c r="V3" i="170"/>
  <c r="R3" i="170"/>
  <c r="P3" i="170"/>
  <c r="O3" i="170"/>
  <c r="N3" i="170"/>
  <c r="J3" i="170"/>
  <c r="H3" i="170"/>
  <c r="G3" i="170"/>
  <c r="F3" i="170"/>
  <c r="U76" i="118"/>
  <c r="M76" i="118"/>
  <c r="E76" i="118"/>
  <c r="W71" i="167"/>
  <c r="V71" i="167"/>
  <c r="U71" i="167"/>
  <c r="T71" i="167"/>
  <c r="S71" i="167"/>
  <c r="R71" i="167"/>
  <c r="Q71" i="167"/>
  <c r="P71" i="167"/>
  <c r="O71" i="167"/>
  <c r="N71" i="167"/>
  <c r="M71" i="167"/>
  <c r="L71" i="167"/>
  <c r="K71" i="167"/>
  <c r="J71" i="167"/>
  <c r="I71" i="167"/>
  <c r="H71" i="167"/>
  <c r="G71" i="167"/>
  <c r="F71" i="167"/>
  <c r="E71" i="167"/>
  <c r="D71" i="167"/>
  <c r="T69" i="118"/>
  <c r="Q69" i="118"/>
  <c r="V68" i="118"/>
  <c r="U68" i="118"/>
  <c r="T68" i="118"/>
  <c r="N68" i="118"/>
  <c r="M68" i="118"/>
  <c r="L68" i="118"/>
  <c r="H68" i="118"/>
  <c r="R67" i="118"/>
  <c r="L67" i="118"/>
  <c r="J67" i="118"/>
  <c r="I67" i="118"/>
  <c r="D67" i="118"/>
  <c r="U66" i="118"/>
  <c r="Q65" i="118"/>
  <c r="L65" i="118"/>
  <c r="P64" i="118"/>
  <c r="H64" i="118"/>
  <c r="E64" i="118"/>
  <c r="D64" i="118"/>
  <c r="T63" i="118"/>
  <c r="R63" i="118"/>
  <c r="J63" i="118"/>
  <c r="I63" i="118"/>
  <c r="V61" i="118"/>
  <c r="U61" i="118"/>
  <c r="P61" i="118"/>
  <c r="N61" i="118"/>
  <c r="M61" i="118"/>
  <c r="F61" i="118"/>
  <c r="P51" i="118"/>
  <c r="I51" i="118"/>
  <c r="H51" i="118"/>
  <c r="D51" i="118"/>
  <c r="H50" i="118"/>
  <c r="T49" i="118"/>
  <c r="M48" i="118"/>
  <c r="L47" i="118"/>
  <c r="D47" i="118"/>
  <c r="P45" i="118"/>
  <c r="H45" i="118"/>
  <c r="H43" i="118"/>
  <c r="T42" i="118"/>
  <c r="L42" i="118"/>
  <c r="D40" i="118"/>
  <c r="P39" i="118"/>
  <c r="W36" i="118"/>
  <c r="V36" i="118"/>
  <c r="U36" i="118"/>
  <c r="W27" i="167"/>
  <c r="V27" i="167"/>
  <c r="U27" i="167"/>
  <c r="T27" i="167"/>
  <c r="S27" i="167"/>
  <c r="R27" i="167"/>
  <c r="Q27" i="167"/>
  <c r="P27" i="167"/>
  <c r="O27" i="167"/>
  <c r="N27" i="167"/>
  <c r="M27" i="167"/>
  <c r="L27" i="167"/>
  <c r="K27" i="167"/>
  <c r="J27" i="167"/>
  <c r="I27" i="167"/>
  <c r="H27" i="167"/>
  <c r="G27" i="167"/>
  <c r="F27" i="167"/>
  <c r="E27" i="167"/>
  <c r="D27" i="167"/>
  <c r="W22" i="167"/>
  <c r="V22" i="167"/>
  <c r="U22" i="167"/>
  <c r="T22" i="167"/>
  <c r="S22" i="167"/>
  <c r="R22" i="167"/>
  <c r="Q22" i="167"/>
  <c r="P22" i="167"/>
  <c r="O22" i="167"/>
  <c r="N22" i="167"/>
  <c r="M22" i="167"/>
  <c r="L22" i="167"/>
  <c r="K22" i="167"/>
  <c r="J22" i="167"/>
  <c r="I22" i="167"/>
  <c r="H22" i="167"/>
  <c r="G22" i="167"/>
  <c r="F22" i="167"/>
  <c r="E22" i="167"/>
  <c r="D22" i="167"/>
  <c r="W17" i="167"/>
  <c r="V17" i="167"/>
  <c r="U17" i="167"/>
  <c r="T17" i="167"/>
  <c r="S17" i="167"/>
  <c r="R17" i="167"/>
  <c r="Q17" i="167"/>
  <c r="P17" i="167"/>
  <c r="O17" i="167"/>
  <c r="N17" i="167"/>
  <c r="M17" i="167"/>
  <c r="L17" i="167"/>
  <c r="K17" i="167"/>
  <c r="J17" i="167"/>
  <c r="I17" i="167"/>
  <c r="H17" i="167"/>
  <c r="G17" i="167"/>
  <c r="F17" i="167"/>
  <c r="E17" i="167"/>
  <c r="D17" i="167"/>
  <c r="W11" i="167"/>
  <c r="V11" i="167"/>
  <c r="U11" i="167"/>
  <c r="T11" i="167"/>
  <c r="S11" i="167"/>
  <c r="R11" i="167"/>
  <c r="Q11" i="167"/>
  <c r="P11" i="167"/>
  <c r="O11" i="167"/>
  <c r="N11" i="167"/>
  <c r="M11" i="167"/>
  <c r="L11" i="167"/>
  <c r="K11" i="167"/>
  <c r="J11" i="167"/>
  <c r="I11" i="167"/>
  <c r="H11" i="167"/>
  <c r="G11" i="167"/>
  <c r="F11" i="167"/>
  <c r="E11" i="167"/>
  <c r="D11" i="167"/>
  <c r="W8" i="167"/>
  <c r="V8" i="167"/>
  <c r="U8" i="167"/>
  <c r="T8" i="167"/>
  <c r="T3" i="167" s="1"/>
  <c r="S8" i="167"/>
  <c r="R8" i="167"/>
  <c r="Q8" i="167"/>
  <c r="P8" i="167"/>
  <c r="O8" i="167"/>
  <c r="N8" i="167"/>
  <c r="M8" i="167"/>
  <c r="L8" i="167"/>
  <c r="K8" i="167"/>
  <c r="J8" i="167"/>
  <c r="I8" i="167"/>
  <c r="H8" i="167"/>
  <c r="G8" i="167"/>
  <c r="F8" i="167"/>
  <c r="E8" i="167"/>
  <c r="D8" i="167"/>
  <c r="D3" i="167" s="1"/>
  <c r="W4" i="167"/>
  <c r="W3" i="167" s="1"/>
  <c r="V4" i="167"/>
  <c r="U4" i="167"/>
  <c r="U3" i="167" s="1"/>
  <c r="T4" i="167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K4" i="167"/>
  <c r="J4" i="167"/>
  <c r="I4" i="167"/>
  <c r="H4" i="167"/>
  <c r="H3" i="167" s="1"/>
  <c r="G4" i="167"/>
  <c r="F4" i="167"/>
  <c r="E4" i="167"/>
  <c r="E3" i="167" s="1"/>
  <c r="D4" i="167"/>
  <c r="L3" i="167"/>
  <c r="L2" i="183" l="1"/>
  <c r="I3" i="167"/>
  <c r="Q3" i="167"/>
  <c r="D27" i="118"/>
  <c r="L27" i="118"/>
  <c r="V3" i="167"/>
  <c r="K8" i="118"/>
  <c r="S8" i="118"/>
  <c r="J4" i="118"/>
  <c r="J3" i="118" s="1"/>
  <c r="R4" i="118"/>
  <c r="R3" i="118" s="1"/>
  <c r="O27" i="118"/>
  <c r="F17" i="118"/>
  <c r="V17" i="118"/>
  <c r="F11" i="118"/>
  <c r="N11" i="118"/>
  <c r="G11" i="118"/>
  <c r="O11" i="118"/>
  <c r="O2" i="183"/>
  <c r="K2" i="183"/>
  <c r="L33" i="166"/>
  <c r="L26" i="166" s="1"/>
  <c r="H2" i="183"/>
  <c r="I37" i="118"/>
  <c r="Q39" i="118"/>
  <c r="E40" i="118"/>
  <c r="M42" i="118"/>
  <c r="U42" i="118"/>
  <c r="I45" i="118"/>
  <c r="Q45" i="118"/>
  <c r="I38" i="118"/>
  <c r="Q38" i="118"/>
  <c r="E41" i="118"/>
  <c r="M41" i="118"/>
  <c r="U43" i="118"/>
  <c r="I44" i="118"/>
  <c r="E47" i="118"/>
  <c r="U49" i="118"/>
  <c r="E51" i="118"/>
  <c r="Q61" i="118"/>
  <c r="U63" i="118"/>
  <c r="I64" i="118"/>
  <c r="Q64" i="118"/>
  <c r="M65" i="118"/>
  <c r="E67" i="118"/>
  <c r="M67" i="118"/>
  <c r="I68" i="118"/>
  <c r="Q68" i="118"/>
  <c r="G2" i="183"/>
  <c r="I2" i="183"/>
  <c r="G47" i="118"/>
  <c r="S48" i="118"/>
  <c r="W49" i="118"/>
  <c r="G51" i="118"/>
  <c r="O51" i="118"/>
  <c r="K61" i="118"/>
  <c r="S61" i="118"/>
  <c r="W63" i="118"/>
  <c r="O65" i="118"/>
  <c r="O67" i="118"/>
  <c r="K68" i="118"/>
  <c r="S68" i="118"/>
  <c r="G69" i="118"/>
  <c r="F2" i="183"/>
  <c r="O33" i="166"/>
  <c r="O26" i="166" s="1"/>
  <c r="W2" i="183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D46" i="118"/>
  <c r="L48" i="118"/>
  <c r="D52" i="170"/>
  <c r="T48" i="118"/>
  <c r="T66" i="118"/>
  <c r="P69" i="118"/>
  <c r="K37" i="118"/>
  <c r="G38" i="118"/>
  <c r="O38" i="118"/>
  <c r="K39" i="118"/>
  <c r="G40" i="118"/>
  <c r="W40" i="118"/>
  <c r="K41" i="118"/>
  <c r="W42" i="118"/>
  <c r="S43" i="118"/>
  <c r="O44" i="118"/>
  <c r="K45" i="118"/>
  <c r="S45" i="118"/>
  <c r="K47" i="118"/>
  <c r="O48" i="118"/>
  <c r="G50" i="118"/>
  <c r="K51" i="118"/>
  <c r="G61" i="118"/>
  <c r="O61" i="118"/>
  <c r="W61" i="118"/>
  <c r="S63" i="118"/>
  <c r="G64" i="118"/>
  <c r="W66" i="118"/>
  <c r="K67" i="118"/>
  <c r="W68" i="118"/>
  <c r="S69" i="118"/>
  <c r="H37" i="118"/>
  <c r="P65" i="118"/>
  <c r="H38" i="118"/>
  <c r="P38" i="118"/>
  <c r="D41" i="118"/>
  <c r="L41" i="118"/>
  <c r="T41" i="118"/>
  <c r="T43" i="118"/>
  <c r="H44" i="118"/>
  <c r="P44" i="118"/>
  <c r="F38" i="118"/>
  <c r="N38" i="118"/>
  <c r="R39" i="118"/>
  <c r="V40" i="118"/>
  <c r="J41" i="118"/>
  <c r="N42" i="118"/>
  <c r="R43" i="118"/>
  <c r="S2" i="183"/>
  <c r="N2" i="183"/>
  <c r="E2" i="183"/>
  <c r="D2" i="183"/>
  <c r="F37" i="118"/>
  <c r="J38" i="118"/>
  <c r="N39" i="118"/>
  <c r="V39" i="118"/>
  <c r="F41" i="118"/>
  <c r="J42" i="118"/>
  <c r="R42" i="118"/>
  <c r="V43" i="118"/>
  <c r="F45" i="118"/>
  <c r="N45" i="118"/>
  <c r="F51" i="118"/>
  <c r="V63" i="118"/>
  <c r="J64" i="118"/>
  <c r="R64" i="118"/>
  <c r="F67" i="118"/>
  <c r="N67" i="118"/>
  <c r="R68" i="118"/>
  <c r="F69" i="118"/>
  <c r="N69" i="118"/>
  <c r="G37" i="118"/>
  <c r="S38" i="118"/>
  <c r="O39" i="118"/>
  <c r="W39" i="118"/>
  <c r="S40" i="118"/>
  <c r="O41" i="118"/>
  <c r="K42" i="118"/>
  <c r="S42" i="118"/>
  <c r="K44" i="118"/>
  <c r="G45" i="118"/>
  <c r="O45" i="118"/>
  <c r="J52" i="166"/>
  <c r="M2" i="183"/>
  <c r="Q33" i="170"/>
  <c r="Q26" i="170" s="1"/>
  <c r="R2" i="183"/>
  <c r="U2" i="183"/>
  <c r="C51" i="118"/>
  <c r="C61" i="118"/>
  <c r="T2" i="183"/>
  <c r="N33" i="166"/>
  <c r="N26" i="166" s="1"/>
  <c r="K63" i="118"/>
  <c r="S64" i="118"/>
  <c r="D38" i="118"/>
  <c r="L39" i="118"/>
  <c r="T40" i="118"/>
  <c r="H42" i="118"/>
  <c r="P43" i="118"/>
  <c r="D45" i="118"/>
  <c r="E38" i="118"/>
  <c r="M39" i="118"/>
  <c r="U40" i="118"/>
  <c r="I42" i="118"/>
  <c r="Q43" i="118"/>
  <c r="E45" i="118"/>
  <c r="E61" i="118"/>
  <c r="M63" i="118"/>
  <c r="U64" i="118"/>
  <c r="Q67" i="118"/>
  <c r="E69" i="118"/>
  <c r="W37" i="118"/>
  <c r="N63" i="118"/>
  <c r="V64" i="118"/>
  <c r="Q36" i="118"/>
  <c r="O63" i="118"/>
  <c r="W64" i="118"/>
  <c r="O36" i="118"/>
  <c r="D33" i="166"/>
  <c r="D26" i="166" s="1"/>
  <c r="D52" i="166"/>
  <c r="K76" i="118"/>
  <c r="V52" i="170"/>
  <c r="N52" i="169"/>
  <c r="R52" i="168"/>
  <c r="E33" i="166"/>
  <c r="E26" i="166" s="1"/>
  <c r="E52" i="166"/>
  <c r="W33" i="170"/>
  <c r="W26" i="170" s="1"/>
  <c r="O33" i="170"/>
  <c r="O26" i="170" s="1"/>
  <c r="W52" i="170"/>
  <c r="O52" i="169"/>
  <c r="S52" i="168"/>
  <c r="F33" i="166"/>
  <c r="F26" i="166" s="1"/>
  <c r="F52" i="166"/>
  <c r="T33" i="170"/>
  <c r="T26" i="170" s="1"/>
  <c r="P33" i="170"/>
  <c r="P26" i="170" s="1"/>
  <c r="P52" i="169"/>
  <c r="D52" i="169"/>
  <c r="T52" i="168"/>
  <c r="G52" i="166"/>
  <c r="C44" i="118"/>
  <c r="V46" i="118"/>
  <c r="J48" i="118"/>
  <c r="R49" i="118"/>
  <c r="J65" i="118"/>
  <c r="R66" i="118"/>
  <c r="F68" i="118"/>
  <c r="U33" i="170"/>
  <c r="U26" i="170" s="1"/>
  <c r="U52" i="168"/>
  <c r="H52" i="166"/>
  <c r="G44" i="118"/>
  <c r="W46" i="118"/>
  <c r="K48" i="118"/>
  <c r="S49" i="118"/>
  <c r="K65" i="118"/>
  <c r="S66" i="118"/>
  <c r="G68" i="118"/>
  <c r="O69" i="118"/>
  <c r="N33" i="170"/>
  <c r="N26" i="170" s="1"/>
  <c r="V33" i="170"/>
  <c r="V26" i="170" s="1"/>
  <c r="R33" i="170"/>
  <c r="R26" i="170" s="1"/>
  <c r="I52" i="166"/>
  <c r="L177" i="149"/>
  <c r="R45" i="118"/>
  <c r="N48" i="118"/>
  <c r="V49" i="118"/>
  <c r="J51" i="118"/>
  <c r="F64" i="118"/>
  <c r="N65" i="118"/>
  <c r="V66" i="118"/>
  <c r="J68" i="118"/>
  <c r="R69" i="118"/>
  <c r="F52" i="169"/>
  <c r="N33" i="168"/>
  <c r="N26" i="168" s="1"/>
  <c r="G33" i="166"/>
  <c r="G26" i="166" s="1"/>
  <c r="O177" i="149"/>
  <c r="S52" i="169"/>
  <c r="G52" i="169"/>
  <c r="W52" i="168"/>
  <c r="H33" i="166"/>
  <c r="H26" i="166" s="1"/>
  <c r="N41" i="118"/>
  <c r="H33" i="168"/>
  <c r="H26" i="168" s="1"/>
  <c r="I33" i="166"/>
  <c r="I26" i="166" s="1"/>
  <c r="E33" i="169"/>
  <c r="E26" i="169" s="1"/>
  <c r="V177" i="149"/>
  <c r="F33" i="169"/>
  <c r="F26" i="169" s="1"/>
  <c r="V52" i="169"/>
  <c r="K33" i="166"/>
  <c r="K26" i="166" s="1"/>
  <c r="K52" i="166"/>
  <c r="K64" i="118"/>
  <c r="D33" i="170"/>
  <c r="D26" i="170" s="1"/>
  <c r="G33" i="169"/>
  <c r="G26" i="169" s="1"/>
  <c r="W52" i="169"/>
  <c r="K33" i="168"/>
  <c r="K26" i="168" s="1"/>
  <c r="L52" i="166"/>
  <c r="K177" i="149"/>
  <c r="L33" i="168"/>
  <c r="L26" i="168" s="1"/>
  <c r="M52" i="166"/>
  <c r="F33" i="170"/>
  <c r="F26" i="170" s="1"/>
  <c r="E52" i="170"/>
  <c r="I33" i="169"/>
  <c r="I26" i="169" s="1"/>
  <c r="M33" i="168"/>
  <c r="M26" i="168" s="1"/>
  <c r="N52" i="166"/>
  <c r="F52" i="170"/>
  <c r="J33" i="169"/>
  <c r="J26" i="169" s="1"/>
  <c r="O52" i="166"/>
  <c r="C177" i="149"/>
  <c r="W65" i="118"/>
  <c r="K33" i="169"/>
  <c r="K26" i="169" s="1"/>
  <c r="O33" i="168"/>
  <c r="O26" i="168" s="1"/>
  <c r="G33" i="170"/>
  <c r="G26" i="170" s="1"/>
  <c r="H52" i="170"/>
  <c r="D33" i="168"/>
  <c r="D26" i="168" s="1"/>
  <c r="D52" i="168"/>
  <c r="Q52" i="166"/>
  <c r="J177" i="149"/>
  <c r="R38" i="118"/>
  <c r="E66" i="118"/>
  <c r="J33" i="170"/>
  <c r="J26" i="170" s="1"/>
  <c r="I52" i="170"/>
  <c r="M33" i="169"/>
  <c r="M26" i="169" s="1"/>
  <c r="E52" i="168"/>
  <c r="F66" i="118"/>
  <c r="J52" i="170"/>
  <c r="N33" i="169"/>
  <c r="N26" i="169" s="1"/>
  <c r="F52" i="168"/>
  <c r="S52" i="166"/>
  <c r="L76" i="118"/>
  <c r="Q2" i="183"/>
  <c r="W45" i="118"/>
  <c r="V65" i="118"/>
  <c r="G66" i="118"/>
  <c r="L33" i="170"/>
  <c r="L26" i="170" s="1"/>
  <c r="K52" i="170"/>
  <c r="O33" i="169"/>
  <c r="O26" i="169" s="1"/>
  <c r="W33" i="169"/>
  <c r="W26" i="169" s="1"/>
  <c r="S33" i="168"/>
  <c r="S26" i="168" s="1"/>
  <c r="G52" i="168"/>
  <c r="T33" i="166"/>
  <c r="T26" i="166" s="1"/>
  <c r="P33" i="166"/>
  <c r="P26" i="166" s="1"/>
  <c r="T52" i="166"/>
  <c r="F47" i="118"/>
  <c r="M33" i="170"/>
  <c r="M26" i="170" s="1"/>
  <c r="L52" i="170"/>
  <c r="T33" i="168"/>
  <c r="T26" i="168" s="1"/>
  <c r="H52" i="168"/>
  <c r="U33" i="166"/>
  <c r="U26" i="166" s="1"/>
  <c r="Q33" i="166"/>
  <c r="Q26" i="166" s="1"/>
  <c r="M33" i="166"/>
  <c r="M26" i="166" s="1"/>
  <c r="U52" i="166"/>
  <c r="I66" i="118"/>
  <c r="M52" i="170"/>
  <c r="Q33" i="169"/>
  <c r="Q26" i="169" s="1"/>
  <c r="U33" i="168"/>
  <c r="U26" i="168" s="1"/>
  <c r="I52" i="168"/>
  <c r="V33" i="166"/>
  <c r="V26" i="166" s="1"/>
  <c r="R33" i="166"/>
  <c r="R26" i="166" s="1"/>
  <c r="V52" i="166"/>
  <c r="P177" i="149"/>
  <c r="H33" i="170"/>
  <c r="H26" i="170" s="1"/>
  <c r="D66" i="118"/>
  <c r="J66" i="118"/>
  <c r="N52" i="170"/>
  <c r="R33" i="169"/>
  <c r="R26" i="169" s="1"/>
  <c r="V33" i="168"/>
  <c r="V26" i="168" s="1"/>
  <c r="J52" i="168"/>
  <c r="W33" i="166"/>
  <c r="W26" i="166" s="1"/>
  <c r="S33" i="166"/>
  <c r="S26" i="166" s="1"/>
  <c r="W52" i="166"/>
  <c r="K66" i="118"/>
  <c r="S67" i="118"/>
  <c r="O52" i="170"/>
  <c r="S33" i="169"/>
  <c r="S26" i="169" s="1"/>
  <c r="W33" i="168"/>
  <c r="W26" i="168" s="1"/>
  <c r="K52" i="168"/>
  <c r="P46" i="118"/>
  <c r="D48" i="118"/>
  <c r="L49" i="118"/>
  <c r="T50" i="118"/>
  <c r="P52" i="170"/>
  <c r="H52" i="169"/>
  <c r="L52" i="168"/>
  <c r="G177" i="149"/>
  <c r="I33" i="170"/>
  <c r="I26" i="170" s="1"/>
  <c r="Q46" i="118"/>
  <c r="E48" i="118"/>
  <c r="M49" i="118"/>
  <c r="U50" i="118"/>
  <c r="Q52" i="170"/>
  <c r="Q2" i="170" s="1"/>
  <c r="U33" i="169"/>
  <c r="U26" i="169" s="1"/>
  <c r="M52" i="168"/>
  <c r="J44" i="118"/>
  <c r="G52" i="170"/>
  <c r="R46" i="118"/>
  <c r="F48" i="118"/>
  <c r="N49" i="118"/>
  <c r="V50" i="118"/>
  <c r="V67" i="118"/>
  <c r="J69" i="118"/>
  <c r="R52" i="170"/>
  <c r="V33" i="169"/>
  <c r="V26" i="169" s="1"/>
  <c r="J52" i="169"/>
  <c r="V42" i="118"/>
  <c r="K38" i="118"/>
  <c r="S39" i="118"/>
  <c r="G41" i="118"/>
  <c r="O42" i="118"/>
  <c r="S46" i="118"/>
  <c r="G48" i="118"/>
  <c r="O49" i="118"/>
  <c r="W50" i="118"/>
  <c r="W67" i="118"/>
  <c r="K69" i="118"/>
  <c r="K52" i="169"/>
  <c r="O52" i="168"/>
  <c r="D37" i="118"/>
  <c r="L38" i="118"/>
  <c r="T39" i="118"/>
  <c r="H41" i="118"/>
  <c r="P42" i="118"/>
  <c r="T46" i="118"/>
  <c r="H48" i="118"/>
  <c r="P49" i="118"/>
  <c r="L69" i="118"/>
  <c r="T52" i="170"/>
  <c r="L52" i="169"/>
  <c r="P52" i="168"/>
  <c r="F40" i="118"/>
  <c r="C43" i="118"/>
  <c r="E37" i="118"/>
  <c r="M38" i="118"/>
  <c r="U39" i="118"/>
  <c r="I41" i="118"/>
  <c r="Q42" i="118"/>
  <c r="E44" i="118"/>
  <c r="U46" i="118"/>
  <c r="I48" i="118"/>
  <c r="Q49" i="118"/>
  <c r="I65" i="118"/>
  <c r="Q66" i="118"/>
  <c r="E68" i="118"/>
  <c r="M69" i="118"/>
  <c r="U52" i="170"/>
  <c r="Q52" i="168"/>
  <c r="F42" i="118"/>
  <c r="H69" i="118"/>
  <c r="D44" i="118"/>
  <c r="L45" i="118"/>
  <c r="I61" i="118"/>
  <c r="Q63" i="118"/>
  <c r="E65" i="118"/>
  <c r="M66" i="118"/>
  <c r="U67" i="118"/>
  <c r="I69" i="118"/>
  <c r="I33" i="168"/>
  <c r="I26" i="168" s="1"/>
  <c r="D68" i="118"/>
  <c r="M45" i="118"/>
  <c r="J52" i="167"/>
  <c r="F65" i="118"/>
  <c r="N66" i="118"/>
  <c r="M52" i="169"/>
  <c r="F44" i="118"/>
  <c r="G65" i="118"/>
  <c r="O66" i="118"/>
  <c r="H65" i="118"/>
  <c r="P66" i="118"/>
  <c r="T67" i="118"/>
  <c r="T64" i="118"/>
  <c r="Q52" i="169"/>
  <c r="I52" i="169"/>
  <c r="I33" i="167"/>
  <c r="I26" i="167" s="1"/>
  <c r="E33" i="170"/>
  <c r="E26" i="170" s="1"/>
  <c r="R52" i="169"/>
  <c r="N52" i="168"/>
  <c r="T76" i="118"/>
  <c r="P33" i="168"/>
  <c r="P26" i="168" s="1"/>
  <c r="D36" i="118"/>
  <c r="T45" i="118"/>
  <c r="H47" i="118"/>
  <c r="P48" i="118"/>
  <c r="D50" i="118"/>
  <c r="L51" i="118"/>
  <c r="T52" i="169"/>
  <c r="Q33" i="168"/>
  <c r="Q26" i="168" s="1"/>
  <c r="P52" i="166"/>
  <c r="H61" i="118"/>
  <c r="U45" i="118"/>
  <c r="Q48" i="118"/>
  <c r="E50" i="118"/>
  <c r="M51" i="118"/>
  <c r="R52" i="167"/>
  <c r="U52" i="169"/>
  <c r="H40" i="118"/>
  <c r="R48" i="118"/>
  <c r="N51" i="118"/>
  <c r="S52" i="170"/>
  <c r="R52" i="166"/>
  <c r="J76" i="118"/>
  <c r="I47" i="118"/>
  <c r="W43" i="118"/>
  <c r="F50" i="118"/>
  <c r="K33" i="170"/>
  <c r="K26" i="170" s="1"/>
  <c r="H33" i="169"/>
  <c r="H26" i="169" s="1"/>
  <c r="M44" i="118"/>
  <c r="I36" i="118"/>
  <c r="Q37" i="118"/>
  <c r="E39" i="118"/>
  <c r="M40" i="118"/>
  <c r="U41" i="118"/>
  <c r="I43" i="118"/>
  <c r="Q44" i="118"/>
  <c r="E46" i="118"/>
  <c r="M47" i="118"/>
  <c r="U48" i="118"/>
  <c r="I50" i="118"/>
  <c r="Q51" i="118"/>
  <c r="R65" i="118"/>
  <c r="V69" i="118"/>
  <c r="J33" i="168"/>
  <c r="J26" i="168" s="1"/>
  <c r="T38" i="118"/>
  <c r="J47" i="118"/>
  <c r="S41" i="118"/>
  <c r="R37" i="118"/>
  <c r="F39" i="118"/>
  <c r="V41" i="118"/>
  <c r="J43" i="118"/>
  <c r="R44" i="118"/>
  <c r="F46" i="118"/>
  <c r="N47" i="118"/>
  <c r="V48" i="118"/>
  <c r="J50" i="118"/>
  <c r="R51" i="118"/>
  <c r="S65" i="118"/>
  <c r="G67" i="118"/>
  <c r="O68" i="118"/>
  <c r="W69" i="118"/>
  <c r="V52" i="168"/>
  <c r="J37" i="118"/>
  <c r="L37" i="118"/>
  <c r="E36" i="118"/>
  <c r="J40" i="118"/>
  <c r="G43" i="118"/>
  <c r="L40" i="118"/>
  <c r="S37" i="118"/>
  <c r="G39" i="118"/>
  <c r="O40" i="118"/>
  <c r="W41" i="118"/>
  <c r="K43" i="118"/>
  <c r="S44" i="118"/>
  <c r="G46" i="118"/>
  <c r="O47" i="118"/>
  <c r="W48" i="118"/>
  <c r="K50" i="118"/>
  <c r="S51" i="118"/>
  <c r="D63" i="118"/>
  <c r="L64" i="118"/>
  <c r="T65" i="118"/>
  <c r="H67" i="118"/>
  <c r="P68" i="118"/>
  <c r="D65" i="118"/>
  <c r="U33" i="167"/>
  <c r="U26" i="167" s="1"/>
  <c r="C65" i="118"/>
  <c r="U38" i="118"/>
  <c r="N37" i="118"/>
  <c r="G36" i="118"/>
  <c r="L36" i="118"/>
  <c r="T37" i="118"/>
  <c r="H39" i="118"/>
  <c r="P40" i="118"/>
  <c r="D42" i="118"/>
  <c r="L43" i="118"/>
  <c r="T44" i="118"/>
  <c r="H46" i="118"/>
  <c r="P47" i="118"/>
  <c r="D49" i="118"/>
  <c r="L50" i="118"/>
  <c r="T51" i="118"/>
  <c r="E63" i="118"/>
  <c r="M64" i="118"/>
  <c r="U65" i="118"/>
  <c r="E33" i="168"/>
  <c r="E26" i="168" s="1"/>
  <c r="L44" i="118"/>
  <c r="V45" i="118"/>
  <c r="W38" i="118"/>
  <c r="D39" i="118"/>
  <c r="M36" i="118"/>
  <c r="U37" i="118"/>
  <c r="I39" i="118"/>
  <c r="Q40" i="118"/>
  <c r="E42" i="118"/>
  <c r="M43" i="118"/>
  <c r="U44" i="118"/>
  <c r="I46" i="118"/>
  <c r="Q47" i="118"/>
  <c r="E49" i="118"/>
  <c r="M50" i="118"/>
  <c r="U51" i="118"/>
  <c r="F63" i="118"/>
  <c r="N64" i="118"/>
  <c r="F33" i="168"/>
  <c r="F26" i="168" s="1"/>
  <c r="T33" i="167"/>
  <c r="T26" i="167" s="1"/>
  <c r="L66" i="118"/>
  <c r="M37" i="118"/>
  <c r="R41" i="118"/>
  <c r="U69" i="118"/>
  <c r="V37" i="118"/>
  <c r="J39" i="118"/>
  <c r="R40" i="118"/>
  <c r="N43" i="118"/>
  <c r="V44" i="118"/>
  <c r="J46" i="118"/>
  <c r="R47" i="118"/>
  <c r="F49" i="118"/>
  <c r="N50" i="118"/>
  <c r="V51" i="118"/>
  <c r="G63" i="118"/>
  <c r="O64" i="118"/>
  <c r="G33" i="168"/>
  <c r="G26" i="168" s="1"/>
  <c r="V38" i="118"/>
  <c r="R76" i="118"/>
  <c r="Q41" i="118"/>
  <c r="O37" i="118"/>
  <c r="G42" i="118"/>
  <c r="O43" i="118"/>
  <c r="W44" i="118"/>
  <c r="K46" i="118"/>
  <c r="S47" i="118"/>
  <c r="G49" i="118"/>
  <c r="O50" i="118"/>
  <c r="W51" i="118"/>
  <c r="H52" i="167"/>
  <c r="S76" i="118"/>
  <c r="P41" i="118"/>
  <c r="F43" i="118"/>
  <c r="P37" i="118"/>
  <c r="L46" i="118"/>
  <c r="T47" i="118"/>
  <c r="H49" i="118"/>
  <c r="P50" i="118"/>
  <c r="E52" i="167"/>
  <c r="S33" i="170"/>
  <c r="S26" i="170" s="1"/>
  <c r="P33" i="169"/>
  <c r="P26" i="169" s="1"/>
  <c r="M33" i="167"/>
  <c r="M26" i="167" s="1"/>
  <c r="Q33" i="167"/>
  <c r="Q26" i="167" s="1"/>
  <c r="D43" i="118"/>
  <c r="N44" i="118"/>
  <c r="M46" i="118"/>
  <c r="U47" i="118"/>
  <c r="I49" i="118"/>
  <c r="Q50" i="118"/>
  <c r="U52" i="167"/>
  <c r="E52" i="169"/>
  <c r="R33" i="168"/>
  <c r="R26" i="168" s="1"/>
  <c r="I40" i="118"/>
  <c r="N46" i="118"/>
  <c r="V47" i="118"/>
  <c r="J49" i="118"/>
  <c r="R50" i="118"/>
  <c r="W52" i="167"/>
  <c r="J33" i="166"/>
  <c r="J26" i="166" s="1"/>
  <c r="N40" i="118"/>
  <c r="J45" i="118"/>
  <c r="P63" i="118"/>
  <c r="E43" i="118"/>
  <c r="F36" i="118"/>
  <c r="K40" i="118"/>
  <c r="O46" i="118"/>
  <c r="W47" i="118"/>
  <c r="K49" i="118"/>
  <c r="S50" i="118"/>
  <c r="L63" i="118"/>
  <c r="H66" i="118"/>
  <c r="P67" i="118"/>
  <c r="D69" i="118"/>
  <c r="C39" i="118"/>
  <c r="C47" i="118"/>
  <c r="C40" i="118"/>
  <c r="C48" i="118"/>
  <c r="C66" i="118"/>
  <c r="E33" i="167"/>
  <c r="E26" i="167" s="1"/>
  <c r="N33" i="167"/>
  <c r="N26" i="167" s="1"/>
  <c r="N52" i="167"/>
  <c r="D33" i="169"/>
  <c r="D26" i="169" s="1"/>
  <c r="L33" i="169"/>
  <c r="L26" i="169" s="1"/>
  <c r="T33" i="169"/>
  <c r="T26" i="169" s="1"/>
  <c r="C41" i="118"/>
  <c r="C49" i="118"/>
  <c r="C67" i="118"/>
  <c r="P52" i="167"/>
  <c r="C42" i="118"/>
  <c r="C50" i="118"/>
  <c r="C68" i="118"/>
  <c r="H63" i="118"/>
  <c r="C69" i="118"/>
  <c r="C37" i="118"/>
  <c r="C45" i="118"/>
  <c r="C63" i="118"/>
  <c r="V33" i="167"/>
  <c r="V26" i="167" s="1"/>
  <c r="R61" i="118"/>
  <c r="C38" i="118"/>
  <c r="C46" i="118"/>
  <c r="C64" i="118"/>
  <c r="P76" i="118"/>
  <c r="H76" i="118"/>
  <c r="G76" i="118"/>
  <c r="O76" i="118"/>
  <c r="W76" i="118"/>
  <c r="I76" i="118"/>
  <c r="Q76" i="118"/>
  <c r="D76" i="118"/>
  <c r="L33" i="167"/>
  <c r="L26" i="167" s="1"/>
  <c r="W33" i="167"/>
  <c r="W26" i="167" s="1"/>
  <c r="K33" i="167"/>
  <c r="K26" i="167" s="1"/>
  <c r="K36" i="118"/>
  <c r="S33" i="167"/>
  <c r="S26" i="167" s="1"/>
  <c r="S36" i="118"/>
  <c r="M52" i="167"/>
  <c r="V52" i="167"/>
  <c r="N36" i="118"/>
  <c r="T36" i="118"/>
  <c r="F52" i="167"/>
  <c r="O52" i="167"/>
  <c r="D52" i="167"/>
  <c r="D61" i="118"/>
  <c r="L52" i="167"/>
  <c r="L61" i="118"/>
  <c r="T52" i="167"/>
  <c r="T61" i="118"/>
  <c r="J61" i="118"/>
  <c r="J3" i="167"/>
  <c r="R3" i="167"/>
  <c r="D33" i="167"/>
  <c r="D26" i="167" s="1"/>
  <c r="O33" i="167"/>
  <c r="O26" i="167" s="1"/>
  <c r="G52" i="167"/>
  <c r="Q52" i="167"/>
  <c r="F33" i="167"/>
  <c r="F26" i="167" s="1"/>
  <c r="H33" i="167"/>
  <c r="H26" i="167" s="1"/>
  <c r="H36" i="118"/>
  <c r="P33" i="167"/>
  <c r="P26" i="167" s="1"/>
  <c r="P36" i="118"/>
  <c r="I52" i="167"/>
  <c r="J33" i="167"/>
  <c r="J26" i="167" s="1"/>
  <c r="J36" i="118"/>
  <c r="R33" i="167"/>
  <c r="R26" i="167" s="1"/>
  <c r="R36" i="118"/>
  <c r="G33" i="167"/>
  <c r="G26" i="167" s="1"/>
  <c r="S52" i="167"/>
  <c r="K52" i="167"/>
  <c r="E4" i="118"/>
  <c r="M4" i="118"/>
  <c r="U4" i="118"/>
  <c r="L11" i="118"/>
  <c r="D17" i="118"/>
  <c r="L17" i="118"/>
  <c r="T17" i="118"/>
  <c r="K4" i="118"/>
  <c r="S4" i="118"/>
  <c r="S3" i="118" s="1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I3" i="118" s="1"/>
  <c r="Q8" i="118"/>
  <c r="Q3" i="118" s="1"/>
  <c r="E8" i="118"/>
  <c r="G4" i="118"/>
  <c r="G3" i="118" s="1"/>
  <c r="O4" i="118"/>
  <c r="W4" i="118"/>
  <c r="W3" i="118" s="1"/>
  <c r="H11" i="118"/>
  <c r="H3" i="118" s="1"/>
  <c r="P11" i="118"/>
  <c r="K17" i="118"/>
  <c r="S17" i="118"/>
  <c r="K3" i="118"/>
  <c r="F3" i="118"/>
  <c r="N3" i="118"/>
  <c r="V3" i="118"/>
  <c r="L2" i="166" l="1"/>
  <c r="H177" i="149"/>
  <c r="N177" i="149"/>
  <c r="P2" i="169"/>
  <c r="M3" i="118"/>
  <c r="U3" i="118"/>
  <c r="O3" i="118"/>
  <c r="P3" i="118"/>
  <c r="F177" i="149"/>
  <c r="I2" i="168"/>
  <c r="R2" i="170"/>
  <c r="O2" i="170"/>
  <c r="M177" i="149"/>
  <c r="E177" i="149"/>
  <c r="W177" i="149"/>
  <c r="I177" i="149"/>
  <c r="S177" i="149"/>
  <c r="R177" i="149"/>
  <c r="K2" i="169"/>
  <c r="D2" i="170"/>
  <c r="R2" i="168"/>
  <c r="J2" i="166"/>
  <c r="O2" i="167"/>
  <c r="D177" i="149"/>
  <c r="N2" i="166"/>
  <c r="U2" i="168"/>
  <c r="O2" i="166"/>
  <c r="T177" i="149"/>
  <c r="L3" i="118"/>
  <c r="E3" i="118"/>
  <c r="D3" i="118"/>
  <c r="T3" i="118"/>
  <c r="R2" i="167"/>
  <c r="N2" i="169"/>
  <c r="V2" i="170"/>
  <c r="S2" i="168"/>
  <c r="I2" i="170"/>
  <c r="T2" i="170"/>
  <c r="V2" i="169"/>
  <c r="H2" i="166"/>
  <c r="N2" i="170"/>
  <c r="D2" i="166"/>
  <c r="G2" i="169"/>
  <c r="M2" i="166"/>
  <c r="S2" i="169"/>
  <c r="H2" i="167"/>
  <c r="I2" i="166"/>
  <c r="W2" i="167"/>
  <c r="S2" i="170"/>
  <c r="H2" i="168"/>
  <c r="O52" i="118"/>
  <c r="S52" i="118"/>
  <c r="F2" i="169"/>
  <c r="W2" i="169"/>
  <c r="P2" i="167"/>
  <c r="Q2" i="168"/>
  <c r="P2" i="168"/>
  <c r="M52" i="118"/>
  <c r="P2" i="170"/>
  <c r="O2" i="169"/>
  <c r="J2" i="169"/>
  <c r="L2" i="168"/>
  <c r="W2" i="168"/>
  <c r="U177" i="149"/>
  <c r="U33" i="118"/>
  <c r="U26" i="118" s="1"/>
  <c r="Q33" i="118"/>
  <c r="Q26" i="118" s="1"/>
  <c r="G2" i="168"/>
  <c r="F2" i="166"/>
  <c r="L33" i="118"/>
  <c r="L26" i="118" s="1"/>
  <c r="J2" i="167"/>
  <c r="G52" i="118"/>
  <c r="H33" i="118"/>
  <c r="H26" i="118" s="1"/>
  <c r="Q2" i="169"/>
  <c r="G2" i="166"/>
  <c r="Q52" i="118"/>
  <c r="J2" i="170"/>
  <c r="K2" i="168"/>
  <c r="W52" i="118"/>
  <c r="F2" i="167"/>
  <c r="W2" i="170"/>
  <c r="E2" i="170"/>
  <c r="I2" i="169"/>
  <c r="M2" i="170"/>
  <c r="E2" i="166"/>
  <c r="R2" i="166"/>
  <c r="S2" i="166"/>
  <c r="K52" i="118"/>
  <c r="Q2" i="166"/>
  <c r="N52" i="118"/>
  <c r="H2" i="169"/>
  <c r="T2" i="168"/>
  <c r="F2" i="168"/>
  <c r="U2" i="170"/>
  <c r="F52" i="118"/>
  <c r="K2" i="170"/>
  <c r="E2" i="168"/>
  <c r="L2" i="169"/>
  <c r="M2" i="169"/>
  <c r="V2" i="168"/>
  <c r="P2" i="166"/>
  <c r="D2" i="168"/>
  <c r="D2" i="169"/>
  <c r="Q144" i="149"/>
  <c r="K2" i="166"/>
  <c r="N2" i="168"/>
  <c r="G2" i="170"/>
  <c r="J52" i="118"/>
  <c r="I33" i="118"/>
  <c r="I26" i="118" s="1"/>
  <c r="F33" i="118"/>
  <c r="F26" i="118" s="1"/>
  <c r="V2" i="166"/>
  <c r="R33" i="118"/>
  <c r="R26" i="118" s="1"/>
  <c r="Q177" i="149"/>
  <c r="R2" i="169"/>
  <c r="T52" i="118"/>
  <c r="M2" i="168"/>
  <c r="Q2" i="167"/>
  <c r="P52" i="118"/>
  <c r="V33" i="118"/>
  <c r="V26" i="118" s="1"/>
  <c r="N33" i="118"/>
  <c r="N26" i="118" s="1"/>
  <c r="O33" i="118"/>
  <c r="O26" i="118" s="1"/>
  <c r="E52" i="118"/>
  <c r="H2" i="170"/>
  <c r="L2" i="170"/>
  <c r="R52" i="118"/>
  <c r="T2" i="166"/>
  <c r="O2" i="168"/>
  <c r="F2" i="170"/>
  <c r="W2" i="166"/>
  <c r="D52" i="118"/>
  <c r="M33" i="118"/>
  <c r="M26" i="118" s="1"/>
  <c r="T2" i="169"/>
  <c r="I52" i="118"/>
  <c r="D33" i="118"/>
  <c r="D26" i="118" s="1"/>
  <c r="U52" i="118"/>
  <c r="U2" i="169"/>
  <c r="J2" i="168"/>
  <c r="G2" i="167"/>
  <c r="E2" i="169"/>
  <c r="L140" i="149"/>
  <c r="M2" i="167"/>
  <c r="N2" i="167"/>
  <c r="E33" i="118"/>
  <c r="E26" i="118" s="1"/>
  <c r="H52" i="118"/>
  <c r="U2" i="166"/>
  <c r="W33" i="118"/>
  <c r="W26" i="118" s="1"/>
  <c r="V52" i="118"/>
  <c r="P143" i="149"/>
  <c r="S33" i="118"/>
  <c r="S26" i="118" s="1"/>
  <c r="I2" i="167"/>
  <c r="T2" i="167"/>
  <c r="E2" i="167"/>
  <c r="G33" i="118"/>
  <c r="G26" i="118" s="1"/>
  <c r="K33" i="118"/>
  <c r="K26" i="118" s="1"/>
  <c r="L52" i="118"/>
  <c r="J33" i="118"/>
  <c r="J26" i="118" s="1"/>
  <c r="T33" i="118"/>
  <c r="T26" i="118" s="1"/>
  <c r="P33" i="118"/>
  <c r="P26" i="118" s="1"/>
  <c r="U2" i="167"/>
  <c r="S2" i="167"/>
  <c r="V2" i="167"/>
  <c r="K2" i="167"/>
  <c r="D2" i="167"/>
  <c r="L2" i="167"/>
  <c r="H140" i="149" l="1"/>
  <c r="I142" i="149"/>
  <c r="R144" i="149"/>
  <c r="J140" i="149"/>
  <c r="O144" i="149"/>
  <c r="P141" i="149"/>
  <c r="F142" i="149"/>
  <c r="H142" i="149"/>
  <c r="K143" i="149"/>
  <c r="R141" i="149"/>
  <c r="D144" i="149"/>
  <c r="R142" i="149"/>
  <c r="I141" i="149"/>
  <c r="E144" i="149"/>
  <c r="P142" i="149"/>
  <c r="S144" i="149"/>
  <c r="Q142" i="149"/>
  <c r="W141" i="149"/>
  <c r="U142" i="149"/>
  <c r="E142" i="149"/>
  <c r="Q141" i="149"/>
  <c r="F141" i="149"/>
  <c r="W142" i="149"/>
  <c r="I140" i="149"/>
  <c r="V141" i="149"/>
  <c r="D143" i="149"/>
  <c r="J141" i="149"/>
  <c r="H141" i="149"/>
  <c r="T144" i="149"/>
  <c r="M144" i="149"/>
  <c r="U143" i="149"/>
  <c r="D142" i="149"/>
  <c r="U144" i="149"/>
  <c r="R140" i="149"/>
  <c r="K142" i="149"/>
  <c r="I144" i="149"/>
  <c r="G141" i="149"/>
  <c r="R143" i="149"/>
  <c r="V144" i="149"/>
  <c r="J144" i="149"/>
  <c r="O143" i="149"/>
  <c r="S142" i="149"/>
  <c r="O140" i="149"/>
  <c r="O141" i="149"/>
  <c r="N140" i="149"/>
  <c r="M140" i="149"/>
  <c r="V143" i="149"/>
  <c r="S143" i="149"/>
  <c r="G143" i="149"/>
  <c r="P144" i="149"/>
  <c r="G142" i="149"/>
  <c r="D140" i="149"/>
  <c r="Q140" i="149"/>
  <c r="N143" i="149"/>
  <c r="T143" i="149"/>
  <c r="N144" i="149"/>
  <c r="W143" i="149"/>
  <c r="S140" i="149"/>
  <c r="L142" i="149"/>
  <c r="F143" i="149"/>
  <c r="H143" i="149"/>
  <c r="T142" i="149"/>
  <c r="J143" i="149"/>
  <c r="W144" i="149"/>
  <c r="G140" i="149"/>
  <c r="P140" i="149"/>
  <c r="I143" i="149"/>
  <c r="F140" i="149"/>
  <c r="T141" i="149"/>
  <c r="M141" i="149"/>
  <c r="V142" i="149"/>
  <c r="M143" i="149"/>
  <c r="K144" i="149"/>
  <c r="L143" i="149"/>
  <c r="Q143" i="149"/>
  <c r="N142" i="149"/>
  <c r="E140" i="149"/>
  <c r="U140" i="149"/>
  <c r="H144" i="149"/>
  <c r="E143" i="149"/>
  <c r="N141" i="149"/>
  <c r="M142" i="149"/>
  <c r="L144" i="149"/>
  <c r="J142" i="149"/>
  <c r="W140" i="149"/>
  <c r="T140" i="149"/>
  <c r="F144" i="149"/>
  <c r="G144" i="149"/>
  <c r="O142" i="149"/>
  <c r="K140" i="149"/>
  <c r="V140" i="149"/>
  <c r="S141" i="149"/>
  <c r="E141" i="149"/>
  <c r="U141" i="149"/>
  <c r="L141" i="149"/>
  <c r="D141" i="149"/>
  <c r="K141" i="149"/>
  <c r="C71" i="170" l="1"/>
  <c r="C27" i="170"/>
  <c r="C22" i="170"/>
  <c r="C17" i="170"/>
  <c r="C8" i="170"/>
  <c r="C4" i="170"/>
  <c r="C71" i="169"/>
  <c r="C27" i="169"/>
  <c r="C22" i="169"/>
  <c r="C17" i="169"/>
  <c r="C11" i="169"/>
  <c r="C8" i="169"/>
  <c r="C4" i="169"/>
  <c r="C71" i="168"/>
  <c r="C27" i="168"/>
  <c r="C22" i="168"/>
  <c r="C11" i="168"/>
  <c r="C8" i="168"/>
  <c r="C4" i="168"/>
  <c r="C76" i="118"/>
  <c r="C71" i="167"/>
  <c r="C17" i="167"/>
  <c r="C8" i="167"/>
  <c r="C4" i="167"/>
  <c r="C71" i="166"/>
  <c r="C52" i="166"/>
  <c r="C27" i="166"/>
  <c r="C22" i="166"/>
  <c r="C17" i="166"/>
  <c r="C11" i="166"/>
  <c r="C8" i="166"/>
  <c r="C4" i="166"/>
  <c r="C3" i="169" l="1"/>
  <c r="C3" i="166"/>
  <c r="C11" i="170"/>
  <c r="C3" i="170" s="1"/>
  <c r="C52" i="170"/>
  <c r="C11" i="167"/>
  <c r="C3" i="167" s="1"/>
  <c r="C27" i="167"/>
  <c r="C3" i="168"/>
  <c r="C17" i="168"/>
  <c r="C22" i="167"/>
  <c r="C52" i="169" l="1"/>
  <c r="C36" i="118" l="1"/>
  <c r="C52" i="167" l="1"/>
  <c r="C52" i="168" l="1"/>
  <c r="C33" i="166" l="1"/>
  <c r="C26" i="166" s="1"/>
  <c r="C2" i="166" s="1"/>
  <c r="C140" i="149" l="1"/>
  <c r="C33" i="168" l="1"/>
  <c r="C26" i="168" s="1"/>
  <c r="C2" i="168" s="1"/>
  <c r="C33" i="170"/>
  <c r="C26" i="170" s="1"/>
  <c r="C2" i="170" s="1"/>
  <c r="C33" i="169"/>
  <c r="C26" i="169" s="1"/>
  <c r="C2" i="169" s="1"/>
  <c r="C33" i="167"/>
  <c r="C26" i="167" s="1"/>
  <c r="C2" i="167" s="1"/>
  <c r="C144" i="149" l="1"/>
  <c r="C143" i="149"/>
  <c r="C142" i="149"/>
  <c r="C141" i="149"/>
  <c r="K75" i="117" l="1"/>
  <c r="J75" i="117"/>
  <c r="I75" i="117"/>
  <c r="H75" i="117"/>
  <c r="W74" i="117"/>
  <c r="G74" i="117"/>
  <c r="F74" i="117"/>
  <c r="E74" i="117"/>
  <c r="D74" i="117"/>
  <c r="S73" i="117"/>
  <c r="Q73" i="117"/>
  <c r="P73" i="117"/>
  <c r="L72" i="117"/>
  <c r="G72" i="117"/>
  <c r="J70" i="117"/>
  <c r="I70" i="117"/>
  <c r="H70" i="117"/>
  <c r="V69" i="117"/>
  <c r="U69" i="117"/>
  <c r="T69" i="117"/>
  <c r="R68" i="117"/>
  <c r="Q68" i="117"/>
  <c r="P68" i="117"/>
  <c r="N67" i="117"/>
  <c r="M67" i="117"/>
  <c r="L67" i="117"/>
  <c r="F67" i="117"/>
  <c r="E67" i="117"/>
  <c r="D67" i="117"/>
  <c r="V65" i="117"/>
  <c r="U65" i="117"/>
  <c r="T65" i="117"/>
  <c r="R64" i="117"/>
  <c r="Q64" i="117"/>
  <c r="P64" i="117"/>
  <c r="J64" i="117"/>
  <c r="I64" i="117"/>
  <c r="H64" i="117"/>
  <c r="F63" i="117"/>
  <c r="E63" i="117"/>
  <c r="D63" i="117"/>
  <c r="V61" i="117"/>
  <c r="U61" i="117"/>
  <c r="T61" i="117"/>
  <c r="N61" i="117"/>
  <c r="M61" i="117"/>
  <c r="L61" i="117"/>
  <c r="J60" i="117"/>
  <c r="I60" i="117"/>
  <c r="H60" i="117"/>
  <c r="F59" i="117"/>
  <c r="E59" i="117"/>
  <c r="D59" i="117"/>
  <c r="R58" i="117"/>
  <c r="Q58" i="117"/>
  <c r="P58" i="117"/>
  <c r="N57" i="117"/>
  <c r="M57" i="117"/>
  <c r="L57" i="117"/>
  <c r="J56" i="117"/>
  <c r="I56" i="117"/>
  <c r="H56" i="117"/>
  <c r="V55" i="117"/>
  <c r="U55" i="117"/>
  <c r="T55" i="117"/>
  <c r="P54" i="117"/>
  <c r="N53" i="117"/>
  <c r="F53" i="117"/>
  <c r="D53" i="117"/>
  <c r="F51" i="117"/>
  <c r="W50" i="117"/>
  <c r="V50" i="117"/>
  <c r="U50" i="117"/>
  <c r="T50" i="117"/>
  <c r="S49" i="117"/>
  <c r="R49" i="117"/>
  <c r="Q49" i="117"/>
  <c r="P49" i="117"/>
  <c r="N49" i="117"/>
  <c r="K49" i="117"/>
  <c r="J48" i="117"/>
  <c r="G48" i="117"/>
  <c r="F48" i="117"/>
  <c r="E48" i="117"/>
  <c r="D48" i="117"/>
  <c r="W46" i="117"/>
  <c r="V46" i="117"/>
  <c r="U46" i="117"/>
  <c r="T46" i="117"/>
  <c r="R46" i="117"/>
  <c r="O46" i="117"/>
  <c r="N45" i="117"/>
  <c r="K45" i="117"/>
  <c r="J45" i="117"/>
  <c r="I45" i="117"/>
  <c r="H45" i="117"/>
  <c r="G44" i="117"/>
  <c r="F44" i="117"/>
  <c r="E44" i="117"/>
  <c r="D44" i="117"/>
  <c r="V43" i="117"/>
  <c r="S43" i="117"/>
  <c r="R42" i="117"/>
  <c r="O42" i="117"/>
  <c r="N42" i="117"/>
  <c r="M42" i="117"/>
  <c r="L42" i="117"/>
  <c r="K41" i="117"/>
  <c r="J41" i="117"/>
  <c r="I41" i="117"/>
  <c r="H41" i="117"/>
  <c r="F41" i="117"/>
  <c r="W40" i="117"/>
  <c r="M40" i="117"/>
  <c r="V39" i="117"/>
  <c r="S39" i="117"/>
  <c r="R39" i="117"/>
  <c r="Q39" i="117"/>
  <c r="P39" i="117"/>
  <c r="O38" i="117"/>
  <c r="N38" i="117"/>
  <c r="M38" i="117"/>
  <c r="L38" i="117"/>
  <c r="J38" i="117"/>
  <c r="G38" i="117"/>
  <c r="Q37" i="117"/>
  <c r="F37" i="117"/>
  <c r="W36" i="117"/>
  <c r="V36" i="117"/>
  <c r="U36" i="117"/>
  <c r="T36" i="117"/>
  <c r="S35" i="117"/>
  <c r="R35" i="117"/>
  <c r="Q35" i="117"/>
  <c r="P35" i="117"/>
  <c r="N35" i="117"/>
  <c r="K35" i="117"/>
  <c r="J34" i="117"/>
  <c r="G34" i="117"/>
  <c r="F34" i="117"/>
  <c r="W31" i="117"/>
  <c r="V31" i="117"/>
  <c r="T31" i="117"/>
  <c r="R31" i="117"/>
  <c r="O31" i="117"/>
  <c r="N30" i="117"/>
  <c r="K30" i="117"/>
  <c r="J30" i="117"/>
  <c r="H30" i="117"/>
  <c r="G29" i="117"/>
  <c r="F29" i="117"/>
  <c r="D29" i="117"/>
  <c r="V28" i="117"/>
  <c r="R25" i="117"/>
  <c r="N25" i="117"/>
  <c r="M25" i="117"/>
  <c r="J25" i="117"/>
  <c r="K24" i="117"/>
  <c r="J24" i="117"/>
  <c r="F24" i="117"/>
  <c r="V23" i="117"/>
  <c r="V21" i="117"/>
  <c r="S21" i="117"/>
  <c r="R21" i="117"/>
  <c r="Q21" i="117"/>
  <c r="P21" i="117"/>
  <c r="N21" i="117"/>
  <c r="O20" i="117"/>
  <c r="N20" i="117"/>
  <c r="M20" i="117"/>
  <c r="J20" i="117"/>
  <c r="G20" i="117"/>
  <c r="F20" i="117"/>
  <c r="E20" i="117"/>
  <c r="F19" i="117"/>
  <c r="T18" i="117"/>
  <c r="R18" i="117"/>
  <c r="T16" i="117"/>
  <c r="S16" i="117"/>
  <c r="R16" i="117"/>
  <c r="Q16" i="117"/>
  <c r="P16" i="117"/>
  <c r="O16" i="117"/>
  <c r="L16" i="117"/>
  <c r="J16" i="117"/>
  <c r="I16" i="117"/>
  <c r="L15" i="117"/>
  <c r="K15" i="117"/>
  <c r="H15" i="117"/>
  <c r="G15" i="117"/>
  <c r="F15" i="117"/>
  <c r="E15" i="117"/>
  <c r="D15" i="117"/>
  <c r="D14" i="117"/>
  <c r="W13" i="117"/>
  <c r="V13" i="117"/>
  <c r="U13" i="117"/>
  <c r="T13" i="117"/>
  <c r="S13" i="117"/>
  <c r="P13" i="117"/>
  <c r="N13" i="117"/>
  <c r="P12" i="117"/>
  <c r="O12" i="117"/>
  <c r="L12" i="117"/>
  <c r="K12" i="117"/>
  <c r="H12" i="117"/>
  <c r="H10" i="117"/>
  <c r="E10" i="117"/>
  <c r="D10" i="117"/>
  <c r="T7" i="117"/>
  <c r="S7" i="117"/>
  <c r="O7" i="117"/>
  <c r="M7" i="117"/>
  <c r="L7" i="117"/>
  <c r="J6" i="117"/>
  <c r="I6" i="117"/>
  <c r="H6" i="117"/>
  <c r="G6" i="117"/>
  <c r="D5" i="117"/>
  <c r="C73" i="117"/>
  <c r="C70" i="117"/>
  <c r="C68" i="117"/>
  <c r="C47" i="117"/>
  <c r="C46" i="117"/>
  <c r="C45" i="117"/>
  <c r="C43" i="117"/>
  <c r="C39" i="117"/>
  <c r="C14" i="117"/>
  <c r="C7" i="117"/>
  <c r="C6" i="117"/>
  <c r="W71" i="164"/>
  <c r="V71" i="164"/>
  <c r="U71" i="164"/>
  <c r="T71" i="164"/>
  <c r="S71" i="164"/>
  <c r="R71" i="164"/>
  <c r="Q71" i="164"/>
  <c r="P71" i="164"/>
  <c r="O71" i="164"/>
  <c r="N71" i="164"/>
  <c r="M71" i="164"/>
  <c r="L71" i="164"/>
  <c r="K71" i="164"/>
  <c r="J71" i="164"/>
  <c r="I71" i="164"/>
  <c r="H71" i="164"/>
  <c r="G71" i="164"/>
  <c r="F71" i="164"/>
  <c r="E71" i="164"/>
  <c r="D71" i="164"/>
  <c r="C71" i="164"/>
  <c r="W52" i="164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33" i="164"/>
  <c r="V33" i="164"/>
  <c r="U33" i="164"/>
  <c r="T33" i="164"/>
  <c r="S33" i="164"/>
  <c r="R33" i="164"/>
  <c r="Q33" i="164"/>
  <c r="Q26" i="164" s="1"/>
  <c r="P33" i="164"/>
  <c r="P26" i="164" s="1"/>
  <c r="O33" i="164"/>
  <c r="N33" i="164"/>
  <c r="M33" i="164"/>
  <c r="L33" i="164"/>
  <c r="K33" i="164"/>
  <c r="J33" i="164"/>
  <c r="J26" i="164" s="1"/>
  <c r="I33" i="164"/>
  <c r="I26" i="164" s="1"/>
  <c r="H33" i="164"/>
  <c r="H26" i="164" s="1"/>
  <c r="G33" i="164"/>
  <c r="F33" i="164"/>
  <c r="E33" i="164"/>
  <c r="D33" i="164"/>
  <c r="C33" i="164"/>
  <c r="W27" i="164"/>
  <c r="W26" i="164" s="1"/>
  <c r="V27" i="164"/>
  <c r="V26" i="164" s="1"/>
  <c r="U27" i="164"/>
  <c r="U26" i="164" s="1"/>
  <c r="T27" i="164"/>
  <c r="S27" i="164"/>
  <c r="R27" i="164"/>
  <c r="Q27" i="164"/>
  <c r="P27" i="164"/>
  <c r="O27" i="164"/>
  <c r="N27" i="164"/>
  <c r="N26" i="164" s="1"/>
  <c r="M27" i="164"/>
  <c r="M26" i="164" s="1"/>
  <c r="L27" i="164"/>
  <c r="K27" i="164"/>
  <c r="J27" i="164"/>
  <c r="I27" i="164"/>
  <c r="H27" i="164"/>
  <c r="G27" i="164"/>
  <c r="G26" i="164" s="1"/>
  <c r="F27" i="164"/>
  <c r="F26" i="164" s="1"/>
  <c r="E27" i="164"/>
  <c r="E26" i="164" s="1"/>
  <c r="D27" i="164"/>
  <c r="C27" i="164"/>
  <c r="T26" i="164"/>
  <c r="S26" i="164"/>
  <c r="R26" i="164"/>
  <c r="O26" i="164"/>
  <c r="L26" i="164"/>
  <c r="K26" i="164"/>
  <c r="D26" i="164"/>
  <c r="C26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H3" i="164" s="1"/>
  <c r="G11" i="164"/>
  <c r="F11" i="164"/>
  <c r="E11" i="164"/>
  <c r="D11" i="164"/>
  <c r="C11" i="164"/>
  <c r="W8" i="164"/>
  <c r="V8" i="164"/>
  <c r="V3" i="164" s="1"/>
  <c r="U8" i="164"/>
  <c r="T8" i="164"/>
  <c r="S8" i="164"/>
  <c r="R8" i="164"/>
  <c r="Q8" i="164"/>
  <c r="P8" i="164"/>
  <c r="O8" i="164"/>
  <c r="N8" i="164"/>
  <c r="N3" i="164" s="1"/>
  <c r="M8" i="164"/>
  <c r="M3" i="164" s="1"/>
  <c r="L8" i="164"/>
  <c r="K8" i="164"/>
  <c r="J8" i="164"/>
  <c r="I8" i="164"/>
  <c r="H8" i="164"/>
  <c r="G8" i="164"/>
  <c r="F8" i="164"/>
  <c r="F3" i="164" s="1"/>
  <c r="E8" i="164"/>
  <c r="E3" i="164" s="1"/>
  <c r="D8" i="164"/>
  <c r="C8" i="164"/>
  <c r="W4" i="164"/>
  <c r="V4" i="164"/>
  <c r="U4" i="164"/>
  <c r="T4" i="164"/>
  <c r="S4" i="164"/>
  <c r="S3" i="164" s="1"/>
  <c r="R4" i="164"/>
  <c r="Q4" i="164"/>
  <c r="P4" i="164"/>
  <c r="O4" i="164"/>
  <c r="N4" i="164"/>
  <c r="M4" i="164"/>
  <c r="L4" i="164"/>
  <c r="K4" i="164"/>
  <c r="K3" i="164" s="1"/>
  <c r="J4" i="164"/>
  <c r="I4" i="164"/>
  <c r="H4" i="164"/>
  <c r="G4" i="164"/>
  <c r="F4" i="164"/>
  <c r="E4" i="164"/>
  <c r="D4" i="164"/>
  <c r="C4" i="164"/>
  <c r="C3" i="164" s="1"/>
  <c r="U3" i="164"/>
  <c r="P3" i="164"/>
  <c r="W71" i="162"/>
  <c r="V71" i="162"/>
  <c r="U71" i="162"/>
  <c r="T71" i="162"/>
  <c r="S71" i="162"/>
  <c r="R71" i="162"/>
  <c r="Q71" i="162"/>
  <c r="P71" i="162"/>
  <c r="O71" i="162"/>
  <c r="N71" i="162"/>
  <c r="M71" i="162"/>
  <c r="L71" i="162"/>
  <c r="K71" i="162"/>
  <c r="J71" i="162"/>
  <c r="I71" i="162"/>
  <c r="H71" i="162"/>
  <c r="G71" i="162"/>
  <c r="F71" i="162"/>
  <c r="E71" i="162"/>
  <c r="D71" i="162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33" i="162"/>
  <c r="V33" i="162"/>
  <c r="U33" i="162"/>
  <c r="T33" i="162"/>
  <c r="S33" i="162"/>
  <c r="R33" i="162"/>
  <c r="Q33" i="162"/>
  <c r="P33" i="162"/>
  <c r="P26" i="162" s="1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U26" i="162" s="1"/>
  <c r="T27" i="162"/>
  <c r="S27" i="162"/>
  <c r="R27" i="162"/>
  <c r="R26" i="162" s="1"/>
  <c r="Q27" i="162"/>
  <c r="P27" i="162"/>
  <c r="O27" i="162"/>
  <c r="N27" i="162"/>
  <c r="M27" i="162"/>
  <c r="M26" i="162" s="1"/>
  <c r="L27" i="162"/>
  <c r="L26" i="162" s="1"/>
  <c r="K27" i="162"/>
  <c r="K26" i="162" s="1"/>
  <c r="J27" i="162"/>
  <c r="J26" i="162" s="1"/>
  <c r="I27" i="162"/>
  <c r="H27" i="162"/>
  <c r="G27" i="162"/>
  <c r="F27" i="162"/>
  <c r="E27" i="162"/>
  <c r="E26" i="162" s="1"/>
  <c r="D27" i="162"/>
  <c r="D26" i="162" s="1"/>
  <c r="T26" i="162"/>
  <c r="S26" i="162"/>
  <c r="Q26" i="162"/>
  <c r="I26" i="162"/>
  <c r="H26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Q3" i="162" s="1"/>
  <c r="P4" i="162"/>
  <c r="O4" i="162"/>
  <c r="N4" i="162"/>
  <c r="M4" i="162"/>
  <c r="L4" i="162"/>
  <c r="K4" i="162"/>
  <c r="K3" i="162" s="1"/>
  <c r="J4" i="162"/>
  <c r="J3" i="162" s="1"/>
  <c r="I4" i="162"/>
  <c r="I3" i="162" s="1"/>
  <c r="H4" i="162"/>
  <c r="G4" i="162"/>
  <c r="F4" i="162"/>
  <c r="E4" i="162"/>
  <c r="D4" i="162"/>
  <c r="T3" i="162"/>
  <c r="T2" i="162" s="1"/>
  <c r="S3" i="162"/>
  <c r="R3" i="162"/>
  <c r="P3" i="162"/>
  <c r="L3" i="162"/>
  <c r="H3" i="162"/>
  <c r="H2" i="162" s="1"/>
  <c r="D3" i="162"/>
  <c r="D2" i="162" s="1"/>
  <c r="C71" i="162"/>
  <c r="C52" i="162"/>
  <c r="C33" i="162"/>
  <c r="C27" i="162"/>
  <c r="C22" i="162"/>
  <c r="C17" i="162"/>
  <c r="C11" i="162"/>
  <c r="C8" i="162"/>
  <c r="C4" i="162"/>
  <c r="D3" i="164" l="1"/>
  <c r="D2" i="164" s="1"/>
  <c r="L3" i="164"/>
  <c r="T3" i="164"/>
  <c r="T2" i="164" s="1"/>
  <c r="G3" i="164"/>
  <c r="O3" i="164"/>
  <c r="W3" i="164"/>
  <c r="W2" i="164" s="1"/>
  <c r="J3" i="164"/>
  <c r="J2" i="164" s="1"/>
  <c r="R3" i="164"/>
  <c r="R2" i="164" s="1"/>
  <c r="C2" i="164"/>
  <c r="I3" i="164"/>
  <c r="E3" i="162"/>
  <c r="M3" i="162"/>
  <c r="U3" i="162"/>
  <c r="F26" i="162"/>
  <c r="F2" i="162" s="1"/>
  <c r="N26" i="162"/>
  <c r="N2" i="162" s="1"/>
  <c r="V26" i="162"/>
  <c r="V2" i="162" s="1"/>
  <c r="F3" i="162"/>
  <c r="N3" i="162"/>
  <c r="V3" i="162"/>
  <c r="G26" i="162"/>
  <c r="O26" i="162"/>
  <c r="W26" i="162"/>
  <c r="W2" i="162" s="1"/>
  <c r="S2" i="164"/>
  <c r="Q3" i="164"/>
  <c r="Q2" i="164" s="1"/>
  <c r="O3" i="162"/>
  <c r="W3" i="162"/>
  <c r="G3" i="162"/>
  <c r="D137" i="149"/>
  <c r="E24" i="117"/>
  <c r="I25" i="117"/>
  <c r="Q25" i="117"/>
  <c r="U28" i="117"/>
  <c r="M30" i="117"/>
  <c r="Q31" i="117"/>
  <c r="M35" i="117"/>
  <c r="I36" i="117"/>
  <c r="E37" i="117"/>
  <c r="I38" i="117"/>
  <c r="E39" i="117"/>
  <c r="U39" i="117"/>
  <c r="E41" i="117"/>
  <c r="Q42" i="117"/>
  <c r="U43" i="117"/>
  <c r="M45" i="117"/>
  <c r="Q46" i="117"/>
  <c r="I48" i="117"/>
  <c r="M49" i="117"/>
  <c r="E51" i="117"/>
  <c r="I53" i="117"/>
  <c r="M54" i="117"/>
  <c r="U54" i="117"/>
  <c r="E56" i="117"/>
  <c r="I57" i="117"/>
  <c r="Q57" i="117"/>
  <c r="U58" i="117"/>
  <c r="E60" i="117"/>
  <c r="M60" i="117"/>
  <c r="Q61" i="117"/>
  <c r="U62" i="117"/>
  <c r="I63" i="117"/>
  <c r="M64" i="117"/>
  <c r="Q65" i="117"/>
  <c r="E66" i="117"/>
  <c r="I67" i="117"/>
  <c r="M68" i="117"/>
  <c r="U68" i="117"/>
  <c r="E70" i="117"/>
  <c r="I72" i="117"/>
  <c r="Q72" i="117"/>
  <c r="U73" i="117"/>
  <c r="E75" i="117"/>
  <c r="M75" i="117"/>
  <c r="C41" i="117"/>
  <c r="C75" i="117"/>
  <c r="V9" i="117"/>
  <c r="N12" i="117"/>
  <c r="S18" i="117"/>
  <c r="G19" i="117"/>
  <c r="K20" i="117"/>
  <c r="O21" i="117"/>
  <c r="W21" i="117"/>
  <c r="K25" i="117"/>
  <c r="S25" i="117"/>
  <c r="W28" i="117"/>
  <c r="G30" i="117"/>
  <c r="O30" i="117"/>
  <c r="S31" i="117"/>
  <c r="W32" i="117"/>
  <c r="K34" i="117"/>
  <c r="O35" i="117"/>
  <c r="S36" i="117"/>
  <c r="G37" i="117"/>
  <c r="K38" i="117"/>
  <c r="O39" i="117"/>
  <c r="W39" i="117"/>
  <c r="G41" i="117"/>
  <c r="K42" i="117"/>
  <c r="S42" i="117"/>
  <c r="W43" i="117"/>
  <c r="G45" i="117"/>
  <c r="O45" i="117"/>
  <c r="S46" i="117"/>
  <c r="W47" i="117"/>
  <c r="K48" i="117"/>
  <c r="O49" i="117"/>
  <c r="S50" i="117"/>
  <c r="G51" i="117"/>
  <c r="K53" i="117"/>
  <c r="O54" i="117"/>
  <c r="W54" i="117"/>
  <c r="S55" i="117"/>
  <c r="G56" i="117"/>
  <c r="K57" i="117"/>
  <c r="S57" i="117"/>
  <c r="O58" i="117"/>
  <c r="W58" i="117"/>
  <c r="G60" i="117"/>
  <c r="O60" i="117"/>
  <c r="K61" i="117"/>
  <c r="S61" i="117"/>
  <c r="W62" i="117"/>
  <c r="K63" i="117"/>
  <c r="G64" i="117"/>
  <c r="O64" i="117"/>
  <c r="S65" i="117"/>
  <c r="G66" i="117"/>
  <c r="W66" i="117"/>
  <c r="K67" i="117"/>
  <c r="O68" i="117"/>
  <c r="W68" i="117"/>
  <c r="S69" i="117"/>
  <c r="G70" i="117"/>
  <c r="H20" i="117"/>
  <c r="D24" i="117"/>
  <c r="P25" i="117"/>
  <c r="L30" i="117"/>
  <c r="P31" i="117"/>
  <c r="H34" i="117"/>
  <c r="L35" i="117"/>
  <c r="D37" i="117"/>
  <c r="H38" i="117"/>
  <c r="T39" i="117"/>
  <c r="D41" i="117"/>
  <c r="P42" i="117"/>
  <c r="T43" i="117"/>
  <c r="L45" i="117"/>
  <c r="P46" i="117"/>
  <c r="H48" i="117"/>
  <c r="L49" i="117"/>
  <c r="D51" i="117"/>
  <c r="H53" i="117"/>
  <c r="L54" i="117"/>
  <c r="T54" i="117"/>
  <c r="D56" i="117"/>
  <c r="H57" i="117"/>
  <c r="P57" i="117"/>
  <c r="T58" i="117"/>
  <c r="D60" i="117"/>
  <c r="L60" i="117"/>
  <c r="P61" i="117"/>
  <c r="T62" i="117"/>
  <c r="H63" i="117"/>
  <c r="L64" i="117"/>
  <c r="P65" i="117"/>
  <c r="D66" i="117"/>
  <c r="H67" i="117"/>
  <c r="L68" i="117"/>
  <c r="T68" i="117"/>
  <c r="D70" i="117"/>
  <c r="H72" i="117"/>
  <c r="P72" i="117"/>
  <c r="P71" i="117" s="1"/>
  <c r="T73" i="117"/>
  <c r="D75" i="117"/>
  <c r="L75" i="117"/>
  <c r="E12" i="117"/>
  <c r="M12" i="117"/>
  <c r="Q13" i="117"/>
  <c r="U14" i="117"/>
  <c r="I15" i="117"/>
  <c r="M16" i="117"/>
  <c r="C76" i="117"/>
  <c r="P20" i="117"/>
  <c r="T35" i="117"/>
  <c r="H37" i="117"/>
  <c r="P38" i="117"/>
  <c r="D40" i="117"/>
  <c r="L41" i="117"/>
  <c r="T42" i="117"/>
  <c r="H44" i="117"/>
  <c r="P45" i="117"/>
  <c r="D47" i="117"/>
  <c r="L48" i="117"/>
  <c r="T49" i="117"/>
  <c r="H51" i="117"/>
  <c r="P53" i="117"/>
  <c r="D55" i="117"/>
  <c r="L56" i="117"/>
  <c r="T57" i="117"/>
  <c r="H59" i="117"/>
  <c r="P60" i="117"/>
  <c r="D62" i="117"/>
  <c r="L63" i="117"/>
  <c r="T64" i="117"/>
  <c r="H66" i="117"/>
  <c r="P67" i="117"/>
  <c r="D69" i="117"/>
  <c r="L70" i="117"/>
  <c r="H19" i="117"/>
  <c r="I10" i="117"/>
  <c r="M24" i="117"/>
  <c r="U35" i="117"/>
  <c r="U42" i="117"/>
  <c r="I44" i="117"/>
  <c r="Q45" i="117"/>
  <c r="E47" i="117"/>
  <c r="M48" i="117"/>
  <c r="U49" i="117"/>
  <c r="I51" i="117"/>
  <c r="Q53" i="117"/>
  <c r="E55" i="117"/>
  <c r="M56" i="117"/>
  <c r="U57" i="117"/>
  <c r="I59" i="117"/>
  <c r="Q60" i="117"/>
  <c r="E62" i="117"/>
  <c r="M63" i="117"/>
  <c r="U64" i="117"/>
  <c r="I66" i="117"/>
  <c r="Q67" i="117"/>
  <c r="E69" i="117"/>
  <c r="M70" i="117"/>
  <c r="U16" i="117"/>
  <c r="C16" i="117"/>
  <c r="J19" i="117"/>
  <c r="J29" i="117"/>
  <c r="R30" i="117"/>
  <c r="F32" i="117"/>
  <c r="V35" i="117"/>
  <c r="J37" i="117"/>
  <c r="R38" i="117"/>
  <c r="F40" i="117"/>
  <c r="N41" i="117"/>
  <c r="V42" i="117"/>
  <c r="J44" i="117"/>
  <c r="R45" i="117"/>
  <c r="F47" i="117"/>
  <c r="N48" i="117"/>
  <c r="V49" i="117"/>
  <c r="J51" i="117"/>
  <c r="P30" i="117"/>
  <c r="I19" i="117"/>
  <c r="I37" i="117"/>
  <c r="C18" i="117"/>
  <c r="O6" i="117"/>
  <c r="W7" i="117"/>
  <c r="G14" i="117"/>
  <c r="O15" i="117"/>
  <c r="W16" i="117"/>
  <c r="E5" i="117"/>
  <c r="E32" i="117"/>
  <c r="C49" i="117"/>
  <c r="R20" i="117"/>
  <c r="U7" i="117"/>
  <c r="M15" i="117"/>
  <c r="Q38" i="117"/>
  <c r="V25" i="117"/>
  <c r="C51" i="117"/>
  <c r="L10" i="117"/>
  <c r="L2" i="164"/>
  <c r="Q6" i="117"/>
  <c r="U12" i="117"/>
  <c r="I14" i="117"/>
  <c r="Q15" i="117"/>
  <c r="D32" i="117"/>
  <c r="U25" i="117"/>
  <c r="E40" i="117"/>
  <c r="N15" i="117"/>
  <c r="F23" i="117"/>
  <c r="F22" i="117" s="1"/>
  <c r="I76" i="117"/>
  <c r="D9" i="117"/>
  <c r="D8" i="117" s="1"/>
  <c r="C21" i="117"/>
  <c r="C54" i="117"/>
  <c r="R6" i="117"/>
  <c r="J14" i="117"/>
  <c r="E14" i="117"/>
  <c r="I29" i="117"/>
  <c r="M41" i="117"/>
  <c r="V7" i="117"/>
  <c r="N24" i="117"/>
  <c r="K2" i="164"/>
  <c r="P6" i="117"/>
  <c r="W12" i="117"/>
  <c r="K14" i="117"/>
  <c r="S15" i="117"/>
  <c r="T72" i="117"/>
  <c r="H74" i="117"/>
  <c r="P75" i="117"/>
  <c r="G32" i="117"/>
  <c r="S45" i="117"/>
  <c r="O48" i="117"/>
  <c r="W49" i="117"/>
  <c r="K51" i="117"/>
  <c r="I74" i="117"/>
  <c r="Q75" i="117"/>
  <c r="K29" i="117"/>
  <c r="D43" i="117"/>
  <c r="N63" i="117"/>
  <c r="J66" i="117"/>
  <c r="F69" i="117"/>
  <c r="R75" i="117"/>
  <c r="K44" i="117"/>
  <c r="D36" i="117"/>
  <c r="L44" i="117"/>
  <c r="Q24" i="117"/>
  <c r="U38" i="117"/>
  <c r="I40" i="117"/>
  <c r="Q41" i="117"/>
  <c r="E43" i="117"/>
  <c r="M44" i="117"/>
  <c r="U45" i="117"/>
  <c r="I47" i="117"/>
  <c r="Q48" i="117"/>
  <c r="E50" i="117"/>
  <c r="M51" i="117"/>
  <c r="S53" i="117"/>
  <c r="O56" i="117"/>
  <c r="K59" i="117"/>
  <c r="G62" i="117"/>
  <c r="W64" i="117"/>
  <c r="S67" i="117"/>
  <c r="O70" i="117"/>
  <c r="S75" i="117"/>
  <c r="W42" i="117"/>
  <c r="L19" i="117"/>
  <c r="T38" i="117"/>
  <c r="L51" i="117"/>
  <c r="N19" i="117"/>
  <c r="V20" i="117"/>
  <c r="R24" i="117"/>
  <c r="N29" i="117"/>
  <c r="V30" i="117"/>
  <c r="J32" i="117"/>
  <c r="R34" i="117"/>
  <c r="F36" i="117"/>
  <c r="N37" i="117"/>
  <c r="V38" i="117"/>
  <c r="J40" i="117"/>
  <c r="R41" i="117"/>
  <c r="F43" i="117"/>
  <c r="N44" i="117"/>
  <c r="V45" i="117"/>
  <c r="J47" i="117"/>
  <c r="R48" i="117"/>
  <c r="F50" i="117"/>
  <c r="N51" i="117"/>
  <c r="H55" i="117"/>
  <c r="P56" i="117"/>
  <c r="D58" i="117"/>
  <c r="L59" i="117"/>
  <c r="T60" i="117"/>
  <c r="H62" i="117"/>
  <c r="P63" i="117"/>
  <c r="D65" i="117"/>
  <c r="L66" i="117"/>
  <c r="T67" i="117"/>
  <c r="H69" i="117"/>
  <c r="P70" i="117"/>
  <c r="D73" i="117"/>
  <c r="L74" i="117"/>
  <c r="T75" i="117"/>
  <c r="K76" i="117"/>
  <c r="S38" i="117"/>
  <c r="L76" i="117"/>
  <c r="T20" i="117"/>
  <c r="P41" i="117"/>
  <c r="H47" i="117"/>
  <c r="C24" i="117"/>
  <c r="E28" i="117"/>
  <c r="C58" i="117"/>
  <c r="O19" i="117"/>
  <c r="W20" i="117"/>
  <c r="K23" i="117"/>
  <c r="K22" i="117" s="1"/>
  <c r="S24" i="117"/>
  <c r="G28" i="117"/>
  <c r="O29" i="117"/>
  <c r="W30" i="117"/>
  <c r="K32" i="117"/>
  <c r="S34" i="117"/>
  <c r="G36" i="117"/>
  <c r="O37" i="117"/>
  <c r="W38" i="117"/>
  <c r="K40" i="117"/>
  <c r="S41" i="117"/>
  <c r="G43" i="117"/>
  <c r="O44" i="117"/>
  <c r="W45" i="117"/>
  <c r="K47" i="117"/>
  <c r="S48" i="117"/>
  <c r="G50" i="117"/>
  <c r="O51" i="117"/>
  <c r="I55" i="117"/>
  <c r="Q56" i="117"/>
  <c r="E58" i="117"/>
  <c r="M59" i="117"/>
  <c r="U60" i="117"/>
  <c r="I62" i="117"/>
  <c r="Q63" i="117"/>
  <c r="E65" i="117"/>
  <c r="M66" i="117"/>
  <c r="U67" i="117"/>
  <c r="I69" i="117"/>
  <c r="Q70" i="117"/>
  <c r="E73" i="117"/>
  <c r="M74" i="117"/>
  <c r="U75" i="117"/>
  <c r="W35" i="117"/>
  <c r="H32" i="117"/>
  <c r="L5" i="117"/>
  <c r="U20" i="117"/>
  <c r="N76" i="117"/>
  <c r="C29" i="117"/>
  <c r="W6" i="117"/>
  <c r="H9" i="117"/>
  <c r="H8" i="117" s="1"/>
  <c r="P10" i="117"/>
  <c r="D13" i="117"/>
  <c r="L14" i="117"/>
  <c r="T15" i="117"/>
  <c r="H18" i="117"/>
  <c r="P19" i="117"/>
  <c r="D21" i="117"/>
  <c r="T24" i="117"/>
  <c r="H28" i="117"/>
  <c r="D31" i="117"/>
  <c r="L32" i="117"/>
  <c r="H36" i="117"/>
  <c r="P37" i="117"/>
  <c r="D39" i="117"/>
  <c r="L40" i="117"/>
  <c r="T41" i="117"/>
  <c r="H43" i="117"/>
  <c r="P44" i="117"/>
  <c r="D46" i="117"/>
  <c r="L47" i="117"/>
  <c r="T48" i="117"/>
  <c r="H50" i="117"/>
  <c r="P51" i="117"/>
  <c r="R56" i="117"/>
  <c r="N59" i="117"/>
  <c r="J62" i="117"/>
  <c r="F65" i="117"/>
  <c r="V67" i="117"/>
  <c r="R70" i="117"/>
  <c r="N74" i="117"/>
  <c r="G47" i="117"/>
  <c r="L37" i="117"/>
  <c r="D50" i="117"/>
  <c r="M37" i="117"/>
  <c r="U24" i="117"/>
  <c r="M32" i="117"/>
  <c r="U41" i="117"/>
  <c r="I43" i="117"/>
  <c r="Q44" i="117"/>
  <c r="E46" i="117"/>
  <c r="M47" i="117"/>
  <c r="U48" i="117"/>
  <c r="I50" i="117"/>
  <c r="Q51" i="117"/>
  <c r="K55" i="117"/>
  <c r="G58" i="117"/>
  <c r="W60" i="117"/>
  <c r="S63" i="117"/>
  <c r="O66" i="117"/>
  <c r="K69" i="117"/>
  <c r="O74" i="117"/>
  <c r="G40" i="117"/>
  <c r="H23" i="117"/>
  <c r="H40" i="117"/>
  <c r="P48" i="117"/>
  <c r="M76" i="117"/>
  <c r="C28" i="117"/>
  <c r="M14" i="117"/>
  <c r="Q29" i="117"/>
  <c r="V15" i="117"/>
  <c r="V24" i="117"/>
  <c r="V22" i="117" s="1"/>
  <c r="F31" i="117"/>
  <c r="F39" i="117"/>
  <c r="N40" i="117"/>
  <c r="V41" i="117"/>
  <c r="J43" i="117"/>
  <c r="R44" i="117"/>
  <c r="F46" i="117"/>
  <c r="N47" i="117"/>
  <c r="V48" i="117"/>
  <c r="J50" i="117"/>
  <c r="R51" i="117"/>
  <c r="D54" i="117"/>
  <c r="L55" i="117"/>
  <c r="T56" i="117"/>
  <c r="H58" i="117"/>
  <c r="P59" i="117"/>
  <c r="D61" i="117"/>
  <c r="L62" i="117"/>
  <c r="T63" i="117"/>
  <c r="H65" i="117"/>
  <c r="P66" i="117"/>
  <c r="D68" i="117"/>
  <c r="L69" i="117"/>
  <c r="T70" i="117"/>
  <c r="S20" i="117"/>
  <c r="K37" i="117"/>
  <c r="T30" i="117"/>
  <c r="F55" i="117"/>
  <c r="E36" i="117"/>
  <c r="R29" i="117"/>
  <c r="C62" i="117"/>
  <c r="K18" i="117"/>
  <c r="G21" i="117"/>
  <c r="O32" i="117"/>
  <c r="W34" i="117"/>
  <c r="K36" i="117"/>
  <c r="S37" i="117"/>
  <c r="G39" i="117"/>
  <c r="O40" i="117"/>
  <c r="W41" i="117"/>
  <c r="K43" i="117"/>
  <c r="S44" i="117"/>
  <c r="G46" i="117"/>
  <c r="O47" i="117"/>
  <c r="W48" i="117"/>
  <c r="K50" i="117"/>
  <c r="S51" i="117"/>
  <c r="E54" i="117"/>
  <c r="M55" i="117"/>
  <c r="U56" i="117"/>
  <c r="I58" i="117"/>
  <c r="Q59" i="117"/>
  <c r="E61" i="117"/>
  <c r="M62" i="117"/>
  <c r="U63" i="117"/>
  <c r="I65" i="117"/>
  <c r="Q66" i="117"/>
  <c r="E68" i="117"/>
  <c r="M69" i="117"/>
  <c r="U70" i="117"/>
  <c r="G23" i="117"/>
  <c r="O41" i="117"/>
  <c r="P34" i="117"/>
  <c r="T45" i="117"/>
  <c r="C56" i="117"/>
  <c r="D7" i="117"/>
  <c r="C32" i="117"/>
  <c r="T19" i="117"/>
  <c r="T29" i="117"/>
  <c r="H31" i="117"/>
  <c r="P32" i="117"/>
  <c r="D35" i="117"/>
  <c r="L36" i="117"/>
  <c r="T37" i="117"/>
  <c r="H39" i="117"/>
  <c r="P40" i="117"/>
  <c r="D42" i="117"/>
  <c r="L43" i="117"/>
  <c r="T44" i="117"/>
  <c r="H46" i="117"/>
  <c r="P47" i="117"/>
  <c r="D49" i="117"/>
  <c r="L50" i="117"/>
  <c r="T51" i="117"/>
  <c r="O34" i="117"/>
  <c r="I23" i="117"/>
  <c r="P76" i="117"/>
  <c r="Q19" i="117"/>
  <c r="R19" i="117"/>
  <c r="N32" i="117"/>
  <c r="K9" i="117"/>
  <c r="S19" i="117"/>
  <c r="G31" i="117"/>
  <c r="L9" i="117"/>
  <c r="D16" i="117"/>
  <c r="U76" i="117"/>
  <c r="C35" i="117"/>
  <c r="C64" i="117"/>
  <c r="T5" i="117"/>
  <c r="U10" i="117"/>
  <c r="I13" i="117"/>
  <c r="Q14" i="117"/>
  <c r="E16" i="117"/>
  <c r="I21" i="117"/>
  <c r="Q23" i="117"/>
  <c r="E25" i="117"/>
  <c r="M28" i="117"/>
  <c r="I31" i="117"/>
  <c r="S30" i="117"/>
  <c r="V57" i="117"/>
  <c r="O76" i="117"/>
  <c r="C60" i="117"/>
  <c r="E7" i="117"/>
  <c r="J18" i="117"/>
  <c r="R37" i="117"/>
  <c r="O14" i="117"/>
  <c r="W24" i="117"/>
  <c r="C63" i="117"/>
  <c r="T10" i="117"/>
  <c r="L28" i="117"/>
  <c r="V76" i="117"/>
  <c r="R14" i="117"/>
  <c r="V19" i="117"/>
  <c r="J21" i="117"/>
  <c r="F25" i="117"/>
  <c r="V29" i="117"/>
  <c r="J31" i="117"/>
  <c r="R32" i="117"/>
  <c r="W25" i="117"/>
  <c r="L29" i="117"/>
  <c r="U15" i="117"/>
  <c r="N23" i="117"/>
  <c r="J36" i="117"/>
  <c r="W15" i="117"/>
  <c r="S5" i="117"/>
  <c r="H13" i="117"/>
  <c r="H21" i="117"/>
  <c r="W76" i="117"/>
  <c r="C37" i="117"/>
  <c r="C66" i="117"/>
  <c r="W10" i="117"/>
  <c r="K13" i="117"/>
  <c r="S14" i="117"/>
  <c r="G16" i="117"/>
  <c r="W19" i="117"/>
  <c r="K21" i="117"/>
  <c r="S23" i="117"/>
  <c r="G25" i="117"/>
  <c r="O28" i="117"/>
  <c r="W29" i="117"/>
  <c r="K31" i="117"/>
  <c r="S32" i="117"/>
  <c r="O24" i="117"/>
  <c r="R60" i="117"/>
  <c r="U30" i="117"/>
  <c r="Q76" i="117"/>
  <c r="Q10" i="117"/>
  <c r="R76" i="117"/>
  <c r="F21" i="117"/>
  <c r="S76" i="117"/>
  <c r="F7" i="117"/>
  <c r="S29" i="117"/>
  <c r="G7" i="117"/>
  <c r="P14" i="117"/>
  <c r="L18" i="117"/>
  <c r="C38" i="117"/>
  <c r="K7" i="117"/>
  <c r="P9" i="117"/>
  <c r="D12" i="117"/>
  <c r="L13" i="117"/>
  <c r="T14" i="117"/>
  <c r="H16" i="117"/>
  <c r="P18" i="117"/>
  <c r="D20" i="117"/>
  <c r="L21" i="117"/>
  <c r="H25" i="117"/>
  <c r="F57" i="117"/>
  <c r="V59" i="117"/>
  <c r="R62" i="117"/>
  <c r="N65" i="117"/>
  <c r="J68" i="117"/>
  <c r="V74" i="117"/>
  <c r="D19" i="117"/>
  <c r="L20" i="117"/>
  <c r="T21" i="117"/>
  <c r="G24" i="117"/>
  <c r="O25" i="117"/>
  <c r="C55" i="117"/>
  <c r="J76" i="117"/>
  <c r="S6" i="117"/>
  <c r="M10" i="117"/>
  <c r="T12" i="117"/>
  <c r="H14" i="117"/>
  <c r="P15" i="117"/>
  <c r="K5" i="117"/>
  <c r="L2" i="162"/>
  <c r="N7" i="117"/>
  <c r="I2" i="162"/>
  <c r="P2" i="162"/>
  <c r="T9" i="117"/>
  <c r="E35" i="117"/>
  <c r="M36" i="117"/>
  <c r="U37" i="117"/>
  <c r="I39" i="117"/>
  <c r="Q40" i="117"/>
  <c r="E42" i="117"/>
  <c r="M43" i="117"/>
  <c r="U44" i="117"/>
  <c r="I46" i="117"/>
  <c r="Q47" i="117"/>
  <c r="E49" i="117"/>
  <c r="M50" i="117"/>
  <c r="U51" i="117"/>
  <c r="H73" i="117"/>
  <c r="P74" i="117"/>
  <c r="W14" i="117"/>
  <c r="K16" i="117"/>
  <c r="F35" i="117"/>
  <c r="N36" i="117"/>
  <c r="V37" i="117"/>
  <c r="J39" i="117"/>
  <c r="R40" i="117"/>
  <c r="F42" i="117"/>
  <c r="N43" i="117"/>
  <c r="V44" i="117"/>
  <c r="J46" i="117"/>
  <c r="R47" i="117"/>
  <c r="F49" i="117"/>
  <c r="N50" i="117"/>
  <c r="V51" i="117"/>
  <c r="I73" i="117"/>
  <c r="Q74" i="117"/>
  <c r="D76" i="117"/>
  <c r="G35" i="117"/>
  <c r="O36" i="117"/>
  <c r="W37" i="117"/>
  <c r="K39" i="117"/>
  <c r="S40" i="117"/>
  <c r="G42" i="117"/>
  <c r="O43" i="117"/>
  <c r="W44" i="117"/>
  <c r="K46" i="117"/>
  <c r="S47" i="117"/>
  <c r="G49" i="117"/>
  <c r="O50" i="117"/>
  <c r="W51" i="117"/>
  <c r="N55" i="117"/>
  <c r="J58" i="117"/>
  <c r="F61" i="117"/>
  <c r="V63" i="117"/>
  <c r="R66" i="117"/>
  <c r="N69" i="117"/>
  <c r="J73" i="117"/>
  <c r="E76" i="117"/>
  <c r="P28" i="117"/>
  <c r="D30" i="117"/>
  <c r="L31" i="117"/>
  <c r="T32" i="117"/>
  <c r="H35" i="117"/>
  <c r="P36" i="117"/>
  <c r="D38" i="117"/>
  <c r="L39" i="117"/>
  <c r="T40" i="117"/>
  <c r="H42" i="117"/>
  <c r="P43" i="117"/>
  <c r="D45" i="117"/>
  <c r="L46" i="117"/>
  <c r="T47" i="117"/>
  <c r="H49" i="117"/>
  <c r="P50" i="117"/>
  <c r="G54" i="117"/>
  <c r="W56" i="117"/>
  <c r="S59" i="117"/>
  <c r="O62" i="117"/>
  <c r="K65" i="117"/>
  <c r="G68" i="117"/>
  <c r="W70" i="117"/>
  <c r="T76" i="117"/>
  <c r="P2" i="164"/>
  <c r="G12" i="117"/>
  <c r="F76" i="117"/>
  <c r="E30" i="117"/>
  <c r="U32" i="117"/>
  <c r="I35" i="117"/>
  <c r="Q36" i="117"/>
  <c r="E38" i="117"/>
  <c r="M39" i="117"/>
  <c r="U40" i="117"/>
  <c r="I42" i="117"/>
  <c r="Q43" i="117"/>
  <c r="E45" i="117"/>
  <c r="M46" i="117"/>
  <c r="U47" i="117"/>
  <c r="I49" i="117"/>
  <c r="Q50" i="117"/>
  <c r="H54" i="117"/>
  <c r="P55" i="117"/>
  <c r="D57" i="117"/>
  <c r="L58" i="117"/>
  <c r="T59" i="117"/>
  <c r="H61" i="117"/>
  <c r="P62" i="117"/>
  <c r="D64" i="117"/>
  <c r="L65" i="117"/>
  <c r="T66" i="117"/>
  <c r="H68" i="117"/>
  <c r="P69" i="117"/>
  <c r="D72" i="117"/>
  <c r="L73" i="117"/>
  <c r="L71" i="117" s="1"/>
  <c r="T74" i="117"/>
  <c r="H135" i="149"/>
  <c r="G76" i="117"/>
  <c r="F30" i="117"/>
  <c r="N31" i="117"/>
  <c r="V32" i="117"/>
  <c r="R36" i="117"/>
  <c r="F38" i="117"/>
  <c r="N39" i="117"/>
  <c r="V40" i="117"/>
  <c r="J42" i="117"/>
  <c r="R43" i="117"/>
  <c r="F45" i="117"/>
  <c r="N46" i="117"/>
  <c r="V47" i="117"/>
  <c r="J49" i="117"/>
  <c r="R50" i="117"/>
  <c r="I54" i="117"/>
  <c r="Q55" i="117"/>
  <c r="E57" i="117"/>
  <c r="M58" i="117"/>
  <c r="U59" i="117"/>
  <c r="I61" i="117"/>
  <c r="Q62" i="117"/>
  <c r="E64" i="117"/>
  <c r="M65" i="117"/>
  <c r="U66" i="117"/>
  <c r="I68" i="117"/>
  <c r="Q69" i="117"/>
  <c r="M73" i="117"/>
  <c r="U74" i="117"/>
  <c r="T135" i="149"/>
  <c r="D135" i="149"/>
  <c r="K2" i="162"/>
  <c r="N10" i="117"/>
  <c r="V10" i="117"/>
  <c r="G53" i="117"/>
  <c r="O53" i="117"/>
  <c r="W53" i="117"/>
  <c r="K54" i="117"/>
  <c r="S54" i="117"/>
  <c r="G55" i="117"/>
  <c r="O55" i="117"/>
  <c r="W55" i="117"/>
  <c r="K56" i="117"/>
  <c r="S56" i="117"/>
  <c r="G57" i="117"/>
  <c r="O57" i="117"/>
  <c r="W57" i="117"/>
  <c r="K58" i="117"/>
  <c r="S58" i="117"/>
  <c r="G59" i="117"/>
  <c r="O59" i="117"/>
  <c r="W59" i="117"/>
  <c r="K60" i="117"/>
  <c r="S60" i="117"/>
  <c r="G61" i="117"/>
  <c r="O61" i="117"/>
  <c r="W61" i="117"/>
  <c r="K62" i="117"/>
  <c r="S62" i="117"/>
  <c r="G63" i="117"/>
  <c r="O63" i="117"/>
  <c r="W63" i="117"/>
  <c r="K64" i="117"/>
  <c r="S64" i="117"/>
  <c r="G65" i="117"/>
  <c r="O65" i="117"/>
  <c r="W65" i="117"/>
  <c r="K66" i="117"/>
  <c r="S66" i="117"/>
  <c r="G67" i="117"/>
  <c r="O67" i="117"/>
  <c r="W67" i="117"/>
  <c r="K68" i="117"/>
  <c r="S68" i="117"/>
  <c r="G69" i="117"/>
  <c r="O69" i="117"/>
  <c r="W69" i="117"/>
  <c r="K70" i="117"/>
  <c r="S70" i="117"/>
  <c r="J13" i="117"/>
  <c r="J15" i="117"/>
  <c r="R15" i="117"/>
  <c r="V12" i="117"/>
  <c r="F14" i="117"/>
  <c r="F16" i="117"/>
  <c r="H76" i="117"/>
  <c r="R13" i="117"/>
  <c r="V16" i="117"/>
  <c r="F12" i="117"/>
  <c r="N14" i="117"/>
  <c r="N16" i="117"/>
  <c r="S2" i="162"/>
  <c r="H2" i="164"/>
  <c r="T23" i="117"/>
  <c r="V14" i="117"/>
  <c r="C5" i="117"/>
  <c r="C15" i="117"/>
  <c r="C25" i="117"/>
  <c r="C44" i="117"/>
  <c r="C61" i="117"/>
  <c r="C69" i="117"/>
  <c r="J5" i="117"/>
  <c r="R5" i="117"/>
  <c r="F6" i="117"/>
  <c r="N6" i="117"/>
  <c r="V6" i="117"/>
  <c r="J7" i="117"/>
  <c r="R7" i="117"/>
  <c r="E19" i="117"/>
  <c r="M19" i="117"/>
  <c r="U19" i="117"/>
  <c r="I20" i="117"/>
  <c r="Q20" i="117"/>
  <c r="E21" i="117"/>
  <c r="M21" i="117"/>
  <c r="U21" i="117"/>
  <c r="N5" i="117"/>
  <c r="J9" i="117"/>
  <c r="J12" i="117"/>
  <c r="G10" i="117"/>
  <c r="S12" i="117"/>
  <c r="K19" i="117"/>
  <c r="C19" i="117"/>
  <c r="J28" i="117"/>
  <c r="R28" i="117"/>
  <c r="N34" i="117"/>
  <c r="V34" i="117"/>
  <c r="J35" i="117"/>
  <c r="C10" i="117"/>
  <c r="C20" i="117"/>
  <c r="C31" i="117"/>
  <c r="C40" i="117"/>
  <c r="C48" i="117"/>
  <c r="C57" i="117"/>
  <c r="C65" i="117"/>
  <c r="C74" i="117"/>
  <c r="K28" i="117"/>
  <c r="S28" i="117"/>
  <c r="C9" i="117"/>
  <c r="E18" i="117"/>
  <c r="R9" i="117"/>
  <c r="R12" i="117"/>
  <c r="O5" i="117"/>
  <c r="C12" i="117"/>
  <c r="D28" i="117"/>
  <c r="T28" i="117"/>
  <c r="P29" i="117"/>
  <c r="G18" i="117"/>
  <c r="I9" i="117"/>
  <c r="Q9" i="117"/>
  <c r="I12" i="117"/>
  <c r="Q12" i="117"/>
  <c r="E13" i="117"/>
  <c r="M13" i="117"/>
  <c r="M18" i="117"/>
  <c r="U18" i="117"/>
  <c r="E72" i="117"/>
  <c r="M72" i="117"/>
  <c r="U72" i="117"/>
  <c r="F10" i="117"/>
  <c r="F13" i="117"/>
  <c r="F18" i="117"/>
  <c r="N18" i="117"/>
  <c r="V18" i="117"/>
  <c r="L53" i="117"/>
  <c r="T53" i="117"/>
  <c r="F72" i="117"/>
  <c r="N72" i="117"/>
  <c r="V72" i="117"/>
  <c r="R73" i="117"/>
  <c r="V5" i="117"/>
  <c r="K6" i="117"/>
  <c r="S9" i="117"/>
  <c r="O10" i="117"/>
  <c r="G13" i="117"/>
  <c r="O18" i="117"/>
  <c r="O23" i="117"/>
  <c r="O22" i="117" s="1"/>
  <c r="D34" i="117"/>
  <c r="T34" i="117"/>
  <c r="E53" i="117"/>
  <c r="M53" i="117"/>
  <c r="U53" i="117"/>
  <c r="Q54" i="117"/>
  <c r="H29" i="117"/>
  <c r="H5" i="117"/>
  <c r="P5" i="117"/>
  <c r="D6" i="117"/>
  <c r="L6" i="117"/>
  <c r="T6" i="117"/>
  <c r="H7" i="117"/>
  <c r="P7" i="117"/>
  <c r="P23" i="117"/>
  <c r="L24" i="117"/>
  <c r="E34" i="117"/>
  <c r="M34" i="117"/>
  <c r="U34" i="117"/>
  <c r="V53" i="117"/>
  <c r="J54" i="117"/>
  <c r="R54" i="117"/>
  <c r="F5" i="117"/>
  <c r="G5" i="117"/>
  <c r="W5" i="117"/>
  <c r="O13" i="117"/>
  <c r="W18" i="117"/>
  <c r="W23" i="117"/>
  <c r="L34" i="117"/>
  <c r="C30" i="117"/>
  <c r="C23" i="117"/>
  <c r="C59" i="117"/>
  <c r="Q5" i="117"/>
  <c r="U6" i="117"/>
  <c r="I7" i="117"/>
  <c r="Q7" i="117"/>
  <c r="J23" i="117"/>
  <c r="J22" i="117" s="1"/>
  <c r="R23" i="117"/>
  <c r="O72" i="117"/>
  <c r="W72" i="117"/>
  <c r="K73" i="117"/>
  <c r="C42" i="117"/>
  <c r="I5" i="117"/>
  <c r="I18" i="117"/>
  <c r="Q18" i="117"/>
  <c r="F28" i="117"/>
  <c r="N28" i="117"/>
  <c r="Q71" i="117"/>
  <c r="C34" i="117"/>
  <c r="C67" i="117"/>
  <c r="M6" i="117"/>
  <c r="E9" i="117"/>
  <c r="E8" i="117" s="1"/>
  <c r="C36" i="117"/>
  <c r="C53" i="117"/>
  <c r="F9" i="117"/>
  <c r="R10" i="117"/>
  <c r="L23" i="117"/>
  <c r="P24" i="117"/>
  <c r="L25" i="117"/>
  <c r="I34" i="117"/>
  <c r="G9" i="117"/>
  <c r="O9" i="117"/>
  <c r="W9" i="117"/>
  <c r="K10" i="117"/>
  <c r="S10" i="117"/>
  <c r="E23" i="117"/>
  <c r="E22" i="117" s="1"/>
  <c r="M23" i="117"/>
  <c r="U23" i="117"/>
  <c r="I24" i="117"/>
  <c r="J53" i="117"/>
  <c r="R53" i="117"/>
  <c r="F54" i="117"/>
  <c r="N54" i="117"/>
  <c r="V54" i="117"/>
  <c r="J55" i="117"/>
  <c r="R55" i="117"/>
  <c r="F56" i="117"/>
  <c r="N56" i="117"/>
  <c r="C13" i="117"/>
  <c r="C50" i="117"/>
  <c r="E6" i="117"/>
  <c r="M9" i="117"/>
  <c r="U9" i="117"/>
  <c r="N9" i="117"/>
  <c r="J10" i="117"/>
  <c r="D23" i="117"/>
  <c r="H24" i="117"/>
  <c r="D25" i="117"/>
  <c r="T25" i="117"/>
  <c r="Q34" i="117"/>
  <c r="C72" i="117"/>
  <c r="M5" i="117"/>
  <c r="U5" i="117"/>
  <c r="I28" i="117"/>
  <c r="Q28" i="117"/>
  <c r="E29" i="117"/>
  <c r="M29" i="117"/>
  <c r="U29" i="117"/>
  <c r="I30" i="117"/>
  <c r="Q30" i="117"/>
  <c r="E31" i="117"/>
  <c r="M31" i="117"/>
  <c r="U31" i="117"/>
  <c r="I32" i="117"/>
  <c r="Q32" i="117"/>
  <c r="D18" i="117"/>
  <c r="V56" i="117"/>
  <c r="J57" i="117"/>
  <c r="R57" i="117"/>
  <c r="F58" i="117"/>
  <c r="N58" i="117"/>
  <c r="V58" i="117"/>
  <c r="J59" i="117"/>
  <c r="R59" i="117"/>
  <c r="F60" i="117"/>
  <c r="N60" i="117"/>
  <c r="V60" i="117"/>
  <c r="J61" i="117"/>
  <c r="R61" i="117"/>
  <c r="F62" i="117"/>
  <c r="N62" i="117"/>
  <c r="V62" i="117"/>
  <c r="J63" i="117"/>
  <c r="R63" i="117"/>
  <c r="F64" i="117"/>
  <c r="N64" i="117"/>
  <c r="V64" i="117"/>
  <c r="J65" i="117"/>
  <c r="R65" i="117"/>
  <c r="F66" i="117"/>
  <c r="N66" i="117"/>
  <c r="V66" i="117"/>
  <c r="J67" i="117"/>
  <c r="R67" i="117"/>
  <c r="F68" i="117"/>
  <c r="N68" i="117"/>
  <c r="V68" i="117"/>
  <c r="J69" i="117"/>
  <c r="R69" i="117"/>
  <c r="F70" i="117"/>
  <c r="N70" i="117"/>
  <c r="V70" i="117"/>
  <c r="J72" i="117"/>
  <c r="R72" i="117"/>
  <c r="F73" i="117"/>
  <c r="N73" i="117"/>
  <c r="V73" i="117"/>
  <c r="J74" i="117"/>
  <c r="R74" i="117"/>
  <c r="F75" i="117"/>
  <c r="N75" i="117"/>
  <c r="V75" i="117"/>
  <c r="K72" i="117"/>
  <c r="S72" i="117"/>
  <c r="S71" i="117" s="1"/>
  <c r="G73" i="117"/>
  <c r="G71" i="117" s="1"/>
  <c r="O73" i="117"/>
  <c r="W73" i="117"/>
  <c r="K74" i="117"/>
  <c r="S74" i="117"/>
  <c r="G75" i="117"/>
  <c r="O75" i="117"/>
  <c r="W75" i="117"/>
  <c r="F2" i="164"/>
  <c r="N2" i="164"/>
  <c r="V2" i="164"/>
  <c r="I2" i="164"/>
  <c r="E2" i="164"/>
  <c r="M2" i="164"/>
  <c r="U2" i="164"/>
  <c r="G2" i="164"/>
  <c r="O2" i="164"/>
  <c r="Q2" i="162"/>
  <c r="R2" i="162"/>
  <c r="J2" i="162"/>
  <c r="G2" i="162"/>
  <c r="O2" i="162"/>
  <c r="E2" i="162"/>
  <c r="M2" i="162"/>
  <c r="U2" i="162"/>
  <c r="C26" i="162"/>
  <c r="C3" i="162"/>
  <c r="C2" i="162" s="1"/>
  <c r="S137" i="149" l="1"/>
  <c r="C137" i="149"/>
  <c r="T137" i="149"/>
  <c r="D22" i="117"/>
  <c r="U71" i="117"/>
  <c r="P8" i="117"/>
  <c r="W22" i="117"/>
  <c r="R17" i="117"/>
  <c r="L11" i="117"/>
  <c r="Q22" i="117"/>
  <c r="K137" i="149"/>
  <c r="L137" i="149"/>
  <c r="F17" i="117"/>
  <c r="T71" i="117"/>
  <c r="D11" i="117"/>
  <c r="L8" i="117"/>
  <c r="W4" i="117"/>
  <c r="M22" i="117"/>
  <c r="V8" i="117"/>
  <c r="K17" i="117"/>
  <c r="I8" i="117"/>
  <c r="N17" i="117"/>
  <c r="O27" i="117"/>
  <c r="N11" i="117"/>
  <c r="O17" i="117"/>
  <c r="I71" i="117"/>
  <c r="K11" i="117"/>
  <c r="W27" i="117"/>
  <c r="G22" i="117"/>
  <c r="U4" i="117"/>
  <c r="W17" i="117"/>
  <c r="E71" i="117"/>
  <c r="Q8" i="117"/>
  <c r="R71" i="117"/>
  <c r="O11" i="117"/>
  <c r="S11" i="117"/>
  <c r="G17" i="117"/>
  <c r="T8" i="117"/>
  <c r="I22" i="117"/>
  <c r="K27" i="117"/>
  <c r="H71" i="117"/>
  <c r="R22" i="117"/>
  <c r="T4" i="117"/>
  <c r="H52" i="117"/>
  <c r="V11" i="117"/>
  <c r="R138" i="149"/>
  <c r="M27" i="117"/>
  <c r="J4" i="117"/>
  <c r="F11" i="117"/>
  <c r="P52" i="117"/>
  <c r="P17" i="117"/>
  <c r="L27" i="117"/>
  <c r="S17" i="117"/>
  <c r="T17" i="117"/>
  <c r="U22" i="117"/>
  <c r="J17" i="117"/>
  <c r="L17" i="117"/>
  <c r="H22" i="117"/>
  <c r="O4" i="117"/>
  <c r="P11" i="117"/>
  <c r="D71" i="117"/>
  <c r="H17" i="117"/>
  <c r="S33" i="117"/>
  <c r="U8" i="117"/>
  <c r="R27" i="117"/>
  <c r="T22" i="117"/>
  <c r="L135" i="149"/>
  <c r="I52" i="117"/>
  <c r="S4" i="117"/>
  <c r="K33" i="117"/>
  <c r="P27" i="117"/>
  <c r="W11" i="117"/>
  <c r="E17" i="117"/>
  <c r="J27" i="117"/>
  <c r="O33" i="117"/>
  <c r="G27" i="117"/>
  <c r="T33" i="117"/>
  <c r="Q11" i="117"/>
  <c r="N22" i="117"/>
  <c r="S22" i="117"/>
  <c r="U11" i="117"/>
  <c r="L33" i="117"/>
  <c r="D33" i="117"/>
  <c r="V17" i="117"/>
  <c r="I11" i="117"/>
  <c r="S27" i="117"/>
  <c r="W33" i="117"/>
  <c r="G33" i="117"/>
  <c r="D52" i="117"/>
  <c r="D4" i="117"/>
  <c r="G11" i="117"/>
  <c r="P22" i="117"/>
  <c r="F4" i="117"/>
  <c r="M8" i="117"/>
  <c r="F33" i="117"/>
  <c r="R33" i="117"/>
  <c r="E4" i="117"/>
  <c r="V27" i="117"/>
  <c r="K8" i="117"/>
  <c r="J33" i="117"/>
  <c r="L52" i="117"/>
  <c r="H27" i="117"/>
  <c r="S52" i="117"/>
  <c r="N8" i="117"/>
  <c r="D17" i="117"/>
  <c r="K52" i="117"/>
  <c r="M71" i="117"/>
  <c r="L4" i="117"/>
  <c r="G4" i="117"/>
  <c r="W8" i="117"/>
  <c r="P137" i="149"/>
  <c r="H11" i="117"/>
  <c r="M11" i="117"/>
  <c r="T11" i="117"/>
  <c r="Q52" i="117"/>
  <c r="G8" i="117"/>
  <c r="P33" i="117"/>
  <c r="J71" i="117"/>
  <c r="E11" i="117"/>
  <c r="H33" i="117"/>
  <c r="P135" i="149"/>
  <c r="I135" i="149"/>
  <c r="E27" i="117"/>
  <c r="M4" i="117"/>
  <c r="O8" i="117"/>
  <c r="D27" i="117"/>
  <c r="K4" i="117"/>
  <c r="R4" i="117"/>
  <c r="V4" i="117"/>
  <c r="M52" i="117"/>
  <c r="N4" i="117"/>
  <c r="Q17" i="117"/>
  <c r="U33" i="117"/>
  <c r="U17" i="117"/>
  <c r="I33" i="117"/>
  <c r="E52" i="117"/>
  <c r="Q33" i="117"/>
  <c r="I27" i="117"/>
  <c r="I17" i="117"/>
  <c r="M33" i="117"/>
  <c r="V33" i="117"/>
  <c r="F27" i="117"/>
  <c r="U27" i="117"/>
  <c r="F8" i="117"/>
  <c r="T27" i="117"/>
  <c r="N27" i="117"/>
  <c r="U52" i="117"/>
  <c r="E33" i="117"/>
  <c r="T52" i="117"/>
  <c r="R11" i="117"/>
  <c r="N33" i="117"/>
  <c r="F52" i="117"/>
  <c r="W135" i="149"/>
  <c r="V135" i="149"/>
  <c r="N135" i="149"/>
  <c r="O135" i="149"/>
  <c r="G137" i="149"/>
  <c r="J135" i="149"/>
  <c r="W52" i="117"/>
  <c r="F135" i="149"/>
  <c r="N137" i="149"/>
  <c r="G135" i="149"/>
  <c r="U137" i="149"/>
  <c r="R135" i="149"/>
  <c r="M137" i="149"/>
  <c r="N52" i="117"/>
  <c r="H137" i="149"/>
  <c r="O52" i="117"/>
  <c r="V137" i="149"/>
  <c r="Q135" i="149"/>
  <c r="S135" i="149"/>
  <c r="G52" i="117"/>
  <c r="O137" i="149"/>
  <c r="E137" i="149"/>
  <c r="M135" i="149"/>
  <c r="R137" i="149"/>
  <c r="Q137" i="149"/>
  <c r="M17" i="117"/>
  <c r="J11" i="117"/>
  <c r="W137" i="149"/>
  <c r="F137" i="149"/>
  <c r="C135" i="149"/>
  <c r="U135" i="149"/>
  <c r="E135" i="149"/>
  <c r="J137" i="149"/>
  <c r="I137" i="149"/>
  <c r="H4" i="117"/>
  <c r="K135" i="149"/>
  <c r="L22" i="117"/>
  <c r="I4" i="117"/>
  <c r="W71" i="117"/>
  <c r="V71" i="117"/>
  <c r="J8" i="117"/>
  <c r="O71" i="117"/>
  <c r="N71" i="117"/>
  <c r="Q4" i="117"/>
  <c r="Q27" i="117"/>
  <c r="R52" i="117"/>
  <c r="V52" i="117"/>
  <c r="S8" i="117"/>
  <c r="F71" i="117"/>
  <c r="R8" i="117"/>
  <c r="K71" i="117"/>
  <c r="J52" i="117"/>
  <c r="P4" i="117"/>
  <c r="L3" i="117" l="1"/>
  <c r="D3" i="117"/>
  <c r="J26" i="117"/>
  <c r="H3" i="117"/>
  <c r="W26" i="117"/>
  <c r="G138" i="149"/>
  <c r="T3" i="117"/>
  <c r="O26" i="117"/>
  <c r="D26" i="117"/>
  <c r="V138" i="149"/>
  <c r="I3" i="117"/>
  <c r="M26" i="117"/>
  <c r="N138" i="149"/>
  <c r="L136" i="149"/>
  <c r="W3" i="117"/>
  <c r="G26" i="117"/>
  <c r="K26" i="117"/>
  <c r="V3" i="117"/>
  <c r="S26" i="117"/>
  <c r="D136" i="149"/>
  <c r="T26" i="117"/>
  <c r="O3" i="117"/>
  <c r="P26" i="117"/>
  <c r="Q3" i="117"/>
  <c r="F3" i="117"/>
  <c r="I138" i="149"/>
  <c r="M136" i="149"/>
  <c r="L26" i="117"/>
  <c r="L2" i="117" s="1"/>
  <c r="U3" i="117"/>
  <c r="J3" i="117"/>
  <c r="I26" i="117"/>
  <c r="F26" i="117"/>
  <c r="N26" i="117"/>
  <c r="Q26" i="117"/>
  <c r="S3" i="117"/>
  <c r="D138" i="149"/>
  <c r="G3" i="117"/>
  <c r="W136" i="149"/>
  <c r="U26" i="117"/>
  <c r="U136" i="149"/>
  <c r="J138" i="149"/>
  <c r="T138" i="149"/>
  <c r="R26" i="117"/>
  <c r="M3" i="117"/>
  <c r="E3" i="117"/>
  <c r="P3" i="117"/>
  <c r="H26" i="117"/>
  <c r="H2" i="117" s="1"/>
  <c r="R3" i="117"/>
  <c r="C138" i="149"/>
  <c r="N3" i="117"/>
  <c r="K3" i="117"/>
  <c r="V26" i="117"/>
  <c r="E26" i="117"/>
  <c r="I136" i="149"/>
  <c r="S138" i="149"/>
  <c r="U138" i="149"/>
  <c r="P138" i="149"/>
  <c r="Q136" i="149"/>
  <c r="M138" i="149"/>
  <c r="O138" i="149"/>
  <c r="G136" i="149"/>
  <c r="C136" i="149"/>
  <c r="W71" i="49"/>
  <c r="V71" i="49"/>
  <c r="U71" i="49"/>
  <c r="T71" i="49"/>
  <c r="S71" i="49"/>
  <c r="R71" i="49"/>
  <c r="Q71" i="49"/>
  <c r="P71" i="49"/>
  <c r="O71" i="49"/>
  <c r="N71" i="49"/>
  <c r="M71" i="49"/>
  <c r="L71" i="49"/>
  <c r="K71" i="49"/>
  <c r="J71" i="49"/>
  <c r="I71" i="49"/>
  <c r="H71" i="49"/>
  <c r="G71" i="49"/>
  <c r="F71" i="49"/>
  <c r="E71" i="49"/>
  <c r="D71" i="49"/>
  <c r="C71" i="49"/>
  <c r="W52" i="49"/>
  <c r="V52" i="49"/>
  <c r="U52" i="49"/>
  <c r="T52" i="49"/>
  <c r="S52" i="49"/>
  <c r="R52" i="49"/>
  <c r="Q52" i="49"/>
  <c r="P52" i="49"/>
  <c r="O52" i="49"/>
  <c r="N52" i="49"/>
  <c r="M52" i="49"/>
  <c r="L52" i="49"/>
  <c r="K52" i="49"/>
  <c r="J52" i="49"/>
  <c r="I52" i="49"/>
  <c r="H52" i="49"/>
  <c r="G52" i="49"/>
  <c r="F52" i="49"/>
  <c r="E52" i="49"/>
  <c r="D52" i="49"/>
  <c r="C52" i="49"/>
  <c r="W33" i="49"/>
  <c r="V33" i="49"/>
  <c r="U33" i="49"/>
  <c r="T33" i="49"/>
  <c r="S33" i="49"/>
  <c r="R33" i="49"/>
  <c r="Q33" i="49"/>
  <c r="P33" i="49"/>
  <c r="P26" i="49" s="1"/>
  <c r="O33" i="49"/>
  <c r="N33" i="49"/>
  <c r="M33" i="49"/>
  <c r="L33" i="49"/>
  <c r="K33" i="49"/>
  <c r="J33" i="49"/>
  <c r="I33" i="49"/>
  <c r="H33" i="49"/>
  <c r="G33" i="49"/>
  <c r="F33" i="49"/>
  <c r="E33" i="49"/>
  <c r="D33" i="49"/>
  <c r="C33" i="49"/>
  <c r="W27" i="49"/>
  <c r="W26" i="49" s="1"/>
  <c r="V27" i="49"/>
  <c r="V26" i="49" s="1"/>
  <c r="U27" i="49"/>
  <c r="U26" i="49" s="1"/>
  <c r="T27" i="49"/>
  <c r="S27" i="49"/>
  <c r="S26" i="49" s="1"/>
  <c r="R27" i="49"/>
  <c r="Q27" i="49"/>
  <c r="P27" i="49"/>
  <c r="O27" i="49"/>
  <c r="O26" i="49" s="1"/>
  <c r="N27" i="49"/>
  <c r="N26" i="49" s="1"/>
  <c r="M27" i="49"/>
  <c r="M26" i="49" s="1"/>
  <c r="L27" i="49"/>
  <c r="K27" i="49"/>
  <c r="J27" i="49"/>
  <c r="J26" i="49" s="1"/>
  <c r="I27" i="49"/>
  <c r="H27" i="49"/>
  <c r="G27" i="49"/>
  <c r="G26" i="49" s="1"/>
  <c r="F27" i="49"/>
  <c r="F26" i="49" s="1"/>
  <c r="E27" i="49"/>
  <c r="E26" i="49" s="1"/>
  <c r="D27" i="49"/>
  <c r="C27" i="49"/>
  <c r="C26" i="49" s="1"/>
  <c r="L26" i="49"/>
  <c r="K26" i="49"/>
  <c r="W22" i="49"/>
  <c r="V22" i="49"/>
  <c r="U22" i="49"/>
  <c r="T22" i="49"/>
  <c r="S22" i="49"/>
  <c r="R22" i="49"/>
  <c r="Q22" i="49"/>
  <c r="P22" i="49"/>
  <c r="O22" i="49"/>
  <c r="N22" i="49"/>
  <c r="M22" i="49"/>
  <c r="L22" i="49"/>
  <c r="K22" i="49"/>
  <c r="J22" i="49"/>
  <c r="I22" i="49"/>
  <c r="H22" i="49"/>
  <c r="G22" i="49"/>
  <c r="F22" i="49"/>
  <c r="E22" i="49"/>
  <c r="D22" i="49"/>
  <c r="C22" i="49"/>
  <c r="W17" i="49"/>
  <c r="V17" i="49"/>
  <c r="U17" i="49"/>
  <c r="T17" i="49"/>
  <c r="S17" i="49"/>
  <c r="R17" i="49"/>
  <c r="Q17" i="49"/>
  <c r="P17" i="49"/>
  <c r="O17" i="49"/>
  <c r="N17" i="49"/>
  <c r="M17" i="49"/>
  <c r="L17" i="49"/>
  <c r="K17" i="49"/>
  <c r="J17" i="49"/>
  <c r="I17" i="49"/>
  <c r="H17" i="49"/>
  <c r="G17" i="49"/>
  <c r="F17" i="49"/>
  <c r="E17" i="49"/>
  <c r="D17" i="49"/>
  <c r="C17" i="49"/>
  <c r="W11" i="49"/>
  <c r="V11" i="49"/>
  <c r="U11" i="49"/>
  <c r="T11" i="49"/>
  <c r="S11" i="49"/>
  <c r="R11" i="49"/>
  <c r="Q11" i="49"/>
  <c r="P11" i="49"/>
  <c r="O11" i="49"/>
  <c r="N11" i="49"/>
  <c r="M11" i="49"/>
  <c r="L11" i="49"/>
  <c r="K11" i="49"/>
  <c r="J11" i="49"/>
  <c r="I11" i="49"/>
  <c r="H11" i="49"/>
  <c r="G11" i="49"/>
  <c r="F11" i="49"/>
  <c r="E11" i="49"/>
  <c r="D11" i="49"/>
  <c r="C11" i="49"/>
  <c r="W8" i="49"/>
  <c r="V8" i="49"/>
  <c r="U8" i="49"/>
  <c r="T8" i="49"/>
  <c r="S8" i="49"/>
  <c r="R8" i="49"/>
  <c r="Q8" i="49"/>
  <c r="P8" i="49"/>
  <c r="O8" i="49"/>
  <c r="N8" i="49"/>
  <c r="M8" i="49"/>
  <c r="L8" i="49"/>
  <c r="K8" i="49"/>
  <c r="J8" i="49"/>
  <c r="I8" i="49"/>
  <c r="H8" i="49"/>
  <c r="G8" i="49"/>
  <c r="F8" i="49"/>
  <c r="E8" i="49"/>
  <c r="D8" i="49"/>
  <c r="C8" i="49"/>
  <c r="W4" i="49"/>
  <c r="W3" i="49" s="1"/>
  <c r="V4" i="49"/>
  <c r="V3" i="49" s="1"/>
  <c r="U4" i="49"/>
  <c r="U3" i="49" s="1"/>
  <c r="T4" i="49"/>
  <c r="S4" i="49"/>
  <c r="R4" i="49"/>
  <c r="Q4" i="49"/>
  <c r="P4" i="49"/>
  <c r="O4" i="49"/>
  <c r="O3" i="49" s="1"/>
  <c r="N4" i="49"/>
  <c r="N3" i="49" s="1"/>
  <c r="M4" i="49"/>
  <c r="M3" i="49" s="1"/>
  <c r="L4" i="49"/>
  <c r="K4" i="49"/>
  <c r="J4" i="49"/>
  <c r="I4" i="49"/>
  <c r="H4" i="49"/>
  <c r="G4" i="49"/>
  <c r="G3" i="49" s="1"/>
  <c r="F4" i="49"/>
  <c r="F3" i="49" s="1"/>
  <c r="E4" i="49"/>
  <c r="E3" i="49" s="1"/>
  <c r="D4" i="49"/>
  <c r="C4" i="49"/>
  <c r="W71" i="48"/>
  <c r="V71" i="48"/>
  <c r="U71" i="48"/>
  <c r="T71" i="48"/>
  <c r="S71" i="48"/>
  <c r="R71" i="48"/>
  <c r="Q71" i="48"/>
  <c r="P71" i="48"/>
  <c r="O71" i="48"/>
  <c r="N71" i="48"/>
  <c r="M71" i="48"/>
  <c r="L71" i="48"/>
  <c r="K71" i="48"/>
  <c r="J71" i="48"/>
  <c r="I71" i="48"/>
  <c r="H71" i="48"/>
  <c r="G71" i="48"/>
  <c r="F71" i="48"/>
  <c r="E71" i="48"/>
  <c r="D71" i="48"/>
  <c r="W52" i="48"/>
  <c r="V52" i="48"/>
  <c r="U52" i="48"/>
  <c r="T52" i="48"/>
  <c r="S52" i="48"/>
  <c r="R52" i="48"/>
  <c r="Q52" i="48"/>
  <c r="P52" i="48"/>
  <c r="O52" i="48"/>
  <c r="N52" i="48"/>
  <c r="M52" i="48"/>
  <c r="L52" i="48"/>
  <c r="K52" i="48"/>
  <c r="J52" i="48"/>
  <c r="I52" i="48"/>
  <c r="H52" i="48"/>
  <c r="G52" i="48"/>
  <c r="F52" i="48"/>
  <c r="E52" i="48"/>
  <c r="D52" i="48"/>
  <c r="W33" i="48"/>
  <c r="V33" i="48"/>
  <c r="U33" i="48"/>
  <c r="T33" i="48"/>
  <c r="S33" i="48"/>
  <c r="R33" i="48"/>
  <c r="Q33" i="48"/>
  <c r="P33" i="48"/>
  <c r="O33" i="48"/>
  <c r="N33" i="48"/>
  <c r="M33" i="48"/>
  <c r="L33" i="48"/>
  <c r="K33" i="48"/>
  <c r="K26" i="48" s="1"/>
  <c r="J33" i="48"/>
  <c r="J26" i="48" s="1"/>
  <c r="I33" i="48"/>
  <c r="H33" i="48"/>
  <c r="G33" i="48"/>
  <c r="F33" i="48"/>
  <c r="E33" i="48"/>
  <c r="D33" i="48"/>
  <c r="D26" i="48" s="1"/>
  <c r="W27" i="48"/>
  <c r="W26" i="48" s="1"/>
  <c r="V27" i="48"/>
  <c r="V26" i="48" s="1"/>
  <c r="U27" i="48"/>
  <c r="U26" i="48" s="1"/>
  <c r="T27" i="48"/>
  <c r="S27" i="48"/>
  <c r="R27" i="48"/>
  <c r="Q27" i="48"/>
  <c r="Q26" i="48" s="1"/>
  <c r="P27" i="48"/>
  <c r="P26" i="48" s="1"/>
  <c r="O27" i="48"/>
  <c r="O26" i="48" s="1"/>
  <c r="N27" i="48"/>
  <c r="N26" i="48" s="1"/>
  <c r="M27" i="48"/>
  <c r="M26" i="48" s="1"/>
  <c r="L27" i="48"/>
  <c r="K27" i="48"/>
  <c r="J27" i="48"/>
  <c r="I27" i="48"/>
  <c r="H27" i="48"/>
  <c r="G27" i="48"/>
  <c r="F27" i="48"/>
  <c r="F26" i="48" s="1"/>
  <c r="E27" i="48"/>
  <c r="D27" i="48"/>
  <c r="I26" i="48"/>
  <c r="H26" i="48"/>
  <c r="G26" i="48"/>
  <c r="E26" i="48"/>
  <c r="W22" i="48"/>
  <c r="V22" i="48"/>
  <c r="U22" i="48"/>
  <c r="T22" i="48"/>
  <c r="S22" i="48"/>
  <c r="R22" i="48"/>
  <c r="Q22" i="48"/>
  <c r="P22" i="48"/>
  <c r="O22" i="48"/>
  <c r="N22" i="48"/>
  <c r="M22" i="48"/>
  <c r="L22" i="48"/>
  <c r="K22" i="48"/>
  <c r="J22" i="48"/>
  <c r="I22" i="48"/>
  <c r="H22" i="48"/>
  <c r="G22" i="48"/>
  <c r="F22" i="48"/>
  <c r="E22" i="48"/>
  <c r="D22" i="48"/>
  <c r="W17" i="48"/>
  <c r="V17" i="48"/>
  <c r="U17" i="48"/>
  <c r="T17" i="48"/>
  <c r="S17" i="48"/>
  <c r="R17" i="48"/>
  <c r="Q17" i="48"/>
  <c r="P17" i="48"/>
  <c r="O17" i="48"/>
  <c r="N17" i="48"/>
  <c r="M17" i="48"/>
  <c r="L17" i="48"/>
  <c r="K17" i="48"/>
  <c r="J17" i="48"/>
  <c r="I17" i="48"/>
  <c r="H17" i="48"/>
  <c r="G17" i="48"/>
  <c r="F17" i="48"/>
  <c r="E17" i="48"/>
  <c r="D17" i="48"/>
  <c r="W11" i="48"/>
  <c r="V11" i="48"/>
  <c r="U11" i="48"/>
  <c r="T11" i="48"/>
  <c r="S11" i="48"/>
  <c r="R11" i="48"/>
  <c r="Q11" i="48"/>
  <c r="P11" i="48"/>
  <c r="O11" i="48"/>
  <c r="N11" i="48"/>
  <c r="M11" i="48"/>
  <c r="L11" i="48"/>
  <c r="K11" i="48"/>
  <c r="J11" i="48"/>
  <c r="I11" i="48"/>
  <c r="H11" i="48"/>
  <c r="G11" i="48"/>
  <c r="F11" i="48"/>
  <c r="E11" i="48"/>
  <c r="D11" i="48"/>
  <c r="W8" i="48"/>
  <c r="V8" i="48"/>
  <c r="U8" i="48"/>
  <c r="T8" i="48"/>
  <c r="S8" i="48"/>
  <c r="R8" i="48"/>
  <c r="Q8" i="48"/>
  <c r="P8" i="48"/>
  <c r="P3" i="48" s="1"/>
  <c r="O8" i="48"/>
  <c r="O3" i="48" s="1"/>
  <c r="N8" i="48"/>
  <c r="N3" i="48" s="1"/>
  <c r="M8" i="48"/>
  <c r="L8" i="48"/>
  <c r="K8" i="48"/>
  <c r="J8" i="48"/>
  <c r="I8" i="48"/>
  <c r="H8" i="48"/>
  <c r="G8" i="48"/>
  <c r="F8" i="48"/>
  <c r="E8" i="48"/>
  <c r="D8" i="48"/>
  <c r="W4" i="48"/>
  <c r="V4" i="48"/>
  <c r="U4" i="48"/>
  <c r="U3" i="48" s="1"/>
  <c r="T4" i="48"/>
  <c r="T3" i="48" s="1"/>
  <c r="S4" i="48"/>
  <c r="R4" i="48"/>
  <c r="Q4" i="48"/>
  <c r="P4" i="48"/>
  <c r="O4" i="48"/>
  <c r="N4" i="48"/>
  <c r="M4" i="48"/>
  <c r="L4" i="48"/>
  <c r="K4" i="48"/>
  <c r="K3" i="48" s="1"/>
  <c r="J4" i="48"/>
  <c r="J3" i="48" s="1"/>
  <c r="I4" i="48"/>
  <c r="I3" i="48" s="1"/>
  <c r="H4" i="48"/>
  <c r="G4" i="48"/>
  <c r="F4" i="48"/>
  <c r="E4" i="48"/>
  <c r="E3" i="48" s="1"/>
  <c r="D4" i="48"/>
  <c r="D3" i="48" s="1"/>
  <c r="S3" i="48"/>
  <c r="R3" i="48"/>
  <c r="Q3" i="48"/>
  <c r="M3" i="48"/>
  <c r="L3" i="48"/>
  <c r="C71" i="48"/>
  <c r="C52" i="48"/>
  <c r="C33" i="48"/>
  <c r="C27" i="48"/>
  <c r="C26" i="48"/>
  <c r="C22" i="48"/>
  <c r="C17" i="48"/>
  <c r="C11" i="48"/>
  <c r="C8" i="48"/>
  <c r="C4" i="48"/>
  <c r="C3" i="48" s="1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W52" i="47"/>
  <c r="V52" i="47"/>
  <c r="U52" i="47"/>
  <c r="T52" i="47"/>
  <c r="S52" i="47"/>
  <c r="R52" i="47"/>
  <c r="Q52" i="47"/>
  <c r="P52" i="47"/>
  <c r="O52" i="47"/>
  <c r="N52" i="47"/>
  <c r="M52" i="47"/>
  <c r="L52" i="47"/>
  <c r="K52" i="47"/>
  <c r="J52" i="47"/>
  <c r="I52" i="47"/>
  <c r="H52" i="47"/>
  <c r="G52" i="47"/>
  <c r="F52" i="47"/>
  <c r="E52" i="47"/>
  <c r="D52" i="47"/>
  <c r="W33" i="47"/>
  <c r="V33" i="47"/>
  <c r="U33" i="47"/>
  <c r="T33" i="47"/>
  <c r="S33" i="47"/>
  <c r="R33" i="47"/>
  <c r="R26" i="47" s="1"/>
  <c r="Q33" i="47"/>
  <c r="Q26" i="47" s="1"/>
  <c r="P33" i="47"/>
  <c r="P26" i="47" s="1"/>
  <c r="O33" i="47"/>
  <c r="N33" i="47"/>
  <c r="M33" i="47"/>
  <c r="L33" i="47"/>
  <c r="K33" i="47"/>
  <c r="J33" i="47"/>
  <c r="I33" i="47"/>
  <c r="H33" i="47"/>
  <c r="G33" i="47"/>
  <c r="F33" i="47"/>
  <c r="E33" i="47"/>
  <c r="D33" i="47"/>
  <c r="W27" i="47"/>
  <c r="W26" i="47" s="1"/>
  <c r="V27" i="47"/>
  <c r="V26" i="47" s="1"/>
  <c r="U27" i="47"/>
  <c r="U26" i="47" s="1"/>
  <c r="T27" i="47"/>
  <c r="T26" i="47" s="1"/>
  <c r="S27" i="47"/>
  <c r="R27" i="47"/>
  <c r="Q27" i="47"/>
  <c r="P27" i="47"/>
  <c r="O27" i="47"/>
  <c r="N27" i="47"/>
  <c r="N26" i="47" s="1"/>
  <c r="M27" i="47"/>
  <c r="M26" i="47" s="1"/>
  <c r="L27" i="47"/>
  <c r="K27" i="47"/>
  <c r="K26" i="47" s="1"/>
  <c r="J27" i="47"/>
  <c r="I27" i="47"/>
  <c r="H27" i="47"/>
  <c r="G27" i="47"/>
  <c r="G26" i="47" s="1"/>
  <c r="F27" i="47"/>
  <c r="F26" i="47" s="1"/>
  <c r="E27" i="47"/>
  <c r="E26" i="47" s="1"/>
  <c r="D27" i="47"/>
  <c r="D26" i="47" s="1"/>
  <c r="S26" i="47"/>
  <c r="O26" i="47"/>
  <c r="L26" i="47"/>
  <c r="W22" i="47"/>
  <c r="V22" i="47"/>
  <c r="U22" i="47"/>
  <c r="T22" i="47"/>
  <c r="S22" i="47"/>
  <c r="R22" i="47"/>
  <c r="Q22" i="47"/>
  <c r="P22" i="47"/>
  <c r="O22" i="47"/>
  <c r="N22" i="47"/>
  <c r="M22" i="47"/>
  <c r="L22" i="47"/>
  <c r="K22" i="47"/>
  <c r="J22" i="47"/>
  <c r="I22" i="47"/>
  <c r="H22" i="47"/>
  <c r="G22" i="47"/>
  <c r="F22" i="47"/>
  <c r="E22" i="47"/>
  <c r="D22" i="47"/>
  <c r="W17" i="47"/>
  <c r="V17" i="47"/>
  <c r="U17" i="47"/>
  <c r="T17" i="47"/>
  <c r="S17" i="47"/>
  <c r="R17" i="47"/>
  <c r="Q17" i="47"/>
  <c r="P17" i="47"/>
  <c r="O17" i="47"/>
  <c r="N17" i="47"/>
  <c r="M17" i="47"/>
  <c r="L17" i="47"/>
  <c r="K17" i="47"/>
  <c r="J17" i="47"/>
  <c r="I17" i="47"/>
  <c r="H17" i="47"/>
  <c r="G17" i="47"/>
  <c r="F17" i="47"/>
  <c r="E17" i="47"/>
  <c r="D17" i="47"/>
  <c r="W11" i="47"/>
  <c r="V11" i="47"/>
  <c r="U11" i="47"/>
  <c r="T11" i="47"/>
  <c r="S11" i="47"/>
  <c r="R11" i="47"/>
  <c r="Q11" i="47"/>
  <c r="P11" i="47"/>
  <c r="O11" i="47"/>
  <c r="N11" i="47"/>
  <c r="M11" i="47"/>
  <c r="L11" i="47"/>
  <c r="K11" i="47"/>
  <c r="J11" i="47"/>
  <c r="I11" i="47"/>
  <c r="H11" i="47"/>
  <c r="G11" i="47"/>
  <c r="F11" i="47"/>
  <c r="E11" i="47"/>
  <c r="D11" i="47"/>
  <c r="W8" i="47"/>
  <c r="V8" i="47"/>
  <c r="U8" i="47"/>
  <c r="T8" i="47"/>
  <c r="S8" i="47"/>
  <c r="R8" i="47"/>
  <c r="Q8" i="47"/>
  <c r="P8" i="47"/>
  <c r="O8" i="47"/>
  <c r="N8" i="47"/>
  <c r="M8" i="47"/>
  <c r="L8" i="47"/>
  <c r="K8" i="47"/>
  <c r="J8" i="47"/>
  <c r="I8" i="47"/>
  <c r="H8" i="47"/>
  <c r="G8" i="47"/>
  <c r="F8" i="47"/>
  <c r="E8" i="47"/>
  <c r="D8" i="47"/>
  <c r="W4" i="47"/>
  <c r="V4" i="47"/>
  <c r="U4" i="47"/>
  <c r="T4" i="47"/>
  <c r="S4" i="47"/>
  <c r="S3" i="47" s="1"/>
  <c r="R4" i="47"/>
  <c r="R3" i="47" s="1"/>
  <c r="Q4" i="47"/>
  <c r="Q3" i="47" s="1"/>
  <c r="P4" i="47"/>
  <c r="P3" i="47" s="1"/>
  <c r="O4" i="47"/>
  <c r="O3" i="47" s="1"/>
  <c r="N4" i="47"/>
  <c r="M4" i="47"/>
  <c r="L4" i="47"/>
  <c r="K4" i="47"/>
  <c r="K3" i="47" s="1"/>
  <c r="J4" i="47"/>
  <c r="J3" i="47" s="1"/>
  <c r="I4" i="47"/>
  <c r="I3" i="47" s="1"/>
  <c r="H4" i="47"/>
  <c r="H3" i="47" s="1"/>
  <c r="G4" i="47"/>
  <c r="G3" i="47" s="1"/>
  <c r="F4" i="47"/>
  <c r="E4" i="47"/>
  <c r="D4" i="47"/>
  <c r="W3" i="47"/>
  <c r="V3" i="47"/>
  <c r="U3" i="47"/>
  <c r="T3" i="47"/>
  <c r="J2" i="117" l="1"/>
  <c r="W2" i="49"/>
  <c r="H3" i="49"/>
  <c r="P3" i="49"/>
  <c r="P2" i="49" s="1"/>
  <c r="H26" i="49"/>
  <c r="O2" i="49"/>
  <c r="D3" i="47"/>
  <c r="L3" i="47"/>
  <c r="L2" i="47" s="1"/>
  <c r="H26" i="47"/>
  <c r="H2" i="47" s="1"/>
  <c r="F3" i="48"/>
  <c r="V3" i="48"/>
  <c r="R26" i="48"/>
  <c r="I3" i="49"/>
  <c r="Q3" i="49"/>
  <c r="I26" i="49"/>
  <c r="I2" i="49" s="1"/>
  <c r="Q26" i="49"/>
  <c r="Q2" i="49" s="1"/>
  <c r="G2" i="49"/>
  <c r="E3" i="47"/>
  <c r="M3" i="47"/>
  <c r="I26" i="47"/>
  <c r="G3" i="48"/>
  <c r="W3" i="48"/>
  <c r="S26" i="48"/>
  <c r="S2" i="48" s="1"/>
  <c r="J3" i="49"/>
  <c r="J2" i="49" s="1"/>
  <c r="R3" i="49"/>
  <c r="R2" i="49" s="1"/>
  <c r="R26" i="49"/>
  <c r="F3" i="47"/>
  <c r="N3" i="47"/>
  <c r="J26" i="47"/>
  <c r="H3" i="48"/>
  <c r="L26" i="48"/>
  <c r="L2" i="48" s="1"/>
  <c r="T26" i="48"/>
  <c r="C3" i="49"/>
  <c r="C2" i="49" s="1"/>
  <c r="K3" i="49"/>
  <c r="S3" i="49"/>
  <c r="D3" i="49"/>
  <c r="L3" i="49"/>
  <c r="L2" i="49" s="1"/>
  <c r="T3" i="49"/>
  <c r="D26" i="49"/>
  <c r="T26" i="49"/>
  <c r="R2" i="117"/>
  <c r="W2" i="117"/>
  <c r="D2" i="117"/>
  <c r="E138" i="149"/>
  <c r="F138" i="149"/>
  <c r="T2" i="117"/>
  <c r="I2" i="117"/>
  <c r="M2" i="117"/>
  <c r="F2" i="49"/>
  <c r="V2" i="49"/>
  <c r="W138" i="149"/>
  <c r="L138" i="149"/>
  <c r="K2" i="117"/>
  <c r="K138" i="149"/>
  <c r="J136" i="149"/>
  <c r="V2" i="117"/>
  <c r="H138" i="149"/>
  <c r="O2" i="117"/>
  <c r="G2" i="117"/>
  <c r="P136" i="149"/>
  <c r="F2" i="117"/>
  <c r="F136" i="149"/>
  <c r="S2" i="117"/>
  <c r="Q2" i="117"/>
  <c r="P2" i="117"/>
  <c r="U2" i="117"/>
  <c r="N2" i="117"/>
  <c r="Q138" i="149"/>
  <c r="H136" i="149"/>
  <c r="S136" i="149"/>
  <c r="O136" i="149"/>
  <c r="E2" i="117"/>
  <c r="N2" i="49"/>
  <c r="K136" i="149"/>
  <c r="D2" i="48"/>
  <c r="E2" i="48"/>
  <c r="E8" i="19"/>
  <c r="E136" i="149"/>
  <c r="F2" i="48"/>
  <c r="M2" i="47"/>
  <c r="I2" i="48"/>
  <c r="O2" i="47"/>
  <c r="K2" i="48"/>
  <c r="P2" i="47"/>
  <c r="Q2" i="47"/>
  <c r="R2" i="47"/>
  <c r="V136" i="149"/>
  <c r="U8" i="19"/>
  <c r="N22" i="19"/>
  <c r="U71" i="19"/>
  <c r="M8" i="19"/>
  <c r="M71" i="19"/>
  <c r="F22" i="19"/>
  <c r="T136" i="149"/>
  <c r="N136" i="149"/>
  <c r="I71" i="19"/>
  <c r="Q71" i="19"/>
  <c r="R136" i="149"/>
  <c r="H22" i="19"/>
  <c r="O71" i="19"/>
  <c r="W71" i="19"/>
  <c r="J8" i="19"/>
  <c r="J71" i="19"/>
  <c r="R71" i="19"/>
  <c r="H17" i="19"/>
  <c r="I8" i="19"/>
  <c r="R8" i="19"/>
  <c r="K22" i="19"/>
  <c r="N2" i="47"/>
  <c r="J2" i="48"/>
  <c r="E2" i="49"/>
  <c r="M2" i="49"/>
  <c r="U2" i="49"/>
  <c r="G8" i="19"/>
  <c r="I22" i="19"/>
  <c r="H71" i="19"/>
  <c r="F8" i="19"/>
  <c r="N8" i="19"/>
  <c r="V8" i="19"/>
  <c r="G22" i="19"/>
  <c r="O22" i="19"/>
  <c r="N71" i="19"/>
  <c r="V71" i="19"/>
  <c r="W4" i="19"/>
  <c r="H8" i="19"/>
  <c r="P8" i="19"/>
  <c r="K8" i="19"/>
  <c r="P17" i="19"/>
  <c r="D22" i="19"/>
  <c r="U27" i="19"/>
  <c r="P71" i="19"/>
  <c r="K71" i="19"/>
  <c r="S71" i="19"/>
  <c r="O8" i="19"/>
  <c r="O17" i="19"/>
  <c r="G27" i="19"/>
  <c r="R27" i="19"/>
  <c r="D11" i="19"/>
  <c r="K17" i="19"/>
  <c r="S17" i="19"/>
  <c r="H27" i="19"/>
  <c r="P27" i="19"/>
  <c r="M17" i="19"/>
  <c r="H2" i="48"/>
  <c r="K2" i="49"/>
  <c r="S2" i="49"/>
  <c r="U17" i="19"/>
  <c r="I11" i="19"/>
  <c r="L22" i="19"/>
  <c r="E27" i="19"/>
  <c r="M27" i="19"/>
  <c r="J17" i="19"/>
  <c r="R17" i="19"/>
  <c r="H4" i="19"/>
  <c r="P4" i="19"/>
  <c r="O11" i="19"/>
  <c r="W11" i="19"/>
  <c r="R22" i="19"/>
  <c r="K27" i="19"/>
  <c r="S27" i="19"/>
  <c r="O33" i="19"/>
  <c r="W33" i="19"/>
  <c r="R33" i="19"/>
  <c r="H33" i="19"/>
  <c r="W8" i="19"/>
  <c r="P22" i="19"/>
  <c r="F11" i="19"/>
  <c r="S2" i="47"/>
  <c r="G2" i="48"/>
  <c r="V52" i="19"/>
  <c r="L8" i="19"/>
  <c r="I17" i="19"/>
  <c r="L17" i="19"/>
  <c r="E22" i="19"/>
  <c r="U22" i="19"/>
  <c r="V27" i="19"/>
  <c r="I27" i="19"/>
  <c r="Q27" i="19"/>
  <c r="T27" i="19"/>
  <c r="W27" i="19"/>
  <c r="D71" i="19"/>
  <c r="L71" i="19"/>
  <c r="T71" i="19"/>
  <c r="C2" i="48"/>
  <c r="S8" i="19"/>
  <c r="W52" i="19"/>
  <c r="I4" i="19"/>
  <c r="Q4" i="19"/>
  <c r="E11" i="19"/>
  <c r="P11" i="19"/>
  <c r="T17" i="19"/>
  <c r="S22" i="19"/>
  <c r="L27" i="19"/>
  <c r="P33" i="19"/>
  <c r="S33" i="19"/>
  <c r="I33" i="19"/>
  <c r="J4" i="19"/>
  <c r="R4" i="19"/>
  <c r="Q11" i="19"/>
  <c r="T22" i="19"/>
  <c r="Q33" i="19"/>
  <c r="T33" i="19"/>
  <c r="R11" i="19"/>
  <c r="J33" i="19"/>
  <c r="D4" i="19"/>
  <c r="L4" i="19"/>
  <c r="T4" i="19"/>
  <c r="H11" i="19"/>
  <c r="K11" i="19"/>
  <c r="S11" i="19"/>
  <c r="W17" i="19"/>
  <c r="V22" i="19"/>
  <c r="D27" i="19"/>
  <c r="K33" i="19"/>
  <c r="V33" i="19"/>
  <c r="D33" i="19"/>
  <c r="E71" i="19"/>
  <c r="S4" i="19"/>
  <c r="J11" i="19"/>
  <c r="N17" i="19"/>
  <c r="E4" i="19"/>
  <c r="M4" i="19"/>
  <c r="U4" i="19"/>
  <c r="L11" i="19"/>
  <c r="T11" i="19"/>
  <c r="F17" i="19"/>
  <c r="W22" i="19"/>
  <c r="L33" i="19"/>
  <c r="E33" i="19"/>
  <c r="F71" i="19"/>
  <c r="Q52" i="19"/>
  <c r="Q8" i="19"/>
  <c r="G11" i="19"/>
  <c r="F4" i="19"/>
  <c r="N4" i="19"/>
  <c r="V4" i="19"/>
  <c r="D8" i="19"/>
  <c r="T8" i="19"/>
  <c r="M11" i="19"/>
  <c r="U11" i="19"/>
  <c r="Q17" i="19"/>
  <c r="D17" i="19"/>
  <c r="G17" i="19"/>
  <c r="M22" i="19"/>
  <c r="F27" i="19"/>
  <c r="N27" i="19"/>
  <c r="M33" i="19"/>
  <c r="F33" i="19"/>
  <c r="G71" i="19"/>
  <c r="K4" i="19"/>
  <c r="V17" i="19"/>
  <c r="J22" i="19"/>
  <c r="U33" i="19"/>
  <c r="U52" i="19"/>
  <c r="G4" i="19"/>
  <c r="O4" i="19"/>
  <c r="N11" i="19"/>
  <c r="V11" i="19"/>
  <c r="E17" i="19"/>
  <c r="Q22" i="19"/>
  <c r="O27" i="19"/>
  <c r="J27" i="19"/>
  <c r="N33" i="19"/>
  <c r="G33" i="19"/>
  <c r="G52" i="19"/>
  <c r="T2" i="48"/>
  <c r="U2" i="48"/>
  <c r="V2" i="48"/>
  <c r="W2" i="48"/>
  <c r="M2" i="48"/>
  <c r="N2" i="48"/>
  <c r="O2" i="48"/>
  <c r="P2" i="48"/>
  <c r="Q2" i="48"/>
  <c r="R2" i="48"/>
  <c r="T2" i="47"/>
  <c r="U2" i="47"/>
  <c r="V2" i="47"/>
  <c r="W2" i="47"/>
  <c r="D2" i="47"/>
  <c r="E2" i="47"/>
  <c r="F2" i="47"/>
  <c r="G2" i="47"/>
  <c r="I2" i="47"/>
  <c r="J2" i="47"/>
  <c r="K2" i="47"/>
  <c r="R52" i="19"/>
  <c r="S52" i="19"/>
  <c r="T52" i="19"/>
  <c r="J52" i="19"/>
  <c r="D52" i="19"/>
  <c r="K52" i="19"/>
  <c r="E52" i="19"/>
  <c r="L52" i="19"/>
  <c r="F52" i="19"/>
  <c r="M52" i="19"/>
  <c r="N52" i="19"/>
  <c r="H52" i="19"/>
  <c r="O52" i="19"/>
  <c r="I52" i="19"/>
  <c r="P52" i="19"/>
  <c r="T2" i="49" l="1"/>
  <c r="D2" i="49"/>
  <c r="H2" i="49"/>
  <c r="Q26" i="19"/>
  <c r="H26" i="19"/>
  <c r="E3" i="19"/>
  <c r="P26" i="19"/>
  <c r="O3" i="19"/>
  <c r="L26" i="19"/>
  <c r="N3" i="19"/>
  <c r="K3" i="19"/>
  <c r="I26" i="19"/>
  <c r="W3" i="19"/>
  <c r="U3" i="19"/>
  <c r="V3" i="19"/>
  <c r="J3" i="19"/>
  <c r="T26" i="19"/>
  <c r="I3" i="19"/>
  <c r="U26" i="19"/>
  <c r="R26" i="19"/>
  <c r="G26" i="19"/>
  <c r="E26" i="19"/>
  <c r="E2" i="19" s="1"/>
  <c r="F3" i="19"/>
  <c r="D3" i="19"/>
  <c r="S3" i="19"/>
  <c r="Q3" i="19"/>
  <c r="W26" i="19"/>
  <c r="G3" i="19"/>
  <c r="J26" i="19"/>
  <c r="K26" i="19"/>
  <c r="R3" i="19"/>
  <c r="P3" i="19"/>
  <c r="S26" i="19"/>
  <c r="V26" i="19"/>
  <c r="H3" i="19"/>
  <c r="D26" i="19"/>
  <c r="M26" i="19"/>
  <c r="O26" i="19"/>
  <c r="T3" i="19"/>
  <c r="M3" i="19"/>
  <c r="L3" i="19"/>
  <c r="L2" i="19" s="1"/>
  <c r="N26" i="19"/>
  <c r="N2" i="19" s="1"/>
  <c r="F26" i="19"/>
  <c r="P2" i="19" l="1"/>
  <c r="Q2" i="19"/>
  <c r="H2" i="19"/>
  <c r="J2" i="19"/>
  <c r="V2" i="19"/>
  <c r="O2" i="19"/>
  <c r="K2" i="19"/>
  <c r="U2" i="19"/>
  <c r="I2" i="19"/>
  <c r="W2" i="19"/>
  <c r="R2" i="19"/>
  <c r="T2" i="19"/>
  <c r="F2" i="19"/>
  <c r="S2" i="19"/>
  <c r="D2" i="19"/>
  <c r="G2" i="19"/>
  <c r="M2" i="19"/>
  <c r="W71" i="18"/>
  <c r="V71" i="18"/>
  <c r="U71" i="18"/>
  <c r="T71" i="18"/>
  <c r="S71" i="18"/>
  <c r="R71" i="18"/>
  <c r="Q71" i="18"/>
  <c r="P71" i="18"/>
  <c r="G71" i="18"/>
  <c r="F71" i="18"/>
  <c r="E71" i="18"/>
  <c r="D71" i="18"/>
  <c r="O71" i="18"/>
  <c r="N71" i="18"/>
  <c r="M71" i="18"/>
  <c r="L71" i="18"/>
  <c r="K71" i="18"/>
  <c r="J71" i="18"/>
  <c r="I71" i="18"/>
  <c r="H71" i="18"/>
  <c r="Q52" i="18"/>
  <c r="P52" i="18"/>
  <c r="W52" i="18"/>
  <c r="V52" i="18"/>
  <c r="U52" i="18"/>
  <c r="T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S52" i="18"/>
  <c r="R52" i="18"/>
  <c r="D33" i="18"/>
  <c r="K33" i="18"/>
  <c r="J33" i="18"/>
  <c r="I33" i="18"/>
  <c r="H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G33" i="18"/>
  <c r="F33" i="18"/>
  <c r="E33" i="18"/>
  <c r="S27" i="18"/>
  <c r="R27" i="18"/>
  <c r="Q27" i="18"/>
  <c r="P27" i="18"/>
  <c r="W27" i="18"/>
  <c r="V27" i="18"/>
  <c r="U27" i="18"/>
  <c r="T27" i="18"/>
  <c r="K27" i="18"/>
  <c r="J27" i="18"/>
  <c r="I27" i="18"/>
  <c r="H27" i="18"/>
  <c r="G27" i="18"/>
  <c r="F27" i="18"/>
  <c r="E27" i="18"/>
  <c r="D27" i="18"/>
  <c r="O27" i="18"/>
  <c r="N27" i="18"/>
  <c r="M27" i="18"/>
  <c r="L27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W17" i="18"/>
  <c r="V17" i="18"/>
  <c r="U17" i="18"/>
  <c r="T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S17" i="18"/>
  <c r="R17" i="18"/>
  <c r="Q17" i="18"/>
  <c r="P17" i="18"/>
  <c r="W11" i="18"/>
  <c r="V11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H11" i="18"/>
  <c r="G11" i="18"/>
  <c r="F11" i="18"/>
  <c r="E11" i="18"/>
  <c r="D11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E8" i="18"/>
  <c r="D8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D4" i="18"/>
  <c r="C27" i="18"/>
  <c r="C17" i="18"/>
  <c r="S17" i="17"/>
  <c r="R17" i="17"/>
  <c r="Q17" i="17"/>
  <c r="P17" i="17"/>
  <c r="M17" i="17"/>
  <c r="L17" i="17"/>
  <c r="K17" i="17"/>
  <c r="J17" i="17"/>
  <c r="I17" i="17"/>
  <c r="H17" i="17"/>
  <c r="G17" i="17"/>
  <c r="F17" i="17"/>
  <c r="E17" i="17"/>
  <c r="D17" i="17"/>
  <c r="C71" i="18"/>
  <c r="C22" i="18"/>
  <c r="C11" i="18"/>
  <c r="C8" i="18"/>
  <c r="C4" i="18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W52" i="17"/>
  <c r="V52" i="17"/>
  <c r="U52" i="17"/>
  <c r="T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S52" i="17"/>
  <c r="R52" i="17"/>
  <c r="Q52" i="17"/>
  <c r="P52" i="17"/>
  <c r="D33" i="17"/>
  <c r="K33" i="17"/>
  <c r="J33" i="17"/>
  <c r="I33" i="17"/>
  <c r="H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G33" i="17"/>
  <c r="F33" i="17"/>
  <c r="E33" i="17"/>
  <c r="S27" i="17"/>
  <c r="R27" i="17"/>
  <c r="Q27" i="17"/>
  <c r="P27" i="17"/>
  <c r="W27" i="17"/>
  <c r="V27" i="17"/>
  <c r="U27" i="17"/>
  <c r="T27" i="17"/>
  <c r="K27" i="17"/>
  <c r="J27" i="17"/>
  <c r="I27" i="17"/>
  <c r="H27" i="17"/>
  <c r="G27" i="17"/>
  <c r="F27" i="17"/>
  <c r="E27" i="17"/>
  <c r="D27" i="17"/>
  <c r="O27" i="17"/>
  <c r="N27" i="17"/>
  <c r="M27" i="17"/>
  <c r="L27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W17" i="17"/>
  <c r="V17" i="17"/>
  <c r="U17" i="17"/>
  <c r="T17" i="17"/>
  <c r="O17" i="17"/>
  <c r="N17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D26" i="18" l="1"/>
  <c r="C3" i="18"/>
  <c r="G26" i="17"/>
  <c r="E26" i="18"/>
  <c r="F26" i="17"/>
  <c r="F26" i="18"/>
  <c r="G26" i="18"/>
  <c r="S3" i="17"/>
  <c r="H26" i="18"/>
  <c r="U3" i="17"/>
  <c r="V3" i="17"/>
  <c r="T3" i="17"/>
  <c r="W3" i="17"/>
  <c r="M26" i="17"/>
  <c r="L26" i="17"/>
  <c r="N26" i="17"/>
  <c r="O26" i="17"/>
  <c r="E26" i="17"/>
  <c r="U3" i="18"/>
  <c r="M26" i="18"/>
  <c r="V3" i="18"/>
  <c r="N26" i="18"/>
  <c r="W3" i="18"/>
  <c r="O26" i="18"/>
  <c r="F3" i="18"/>
  <c r="D3" i="18"/>
  <c r="D2" i="18" s="1"/>
  <c r="I3" i="18"/>
  <c r="K3" i="18"/>
  <c r="K26" i="18"/>
  <c r="E3" i="18"/>
  <c r="L3" i="18"/>
  <c r="T26" i="18"/>
  <c r="P26" i="18"/>
  <c r="M3" i="18"/>
  <c r="U26" i="18"/>
  <c r="Q26" i="18"/>
  <c r="N3" i="18"/>
  <c r="V26" i="18"/>
  <c r="R26" i="18"/>
  <c r="S26" i="18"/>
  <c r="I26" i="18"/>
  <c r="W26" i="18"/>
  <c r="P3" i="18"/>
  <c r="J3" i="18"/>
  <c r="J26" i="18"/>
  <c r="G3" i="18"/>
  <c r="O3" i="18"/>
  <c r="R3" i="18"/>
  <c r="H3" i="18"/>
  <c r="H2" i="18" s="1"/>
  <c r="Q3" i="18"/>
  <c r="S3" i="18"/>
  <c r="T3" i="18"/>
  <c r="L26" i="18"/>
  <c r="C52" i="18"/>
  <c r="C33" i="18"/>
  <c r="C26" i="18" s="1"/>
  <c r="D26" i="17"/>
  <c r="F3" i="17"/>
  <c r="I3" i="17"/>
  <c r="K26" i="17"/>
  <c r="E3" i="17"/>
  <c r="P26" i="17"/>
  <c r="Q26" i="17"/>
  <c r="R26" i="17"/>
  <c r="D3" i="17"/>
  <c r="G3" i="17"/>
  <c r="J3" i="17"/>
  <c r="V26" i="17"/>
  <c r="S26" i="17"/>
  <c r="H26" i="17"/>
  <c r="J26" i="17"/>
  <c r="H3" i="17"/>
  <c r="H2" i="17" s="1"/>
  <c r="K3" i="17"/>
  <c r="L3" i="17"/>
  <c r="M3" i="17"/>
  <c r="U26" i="17"/>
  <c r="W26" i="17"/>
  <c r="P3" i="17"/>
  <c r="I26" i="17"/>
  <c r="T26" i="17"/>
  <c r="T2" i="17" s="1"/>
  <c r="N3" i="17"/>
  <c r="O3" i="17"/>
  <c r="Q3" i="17"/>
  <c r="R3" i="17"/>
  <c r="C2" i="18" l="1"/>
  <c r="V2" i="17"/>
  <c r="E2" i="17"/>
  <c r="L2" i="18"/>
  <c r="E2" i="18"/>
  <c r="G2" i="17"/>
  <c r="F2" i="18"/>
  <c r="W2" i="17"/>
  <c r="M2" i="18"/>
  <c r="S2" i="17"/>
  <c r="G2" i="18"/>
  <c r="U2" i="17"/>
  <c r="M2" i="17"/>
  <c r="L2" i="17"/>
  <c r="F2" i="17"/>
  <c r="O2" i="17"/>
  <c r="N2" i="17"/>
  <c r="N2" i="18"/>
  <c r="P2" i="18"/>
  <c r="P2" i="17"/>
  <c r="K2" i="17"/>
  <c r="D2" i="17"/>
  <c r="J2" i="18"/>
  <c r="K2" i="18"/>
  <c r="I2" i="18"/>
  <c r="T2" i="18"/>
  <c r="S2" i="18"/>
  <c r="W2" i="18"/>
  <c r="Q2" i="18"/>
  <c r="V2" i="18"/>
  <c r="R2" i="18"/>
  <c r="O2" i="18"/>
  <c r="U2" i="18"/>
  <c r="J2" i="17"/>
  <c r="I2" i="17"/>
  <c r="R2" i="17"/>
  <c r="Q2" i="17"/>
  <c r="V76" i="8" l="1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V73" i="8"/>
  <c r="U73" i="8"/>
  <c r="T73" i="8"/>
  <c r="S73" i="8"/>
  <c r="R73" i="8"/>
  <c r="Q73" i="8"/>
  <c r="P73" i="8"/>
  <c r="O73" i="8"/>
  <c r="N73" i="8"/>
  <c r="N71" i="8" s="1"/>
  <c r="M73" i="8"/>
  <c r="M71" i="8" s="1"/>
  <c r="L73" i="8"/>
  <c r="L71" i="8" s="1"/>
  <c r="K73" i="8"/>
  <c r="K71" i="8" s="1"/>
  <c r="J73" i="8"/>
  <c r="I73" i="8"/>
  <c r="H73" i="8"/>
  <c r="G73" i="8"/>
  <c r="F73" i="8"/>
  <c r="F71" i="8" s="1"/>
  <c r="E73" i="8"/>
  <c r="D73" i="8"/>
  <c r="C73" i="8"/>
  <c r="V72" i="8"/>
  <c r="U72" i="8"/>
  <c r="T72" i="8"/>
  <c r="S72" i="8"/>
  <c r="R72" i="8"/>
  <c r="R71" i="8" s="1"/>
  <c r="Q72" i="8"/>
  <c r="Q71" i="8" s="1"/>
  <c r="P72" i="8"/>
  <c r="P71" i="8" s="1"/>
  <c r="O72" i="8"/>
  <c r="O71" i="8" s="1"/>
  <c r="N72" i="8"/>
  <c r="M72" i="8"/>
  <c r="L72" i="8"/>
  <c r="K72" i="8"/>
  <c r="J72" i="8"/>
  <c r="J71" i="8" s="1"/>
  <c r="I72" i="8"/>
  <c r="I71" i="8" s="1"/>
  <c r="H72" i="8"/>
  <c r="H71" i="8" s="1"/>
  <c r="G72" i="8"/>
  <c r="G71" i="8" s="1"/>
  <c r="F72" i="8"/>
  <c r="E72" i="8"/>
  <c r="D72" i="8"/>
  <c r="C72" i="8"/>
  <c r="C71" i="8" s="1"/>
  <c r="V71" i="8"/>
  <c r="U71" i="8"/>
  <c r="T71" i="8"/>
  <c r="S71" i="8"/>
  <c r="E71" i="8"/>
  <c r="D71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K27" i="8" s="1"/>
  <c r="J29" i="8"/>
  <c r="I29" i="8"/>
  <c r="H29" i="8"/>
  <c r="G29" i="8"/>
  <c r="F29" i="8"/>
  <c r="E29" i="8"/>
  <c r="D29" i="8"/>
  <c r="C29" i="8"/>
  <c r="C27" i="8" s="1"/>
  <c r="V28" i="8"/>
  <c r="U28" i="8"/>
  <c r="U27" i="8" s="1"/>
  <c r="T28" i="8"/>
  <c r="T27" i="8" s="1"/>
  <c r="S28" i="8"/>
  <c r="R28" i="8"/>
  <c r="Q28" i="8"/>
  <c r="P28" i="8"/>
  <c r="O28" i="8"/>
  <c r="N28" i="8"/>
  <c r="M28" i="8"/>
  <c r="M27" i="8" s="1"/>
  <c r="L28" i="8"/>
  <c r="L27" i="8" s="1"/>
  <c r="K28" i="8"/>
  <c r="J28" i="8"/>
  <c r="I28" i="8"/>
  <c r="H28" i="8"/>
  <c r="G28" i="8"/>
  <c r="F28" i="8"/>
  <c r="E28" i="8"/>
  <c r="D28" i="8"/>
  <c r="C28" i="8"/>
  <c r="V27" i="8"/>
  <c r="S27" i="8"/>
  <c r="R27" i="8"/>
  <c r="O27" i="8"/>
  <c r="N27" i="8"/>
  <c r="J27" i="8"/>
  <c r="G27" i="8"/>
  <c r="F27" i="8"/>
  <c r="E27" i="8"/>
  <c r="D27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O22" i="8" s="1"/>
  <c r="N24" i="8"/>
  <c r="M24" i="8"/>
  <c r="L24" i="8"/>
  <c r="K24" i="8"/>
  <c r="J24" i="8"/>
  <c r="I24" i="8"/>
  <c r="H24" i="8"/>
  <c r="G24" i="8"/>
  <c r="G22" i="8" s="1"/>
  <c r="F24" i="8"/>
  <c r="E24" i="8"/>
  <c r="D24" i="8"/>
  <c r="C24" i="8"/>
  <c r="V23" i="8"/>
  <c r="U23" i="8"/>
  <c r="T23" i="8"/>
  <c r="S23" i="8"/>
  <c r="R23" i="8"/>
  <c r="Q23" i="8"/>
  <c r="Q22" i="8" s="1"/>
  <c r="P23" i="8"/>
  <c r="P22" i="8" s="1"/>
  <c r="O23" i="8"/>
  <c r="N23" i="8"/>
  <c r="M23" i="8"/>
  <c r="L23" i="8"/>
  <c r="K23" i="8"/>
  <c r="K22" i="8" s="1"/>
  <c r="J23" i="8"/>
  <c r="I23" i="8"/>
  <c r="H23" i="8"/>
  <c r="H22" i="8" s="1"/>
  <c r="G23" i="8"/>
  <c r="F23" i="8"/>
  <c r="E23" i="8"/>
  <c r="D23" i="8"/>
  <c r="C23" i="8"/>
  <c r="C22" i="8" s="1"/>
  <c r="V22" i="8"/>
  <c r="S22" i="8"/>
  <c r="R22" i="8"/>
  <c r="N22" i="8"/>
  <c r="J22" i="8"/>
  <c r="I22" i="8"/>
  <c r="F22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R17" i="8" s="1"/>
  <c r="Q19" i="8"/>
  <c r="P19" i="8"/>
  <c r="O19" i="8"/>
  <c r="N19" i="8"/>
  <c r="M19" i="8"/>
  <c r="M17" i="8" s="1"/>
  <c r="L19" i="8"/>
  <c r="K19" i="8"/>
  <c r="J19" i="8"/>
  <c r="J17" i="8" s="1"/>
  <c r="I19" i="8"/>
  <c r="H19" i="8"/>
  <c r="G19" i="8"/>
  <c r="F19" i="8"/>
  <c r="E19" i="8"/>
  <c r="D19" i="8"/>
  <c r="C19" i="8"/>
  <c r="V18" i="8"/>
  <c r="V17" i="8" s="1"/>
  <c r="U18" i="8"/>
  <c r="T18" i="8"/>
  <c r="S18" i="8"/>
  <c r="R18" i="8"/>
  <c r="Q18" i="8"/>
  <c r="Q17" i="8" s="1"/>
  <c r="P18" i="8"/>
  <c r="P17" i="8" s="1"/>
  <c r="O18" i="8"/>
  <c r="N18" i="8"/>
  <c r="N17" i="8" s="1"/>
  <c r="M18" i="8"/>
  <c r="L18" i="8"/>
  <c r="K18" i="8"/>
  <c r="J18" i="8"/>
  <c r="I18" i="8"/>
  <c r="I17" i="8" s="1"/>
  <c r="H18" i="8"/>
  <c r="H17" i="8" s="1"/>
  <c r="G18" i="8"/>
  <c r="G17" i="8" s="1"/>
  <c r="F18" i="8"/>
  <c r="F17" i="8" s="1"/>
  <c r="E18" i="8"/>
  <c r="D18" i="8"/>
  <c r="C18" i="8"/>
  <c r="U17" i="8"/>
  <c r="T17" i="8"/>
  <c r="O17" i="8"/>
  <c r="L17" i="8"/>
  <c r="E17" i="8"/>
  <c r="D17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N11" i="8" s="1"/>
  <c r="N3" i="8" s="1"/>
  <c r="M13" i="8"/>
  <c r="L13" i="8"/>
  <c r="L11" i="8" s="1"/>
  <c r="K13" i="8"/>
  <c r="J13" i="8"/>
  <c r="I13" i="8"/>
  <c r="H13" i="8"/>
  <c r="G13" i="8"/>
  <c r="F13" i="8"/>
  <c r="E13" i="8"/>
  <c r="D13" i="8"/>
  <c r="D11" i="8" s="1"/>
  <c r="C13" i="8"/>
  <c r="V12" i="8"/>
  <c r="U12" i="8"/>
  <c r="T12" i="8"/>
  <c r="S12" i="8"/>
  <c r="R12" i="8"/>
  <c r="Q12" i="8"/>
  <c r="Q11" i="8" s="1"/>
  <c r="P12" i="8"/>
  <c r="P11" i="8" s="1"/>
  <c r="O12" i="8"/>
  <c r="O11" i="8" s="1"/>
  <c r="N12" i="8"/>
  <c r="M12" i="8"/>
  <c r="L12" i="8"/>
  <c r="K12" i="8"/>
  <c r="J12" i="8"/>
  <c r="I12" i="8"/>
  <c r="I11" i="8" s="1"/>
  <c r="H12" i="8"/>
  <c r="H11" i="8" s="1"/>
  <c r="G12" i="8"/>
  <c r="G11" i="8" s="1"/>
  <c r="F12" i="8"/>
  <c r="E12" i="8"/>
  <c r="D12" i="8"/>
  <c r="C12" i="8"/>
  <c r="V11" i="8"/>
  <c r="V3" i="8" s="1"/>
  <c r="U11" i="8"/>
  <c r="T11" i="8"/>
  <c r="R11" i="8"/>
  <c r="R3" i="8" s="1"/>
  <c r="M11" i="8"/>
  <c r="J11" i="8"/>
  <c r="J3" i="8" s="1"/>
  <c r="F11" i="8"/>
  <c r="F3" i="8" s="1"/>
  <c r="E11" i="8"/>
  <c r="V10" i="8"/>
  <c r="U10" i="8"/>
  <c r="T10" i="8"/>
  <c r="S10" i="8"/>
  <c r="S8" i="8" s="1"/>
  <c r="R10" i="8"/>
  <c r="Q10" i="8"/>
  <c r="Q8" i="8" s="1"/>
  <c r="P10" i="8"/>
  <c r="P8" i="8" s="1"/>
  <c r="O10" i="8"/>
  <c r="N10" i="8"/>
  <c r="M10" i="8"/>
  <c r="L10" i="8"/>
  <c r="K10" i="8"/>
  <c r="J10" i="8"/>
  <c r="I10" i="8"/>
  <c r="I8" i="8" s="1"/>
  <c r="H10" i="8"/>
  <c r="H8" i="8" s="1"/>
  <c r="G10" i="8"/>
  <c r="F10" i="8"/>
  <c r="E10" i="8"/>
  <c r="D10" i="8"/>
  <c r="C10" i="8"/>
  <c r="V9" i="8"/>
  <c r="U9" i="8"/>
  <c r="U8" i="8" s="1"/>
  <c r="T9" i="8"/>
  <c r="T8" i="8" s="1"/>
  <c r="S9" i="8"/>
  <c r="R9" i="8"/>
  <c r="Q9" i="8"/>
  <c r="P9" i="8"/>
  <c r="O9" i="8"/>
  <c r="O8" i="8" s="1"/>
  <c r="N9" i="8"/>
  <c r="M9" i="8"/>
  <c r="M8" i="8" s="1"/>
  <c r="L9" i="8"/>
  <c r="L8" i="8" s="1"/>
  <c r="K9" i="8"/>
  <c r="J9" i="8"/>
  <c r="I9" i="8"/>
  <c r="H9" i="8"/>
  <c r="G9" i="8"/>
  <c r="G8" i="8" s="1"/>
  <c r="F9" i="8"/>
  <c r="E9" i="8"/>
  <c r="E8" i="8" s="1"/>
  <c r="D9" i="8"/>
  <c r="D8" i="8" s="1"/>
  <c r="C9" i="8"/>
  <c r="V8" i="8"/>
  <c r="R8" i="8"/>
  <c r="N8" i="8"/>
  <c r="K8" i="8"/>
  <c r="J8" i="8"/>
  <c r="F8" i="8"/>
  <c r="C8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S4" i="8" s="1"/>
  <c r="R6" i="8"/>
  <c r="Q6" i="8"/>
  <c r="Q4" i="8" s="1"/>
  <c r="P6" i="8"/>
  <c r="P4" i="8" s="1"/>
  <c r="O6" i="8"/>
  <c r="N6" i="8"/>
  <c r="M6" i="8"/>
  <c r="L6" i="8"/>
  <c r="K6" i="8"/>
  <c r="J6" i="8"/>
  <c r="I6" i="8"/>
  <c r="I4" i="8" s="1"/>
  <c r="H6" i="8"/>
  <c r="H4" i="8" s="1"/>
  <c r="G6" i="8"/>
  <c r="F6" i="8"/>
  <c r="E6" i="8"/>
  <c r="D6" i="8"/>
  <c r="C6" i="8"/>
  <c r="V5" i="8"/>
  <c r="U5" i="8"/>
  <c r="U4" i="8" s="1"/>
  <c r="U3" i="8" s="1"/>
  <c r="T5" i="8"/>
  <c r="T4" i="8" s="1"/>
  <c r="T3" i="8" s="1"/>
  <c r="S5" i="8"/>
  <c r="R5" i="8"/>
  <c r="Q5" i="8"/>
  <c r="P5" i="8"/>
  <c r="O5" i="8"/>
  <c r="O4" i="8" s="1"/>
  <c r="N5" i="8"/>
  <c r="M5" i="8"/>
  <c r="M4" i="8" s="1"/>
  <c r="L5" i="8"/>
  <c r="L4" i="8" s="1"/>
  <c r="K5" i="8"/>
  <c r="J5" i="8"/>
  <c r="I5" i="8"/>
  <c r="H5" i="8"/>
  <c r="G5" i="8"/>
  <c r="G4" i="8" s="1"/>
  <c r="F5" i="8"/>
  <c r="E5" i="8"/>
  <c r="E4" i="8" s="1"/>
  <c r="D5" i="8"/>
  <c r="D4" i="8" s="1"/>
  <c r="C5" i="8"/>
  <c r="V4" i="8"/>
  <c r="R4" i="8"/>
  <c r="N4" i="8"/>
  <c r="K4" i="8"/>
  <c r="J4" i="8"/>
  <c r="F4" i="8"/>
  <c r="C4" i="8"/>
  <c r="W76" i="8"/>
  <c r="W75" i="8"/>
  <c r="W74" i="8"/>
  <c r="W73" i="8"/>
  <c r="W72" i="8"/>
  <c r="W70" i="8"/>
  <c r="W62" i="8"/>
  <c r="W60" i="8"/>
  <c r="W59" i="8"/>
  <c r="W58" i="8"/>
  <c r="W57" i="8"/>
  <c r="W56" i="8"/>
  <c r="W55" i="8"/>
  <c r="W54" i="8"/>
  <c r="W53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Q3" i="8" l="1"/>
  <c r="H3" i="8"/>
  <c r="I3" i="8"/>
  <c r="L3" i="8"/>
  <c r="C11" i="8"/>
  <c r="K11" i="8"/>
  <c r="S11" i="8"/>
  <c r="D22" i="8"/>
  <c r="L22" i="8"/>
  <c r="T22" i="8"/>
  <c r="H27" i="8"/>
  <c r="P27" i="8"/>
  <c r="O3" i="8"/>
  <c r="C17" i="8"/>
  <c r="K17" i="8"/>
  <c r="S17" i="8"/>
  <c r="E22" i="8"/>
  <c r="M22" i="8"/>
  <c r="U22" i="8"/>
  <c r="I27" i="8"/>
  <c r="Q27" i="8"/>
  <c r="D3" i="8"/>
  <c r="G3" i="8"/>
  <c r="E3" i="8"/>
  <c r="L42" i="8"/>
  <c r="T36" i="8"/>
  <c r="I48" i="8"/>
  <c r="P39" i="8"/>
  <c r="N35" i="8"/>
  <c r="H48" i="8"/>
  <c r="W49" i="8"/>
  <c r="D34" i="8"/>
  <c r="T49" i="8"/>
  <c r="Q48" i="8"/>
  <c r="V35" i="8"/>
  <c r="L38" i="8"/>
  <c r="D47" i="8"/>
  <c r="E47" i="8"/>
  <c r="M47" i="8"/>
  <c r="D40" i="8"/>
  <c r="D49" i="8"/>
  <c r="T42" i="8"/>
  <c r="T38" i="8"/>
  <c r="L40" i="8"/>
  <c r="U49" i="8"/>
  <c r="H37" i="8"/>
  <c r="L47" i="8"/>
  <c r="P37" i="8"/>
  <c r="E49" i="8"/>
  <c r="J36" i="8"/>
  <c r="D36" i="8"/>
  <c r="T47" i="8"/>
  <c r="J34" i="8"/>
  <c r="L36" i="8"/>
  <c r="W41" i="8"/>
  <c r="U47" i="8"/>
  <c r="L34" i="8"/>
  <c r="F35" i="8"/>
  <c r="P35" i="8"/>
  <c r="W40" i="8"/>
  <c r="P41" i="8"/>
  <c r="H45" i="8"/>
  <c r="H35" i="8"/>
  <c r="D38" i="8"/>
  <c r="T40" i="8"/>
  <c r="P45" i="8"/>
  <c r="L49" i="8"/>
  <c r="H41" i="8"/>
  <c r="P48" i="8"/>
  <c r="T34" i="8"/>
  <c r="W38" i="8"/>
  <c r="H39" i="8"/>
  <c r="M49" i="8"/>
  <c r="D42" i="8"/>
  <c r="R36" i="8"/>
  <c r="F37" i="8"/>
  <c r="N37" i="8"/>
  <c r="J38" i="8"/>
  <c r="R38" i="8"/>
  <c r="F39" i="8"/>
  <c r="N39" i="8"/>
  <c r="V39" i="8"/>
  <c r="J40" i="8"/>
  <c r="R40" i="8"/>
  <c r="N41" i="8"/>
  <c r="V41" i="8"/>
  <c r="J42" i="8"/>
  <c r="R42" i="8"/>
  <c r="F45" i="8"/>
  <c r="N45" i="8"/>
  <c r="V45" i="8"/>
  <c r="J47" i="8"/>
  <c r="R47" i="8"/>
  <c r="F48" i="8"/>
  <c r="N48" i="8"/>
  <c r="V48" i="8"/>
  <c r="J49" i="8"/>
  <c r="R49" i="8"/>
  <c r="W47" i="8"/>
  <c r="P34" i="8"/>
  <c r="L35" i="8"/>
  <c r="H36" i="8"/>
  <c r="P36" i="8"/>
  <c r="L37" i="8"/>
  <c r="H38" i="8"/>
  <c r="D39" i="8"/>
  <c r="T39" i="8"/>
  <c r="P40" i="8"/>
  <c r="D41" i="8"/>
  <c r="T41" i="8"/>
  <c r="H42" i="8"/>
  <c r="P42" i="8"/>
  <c r="D45" i="8"/>
  <c r="L45" i="8"/>
  <c r="T45" i="8"/>
  <c r="H47" i="8"/>
  <c r="P47" i="8"/>
  <c r="D48" i="8"/>
  <c r="L48" i="8"/>
  <c r="T48" i="8"/>
  <c r="H49" i="8"/>
  <c r="P49" i="8"/>
  <c r="S50" i="8"/>
  <c r="H34" i="8"/>
  <c r="D35" i="8"/>
  <c r="T35" i="8"/>
  <c r="D37" i="8"/>
  <c r="T37" i="8"/>
  <c r="P38" i="8"/>
  <c r="L39" i="8"/>
  <c r="H40" i="8"/>
  <c r="L41" i="8"/>
  <c r="W37" i="8"/>
  <c r="Q34" i="8"/>
  <c r="U35" i="8"/>
  <c r="I36" i="8"/>
  <c r="Q36" i="8"/>
  <c r="E37" i="8"/>
  <c r="M37" i="8"/>
  <c r="U37" i="8"/>
  <c r="I38" i="8"/>
  <c r="Q38" i="8"/>
  <c r="E39" i="8"/>
  <c r="M39" i="8"/>
  <c r="U39" i="8"/>
  <c r="I40" i="8"/>
  <c r="Q40" i="8"/>
  <c r="E41" i="8"/>
  <c r="M41" i="8"/>
  <c r="U41" i="8"/>
  <c r="I42" i="8"/>
  <c r="Q42" i="8"/>
  <c r="E45" i="8"/>
  <c r="M45" i="8"/>
  <c r="U45" i="8"/>
  <c r="P68" i="8"/>
  <c r="W48" i="8"/>
  <c r="E35" i="8"/>
  <c r="I34" i="8"/>
  <c r="M35" i="8"/>
  <c r="W42" i="8"/>
  <c r="V34" i="8"/>
  <c r="R35" i="8"/>
  <c r="N36" i="8"/>
  <c r="J37" i="8"/>
  <c r="F38" i="8"/>
  <c r="V38" i="8"/>
  <c r="R39" i="8"/>
  <c r="N40" i="8"/>
  <c r="J41" i="8"/>
  <c r="F42" i="8"/>
  <c r="V42" i="8"/>
  <c r="R45" i="8"/>
  <c r="V47" i="8"/>
  <c r="R48" i="8"/>
  <c r="N49" i="8"/>
  <c r="W35" i="8"/>
  <c r="W45" i="8"/>
  <c r="G34" i="8"/>
  <c r="O34" i="8"/>
  <c r="C35" i="8"/>
  <c r="K35" i="8"/>
  <c r="S35" i="8"/>
  <c r="G36" i="8"/>
  <c r="O36" i="8"/>
  <c r="C37" i="8"/>
  <c r="K37" i="8"/>
  <c r="S37" i="8"/>
  <c r="G38" i="8"/>
  <c r="O38" i="8"/>
  <c r="C39" i="8"/>
  <c r="K39" i="8"/>
  <c r="S39" i="8"/>
  <c r="G40" i="8"/>
  <c r="O40" i="8"/>
  <c r="C41" i="8"/>
  <c r="K41" i="8"/>
  <c r="S41" i="8"/>
  <c r="G42" i="8"/>
  <c r="O42" i="8"/>
  <c r="C45" i="8"/>
  <c r="K45" i="8"/>
  <c r="S45" i="8"/>
  <c r="G47" i="8"/>
  <c r="O47" i="8"/>
  <c r="C48" i="8"/>
  <c r="K48" i="8"/>
  <c r="S48" i="8"/>
  <c r="G49" i="8"/>
  <c r="O49" i="8"/>
  <c r="W34" i="8"/>
  <c r="F34" i="8"/>
  <c r="N34" i="8"/>
  <c r="J35" i="8"/>
  <c r="F36" i="8"/>
  <c r="V36" i="8"/>
  <c r="R37" i="8"/>
  <c r="N38" i="8"/>
  <c r="J39" i="8"/>
  <c r="F40" i="8"/>
  <c r="V40" i="8"/>
  <c r="R41" i="8"/>
  <c r="N42" i="8"/>
  <c r="J45" i="8"/>
  <c r="F47" i="8"/>
  <c r="J48" i="8"/>
  <c r="F49" i="8"/>
  <c r="V49" i="8"/>
  <c r="M67" i="8"/>
  <c r="K34" i="8"/>
  <c r="O35" i="8"/>
  <c r="C36" i="8"/>
  <c r="K36" i="8"/>
  <c r="S36" i="8"/>
  <c r="G37" i="8"/>
  <c r="O37" i="8"/>
  <c r="C38" i="8"/>
  <c r="K38" i="8"/>
  <c r="S38" i="8"/>
  <c r="G39" i="8"/>
  <c r="O39" i="8"/>
  <c r="C40" i="8"/>
  <c r="K40" i="8"/>
  <c r="S40" i="8"/>
  <c r="G41" i="8"/>
  <c r="O41" i="8"/>
  <c r="C42" i="8"/>
  <c r="K42" i="8"/>
  <c r="S42" i="8"/>
  <c r="G45" i="8"/>
  <c r="O45" i="8"/>
  <c r="C47" i="8"/>
  <c r="K47" i="8"/>
  <c r="S47" i="8"/>
  <c r="G48" i="8"/>
  <c r="O48" i="8"/>
  <c r="C49" i="8"/>
  <c r="K49" i="8"/>
  <c r="S49" i="8"/>
  <c r="L65" i="8"/>
  <c r="N69" i="8"/>
  <c r="W39" i="8"/>
  <c r="S34" i="8"/>
  <c r="I64" i="8"/>
  <c r="C34" i="8"/>
  <c r="G35" i="8"/>
  <c r="F63" i="8"/>
  <c r="J66" i="8"/>
  <c r="W69" i="8"/>
  <c r="W63" i="8"/>
  <c r="D63" i="8"/>
  <c r="L63" i="8"/>
  <c r="T63" i="8"/>
  <c r="H64" i="8"/>
  <c r="P64" i="8"/>
  <c r="D65" i="8"/>
  <c r="T65" i="8"/>
  <c r="H66" i="8"/>
  <c r="P66" i="8"/>
  <c r="D67" i="8"/>
  <c r="L67" i="8"/>
  <c r="T67" i="8"/>
  <c r="H68" i="8"/>
  <c r="D69" i="8"/>
  <c r="L69" i="8"/>
  <c r="T69" i="8"/>
  <c r="W64" i="8"/>
  <c r="E63" i="8"/>
  <c r="M63" i="8"/>
  <c r="U63" i="8"/>
  <c r="Q64" i="8"/>
  <c r="E65" i="8"/>
  <c r="M65" i="8"/>
  <c r="U65" i="8"/>
  <c r="I66" i="8"/>
  <c r="Q66" i="8"/>
  <c r="E67" i="8"/>
  <c r="U67" i="8"/>
  <c r="I68" i="8"/>
  <c r="Q68" i="8"/>
  <c r="E69" i="8"/>
  <c r="M69" i="8"/>
  <c r="U69" i="8"/>
  <c r="W65" i="8"/>
  <c r="N63" i="8"/>
  <c r="V63" i="8"/>
  <c r="J64" i="8"/>
  <c r="R64" i="8"/>
  <c r="F65" i="8"/>
  <c r="N65" i="8"/>
  <c r="V65" i="8"/>
  <c r="R66" i="8"/>
  <c r="F67" i="8"/>
  <c r="N67" i="8"/>
  <c r="V67" i="8"/>
  <c r="J68" i="8"/>
  <c r="R68" i="8"/>
  <c r="F69" i="8"/>
  <c r="V69" i="8"/>
  <c r="W36" i="8"/>
  <c r="E34" i="8"/>
  <c r="M34" i="8"/>
  <c r="U34" i="8"/>
  <c r="I35" i="8"/>
  <c r="Q35" i="8"/>
  <c r="E36" i="8"/>
  <c r="M36" i="8"/>
  <c r="U36" i="8"/>
  <c r="I37" i="8"/>
  <c r="Q37" i="8"/>
  <c r="E38" i="8"/>
  <c r="M38" i="8"/>
  <c r="U38" i="8"/>
  <c r="I39" i="8"/>
  <c r="Q39" i="8"/>
  <c r="E40" i="8"/>
  <c r="M40" i="8"/>
  <c r="U40" i="8"/>
  <c r="I41" i="8"/>
  <c r="Q41" i="8"/>
  <c r="E42" i="8"/>
  <c r="M42" i="8"/>
  <c r="U42" i="8"/>
  <c r="I45" i="8"/>
  <c r="Q45" i="8"/>
  <c r="I47" i="8"/>
  <c r="Q47" i="8"/>
  <c r="E48" i="8"/>
  <c r="M48" i="8"/>
  <c r="U48" i="8"/>
  <c r="I49" i="8"/>
  <c r="Q49" i="8"/>
  <c r="R34" i="8"/>
  <c r="V37" i="8"/>
  <c r="F41" i="8"/>
  <c r="N47" i="8"/>
  <c r="R50" i="8"/>
  <c r="W67" i="8"/>
  <c r="H63" i="8"/>
  <c r="P63" i="8"/>
  <c r="D64" i="8"/>
  <c r="L64" i="8"/>
  <c r="T64" i="8"/>
  <c r="H65" i="8"/>
  <c r="P65" i="8"/>
  <c r="D66" i="8"/>
  <c r="L66" i="8"/>
  <c r="T66" i="8"/>
  <c r="H67" i="8"/>
  <c r="P67" i="8"/>
  <c r="D68" i="8"/>
  <c r="L68" i="8"/>
  <c r="T68" i="8"/>
  <c r="H69" i="8"/>
  <c r="P69" i="8"/>
  <c r="W68" i="8"/>
  <c r="I63" i="8"/>
  <c r="Q63" i="8"/>
  <c r="E64" i="8"/>
  <c r="M64" i="8"/>
  <c r="U64" i="8"/>
  <c r="I65" i="8"/>
  <c r="Q65" i="8"/>
  <c r="E66" i="8"/>
  <c r="M66" i="8"/>
  <c r="I67" i="8"/>
  <c r="Q67" i="8"/>
  <c r="E68" i="8"/>
  <c r="M68" i="8"/>
  <c r="U68" i="8"/>
  <c r="I69" i="8"/>
  <c r="Q69" i="8"/>
  <c r="J63" i="8"/>
  <c r="R63" i="8"/>
  <c r="F64" i="8"/>
  <c r="N64" i="8"/>
  <c r="V64" i="8"/>
  <c r="J65" i="8"/>
  <c r="R65" i="8"/>
  <c r="F66" i="8"/>
  <c r="N66" i="8"/>
  <c r="J67" i="8"/>
  <c r="R67" i="8"/>
  <c r="F68" i="8"/>
  <c r="N68" i="8"/>
  <c r="V68" i="8"/>
  <c r="J69" i="8"/>
  <c r="R69" i="8"/>
  <c r="C63" i="8"/>
  <c r="K63" i="8"/>
  <c r="S63" i="8"/>
  <c r="G64" i="8"/>
  <c r="O64" i="8"/>
  <c r="C65" i="8"/>
  <c r="K65" i="8"/>
  <c r="S65" i="8"/>
  <c r="G66" i="8"/>
  <c r="O66" i="8"/>
  <c r="C67" i="8"/>
  <c r="K67" i="8"/>
  <c r="S67" i="8"/>
  <c r="G68" i="8"/>
  <c r="O68" i="8"/>
  <c r="C69" i="8"/>
  <c r="K69" i="8"/>
  <c r="S69" i="8"/>
  <c r="G63" i="8"/>
  <c r="O63" i="8"/>
  <c r="C64" i="8"/>
  <c r="K64" i="8"/>
  <c r="S64" i="8"/>
  <c r="G65" i="8"/>
  <c r="O65" i="8"/>
  <c r="C66" i="8"/>
  <c r="K66" i="8"/>
  <c r="S66" i="8"/>
  <c r="G67" i="8"/>
  <c r="O67" i="8"/>
  <c r="C68" i="8"/>
  <c r="K68" i="8"/>
  <c r="S68" i="8"/>
  <c r="G69" i="8"/>
  <c r="O69" i="8"/>
  <c r="S3" i="8"/>
  <c r="K3" i="8"/>
  <c r="M3" i="8"/>
  <c r="P3" i="8"/>
  <c r="C3" i="8"/>
  <c r="V71" i="160"/>
  <c r="U71" i="160"/>
  <c r="T71" i="160"/>
  <c r="S71" i="160"/>
  <c r="R71" i="160"/>
  <c r="Q71" i="160"/>
  <c r="P71" i="160"/>
  <c r="O71" i="160"/>
  <c r="N71" i="160"/>
  <c r="M71" i="160"/>
  <c r="L71" i="160"/>
  <c r="K71" i="160"/>
  <c r="J71" i="160"/>
  <c r="I71" i="160"/>
  <c r="H71" i="160"/>
  <c r="G71" i="160"/>
  <c r="F71" i="160"/>
  <c r="E71" i="160"/>
  <c r="D71" i="160"/>
  <c r="C71" i="160"/>
  <c r="V71" i="161"/>
  <c r="U71" i="161"/>
  <c r="T71" i="161"/>
  <c r="S71" i="161"/>
  <c r="R71" i="161"/>
  <c r="Q71" i="161"/>
  <c r="P71" i="161"/>
  <c r="O71" i="161"/>
  <c r="N71" i="161"/>
  <c r="M71" i="161"/>
  <c r="L71" i="161"/>
  <c r="K71" i="161"/>
  <c r="J71" i="161"/>
  <c r="I71" i="161"/>
  <c r="H71" i="161"/>
  <c r="G71" i="161"/>
  <c r="F71" i="161"/>
  <c r="E71" i="161"/>
  <c r="D71" i="161"/>
  <c r="C71" i="161"/>
  <c r="V22" i="160"/>
  <c r="U22" i="160"/>
  <c r="T22" i="160"/>
  <c r="S22" i="160"/>
  <c r="R22" i="160"/>
  <c r="Q22" i="160"/>
  <c r="P22" i="160"/>
  <c r="O22" i="160"/>
  <c r="N22" i="160"/>
  <c r="M22" i="160"/>
  <c r="L22" i="160"/>
  <c r="K22" i="160"/>
  <c r="J22" i="160"/>
  <c r="I22" i="160"/>
  <c r="H22" i="160"/>
  <c r="G22" i="160"/>
  <c r="F22" i="160"/>
  <c r="E22" i="160"/>
  <c r="D22" i="160"/>
  <c r="C22" i="160"/>
  <c r="V17" i="160"/>
  <c r="U17" i="160"/>
  <c r="T17" i="160"/>
  <c r="S17" i="160"/>
  <c r="R17" i="160"/>
  <c r="Q17" i="160"/>
  <c r="P17" i="160"/>
  <c r="O17" i="160"/>
  <c r="N17" i="160"/>
  <c r="M17" i="160"/>
  <c r="L17" i="160"/>
  <c r="K17" i="160"/>
  <c r="J17" i="160"/>
  <c r="I17" i="160"/>
  <c r="H17" i="160"/>
  <c r="G17" i="160"/>
  <c r="F17" i="160"/>
  <c r="E17" i="160"/>
  <c r="D17" i="160"/>
  <c r="C17" i="160"/>
  <c r="V11" i="160"/>
  <c r="U11" i="160"/>
  <c r="T11" i="160"/>
  <c r="S11" i="160"/>
  <c r="R11" i="160"/>
  <c r="Q11" i="160"/>
  <c r="P11" i="160"/>
  <c r="O11" i="160"/>
  <c r="N11" i="160"/>
  <c r="M11" i="160"/>
  <c r="L11" i="160"/>
  <c r="K11" i="160"/>
  <c r="J11" i="160"/>
  <c r="I11" i="160"/>
  <c r="H11" i="160"/>
  <c r="G11" i="160"/>
  <c r="F11" i="160"/>
  <c r="E11" i="160"/>
  <c r="D11" i="160"/>
  <c r="C11" i="160"/>
  <c r="V8" i="160"/>
  <c r="U8" i="160"/>
  <c r="T8" i="160"/>
  <c r="S8" i="160"/>
  <c r="R8" i="160"/>
  <c r="Q8" i="160"/>
  <c r="P8" i="160"/>
  <c r="O8" i="160"/>
  <c r="N8" i="160"/>
  <c r="N3" i="160" s="1"/>
  <c r="M8" i="160"/>
  <c r="M3" i="160" s="1"/>
  <c r="L8" i="160"/>
  <c r="K8" i="160"/>
  <c r="J8" i="160"/>
  <c r="I8" i="160"/>
  <c r="H8" i="160"/>
  <c r="G8" i="160"/>
  <c r="F8" i="160"/>
  <c r="E8" i="160"/>
  <c r="D8" i="160"/>
  <c r="C8" i="160"/>
  <c r="V4" i="160"/>
  <c r="U4" i="160"/>
  <c r="T4" i="160"/>
  <c r="S4" i="160"/>
  <c r="R4" i="160"/>
  <c r="R3" i="160" s="1"/>
  <c r="Q4" i="160"/>
  <c r="Q3" i="160" s="1"/>
  <c r="P4" i="160"/>
  <c r="P3" i="160" s="1"/>
  <c r="O4" i="160"/>
  <c r="N4" i="160"/>
  <c r="M4" i="160"/>
  <c r="L4" i="160"/>
  <c r="K4" i="160"/>
  <c r="J4" i="160"/>
  <c r="J3" i="160" s="1"/>
  <c r="I4" i="160"/>
  <c r="I3" i="160" s="1"/>
  <c r="H4" i="160"/>
  <c r="H3" i="160" s="1"/>
  <c r="G4" i="160"/>
  <c r="G3" i="160" s="1"/>
  <c r="F4" i="160"/>
  <c r="E4" i="160"/>
  <c r="D4" i="160"/>
  <c r="C4" i="160"/>
  <c r="V3" i="160"/>
  <c r="U3" i="160"/>
  <c r="T3" i="160"/>
  <c r="O3" i="160"/>
  <c r="L3" i="160"/>
  <c r="F3" i="160"/>
  <c r="E3" i="160"/>
  <c r="D3" i="160"/>
  <c r="V22" i="161"/>
  <c r="U22" i="161"/>
  <c r="T22" i="161"/>
  <c r="S22" i="161"/>
  <c r="R22" i="161"/>
  <c r="Q22" i="161"/>
  <c r="P22" i="161"/>
  <c r="O22" i="161"/>
  <c r="N22" i="161"/>
  <c r="M22" i="161"/>
  <c r="L22" i="161"/>
  <c r="K22" i="161"/>
  <c r="J22" i="161"/>
  <c r="I22" i="161"/>
  <c r="H22" i="161"/>
  <c r="G22" i="161"/>
  <c r="F22" i="161"/>
  <c r="E22" i="161"/>
  <c r="D22" i="161"/>
  <c r="C22" i="161"/>
  <c r="V17" i="161"/>
  <c r="U17" i="161"/>
  <c r="T17" i="161"/>
  <c r="S17" i="161"/>
  <c r="R17" i="161"/>
  <c r="Q17" i="161"/>
  <c r="P17" i="161"/>
  <c r="O17" i="161"/>
  <c r="N17" i="161"/>
  <c r="M17" i="161"/>
  <c r="L17" i="161"/>
  <c r="K17" i="161"/>
  <c r="J17" i="161"/>
  <c r="I17" i="161"/>
  <c r="H17" i="161"/>
  <c r="G17" i="161"/>
  <c r="F17" i="161"/>
  <c r="E17" i="161"/>
  <c r="D17" i="161"/>
  <c r="C17" i="161"/>
  <c r="V11" i="161"/>
  <c r="U11" i="161"/>
  <c r="T11" i="161"/>
  <c r="S11" i="161"/>
  <c r="R11" i="161"/>
  <c r="Q11" i="161"/>
  <c r="P11" i="161"/>
  <c r="O11" i="161"/>
  <c r="N11" i="161"/>
  <c r="M11" i="161"/>
  <c r="L11" i="161"/>
  <c r="K11" i="161"/>
  <c r="J11" i="161"/>
  <c r="I11" i="161"/>
  <c r="H11" i="161"/>
  <c r="G11" i="161"/>
  <c r="F11" i="161"/>
  <c r="E11" i="161"/>
  <c r="D11" i="161"/>
  <c r="C11" i="161"/>
  <c r="V8" i="161"/>
  <c r="U8" i="161"/>
  <c r="T8" i="161"/>
  <c r="S8" i="161"/>
  <c r="R8" i="161"/>
  <c r="Q8" i="161"/>
  <c r="P8" i="161"/>
  <c r="O8" i="161"/>
  <c r="N8" i="161"/>
  <c r="M8" i="161"/>
  <c r="M3" i="161" s="1"/>
  <c r="L8" i="161"/>
  <c r="L3" i="161" s="1"/>
  <c r="K8" i="161"/>
  <c r="J8" i="161"/>
  <c r="I8" i="161"/>
  <c r="H8" i="161"/>
  <c r="G8" i="161"/>
  <c r="F8" i="161"/>
  <c r="E8" i="161"/>
  <c r="D8" i="161"/>
  <c r="C8" i="161"/>
  <c r="V4" i="161"/>
  <c r="V3" i="161" s="1"/>
  <c r="U4" i="161"/>
  <c r="T4" i="161"/>
  <c r="S4" i="161"/>
  <c r="S3" i="161" s="1"/>
  <c r="R4" i="161"/>
  <c r="Q4" i="161"/>
  <c r="Q3" i="161" s="1"/>
  <c r="P4" i="161"/>
  <c r="P3" i="161" s="1"/>
  <c r="O4" i="161"/>
  <c r="N4" i="161"/>
  <c r="M4" i="161"/>
  <c r="L4" i="161"/>
  <c r="K4" i="161"/>
  <c r="K3" i="161" s="1"/>
  <c r="J4" i="161"/>
  <c r="I4" i="161"/>
  <c r="I3" i="161" s="1"/>
  <c r="H4" i="161"/>
  <c r="H3" i="161" s="1"/>
  <c r="G4" i="161"/>
  <c r="F4" i="161"/>
  <c r="F3" i="161" s="1"/>
  <c r="E4" i="161"/>
  <c r="D4" i="161"/>
  <c r="C4" i="161"/>
  <c r="C3" i="161" s="1"/>
  <c r="U3" i="161"/>
  <c r="T3" i="161"/>
  <c r="O3" i="161"/>
  <c r="N3" i="161"/>
  <c r="G3" i="161"/>
  <c r="E3" i="161"/>
  <c r="D3" i="161"/>
  <c r="W71" i="161"/>
  <c r="R27" i="161"/>
  <c r="J27" i="161"/>
  <c r="W27" i="161"/>
  <c r="V27" i="161"/>
  <c r="O27" i="161"/>
  <c r="N27" i="161"/>
  <c r="G27" i="161"/>
  <c r="F27" i="161"/>
  <c r="T27" i="161"/>
  <c r="L27" i="161"/>
  <c r="D27" i="161"/>
  <c r="S27" i="161"/>
  <c r="Q27" i="161"/>
  <c r="P27" i="161"/>
  <c r="K27" i="161"/>
  <c r="I27" i="161"/>
  <c r="H27" i="161"/>
  <c r="C27" i="161"/>
  <c r="U27" i="161"/>
  <c r="M27" i="161"/>
  <c r="E27" i="161"/>
  <c r="W22" i="161"/>
  <c r="W17" i="161"/>
  <c r="W11" i="161"/>
  <c r="W8" i="161"/>
  <c r="W4" i="161"/>
  <c r="W71" i="160"/>
  <c r="Q60" i="8"/>
  <c r="M59" i="8"/>
  <c r="E59" i="8"/>
  <c r="U57" i="8"/>
  <c r="Q56" i="8"/>
  <c r="I56" i="8"/>
  <c r="E55" i="8"/>
  <c r="U53" i="8"/>
  <c r="M53" i="8"/>
  <c r="U27" i="160"/>
  <c r="M27" i="160"/>
  <c r="E27" i="160"/>
  <c r="W27" i="160"/>
  <c r="O27" i="160"/>
  <c r="G27" i="160"/>
  <c r="T27" i="160"/>
  <c r="S27" i="160"/>
  <c r="R27" i="160"/>
  <c r="Q27" i="160"/>
  <c r="P27" i="160"/>
  <c r="L27" i="160"/>
  <c r="K27" i="160"/>
  <c r="J27" i="160"/>
  <c r="I27" i="160"/>
  <c r="H27" i="160"/>
  <c r="D27" i="160"/>
  <c r="C27" i="160"/>
  <c r="V27" i="160"/>
  <c r="N27" i="160"/>
  <c r="F27" i="160"/>
  <c r="W22" i="160"/>
  <c r="W17" i="160"/>
  <c r="W11" i="160"/>
  <c r="W8" i="160"/>
  <c r="W4" i="160"/>
  <c r="J3" i="161" l="1"/>
  <c r="R3" i="161"/>
  <c r="C3" i="160"/>
  <c r="K3" i="160"/>
  <c r="S3" i="160"/>
  <c r="W3" i="161"/>
  <c r="T53" i="8"/>
  <c r="D55" i="8"/>
  <c r="P56" i="8"/>
  <c r="T57" i="8"/>
  <c r="L59" i="8"/>
  <c r="P60" i="8"/>
  <c r="G55" i="8"/>
  <c r="K56" i="8"/>
  <c r="C58" i="8"/>
  <c r="O53" i="8"/>
  <c r="G59" i="8"/>
  <c r="S60" i="8"/>
  <c r="C55" i="8"/>
  <c r="O56" i="8"/>
  <c r="S57" i="8"/>
  <c r="K59" i="8"/>
  <c r="O60" i="8"/>
  <c r="S53" i="8"/>
  <c r="H55" i="8"/>
  <c r="L56" i="8"/>
  <c r="D58" i="8"/>
  <c r="H59" i="8"/>
  <c r="T60" i="8"/>
  <c r="P53" i="8"/>
  <c r="N53" i="8"/>
  <c r="F55" i="8"/>
  <c r="J56" i="8"/>
  <c r="V57" i="8"/>
  <c r="F59" i="8"/>
  <c r="R60" i="8"/>
  <c r="I55" i="8"/>
  <c r="E58" i="8"/>
  <c r="M60" i="8"/>
  <c r="U54" i="8"/>
  <c r="I59" i="8"/>
  <c r="U60" i="8"/>
  <c r="R53" i="8"/>
  <c r="V54" i="8"/>
  <c r="N56" i="8"/>
  <c r="R57" i="8"/>
  <c r="J59" i="8"/>
  <c r="N60" i="8"/>
  <c r="Q53" i="8"/>
  <c r="M56" i="8"/>
  <c r="Q57" i="8"/>
  <c r="U55" i="8"/>
  <c r="R58" i="8"/>
  <c r="Q58" i="8"/>
  <c r="C56" i="8"/>
  <c r="J57" i="8"/>
  <c r="G53" i="8"/>
  <c r="H60" i="8"/>
  <c r="E60" i="8"/>
  <c r="F60" i="8"/>
  <c r="G60" i="8"/>
  <c r="P54" i="8"/>
  <c r="T58" i="8"/>
  <c r="M57" i="8"/>
  <c r="U58" i="8"/>
  <c r="I60" i="8"/>
  <c r="M54" i="8"/>
  <c r="N54" i="8"/>
  <c r="K57" i="8"/>
  <c r="L57" i="8"/>
  <c r="E56" i="8"/>
  <c r="J53" i="8"/>
  <c r="R54" i="8"/>
  <c r="F56" i="8"/>
  <c r="N57" i="8"/>
  <c r="V58" i="8"/>
  <c r="J60" i="8"/>
  <c r="I57" i="8"/>
  <c r="F53" i="8"/>
  <c r="S58" i="8"/>
  <c r="D56" i="8"/>
  <c r="Q54" i="8"/>
  <c r="K53" i="8"/>
  <c r="S54" i="8"/>
  <c r="G56" i="8"/>
  <c r="O57" i="8"/>
  <c r="C59" i="8"/>
  <c r="K60" i="8"/>
  <c r="E53" i="8"/>
  <c r="V55" i="8"/>
  <c r="O54" i="8"/>
  <c r="H53" i="8"/>
  <c r="I53" i="8"/>
  <c r="L53" i="8"/>
  <c r="T54" i="8"/>
  <c r="H56" i="8"/>
  <c r="P57" i="8"/>
  <c r="D59" i="8"/>
  <c r="L60" i="8"/>
  <c r="J55" i="8"/>
  <c r="C54" i="8"/>
  <c r="V53" i="8"/>
  <c r="K55" i="8"/>
  <c r="H58" i="8"/>
  <c r="F58" i="8"/>
  <c r="T56" i="8"/>
  <c r="E54" i="8"/>
  <c r="M55" i="8"/>
  <c r="V56" i="8"/>
  <c r="R56" i="8"/>
  <c r="O59" i="8"/>
  <c r="C57" i="8"/>
  <c r="S56" i="8"/>
  <c r="L55" i="8"/>
  <c r="R59" i="8"/>
  <c r="O55" i="8"/>
  <c r="T59" i="8"/>
  <c r="I58" i="8"/>
  <c r="N55" i="8"/>
  <c r="K58" i="8"/>
  <c r="D57" i="8"/>
  <c r="U59" i="8"/>
  <c r="G58" i="8"/>
  <c r="P59" i="8"/>
  <c r="Q59" i="8"/>
  <c r="J58" i="8"/>
  <c r="S59" i="8"/>
  <c r="L58" i="8"/>
  <c r="Q55" i="8"/>
  <c r="R55" i="8"/>
  <c r="V59" i="8"/>
  <c r="V60" i="8"/>
  <c r="D54" i="8"/>
  <c r="F54" i="8"/>
  <c r="P55" i="8"/>
  <c r="I54" i="8"/>
  <c r="M58" i="8"/>
  <c r="J54" i="8"/>
  <c r="F57" i="8"/>
  <c r="K54" i="8"/>
  <c r="S55" i="8"/>
  <c r="G57" i="8"/>
  <c r="O58" i="8"/>
  <c r="C60" i="8"/>
  <c r="N59" i="8"/>
  <c r="U56" i="8"/>
  <c r="G54" i="8"/>
  <c r="H54" i="8"/>
  <c r="E57" i="8"/>
  <c r="N58" i="8"/>
  <c r="C53" i="8"/>
  <c r="D53" i="8"/>
  <c r="L54" i="8"/>
  <c r="T55" i="8"/>
  <c r="H57" i="8"/>
  <c r="P58" i="8"/>
  <c r="D60" i="8"/>
  <c r="E62" i="8"/>
  <c r="M62" i="8"/>
  <c r="U62" i="8"/>
  <c r="G62" i="8"/>
  <c r="O62" i="8"/>
  <c r="F62" i="8"/>
  <c r="N62" i="8"/>
  <c r="V62" i="8"/>
  <c r="Q62" i="8"/>
  <c r="J62" i="8"/>
  <c r="R62" i="8"/>
  <c r="I62" i="8"/>
  <c r="H62" i="8"/>
  <c r="P62" i="8"/>
  <c r="C62" i="8"/>
  <c r="K62" i="8"/>
  <c r="S62" i="8"/>
  <c r="D62" i="8"/>
  <c r="L62" i="8"/>
  <c r="T62" i="8"/>
  <c r="W3" i="160"/>
  <c r="V76" i="120" l="1"/>
  <c r="U76" i="120"/>
  <c r="T76" i="120"/>
  <c r="S76" i="120"/>
  <c r="R76" i="120"/>
  <c r="Q76" i="120"/>
  <c r="P76" i="120"/>
  <c r="O76" i="120"/>
  <c r="N76" i="120"/>
  <c r="M76" i="120"/>
  <c r="L76" i="120"/>
  <c r="K76" i="120"/>
  <c r="J76" i="120"/>
  <c r="I76" i="120"/>
  <c r="H76" i="120"/>
  <c r="G76" i="120"/>
  <c r="F76" i="120"/>
  <c r="E76" i="120"/>
  <c r="D76" i="120"/>
  <c r="C76" i="120"/>
  <c r="V75" i="120"/>
  <c r="U75" i="120"/>
  <c r="T75" i="120"/>
  <c r="S75" i="120"/>
  <c r="R75" i="120"/>
  <c r="Q75" i="120"/>
  <c r="P75" i="120"/>
  <c r="O75" i="120"/>
  <c r="N75" i="120"/>
  <c r="M75" i="120"/>
  <c r="L75" i="120"/>
  <c r="K75" i="120"/>
  <c r="J75" i="120"/>
  <c r="I75" i="120"/>
  <c r="H75" i="120"/>
  <c r="G75" i="120"/>
  <c r="F75" i="120"/>
  <c r="E75" i="120"/>
  <c r="D75" i="120"/>
  <c r="C75" i="120"/>
  <c r="V74" i="120"/>
  <c r="U74" i="120"/>
  <c r="T74" i="120"/>
  <c r="S74" i="120"/>
  <c r="R74" i="120"/>
  <c r="Q74" i="120"/>
  <c r="P74" i="120"/>
  <c r="O74" i="120"/>
  <c r="N74" i="120"/>
  <c r="M74" i="120"/>
  <c r="L74" i="120"/>
  <c r="K74" i="120"/>
  <c r="J74" i="120"/>
  <c r="I74" i="120"/>
  <c r="H74" i="120"/>
  <c r="G74" i="120"/>
  <c r="F74" i="120"/>
  <c r="E74" i="120"/>
  <c r="D74" i="120"/>
  <c r="C74" i="120"/>
  <c r="V73" i="120"/>
  <c r="U73" i="120"/>
  <c r="T73" i="120"/>
  <c r="S73" i="120"/>
  <c r="R73" i="120"/>
  <c r="Q73" i="120"/>
  <c r="P73" i="120"/>
  <c r="O73" i="120"/>
  <c r="N73" i="120"/>
  <c r="N71" i="120" s="1"/>
  <c r="M73" i="120"/>
  <c r="M71" i="120" s="1"/>
  <c r="L73" i="120"/>
  <c r="L71" i="120" s="1"/>
  <c r="K73" i="120"/>
  <c r="K71" i="120" s="1"/>
  <c r="J73" i="120"/>
  <c r="I73" i="120"/>
  <c r="H73" i="120"/>
  <c r="G73" i="120"/>
  <c r="F73" i="120"/>
  <c r="E73" i="120"/>
  <c r="D73" i="120"/>
  <c r="C73" i="120"/>
  <c r="V72" i="120"/>
  <c r="U72" i="120"/>
  <c r="T72" i="120"/>
  <c r="S72" i="120"/>
  <c r="R72" i="120"/>
  <c r="R71" i="120" s="1"/>
  <c r="Q72" i="120"/>
  <c r="Q71" i="120" s="1"/>
  <c r="P72" i="120"/>
  <c r="P71" i="120" s="1"/>
  <c r="O72" i="120"/>
  <c r="O71" i="120" s="1"/>
  <c r="N72" i="120"/>
  <c r="M72" i="120"/>
  <c r="L72" i="120"/>
  <c r="K72" i="120"/>
  <c r="J72" i="120"/>
  <c r="J71" i="120" s="1"/>
  <c r="I72" i="120"/>
  <c r="I71" i="120" s="1"/>
  <c r="H72" i="120"/>
  <c r="H71" i="120" s="1"/>
  <c r="G72" i="120"/>
  <c r="G71" i="120" s="1"/>
  <c r="F72" i="120"/>
  <c r="E72" i="120"/>
  <c r="D72" i="120"/>
  <c r="C72" i="120"/>
  <c r="V71" i="120"/>
  <c r="U71" i="120"/>
  <c r="T71" i="120"/>
  <c r="S71" i="120"/>
  <c r="F71" i="120"/>
  <c r="E71" i="120"/>
  <c r="D71" i="120"/>
  <c r="C71" i="120"/>
  <c r="V70" i="120"/>
  <c r="U70" i="120"/>
  <c r="T70" i="120"/>
  <c r="S70" i="120"/>
  <c r="R70" i="120"/>
  <c r="Q70" i="120"/>
  <c r="P70" i="120"/>
  <c r="O70" i="120"/>
  <c r="N70" i="120"/>
  <c r="M70" i="120"/>
  <c r="L70" i="120"/>
  <c r="K70" i="120"/>
  <c r="J70" i="120"/>
  <c r="I70" i="120"/>
  <c r="H70" i="120"/>
  <c r="G70" i="120"/>
  <c r="F70" i="120"/>
  <c r="E70" i="120"/>
  <c r="D70" i="120"/>
  <c r="C70" i="120"/>
  <c r="V58" i="120"/>
  <c r="U58" i="120"/>
  <c r="T58" i="120"/>
  <c r="S58" i="120"/>
  <c r="R58" i="120"/>
  <c r="Q58" i="120"/>
  <c r="P58" i="120"/>
  <c r="O58" i="120"/>
  <c r="N58" i="120"/>
  <c r="M58" i="120"/>
  <c r="L58" i="120"/>
  <c r="K58" i="120"/>
  <c r="J58" i="120"/>
  <c r="I58" i="120"/>
  <c r="H58" i="120"/>
  <c r="G58" i="120"/>
  <c r="F58" i="120"/>
  <c r="E58" i="120"/>
  <c r="D58" i="120"/>
  <c r="C58" i="120"/>
  <c r="V57" i="120"/>
  <c r="U57" i="120"/>
  <c r="T57" i="120"/>
  <c r="S57" i="120"/>
  <c r="R57" i="120"/>
  <c r="Q57" i="120"/>
  <c r="P57" i="120"/>
  <c r="O57" i="120"/>
  <c r="N57" i="120"/>
  <c r="M57" i="120"/>
  <c r="L57" i="120"/>
  <c r="K57" i="120"/>
  <c r="J57" i="120"/>
  <c r="I57" i="120"/>
  <c r="H57" i="120"/>
  <c r="G57" i="120"/>
  <c r="F57" i="120"/>
  <c r="E57" i="120"/>
  <c r="D57" i="120"/>
  <c r="C57" i="120"/>
  <c r="V56" i="120"/>
  <c r="U56" i="120"/>
  <c r="T56" i="120"/>
  <c r="S56" i="120"/>
  <c r="R56" i="120"/>
  <c r="Q56" i="120"/>
  <c r="P56" i="120"/>
  <c r="O56" i="120"/>
  <c r="N56" i="120"/>
  <c r="M56" i="120"/>
  <c r="L56" i="120"/>
  <c r="K56" i="120"/>
  <c r="J56" i="120"/>
  <c r="I56" i="120"/>
  <c r="H56" i="120"/>
  <c r="G56" i="120"/>
  <c r="F56" i="120"/>
  <c r="E56" i="120"/>
  <c r="D56" i="120"/>
  <c r="C56" i="120"/>
  <c r="V55" i="120"/>
  <c r="U55" i="120"/>
  <c r="T55" i="120"/>
  <c r="S55" i="120"/>
  <c r="R55" i="120"/>
  <c r="Q55" i="120"/>
  <c r="P55" i="120"/>
  <c r="O55" i="120"/>
  <c r="N55" i="120"/>
  <c r="M55" i="120"/>
  <c r="L55" i="120"/>
  <c r="K55" i="120"/>
  <c r="J55" i="120"/>
  <c r="I55" i="120"/>
  <c r="H55" i="120"/>
  <c r="G55" i="120"/>
  <c r="F55" i="120"/>
  <c r="E55" i="120"/>
  <c r="D55" i="120"/>
  <c r="C55" i="120"/>
  <c r="V54" i="120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S27" i="120" s="1"/>
  <c r="R28" i="120"/>
  <c r="Q28" i="120"/>
  <c r="P28" i="120"/>
  <c r="P27" i="120" s="1"/>
  <c r="O28" i="120"/>
  <c r="N28" i="120"/>
  <c r="M28" i="120"/>
  <c r="L28" i="120"/>
  <c r="K28" i="120"/>
  <c r="K27" i="120" s="1"/>
  <c r="J28" i="120"/>
  <c r="I28" i="120"/>
  <c r="H28" i="120"/>
  <c r="H27" i="120" s="1"/>
  <c r="G28" i="120"/>
  <c r="F28" i="120"/>
  <c r="E28" i="120"/>
  <c r="D28" i="120"/>
  <c r="C28" i="120"/>
  <c r="V27" i="120"/>
  <c r="U27" i="120"/>
  <c r="T27" i="120"/>
  <c r="R27" i="120"/>
  <c r="Q27" i="120"/>
  <c r="N27" i="120"/>
  <c r="M27" i="120"/>
  <c r="L27" i="120"/>
  <c r="J27" i="120"/>
  <c r="I27" i="120"/>
  <c r="F27" i="120"/>
  <c r="E27" i="120"/>
  <c r="D27" i="120"/>
  <c r="C27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T22" i="120" s="1"/>
  <c r="S23" i="120"/>
  <c r="R23" i="120"/>
  <c r="Q23" i="120"/>
  <c r="P23" i="120"/>
  <c r="O23" i="120"/>
  <c r="O22" i="120" s="1"/>
  <c r="N23" i="120"/>
  <c r="M23" i="120"/>
  <c r="L23" i="120"/>
  <c r="L22" i="120" s="1"/>
  <c r="K23" i="120"/>
  <c r="J23" i="120"/>
  <c r="I23" i="120"/>
  <c r="H23" i="120"/>
  <c r="G23" i="120"/>
  <c r="G22" i="120" s="1"/>
  <c r="F23" i="120"/>
  <c r="E23" i="120"/>
  <c r="D23" i="120"/>
  <c r="D22" i="120" s="1"/>
  <c r="C23" i="120"/>
  <c r="V22" i="120"/>
  <c r="U22" i="120"/>
  <c r="R22" i="120"/>
  <c r="Q22" i="120"/>
  <c r="P22" i="120"/>
  <c r="N22" i="120"/>
  <c r="M22" i="120"/>
  <c r="J22" i="120"/>
  <c r="I22" i="120"/>
  <c r="H22" i="120"/>
  <c r="F22" i="120"/>
  <c r="E22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Q17" i="120" s="1"/>
  <c r="P19" i="120"/>
  <c r="O19" i="120"/>
  <c r="N19" i="120"/>
  <c r="M19" i="120"/>
  <c r="L19" i="120"/>
  <c r="K19" i="120"/>
  <c r="J19" i="120"/>
  <c r="I19" i="120"/>
  <c r="I17" i="120" s="1"/>
  <c r="H19" i="120"/>
  <c r="G19" i="120"/>
  <c r="F19" i="120"/>
  <c r="E19" i="120"/>
  <c r="D19" i="120"/>
  <c r="C19" i="120"/>
  <c r="V18" i="120"/>
  <c r="U18" i="120"/>
  <c r="U17" i="120" s="1"/>
  <c r="T18" i="120"/>
  <c r="S18" i="120"/>
  <c r="R18" i="120"/>
  <c r="R17" i="120" s="1"/>
  <c r="Q18" i="120"/>
  <c r="P18" i="120"/>
  <c r="P17" i="120" s="1"/>
  <c r="O18" i="120"/>
  <c r="O17" i="120" s="1"/>
  <c r="N18" i="120"/>
  <c r="M18" i="120"/>
  <c r="M17" i="120" s="1"/>
  <c r="L18" i="120"/>
  <c r="K18" i="120"/>
  <c r="J18" i="120"/>
  <c r="J17" i="120" s="1"/>
  <c r="I18" i="120"/>
  <c r="H18" i="120"/>
  <c r="H17" i="120" s="1"/>
  <c r="G18" i="120"/>
  <c r="G17" i="120" s="1"/>
  <c r="F18" i="120"/>
  <c r="E18" i="120"/>
  <c r="E17" i="120" s="1"/>
  <c r="D18" i="120"/>
  <c r="C18" i="120"/>
  <c r="V17" i="120"/>
  <c r="T17" i="120"/>
  <c r="S17" i="120"/>
  <c r="N17" i="120"/>
  <c r="L17" i="120"/>
  <c r="K17" i="120"/>
  <c r="F17" i="120"/>
  <c r="D17" i="120"/>
  <c r="C17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K11" i="120" s="1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R11" i="120" s="1"/>
  <c r="Q12" i="120"/>
  <c r="P12" i="120"/>
  <c r="P11" i="120" s="1"/>
  <c r="O12" i="120"/>
  <c r="O11" i="120" s="1"/>
  <c r="N12" i="120"/>
  <c r="M12" i="120"/>
  <c r="L12" i="120"/>
  <c r="K12" i="120"/>
  <c r="J12" i="120"/>
  <c r="J11" i="120" s="1"/>
  <c r="I12" i="120"/>
  <c r="H12" i="120"/>
  <c r="H11" i="120" s="1"/>
  <c r="G12" i="120"/>
  <c r="G11" i="120" s="1"/>
  <c r="F12" i="120"/>
  <c r="E12" i="120"/>
  <c r="D12" i="120"/>
  <c r="C12" i="120"/>
  <c r="C11" i="120" s="1"/>
  <c r="V11" i="120"/>
  <c r="U11" i="120"/>
  <c r="T11" i="120"/>
  <c r="S11" i="120"/>
  <c r="Q11" i="120"/>
  <c r="N11" i="120"/>
  <c r="M11" i="120"/>
  <c r="L11" i="120"/>
  <c r="I11" i="120"/>
  <c r="F11" i="120"/>
  <c r="E11" i="120"/>
  <c r="D11" i="120"/>
  <c r="V10" i="120"/>
  <c r="U10" i="120"/>
  <c r="T10" i="120"/>
  <c r="S10" i="120"/>
  <c r="R10" i="120"/>
  <c r="Q10" i="120"/>
  <c r="Q8" i="120" s="1"/>
  <c r="Q3" i="120" s="1"/>
  <c r="P10" i="120"/>
  <c r="O10" i="120"/>
  <c r="N10" i="120"/>
  <c r="M10" i="120"/>
  <c r="L10" i="120"/>
  <c r="K10" i="120"/>
  <c r="J10" i="120"/>
  <c r="I10" i="120"/>
  <c r="I8" i="120" s="1"/>
  <c r="I3" i="120" s="1"/>
  <c r="H10" i="120"/>
  <c r="G10" i="120"/>
  <c r="F10" i="120"/>
  <c r="E10" i="120"/>
  <c r="D10" i="120"/>
  <c r="C10" i="120"/>
  <c r="V9" i="120"/>
  <c r="V8" i="120" s="1"/>
  <c r="U9" i="120"/>
  <c r="U8" i="120" s="1"/>
  <c r="T9" i="120"/>
  <c r="S9" i="120"/>
  <c r="S8" i="120" s="1"/>
  <c r="R9" i="120"/>
  <c r="Q9" i="120"/>
  <c r="P9" i="120"/>
  <c r="P8" i="120" s="1"/>
  <c r="O9" i="120"/>
  <c r="N9" i="120"/>
  <c r="N8" i="120" s="1"/>
  <c r="M9" i="120"/>
  <c r="L9" i="120"/>
  <c r="K9" i="120"/>
  <c r="K8" i="120" s="1"/>
  <c r="J9" i="120"/>
  <c r="I9" i="120"/>
  <c r="H9" i="120"/>
  <c r="H8" i="120" s="1"/>
  <c r="G9" i="120"/>
  <c r="F9" i="120"/>
  <c r="F8" i="120" s="1"/>
  <c r="E9" i="120"/>
  <c r="E8" i="120" s="1"/>
  <c r="E3" i="120" s="1"/>
  <c r="D9" i="120"/>
  <c r="C9" i="120"/>
  <c r="C8" i="120" s="1"/>
  <c r="R8" i="120"/>
  <c r="O8" i="120"/>
  <c r="M8" i="120"/>
  <c r="J8" i="120"/>
  <c r="G8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P4" i="120" s="1"/>
  <c r="O6" i="120"/>
  <c r="N6" i="120"/>
  <c r="M6" i="120"/>
  <c r="L6" i="120"/>
  <c r="K6" i="120"/>
  <c r="J6" i="120"/>
  <c r="I6" i="120"/>
  <c r="H6" i="120"/>
  <c r="H4" i="120" s="1"/>
  <c r="G6" i="120"/>
  <c r="F6" i="120"/>
  <c r="E6" i="120"/>
  <c r="D6" i="120"/>
  <c r="C6" i="120"/>
  <c r="V5" i="120"/>
  <c r="U5" i="120"/>
  <c r="U4" i="120" s="1"/>
  <c r="U3" i="120" s="1"/>
  <c r="T5" i="120"/>
  <c r="T4" i="120" s="1"/>
  <c r="S5" i="120"/>
  <c r="S4" i="120" s="1"/>
  <c r="R5" i="120"/>
  <c r="Q5" i="120"/>
  <c r="P5" i="120"/>
  <c r="O5" i="120"/>
  <c r="O4" i="120" s="1"/>
  <c r="O3" i="120" s="1"/>
  <c r="N5" i="120"/>
  <c r="M5" i="120"/>
  <c r="L5" i="120"/>
  <c r="L4" i="120" s="1"/>
  <c r="K5" i="120"/>
  <c r="J5" i="120"/>
  <c r="I5" i="120"/>
  <c r="H5" i="120"/>
  <c r="G5" i="120"/>
  <c r="F5" i="120"/>
  <c r="E5" i="120"/>
  <c r="D5" i="120"/>
  <c r="D4" i="120" s="1"/>
  <c r="C5" i="120"/>
  <c r="C4" i="120" s="1"/>
  <c r="V4" i="120"/>
  <c r="R4" i="120"/>
  <c r="Q4" i="120"/>
  <c r="N4" i="120"/>
  <c r="M4" i="120"/>
  <c r="M3" i="120" s="1"/>
  <c r="J4" i="120"/>
  <c r="I4" i="120"/>
  <c r="G4" i="120"/>
  <c r="F4" i="120"/>
  <c r="E4" i="120"/>
  <c r="W76" i="120"/>
  <c r="W75" i="120"/>
  <c r="W74" i="120"/>
  <c r="W73" i="120"/>
  <c r="W72" i="120"/>
  <c r="W70" i="120"/>
  <c r="W58" i="120"/>
  <c r="W57" i="120"/>
  <c r="W56" i="120"/>
  <c r="W5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V71" i="159"/>
  <c r="U71" i="159"/>
  <c r="T71" i="159"/>
  <c r="S71" i="159"/>
  <c r="R71" i="159"/>
  <c r="Q71" i="159"/>
  <c r="P71" i="159"/>
  <c r="O71" i="159"/>
  <c r="N71" i="159"/>
  <c r="M71" i="159"/>
  <c r="L71" i="159"/>
  <c r="K71" i="159"/>
  <c r="J71" i="159"/>
  <c r="I71" i="159"/>
  <c r="H71" i="159"/>
  <c r="G71" i="159"/>
  <c r="F71" i="159"/>
  <c r="E71" i="159"/>
  <c r="D71" i="159"/>
  <c r="C71" i="159"/>
  <c r="V27" i="159"/>
  <c r="U27" i="159"/>
  <c r="T27" i="159"/>
  <c r="S27" i="159"/>
  <c r="R27" i="159"/>
  <c r="Q27" i="159"/>
  <c r="P27" i="159"/>
  <c r="O27" i="159"/>
  <c r="N27" i="159"/>
  <c r="M27" i="159"/>
  <c r="L27" i="159"/>
  <c r="K27" i="159"/>
  <c r="J27" i="159"/>
  <c r="I27" i="159"/>
  <c r="H27" i="159"/>
  <c r="G27" i="159"/>
  <c r="F27" i="159"/>
  <c r="E27" i="159"/>
  <c r="D27" i="159"/>
  <c r="C27" i="159"/>
  <c r="V71" i="158"/>
  <c r="U71" i="158"/>
  <c r="T71" i="158"/>
  <c r="S71" i="158"/>
  <c r="R71" i="158"/>
  <c r="Q71" i="158"/>
  <c r="P71" i="158"/>
  <c r="O71" i="158"/>
  <c r="N71" i="158"/>
  <c r="M71" i="158"/>
  <c r="L71" i="158"/>
  <c r="K71" i="158"/>
  <c r="J71" i="158"/>
  <c r="I71" i="158"/>
  <c r="H71" i="158"/>
  <c r="G71" i="158"/>
  <c r="F71" i="158"/>
  <c r="E71" i="158"/>
  <c r="D71" i="158"/>
  <c r="C71" i="158"/>
  <c r="P69" i="120"/>
  <c r="H69" i="120"/>
  <c r="T68" i="120"/>
  <c r="L68" i="120"/>
  <c r="D68" i="120"/>
  <c r="P67" i="120"/>
  <c r="H67" i="120"/>
  <c r="J66" i="120"/>
  <c r="H65" i="120"/>
  <c r="T60" i="120"/>
  <c r="L60" i="120"/>
  <c r="D60" i="120"/>
  <c r="P59" i="120"/>
  <c r="H59" i="120"/>
  <c r="Q50" i="120"/>
  <c r="I50" i="120"/>
  <c r="U49" i="120"/>
  <c r="M49" i="120"/>
  <c r="E49" i="120"/>
  <c r="Q48" i="120"/>
  <c r="I48" i="120"/>
  <c r="U47" i="120"/>
  <c r="M47" i="120"/>
  <c r="E47" i="120"/>
  <c r="Q46" i="120"/>
  <c r="I46" i="120"/>
  <c r="U45" i="120"/>
  <c r="M45" i="120"/>
  <c r="E45" i="120"/>
  <c r="Q42" i="120"/>
  <c r="I42" i="120"/>
  <c r="Q40" i="120"/>
  <c r="I40" i="120"/>
  <c r="U39" i="120"/>
  <c r="M39" i="120"/>
  <c r="E39" i="120"/>
  <c r="Q38" i="120"/>
  <c r="I38" i="120"/>
  <c r="U36" i="120"/>
  <c r="M36" i="120"/>
  <c r="L36" i="120"/>
  <c r="V35" i="120"/>
  <c r="U35" i="120"/>
  <c r="N35" i="120"/>
  <c r="M35" i="120"/>
  <c r="F35" i="120"/>
  <c r="E35" i="120"/>
  <c r="R34" i="120"/>
  <c r="Q34" i="120"/>
  <c r="J34" i="120"/>
  <c r="V27" i="158"/>
  <c r="U27" i="158"/>
  <c r="T27" i="158"/>
  <c r="S27" i="158"/>
  <c r="R27" i="158"/>
  <c r="Q27" i="158"/>
  <c r="P27" i="158"/>
  <c r="O27" i="158"/>
  <c r="N27" i="158"/>
  <c r="M27" i="158"/>
  <c r="L27" i="158"/>
  <c r="K27" i="158"/>
  <c r="J27" i="158"/>
  <c r="I27" i="158"/>
  <c r="H27" i="158"/>
  <c r="G27" i="158"/>
  <c r="F27" i="158"/>
  <c r="E27" i="158"/>
  <c r="D27" i="158"/>
  <c r="C27" i="158"/>
  <c r="W62" i="120"/>
  <c r="W60" i="120"/>
  <c r="W48" i="120"/>
  <c r="W36" i="120"/>
  <c r="P3" i="120" l="1"/>
  <c r="H3" i="120"/>
  <c r="F3" i="120"/>
  <c r="N3" i="120"/>
  <c r="V3" i="120"/>
  <c r="G3" i="120"/>
  <c r="J3" i="120"/>
  <c r="R3" i="120"/>
  <c r="C22" i="120"/>
  <c r="K22" i="120"/>
  <c r="S22" i="120"/>
  <c r="G27" i="120"/>
  <c r="O27" i="120"/>
  <c r="K4" i="120"/>
  <c r="D8" i="120"/>
  <c r="D3" i="120" s="1"/>
  <c r="L8" i="120"/>
  <c r="T8" i="120"/>
  <c r="U34" i="120"/>
  <c r="F36" i="120"/>
  <c r="L38" i="120"/>
  <c r="P39" i="120"/>
  <c r="T40" i="120"/>
  <c r="T42" i="120"/>
  <c r="D46" i="120"/>
  <c r="T46" i="120"/>
  <c r="P47" i="120"/>
  <c r="D48" i="120"/>
  <c r="L48" i="120"/>
  <c r="T48" i="120"/>
  <c r="H49" i="120"/>
  <c r="P49" i="120"/>
  <c r="D50" i="120"/>
  <c r="L50" i="120"/>
  <c r="T50" i="120"/>
  <c r="E34" i="120"/>
  <c r="I35" i="120"/>
  <c r="P36" i="120"/>
  <c r="T38" i="120"/>
  <c r="D40" i="120"/>
  <c r="D42" i="120"/>
  <c r="H45" i="120"/>
  <c r="L46" i="120"/>
  <c r="W68" i="120"/>
  <c r="Q35" i="120"/>
  <c r="D38" i="120"/>
  <c r="H39" i="120"/>
  <c r="L40" i="120"/>
  <c r="L42" i="120"/>
  <c r="P45" i="120"/>
  <c r="H47" i="120"/>
  <c r="I34" i="120"/>
  <c r="D34" i="120"/>
  <c r="L34" i="120"/>
  <c r="T34" i="120"/>
  <c r="H35" i="120"/>
  <c r="P35" i="120"/>
  <c r="D36" i="120"/>
  <c r="F60" i="120"/>
  <c r="N60" i="120"/>
  <c r="V60" i="120"/>
  <c r="J62" i="120"/>
  <c r="R62" i="120"/>
  <c r="F63" i="120"/>
  <c r="N63" i="120"/>
  <c r="V63" i="120"/>
  <c r="J64" i="120"/>
  <c r="J65" i="120"/>
  <c r="D66" i="120"/>
  <c r="J67" i="120"/>
  <c r="R67" i="120"/>
  <c r="F68" i="120"/>
  <c r="N68" i="120"/>
  <c r="V68" i="120"/>
  <c r="J69" i="120"/>
  <c r="R69" i="120"/>
  <c r="T36" i="120"/>
  <c r="H38" i="120"/>
  <c r="P38" i="120"/>
  <c r="D39" i="120"/>
  <c r="L39" i="120"/>
  <c r="T39" i="120"/>
  <c r="H40" i="120"/>
  <c r="P40" i="120"/>
  <c r="F41" i="120"/>
  <c r="H42" i="120"/>
  <c r="P42" i="120"/>
  <c r="D45" i="120"/>
  <c r="L45" i="120"/>
  <c r="T45" i="120"/>
  <c r="H46" i="120"/>
  <c r="P46" i="120"/>
  <c r="D47" i="120"/>
  <c r="L47" i="120"/>
  <c r="T47" i="120"/>
  <c r="H48" i="120"/>
  <c r="P48" i="120"/>
  <c r="D49" i="120"/>
  <c r="L49" i="120"/>
  <c r="T49" i="120"/>
  <c r="H50" i="120"/>
  <c r="P50" i="120"/>
  <c r="G59" i="120"/>
  <c r="O59" i="120"/>
  <c r="C60" i="120"/>
  <c r="K60" i="120"/>
  <c r="S60" i="120"/>
  <c r="G62" i="120"/>
  <c r="O62" i="120"/>
  <c r="C63" i="120"/>
  <c r="W38" i="120"/>
  <c r="W49" i="120"/>
  <c r="G60" i="120"/>
  <c r="O60" i="120"/>
  <c r="C62" i="120"/>
  <c r="K62" i="120"/>
  <c r="S62" i="120"/>
  <c r="G63" i="120"/>
  <c r="O63" i="120"/>
  <c r="W69" i="120"/>
  <c r="J35" i="120"/>
  <c r="Q36" i="120"/>
  <c r="E38" i="120"/>
  <c r="M38" i="120"/>
  <c r="U38" i="120"/>
  <c r="I39" i="120"/>
  <c r="Q39" i="120"/>
  <c r="E40" i="120"/>
  <c r="M40" i="120"/>
  <c r="U40" i="120"/>
  <c r="E42" i="120"/>
  <c r="M42" i="120"/>
  <c r="U42" i="120"/>
  <c r="I45" i="120"/>
  <c r="Q45" i="120"/>
  <c r="E46" i="120"/>
  <c r="M46" i="120"/>
  <c r="U46" i="120"/>
  <c r="I47" i="120"/>
  <c r="Q47" i="120"/>
  <c r="E48" i="120"/>
  <c r="M48" i="120"/>
  <c r="U48" i="120"/>
  <c r="I49" i="120"/>
  <c r="Q49" i="120"/>
  <c r="E50" i="120"/>
  <c r="M50" i="120"/>
  <c r="D62" i="120"/>
  <c r="L62" i="120"/>
  <c r="T62" i="120"/>
  <c r="H63" i="120"/>
  <c r="P63" i="120"/>
  <c r="D64" i="120"/>
  <c r="F66" i="120"/>
  <c r="W63" i="120"/>
  <c r="V36" i="120"/>
  <c r="J38" i="120"/>
  <c r="R38" i="120"/>
  <c r="F39" i="120"/>
  <c r="N39" i="120"/>
  <c r="V39" i="120"/>
  <c r="J40" i="120"/>
  <c r="R40" i="120"/>
  <c r="H41" i="120"/>
  <c r="J42" i="120"/>
  <c r="R42" i="120"/>
  <c r="F45" i="120"/>
  <c r="N45" i="120"/>
  <c r="V45" i="120"/>
  <c r="J46" i="120"/>
  <c r="R46" i="120"/>
  <c r="F47" i="120"/>
  <c r="N47" i="120"/>
  <c r="V47" i="120"/>
  <c r="J48" i="120"/>
  <c r="R48" i="120"/>
  <c r="F49" i="120"/>
  <c r="N49" i="120"/>
  <c r="V49" i="120"/>
  <c r="J50" i="120"/>
  <c r="R50" i="120"/>
  <c r="I59" i="120"/>
  <c r="Q59" i="120"/>
  <c r="E60" i="120"/>
  <c r="M60" i="120"/>
  <c r="U60" i="120"/>
  <c r="I65" i="120"/>
  <c r="M68" i="120"/>
  <c r="N36" i="120"/>
  <c r="W39" i="120"/>
  <c r="W40" i="120"/>
  <c r="H36" i="120"/>
  <c r="R36" i="120"/>
  <c r="F38" i="120"/>
  <c r="N38" i="120"/>
  <c r="V38" i="120"/>
  <c r="J39" i="120"/>
  <c r="R39" i="120"/>
  <c r="F40" i="120"/>
  <c r="N40" i="120"/>
  <c r="V40" i="120"/>
  <c r="F42" i="120"/>
  <c r="N42" i="120"/>
  <c r="V42" i="120"/>
  <c r="J45" i="120"/>
  <c r="R45" i="120"/>
  <c r="F46" i="120"/>
  <c r="N46" i="120"/>
  <c r="V46" i="120"/>
  <c r="J47" i="120"/>
  <c r="R47" i="120"/>
  <c r="F48" i="120"/>
  <c r="N48" i="120"/>
  <c r="V48" i="120"/>
  <c r="J49" i="120"/>
  <c r="R49" i="120"/>
  <c r="F50" i="120"/>
  <c r="N50" i="120"/>
  <c r="E62" i="120"/>
  <c r="M62" i="120"/>
  <c r="U62" i="120"/>
  <c r="I63" i="120"/>
  <c r="Q63" i="120"/>
  <c r="E64" i="120"/>
  <c r="W45" i="120"/>
  <c r="W34" i="120"/>
  <c r="W46" i="120"/>
  <c r="W59" i="120"/>
  <c r="H34" i="120"/>
  <c r="P34" i="120"/>
  <c r="D35" i="120"/>
  <c r="L35" i="120"/>
  <c r="T35" i="120"/>
  <c r="I36" i="120"/>
  <c r="E41" i="120"/>
  <c r="F59" i="120"/>
  <c r="N59" i="120"/>
  <c r="V59" i="120"/>
  <c r="J60" i="120"/>
  <c r="R60" i="120"/>
  <c r="F62" i="120"/>
  <c r="N62" i="120"/>
  <c r="V62" i="120"/>
  <c r="J63" i="120"/>
  <c r="R63" i="120"/>
  <c r="F64" i="120"/>
  <c r="F65" i="120"/>
  <c r="F67" i="120"/>
  <c r="N67" i="120"/>
  <c r="V67" i="120"/>
  <c r="J68" i="120"/>
  <c r="R68" i="120"/>
  <c r="F69" i="120"/>
  <c r="N69" i="120"/>
  <c r="V69" i="120"/>
  <c r="W47" i="120"/>
  <c r="W42" i="120"/>
  <c r="W35" i="120"/>
  <c r="C35" i="120"/>
  <c r="G36" i="120"/>
  <c r="O36" i="120"/>
  <c r="G38" i="120"/>
  <c r="O38" i="120"/>
  <c r="C39" i="120"/>
  <c r="K39" i="120"/>
  <c r="S39" i="120"/>
  <c r="G40" i="120"/>
  <c r="O40" i="120"/>
  <c r="G42" i="120"/>
  <c r="O42" i="120"/>
  <c r="C45" i="120"/>
  <c r="K45" i="120"/>
  <c r="S45" i="120"/>
  <c r="G46" i="120"/>
  <c r="O46" i="120"/>
  <c r="C47" i="120"/>
  <c r="K47" i="120"/>
  <c r="S47" i="120"/>
  <c r="G48" i="120"/>
  <c r="O48" i="120"/>
  <c r="C49" i="120"/>
  <c r="K49" i="120"/>
  <c r="S49" i="120"/>
  <c r="G50" i="120"/>
  <c r="O50" i="120"/>
  <c r="W67" i="120"/>
  <c r="M59" i="120"/>
  <c r="U59" i="120"/>
  <c r="I60" i="120"/>
  <c r="Q60" i="120"/>
  <c r="I62" i="120"/>
  <c r="Q62" i="120"/>
  <c r="E63" i="120"/>
  <c r="M63" i="120"/>
  <c r="U63" i="120"/>
  <c r="I64" i="120"/>
  <c r="E65" i="120"/>
  <c r="M65" i="120"/>
  <c r="U65" i="120"/>
  <c r="I66" i="120"/>
  <c r="E67" i="120"/>
  <c r="M67" i="120"/>
  <c r="U67" i="120"/>
  <c r="I68" i="120"/>
  <c r="Q68" i="120"/>
  <c r="E69" i="120"/>
  <c r="M69" i="120"/>
  <c r="U69" i="120"/>
  <c r="C34" i="120"/>
  <c r="K34" i="120"/>
  <c r="S34" i="120"/>
  <c r="G35" i="120"/>
  <c r="O35" i="120"/>
  <c r="C36" i="120"/>
  <c r="S36" i="120"/>
  <c r="C38" i="120"/>
  <c r="K38" i="120"/>
  <c r="S38" i="120"/>
  <c r="G39" i="120"/>
  <c r="O39" i="120"/>
  <c r="C40" i="120"/>
  <c r="K40" i="120"/>
  <c r="S40" i="120"/>
  <c r="G41" i="120"/>
  <c r="C42" i="120"/>
  <c r="K42" i="120"/>
  <c r="S42" i="120"/>
  <c r="M34" i="120"/>
  <c r="R35" i="120"/>
  <c r="E66" i="120"/>
  <c r="M66" i="120"/>
  <c r="I67" i="120"/>
  <c r="Q67" i="120"/>
  <c r="E68" i="120"/>
  <c r="U68" i="120"/>
  <c r="I69" i="120"/>
  <c r="Q69" i="120"/>
  <c r="K63" i="120"/>
  <c r="S63" i="120"/>
  <c r="G64" i="120"/>
  <c r="C65" i="120"/>
  <c r="K65" i="120"/>
  <c r="S65" i="120"/>
  <c r="G66" i="120"/>
  <c r="C67" i="120"/>
  <c r="K67" i="120"/>
  <c r="S67" i="120"/>
  <c r="G68" i="120"/>
  <c r="O68" i="120"/>
  <c r="C69" i="120"/>
  <c r="K69" i="120"/>
  <c r="S69" i="120"/>
  <c r="C64" i="120"/>
  <c r="G65" i="120"/>
  <c r="C66" i="120"/>
  <c r="K66" i="120"/>
  <c r="G67" i="120"/>
  <c r="O67" i="120"/>
  <c r="C68" i="120"/>
  <c r="K68" i="120"/>
  <c r="S68" i="120"/>
  <c r="G69" i="120"/>
  <c r="O69" i="120"/>
  <c r="G34" i="120"/>
  <c r="O34" i="120"/>
  <c r="K35" i="120"/>
  <c r="S35" i="120"/>
  <c r="J59" i="120"/>
  <c r="R59" i="120"/>
  <c r="C59" i="120"/>
  <c r="K59" i="120"/>
  <c r="S59" i="120"/>
  <c r="G45" i="120"/>
  <c r="O45" i="120"/>
  <c r="C46" i="120"/>
  <c r="K46" i="120"/>
  <c r="S46" i="120"/>
  <c r="G47" i="120"/>
  <c r="O47" i="120"/>
  <c r="C48" i="120"/>
  <c r="K48" i="120"/>
  <c r="S48" i="120"/>
  <c r="G49" i="120"/>
  <c r="O49" i="120"/>
  <c r="C50" i="120"/>
  <c r="K50" i="120"/>
  <c r="S50" i="120"/>
  <c r="D59" i="120"/>
  <c r="L59" i="120"/>
  <c r="T59" i="120"/>
  <c r="H60" i="120"/>
  <c r="P60" i="120"/>
  <c r="H62" i="120"/>
  <c r="P62" i="120"/>
  <c r="D63" i="120"/>
  <c r="L63" i="120"/>
  <c r="T63" i="120"/>
  <c r="H64" i="120"/>
  <c r="D65" i="120"/>
  <c r="L65" i="120"/>
  <c r="T65" i="120"/>
  <c r="H66" i="120"/>
  <c r="D67" i="120"/>
  <c r="L67" i="120"/>
  <c r="T67" i="120"/>
  <c r="H68" i="120"/>
  <c r="P68" i="120"/>
  <c r="D69" i="120"/>
  <c r="L69" i="120"/>
  <c r="T69" i="120"/>
  <c r="F34" i="120"/>
  <c r="N34" i="120"/>
  <c r="V34" i="120"/>
  <c r="K3" i="120"/>
  <c r="S3" i="120"/>
  <c r="C3" i="120"/>
  <c r="L3" i="120"/>
  <c r="T3" i="120"/>
  <c r="V22" i="159" l="1"/>
  <c r="U22" i="159"/>
  <c r="T22" i="159"/>
  <c r="S22" i="159"/>
  <c r="R22" i="159"/>
  <c r="Q22" i="159"/>
  <c r="P22" i="159"/>
  <c r="O22" i="159"/>
  <c r="N22" i="159"/>
  <c r="M22" i="159"/>
  <c r="L22" i="159"/>
  <c r="K22" i="159"/>
  <c r="J22" i="159"/>
  <c r="I22" i="159"/>
  <c r="H22" i="159"/>
  <c r="G22" i="159"/>
  <c r="F22" i="159"/>
  <c r="E22" i="159"/>
  <c r="D22" i="159"/>
  <c r="C22" i="159"/>
  <c r="V17" i="159"/>
  <c r="U17" i="159"/>
  <c r="T17" i="159"/>
  <c r="S17" i="159"/>
  <c r="R17" i="159"/>
  <c r="Q17" i="159"/>
  <c r="P17" i="159"/>
  <c r="O17" i="159"/>
  <c r="N17" i="159"/>
  <c r="M17" i="159"/>
  <c r="L17" i="159"/>
  <c r="K17" i="159"/>
  <c r="J17" i="159"/>
  <c r="I17" i="159"/>
  <c r="H17" i="159"/>
  <c r="G17" i="159"/>
  <c r="F17" i="159"/>
  <c r="E17" i="159"/>
  <c r="D17" i="159"/>
  <c r="C17" i="159"/>
  <c r="V11" i="159"/>
  <c r="U11" i="159"/>
  <c r="T11" i="159"/>
  <c r="S11" i="159"/>
  <c r="R11" i="159"/>
  <c r="Q11" i="159"/>
  <c r="P11" i="159"/>
  <c r="O11" i="159"/>
  <c r="N11" i="159"/>
  <c r="M11" i="159"/>
  <c r="L11" i="159"/>
  <c r="K11" i="159"/>
  <c r="J11" i="159"/>
  <c r="I11" i="159"/>
  <c r="H11" i="159"/>
  <c r="G11" i="159"/>
  <c r="F11" i="159"/>
  <c r="E11" i="159"/>
  <c r="D11" i="159"/>
  <c r="C11" i="159"/>
  <c r="V8" i="159"/>
  <c r="U8" i="159"/>
  <c r="T8" i="159"/>
  <c r="T3" i="159" s="1"/>
  <c r="S8" i="159"/>
  <c r="S3" i="159" s="1"/>
  <c r="R8" i="159"/>
  <c r="Q8" i="159"/>
  <c r="P8" i="159"/>
  <c r="O8" i="159"/>
  <c r="N8" i="159"/>
  <c r="M8" i="159"/>
  <c r="L8" i="159"/>
  <c r="K8" i="159"/>
  <c r="J8" i="159"/>
  <c r="I8" i="159"/>
  <c r="H8" i="159"/>
  <c r="G8" i="159"/>
  <c r="F8" i="159"/>
  <c r="E8" i="159"/>
  <c r="D8" i="159"/>
  <c r="C8" i="159"/>
  <c r="C3" i="159" s="1"/>
  <c r="V4" i="159"/>
  <c r="U4" i="159"/>
  <c r="T4" i="159"/>
  <c r="S4" i="159"/>
  <c r="R4" i="159"/>
  <c r="Q4" i="159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C4" i="159"/>
  <c r="R3" i="159"/>
  <c r="Q3" i="159"/>
  <c r="D3" i="159"/>
  <c r="V22" i="158"/>
  <c r="U22" i="158"/>
  <c r="T22" i="158"/>
  <c r="S22" i="158"/>
  <c r="R22" i="158"/>
  <c r="Q22" i="158"/>
  <c r="P22" i="158"/>
  <c r="O22" i="158"/>
  <c r="N22" i="158"/>
  <c r="M22" i="158"/>
  <c r="L22" i="158"/>
  <c r="K22" i="158"/>
  <c r="J22" i="158"/>
  <c r="I22" i="158"/>
  <c r="H22" i="158"/>
  <c r="G22" i="158"/>
  <c r="F22" i="158"/>
  <c r="E22" i="158"/>
  <c r="D22" i="158"/>
  <c r="C22" i="158"/>
  <c r="V17" i="158"/>
  <c r="U17" i="158"/>
  <c r="T17" i="158"/>
  <c r="S17" i="158"/>
  <c r="R17" i="158"/>
  <c r="Q17" i="158"/>
  <c r="P17" i="158"/>
  <c r="O17" i="158"/>
  <c r="N17" i="158"/>
  <c r="M17" i="158"/>
  <c r="L17" i="158"/>
  <c r="K17" i="158"/>
  <c r="J17" i="158"/>
  <c r="I17" i="158"/>
  <c r="H17" i="158"/>
  <c r="G17" i="158"/>
  <c r="F17" i="158"/>
  <c r="E17" i="158"/>
  <c r="D17" i="158"/>
  <c r="C17" i="158"/>
  <c r="V11" i="158"/>
  <c r="U11" i="158"/>
  <c r="T11" i="158"/>
  <c r="S11" i="158"/>
  <c r="R11" i="158"/>
  <c r="Q11" i="158"/>
  <c r="P11" i="158"/>
  <c r="O11" i="158"/>
  <c r="N11" i="158"/>
  <c r="M11" i="158"/>
  <c r="L11" i="158"/>
  <c r="K11" i="158"/>
  <c r="J11" i="158"/>
  <c r="I11" i="158"/>
  <c r="H11" i="158"/>
  <c r="G11" i="158"/>
  <c r="F11" i="158"/>
  <c r="E11" i="158"/>
  <c r="D11" i="158"/>
  <c r="C11" i="158"/>
  <c r="V8" i="158"/>
  <c r="U8" i="158"/>
  <c r="T8" i="158"/>
  <c r="S8" i="158"/>
  <c r="R8" i="158"/>
  <c r="Q8" i="158"/>
  <c r="P8" i="158"/>
  <c r="O8" i="158"/>
  <c r="N8" i="158"/>
  <c r="M8" i="158"/>
  <c r="L8" i="158"/>
  <c r="K8" i="158"/>
  <c r="J8" i="158"/>
  <c r="I8" i="158"/>
  <c r="H8" i="158"/>
  <c r="G8" i="158"/>
  <c r="F8" i="158"/>
  <c r="E8" i="158"/>
  <c r="D8" i="158"/>
  <c r="C8" i="158"/>
  <c r="V4" i="158"/>
  <c r="V3" i="158" s="1"/>
  <c r="U4" i="158"/>
  <c r="U3" i="158" s="1"/>
  <c r="T4" i="158"/>
  <c r="S4" i="158"/>
  <c r="R4" i="158"/>
  <c r="Q4" i="158"/>
  <c r="P4" i="158"/>
  <c r="O4" i="158"/>
  <c r="N4" i="158"/>
  <c r="M4" i="158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P3" i="158"/>
  <c r="O3" i="158"/>
  <c r="N3" i="158"/>
  <c r="M3" i="158"/>
  <c r="W22" i="159"/>
  <c r="W22" i="158"/>
  <c r="W17" i="159"/>
  <c r="W17" i="158"/>
  <c r="W11" i="159"/>
  <c r="W11" i="158"/>
  <c r="W8" i="159"/>
  <c r="W8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71" i="159"/>
  <c r="W27" i="159"/>
  <c r="W4" i="159"/>
  <c r="W3" i="159" s="1"/>
  <c r="W4" i="158"/>
  <c r="W27" i="158" l="1"/>
  <c r="W71" i="158"/>
  <c r="W3" i="158"/>
  <c r="W76" i="119" l="1"/>
  <c r="V76" i="119"/>
  <c r="U76" i="119"/>
  <c r="T76" i="119"/>
  <c r="S76" i="119"/>
  <c r="R76" i="119"/>
  <c r="Q76" i="119"/>
  <c r="P76" i="119"/>
  <c r="O76" i="119"/>
  <c r="N76" i="119"/>
  <c r="M76" i="119"/>
  <c r="L76" i="119"/>
  <c r="K76" i="119"/>
  <c r="J76" i="119"/>
  <c r="I76" i="119"/>
  <c r="H76" i="119"/>
  <c r="G76" i="119"/>
  <c r="F76" i="119"/>
  <c r="E76" i="119"/>
  <c r="D76" i="119"/>
  <c r="C76" i="119"/>
  <c r="W75" i="119"/>
  <c r="V75" i="119"/>
  <c r="U75" i="119"/>
  <c r="T75" i="119"/>
  <c r="S75" i="119"/>
  <c r="R75" i="119"/>
  <c r="Q75" i="119"/>
  <c r="P75" i="119"/>
  <c r="O75" i="119"/>
  <c r="N75" i="119"/>
  <c r="M75" i="119"/>
  <c r="L75" i="119"/>
  <c r="K75" i="119"/>
  <c r="J75" i="119"/>
  <c r="I75" i="119"/>
  <c r="H75" i="119"/>
  <c r="G75" i="119"/>
  <c r="F75" i="119"/>
  <c r="E75" i="119"/>
  <c r="D75" i="119"/>
  <c r="C75" i="119"/>
  <c r="W74" i="119"/>
  <c r="V74" i="119"/>
  <c r="U74" i="119"/>
  <c r="T74" i="119"/>
  <c r="S74" i="119"/>
  <c r="R74" i="119"/>
  <c r="Q74" i="119"/>
  <c r="P74" i="119"/>
  <c r="O74" i="119"/>
  <c r="N74" i="119"/>
  <c r="M74" i="119"/>
  <c r="L74" i="119"/>
  <c r="K74" i="119"/>
  <c r="J74" i="119"/>
  <c r="I74" i="119"/>
  <c r="H74" i="119"/>
  <c r="G74" i="119"/>
  <c r="F74" i="119"/>
  <c r="E74" i="119"/>
  <c r="D74" i="119"/>
  <c r="C74" i="119"/>
  <c r="W73" i="119"/>
  <c r="V73" i="119"/>
  <c r="U73" i="119"/>
  <c r="T73" i="119"/>
  <c r="S73" i="119"/>
  <c r="R73" i="119"/>
  <c r="Q73" i="119"/>
  <c r="P73" i="119"/>
  <c r="O73" i="119"/>
  <c r="N73" i="119"/>
  <c r="M73" i="119"/>
  <c r="L73" i="119"/>
  <c r="K73" i="119"/>
  <c r="J73" i="119"/>
  <c r="I73" i="119"/>
  <c r="H73" i="119"/>
  <c r="G73" i="119"/>
  <c r="F73" i="119"/>
  <c r="E73" i="119"/>
  <c r="D73" i="119"/>
  <c r="C73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C62" i="119"/>
  <c r="W61" i="119"/>
  <c r="V61" i="119"/>
  <c r="U61" i="119"/>
  <c r="T61" i="119"/>
  <c r="S61" i="119"/>
  <c r="R61" i="119"/>
  <c r="Q61" i="119"/>
  <c r="P61" i="119"/>
  <c r="O61" i="119"/>
  <c r="N61" i="119"/>
  <c r="M61" i="119"/>
  <c r="L61" i="119"/>
  <c r="K61" i="119"/>
  <c r="J61" i="119"/>
  <c r="I61" i="119"/>
  <c r="H61" i="119"/>
  <c r="G61" i="119"/>
  <c r="F61" i="119"/>
  <c r="E61" i="119"/>
  <c r="D61" i="119"/>
  <c r="C61" i="119"/>
  <c r="W60" i="119"/>
  <c r="V60" i="119"/>
  <c r="U60" i="119"/>
  <c r="T60" i="119"/>
  <c r="S60" i="119"/>
  <c r="R60" i="119"/>
  <c r="Q60" i="119"/>
  <c r="P60" i="119"/>
  <c r="O60" i="119"/>
  <c r="N60" i="119"/>
  <c r="M60" i="119"/>
  <c r="L60" i="119"/>
  <c r="K60" i="119"/>
  <c r="J60" i="119"/>
  <c r="I60" i="119"/>
  <c r="H60" i="119"/>
  <c r="G60" i="119"/>
  <c r="F60" i="119"/>
  <c r="E60" i="119"/>
  <c r="D60" i="119"/>
  <c r="C60" i="119"/>
  <c r="W59" i="119"/>
  <c r="V59" i="119"/>
  <c r="U59" i="119"/>
  <c r="T59" i="119"/>
  <c r="S59" i="119"/>
  <c r="R59" i="119"/>
  <c r="Q59" i="119"/>
  <c r="P59" i="119"/>
  <c r="O59" i="119"/>
  <c r="N59" i="119"/>
  <c r="M59" i="119"/>
  <c r="L59" i="119"/>
  <c r="K59" i="119"/>
  <c r="J59" i="119"/>
  <c r="I59" i="119"/>
  <c r="H59" i="119"/>
  <c r="G59" i="119"/>
  <c r="F59" i="119"/>
  <c r="E59" i="119"/>
  <c r="D59" i="119"/>
  <c r="C59" i="119"/>
  <c r="W58" i="119"/>
  <c r="V58" i="119"/>
  <c r="U58" i="119"/>
  <c r="T58" i="119"/>
  <c r="S58" i="119"/>
  <c r="R58" i="119"/>
  <c r="Q58" i="119"/>
  <c r="P58" i="119"/>
  <c r="O58" i="119"/>
  <c r="N58" i="119"/>
  <c r="M58" i="119"/>
  <c r="L58" i="119"/>
  <c r="K58" i="119"/>
  <c r="J58" i="119"/>
  <c r="I58" i="119"/>
  <c r="H58" i="119"/>
  <c r="G58" i="119"/>
  <c r="F58" i="119"/>
  <c r="E58" i="119"/>
  <c r="D58" i="119"/>
  <c r="C58" i="119"/>
  <c r="W57" i="119"/>
  <c r="V57" i="119"/>
  <c r="U57" i="119"/>
  <c r="T57" i="119"/>
  <c r="S57" i="119"/>
  <c r="R57" i="119"/>
  <c r="Q57" i="119"/>
  <c r="P57" i="119"/>
  <c r="O57" i="119"/>
  <c r="N57" i="119"/>
  <c r="M57" i="119"/>
  <c r="L57" i="119"/>
  <c r="K57" i="119"/>
  <c r="J57" i="119"/>
  <c r="I57" i="119"/>
  <c r="H57" i="119"/>
  <c r="G57" i="119"/>
  <c r="F57" i="119"/>
  <c r="E57" i="119"/>
  <c r="D57" i="119"/>
  <c r="C57" i="119"/>
  <c r="W56" i="119"/>
  <c r="V56" i="119"/>
  <c r="U56" i="119"/>
  <c r="T56" i="119"/>
  <c r="S56" i="119"/>
  <c r="R56" i="119"/>
  <c r="Q56" i="119"/>
  <c r="P56" i="119"/>
  <c r="O56" i="119"/>
  <c r="N56" i="119"/>
  <c r="M56" i="119"/>
  <c r="L56" i="119"/>
  <c r="K56" i="119"/>
  <c r="J56" i="119"/>
  <c r="I56" i="119"/>
  <c r="H56" i="119"/>
  <c r="G56" i="119"/>
  <c r="F56" i="119"/>
  <c r="E56" i="119"/>
  <c r="D56" i="119"/>
  <c r="C56" i="119"/>
  <c r="W55" i="119"/>
  <c r="V55" i="119"/>
  <c r="U55" i="119"/>
  <c r="T55" i="119"/>
  <c r="S55" i="119"/>
  <c r="R55" i="119"/>
  <c r="Q55" i="119"/>
  <c r="P55" i="119"/>
  <c r="O55" i="119"/>
  <c r="N55" i="119"/>
  <c r="M55" i="119"/>
  <c r="L55" i="119"/>
  <c r="K55" i="119"/>
  <c r="J55" i="119"/>
  <c r="I55" i="119"/>
  <c r="H55" i="119"/>
  <c r="G55" i="119"/>
  <c r="F55" i="119"/>
  <c r="E55" i="119"/>
  <c r="D55" i="119"/>
  <c r="C55" i="119"/>
  <c r="W54" i="119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C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C53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C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C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C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C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C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C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C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C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C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C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C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C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C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C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C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C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C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C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C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C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C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C5" i="119"/>
  <c r="W5" i="119"/>
  <c r="W71" i="156" l="1"/>
  <c r="V71" i="156"/>
  <c r="U71" i="156"/>
  <c r="T71" i="156"/>
  <c r="S71" i="156"/>
  <c r="R71" i="156"/>
  <c r="Q71" i="156"/>
  <c r="P71" i="156"/>
  <c r="O71" i="156"/>
  <c r="N71" i="156"/>
  <c r="M71" i="156"/>
  <c r="L71" i="156"/>
  <c r="K71" i="156"/>
  <c r="J71" i="156"/>
  <c r="I71" i="156"/>
  <c r="H71" i="156"/>
  <c r="G71" i="156"/>
  <c r="F71" i="156"/>
  <c r="E71" i="156"/>
  <c r="D71" i="156"/>
  <c r="C71" i="156"/>
  <c r="W27" i="156"/>
  <c r="V27" i="156"/>
  <c r="U27" i="156"/>
  <c r="T27" i="156"/>
  <c r="S27" i="156"/>
  <c r="R27" i="156"/>
  <c r="Q27" i="156"/>
  <c r="P27" i="156"/>
  <c r="O27" i="156"/>
  <c r="N27" i="156"/>
  <c r="M27" i="156"/>
  <c r="L27" i="156"/>
  <c r="K27" i="156"/>
  <c r="J27" i="156"/>
  <c r="I27" i="156"/>
  <c r="H27" i="156"/>
  <c r="G27" i="156"/>
  <c r="F27" i="156"/>
  <c r="E27" i="156"/>
  <c r="D27" i="156"/>
  <c r="C27" i="156"/>
  <c r="W22" i="156"/>
  <c r="V22" i="156"/>
  <c r="U22" i="156"/>
  <c r="T22" i="156"/>
  <c r="S22" i="156"/>
  <c r="R22" i="156"/>
  <c r="Q22" i="156"/>
  <c r="P22" i="156"/>
  <c r="O22" i="156"/>
  <c r="N22" i="156"/>
  <c r="M22" i="156"/>
  <c r="L22" i="156"/>
  <c r="K22" i="156"/>
  <c r="J22" i="156"/>
  <c r="I22" i="156"/>
  <c r="H22" i="156"/>
  <c r="G22" i="156"/>
  <c r="F22" i="156"/>
  <c r="E22" i="156"/>
  <c r="D22" i="156"/>
  <c r="C22" i="156"/>
  <c r="W17" i="156"/>
  <c r="V17" i="156"/>
  <c r="U17" i="156"/>
  <c r="T17" i="156"/>
  <c r="S17" i="156"/>
  <c r="R17" i="156"/>
  <c r="Q17" i="156"/>
  <c r="P17" i="156"/>
  <c r="O17" i="156"/>
  <c r="N17" i="156"/>
  <c r="M17" i="156"/>
  <c r="L17" i="156"/>
  <c r="K17" i="156"/>
  <c r="J17" i="156"/>
  <c r="I17" i="156"/>
  <c r="H17" i="156"/>
  <c r="G17" i="156"/>
  <c r="F17" i="156"/>
  <c r="E17" i="156"/>
  <c r="D17" i="156"/>
  <c r="C17" i="156"/>
  <c r="W11" i="156"/>
  <c r="V11" i="156"/>
  <c r="U11" i="156"/>
  <c r="T11" i="156"/>
  <c r="S11" i="156"/>
  <c r="R11" i="156"/>
  <c r="Q11" i="156"/>
  <c r="P11" i="156"/>
  <c r="O11" i="156"/>
  <c r="N11" i="156"/>
  <c r="M11" i="156"/>
  <c r="L11" i="156"/>
  <c r="K11" i="156"/>
  <c r="J11" i="156"/>
  <c r="I11" i="156"/>
  <c r="H11" i="156"/>
  <c r="G11" i="156"/>
  <c r="F11" i="156"/>
  <c r="E11" i="156"/>
  <c r="D11" i="156"/>
  <c r="C11" i="156"/>
  <c r="W8" i="156"/>
  <c r="V8" i="156"/>
  <c r="U8" i="156"/>
  <c r="T8" i="156"/>
  <c r="S8" i="156"/>
  <c r="R8" i="156"/>
  <c r="Q8" i="156"/>
  <c r="P8" i="156"/>
  <c r="O8" i="156"/>
  <c r="N8" i="156"/>
  <c r="M8" i="156"/>
  <c r="L8" i="156"/>
  <c r="K8" i="156"/>
  <c r="J8" i="156"/>
  <c r="I8" i="156"/>
  <c r="H8" i="156"/>
  <c r="G8" i="156"/>
  <c r="F8" i="156"/>
  <c r="E8" i="156"/>
  <c r="D8" i="156"/>
  <c r="C8" i="156"/>
  <c r="W4" i="156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T49" i="119"/>
  <c r="L49" i="119"/>
  <c r="I48" i="119"/>
  <c r="V47" i="119"/>
  <c r="F47" i="119"/>
  <c r="S46" i="119"/>
  <c r="P45" i="119"/>
  <c r="H45" i="119"/>
  <c r="M44" i="119"/>
  <c r="E44" i="119"/>
  <c r="U42" i="119"/>
  <c r="M42" i="119"/>
  <c r="R41" i="119"/>
  <c r="J41" i="119"/>
  <c r="S36" i="119"/>
  <c r="K36" i="119"/>
  <c r="P35" i="119"/>
  <c r="H35" i="119"/>
  <c r="E34" i="119"/>
  <c r="U51" i="119"/>
  <c r="W71" i="155"/>
  <c r="V71" i="155"/>
  <c r="U71" i="155"/>
  <c r="T71" i="155"/>
  <c r="S71" i="155"/>
  <c r="R71" i="155"/>
  <c r="Q71" i="155"/>
  <c r="P71" i="155"/>
  <c r="O71" i="155"/>
  <c r="N71" i="155"/>
  <c r="M71" i="155"/>
  <c r="L71" i="155"/>
  <c r="K71" i="155"/>
  <c r="J71" i="155"/>
  <c r="I71" i="155"/>
  <c r="H71" i="155"/>
  <c r="G71" i="155"/>
  <c r="F71" i="155"/>
  <c r="E71" i="155"/>
  <c r="D71" i="155"/>
  <c r="C71" i="155"/>
  <c r="W27" i="155"/>
  <c r="V27" i="155"/>
  <c r="U27" i="155"/>
  <c r="T27" i="155"/>
  <c r="S27" i="155"/>
  <c r="R27" i="155"/>
  <c r="Q27" i="155"/>
  <c r="P27" i="155"/>
  <c r="O27" i="155"/>
  <c r="N27" i="155"/>
  <c r="M27" i="155"/>
  <c r="L27" i="155"/>
  <c r="K27" i="155"/>
  <c r="J27" i="155"/>
  <c r="I27" i="155"/>
  <c r="H27" i="155"/>
  <c r="G27" i="155"/>
  <c r="F27" i="155"/>
  <c r="E27" i="155"/>
  <c r="D27" i="155"/>
  <c r="C27" i="155"/>
  <c r="W22" i="155"/>
  <c r="V22" i="155"/>
  <c r="U22" i="155"/>
  <c r="T22" i="155"/>
  <c r="S22" i="155"/>
  <c r="R22" i="155"/>
  <c r="Q22" i="155"/>
  <c r="P22" i="155"/>
  <c r="O22" i="155"/>
  <c r="N22" i="155"/>
  <c r="M22" i="155"/>
  <c r="L22" i="155"/>
  <c r="K22" i="155"/>
  <c r="J22" i="155"/>
  <c r="I22" i="155"/>
  <c r="H22" i="155"/>
  <c r="G22" i="155"/>
  <c r="F22" i="155"/>
  <c r="E22" i="155"/>
  <c r="D22" i="155"/>
  <c r="C22" i="155"/>
  <c r="W17" i="155"/>
  <c r="V17" i="155"/>
  <c r="U17" i="155"/>
  <c r="T17" i="155"/>
  <c r="S17" i="155"/>
  <c r="R17" i="155"/>
  <c r="Q17" i="155"/>
  <c r="P17" i="155"/>
  <c r="O17" i="155"/>
  <c r="N17" i="155"/>
  <c r="M17" i="155"/>
  <c r="L17" i="155"/>
  <c r="K17" i="155"/>
  <c r="J17" i="155"/>
  <c r="I17" i="155"/>
  <c r="H17" i="155"/>
  <c r="G17" i="155"/>
  <c r="F17" i="155"/>
  <c r="E17" i="155"/>
  <c r="D17" i="155"/>
  <c r="C17" i="155"/>
  <c r="W11" i="155"/>
  <c r="W3" i="155" s="1"/>
  <c r="V11" i="155"/>
  <c r="U11" i="155"/>
  <c r="T11" i="155"/>
  <c r="S11" i="155"/>
  <c r="R11" i="155"/>
  <c r="Q11" i="155"/>
  <c r="P11" i="155"/>
  <c r="O11" i="155"/>
  <c r="N11" i="155"/>
  <c r="M11" i="155"/>
  <c r="L11" i="155"/>
  <c r="K11" i="155"/>
  <c r="J11" i="155"/>
  <c r="I11" i="155"/>
  <c r="H11" i="155"/>
  <c r="G11" i="155"/>
  <c r="G3" i="155" s="1"/>
  <c r="F11" i="155"/>
  <c r="E11" i="155"/>
  <c r="D11" i="155"/>
  <c r="C11" i="155"/>
  <c r="W8" i="155"/>
  <c r="V8" i="155"/>
  <c r="U8" i="155"/>
  <c r="U3" i="155" s="1"/>
  <c r="T8" i="155"/>
  <c r="S8" i="155"/>
  <c r="S3" i="155" s="1"/>
  <c r="R8" i="155"/>
  <c r="Q8" i="155"/>
  <c r="P8" i="155"/>
  <c r="O8" i="155"/>
  <c r="O3" i="155" s="1"/>
  <c r="N8" i="155"/>
  <c r="N3" i="155" s="1"/>
  <c r="M8" i="155"/>
  <c r="M3" i="155" s="1"/>
  <c r="L8" i="155"/>
  <c r="K8" i="155"/>
  <c r="J8" i="155"/>
  <c r="I8" i="155"/>
  <c r="H8" i="155"/>
  <c r="G8" i="155"/>
  <c r="F8" i="155"/>
  <c r="F3" i="155" s="1"/>
  <c r="E8" i="155"/>
  <c r="E3" i="155" s="1"/>
  <c r="D8" i="155"/>
  <c r="C8" i="155"/>
  <c r="C3" i="155" s="1"/>
  <c r="W4" i="155"/>
  <c r="V4" i="155"/>
  <c r="U4" i="155"/>
  <c r="T4" i="155"/>
  <c r="S4" i="155"/>
  <c r="R4" i="155"/>
  <c r="R3" i="155" s="1"/>
  <c r="Q4" i="155"/>
  <c r="P4" i="155"/>
  <c r="P3" i="155" s="1"/>
  <c r="O4" i="155"/>
  <c r="N4" i="155"/>
  <c r="M4" i="155"/>
  <c r="L4" i="155"/>
  <c r="K4" i="155"/>
  <c r="K3" i="155" s="1"/>
  <c r="J4" i="155"/>
  <c r="J3" i="155" s="1"/>
  <c r="I4" i="155"/>
  <c r="I3" i="155" s="1"/>
  <c r="H4" i="155"/>
  <c r="H3" i="155" s="1"/>
  <c r="G4" i="155"/>
  <c r="F4" i="155"/>
  <c r="E4" i="155"/>
  <c r="D4" i="155"/>
  <c r="C4" i="155"/>
  <c r="Q3" i="155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V71" i="154"/>
  <c r="U71" i="154"/>
  <c r="T71" i="154"/>
  <c r="S71" i="154"/>
  <c r="R71" i="154"/>
  <c r="Q71" i="154"/>
  <c r="P71" i="154"/>
  <c r="O71" i="154"/>
  <c r="N71" i="154"/>
  <c r="M71" i="154"/>
  <c r="L71" i="154"/>
  <c r="K71" i="154"/>
  <c r="J71" i="154"/>
  <c r="I71" i="154"/>
  <c r="H71" i="154"/>
  <c r="G71" i="154"/>
  <c r="F71" i="154"/>
  <c r="E71" i="154"/>
  <c r="D71" i="154"/>
  <c r="C71" i="154"/>
  <c r="V27" i="154"/>
  <c r="U27" i="154"/>
  <c r="T27" i="154"/>
  <c r="S27" i="154"/>
  <c r="R27" i="154"/>
  <c r="Q27" i="154"/>
  <c r="P27" i="154"/>
  <c r="O27" i="154"/>
  <c r="N27" i="154"/>
  <c r="M27" i="154"/>
  <c r="L27" i="154"/>
  <c r="K27" i="154"/>
  <c r="J27" i="154"/>
  <c r="I27" i="154"/>
  <c r="H27" i="154"/>
  <c r="G27" i="154"/>
  <c r="F27" i="154"/>
  <c r="E27" i="154"/>
  <c r="D27" i="154"/>
  <c r="C27" i="154"/>
  <c r="V22" i="154"/>
  <c r="U22" i="154"/>
  <c r="T22" i="154"/>
  <c r="S22" i="154"/>
  <c r="R22" i="154"/>
  <c r="Q22" i="154"/>
  <c r="P22" i="154"/>
  <c r="O22" i="154"/>
  <c r="N22" i="154"/>
  <c r="M22" i="154"/>
  <c r="L22" i="154"/>
  <c r="K22" i="154"/>
  <c r="J22" i="154"/>
  <c r="I22" i="154"/>
  <c r="H22" i="154"/>
  <c r="G22" i="154"/>
  <c r="F22" i="154"/>
  <c r="E22" i="154"/>
  <c r="D22" i="154"/>
  <c r="C22" i="154"/>
  <c r="V17" i="154"/>
  <c r="U17" i="154"/>
  <c r="T17" i="154"/>
  <c r="S17" i="154"/>
  <c r="R17" i="154"/>
  <c r="Q17" i="154"/>
  <c r="P17" i="154"/>
  <c r="O17" i="154"/>
  <c r="N17" i="154"/>
  <c r="M17" i="154"/>
  <c r="L17" i="154"/>
  <c r="K17" i="154"/>
  <c r="J17" i="154"/>
  <c r="I17" i="154"/>
  <c r="H17" i="154"/>
  <c r="G17" i="154"/>
  <c r="F17" i="154"/>
  <c r="E17" i="154"/>
  <c r="D17" i="154"/>
  <c r="C17" i="154"/>
  <c r="V11" i="154"/>
  <c r="U11" i="154"/>
  <c r="T11" i="154"/>
  <c r="S11" i="154"/>
  <c r="R11" i="154"/>
  <c r="Q11" i="154"/>
  <c r="P11" i="154"/>
  <c r="O11" i="154"/>
  <c r="N11" i="154"/>
  <c r="M11" i="154"/>
  <c r="L11" i="154"/>
  <c r="K11" i="154"/>
  <c r="J11" i="154"/>
  <c r="I11" i="154"/>
  <c r="H11" i="154"/>
  <c r="G11" i="154"/>
  <c r="F11" i="154"/>
  <c r="E11" i="154"/>
  <c r="D11" i="154"/>
  <c r="C11" i="154"/>
  <c r="V8" i="154"/>
  <c r="U8" i="154"/>
  <c r="T8" i="154"/>
  <c r="S8" i="154"/>
  <c r="R8" i="154"/>
  <c r="Q8" i="154"/>
  <c r="Q3" i="154" s="1"/>
  <c r="P8" i="154"/>
  <c r="P3" i="154" s="1"/>
  <c r="O8" i="154"/>
  <c r="N8" i="154"/>
  <c r="M8" i="154"/>
  <c r="L8" i="154"/>
  <c r="K8" i="154"/>
  <c r="J8" i="154"/>
  <c r="I8" i="154"/>
  <c r="I3" i="154" s="1"/>
  <c r="H8" i="154"/>
  <c r="G8" i="154"/>
  <c r="F8" i="154"/>
  <c r="E8" i="154"/>
  <c r="D8" i="154"/>
  <c r="C8" i="154"/>
  <c r="V4" i="154"/>
  <c r="U4" i="154"/>
  <c r="U3" i="154" s="1"/>
  <c r="T4" i="154"/>
  <c r="T3" i="154" s="1"/>
  <c r="S4" i="154"/>
  <c r="R4" i="154"/>
  <c r="Q4" i="154"/>
  <c r="P4" i="154"/>
  <c r="O4" i="154"/>
  <c r="O3" i="154" s="1"/>
  <c r="N4" i="154"/>
  <c r="M4" i="154"/>
  <c r="M3" i="154" s="1"/>
  <c r="L4" i="154"/>
  <c r="L3" i="154" s="1"/>
  <c r="K4" i="154"/>
  <c r="J4" i="154"/>
  <c r="I4" i="154"/>
  <c r="H4" i="154"/>
  <c r="H3" i="154" s="1"/>
  <c r="G4" i="154"/>
  <c r="G3" i="154" s="1"/>
  <c r="F4" i="154"/>
  <c r="E4" i="154"/>
  <c r="E3" i="154" s="1"/>
  <c r="D4" i="154"/>
  <c r="D3" i="154" s="1"/>
  <c r="C4" i="154"/>
  <c r="V3" i="154"/>
  <c r="S3" i="154"/>
  <c r="R3" i="154"/>
  <c r="N3" i="154"/>
  <c r="K3" i="154"/>
  <c r="J3" i="154"/>
  <c r="F3" i="154"/>
  <c r="C3" i="154"/>
  <c r="V71" i="153"/>
  <c r="U71" i="153"/>
  <c r="T71" i="153"/>
  <c r="S71" i="153"/>
  <c r="R71" i="153"/>
  <c r="Q71" i="153"/>
  <c r="P71" i="153"/>
  <c r="O71" i="153"/>
  <c r="N71" i="153"/>
  <c r="M71" i="153"/>
  <c r="L71" i="153"/>
  <c r="K71" i="153"/>
  <c r="J71" i="153"/>
  <c r="I71" i="153"/>
  <c r="H71" i="153"/>
  <c r="G71" i="153"/>
  <c r="F71" i="153"/>
  <c r="E71" i="153"/>
  <c r="D71" i="153"/>
  <c r="C71" i="153"/>
  <c r="V27" i="153"/>
  <c r="U27" i="153"/>
  <c r="T27" i="153"/>
  <c r="S27" i="153"/>
  <c r="R27" i="153"/>
  <c r="Q27" i="153"/>
  <c r="P27" i="153"/>
  <c r="O27" i="153"/>
  <c r="N27" i="153"/>
  <c r="M27" i="153"/>
  <c r="L27" i="153"/>
  <c r="K27" i="153"/>
  <c r="J27" i="153"/>
  <c r="I27" i="153"/>
  <c r="H27" i="153"/>
  <c r="G27" i="153"/>
  <c r="F27" i="153"/>
  <c r="E27" i="153"/>
  <c r="D27" i="153"/>
  <c r="C27" i="153"/>
  <c r="V22" i="153"/>
  <c r="U22" i="153"/>
  <c r="T22" i="153"/>
  <c r="S22" i="153"/>
  <c r="R22" i="153"/>
  <c r="Q22" i="153"/>
  <c r="P22" i="153"/>
  <c r="O22" i="153"/>
  <c r="N22" i="153"/>
  <c r="M22" i="153"/>
  <c r="L22" i="153"/>
  <c r="K22" i="153"/>
  <c r="J22" i="153"/>
  <c r="I22" i="153"/>
  <c r="H22" i="153"/>
  <c r="G22" i="153"/>
  <c r="F22" i="153"/>
  <c r="E22" i="153"/>
  <c r="D22" i="153"/>
  <c r="C22" i="153"/>
  <c r="V17" i="153"/>
  <c r="U17" i="153"/>
  <c r="T17" i="153"/>
  <c r="S17" i="153"/>
  <c r="R17" i="153"/>
  <c r="Q17" i="153"/>
  <c r="P17" i="153"/>
  <c r="O17" i="153"/>
  <c r="N17" i="153"/>
  <c r="M17" i="153"/>
  <c r="L17" i="153"/>
  <c r="K17" i="153"/>
  <c r="J17" i="153"/>
  <c r="I17" i="153"/>
  <c r="H17" i="153"/>
  <c r="G17" i="153"/>
  <c r="F17" i="153"/>
  <c r="E17" i="153"/>
  <c r="D17" i="153"/>
  <c r="C17" i="153"/>
  <c r="V11" i="153"/>
  <c r="U11" i="153"/>
  <c r="T11" i="153"/>
  <c r="S11" i="153"/>
  <c r="R11" i="153"/>
  <c r="Q11" i="153"/>
  <c r="P11" i="153"/>
  <c r="O11" i="153"/>
  <c r="N11" i="153"/>
  <c r="M11" i="153"/>
  <c r="L11" i="153"/>
  <c r="K11" i="153"/>
  <c r="J11" i="153"/>
  <c r="I11" i="153"/>
  <c r="H11" i="153"/>
  <c r="G11" i="153"/>
  <c r="F11" i="153"/>
  <c r="E11" i="153"/>
  <c r="D11" i="153"/>
  <c r="C11" i="153"/>
  <c r="V8" i="153"/>
  <c r="U8" i="153"/>
  <c r="T8" i="153"/>
  <c r="S8" i="153"/>
  <c r="R8" i="153"/>
  <c r="Q8" i="153"/>
  <c r="P8" i="153"/>
  <c r="O8" i="153"/>
  <c r="N8" i="153"/>
  <c r="M8" i="153"/>
  <c r="L8" i="153"/>
  <c r="L3" i="153" s="1"/>
  <c r="K8" i="153"/>
  <c r="J8" i="153"/>
  <c r="I8" i="153"/>
  <c r="H8" i="153"/>
  <c r="G8" i="153"/>
  <c r="F8" i="153"/>
  <c r="E8" i="153"/>
  <c r="D8" i="153"/>
  <c r="D3" i="153" s="1"/>
  <c r="C8" i="153"/>
  <c r="V4" i="153"/>
  <c r="U4" i="153"/>
  <c r="T4" i="153"/>
  <c r="S4" i="153"/>
  <c r="R4" i="153"/>
  <c r="Q4" i="153"/>
  <c r="Q3" i="153" s="1"/>
  <c r="P4" i="153"/>
  <c r="P3" i="153" s="1"/>
  <c r="O4" i="153"/>
  <c r="O3" i="153" s="1"/>
  <c r="N4" i="153"/>
  <c r="M4" i="153"/>
  <c r="L4" i="153"/>
  <c r="K4" i="153"/>
  <c r="J4" i="153"/>
  <c r="I4" i="153"/>
  <c r="I3" i="153" s="1"/>
  <c r="H4" i="153"/>
  <c r="G4" i="153"/>
  <c r="F4" i="153"/>
  <c r="E4" i="153"/>
  <c r="D4" i="153"/>
  <c r="C4" i="153"/>
  <c r="V3" i="153"/>
  <c r="U3" i="153"/>
  <c r="T3" i="153"/>
  <c r="R3" i="153"/>
  <c r="N3" i="153"/>
  <c r="M3" i="153"/>
  <c r="J3" i="153"/>
  <c r="H3" i="153"/>
  <c r="G3" i="153"/>
  <c r="F3" i="153"/>
  <c r="E3" i="153"/>
  <c r="V71" i="152"/>
  <c r="U71" i="152"/>
  <c r="T71" i="152"/>
  <c r="S71" i="152"/>
  <c r="R71" i="152"/>
  <c r="Q71" i="152"/>
  <c r="P71" i="152"/>
  <c r="O71" i="152"/>
  <c r="N71" i="152"/>
  <c r="M71" i="152"/>
  <c r="L71" i="152"/>
  <c r="K71" i="152"/>
  <c r="J71" i="152"/>
  <c r="I71" i="152"/>
  <c r="H71" i="152"/>
  <c r="G71" i="152"/>
  <c r="F71" i="152"/>
  <c r="E71" i="152"/>
  <c r="D71" i="152"/>
  <c r="C71" i="152"/>
  <c r="V27" i="152"/>
  <c r="U27" i="152"/>
  <c r="T27" i="152"/>
  <c r="S27" i="152"/>
  <c r="R27" i="152"/>
  <c r="Q27" i="152"/>
  <c r="P27" i="152"/>
  <c r="O27" i="152"/>
  <c r="N27" i="152"/>
  <c r="M27" i="152"/>
  <c r="L27" i="152"/>
  <c r="K27" i="152"/>
  <c r="J27" i="152"/>
  <c r="I27" i="152"/>
  <c r="H27" i="152"/>
  <c r="G27" i="152"/>
  <c r="F27" i="152"/>
  <c r="E27" i="152"/>
  <c r="D27" i="152"/>
  <c r="C27" i="152"/>
  <c r="V22" i="152"/>
  <c r="U22" i="152"/>
  <c r="T22" i="152"/>
  <c r="S22" i="152"/>
  <c r="R22" i="152"/>
  <c r="Q22" i="152"/>
  <c r="P22" i="152"/>
  <c r="O22" i="152"/>
  <c r="N22" i="152"/>
  <c r="M22" i="152"/>
  <c r="L22" i="152"/>
  <c r="K22" i="152"/>
  <c r="J22" i="152"/>
  <c r="I22" i="152"/>
  <c r="H22" i="152"/>
  <c r="G22" i="152"/>
  <c r="F22" i="152"/>
  <c r="E22" i="152"/>
  <c r="D22" i="152"/>
  <c r="C22" i="152"/>
  <c r="V17" i="152"/>
  <c r="U17" i="152"/>
  <c r="T17" i="152"/>
  <c r="S17" i="152"/>
  <c r="R17" i="152"/>
  <c r="Q17" i="152"/>
  <c r="P17" i="152"/>
  <c r="O17" i="152"/>
  <c r="N17" i="152"/>
  <c r="M17" i="152"/>
  <c r="L17" i="152"/>
  <c r="K17" i="152"/>
  <c r="J17" i="152"/>
  <c r="I17" i="152"/>
  <c r="H17" i="152"/>
  <c r="G17" i="152"/>
  <c r="F17" i="152"/>
  <c r="E17" i="152"/>
  <c r="D17" i="152"/>
  <c r="C17" i="152"/>
  <c r="V11" i="152"/>
  <c r="U11" i="152"/>
  <c r="T11" i="152"/>
  <c r="S11" i="152"/>
  <c r="R11" i="152"/>
  <c r="Q11" i="152"/>
  <c r="P11" i="152"/>
  <c r="O11" i="152"/>
  <c r="N11" i="152"/>
  <c r="M11" i="152"/>
  <c r="L11" i="152"/>
  <c r="K11" i="152"/>
  <c r="J11" i="152"/>
  <c r="I11" i="152"/>
  <c r="H11" i="152"/>
  <c r="G11" i="152"/>
  <c r="F11" i="152"/>
  <c r="E11" i="152"/>
  <c r="D11" i="152"/>
  <c r="C11" i="152"/>
  <c r="V8" i="152"/>
  <c r="U8" i="152"/>
  <c r="T8" i="152"/>
  <c r="S8" i="152"/>
  <c r="R8" i="152"/>
  <c r="Q8" i="152"/>
  <c r="P8" i="152"/>
  <c r="O8" i="152"/>
  <c r="N8" i="152"/>
  <c r="N3" i="152" s="1"/>
  <c r="M8" i="152"/>
  <c r="L8" i="152"/>
  <c r="K8" i="152"/>
  <c r="J8" i="152"/>
  <c r="I8" i="152"/>
  <c r="H8" i="152"/>
  <c r="G8" i="152"/>
  <c r="F8" i="152"/>
  <c r="E8" i="152"/>
  <c r="D8" i="152"/>
  <c r="C8" i="152"/>
  <c r="V4" i="152"/>
  <c r="U4" i="152"/>
  <c r="U3" i="152" s="1"/>
  <c r="T4" i="152"/>
  <c r="S4" i="152"/>
  <c r="S3" i="152" s="1"/>
  <c r="R4" i="152"/>
  <c r="R3" i="152" s="1"/>
  <c r="Q4" i="152"/>
  <c r="P4" i="152"/>
  <c r="O4" i="152"/>
  <c r="N4" i="152"/>
  <c r="M4" i="152"/>
  <c r="L4" i="152"/>
  <c r="K4" i="152"/>
  <c r="K3" i="152" s="1"/>
  <c r="J4" i="152"/>
  <c r="J3" i="152" s="1"/>
  <c r="I4" i="152"/>
  <c r="H4" i="152"/>
  <c r="G4" i="152"/>
  <c r="F4" i="152"/>
  <c r="F3" i="152" s="1"/>
  <c r="E4" i="152"/>
  <c r="D4" i="152"/>
  <c r="C4" i="152"/>
  <c r="C3" i="152" s="1"/>
  <c r="V3" i="152"/>
  <c r="T3" i="152"/>
  <c r="Q3" i="152"/>
  <c r="P3" i="152"/>
  <c r="M3" i="152"/>
  <c r="L3" i="152"/>
  <c r="I3" i="152"/>
  <c r="H3" i="152"/>
  <c r="E3" i="152"/>
  <c r="D3" i="152"/>
  <c r="W71" i="154"/>
  <c r="W27" i="154"/>
  <c r="W22" i="154"/>
  <c r="W17" i="154"/>
  <c r="W11" i="154"/>
  <c r="W8" i="154"/>
  <c r="W4" i="154"/>
  <c r="W71" i="153"/>
  <c r="W27" i="153"/>
  <c r="W22" i="153"/>
  <c r="W17" i="153"/>
  <c r="W11" i="153"/>
  <c r="W8" i="153"/>
  <c r="W4" i="153"/>
  <c r="W71" i="152"/>
  <c r="W27" i="152"/>
  <c r="W22" i="152"/>
  <c r="W17" i="152"/>
  <c r="W11" i="152"/>
  <c r="W8" i="152"/>
  <c r="W4" i="152"/>
  <c r="V71" i="151"/>
  <c r="U71" i="151"/>
  <c r="T71" i="151"/>
  <c r="S71" i="151"/>
  <c r="R71" i="151"/>
  <c r="Q71" i="151"/>
  <c r="P71" i="151"/>
  <c r="O71" i="151"/>
  <c r="N71" i="151"/>
  <c r="M71" i="151"/>
  <c r="L71" i="151"/>
  <c r="K71" i="151"/>
  <c r="J71" i="151"/>
  <c r="I71" i="151"/>
  <c r="H71" i="151"/>
  <c r="G71" i="151"/>
  <c r="F71" i="151"/>
  <c r="E71" i="151"/>
  <c r="D71" i="151"/>
  <c r="C71" i="151"/>
  <c r="V27" i="151"/>
  <c r="U27" i="151"/>
  <c r="T27" i="151"/>
  <c r="S27" i="151"/>
  <c r="R27" i="151"/>
  <c r="Q27" i="151"/>
  <c r="P27" i="151"/>
  <c r="O27" i="151"/>
  <c r="N27" i="151"/>
  <c r="M27" i="151"/>
  <c r="L27" i="151"/>
  <c r="K27" i="151"/>
  <c r="J27" i="151"/>
  <c r="I27" i="151"/>
  <c r="H27" i="151"/>
  <c r="G27" i="151"/>
  <c r="F27" i="151"/>
  <c r="E27" i="151"/>
  <c r="D27" i="151"/>
  <c r="C27" i="151"/>
  <c r="V22" i="151"/>
  <c r="U22" i="151"/>
  <c r="T22" i="151"/>
  <c r="S22" i="151"/>
  <c r="R22" i="151"/>
  <c r="Q22" i="151"/>
  <c r="P22" i="151"/>
  <c r="O22" i="151"/>
  <c r="N22" i="151"/>
  <c r="M22" i="151"/>
  <c r="L22" i="151"/>
  <c r="K22" i="151"/>
  <c r="J22" i="151"/>
  <c r="I22" i="151"/>
  <c r="H22" i="151"/>
  <c r="G22" i="151"/>
  <c r="F22" i="151"/>
  <c r="E22" i="151"/>
  <c r="D22" i="151"/>
  <c r="C22" i="151"/>
  <c r="V17" i="151"/>
  <c r="U17" i="151"/>
  <c r="T17" i="151"/>
  <c r="S17" i="151"/>
  <c r="R17" i="151"/>
  <c r="Q17" i="151"/>
  <c r="P17" i="151"/>
  <c r="O17" i="151"/>
  <c r="N17" i="151"/>
  <c r="M17" i="151"/>
  <c r="L17" i="151"/>
  <c r="K17" i="151"/>
  <c r="J17" i="151"/>
  <c r="I17" i="151"/>
  <c r="H17" i="151"/>
  <c r="G17" i="151"/>
  <c r="F17" i="151"/>
  <c r="E17" i="151"/>
  <c r="D17" i="151"/>
  <c r="C17" i="151"/>
  <c r="V11" i="151"/>
  <c r="U11" i="151"/>
  <c r="T11" i="151"/>
  <c r="S11" i="151"/>
  <c r="R11" i="151"/>
  <c r="Q11" i="151"/>
  <c r="P11" i="151"/>
  <c r="O11" i="151"/>
  <c r="N11" i="151"/>
  <c r="M11" i="151"/>
  <c r="L11" i="151"/>
  <c r="K11" i="151"/>
  <c r="J11" i="151"/>
  <c r="I11" i="151"/>
  <c r="H11" i="151"/>
  <c r="G11" i="151"/>
  <c r="F11" i="151"/>
  <c r="E11" i="151"/>
  <c r="D11" i="151"/>
  <c r="C11" i="151"/>
  <c r="V8" i="151"/>
  <c r="U8" i="151"/>
  <c r="T8" i="151"/>
  <c r="S8" i="151"/>
  <c r="R8" i="151"/>
  <c r="Q8" i="151"/>
  <c r="P8" i="151"/>
  <c r="O8" i="151"/>
  <c r="N8" i="151"/>
  <c r="M8" i="151"/>
  <c r="L8" i="151"/>
  <c r="L3" i="151" s="1"/>
  <c r="K8" i="151"/>
  <c r="J8" i="151"/>
  <c r="J3" i="151" s="1"/>
  <c r="I8" i="151"/>
  <c r="H8" i="151"/>
  <c r="G8" i="151"/>
  <c r="F8" i="151"/>
  <c r="E8" i="151"/>
  <c r="D8" i="151"/>
  <c r="D3" i="151" s="1"/>
  <c r="C8" i="151"/>
  <c r="V4" i="151"/>
  <c r="V3" i="151" s="1"/>
  <c r="U4" i="151"/>
  <c r="U3" i="151" s="1"/>
  <c r="T4" i="151"/>
  <c r="S4" i="151"/>
  <c r="S3" i="151" s="1"/>
  <c r="R4" i="151"/>
  <c r="Q4" i="151"/>
  <c r="P4" i="151"/>
  <c r="P3" i="151" s="1"/>
  <c r="O4" i="151"/>
  <c r="N4" i="151"/>
  <c r="N3" i="151" s="1"/>
  <c r="M4" i="151"/>
  <c r="M3" i="151" s="1"/>
  <c r="L4" i="151"/>
  <c r="K4" i="151"/>
  <c r="J4" i="151"/>
  <c r="I4" i="151"/>
  <c r="H4" i="151"/>
  <c r="H3" i="151" s="1"/>
  <c r="G4" i="151"/>
  <c r="F4" i="151"/>
  <c r="E4" i="151"/>
  <c r="D4" i="151"/>
  <c r="C4" i="151"/>
  <c r="T3" i="151"/>
  <c r="R3" i="151"/>
  <c r="O3" i="151"/>
  <c r="K3" i="151"/>
  <c r="G3" i="151"/>
  <c r="F3" i="151"/>
  <c r="E3" i="151"/>
  <c r="C3" i="151"/>
  <c r="W71" i="151"/>
  <c r="W27" i="151"/>
  <c r="W22" i="151"/>
  <c r="W17" i="151"/>
  <c r="W11" i="151"/>
  <c r="W8" i="151"/>
  <c r="W4" i="151"/>
  <c r="W3" i="152" l="1"/>
  <c r="I3" i="156"/>
  <c r="Q3" i="156"/>
  <c r="D3" i="156"/>
  <c r="L3" i="156"/>
  <c r="T3" i="156"/>
  <c r="C3" i="153"/>
  <c r="K3" i="153"/>
  <c r="S3" i="153"/>
  <c r="D3" i="155"/>
  <c r="L3" i="155"/>
  <c r="T3" i="155"/>
  <c r="J3" i="156"/>
  <c r="R3" i="156"/>
  <c r="E3" i="156"/>
  <c r="M3" i="156"/>
  <c r="U3" i="156"/>
  <c r="H3" i="156"/>
  <c r="P3" i="156"/>
  <c r="Q3" i="151"/>
  <c r="G3" i="152"/>
  <c r="O3" i="152"/>
  <c r="C3" i="156"/>
  <c r="K3" i="156"/>
  <c r="S3" i="156"/>
  <c r="V3" i="155"/>
  <c r="I3" i="151"/>
  <c r="U36" i="119"/>
  <c r="V39" i="119"/>
  <c r="C44" i="119"/>
  <c r="K44" i="119"/>
  <c r="N45" i="119"/>
  <c r="V45" i="119"/>
  <c r="Q46" i="119"/>
  <c r="D47" i="119"/>
  <c r="G48" i="119"/>
  <c r="O48" i="119"/>
  <c r="J49" i="119"/>
  <c r="R49" i="119"/>
  <c r="U50" i="119"/>
  <c r="H63" i="119"/>
  <c r="C64" i="119"/>
  <c r="K64" i="119"/>
  <c r="N65" i="119"/>
  <c r="V65" i="119"/>
  <c r="Q66" i="119"/>
  <c r="D67" i="119"/>
  <c r="G68" i="119"/>
  <c r="O68" i="119"/>
  <c r="J69" i="119"/>
  <c r="R69" i="119"/>
  <c r="W34" i="119"/>
  <c r="L41" i="119"/>
  <c r="O42" i="119"/>
  <c r="W42" i="119"/>
  <c r="J35" i="119"/>
  <c r="T51" i="10"/>
  <c r="M36" i="119"/>
  <c r="G34" i="119"/>
  <c r="Q51" i="119"/>
  <c r="T39" i="119"/>
  <c r="W51" i="10"/>
  <c r="V52" i="154"/>
  <c r="R35" i="119"/>
  <c r="C46" i="119"/>
  <c r="Q48" i="119"/>
  <c r="E51" i="119"/>
  <c r="T41" i="119"/>
  <c r="M34" i="119"/>
  <c r="F37" i="119"/>
  <c r="S44" i="119"/>
  <c r="L47" i="119"/>
  <c r="E50" i="119"/>
  <c r="S64" i="119"/>
  <c r="L67" i="119"/>
  <c r="O34" i="119"/>
  <c r="L39" i="119"/>
  <c r="U44" i="119"/>
  <c r="N47" i="119"/>
  <c r="I51" i="119"/>
  <c r="L51" i="10"/>
  <c r="C36" i="119"/>
  <c r="N39" i="119"/>
  <c r="P43" i="119"/>
  <c r="I46" i="119"/>
  <c r="W48" i="119"/>
  <c r="P63" i="119"/>
  <c r="I66" i="119"/>
  <c r="W68" i="119"/>
  <c r="D51" i="10"/>
  <c r="E42" i="119"/>
  <c r="E36" i="119"/>
  <c r="R43" i="119"/>
  <c r="K46" i="119"/>
  <c r="D49" i="119"/>
  <c r="M51" i="119"/>
  <c r="G42" i="119"/>
  <c r="U34" i="119"/>
  <c r="F45" i="119"/>
  <c r="T47" i="119"/>
  <c r="M50" i="119"/>
  <c r="F65" i="119"/>
  <c r="T67" i="119"/>
  <c r="C51" i="10"/>
  <c r="K51" i="10"/>
  <c r="S51" i="10"/>
  <c r="D51" i="119"/>
  <c r="L51" i="119"/>
  <c r="T51" i="119"/>
  <c r="H52" i="153"/>
  <c r="T52" i="153"/>
  <c r="G51" i="119"/>
  <c r="O51" i="119"/>
  <c r="W51" i="119"/>
  <c r="G51" i="10"/>
  <c r="O51" i="10"/>
  <c r="H51" i="119"/>
  <c r="P51" i="119"/>
  <c r="J51" i="10"/>
  <c r="R51" i="10"/>
  <c r="H52" i="154"/>
  <c r="P52" i="154"/>
  <c r="D52" i="154"/>
  <c r="H34" i="119"/>
  <c r="P34" i="119"/>
  <c r="C35" i="119"/>
  <c r="K35" i="119"/>
  <c r="S35" i="119"/>
  <c r="F36" i="119"/>
  <c r="N36" i="119"/>
  <c r="V36" i="119"/>
  <c r="O39" i="119"/>
  <c r="W39" i="119"/>
  <c r="M41" i="119"/>
  <c r="U41" i="119"/>
  <c r="H42" i="119"/>
  <c r="P42" i="119"/>
  <c r="C43" i="119"/>
  <c r="S43" i="119"/>
  <c r="F44" i="119"/>
  <c r="N44" i="119"/>
  <c r="V44" i="119"/>
  <c r="I45" i="119"/>
  <c r="Q45" i="119"/>
  <c r="D46" i="119"/>
  <c r="L46" i="119"/>
  <c r="T46" i="119"/>
  <c r="G47" i="119"/>
  <c r="O47" i="119"/>
  <c r="W47" i="119"/>
  <c r="J48" i="119"/>
  <c r="R48" i="119"/>
  <c r="E49" i="119"/>
  <c r="M49" i="119"/>
  <c r="U49" i="119"/>
  <c r="H50" i="119"/>
  <c r="P50" i="119"/>
  <c r="C63" i="119"/>
  <c r="K63" i="119"/>
  <c r="S63" i="119"/>
  <c r="F64" i="119"/>
  <c r="N64" i="119"/>
  <c r="V64" i="119"/>
  <c r="I65" i="119"/>
  <c r="Q65" i="119"/>
  <c r="D66" i="119"/>
  <c r="L66" i="119"/>
  <c r="T66" i="119"/>
  <c r="G67" i="119"/>
  <c r="O67" i="119"/>
  <c r="W67" i="119"/>
  <c r="J68" i="119"/>
  <c r="R68" i="119"/>
  <c r="E69" i="119"/>
  <c r="M69" i="119"/>
  <c r="U69" i="119"/>
  <c r="E51" i="10"/>
  <c r="U51" i="10"/>
  <c r="E64" i="10"/>
  <c r="U64" i="10"/>
  <c r="I65" i="10"/>
  <c r="E66" i="10"/>
  <c r="M66" i="10"/>
  <c r="Q67" i="10"/>
  <c r="E68" i="10"/>
  <c r="M68" i="10"/>
  <c r="U68" i="10"/>
  <c r="I69" i="10"/>
  <c r="Q69" i="10"/>
  <c r="F51" i="119"/>
  <c r="N51" i="119"/>
  <c r="V51" i="119"/>
  <c r="I34" i="119"/>
  <c r="Q34" i="119"/>
  <c r="D35" i="119"/>
  <c r="L35" i="119"/>
  <c r="T35" i="119"/>
  <c r="G36" i="119"/>
  <c r="O36" i="119"/>
  <c r="W36" i="119"/>
  <c r="P39" i="119"/>
  <c r="N41" i="119"/>
  <c r="V41" i="119"/>
  <c r="I42" i="119"/>
  <c r="Q42" i="119"/>
  <c r="D43" i="119"/>
  <c r="T43" i="119"/>
  <c r="G44" i="119"/>
  <c r="O44" i="119"/>
  <c r="W44" i="119"/>
  <c r="J45" i="119"/>
  <c r="R45" i="119"/>
  <c r="E46" i="119"/>
  <c r="M46" i="119"/>
  <c r="U46" i="119"/>
  <c r="H47" i="119"/>
  <c r="P47" i="119"/>
  <c r="C48" i="119"/>
  <c r="K48" i="119"/>
  <c r="S48" i="119"/>
  <c r="F49" i="119"/>
  <c r="N49" i="119"/>
  <c r="V49" i="119"/>
  <c r="I50" i="119"/>
  <c r="Q50" i="119"/>
  <c r="D63" i="119"/>
  <c r="L63" i="119"/>
  <c r="T63" i="119"/>
  <c r="G64" i="119"/>
  <c r="O64" i="119"/>
  <c r="W64" i="119"/>
  <c r="J65" i="119"/>
  <c r="R65" i="119"/>
  <c r="E66" i="119"/>
  <c r="M66" i="119"/>
  <c r="U66" i="119"/>
  <c r="H67" i="119"/>
  <c r="P67" i="119"/>
  <c r="C68" i="119"/>
  <c r="K68" i="119"/>
  <c r="S68" i="119"/>
  <c r="F69" i="119"/>
  <c r="N69" i="119"/>
  <c r="V69" i="119"/>
  <c r="M51" i="10"/>
  <c r="I63" i="10"/>
  <c r="Q63" i="10"/>
  <c r="M64" i="10"/>
  <c r="Q65" i="10"/>
  <c r="I67" i="10"/>
  <c r="F51" i="10"/>
  <c r="N51" i="10"/>
  <c r="V51" i="10"/>
  <c r="I51" i="10"/>
  <c r="Q51" i="10"/>
  <c r="J51" i="119"/>
  <c r="R51" i="119"/>
  <c r="R52" i="152"/>
  <c r="P52" i="153"/>
  <c r="D52" i="153"/>
  <c r="L52" i="153"/>
  <c r="P52" i="152"/>
  <c r="H52" i="152"/>
  <c r="M34" i="10"/>
  <c r="C34" i="119"/>
  <c r="K34" i="119"/>
  <c r="S34" i="119"/>
  <c r="F35" i="119"/>
  <c r="N35" i="119"/>
  <c r="V35" i="119"/>
  <c r="I36" i="119"/>
  <c r="Q36" i="119"/>
  <c r="D37" i="119"/>
  <c r="R39" i="119"/>
  <c r="H41" i="119"/>
  <c r="P41" i="119"/>
  <c r="C42" i="119"/>
  <c r="K42" i="119"/>
  <c r="S42" i="119"/>
  <c r="F43" i="119"/>
  <c r="N43" i="119"/>
  <c r="V43" i="119"/>
  <c r="I44" i="119"/>
  <c r="Q44" i="119"/>
  <c r="D45" i="119"/>
  <c r="L45" i="119"/>
  <c r="T45" i="119"/>
  <c r="G46" i="119"/>
  <c r="O46" i="119"/>
  <c r="W46" i="119"/>
  <c r="J47" i="119"/>
  <c r="R47" i="119"/>
  <c r="E48" i="119"/>
  <c r="M48" i="119"/>
  <c r="U48" i="119"/>
  <c r="H49" i="119"/>
  <c r="P49" i="119"/>
  <c r="C50" i="119"/>
  <c r="K50" i="119"/>
  <c r="S50" i="119"/>
  <c r="F63" i="119"/>
  <c r="N63" i="119"/>
  <c r="V63" i="119"/>
  <c r="I64" i="119"/>
  <c r="Q64" i="119"/>
  <c r="D65" i="119"/>
  <c r="L65" i="119"/>
  <c r="T65" i="119"/>
  <c r="G66" i="119"/>
  <c r="O66" i="119"/>
  <c r="W66" i="119"/>
  <c r="J67" i="119"/>
  <c r="R67" i="119"/>
  <c r="E68" i="119"/>
  <c r="M68" i="119"/>
  <c r="U68" i="119"/>
  <c r="H69" i="119"/>
  <c r="P69" i="119"/>
  <c r="W43" i="10"/>
  <c r="N34" i="10"/>
  <c r="J35" i="10"/>
  <c r="F36" i="10"/>
  <c r="N38" i="10"/>
  <c r="J39" i="10"/>
  <c r="J41" i="10"/>
  <c r="F42" i="10"/>
  <c r="V42" i="10"/>
  <c r="R43" i="10"/>
  <c r="N44" i="10"/>
  <c r="J45" i="10"/>
  <c r="F48" i="10"/>
  <c r="N50" i="10"/>
  <c r="V50" i="10"/>
  <c r="C52" i="153"/>
  <c r="K52" i="153"/>
  <c r="S52" i="153"/>
  <c r="H64" i="10"/>
  <c r="F34" i="10"/>
  <c r="V34" i="10"/>
  <c r="R35" i="10"/>
  <c r="N36" i="10"/>
  <c r="J37" i="10"/>
  <c r="R39" i="10"/>
  <c r="R41" i="10"/>
  <c r="N42" i="10"/>
  <c r="J43" i="10"/>
  <c r="F44" i="10"/>
  <c r="V44" i="10"/>
  <c r="R45" i="10"/>
  <c r="N48" i="10"/>
  <c r="V48" i="10"/>
  <c r="F50" i="10"/>
  <c r="I52" i="153"/>
  <c r="C51" i="119"/>
  <c r="K51" i="119"/>
  <c r="S51" i="119"/>
  <c r="J52" i="152"/>
  <c r="J52" i="154"/>
  <c r="R52" i="154"/>
  <c r="F52" i="154"/>
  <c r="G50" i="119"/>
  <c r="O50" i="119"/>
  <c r="W50" i="119"/>
  <c r="J63" i="119"/>
  <c r="R63" i="119"/>
  <c r="E64" i="119"/>
  <c r="M64" i="119"/>
  <c r="U64" i="119"/>
  <c r="H65" i="119"/>
  <c r="P65" i="119"/>
  <c r="C66" i="119"/>
  <c r="K66" i="119"/>
  <c r="S66" i="119"/>
  <c r="F67" i="119"/>
  <c r="N67" i="119"/>
  <c r="V67" i="119"/>
  <c r="I68" i="119"/>
  <c r="Q68" i="119"/>
  <c r="D69" i="119"/>
  <c r="L69" i="119"/>
  <c r="T69" i="119"/>
  <c r="G68" i="10"/>
  <c r="O68" i="10"/>
  <c r="K69" i="10"/>
  <c r="S69" i="10"/>
  <c r="T50" i="10"/>
  <c r="H51" i="10"/>
  <c r="P51" i="10"/>
  <c r="G52" i="152"/>
  <c r="L52" i="154"/>
  <c r="T52" i="154"/>
  <c r="W41" i="10"/>
  <c r="W49" i="10"/>
  <c r="F35" i="10"/>
  <c r="V35" i="10"/>
  <c r="F37" i="10"/>
  <c r="V37" i="10"/>
  <c r="N39" i="10"/>
  <c r="F41" i="10"/>
  <c r="V41" i="10"/>
  <c r="R42" i="10"/>
  <c r="F43" i="10"/>
  <c r="N43" i="10"/>
  <c r="V43" i="10"/>
  <c r="J44" i="10"/>
  <c r="R44" i="10"/>
  <c r="F45" i="10"/>
  <c r="N45" i="10"/>
  <c r="V45" i="10"/>
  <c r="J46" i="10"/>
  <c r="R46" i="10"/>
  <c r="F47" i="10"/>
  <c r="N47" i="10"/>
  <c r="V47" i="10"/>
  <c r="J48" i="10"/>
  <c r="R48" i="10"/>
  <c r="F49" i="10"/>
  <c r="N49" i="10"/>
  <c r="V49" i="10"/>
  <c r="J50" i="10"/>
  <c r="R50" i="10"/>
  <c r="J63" i="10"/>
  <c r="V64" i="10"/>
  <c r="J65" i="10"/>
  <c r="R65" i="10"/>
  <c r="F66" i="10"/>
  <c r="N66" i="10"/>
  <c r="V66" i="10"/>
  <c r="J67" i="10"/>
  <c r="R67" i="10"/>
  <c r="F68" i="10"/>
  <c r="N68" i="10"/>
  <c r="V68" i="10"/>
  <c r="J69" i="10"/>
  <c r="C42" i="10"/>
  <c r="W69" i="10"/>
  <c r="R34" i="10"/>
  <c r="N35" i="10"/>
  <c r="J36" i="10"/>
  <c r="R36" i="10"/>
  <c r="N37" i="10"/>
  <c r="V39" i="10"/>
  <c r="J42" i="10"/>
  <c r="C34" i="10"/>
  <c r="K34" i="10"/>
  <c r="S34" i="10"/>
  <c r="G35" i="10"/>
  <c r="O35" i="10"/>
  <c r="C36" i="10"/>
  <c r="K36" i="10"/>
  <c r="S36" i="10"/>
  <c r="G37" i="10"/>
  <c r="O37" i="10"/>
  <c r="O39" i="10"/>
  <c r="G41" i="10"/>
  <c r="O41" i="10"/>
  <c r="F34" i="119"/>
  <c r="N34" i="119"/>
  <c r="V34" i="119"/>
  <c r="I35" i="119"/>
  <c r="Q35" i="119"/>
  <c r="D36" i="119"/>
  <c r="L36" i="119"/>
  <c r="T36" i="119"/>
  <c r="G37" i="119"/>
  <c r="M39" i="119"/>
  <c r="U39" i="119"/>
  <c r="K41" i="119"/>
  <c r="S41" i="119"/>
  <c r="F42" i="119"/>
  <c r="N42" i="119"/>
  <c r="V42" i="119"/>
  <c r="I43" i="119"/>
  <c r="Q43" i="119"/>
  <c r="D44" i="119"/>
  <c r="L44" i="119"/>
  <c r="T44" i="119"/>
  <c r="G45" i="119"/>
  <c r="O45" i="119"/>
  <c r="W45" i="119"/>
  <c r="J46" i="119"/>
  <c r="R46" i="119"/>
  <c r="E47" i="119"/>
  <c r="M47" i="119"/>
  <c r="U47" i="119"/>
  <c r="H48" i="119"/>
  <c r="P48" i="119"/>
  <c r="C49" i="119"/>
  <c r="K49" i="119"/>
  <c r="S49" i="119"/>
  <c r="F50" i="119"/>
  <c r="N50" i="119"/>
  <c r="V50" i="119"/>
  <c r="I63" i="119"/>
  <c r="Q63" i="119"/>
  <c r="D64" i="119"/>
  <c r="L64" i="119"/>
  <c r="T64" i="119"/>
  <c r="G65" i="119"/>
  <c r="O65" i="119"/>
  <c r="W65" i="119"/>
  <c r="J66" i="119"/>
  <c r="R66" i="119"/>
  <c r="E67" i="119"/>
  <c r="M67" i="119"/>
  <c r="U67" i="119"/>
  <c r="H68" i="119"/>
  <c r="P68" i="119"/>
  <c r="C69" i="119"/>
  <c r="K69" i="119"/>
  <c r="S69" i="119"/>
  <c r="R69" i="10"/>
  <c r="K42" i="10"/>
  <c r="S42" i="10"/>
  <c r="G43" i="10"/>
  <c r="O43" i="10"/>
  <c r="C44" i="10"/>
  <c r="K44" i="10"/>
  <c r="S44" i="10"/>
  <c r="G45" i="10"/>
  <c r="O45" i="10"/>
  <c r="C46" i="10"/>
  <c r="K46" i="10"/>
  <c r="S46" i="10"/>
  <c r="G47" i="10"/>
  <c r="O47" i="10"/>
  <c r="C48" i="10"/>
  <c r="K48" i="10"/>
  <c r="S48" i="10"/>
  <c r="G49" i="10"/>
  <c r="O49" i="10"/>
  <c r="C50" i="10"/>
  <c r="K50" i="10"/>
  <c r="S50" i="10"/>
  <c r="J34" i="119"/>
  <c r="R34" i="119"/>
  <c r="E35" i="119"/>
  <c r="M35" i="119"/>
  <c r="U35" i="119"/>
  <c r="H36" i="119"/>
  <c r="P36" i="119"/>
  <c r="C37" i="119"/>
  <c r="Q39" i="119"/>
  <c r="G41" i="119"/>
  <c r="O41" i="119"/>
  <c r="W41" i="119"/>
  <c r="J42" i="119"/>
  <c r="R42" i="119"/>
  <c r="E43" i="119"/>
  <c r="M43" i="119"/>
  <c r="U43" i="119"/>
  <c r="H44" i="119"/>
  <c r="P44" i="119"/>
  <c r="C45" i="119"/>
  <c r="K45" i="119"/>
  <c r="S45" i="119"/>
  <c r="F46" i="119"/>
  <c r="N46" i="119"/>
  <c r="V46" i="119"/>
  <c r="I47" i="119"/>
  <c r="Q47" i="119"/>
  <c r="D48" i="119"/>
  <c r="L48" i="119"/>
  <c r="T48" i="119"/>
  <c r="G49" i="119"/>
  <c r="O49" i="119"/>
  <c r="W49" i="119"/>
  <c r="J50" i="119"/>
  <c r="R50" i="119"/>
  <c r="E63" i="119"/>
  <c r="M63" i="119"/>
  <c r="U63" i="119"/>
  <c r="H64" i="119"/>
  <c r="P64" i="119"/>
  <c r="C65" i="119"/>
  <c r="K65" i="119"/>
  <c r="S65" i="119"/>
  <c r="F66" i="119"/>
  <c r="N66" i="119"/>
  <c r="V66" i="119"/>
  <c r="I67" i="119"/>
  <c r="Q67" i="119"/>
  <c r="D68" i="119"/>
  <c r="L68" i="119"/>
  <c r="T68" i="119"/>
  <c r="G69" i="119"/>
  <c r="O69" i="119"/>
  <c r="W69" i="119"/>
  <c r="P64" i="10"/>
  <c r="D65" i="10"/>
  <c r="L65" i="10"/>
  <c r="T65" i="10"/>
  <c r="H66" i="10"/>
  <c r="P66" i="10"/>
  <c r="D67" i="10"/>
  <c r="L67" i="10"/>
  <c r="T67" i="10"/>
  <c r="H68" i="10"/>
  <c r="P68" i="10"/>
  <c r="D69" i="10"/>
  <c r="L69" i="10"/>
  <c r="T69" i="10"/>
  <c r="F52" i="153"/>
  <c r="N52" i="153"/>
  <c r="V52" i="153"/>
  <c r="J52" i="153"/>
  <c r="R52" i="153"/>
  <c r="D34" i="119"/>
  <c r="L34" i="119"/>
  <c r="T34" i="119"/>
  <c r="G35" i="119"/>
  <c r="O35" i="119"/>
  <c r="W35" i="119"/>
  <c r="J36" i="119"/>
  <c r="R36" i="119"/>
  <c r="E37" i="119"/>
  <c r="S39" i="119"/>
  <c r="I41" i="119"/>
  <c r="Q41" i="119"/>
  <c r="D42" i="119"/>
  <c r="L42" i="119"/>
  <c r="T42" i="119"/>
  <c r="O43" i="119"/>
  <c r="W43" i="119"/>
  <c r="J44" i="119"/>
  <c r="R44" i="119"/>
  <c r="E45" i="119"/>
  <c r="M45" i="119"/>
  <c r="U45" i="119"/>
  <c r="H46" i="119"/>
  <c r="P46" i="119"/>
  <c r="C47" i="119"/>
  <c r="K47" i="119"/>
  <c r="S47" i="119"/>
  <c r="F48" i="119"/>
  <c r="N48" i="119"/>
  <c r="V48" i="119"/>
  <c r="I49" i="119"/>
  <c r="Q49" i="119"/>
  <c r="D50" i="119"/>
  <c r="L50" i="119"/>
  <c r="T50" i="119"/>
  <c r="G63" i="119"/>
  <c r="O63" i="119"/>
  <c r="W63" i="119"/>
  <c r="J64" i="119"/>
  <c r="R64" i="119"/>
  <c r="E65" i="119"/>
  <c r="M65" i="119"/>
  <c r="U65" i="119"/>
  <c r="H66" i="119"/>
  <c r="P66" i="119"/>
  <c r="C67" i="119"/>
  <c r="K67" i="119"/>
  <c r="S67" i="119"/>
  <c r="F68" i="119"/>
  <c r="N68" i="119"/>
  <c r="V68" i="119"/>
  <c r="I69" i="119"/>
  <c r="Q69" i="119"/>
  <c r="K37" i="10"/>
  <c r="S37" i="10"/>
  <c r="K47" i="10"/>
  <c r="S47" i="10"/>
  <c r="V52" i="151"/>
  <c r="J52" i="151"/>
  <c r="V67" i="10"/>
  <c r="N52" i="155"/>
  <c r="W48" i="10"/>
  <c r="W68" i="10"/>
  <c r="E52" i="152"/>
  <c r="M52" i="152"/>
  <c r="I52" i="152"/>
  <c r="Q52" i="152"/>
  <c r="C52" i="154"/>
  <c r="K52" i="154"/>
  <c r="G52" i="154"/>
  <c r="E52" i="153"/>
  <c r="M52" i="153"/>
  <c r="Q52" i="151"/>
  <c r="I46" i="10"/>
  <c r="V52" i="156"/>
  <c r="G63" i="10"/>
  <c r="S64" i="10"/>
  <c r="G65" i="10"/>
  <c r="O65" i="10"/>
  <c r="C66" i="10"/>
  <c r="K66" i="10"/>
  <c r="S66" i="10"/>
  <c r="G67" i="10"/>
  <c r="O67" i="10"/>
  <c r="C68" i="10"/>
  <c r="K68" i="10"/>
  <c r="S68" i="10"/>
  <c r="G69" i="10"/>
  <c r="O69" i="10"/>
  <c r="W65" i="10"/>
  <c r="W46" i="10"/>
  <c r="W66" i="10"/>
  <c r="P52" i="151"/>
  <c r="H52" i="151"/>
  <c r="P63" i="10"/>
  <c r="L50" i="10"/>
  <c r="C52" i="152"/>
  <c r="K52" i="152"/>
  <c r="S52" i="152"/>
  <c r="I52" i="154"/>
  <c r="Q52" i="154"/>
  <c r="E52" i="154"/>
  <c r="M52" i="154"/>
  <c r="W37" i="10"/>
  <c r="G52" i="151"/>
  <c r="Q52" i="153"/>
  <c r="W45" i="10"/>
  <c r="Q66" i="10"/>
  <c r="N67" i="10"/>
  <c r="W39" i="10"/>
  <c r="W67" i="10"/>
  <c r="D35" i="10"/>
  <c r="L35" i="10"/>
  <c r="T35" i="10"/>
  <c r="H36" i="10"/>
  <c r="P36" i="10"/>
  <c r="D37" i="10"/>
  <c r="L37" i="10"/>
  <c r="T37" i="10"/>
  <c r="P38" i="10"/>
  <c r="L39" i="10"/>
  <c r="T39" i="10"/>
  <c r="D41" i="10"/>
  <c r="L41" i="10"/>
  <c r="T41" i="10"/>
  <c r="H42" i="10"/>
  <c r="P42" i="10"/>
  <c r="D43" i="10"/>
  <c r="L43" i="10"/>
  <c r="T43" i="10"/>
  <c r="H44" i="10"/>
  <c r="P44" i="10"/>
  <c r="D45" i="10"/>
  <c r="L45" i="10"/>
  <c r="T45" i="10"/>
  <c r="H46" i="10"/>
  <c r="P46" i="10"/>
  <c r="D47" i="10"/>
  <c r="L47" i="10"/>
  <c r="T47" i="10"/>
  <c r="H48" i="10"/>
  <c r="P48" i="10"/>
  <c r="D49" i="10"/>
  <c r="L49" i="10"/>
  <c r="T49" i="10"/>
  <c r="H50" i="10"/>
  <c r="P50" i="10"/>
  <c r="W47" i="10"/>
  <c r="E35" i="10"/>
  <c r="U35" i="10"/>
  <c r="Q38" i="10"/>
  <c r="C37" i="10"/>
  <c r="J49" i="10"/>
  <c r="R49" i="10"/>
  <c r="N52" i="154"/>
  <c r="C52" i="156"/>
  <c r="K52" i="156"/>
  <c r="S52" i="156"/>
  <c r="W42" i="10"/>
  <c r="G52" i="153"/>
  <c r="O52" i="153"/>
  <c r="W34" i="10"/>
  <c r="W50" i="10"/>
  <c r="P35" i="10"/>
  <c r="H43" i="10"/>
  <c r="P43" i="10"/>
  <c r="I66" i="10"/>
  <c r="E67" i="10"/>
  <c r="M67" i="10"/>
  <c r="U67" i="10"/>
  <c r="I68" i="10"/>
  <c r="Q68" i="10"/>
  <c r="W52" i="152"/>
  <c r="M35" i="10"/>
  <c r="Q46" i="10"/>
  <c r="W44" i="10"/>
  <c r="W64" i="10"/>
  <c r="E34" i="10"/>
  <c r="I35" i="10"/>
  <c r="Q35" i="10"/>
  <c r="E36" i="10"/>
  <c r="M36" i="10"/>
  <c r="I37" i="10"/>
  <c r="Q37" i="10"/>
  <c r="M38" i="10"/>
  <c r="I39" i="10"/>
  <c r="Q39" i="10"/>
  <c r="I41" i="10"/>
  <c r="Q41" i="10"/>
  <c r="E42" i="10"/>
  <c r="M42" i="10"/>
  <c r="U42" i="10"/>
  <c r="I43" i="10"/>
  <c r="Q43" i="10"/>
  <c r="E44" i="10"/>
  <c r="M44" i="10"/>
  <c r="U44" i="10"/>
  <c r="I45" i="10"/>
  <c r="Q45" i="10"/>
  <c r="E46" i="10"/>
  <c r="M46" i="10"/>
  <c r="U46" i="10"/>
  <c r="I47" i="10"/>
  <c r="Q47" i="10"/>
  <c r="E48" i="10"/>
  <c r="M48" i="10"/>
  <c r="U48" i="10"/>
  <c r="I49" i="10"/>
  <c r="Q49" i="10"/>
  <c r="E50" i="10"/>
  <c r="M50" i="10"/>
  <c r="U50" i="10"/>
  <c r="I52" i="151"/>
  <c r="F63" i="10"/>
  <c r="N63" i="10"/>
  <c r="V63" i="10"/>
  <c r="J64" i="10"/>
  <c r="R64" i="10"/>
  <c r="F65" i="10"/>
  <c r="N65" i="10"/>
  <c r="V65" i="10"/>
  <c r="J66" i="10"/>
  <c r="R66" i="10"/>
  <c r="F67" i="10"/>
  <c r="J68" i="10"/>
  <c r="R68" i="10"/>
  <c r="F69" i="10"/>
  <c r="N69" i="10"/>
  <c r="V69" i="10"/>
  <c r="C69" i="10"/>
  <c r="C52" i="151"/>
  <c r="D52" i="152"/>
  <c r="L52" i="152"/>
  <c r="T52" i="152"/>
  <c r="D34" i="10"/>
  <c r="L34" i="10"/>
  <c r="T34" i="10"/>
  <c r="D36" i="10"/>
  <c r="L36" i="10"/>
  <c r="H37" i="10"/>
  <c r="P37" i="10"/>
  <c r="L38" i="10"/>
  <c r="H39" i="10"/>
  <c r="P39" i="10"/>
  <c r="H41" i="10"/>
  <c r="P41" i="10"/>
  <c r="D42" i="10"/>
  <c r="L42" i="10"/>
  <c r="T42" i="10"/>
  <c r="D44" i="10"/>
  <c r="L44" i="10"/>
  <c r="T44" i="10"/>
  <c r="H45" i="10"/>
  <c r="P45" i="10"/>
  <c r="D46" i="10"/>
  <c r="D50" i="10"/>
  <c r="W52" i="153"/>
  <c r="J34" i="10"/>
  <c r="O52" i="154"/>
  <c r="G34" i="10"/>
  <c r="O34" i="10"/>
  <c r="C35" i="10"/>
  <c r="K35" i="10"/>
  <c r="S35" i="10"/>
  <c r="G36" i="10"/>
  <c r="O36" i="10"/>
  <c r="O38" i="10"/>
  <c r="C39" i="10"/>
  <c r="K39" i="10"/>
  <c r="S39" i="10"/>
  <c r="C41" i="10"/>
  <c r="K41" i="10"/>
  <c r="S41" i="10"/>
  <c r="G42" i="10"/>
  <c r="O42" i="10"/>
  <c r="C43" i="10"/>
  <c r="K43" i="10"/>
  <c r="S43" i="10"/>
  <c r="G44" i="10"/>
  <c r="O44" i="10"/>
  <c r="C45" i="10"/>
  <c r="K45" i="10"/>
  <c r="S45" i="10"/>
  <c r="G46" i="10"/>
  <c r="O46" i="10"/>
  <c r="C47" i="10"/>
  <c r="G48" i="10"/>
  <c r="O48" i="10"/>
  <c r="C49" i="10"/>
  <c r="K49" i="10"/>
  <c r="S49" i="10"/>
  <c r="G50" i="10"/>
  <c r="O50" i="10"/>
  <c r="O63" i="10"/>
  <c r="O52" i="151"/>
  <c r="K64" i="10"/>
  <c r="K52" i="151"/>
  <c r="C64" i="10"/>
  <c r="H34" i="10"/>
  <c r="P34" i="10"/>
  <c r="D64" i="10"/>
  <c r="L64" i="10"/>
  <c r="H65" i="10"/>
  <c r="U34" i="10"/>
  <c r="S52" i="154"/>
  <c r="H63" i="10"/>
  <c r="T64" i="10"/>
  <c r="P65" i="10"/>
  <c r="I34" i="10"/>
  <c r="Q34" i="10"/>
  <c r="I36" i="10"/>
  <c r="Q36" i="10"/>
  <c r="E37" i="10"/>
  <c r="M37" i="10"/>
  <c r="U37" i="10"/>
  <c r="M39" i="10"/>
  <c r="U39" i="10"/>
  <c r="E41" i="10"/>
  <c r="M41" i="10"/>
  <c r="U41" i="10"/>
  <c r="I42" i="10"/>
  <c r="Q42" i="10"/>
  <c r="E43" i="10"/>
  <c r="M43" i="10"/>
  <c r="I44" i="10"/>
  <c r="E45" i="10"/>
  <c r="M45" i="10"/>
  <c r="U45" i="10"/>
  <c r="E47" i="10"/>
  <c r="M47" i="10"/>
  <c r="U47" i="10"/>
  <c r="S52" i="151"/>
  <c r="W35" i="10"/>
  <c r="W52" i="151"/>
  <c r="W63" i="10"/>
  <c r="R63" i="10"/>
  <c r="R52" i="151"/>
  <c r="F64" i="10"/>
  <c r="F52" i="151"/>
  <c r="N64" i="10"/>
  <c r="N52" i="151"/>
  <c r="H35" i="10"/>
  <c r="F46" i="10"/>
  <c r="N46" i="10"/>
  <c r="V46" i="10"/>
  <c r="J47" i="10"/>
  <c r="R47" i="10"/>
  <c r="D66" i="10"/>
  <c r="L66" i="10"/>
  <c r="T66" i="10"/>
  <c r="H67" i="10"/>
  <c r="P67" i="10"/>
  <c r="D68" i="10"/>
  <c r="L68" i="10"/>
  <c r="T68" i="10"/>
  <c r="H69" i="10"/>
  <c r="P69" i="10"/>
  <c r="O52" i="152"/>
  <c r="W52" i="154"/>
  <c r="C52" i="155"/>
  <c r="K52" i="155"/>
  <c r="S52" i="155"/>
  <c r="Q44" i="10"/>
  <c r="I48" i="10"/>
  <c r="Q48" i="10"/>
  <c r="E49" i="10"/>
  <c r="M49" i="10"/>
  <c r="U49" i="10"/>
  <c r="I50" i="10"/>
  <c r="Q50" i="10"/>
  <c r="C63" i="10"/>
  <c r="K63" i="10"/>
  <c r="S63" i="10"/>
  <c r="G64" i="10"/>
  <c r="O64" i="10"/>
  <c r="C65" i="10"/>
  <c r="K65" i="10"/>
  <c r="S65" i="10"/>
  <c r="G66" i="10"/>
  <c r="O66" i="10"/>
  <c r="C67" i="10"/>
  <c r="K67" i="10"/>
  <c r="S67" i="10"/>
  <c r="F52" i="152"/>
  <c r="N52" i="152"/>
  <c r="V52" i="152"/>
  <c r="D52" i="151"/>
  <c r="D63" i="10"/>
  <c r="L52" i="151"/>
  <c r="L63" i="10"/>
  <c r="T52" i="151"/>
  <c r="T63" i="10"/>
  <c r="E52" i="151"/>
  <c r="E63" i="10"/>
  <c r="M52" i="151"/>
  <c r="M63" i="10"/>
  <c r="U63" i="10"/>
  <c r="I64" i="10"/>
  <c r="Q64" i="10"/>
  <c r="E65" i="10"/>
  <c r="M65" i="10"/>
  <c r="U65" i="10"/>
  <c r="E69" i="10"/>
  <c r="M69" i="10"/>
  <c r="U69" i="10"/>
  <c r="L46" i="10"/>
  <c r="T46" i="10"/>
  <c r="H47" i="10"/>
  <c r="P47" i="10"/>
  <c r="D48" i="10"/>
  <c r="L48" i="10"/>
  <c r="T48" i="10"/>
  <c r="H49" i="10"/>
  <c r="P49" i="10"/>
  <c r="F52" i="155"/>
  <c r="V52" i="155"/>
  <c r="I52" i="155"/>
  <c r="Q52" i="155"/>
  <c r="D52" i="155"/>
  <c r="L52" i="155"/>
  <c r="T52" i="155"/>
  <c r="G52" i="155"/>
  <c r="O52" i="155"/>
  <c r="W52" i="155"/>
  <c r="J52" i="155"/>
  <c r="R52" i="155"/>
  <c r="E52" i="155"/>
  <c r="M52" i="155"/>
  <c r="U52" i="155"/>
  <c r="H52" i="155"/>
  <c r="P52" i="155"/>
  <c r="F52" i="156"/>
  <c r="N52" i="156"/>
  <c r="I52" i="156"/>
  <c r="Q52" i="156"/>
  <c r="D52" i="156"/>
  <c r="L52" i="156"/>
  <c r="T52" i="156"/>
  <c r="G52" i="156"/>
  <c r="O52" i="156"/>
  <c r="W52" i="156"/>
  <c r="J52" i="156"/>
  <c r="R52" i="156"/>
  <c r="E52" i="156"/>
  <c r="M52" i="156"/>
  <c r="U52" i="156"/>
  <c r="H52" i="156"/>
  <c r="P52" i="156"/>
  <c r="W3" i="153"/>
  <c r="W3" i="154"/>
  <c r="W3" i="151"/>
  <c r="W74" i="123" l="1"/>
  <c r="V74" i="123"/>
  <c r="U74" i="123"/>
  <c r="T74" i="123"/>
  <c r="S74" i="123"/>
  <c r="R74" i="123"/>
  <c r="Q74" i="123"/>
  <c r="P74" i="123"/>
  <c r="O74" i="123"/>
  <c r="N74" i="123"/>
  <c r="M74" i="123"/>
  <c r="L74" i="123"/>
  <c r="K74" i="123"/>
  <c r="J74" i="123"/>
  <c r="I74" i="123"/>
  <c r="H74" i="123"/>
  <c r="G74" i="123"/>
  <c r="F74" i="123"/>
  <c r="E74" i="123"/>
  <c r="D74" i="123"/>
  <c r="C74" i="123"/>
  <c r="W70" i="123"/>
  <c r="V70" i="123"/>
  <c r="U70" i="123"/>
  <c r="T70" i="123"/>
  <c r="S70" i="123"/>
  <c r="R70" i="123"/>
  <c r="Q70" i="123"/>
  <c r="P70" i="123"/>
  <c r="O70" i="123"/>
  <c r="N70" i="123"/>
  <c r="M70" i="123"/>
  <c r="L70" i="123"/>
  <c r="K70" i="123"/>
  <c r="J70" i="123"/>
  <c r="I70" i="123"/>
  <c r="H70" i="123"/>
  <c r="G70" i="123"/>
  <c r="F70" i="123"/>
  <c r="E70" i="123"/>
  <c r="D70" i="123"/>
  <c r="C70" i="123"/>
  <c r="W58" i="123"/>
  <c r="V58" i="123"/>
  <c r="U58" i="123"/>
  <c r="T58" i="123"/>
  <c r="S58" i="123"/>
  <c r="R58" i="123"/>
  <c r="Q58" i="123"/>
  <c r="P58" i="123"/>
  <c r="O58" i="123"/>
  <c r="N58" i="123"/>
  <c r="M58" i="123"/>
  <c r="L58" i="123"/>
  <c r="K58" i="123"/>
  <c r="J58" i="123"/>
  <c r="I58" i="123"/>
  <c r="H58" i="123"/>
  <c r="G58" i="123"/>
  <c r="F58" i="123"/>
  <c r="E58" i="123"/>
  <c r="D58" i="123"/>
  <c r="C58" i="123"/>
  <c r="W57" i="123"/>
  <c r="V57" i="123"/>
  <c r="U57" i="123"/>
  <c r="T57" i="123"/>
  <c r="S57" i="123"/>
  <c r="R57" i="123"/>
  <c r="Q57" i="123"/>
  <c r="P57" i="123"/>
  <c r="O57" i="123"/>
  <c r="N57" i="123"/>
  <c r="M57" i="123"/>
  <c r="L57" i="123"/>
  <c r="K57" i="123"/>
  <c r="J57" i="123"/>
  <c r="I57" i="123"/>
  <c r="H57" i="123"/>
  <c r="G57" i="123"/>
  <c r="F57" i="123"/>
  <c r="E57" i="123"/>
  <c r="D57" i="123"/>
  <c r="C57" i="123"/>
  <c r="W56" i="123"/>
  <c r="V56" i="123"/>
  <c r="U56" i="123"/>
  <c r="T56" i="123"/>
  <c r="S56" i="123"/>
  <c r="R56" i="123"/>
  <c r="Q56" i="123"/>
  <c r="P56" i="123"/>
  <c r="O56" i="123"/>
  <c r="N56" i="123"/>
  <c r="M56" i="123"/>
  <c r="L56" i="123"/>
  <c r="K56" i="123"/>
  <c r="J56" i="123"/>
  <c r="I56" i="123"/>
  <c r="H56" i="123"/>
  <c r="G56" i="123"/>
  <c r="F56" i="123"/>
  <c r="E56" i="123"/>
  <c r="D56" i="123"/>
  <c r="C56" i="123"/>
  <c r="W55" i="123"/>
  <c r="V55" i="123"/>
  <c r="U55" i="123"/>
  <c r="T55" i="123"/>
  <c r="S55" i="123"/>
  <c r="R55" i="123"/>
  <c r="Q55" i="123"/>
  <c r="P55" i="123"/>
  <c r="O55" i="123"/>
  <c r="N55" i="123"/>
  <c r="M55" i="123"/>
  <c r="L55" i="123"/>
  <c r="K55" i="123"/>
  <c r="J55" i="123"/>
  <c r="I55" i="123"/>
  <c r="H55" i="123"/>
  <c r="G55" i="123"/>
  <c r="F55" i="123"/>
  <c r="E55" i="123"/>
  <c r="D55" i="123"/>
  <c r="C55" i="123"/>
  <c r="W54" i="123"/>
  <c r="V54" i="123"/>
  <c r="U54" i="123"/>
  <c r="T54" i="123"/>
  <c r="S54" i="123"/>
  <c r="R54" i="123"/>
  <c r="Q54" i="123"/>
  <c r="P54" i="123"/>
  <c r="O54" i="123"/>
  <c r="N54" i="123"/>
  <c r="M54" i="123"/>
  <c r="L54" i="123"/>
  <c r="K54" i="123"/>
  <c r="J54" i="123"/>
  <c r="I54" i="123"/>
  <c r="H54" i="123"/>
  <c r="G54" i="123"/>
  <c r="F54" i="123"/>
  <c r="E54" i="123"/>
  <c r="D54" i="123"/>
  <c r="C54" i="123"/>
  <c r="W53" i="123"/>
  <c r="V53" i="123"/>
  <c r="U53" i="123"/>
  <c r="T53" i="123"/>
  <c r="S53" i="123"/>
  <c r="R53" i="123"/>
  <c r="Q53" i="123"/>
  <c r="P53" i="123"/>
  <c r="O53" i="123"/>
  <c r="N53" i="123"/>
  <c r="M53" i="123"/>
  <c r="L53" i="123"/>
  <c r="K53" i="123"/>
  <c r="J53" i="123"/>
  <c r="I53" i="123"/>
  <c r="H53" i="123"/>
  <c r="G53" i="123"/>
  <c r="F53" i="123"/>
  <c r="E53" i="123"/>
  <c r="D53" i="123"/>
  <c r="C53" i="123"/>
  <c r="U76" i="116"/>
  <c r="T76" i="116"/>
  <c r="Q76" i="116"/>
  <c r="V75" i="116"/>
  <c r="R75" i="116"/>
  <c r="Q75" i="116"/>
  <c r="N75" i="116"/>
  <c r="J75" i="116"/>
  <c r="O74" i="116"/>
  <c r="N74" i="116"/>
  <c r="K74" i="116"/>
  <c r="G74" i="116"/>
  <c r="F74" i="116"/>
  <c r="C74" i="116"/>
  <c r="C73" i="116"/>
  <c r="Q72" i="116"/>
  <c r="J70" i="116"/>
  <c r="I68" i="116"/>
  <c r="H68" i="116"/>
  <c r="G68" i="116"/>
  <c r="D68" i="116"/>
  <c r="V67" i="116"/>
  <c r="U67" i="116"/>
  <c r="T67" i="116"/>
  <c r="Q67" i="116"/>
  <c r="K66" i="116"/>
  <c r="J66" i="116"/>
  <c r="K65" i="116"/>
  <c r="H65" i="116"/>
  <c r="G65" i="116"/>
  <c r="F65" i="116"/>
  <c r="C65" i="116"/>
  <c r="C64" i="116"/>
  <c r="R63" i="116"/>
  <c r="Q63" i="116"/>
  <c r="W62" i="116"/>
  <c r="O62" i="116"/>
  <c r="J62" i="116"/>
  <c r="I60" i="116"/>
  <c r="D60" i="116"/>
  <c r="V59" i="116"/>
  <c r="U59" i="116"/>
  <c r="T59" i="116"/>
  <c r="Q59" i="116"/>
  <c r="V58" i="116"/>
  <c r="S58" i="116"/>
  <c r="R58" i="116"/>
  <c r="Q58" i="116"/>
  <c r="N58" i="116"/>
  <c r="K58" i="116"/>
  <c r="J58" i="116"/>
  <c r="P57" i="116"/>
  <c r="O57" i="116"/>
  <c r="N57" i="116"/>
  <c r="H57" i="116"/>
  <c r="C57" i="116"/>
  <c r="E56" i="116"/>
  <c r="C56" i="116"/>
  <c r="R55" i="116"/>
  <c r="Q55" i="116"/>
  <c r="W54" i="116"/>
  <c r="O54" i="116"/>
  <c r="M54" i="116"/>
  <c r="J54" i="116"/>
  <c r="O53" i="116"/>
  <c r="L53" i="116"/>
  <c r="K53" i="116"/>
  <c r="J53" i="116"/>
  <c r="G53" i="116"/>
  <c r="D53" i="116"/>
  <c r="C53" i="116"/>
  <c r="T50" i="116"/>
  <c r="Q50" i="116"/>
  <c r="V49" i="116"/>
  <c r="S49" i="116"/>
  <c r="R49" i="116"/>
  <c r="Q49" i="116"/>
  <c r="N49" i="116"/>
  <c r="K49" i="116"/>
  <c r="J49" i="116"/>
  <c r="P48" i="116"/>
  <c r="K48" i="116"/>
  <c r="H48" i="116"/>
  <c r="C48" i="116"/>
  <c r="E47" i="116"/>
  <c r="R46" i="116"/>
  <c r="Q46" i="116"/>
  <c r="W45" i="116"/>
  <c r="R45" i="116"/>
  <c r="O45" i="116"/>
  <c r="N45" i="116"/>
  <c r="M45" i="116"/>
  <c r="J45" i="116"/>
  <c r="V42" i="116"/>
  <c r="U42" i="116"/>
  <c r="T42" i="116"/>
  <c r="Q42" i="116"/>
  <c r="O36" i="116"/>
  <c r="L36" i="116"/>
  <c r="G36" i="116"/>
  <c r="D36" i="116"/>
  <c r="C36" i="116"/>
  <c r="W35" i="116"/>
  <c r="I35" i="116"/>
  <c r="H35" i="116"/>
  <c r="G35" i="116"/>
  <c r="D35" i="116"/>
  <c r="V34" i="116"/>
  <c r="U34" i="116"/>
  <c r="T34" i="116"/>
  <c r="Q34" i="116"/>
  <c r="V32" i="116"/>
  <c r="S32" i="116"/>
  <c r="R32" i="116"/>
  <c r="Q32" i="116"/>
  <c r="N32" i="116"/>
  <c r="K32" i="116"/>
  <c r="J32" i="116"/>
  <c r="I32" i="116"/>
  <c r="P31" i="116"/>
  <c r="O31" i="116"/>
  <c r="N31" i="116"/>
  <c r="K31" i="116"/>
  <c r="H31" i="116"/>
  <c r="G31" i="116"/>
  <c r="F31" i="116"/>
  <c r="C31" i="116"/>
  <c r="H30" i="116"/>
  <c r="E30" i="116"/>
  <c r="D30" i="116"/>
  <c r="C30" i="116"/>
  <c r="U29" i="116"/>
  <c r="R29" i="116"/>
  <c r="Q29" i="116"/>
  <c r="P29" i="116"/>
  <c r="W28" i="116"/>
  <c r="V28" i="116"/>
  <c r="U28" i="116"/>
  <c r="R28" i="116"/>
  <c r="O28" i="116"/>
  <c r="N28" i="116"/>
  <c r="M28" i="116"/>
  <c r="J28" i="116"/>
  <c r="O25" i="116"/>
  <c r="L25" i="116"/>
  <c r="K25" i="116"/>
  <c r="J25" i="116"/>
  <c r="G25" i="116"/>
  <c r="D25" i="116"/>
  <c r="C25" i="116"/>
  <c r="W24" i="116"/>
  <c r="I24" i="116"/>
  <c r="H24" i="116"/>
  <c r="G24" i="116"/>
  <c r="D24" i="116"/>
  <c r="V23" i="116"/>
  <c r="U23" i="116"/>
  <c r="T23" i="116"/>
  <c r="Q23" i="116"/>
  <c r="V21" i="116"/>
  <c r="S21" i="116"/>
  <c r="R21" i="116"/>
  <c r="Q21" i="116"/>
  <c r="N21" i="116"/>
  <c r="K21" i="116"/>
  <c r="J21" i="116"/>
  <c r="I21" i="116"/>
  <c r="P20" i="116"/>
  <c r="O20" i="116"/>
  <c r="N20" i="116"/>
  <c r="K20" i="116"/>
  <c r="H20" i="116"/>
  <c r="G20" i="116"/>
  <c r="F20" i="116"/>
  <c r="C20" i="116"/>
  <c r="H19" i="116"/>
  <c r="E19" i="116"/>
  <c r="D19" i="116"/>
  <c r="C19" i="116"/>
  <c r="U18" i="116"/>
  <c r="R18" i="116"/>
  <c r="Q18" i="116"/>
  <c r="P18" i="116"/>
  <c r="W16" i="116"/>
  <c r="V16" i="116"/>
  <c r="U16" i="116"/>
  <c r="R16" i="116"/>
  <c r="O16" i="116"/>
  <c r="N16" i="116"/>
  <c r="M16" i="116"/>
  <c r="J16" i="116"/>
  <c r="O15" i="116"/>
  <c r="L15" i="116"/>
  <c r="K15" i="116"/>
  <c r="J15" i="116"/>
  <c r="G15" i="116"/>
  <c r="D15" i="116"/>
  <c r="C15" i="116"/>
  <c r="W14" i="116"/>
  <c r="I14" i="116"/>
  <c r="H14" i="116"/>
  <c r="G14" i="116"/>
  <c r="D14" i="116"/>
  <c r="V13" i="116"/>
  <c r="U13" i="116"/>
  <c r="T13" i="116"/>
  <c r="Q13" i="116"/>
  <c r="V12" i="116"/>
  <c r="S12" i="116"/>
  <c r="R12" i="116"/>
  <c r="Q12" i="116"/>
  <c r="N12" i="116"/>
  <c r="K12" i="116"/>
  <c r="J12" i="116"/>
  <c r="I12" i="116"/>
  <c r="P10" i="116"/>
  <c r="O10" i="116"/>
  <c r="N10" i="116"/>
  <c r="K10" i="116"/>
  <c r="H10" i="116"/>
  <c r="G10" i="116"/>
  <c r="F10" i="116"/>
  <c r="C10" i="116"/>
  <c r="H9" i="116"/>
  <c r="E9" i="116"/>
  <c r="D9" i="116"/>
  <c r="C9" i="116"/>
  <c r="U7" i="116"/>
  <c r="R7" i="116"/>
  <c r="Q7" i="116"/>
  <c r="P7" i="116"/>
  <c r="W6" i="116"/>
  <c r="V6" i="116"/>
  <c r="U6" i="116"/>
  <c r="R6" i="116"/>
  <c r="O6" i="116"/>
  <c r="N6" i="116"/>
  <c r="M6" i="116"/>
  <c r="J6" i="116"/>
  <c r="O5" i="116"/>
  <c r="L5" i="116"/>
  <c r="K5" i="116"/>
  <c r="J5" i="116"/>
  <c r="G5" i="116"/>
  <c r="D5" i="116"/>
  <c r="C5" i="116"/>
  <c r="H73" i="116"/>
  <c r="D73" i="116"/>
  <c r="U72" i="116"/>
  <c r="V70" i="116"/>
  <c r="U70" i="116"/>
  <c r="R70" i="116"/>
  <c r="N70" i="116"/>
  <c r="M70" i="116"/>
  <c r="O69" i="116"/>
  <c r="K69" i="116"/>
  <c r="J69" i="116"/>
  <c r="G69" i="116"/>
  <c r="C69" i="116"/>
  <c r="H64" i="116"/>
  <c r="E64" i="116"/>
  <c r="D64" i="116"/>
  <c r="U63" i="116"/>
  <c r="V62" i="116"/>
  <c r="U62" i="116"/>
  <c r="R62" i="116"/>
  <c r="N62" i="116"/>
  <c r="M62" i="116"/>
  <c r="H60" i="116"/>
  <c r="G60" i="116"/>
  <c r="K57" i="116"/>
  <c r="G57" i="116"/>
  <c r="F57" i="116"/>
  <c r="H56" i="116"/>
  <c r="D56" i="116"/>
  <c r="U55" i="116"/>
  <c r="V54" i="116"/>
  <c r="U54" i="116"/>
  <c r="R54" i="116"/>
  <c r="N54" i="116"/>
  <c r="O48" i="116"/>
  <c r="N48" i="116"/>
  <c r="G48" i="116"/>
  <c r="F48" i="116"/>
  <c r="H47" i="116"/>
  <c r="D47" i="116"/>
  <c r="C47" i="116"/>
  <c r="U46" i="116"/>
  <c r="V45" i="116"/>
  <c r="U45" i="116"/>
  <c r="S24" i="102"/>
  <c r="N5" i="102"/>
  <c r="O64" i="102"/>
  <c r="G64" i="102"/>
  <c r="L55" i="102"/>
  <c r="D55" i="102"/>
  <c r="V36" i="102"/>
  <c r="F36" i="102"/>
  <c r="C24" i="102"/>
  <c r="P23" i="102"/>
  <c r="H23" i="102"/>
  <c r="U12" i="102"/>
  <c r="M12" i="102"/>
  <c r="E12" i="102"/>
  <c r="I45" i="102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C14" i="102" l="1"/>
  <c r="C35" i="102"/>
  <c r="C43" i="102"/>
  <c r="C51" i="102"/>
  <c r="C60" i="102"/>
  <c r="I62" i="102"/>
  <c r="I70" i="102"/>
  <c r="Q70" i="102"/>
  <c r="P13" i="102"/>
  <c r="K14" i="102"/>
  <c r="S14" i="102"/>
  <c r="F25" i="102"/>
  <c r="N25" i="102"/>
  <c r="V25" i="102"/>
  <c r="I37" i="102"/>
  <c r="Q37" i="102"/>
  <c r="D46" i="102"/>
  <c r="L46" i="102"/>
  <c r="T46" i="102"/>
  <c r="G56" i="102"/>
  <c r="O56" i="102"/>
  <c r="W56" i="102"/>
  <c r="J65" i="102"/>
  <c r="R65" i="102"/>
  <c r="L72" i="102"/>
  <c r="T72" i="102"/>
  <c r="J10" i="102"/>
  <c r="R10" i="102"/>
  <c r="E21" i="102"/>
  <c r="M21" i="102"/>
  <c r="U21" i="102"/>
  <c r="H34" i="102"/>
  <c r="P34" i="102"/>
  <c r="K35" i="102"/>
  <c r="S35" i="102"/>
  <c r="F44" i="102"/>
  <c r="N44" i="102"/>
  <c r="V44" i="102"/>
  <c r="I54" i="102"/>
  <c r="Q54" i="102"/>
  <c r="D63" i="102"/>
  <c r="L63" i="102"/>
  <c r="T63" i="102"/>
  <c r="O9" i="102"/>
  <c r="W9" i="102"/>
  <c r="R20" i="102"/>
  <c r="E32" i="102"/>
  <c r="U32" i="102"/>
  <c r="H42" i="102"/>
  <c r="K43" i="102"/>
  <c r="S43" i="102"/>
  <c r="F53" i="102"/>
  <c r="N53" i="102"/>
  <c r="V53" i="102"/>
  <c r="Q62" i="102"/>
  <c r="D7" i="102"/>
  <c r="L7" i="102"/>
  <c r="T7" i="102"/>
  <c r="G19" i="102"/>
  <c r="O19" i="102"/>
  <c r="W19" i="102"/>
  <c r="J31" i="102"/>
  <c r="R31" i="102"/>
  <c r="E41" i="102"/>
  <c r="M41" i="102"/>
  <c r="U41" i="102"/>
  <c r="H50" i="102"/>
  <c r="P50" i="102"/>
  <c r="K51" i="102"/>
  <c r="F61" i="102"/>
  <c r="N61" i="102"/>
  <c r="F69" i="102"/>
  <c r="N69" i="102"/>
  <c r="V69" i="102"/>
  <c r="H76" i="102"/>
  <c r="P76" i="102"/>
  <c r="I6" i="102"/>
  <c r="Q6" i="102"/>
  <c r="D18" i="102"/>
  <c r="L18" i="102"/>
  <c r="T18" i="102"/>
  <c r="G30" i="102"/>
  <c r="O30" i="102"/>
  <c r="W30" i="102"/>
  <c r="J40" i="102"/>
  <c r="R40" i="102"/>
  <c r="E49" i="102"/>
  <c r="M49" i="102"/>
  <c r="U49" i="102"/>
  <c r="H59" i="102"/>
  <c r="P59" i="102"/>
  <c r="K60" i="102"/>
  <c r="S60" i="102"/>
  <c r="K68" i="102"/>
  <c r="S68" i="102"/>
  <c r="M75" i="102"/>
  <c r="U75" i="102"/>
  <c r="V5" i="102"/>
  <c r="Q16" i="102"/>
  <c r="D29" i="102"/>
  <c r="T29" i="102"/>
  <c r="G39" i="102"/>
  <c r="W39" i="102"/>
  <c r="J48" i="102"/>
  <c r="E58" i="102"/>
  <c r="M58" i="102"/>
  <c r="H67" i="102"/>
  <c r="P67" i="102"/>
  <c r="J74" i="102"/>
  <c r="R74" i="102"/>
  <c r="F15" i="102"/>
  <c r="N15" i="102"/>
  <c r="V15" i="102"/>
  <c r="I28" i="102"/>
  <c r="Q28" i="102"/>
  <c r="D38" i="102"/>
  <c r="L38" i="102"/>
  <c r="T38" i="102"/>
  <c r="G47" i="102"/>
  <c r="O47" i="102"/>
  <c r="W47" i="102"/>
  <c r="J57" i="102"/>
  <c r="R57" i="102"/>
  <c r="E66" i="102"/>
  <c r="M66" i="102"/>
  <c r="U66" i="102"/>
  <c r="G73" i="102"/>
  <c r="O73" i="102"/>
  <c r="W73" i="102"/>
  <c r="F5" i="102"/>
  <c r="G9" i="102"/>
  <c r="H13" i="102"/>
  <c r="I16" i="102"/>
  <c r="J20" i="102"/>
  <c r="K24" i="102"/>
  <c r="L29" i="102"/>
  <c r="M32" i="102"/>
  <c r="N36" i="102"/>
  <c r="O39" i="102"/>
  <c r="P42" i="102"/>
  <c r="Q45" i="102"/>
  <c r="R48" i="102"/>
  <c r="S51" i="102"/>
  <c r="T55" i="102"/>
  <c r="U58" i="102"/>
  <c r="V61" i="102"/>
  <c r="W64" i="102"/>
  <c r="C68" i="102"/>
  <c r="D72" i="102"/>
  <c r="E75" i="102"/>
  <c r="E5" i="102"/>
  <c r="M5" i="102"/>
  <c r="U5" i="102"/>
  <c r="H6" i="102"/>
  <c r="P6" i="102"/>
  <c r="C7" i="102"/>
  <c r="K7" i="102"/>
  <c r="S7" i="102"/>
  <c r="F9" i="102"/>
  <c r="N9" i="102"/>
  <c r="V9" i="102"/>
  <c r="I10" i="102"/>
  <c r="Q10" i="102"/>
  <c r="D12" i="102"/>
  <c r="L12" i="102"/>
  <c r="T12" i="102"/>
  <c r="G13" i="102"/>
  <c r="O13" i="102"/>
  <c r="W13" i="102"/>
  <c r="J14" i="102"/>
  <c r="R14" i="102"/>
  <c r="E15" i="102"/>
  <c r="M15" i="102"/>
  <c r="U15" i="102"/>
  <c r="H16" i="102"/>
  <c r="P16" i="102"/>
  <c r="C18" i="102"/>
  <c r="K18" i="102"/>
  <c r="S18" i="102"/>
  <c r="F19" i="102"/>
  <c r="N19" i="102"/>
  <c r="V19" i="102"/>
  <c r="I20" i="102"/>
  <c r="Q20" i="102"/>
  <c r="D21" i="102"/>
  <c r="L21" i="102"/>
  <c r="T21" i="102"/>
  <c r="G23" i="102"/>
  <c r="O23" i="102"/>
  <c r="W23" i="102"/>
  <c r="J24" i="102"/>
  <c r="R24" i="102"/>
  <c r="E25" i="102"/>
  <c r="M25" i="102"/>
  <c r="U25" i="102"/>
  <c r="H28" i="102"/>
  <c r="P28" i="102"/>
  <c r="C29" i="102"/>
  <c r="K29" i="102"/>
  <c r="S29" i="102"/>
  <c r="F30" i="102"/>
  <c r="N30" i="102"/>
  <c r="V30" i="102"/>
  <c r="I31" i="102"/>
  <c r="Q31" i="102"/>
  <c r="D32" i="102"/>
  <c r="L32" i="102"/>
  <c r="T32" i="102"/>
  <c r="G34" i="102"/>
  <c r="O34" i="102"/>
  <c r="W34" i="102"/>
  <c r="J35" i="102"/>
  <c r="R35" i="102"/>
  <c r="E36" i="102"/>
  <c r="M36" i="102"/>
  <c r="U36" i="102"/>
  <c r="H37" i="102"/>
  <c r="P37" i="102"/>
  <c r="C38" i="102"/>
  <c r="K38" i="102"/>
  <c r="S38" i="102"/>
  <c r="F39" i="102"/>
  <c r="N39" i="102"/>
  <c r="V39" i="102"/>
  <c r="I40" i="102"/>
  <c r="Q40" i="102"/>
  <c r="D41" i="102"/>
  <c r="L41" i="102"/>
  <c r="T41" i="102"/>
  <c r="G42" i="102"/>
  <c r="O42" i="102"/>
  <c r="W42" i="102"/>
  <c r="J43" i="102"/>
  <c r="R43" i="102"/>
  <c r="E44" i="102"/>
  <c r="M44" i="102"/>
  <c r="U44" i="102"/>
  <c r="H45" i="102"/>
  <c r="P45" i="102"/>
  <c r="C46" i="102"/>
  <c r="K46" i="102"/>
  <c r="S46" i="102"/>
  <c r="F47" i="102"/>
  <c r="N47" i="102"/>
  <c r="V47" i="102"/>
  <c r="I48" i="102"/>
  <c r="Q48" i="102"/>
  <c r="D49" i="102"/>
  <c r="L49" i="102"/>
  <c r="T49" i="102"/>
  <c r="G50" i="102"/>
  <c r="O50" i="102"/>
  <c r="W50" i="102"/>
  <c r="J51" i="102"/>
  <c r="R51" i="102"/>
  <c r="E53" i="102"/>
  <c r="M53" i="102"/>
  <c r="U53" i="102"/>
  <c r="H54" i="102"/>
  <c r="P54" i="102"/>
  <c r="C55" i="102"/>
  <c r="K55" i="102"/>
  <c r="S55" i="102"/>
  <c r="F56" i="102"/>
  <c r="N56" i="102"/>
  <c r="V56" i="102"/>
  <c r="I57" i="102"/>
  <c r="Q57" i="102"/>
  <c r="D58" i="102"/>
  <c r="L58" i="102"/>
  <c r="T58" i="102"/>
  <c r="G59" i="102"/>
  <c r="O59" i="102"/>
  <c r="W59" i="102"/>
  <c r="J60" i="102"/>
  <c r="R60" i="102"/>
  <c r="E61" i="102"/>
  <c r="M61" i="102"/>
  <c r="U61" i="102"/>
  <c r="H62" i="102"/>
  <c r="P62" i="102"/>
  <c r="C63" i="102"/>
  <c r="K63" i="102"/>
  <c r="S63" i="102"/>
  <c r="F64" i="102"/>
  <c r="N64" i="102"/>
  <c r="V64" i="102"/>
  <c r="I65" i="102"/>
  <c r="Q65" i="102"/>
  <c r="D66" i="102"/>
  <c r="L66" i="102"/>
  <c r="T66" i="102"/>
  <c r="G67" i="102"/>
  <c r="O67" i="102"/>
  <c r="W67" i="102"/>
  <c r="J68" i="102"/>
  <c r="R68" i="102"/>
  <c r="E69" i="102"/>
  <c r="M69" i="102"/>
  <c r="U69" i="102"/>
  <c r="H70" i="102"/>
  <c r="P70" i="102"/>
  <c r="C72" i="102"/>
  <c r="K72" i="102"/>
  <c r="S72" i="102"/>
  <c r="F73" i="102"/>
  <c r="N73" i="102"/>
  <c r="V73" i="102"/>
  <c r="I74" i="102"/>
  <c r="Q74" i="102"/>
  <c r="D75" i="102"/>
  <c r="L75" i="102"/>
  <c r="T75" i="102"/>
  <c r="G76" i="102"/>
  <c r="O76" i="102"/>
  <c r="W76" i="102"/>
  <c r="G5" i="102"/>
  <c r="O5" i="102"/>
  <c r="W5" i="102"/>
  <c r="J6" i="102"/>
  <c r="R6" i="102"/>
  <c r="E7" i="102"/>
  <c r="M7" i="102"/>
  <c r="U7" i="102"/>
  <c r="H9" i="102"/>
  <c r="P9" i="102"/>
  <c r="C10" i="102"/>
  <c r="K10" i="102"/>
  <c r="S10" i="102"/>
  <c r="F12" i="102"/>
  <c r="N12" i="102"/>
  <c r="V12" i="102"/>
  <c r="I13" i="102"/>
  <c r="Q13" i="102"/>
  <c r="D14" i="102"/>
  <c r="L14" i="102"/>
  <c r="T14" i="102"/>
  <c r="G15" i="102"/>
  <c r="O15" i="102"/>
  <c r="W15" i="102"/>
  <c r="J16" i="102"/>
  <c r="R16" i="102"/>
  <c r="E18" i="102"/>
  <c r="M18" i="102"/>
  <c r="U18" i="102"/>
  <c r="H19" i="102"/>
  <c r="P19" i="102"/>
  <c r="C20" i="102"/>
  <c r="K20" i="102"/>
  <c r="S20" i="102"/>
  <c r="F21" i="102"/>
  <c r="N21" i="102"/>
  <c r="P5" i="46"/>
  <c r="I9" i="46"/>
  <c r="W12" i="46"/>
  <c r="P15" i="46"/>
  <c r="I19" i="46"/>
  <c r="W21" i="46"/>
  <c r="P25" i="46"/>
  <c r="I30" i="46"/>
  <c r="W32" i="46"/>
  <c r="P36" i="46"/>
  <c r="I39" i="46"/>
  <c r="W41" i="46"/>
  <c r="P44" i="46"/>
  <c r="I47" i="46"/>
  <c r="W49" i="46"/>
  <c r="P53" i="46"/>
  <c r="I56" i="46"/>
  <c r="W58" i="46"/>
  <c r="P61" i="46"/>
  <c r="I64" i="46"/>
  <c r="W66" i="46"/>
  <c r="P69" i="46"/>
  <c r="I73" i="46"/>
  <c r="V21" i="102"/>
  <c r="I23" i="102"/>
  <c r="Q23" i="102"/>
  <c r="D24" i="102"/>
  <c r="L24" i="102"/>
  <c r="T24" i="102"/>
  <c r="G25" i="102"/>
  <c r="O25" i="102"/>
  <c r="W25" i="102"/>
  <c r="J28" i="102"/>
  <c r="R28" i="102"/>
  <c r="E29" i="102"/>
  <c r="M29" i="102"/>
  <c r="U29" i="102"/>
  <c r="H30" i="102"/>
  <c r="P30" i="102"/>
  <c r="C31" i="102"/>
  <c r="K31" i="102"/>
  <c r="S31" i="102"/>
  <c r="F32" i="102"/>
  <c r="N32" i="102"/>
  <c r="V32" i="102"/>
  <c r="I34" i="102"/>
  <c r="Q34" i="102"/>
  <c r="D35" i="102"/>
  <c r="L35" i="102"/>
  <c r="T35" i="102"/>
  <c r="G36" i="102"/>
  <c r="O36" i="102"/>
  <c r="W36" i="102"/>
  <c r="J37" i="102"/>
  <c r="R37" i="102"/>
  <c r="E38" i="102"/>
  <c r="M38" i="102"/>
  <c r="U38" i="102"/>
  <c r="H39" i="102"/>
  <c r="P39" i="102"/>
  <c r="C40" i="102"/>
  <c r="K40" i="102"/>
  <c r="S40" i="102"/>
  <c r="F41" i="102"/>
  <c r="N41" i="102"/>
  <c r="V41" i="102"/>
  <c r="I42" i="102"/>
  <c r="Q42" i="102"/>
  <c r="D43" i="102"/>
  <c r="L43" i="102"/>
  <c r="T43" i="102"/>
  <c r="G44" i="102"/>
  <c r="O44" i="102"/>
  <c r="W44" i="102"/>
  <c r="J45" i="102"/>
  <c r="R45" i="102"/>
  <c r="E46" i="102"/>
  <c r="M46" i="102"/>
  <c r="U46" i="102"/>
  <c r="H47" i="102"/>
  <c r="P47" i="102"/>
  <c r="C48" i="102"/>
  <c r="K48" i="102"/>
  <c r="S48" i="102"/>
  <c r="F49" i="102"/>
  <c r="N49" i="102"/>
  <c r="V49" i="102"/>
  <c r="I50" i="102"/>
  <c r="Q50" i="102"/>
  <c r="D51" i="102"/>
  <c r="L51" i="102"/>
  <c r="T51" i="102"/>
  <c r="G53" i="102"/>
  <c r="O53" i="102"/>
  <c r="W53" i="102"/>
  <c r="J54" i="102"/>
  <c r="R54" i="102"/>
  <c r="E55" i="102"/>
  <c r="M55" i="102"/>
  <c r="U55" i="102"/>
  <c r="H56" i="102"/>
  <c r="P56" i="102"/>
  <c r="C57" i="102"/>
  <c r="K57" i="102"/>
  <c r="S57" i="102"/>
  <c r="F58" i="102"/>
  <c r="N58" i="102"/>
  <c r="V58" i="102"/>
  <c r="H5" i="102"/>
  <c r="P5" i="102"/>
  <c r="C6" i="102"/>
  <c r="K6" i="102"/>
  <c r="S6" i="102"/>
  <c r="F7" i="102"/>
  <c r="N7" i="102"/>
  <c r="V7" i="102"/>
  <c r="I9" i="102"/>
  <c r="Q9" i="102"/>
  <c r="D10" i="102"/>
  <c r="L10" i="102"/>
  <c r="T10" i="102"/>
  <c r="G12" i="102"/>
  <c r="O12" i="102"/>
  <c r="W12" i="102"/>
  <c r="J13" i="102"/>
  <c r="R13" i="102"/>
  <c r="E14" i="102"/>
  <c r="M14" i="102"/>
  <c r="U14" i="102"/>
  <c r="H15" i="102"/>
  <c r="P15" i="102"/>
  <c r="C16" i="102"/>
  <c r="K16" i="102"/>
  <c r="S16" i="102"/>
  <c r="F18" i="102"/>
  <c r="N18" i="102"/>
  <c r="V18" i="102"/>
  <c r="I19" i="102"/>
  <c r="Q19" i="102"/>
  <c r="D20" i="102"/>
  <c r="L20" i="102"/>
  <c r="T20" i="102"/>
  <c r="G21" i="102"/>
  <c r="O21" i="102"/>
  <c r="W21" i="102"/>
  <c r="J23" i="102"/>
  <c r="R23" i="102"/>
  <c r="E24" i="102"/>
  <c r="M24" i="102"/>
  <c r="U24" i="102"/>
  <c r="H25" i="102"/>
  <c r="P25" i="102"/>
  <c r="C28" i="102"/>
  <c r="K28" i="102"/>
  <c r="S28" i="102"/>
  <c r="F29" i="102"/>
  <c r="N29" i="102"/>
  <c r="V29" i="102"/>
  <c r="I30" i="102"/>
  <c r="Q30" i="102"/>
  <c r="D31" i="102"/>
  <c r="L31" i="102"/>
  <c r="T31" i="102"/>
  <c r="G32" i="102"/>
  <c r="I5" i="102"/>
  <c r="Q5" i="102"/>
  <c r="D6" i="102"/>
  <c r="L6" i="102"/>
  <c r="T6" i="102"/>
  <c r="G7" i="102"/>
  <c r="O7" i="102"/>
  <c r="W7" i="102"/>
  <c r="J9" i="102"/>
  <c r="R9" i="102"/>
  <c r="E10" i="102"/>
  <c r="M10" i="102"/>
  <c r="U10" i="102"/>
  <c r="H12" i="102"/>
  <c r="P12" i="102"/>
  <c r="C13" i="102"/>
  <c r="K13" i="102"/>
  <c r="S13" i="102"/>
  <c r="F14" i="102"/>
  <c r="N14" i="102"/>
  <c r="V14" i="102"/>
  <c r="I15" i="102"/>
  <c r="Q15" i="102"/>
  <c r="D16" i="102"/>
  <c r="L16" i="102"/>
  <c r="T16" i="102"/>
  <c r="G18" i="102"/>
  <c r="O18" i="102"/>
  <c r="W18" i="102"/>
  <c r="J19" i="102"/>
  <c r="R19" i="102"/>
  <c r="E20" i="102"/>
  <c r="M20" i="102"/>
  <c r="U20" i="102"/>
  <c r="H21" i="102"/>
  <c r="P21" i="102"/>
  <c r="C23" i="102"/>
  <c r="K23" i="102"/>
  <c r="S23" i="102"/>
  <c r="F24" i="102"/>
  <c r="N24" i="102"/>
  <c r="V24" i="102"/>
  <c r="I25" i="102"/>
  <c r="Q25" i="102"/>
  <c r="D28" i="102"/>
  <c r="L28" i="102"/>
  <c r="T28" i="102"/>
  <c r="G29" i="102"/>
  <c r="O29" i="102"/>
  <c r="W29" i="102"/>
  <c r="J30" i="102"/>
  <c r="R30" i="102"/>
  <c r="E31" i="102"/>
  <c r="M31" i="102"/>
  <c r="U31" i="102"/>
  <c r="H32" i="102"/>
  <c r="P32" i="102"/>
  <c r="C34" i="102"/>
  <c r="K34" i="102"/>
  <c r="S34" i="102"/>
  <c r="F35" i="102"/>
  <c r="N35" i="102"/>
  <c r="V35" i="102"/>
  <c r="I36" i="102"/>
  <c r="Q36" i="102"/>
  <c r="D37" i="102"/>
  <c r="L37" i="102"/>
  <c r="T37" i="102"/>
  <c r="G38" i="102"/>
  <c r="O38" i="102"/>
  <c r="W38" i="102"/>
  <c r="J39" i="102"/>
  <c r="R39" i="102"/>
  <c r="E40" i="102"/>
  <c r="M40" i="102"/>
  <c r="U40" i="102"/>
  <c r="H41" i="102"/>
  <c r="P41" i="102"/>
  <c r="C42" i="102"/>
  <c r="K42" i="102"/>
  <c r="S42" i="102"/>
  <c r="F43" i="102"/>
  <c r="N43" i="102"/>
  <c r="V43" i="102"/>
  <c r="I44" i="102"/>
  <c r="Q44" i="102"/>
  <c r="D45" i="102"/>
  <c r="L45" i="102"/>
  <c r="T45" i="102"/>
  <c r="G46" i="102"/>
  <c r="O46" i="102"/>
  <c r="W46" i="102"/>
  <c r="J47" i="102"/>
  <c r="R47" i="102"/>
  <c r="E48" i="102"/>
  <c r="M48" i="102"/>
  <c r="J5" i="102"/>
  <c r="R5" i="102"/>
  <c r="E6" i="102"/>
  <c r="M6" i="102"/>
  <c r="U6" i="102"/>
  <c r="H7" i="102"/>
  <c r="P7" i="102"/>
  <c r="C9" i="102"/>
  <c r="K9" i="102"/>
  <c r="S9" i="102"/>
  <c r="F10" i="102"/>
  <c r="N10" i="102"/>
  <c r="V10" i="102"/>
  <c r="I12" i="102"/>
  <c r="Q12" i="102"/>
  <c r="D13" i="102"/>
  <c r="L13" i="102"/>
  <c r="T13" i="102"/>
  <c r="G14" i="102"/>
  <c r="O14" i="102"/>
  <c r="W14" i="102"/>
  <c r="J15" i="102"/>
  <c r="R15" i="102"/>
  <c r="E16" i="102"/>
  <c r="M16" i="102"/>
  <c r="U16" i="102"/>
  <c r="H18" i="102"/>
  <c r="P18" i="102"/>
  <c r="C19" i="102"/>
  <c r="K19" i="102"/>
  <c r="S19" i="102"/>
  <c r="F20" i="102"/>
  <c r="N20" i="102"/>
  <c r="V20" i="102"/>
  <c r="I21" i="102"/>
  <c r="Q21" i="102"/>
  <c r="D23" i="102"/>
  <c r="L23" i="102"/>
  <c r="T23" i="102"/>
  <c r="G24" i="102"/>
  <c r="O24" i="102"/>
  <c r="W24" i="102"/>
  <c r="J25" i="102"/>
  <c r="R25" i="102"/>
  <c r="E28" i="102"/>
  <c r="M28" i="102"/>
  <c r="U28" i="102"/>
  <c r="H29" i="102"/>
  <c r="P29" i="102"/>
  <c r="C30" i="102"/>
  <c r="K30" i="102"/>
  <c r="S30" i="102"/>
  <c r="F31" i="102"/>
  <c r="N31" i="102"/>
  <c r="V31" i="102"/>
  <c r="I32" i="102"/>
  <c r="Q32" i="102"/>
  <c r="D34" i="102"/>
  <c r="L34" i="102"/>
  <c r="T34" i="102"/>
  <c r="G35" i="102"/>
  <c r="O35" i="102"/>
  <c r="W35" i="102"/>
  <c r="J36" i="102"/>
  <c r="R36" i="102"/>
  <c r="E37" i="102"/>
  <c r="M37" i="102"/>
  <c r="U37" i="102"/>
  <c r="H38" i="102"/>
  <c r="P38" i="102"/>
  <c r="C39" i="102"/>
  <c r="K39" i="102"/>
  <c r="S39" i="102"/>
  <c r="F40" i="102"/>
  <c r="N40" i="102"/>
  <c r="V40" i="102"/>
  <c r="I41" i="102"/>
  <c r="Q41" i="102"/>
  <c r="D42" i="102"/>
  <c r="L42" i="102"/>
  <c r="C5" i="102"/>
  <c r="K5" i="102"/>
  <c r="S5" i="102"/>
  <c r="F6" i="102"/>
  <c r="N6" i="102"/>
  <c r="V6" i="102"/>
  <c r="I7" i="102"/>
  <c r="Q7" i="102"/>
  <c r="D9" i="102"/>
  <c r="L9" i="102"/>
  <c r="T9" i="102"/>
  <c r="G10" i="102"/>
  <c r="O10" i="102"/>
  <c r="W10" i="102"/>
  <c r="J12" i="102"/>
  <c r="R12" i="102"/>
  <c r="E13" i="102"/>
  <c r="M13" i="102"/>
  <c r="U13" i="102"/>
  <c r="H14" i="102"/>
  <c r="P14" i="102"/>
  <c r="C15" i="102"/>
  <c r="K15" i="102"/>
  <c r="S15" i="102"/>
  <c r="F16" i="102"/>
  <c r="N16" i="102"/>
  <c r="V16" i="102"/>
  <c r="I18" i="102"/>
  <c r="Q18" i="102"/>
  <c r="D19" i="102"/>
  <c r="L19" i="102"/>
  <c r="T19" i="102"/>
  <c r="G20" i="102"/>
  <c r="O20" i="102"/>
  <c r="W20" i="102"/>
  <c r="J21" i="102"/>
  <c r="R21" i="102"/>
  <c r="E23" i="102"/>
  <c r="M23" i="102"/>
  <c r="U23" i="102"/>
  <c r="H24" i="102"/>
  <c r="P24" i="102"/>
  <c r="C25" i="102"/>
  <c r="K25" i="102"/>
  <c r="S25" i="102"/>
  <c r="F28" i="102"/>
  <c r="N28" i="102"/>
  <c r="V28" i="102"/>
  <c r="I29" i="102"/>
  <c r="Q29" i="102"/>
  <c r="D30" i="102"/>
  <c r="L30" i="102"/>
  <c r="T30" i="102"/>
  <c r="G31" i="102"/>
  <c r="O31" i="102"/>
  <c r="W31" i="102"/>
  <c r="J32" i="102"/>
  <c r="R32" i="102"/>
  <c r="E34" i="102"/>
  <c r="M34" i="102"/>
  <c r="U34" i="102"/>
  <c r="H35" i="102"/>
  <c r="P35" i="102"/>
  <c r="C36" i="102"/>
  <c r="K36" i="102"/>
  <c r="S36" i="102"/>
  <c r="F37" i="102"/>
  <c r="N37" i="102"/>
  <c r="V37" i="102"/>
  <c r="I38" i="102"/>
  <c r="Q38" i="102"/>
  <c r="D39" i="102"/>
  <c r="L39" i="102"/>
  <c r="T39" i="102"/>
  <c r="G40" i="102"/>
  <c r="O40" i="102"/>
  <c r="W40" i="102"/>
  <c r="J41" i="102"/>
  <c r="R41" i="102"/>
  <c r="E42" i="102"/>
  <c r="M42" i="102"/>
  <c r="D5" i="102"/>
  <c r="L5" i="102"/>
  <c r="T5" i="102"/>
  <c r="G6" i="102"/>
  <c r="O6" i="102"/>
  <c r="W6" i="102"/>
  <c r="J7" i="102"/>
  <c r="R7" i="102"/>
  <c r="E9" i="102"/>
  <c r="M9" i="102"/>
  <c r="U9" i="102"/>
  <c r="H10" i="102"/>
  <c r="P10" i="102"/>
  <c r="C12" i="102"/>
  <c r="K12" i="102"/>
  <c r="S12" i="102"/>
  <c r="F13" i="102"/>
  <c r="N13" i="102"/>
  <c r="V13" i="102"/>
  <c r="I14" i="102"/>
  <c r="Q14" i="102"/>
  <c r="D15" i="102"/>
  <c r="L15" i="102"/>
  <c r="T15" i="102"/>
  <c r="G16" i="102"/>
  <c r="O16" i="102"/>
  <c r="W16" i="102"/>
  <c r="J18" i="102"/>
  <c r="R18" i="102"/>
  <c r="E19" i="102"/>
  <c r="M19" i="102"/>
  <c r="U19" i="102"/>
  <c r="H20" i="102"/>
  <c r="P20" i="102"/>
  <c r="C21" i="102"/>
  <c r="K21" i="102"/>
  <c r="S21" i="102"/>
  <c r="F23" i="102"/>
  <c r="N23" i="102"/>
  <c r="V23" i="102"/>
  <c r="I24" i="102"/>
  <c r="Q24" i="102"/>
  <c r="D25" i="102"/>
  <c r="L25" i="102"/>
  <c r="T25" i="102"/>
  <c r="G28" i="102"/>
  <c r="O28" i="102"/>
  <c r="W28" i="102"/>
  <c r="J29" i="102"/>
  <c r="R29" i="102"/>
  <c r="E30" i="102"/>
  <c r="M30" i="102"/>
  <c r="U30" i="102"/>
  <c r="H31" i="102"/>
  <c r="P31" i="102"/>
  <c r="C32" i="102"/>
  <c r="K32" i="102"/>
  <c r="S32" i="102"/>
  <c r="F34" i="102"/>
  <c r="N34" i="102"/>
  <c r="V34" i="102"/>
  <c r="I35" i="102"/>
  <c r="Q35" i="102"/>
  <c r="D36" i="102"/>
  <c r="L36" i="102"/>
  <c r="T36" i="102"/>
  <c r="G37" i="102"/>
  <c r="O37" i="102"/>
  <c r="W37" i="102"/>
  <c r="J38" i="102"/>
  <c r="R38" i="102"/>
  <c r="E39" i="102"/>
  <c r="M39" i="102"/>
  <c r="U39" i="102"/>
  <c r="H40" i="102"/>
  <c r="P40" i="102"/>
  <c r="C41" i="102"/>
  <c r="K41" i="102"/>
  <c r="S41" i="102"/>
  <c r="F42" i="102"/>
  <c r="N42" i="102"/>
  <c r="V42" i="102"/>
  <c r="I43" i="102"/>
  <c r="I59" i="102"/>
  <c r="Q59" i="102"/>
  <c r="D60" i="102"/>
  <c r="L60" i="102"/>
  <c r="T60" i="102"/>
  <c r="G61" i="102"/>
  <c r="O61" i="102"/>
  <c r="W61" i="102"/>
  <c r="J62" i="102"/>
  <c r="R62" i="102"/>
  <c r="E63" i="102"/>
  <c r="M63" i="102"/>
  <c r="U63" i="102"/>
  <c r="H64" i="102"/>
  <c r="P64" i="102"/>
  <c r="C65" i="102"/>
  <c r="K65" i="102"/>
  <c r="S65" i="102"/>
  <c r="F66" i="102"/>
  <c r="N66" i="102"/>
  <c r="V66" i="102"/>
  <c r="I67" i="102"/>
  <c r="Q67" i="102"/>
  <c r="D68" i="102"/>
  <c r="L68" i="102"/>
  <c r="T68" i="102"/>
  <c r="G69" i="102"/>
  <c r="O69" i="102"/>
  <c r="W69" i="102"/>
  <c r="J70" i="102"/>
  <c r="R70" i="102"/>
  <c r="E72" i="102"/>
  <c r="M72" i="102"/>
  <c r="U72" i="102"/>
  <c r="H73" i="102"/>
  <c r="P73" i="102"/>
  <c r="C74" i="102"/>
  <c r="K74" i="102"/>
  <c r="S74" i="102"/>
  <c r="F75" i="102"/>
  <c r="N75" i="102"/>
  <c r="V75" i="102"/>
  <c r="I76" i="102"/>
  <c r="Q76" i="102"/>
  <c r="O32" i="102"/>
  <c r="W32" i="102"/>
  <c r="J34" i="102"/>
  <c r="R34" i="102"/>
  <c r="E35" i="102"/>
  <c r="M35" i="102"/>
  <c r="U35" i="102"/>
  <c r="H36" i="102"/>
  <c r="P36" i="102"/>
  <c r="C37" i="102"/>
  <c r="K37" i="102"/>
  <c r="S37" i="102"/>
  <c r="F38" i="102"/>
  <c r="N38" i="102"/>
  <c r="V38" i="102"/>
  <c r="I39" i="102"/>
  <c r="Q39" i="102"/>
  <c r="D40" i="102"/>
  <c r="L40" i="102"/>
  <c r="T40" i="102"/>
  <c r="G41" i="102"/>
  <c r="O41" i="102"/>
  <c r="W41" i="102"/>
  <c r="J42" i="102"/>
  <c r="R42" i="102"/>
  <c r="E43" i="102"/>
  <c r="M43" i="102"/>
  <c r="U43" i="102"/>
  <c r="H44" i="102"/>
  <c r="P44" i="102"/>
  <c r="C45" i="102"/>
  <c r="K45" i="102"/>
  <c r="S45" i="102"/>
  <c r="F46" i="102"/>
  <c r="N46" i="102"/>
  <c r="V46" i="102"/>
  <c r="I47" i="102"/>
  <c r="Q47" i="102"/>
  <c r="D48" i="102"/>
  <c r="L48" i="102"/>
  <c r="T48" i="102"/>
  <c r="G49" i="102"/>
  <c r="O49" i="102"/>
  <c r="W49" i="102"/>
  <c r="J50" i="102"/>
  <c r="R50" i="102"/>
  <c r="E51" i="102"/>
  <c r="M51" i="102"/>
  <c r="U51" i="102"/>
  <c r="H53" i="102"/>
  <c r="P53" i="102"/>
  <c r="C54" i="102"/>
  <c r="K54" i="102"/>
  <c r="S54" i="102"/>
  <c r="F55" i="102"/>
  <c r="N55" i="102"/>
  <c r="V55" i="102"/>
  <c r="I56" i="102"/>
  <c r="Q56" i="102"/>
  <c r="D57" i="102"/>
  <c r="L57" i="102"/>
  <c r="T57" i="102"/>
  <c r="G58" i="102"/>
  <c r="O58" i="102"/>
  <c r="W58" i="102"/>
  <c r="J59" i="102"/>
  <c r="R59" i="102"/>
  <c r="E60" i="102"/>
  <c r="M60" i="102"/>
  <c r="U60" i="102"/>
  <c r="H61" i="102"/>
  <c r="P61" i="102"/>
  <c r="C62" i="102"/>
  <c r="K62" i="102"/>
  <c r="S62" i="102"/>
  <c r="F63" i="102"/>
  <c r="N63" i="102"/>
  <c r="V63" i="102"/>
  <c r="I64" i="102"/>
  <c r="Q64" i="102"/>
  <c r="D65" i="102"/>
  <c r="L65" i="102"/>
  <c r="T65" i="102"/>
  <c r="G66" i="102"/>
  <c r="O66" i="102"/>
  <c r="U48" i="102"/>
  <c r="H49" i="102"/>
  <c r="P49" i="102"/>
  <c r="C50" i="102"/>
  <c r="K50" i="102"/>
  <c r="S50" i="102"/>
  <c r="F51" i="102"/>
  <c r="N51" i="102"/>
  <c r="V51" i="102"/>
  <c r="I53" i="102"/>
  <c r="Q53" i="102"/>
  <c r="D54" i="102"/>
  <c r="L54" i="102"/>
  <c r="T54" i="102"/>
  <c r="G55" i="102"/>
  <c r="O55" i="102"/>
  <c r="W55" i="102"/>
  <c r="J56" i="102"/>
  <c r="R56" i="102"/>
  <c r="E57" i="102"/>
  <c r="M57" i="102"/>
  <c r="U57" i="102"/>
  <c r="H58" i="102"/>
  <c r="P58" i="102"/>
  <c r="C59" i="102"/>
  <c r="K59" i="102"/>
  <c r="S59" i="102"/>
  <c r="F60" i="102"/>
  <c r="N60" i="102"/>
  <c r="V60" i="102"/>
  <c r="I61" i="102"/>
  <c r="Q61" i="102"/>
  <c r="D62" i="102"/>
  <c r="L62" i="102"/>
  <c r="T62" i="102"/>
  <c r="G63" i="102"/>
  <c r="O63" i="102"/>
  <c r="W63" i="102"/>
  <c r="J64" i="102"/>
  <c r="R64" i="102"/>
  <c r="E65" i="102"/>
  <c r="M65" i="102"/>
  <c r="U65" i="102"/>
  <c r="H66" i="102"/>
  <c r="P66" i="102"/>
  <c r="C67" i="102"/>
  <c r="K67" i="102"/>
  <c r="S67" i="102"/>
  <c r="F68" i="102"/>
  <c r="N68" i="102"/>
  <c r="V68" i="102"/>
  <c r="I69" i="102"/>
  <c r="Q69" i="102"/>
  <c r="D70" i="102"/>
  <c r="L70" i="102"/>
  <c r="T70" i="102"/>
  <c r="G72" i="102"/>
  <c r="O72" i="102"/>
  <c r="W72" i="102"/>
  <c r="J73" i="102"/>
  <c r="R73" i="102"/>
  <c r="E74" i="102"/>
  <c r="M74" i="102"/>
  <c r="U74" i="102"/>
  <c r="H75" i="102"/>
  <c r="P75" i="102"/>
  <c r="C76" i="102"/>
  <c r="K76" i="102"/>
  <c r="S76" i="102"/>
  <c r="T42" i="102"/>
  <c r="G43" i="102"/>
  <c r="O43" i="102"/>
  <c r="W43" i="102"/>
  <c r="J44" i="102"/>
  <c r="R44" i="102"/>
  <c r="E45" i="102"/>
  <c r="M45" i="102"/>
  <c r="U45" i="102"/>
  <c r="H46" i="102"/>
  <c r="P46" i="102"/>
  <c r="C47" i="102"/>
  <c r="K47" i="102"/>
  <c r="S47" i="102"/>
  <c r="F48" i="102"/>
  <c r="N48" i="102"/>
  <c r="V48" i="102"/>
  <c r="I49" i="102"/>
  <c r="Q49" i="102"/>
  <c r="D50" i="102"/>
  <c r="L50" i="102"/>
  <c r="T50" i="102"/>
  <c r="G51" i="102"/>
  <c r="O51" i="102"/>
  <c r="W51" i="102"/>
  <c r="J53" i="102"/>
  <c r="R53" i="102"/>
  <c r="E54" i="102"/>
  <c r="M54" i="102"/>
  <c r="U54" i="102"/>
  <c r="H55" i="102"/>
  <c r="P55" i="102"/>
  <c r="C56" i="102"/>
  <c r="K56" i="102"/>
  <c r="S56" i="102"/>
  <c r="F57" i="102"/>
  <c r="N57" i="102"/>
  <c r="V57" i="102"/>
  <c r="I58" i="102"/>
  <c r="Q58" i="102"/>
  <c r="D59" i="102"/>
  <c r="L59" i="102"/>
  <c r="T59" i="102"/>
  <c r="G60" i="102"/>
  <c r="O60" i="102"/>
  <c r="W60" i="102"/>
  <c r="J61" i="102"/>
  <c r="R61" i="102"/>
  <c r="E62" i="102"/>
  <c r="M62" i="102"/>
  <c r="U62" i="102"/>
  <c r="H63" i="102"/>
  <c r="P63" i="102"/>
  <c r="C64" i="102"/>
  <c r="K64" i="102"/>
  <c r="S64" i="102"/>
  <c r="F65" i="102"/>
  <c r="N65" i="102"/>
  <c r="V65" i="102"/>
  <c r="I66" i="102"/>
  <c r="Q66" i="102"/>
  <c r="D67" i="102"/>
  <c r="L67" i="102"/>
  <c r="T67" i="102"/>
  <c r="G68" i="102"/>
  <c r="O68" i="102"/>
  <c r="W68" i="102"/>
  <c r="J69" i="102"/>
  <c r="R69" i="102"/>
  <c r="E70" i="102"/>
  <c r="M70" i="102"/>
  <c r="U70" i="102"/>
  <c r="H72" i="102"/>
  <c r="P72" i="102"/>
  <c r="C73" i="102"/>
  <c r="K73" i="102"/>
  <c r="S73" i="102"/>
  <c r="F74" i="102"/>
  <c r="N74" i="102"/>
  <c r="V74" i="102"/>
  <c r="I75" i="102"/>
  <c r="Q75" i="102"/>
  <c r="D76" i="102"/>
  <c r="L76" i="102"/>
  <c r="T76" i="102"/>
  <c r="U42" i="102"/>
  <c r="H43" i="102"/>
  <c r="P43" i="102"/>
  <c r="C44" i="102"/>
  <c r="K44" i="102"/>
  <c r="S44" i="102"/>
  <c r="F45" i="102"/>
  <c r="N45" i="102"/>
  <c r="V45" i="102"/>
  <c r="I46" i="102"/>
  <c r="Q46" i="102"/>
  <c r="D47" i="102"/>
  <c r="L47" i="102"/>
  <c r="T47" i="102"/>
  <c r="G48" i="102"/>
  <c r="O48" i="102"/>
  <c r="W48" i="102"/>
  <c r="J49" i="102"/>
  <c r="R49" i="102"/>
  <c r="E50" i="102"/>
  <c r="M50" i="102"/>
  <c r="U50" i="102"/>
  <c r="H51" i="102"/>
  <c r="P51" i="102"/>
  <c r="C53" i="102"/>
  <c r="K53" i="102"/>
  <c r="S53" i="102"/>
  <c r="F54" i="102"/>
  <c r="N54" i="102"/>
  <c r="V54" i="102"/>
  <c r="I55" i="102"/>
  <c r="Q55" i="102"/>
  <c r="D56" i="102"/>
  <c r="L56" i="102"/>
  <c r="T56" i="102"/>
  <c r="G57" i="102"/>
  <c r="O57" i="102"/>
  <c r="W57" i="102"/>
  <c r="J58" i="102"/>
  <c r="R58" i="102"/>
  <c r="E59" i="102"/>
  <c r="M59" i="102"/>
  <c r="U59" i="102"/>
  <c r="H60" i="102"/>
  <c r="P60" i="102"/>
  <c r="C61" i="102"/>
  <c r="K61" i="102"/>
  <c r="S61" i="102"/>
  <c r="F62" i="102"/>
  <c r="N62" i="102"/>
  <c r="V62" i="102"/>
  <c r="I63" i="102"/>
  <c r="Q63" i="102"/>
  <c r="D64" i="102"/>
  <c r="L64" i="102"/>
  <c r="T64" i="102"/>
  <c r="G65" i="102"/>
  <c r="O65" i="102"/>
  <c r="W65" i="102"/>
  <c r="J66" i="102"/>
  <c r="R66" i="102"/>
  <c r="E67" i="102"/>
  <c r="M67" i="102"/>
  <c r="U67" i="102"/>
  <c r="H68" i="102"/>
  <c r="P68" i="102"/>
  <c r="C69" i="102"/>
  <c r="K69" i="102"/>
  <c r="S69" i="102"/>
  <c r="F70" i="102"/>
  <c r="N70" i="102"/>
  <c r="V70" i="102"/>
  <c r="I72" i="102"/>
  <c r="Q72" i="102"/>
  <c r="D73" i="102"/>
  <c r="L73" i="102"/>
  <c r="T73" i="102"/>
  <c r="G74" i="102"/>
  <c r="O74" i="102"/>
  <c r="W74" i="102"/>
  <c r="J75" i="102"/>
  <c r="R75" i="102"/>
  <c r="E76" i="102"/>
  <c r="M76" i="102"/>
  <c r="U76" i="102"/>
  <c r="Q43" i="102"/>
  <c r="D44" i="102"/>
  <c r="L44" i="102"/>
  <c r="T44" i="102"/>
  <c r="G45" i="102"/>
  <c r="O45" i="102"/>
  <c r="W45" i="102"/>
  <c r="J46" i="102"/>
  <c r="R46" i="102"/>
  <c r="E47" i="102"/>
  <c r="M47" i="102"/>
  <c r="U47" i="102"/>
  <c r="H48" i="102"/>
  <c r="P48" i="102"/>
  <c r="C49" i="102"/>
  <c r="K49" i="102"/>
  <c r="S49" i="102"/>
  <c r="F50" i="102"/>
  <c r="N50" i="102"/>
  <c r="V50" i="102"/>
  <c r="I51" i="102"/>
  <c r="Q51" i="102"/>
  <c r="D53" i="102"/>
  <c r="L53" i="102"/>
  <c r="T53" i="102"/>
  <c r="G54" i="102"/>
  <c r="O54" i="102"/>
  <c r="W54" i="102"/>
  <c r="J55" i="102"/>
  <c r="R55" i="102"/>
  <c r="E56" i="102"/>
  <c r="M56" i="102"/>
  <c r="U56" i="102"/>
  <c r="H57" i="102"/>
  <c r="P57" i="102"/>
  <c r="C58" i="102"/>
  <c r="K58" i="102"/>
  <c r="S58" i="102"/>
  <c r="F59" i="102"/>
  <c r="N59" i="102"/>
  <c r="V59" i="102"/>
  <c r="I60" i="102"/>
  <c r="Q60" i="102"/>
  <c r="D61" i="102"/>
  <c r="L61" i="102"/>
  <c r="T61" i="102"/>
  <c r="G62" i="102"/>
  <c r="O62" i="102"/>
  <c r="W62" i="102"/>
  <c r="J63" i="102"/>
  <c r="R63" i="102"/>
  <c r="E64" i="102"/>
  <c r="M64" i="102"/>
  <c r="U64" i="102"/>
  <c r="H65" i="102"/>
  <c r="P65" i="102"/>
  <c r="C66" i="102"/>
  <c r="K66" i="102"/>
  <c r="S66" i="102"/>
  <c r="F67" i="102"/>
  <c r="N67" i="102"/>
  <c r="V67" i="102"/>
  <c r="I68" i="102"/>
  <c r="Q68" i="102"/>
  <c r="D69" i="102"/>
  <c r="L69" i="102"/>
  <c r="T69" i="102"/>
  <c r="G70" i="102"/>
  <c r="O70" i="102"/>
  <c r="W70" i="102"/>
  <c r="J72" i="102"/>
  <c r="R72" i="102"/>
  <c r="E73" i="102"/>
  <c r="M73" i="102"/>
  <c r="U73" i="102"/>
  <c r="H74" i="102"/>
  <c r="P74" i="102"/>
  <c r="C75" i="102"/>
  <c r="K75" i="102"/>
  <c r="S75" i="102"/>
  <c r="F76" i="102"/>
  <c r="N76" i="102"/>
  <c r="V76" i="102"/>
  <c r="W66" i="102"/>
  <c r="J67" i="102"/>
  <c r="R67" i="102"/>
  <c r="E68" i="102"/>
  <c r="M68" i="102"/>
  <c r="U68" i="102"/>
  <c r="H69" i="102"/>
  <c r="P69" i="102"/>
  <c r="C70" i="102"/>
  <c r="K70" i="102"/>
  <c r="S70" i="102"/>
  <c r="F72" i="102"/>
  <c r="N72" i="102"/>
  <c r="V72" i="102"/>
  <c r="I73" i="102"/>
  <c r="Q73" i="102"/>
  <c r="D74" i="102"/>
  <c r="L74" i="102"/>
  <c r="T74" i="102"/>
  <c r="G75" i="102"/>
  <c r="O75" i="102"/>
  <c r="W75" i="102"/>
  <c r="J76" i="102"/>
  <c r="R76" i="102"/>
  <c r="G6" i="16"/>
  <c r="U9" i="16"/>
  <c r="D5" i="16"/>
  <c r="R7" i="16"/>
  <c r="R5" i="46"/>
  <c r="K9" i="46"/>
  <c r="D13" i="46"/>
  <c r="R15" i="46"/>
  <c r="K19" i="46"/>
  <c r="D23" i="46"/>
  <c r="R25" i="46"/>
  <c r="K30" i="46"/>
  <c r="D34" i="46"/>
  <c r="R36" i="46"/>
  <c r="K39" i="46"/>
  <c r="D42" i="46"/>
  <c r="R44" i="46"/>
  <c r="K47" i="46"/>
  <c r="D50" i="46"/>
  <c r="R53" i="46"/>
  <c r="K56" i="46"/>
  <c r="D59" i="46"/>
  <c r="R61" i="46"/>
  <c r="K64" i="46"/>
  <c r="D67" i="46"/>
  <c r="R69" i="46"/>
  <c r="K73" i="46"/>
  <c r="F7" i="46"/>
  <c r="T10" i="46"/>
  <c r="M14" i="46"/>
  <c r="F18" i="46"/>
  <c r="T20" i="46"/>
  <c r="M24" i="46"/>
  <c r="F29" i="46"/>
  <c r="T31" i="46"/>
  <c r="M35" i="46"/>
  <c r="F38" i="46"/>
  <c r="T40" i="46"/>
  <c r="M43" i="46"/>
  <c r="F46" i="46"/>
  <c r="T48" i="46"/>
  <c r="M51" i="46"/>
  <c r="F55" i="46"/>
  <c r="T57" i="46"/>
  <c r="M60" i="46"/>
  <c r="F63" i="46"/>
  <c r="T65" i="46"/>
  <c r="M68" i="46"/>
  <c r="F72" i="46"/>
  <c r="T74" i="46"/>
  <c r="O6" i="16"/>
  <c r="H7" i="46"/>
  <c r="V10" i="46"/>
  <c r="O14" i="46"/>
  <c r="H18" i="46"/>
  <c r="V20" i="46"/>
  <c r="O24" i="46"/>
  <c r="H29" i="46"/>
  <c r="V31" i="46"/>
  <c r="O35" i="46"/>
  <c r="H38" i="46"/>
  <c r="V40" i="46"/>
  <c r="O43" i="46"/>
  <c r="H46" i="46"/>
  <c r="V48" i="46"/>
  <c r="O51" i="46"/>
  <c r="H55" i="46"/>
  <c r="V57" i="46"/>
  <c r="O60" i="46"/>
  <c r="H63" i="46"/>
  <c r="V65" i="46"/>
  <c r="O68" i="46"/>
  <c r="H72" i="46"/>
  <c r="V74" i="46"/>
  <c r="H10" i="16"/>
  <c r="C6" i="46"/>
  <c r="Q9" i="46"/>
  <c r="J13" i="46"/>
  <c r="C16" i="46"/>
  <c r="Q19" i="46"/>
  <c r="J23" i="46"/>
  <c r="C28" i="46"/>
  <c r="Q30" i="46"/>
  <c r="J34" i="46"/>
  <c r="C37" i="46"/>
  <c r="Q39" i="46"/>
  <c r="J42" i="46"/>
  <c r="C45" i="46"/>
  <c r="Q47" i="46"/>
  <c r="J50" i="46"/>
  <c r="C54" i="46"/>
  <c r="Q56" i="46"/>
  <c r="J59" i="46"/>
  <c r="C62" i="46"/>
  <c r="Q64" i="46"/>
  <c r="J67" i="46"/>
  <c r="C70" i="46"/>
  <c r="Q73" i="46"/>
  <c r="D76" i="46"/>
  <c r="T76" i="46"/>
  <c r="F76" i="16"/>
  <c r="L5" i="16"/>
  <c r="E9" i="16"/>
  <c r="E6" i="46"/>
  <c r="S9" i="46"/>
  <c r="L13" i="46"/>
  <c r="E16" i="46"/>
  <c r="S19" i="46"/>
  <c r="L23" i="46"/>
  <c r="E28" i="46"/>
  <c r="S30" i="46"/>
  <c r="L34" i="46"/>
  <c r="E37" i="46"/>
  <c r="S39" i="46"/>
  <c r="L42" i="46"/>
  <c r="E45" i="46"/>
  <c r="S47" i="46"/>
  <c r="L50" i="46"/>
  <c r="E54" i="46"/>
  <c r="S56" i="46"/>
  <c r="L59" i="46"/>
  <c r="E62" i="46"/>
  <c r="S64" i="46"/>
  <c r="L67" i="46"/>
  <c r="E70" i="46"/>
  <c r="S73" i="46"/>
  <c r="E76" i="46"/>
  <c r="N76" i="16"/>
  <c r="N7" i="46"/>
  <c r="G12" i="46"/>
  <c r="U14" i="46"/>
  <c r="N18" i="46"/>
  <c r="G21" i="46"/>
  <c r="U24" i="46"/>
  <c r="N29" i="46"/>
  <c r="G32" i="46"/>
  <c r="U35" i="46"/>
  <c r="N38" i="46"/>
  <c r="G41" i="46"/>
  <c r="U43" i="46"/>
  <c r="N46" i="46"/>
  <c r="G49" i="46"/>
  <c r="U51" i="46"/>
  <c r="N55" i="46"/>
  <c r="G58" i="46"/>
  <c r="U60" i="46"/>
  <c r="N63" i="46"/>
  <c r="G66" i="46"/>
  <c r="U68" i="46"/>
  <c r="N72" i="46"/>
  <c r="U6" i="46"/>
  <c r="N10" i="46"/>
  <c r="G14" i="46"/>
  <c r="U16" i="46"/>
  <c r="N20" i="46"/>
  <c r="G24" i="46"/>
  <c r="U28" i="46"/>
  <c r="N31" i="46"/>
  <c r="G35" i="46"/>
  <c r="U37" i="46"/>
  <c r="N40" i="46"/>
  <c r="G43" i="46"/>
  <c r="U45" i="46"/>
  <c r="N48" i="46"/>
  <c r="G51" i="46"/>
  <c r="U54" i="46"/>
  <c r="N57" i="46"/>
  <c r="G60" i="46"/>
  <c r="U62" i="46"/>
  <c r="N65" i="46"/>
  <c r="G68" i="46"/>
  <c r="U70" i="46"/>
  <c r="N74" i="46"/>
  <c r="U76" i="46"/>
  <c r="G76" i="16"/>
  <c r="W6" i="16"/>
  <c r="P10" i="16"/>
  <c r="P7" i="46"/>
  <c r="I12" i="46"/>
  <c r="W14" i="46"/>
  <c r="P18" i="46"/>
  <c r="I21" i="46"/>
  <c r="W24" i="46"/>
  <c r="P29" i="46"/>
  <c r="I32" i="46"/>
  <c r="W35" i="46"/>
  <c r="P38" i="46"/>
  <c r="I41" i="46"/>
  <c r="W43" i="46"/>
  <c r="P46" i="46"/>
  <c r="I49" i="46"/>
  <c r="W51" i="46"/>
  <c r="P55" i="46"/>
  <c r="I58" i="46"/>
  <c r="W60" i="46"/>
  <c r="P63" i="46"/>
  <c r="I66" i="46"/>
  <c r="W68" i="46"/>
  <c r="P72" i="46"/>
  <c r="I76" i="46"/>
  <c r="K6" i="46"/>
  <c r="D10" i="46"/>
  <c r="R13" i="46"/>
  <c r="K16" i="46"/>
  <c r="D20" i="46"/>
  <c r="R23" i="46"/>
  <c r="K28" i="46"/>
  <c r="D31" i="46"/>
  <c r="R34" i="46"/>
  <c r="K37" i="46"/>
  <c r="D40" i="46"/>
  <c r="R42" i="46"/>
  <c r="K45" i="46"/>
  <c r="D48" i="46"/>
  <c r="R50" i="46"/>
  <c r="K54" i="46"/>
  <c r="D57" i="46"/>
  <c r="R59" i="46"/>
  <c r="K62" i="46"/>
  <c r="D65" i="46"/>
  <c r="R67" i="46"/>
  <c r="K70" i="46"/>
  <c r="D74" i="46"/>
  <c r="O76" i="16"/>
  <c r="L76" i="46"/>
  <c r="T5" i="16"/>
  <c r="M9" i="16"/>
  <c r="M6" i="46"/>
  <c r="F10" i="46"/>
  <c r="T13" i="46"/>
  <c r="M16" i="46"/>
  <c r="F20" i="46"/>
  <c r="T23" i="46"/>
  <c r="M28" i="46"/>
  <c r="F31" i="46"/>
  <c r="T34" i="46"/>
  <c r="M37" i="46"/>
  <c r="F40" i="46"/>
  <c r="T42" i="46"/>
  <c r="M45" i="46"/>
  <c r="F48" i="46"/>
  <c r="T50" i="46"/>
  <c r="M54" i="46"/>
  <c r="F57" i="46"/>
  <c r="T59" i="46"/>
  <c r="M62" i="46"/>
  <c r="F65" i="46"/>
  <c r="T67" i="46"/>
  <c r="M70" i="46"/>
  <c r="F74" i="46"/>
  <c r="M76" i="46"/>
  <c r="V76" i="16"/>
  <c r="H5" i="46"/>
  <c r="V7" i="46"/>
  <c r="O12" i="46"/>
  <c r="H15" i="46"/>
  <c r="V18" i="46"/>
  <c r="O21" i="46"/>
  <c r="H25" i="46"/>
  <c r="V29" i="46"/>
  <c r="O32" i="46"/>
  <c r="H36" i="46"/>
  <c r="V38" i="46"/>
  <c r="O41" i="46"/>
  <c r="H44" i="46"/>
  <c r="V46" i="46"/>
  <c r="O49" i="46"/>
  <c r="H53" i="46"/>
  <c r="V55" i="46"/>
  <c r="O58" i="46"/>
  <c r="H61" i="46"/>
  <c r="V63" i="46"/>
  <c r="O66" i="46"/>
  <c r="H69" i="46"/>
  <c r="V72" i="46"/>
  <c r="W76" i="16"/>
  <c r="J7" i="16"/>
  <c r="C12" i="16"/>
  <c r="J5" i="46"/>
  <c r="C9" i="46"/>
  <c r="Q12" i="46"/>
  <c r="J15" i="46"/>
  <c r="C19" i="46"/>
  <c r="Q21" i="46"/>
  <c r="J25" i="46"/>
  <c r="C30" i="46"/>
  <c r="Q32" i="46"/>
  <c r="J36" i="46"/>
  <c r="C39" i="46"/>
  <c r="Q41" i="46"/>
  <c r="J44" i="46"/>
  <c r="C47" i="46"/>
  <c r="Q49" i="46"/>
  <c r="J53" i="46"/>
  <c r="C56" i="46"/>
  <c r="Q58" i="46"/>
  <c r="J61" i="46"/>
  <c r="C64" i="46"/>
  <c r="Q66" i="46"/>
  <c r="J69" i="46"/>
  <c r="C73" i="46"/>
  <c r="Q76" i="46"/>
  <c r="S6" i="46"/>
  <c r="L10" i="46"/>
  <c r="E14" i="46"/>
  <c r="S16" i="46"/>
  <c r="L20" i="46"/>
  <c r="E24" i="46"/>
  <c r="S28" i="46"/>
  <c r="L31" i="46"/>
  <c r="E35" i="46"/>
  <c r="S37" i="46"/>
  <c r="L40" i="46"/>
  <c r="E43" i="46"/>
  <c r="S45" i="46"/>
  <c r="L48" i="46"/>
  <c r="E51" i="46"/>
  <c r="S54" i="46"/>
  <c r="L57" i="46"/>
  <c r="E60" i="46"/>
  <c r="S62" i="46"/>
  <c r="L65" i="46"/>
  <c r="E68" i="46"/>
  <c r="S70" i="46"/>
  <c r="L74" i="46"/>
  <c r="K12" i="16"/>
  <c r="S12" i="16"/>
  <c r="F13" i="16"/>
  <c r="N13" i="16"/>
  <c r="V13" i="16"/>
  <c r="I14" i="16"/>
  <c r="Q14" i="16"/>
  <c r="D15" i="16"/>
  <c r="L15" i="16"/>
  <c r="T15" i="16"/>
  <c r="G16" i="16"/>
  <c r="O16" i="16"/>
  <c r="W16" i="16"/>
  <c r="J18" i="16"/>
  <c r="R18" i="16"/>
  <c r="E19" i="16"/>
  <c r="M19" i="16"/>
  <c r="U19" i="16"/>
  <c r="H20" i="16"/>
  <c r="P20" i="16"/>
  <c r="C21" i="16"/>
  <c r="K21" i="16"/>
  <c r="S21" i="16"/>
  <c r="F23" i="16"/>
  <c r="N23" i="16"/>
  <c r="V23" i="16"/>
  <c r="I24" i="16"/>
  <c r="Q24" i="16"/>
  <c r="D25" i="16"/>
  <c r="L25" i="16"/>
  <c r="T25" i="16"/>
  <c r="G28" i="16"/>
  <c r="O28" i="16"/>
  <c r="W28" i="16"/>
  <c r="J29" i="16"/>
  <c r="R29" i="16"/>
  <c r="E30" i="16"/>
  <c r="M30" i="16"/>
  <c r="U30" i="16"/>
  <c r="H31" i="16"/>
  <c r="P31" i="16"/>
  <c r="C32" i="16"/>
  <c r="K32" i="16"/>
  <c r="S32" i="16"/>
  <c r="F34" i="16"/>
  <c r="N34" i="16"/>
  <c r="V34" i="16"/>
  <c r="I35" i="16"/>
  <c r="Q35" i="16"/>
  <c r="D36" i="16"/>
  <c r="L36" i="16"/>
  <c r="T36" i="16"/>
  <c r="G37" i="16"/>
  <c r="O37" i="16"/>
  <c r="W37" i="16"/>
  <c r="J38" i="16"/>
  <c r="R38" i="16"/>
  <c r="E39" i="16"/>
  <c r="M39" i="16"/>
  <c r="U39" i="16"/>
  <c r="H40" i="16"/>
  <c r="P40" i="16"/>
  <c r="C41" i="16"/>
  <c r="K41" i="16"/>
  <c r="C76" i="16"/>
  <c r="K76" i="16"/>
  <c r="S76" i="16"/>
  <c r="S41" i="16"/>
  <c r="F42" i="16"/>
  <c r="N42" i="16"/>
  <c r="V42" i="16"/>
  <c r="I43" i="16"/>
  <c r="Q43" i="16"/>
  <c r="D44" i="16"/>
  <c r="L44" i="16"/>
  <c r="T44" i="16"/>
  <c r="G45" i="16"/>
  <c r="O45" i="16"/>
  <c r="W45" i="16"/>
  <c r="J46" i="16"/>
  <c r="R46" i="16"/>
  <c r="E47" i="16"/>
  <c r="M47" i="16"/>
  <c r="U47" i="16"/>
  <c r="H48" i="16"/>
  <c r="P48" i="16"/>
  <c r="C49" i="16"/>
  <c r="K49" i="16"/>
  <c r="S49" i="16"/>
  <c r="F50" i="16"/>
  <c r="N50" i="16"/>
  <c r="V50" i="16"/>
  <c r="I51" i="16"/>
  <c r="Q51" i="16"/>
  <c r="D53" i="16"/>
  <c r="L53" i="16"/>
  <c r="T53" i="16"/>
  <c r="G54" i="16"/>
  <c r="O54" i="16"/>
  <c r="W54" i="16"/>
  <c r="J55" i="16"/>
  <c r="R55" i="16"/>
  <c r="E56" i="16"/>
  <c r="M56" i="16"/>
  <c r="U56" i="16"/>
  <c r="H57" i="16"/>
  <c r="P57" i="16"/>
  <c r="C58" i="16"/>
  <c r="K58" i="16"/>
  <c r="S58" i="16"/>
  <c r="F59" i="16"/>
  <c r="N59" i="16"/>
  <c r="V59" i="16"/>
  <c r="I60" i="16"/>
  <c r="Q60" i="16"/>
  <c r="D61" i="16"/>
  <c r="L61" i="16"/>
  <c r="T61" i="16"/>
  <c r="G62" i="16"/>
  <c r="O62" i="16"/>
  <c r="W62" i="16"/>
  <c r="J63" i="16"/>
  <c r="R63" i="16"/>
  <c r="E64" i="16"/>
  <c r="M64" i="16"/>
  <c r="U64" i="16"/>
  <c r="H65" i="16"/>
  <c r="P65" i="16"/>
  <c r="C66" i="16"/>
  <c r="K66" i="16"/>
  <c r="S66" i="16"/>
  <c r="F67" i="16"/>
  <c r="N67" i="16"/>
  <c r="V67" i="16"/>
  <c r="I68" i="16"/>
  <c r="Q68" i="16"/>
  <c r="D69" i="16"/>
  <c r="L69" i="16"/>
  <c r="T69" i="16"/>
  <c r="G70" i="16"/>
  <c r="O70" i="16"/>
  <c r="W70" i="16"/>
  <c r="J72" i="16"/>
  <c r="R72" i="16"/>
  <c r="E73" i="16"/>
  <c r="M73" i="16"/>
  <c r="U73" i="16"/>
  <c r="H74" i="16"/>
  <c r="P74" i="16"/>
  <c r="C75" i="16"/>
  <c r="K75" i="16"/>
  <c r="S75" i="16"/>
  <c r="J76" i="16"/>
  <c r="H5" i="16"/>
  <c r="C6" i="16"/>
  <c r="S6" i="16"/>
  <c r="N7" i="16"/>
  <c r="I9" i="16"/>
  <c r="D10" i="16"/>
  <c r="T10" i="16"/>
  <c r="O12" i="16"/>
  <c r="W12" i="16"/>
  <c r="J13" i="16"/>
  <c r="R13" i="16"/>
  <c r="E14" i="16"/>
  <c r="M14" i="16"/>
  <c r="U14" i="16"/>
  <c r="H15" i="16"/>
  <c r="P15" i="16"/>
  <c r="C16" i="16"/>
  <c r="K16" i="16"/>
  <c r="S16" i="16"/>
  <c r="N18" i="16"/>
  <c r="V18" i="16"/>
  <c r="I19" i="16"/>
  <c r="Q19" i="16"/>
  <c r="D20" i="16"/>
  <c r="L20" i="16"/>
  <c r="G21" i="16"/>
  <c r="O21" i="16"/>
  <c r="W21" i="16"/>
  <c r="J23" i="16"/>
  <c r="R23" i="16"/>
  <c r="E24" i="16"/>
  <c r="M24" i="16"/>
  <c r="U24" i="16"/>
  <c r="H25" i="16"/>
  <c r="P25" i="16"/>
  <c r="C28" i="16"/>
  <c r="K28" i="16"/>
  <c r="S28" i="16"/>
  <c r="F29" i="16"/>
  <c r="N29" i="16"/>
  <c r="V29" i="16"/>
  <c r="I30" i="16"/>
  <c r="Q30" i="16"/>
  <c r="D31" i="16"/>
  <c r="L31" i="16"/>
  <c r="T31" i="16"/>
  <c r="G32" i="16"/>
  <c r="O32" i="16"/>
  <c r="W32" i="16"/>
  <c r="J34" i="16"/>
  <c r="R34" i="16"/>
  <c r="E35" i="16"/>
  <c r="M35" i="16"/>
  <c r="U35" i="16"/>
  <c r="H36" i="16"/>
  <c r="P36" i="16"/>
  <c r="C37" i="16"/>
  <c r="K37" i="16"/>
  <c r="S37" i="16"/>
  <c r="F38" i="16"/>
  <c r="N38" i="16"/>
  <c r="V38" i="16"/>
  <c r="I39" i="16"/>
  <c r="Q39" i="16"/>
  <c r="D40" i="16"/>
  <c r="L40" i="16"/>
  <c r="T40" i="16"/>
  <c r="G41" i="16"/>
  <c r="O41" i="16"/>
  <c r="W41" i="16"/>
  <c r="J42" i="16"/>
  <c r="R42" i="16"/>
  <c r="E43" i="16"/>
  <c r="M43" i="16"/>
  <c r="U43" i="16"/>
  <c r="H44" i="16"/>
  <c r="P44" i="16"/>
  <c r="C45" i="16"/>
  <c r="K45" i="16"/>
  <c r="S45" i="16"/>
  <c r="F46" i="16"/>
  <c r="N46" i="16"/>
  <c r="V46" i="16"/>
  <c r="I47" i="16"/>
  <c r="Q47" i="16"/>
  <c r="D48" i="16"/>
  <c r="L48" i="16"/>
  <c r="T48" i="16"/>
  <c r="G49" i="16"/>
  <c r="O49" i="16"/>
  <c r="W49" i="16"/>
  <c r="J50" i="16"/>
  <c r="R50" i="16"/>
  <c r="E51" i="16"/>
  <c r="M51" i="16"/>
  <c r="U51" i="16"/>
  <c r="H53" i="16"/>
  <c r="P53" i="16"/>
  <c r="C54" i="16"/>
  <c r="K54" i="16"/>
  <c r="S54" i="16"/>
  <c r="F55" i="16"/>
  <c r="N55" i="16"/>
  <c r="V55" i="16"/>
  <c r="I56" i="16"/>
  <c r="Q56" i="16"/>
  <c r="D57" i="16"/>
  <c r="L57" i="16"/>
  <c r="T57" i="16"/>
  <c r="G58" i="16"/>
  <c r="O58" i="16"/>
  <c r="W58" i="16"/>
  <c r="J59" i="16"/>
  <c r="R59" i="16"/>
  <c r="E60" i="16"/>
  <c r="M60" i="16"/>
  <c r="U60" i="16"/>
  <c r="H61" i="16"/>
  <c r="P61" i="16"/>
  <c r="C62" i="16"/>
  <c r="K62" i="16"/>
  <c r="S62" i="16"/>
  <c r="F63" i="16"/>
  <c r="N63" i="16"/>
  <c r="V63" i="16"/>
  <c r="I64" i="16"/>
  <c r="Q64" i="16"/>
  <c r="D65" i="16"/>
  <c r="L65" i="16"/>
  <c r="T65" i="16"/>
  <c r="G66" i="16"/>
  <c r="O66" i="16"/>
  <c r="W66" i="16"/>
  <c r="J67" i="16"/>
  <c r="R67" i="16"/>
  <c r="E68" i="16"/>
  <c r="M68" i="16"/>
  <c r="U68" i="16"/>
  <c r="H69" i="16"/>
  <c r="P69" i="16"/>
  <c r="C70" i="16"/>
  <c r="K70" i="16"/>
  <c r="S70" i="16"/>
  <c r="F72" i="16"/>
  <c r="P5" i="16"/>
  <c r="K6" i="16"/>
  <c r="F7" i="16"/>
  <c r="V7" i="16"/>
  <c r="Q9" i="16"/>
  <c r="L10" i="16"/>
  <c r="G12" i="16"/>
  <c r="T20" i="16"/>
  <c r="R76" i="16"/>
  <c r="F18" i="16"/>
  <c r="D5" i="46"/>
  <c r="L5" i="46"/>
  <c r="T5" i="46"/>
  <c r="G6" i="46"/>
  <c r="O6" i="46"/>
  <c r="W6" i="46"/>
  <c r="J7" i="46"/>
  <c r="R7" i="46"/>
  <c r="E9" i="46"/>
  <c r="M9" i="46"/>
  <c r="U9" i="46"/>
  <c r="H10" i="46"/>
  <c r="P10" i="46"/>
  <c r="C12" i="46"/>
  <c r="K12" i="46"/>
  <c r="S12" i="46"/>
  <c r="F13" i="46"/>
  <c r="N13" i="46"/>
  <c r="V13" i="46"/>
  <c r="I14" i="46"/>
  <c r="Q14" i="46"/>
  <c r="D15" i="46"/>
  <c r="L15" i="46"/>
  <c r="T15" i="46"/>
  <c r="G16" i="46"/>
  <c r="O16" i="46"/>
  <c r="W16" i="46"/>
  <c r="J18" i="46"/>
  <c r="R18" i="46"/>
  <c r="E19" i="46"/>
  <c r="M19" i="46"/>
  <c r="U19" i="46"/>
  <c r="H20" i="46"/>
  <c r="P20" i="46"/>
  <c r="C21" i="46"/>
  <c r="K21" i="46"/>
  <c r="S21" i="46"/>
  <c r="F23" i="46"/>
  <c r="N23" i="46"/>
  <c r="V23" i="46"/>
  <c r="I24" i="46"/>
  <c r="Q24" i="46"/>
  <c r="D25" i="46"/>
  <c r="L25" i="46"/>
  <c r="T25" i="46"/>
  <c r="G28" i="46"/>
  <c r="O28" i="46"/>
  <c r="W28" i="46"/>
  <c r="J29" i="46"/>
  <c r="R29" i="46"/>
  <c r="E30" i="46"/>
  <c r="M30" i="46"/>
  <c r="U30" i="46"/>
  <c r="H31" i="46"/>
  <c r="P31" i="46"/>
  <c r="C32" i="46"/>
  <c r="K32" i="46"/>
  <c r="S32" i="46"/>
  <c r="F34" i="46"/>
  <c r="N34" i="46"/>
  <c r="V34" i="46"/>
  <c r="I35" i="46"/>
  <c r="Q35" i="46"/>
  <c r="D36" i="46"/>
  <c r="L36" i="46"/>
  <c r="T36" i="46"/>
  <c r="G37" i="46"/>
  <c r="O37" i="46"/>
  <c r="W37" i="46"/>
  <c r="J38" i="46"/>
  <c r="R38" i="46"/>
  <c r="E39" i="46"/>
  <c r="M39" i="46"/>
  <c r="U39" i="46"/>
  <c r="H40" i="46"/>
  <c r="N72" i="16"/>
  <c r="V72" i="16"/>
  <c r="I73" i="16"/>
  <c r="Q73" i="16"/>
  <c r="D74" i="16"/>
  <c r="L74" i="16"/>
  <c r="T74" i="16"/>
  <c r="G75" i="16"/>
  <c r="O75" i="16"/>
  <c r="W75" i="16"/>
  <c r="F5" i="46"/>
  <c r="N5" i="46"/>
  <c r="V5" i="46"/>
  <c r="I6" i="46"/>
  <c r="Q6" i="46"/>
  <c r="D7" i="46"/>
  <c r="L7" i="46"/>
  <c r="T7" i="46"/>
  <c r="G9" i="46"/>
  <c r="O9" i="46"/>
  <c r="W9" i="46"/>
  <c r="J10" i="46"/>
  <c r="R10" i="46"/>
  <c r="E12" i="46"/>
  <c r="M12" i="46"/>
  <c r="U12" i="46"/>
  <c r="H13" i="46"/>
  <c r="P13" i="46"/>
  <c r="C14" i="46"/>
  <c r="K14" i="46"/>
  <c r="S14" i="46"/>
  <c r="F15" i="46"/>
  <c r="N15" i="46"/>
  <c r="V15" i="46"/>
  <c r="I16" i="46"/>
  <c r="Q16" i="46"/>
  <c r="D18" i="46"/>
  <c r="L18" i="46"/>
  <c r="T18" i="46"/>
  <c r="G19" i="46"/>
  <c r="O19" i="46"/>
  <c r="W19" i="46"/>
  <c r="J20" i="46"/>
  <c r="R20" i="46"/>
  <c r="E21" i="46"/>
  <c r="M21" i="46"/>
  <c r="U21" i="46"/>
  <c r="H23" i="46"/>
  <c r="P23" i="46"/>
  <c r="C24" i="46"/>
  <c r="K24" i="46"/>
  <c r="S24" i="46"/>
  <c r="F25" i="46"/>
  <c r="N25" i="46"/>
  <c r="V25" i="46"/>
  <c r="I28" i="46"/>
  <c r="Q28" i="46"/>
  <c r="D29" i="46"/>
  <c r="L29" i="46"/>
  <c r="T29" i="46"/>
  <c r="G30" i="46"/>
  <c r="O30" i="46"/>
  <c r="W30" i="46"/>
  <c r="J31" i="46"/>
  <c r="R31" i="46"/>
  <c r="E32" i="46"/>
  <c r="M32" i="46"/>
  <c r="U32" i="46"/>
  <c r="H34" i="46"/>
  <c r="P34" i="46"/>
  <c r="C35" i="46"/>
  <c r="K35" i="46"/>
  <c r="S35" i="46"/>
  <c r="F36" i="46"/>
  <c r="N36" i="46"/>
  <c r="V36" i="46"/>
  <c r="I37" i="46"/>
  <c r="Q37" i="46"/>
  <c r="D38" i="46"/>
  <c r="L38" i="46"/>
  <c r="T38" i="46"/>
  <c r="G39" i="46"/>
  <c r="O39" i="46"/>
  <c r="W39" i="46"/>
  <c r="J40" i="46"/>
  <c r="H76" i="46"/>
  <c r="P76" i="46"/>
  <c r="P40" i="46"/>
  <c r="C41" i="46"/>
  <c r="K41" i="46"/>
  <c r="S41" i="46"/>
  <c r="F42" i="46"/>
  <c r="N42" i="46"/>
  <c r="V42" i="46"/>
  <c r="I43" i="46"/>
  <c r="Q43" i="46"/>
  <c r="D44" i="46"/>
  <c r="L44" i="46"/>
  <c r="T44" i="46"/>
  <c r="G45" i="46"/>
  <c r="O45" i="46"/>
  <c r="W45" i="46"/>
  <c r="J46" i="46"/>
  <c r="R46" i="46"/>
  <c r="E47" i="46"/>
  <c r="M47" i="46"/>
  <c r="U47" i="46"/>
  <c r="H48" i="46"/>
  <c r="P48" i="46"/>
  <c r="C49" i="46"/>
  <c r="K49" i="46"/>
  <c r="S49" i="46"/>
  <c r="F50" i="46"/>
  <c r="N50" i="46"/>
  <c r="V50" i="46"/>
  <c r="I51" i="46"/>
  <c r="Q51" i="46"/>
  <c r="D53" i="46"/>
  <c r="L53" i="46"/>
  <c r="T53" i="46"/>
  <c r="G54" i="46"/>
  <c r="O54" i="46"/>
  <c r="W54" i="46"/>
  <c r="J55" i="46"/>
  <c r="R55" i="46"/>
  <c r="E56" i="46"/>
  <c r="M56" i="46"/>
  <c r="U56" i="46"/>
  <c r="H57" i="46"/>
  <c r="P57" i="46"/>
  <c r="C58" i="46"/>
  <c r="K58" i="46"/>
  <c r="S58" i="46"/>
  <c r="F59" i="46"/>
  <c r="N59" i="46"/>
  <c r="V59" i="46"/>
  <c r="I60" i="46"/>
  <c r="Q60" i="46"/>
  <c r="D61" i="46"/>
  <c r="L61" i="46"/>
  <c r="T61" i="46"/>
  <c r="G62" i="46"/>
  <c r="O62" i="46"/>
  <c r="W62" i="46"/>
  <c r="J63" i="46"/>
  <c r="R63" i="46"/>
  <c r="E64" i="46"/>
  <c r="M64" i="46"/>
  <c r="U64" i="46"/>
  <c r="H65" i="46"/>
  <c r="P65" i="46"/>
  <c r="C66" i="46"/>
  <c r="K66" i="46"/>
  <c r="S66" i="46"/>
  <c r="F67" i="46"/>
  <c r="N67" i="46"/>
  <c r="V67" i="46"/>
  <c r="I68" i="46"/>
  <c r="Q68" i="46"/>
  <c r="D69" i="46"/>
  <c r="L69" i="46"/>
  <c r="T69" i="46"/>
  <c r="G70" i="46"/>
  <c r="O70" i="46"/>
  <c r="W70" i="46"/>
  <c r="J72" i="46"/>
  <c r="R72" i="46"/>
  <c r="E73" i="46"/>
  <c r="M73" i="46"/>
  <c r="U73" i="46"/>
  <c r="H74" i="46"/>
  <c r="P74" i="46"/>
  <c r="R40" i="46"/>
  <c r="E41" i="46"/>
  <c r="M41" i="46"/>
  <c r="U41" i="46"/>
  <c r="H42" i="46"/>
  <c r="P42" i="46"/>
  <c r="C43" i="46"/>
  <c r="K43" i="46"/>
  <c r="S43" i="46"/>
  <c r="F44" i="46"/>
  <c r="N44" i="46"/>
  <c r="V44" i="46"/>
  <c r="I45" i="46"/>
  <c r="Q45" i="46"/>
  <c r="D46" i="46"/>
  <c r="L46" i="46"/>
  <c r="T46" i="46"/>
  <c r="G47" i="46"/>
  <c r="O47" i="46"/>
  <c r="W47" i="46"/>
  <c r="J48" i="46"/>
  <c r="R48" i="46"/>
  <c r="E49" i="46"/>
  <c r="M49" i="46"/>
  <c r="U49" i="46"/>
  <c r="H50" i="46"/>
  <c r="P50" i="46"/>
  <c r="C51" i="46"/>
  <c r="K51" i="46"/>
  <c r="S51" i="46"/>
  <c r="F53" i="46"/>
  <c r="N53" i="46"/>
  <c r="V53" i="46"/>
  <c r="I54" i="46"/>
  <c r="Q54" i="46"/>
  <c r="D55" i="46"/>
  <c r="L55" i="46"/>
  <c r="T55" i="46"/>
  <c r="G56" i="46"/>
  <c r="O56" i="46"/>
  <c r="W56" i="46"/>
  <c r="J57" i="46"/>
  <c r="R57" i="46"/>
  <c r="E58" i="46"/>
  <c r="M58" i="46"/>
  <c r="U58" i="46"/>
  <c r="H59" i="46"/>
  <c r="P59" i="46"/>
  <c r="C60" i="46"/>
  <c r="K60" i="46"/>
  <c r="S60" i="46"/>
  <c r="F61" i="46"/>
  <c r="N61" i="46"/>
  <c r="V61" i="46"/>
  <c r="I62" i="46"/>
  <c r="Q62" i="46"/>
  <c r="D63" i="46"/>
  <c r="L63" i="46"/>
  <c r="T63" i="46"/>
  <c r="G64" i="46"/>
  <c r="O64" i="46"/>
  <c r="W64" i="46"/>
  <c r="J65" i="46"/>
  <c r="R65" i="46"/>
  <c r="E66" i="46"/>
  <c r="M66" i="46"/>
  <c r="U66" i="46"/>
  <c r="H67" i="46"/>
  <c r="P67" i="46"/>
  <c r="C68" i="46"/>
  <c r="K68" i="46"/>
  <c r="S68" i="46"/>
  <c r="F69" i="46"/>
  <c r="N69" i="46"/>
  <c r="V69" i="46"/>
  <c r="I70" i="46"/>
  <c r="Q70" i="46"/>
  <c r="D72" i="46"/>
  <c r="L72" i="46"/>
  <c r="T72" i="46"/>
  <c r="G73" i="46"/>
  <c r="O73" i="46"/>
  <c r="W73" i="46"/>
  <c r="J74" i="46"/>
  <c r="R74" i="46"/>
  <c r="C5" i="16"/>
  <c r="K5" i="16"/>
  <c r="S5" i="16"/>
  <c r="F6" i="16"/>
  <c r="N6" i="16"/>
  <c r="V6" i="16"/>
  <c r="I7" i="16"/>
  <c r="Q7" i="16"/>
  <c r="D9" i="16"/>
  <c r="L9" i="16"/>
  <c r="T9" i="16"/>
  <c r="G10" i="16"/>
  <c r="O10" i="16"/>
  <c r="W10" i="16"/>
  <c r="J12" i="16"/>
  <c r="R12" i="16"/>
  <c r="E13" i="16"/>
  <c r="M13" i="16"/>
  <c r="U13" i="16"/>
  <c r="H14" i="16"/>
  <c r="P14" i="16"/>
  <c r="C15" i="16"/>
  <c r="K15" i="16"/>
  <c r="S15" i="16"/>
  <c r="F16" i="16"/>
  <c r="N16" i="16"/>
  <c r="V16" i="16"/>
  <c r="I18" i="16"/>
  <c r="Q18" i="16"/>
  <c r="D19" i="16"/>
  <c r="L19" i="16"/>
  <c r="T19" i="16"/>
  <c r="G20" i="16"/>
  <c r="O20" i="16"/>
  <c r="W20" i="16"/>
  <c r="J21" i="16"/>
  <c r="R21" i="16"/>
  <c r="E23" i="16"/>
  <c r="M23" i="16"/>
  <c r="U23" i="16"/>
  <c r="H24" i="16"/>
  <c r="P24" i="16"/>
  <c r="C25" i="16"/>
  <c r="K25" i="16"/>
  <c r="S25" i="16"/>
  <c r="F28" i="16"/>
  <c r="N28" i="16"/>
  <c r="V28" i="16"/>
  <c r="I29" i="16"/>
  <c r="Q29" i="16"/>
  <c r="D30" i="16"/>
  <c r="L30" i="16"/>
  <c r="T30" i="16"/>
  <c r="G31" i="16"/>
  <c r="O31" i="16"/>
  <c r="W31" i="16"/>
  <c r="J32" i="16"/>
  <c r="R32" i="16"/>
  <c r="E34" i="16"/>
  <c r="M34" i="16"/>
  <c r="U34" i="16"/>
  <c r="H35" i="16"/>
  <c r="P35" i="16"/>
  <c r="C36" i="16"/>
  <c r="K36" i="16"/>
  <c r="S36" i="16"/>
  <c r="F37" i="16"/>
  <c r="N37" i="16"/>
  <c r="V37" i="16"/>
  <c r="I38" i="16"/>
  <c r="Q38" i="16"/>
  <c r="D39" i="16"/>
  <c r="L39" i="16"/>
  <c r="T39" i="16"/>
  <c r="G40" i="16"/>
  <c r="O40" i="16"/>
  <c r="W40" i="16"/>
  <c r="J41" i="16"/>
  <c r="R41" i="16"/>
  <c r="E42" i="16"/>
  <c r="M42" i="16"/>
  <c r="U42" i="16"/>
  <c r="H43" i="16"/>
  <c r="P43" i="16"/>
  <c r="C44" i="16"/>
  <c r="K44" i="16"/>
  <c r="S44" i="16"/>
  <c r="F45" i="16"/>
  <c r="N45" i="16"/>
  <c r="V45" i="16"/>
  <c r="I46" i="16"/>
  <c r="Q46" i="16"/>
  <c r="D47" i="16"/>
  <c r="L47" i="16"/>
  <c r="T47" i="16"/>
  <c r="G48" i="16"/>
  <c r="O48" i="16"/>
  <c r="W48" i="16"/>
  <c r="J49" i="16"/>
  <c r="R49" i="16"/>
  <c r="E50" i="16"/>
  <c r="M50" i="16"/>
  <c r="U50" i="16"/>
  <c r="H51" i="16"/>
  <c r="P51" i="16"/>
  <c r="C53" i="16"/>
  <c r="K53" i="16"/>
  <c r="S53" i="16"/>
  <c r="F54" i="16"/>
  <c r="N54" i="16"/>
  <c r="V54" i="16"/>
  <c r="I55" i="16"/>
  <c r="Q55" i="16"/>
  <c r="D56" i="16"/>
  <c r="L56" i="16"/>
  <c r="T56" i="16"/>
  <c r="G57" i="16"/>
  <c r="O57" i="16"/>
  <c r="W57" i="16"/>
  <c r="J58" i="16"/>
  <c r="R58" i="16"/>
  <c r="E59" i="16"/>
  <c r="M59" i="16"/>
  <c r="U59" i="16"/>
  <c r="H60" i="16"/>
  <c r="P60" i="16"/>
  <c r="C61" i="16"/>
  <c r="K61" i="16"/>
  <c r="S61" i="16"/>
  <c r="F62" i="16"/>
  <c r="N62" i="16"/>
  <c r="V62" i="16"/>
  <c r="I63" i="16"/>
  <c r="Q63" i="16"/>
  <c r="D64" i="16"/>
  <c r="L64" i="16"/>
  <c r="T64" i="16"/>
  <c r="G65" i="16"/>
  <c r="O65" i="16"/>
  <c r="W65" i="16"/>
  <c r="J66" i="16"/>
  <c r="R66" i="16"/>
  <c r="E67" i="16"/>
  <c r="M67" i="16"/>
  <c r="U67" i="16"/>
  <c r="H68" i="16"/>
  <c r="P68" i="16"/>
  <c r="C69" i="16"/>
  <c r="K69" i="16"/>
  <c r="S69" i="16"/>
  <c r="F70" i="16"/>
  <c r="N70" i="16"/>
  <c r="V70" i="16"/>
  <c r="I72" i="16"/>
  <c r="Q72" i="16"/>
  <c r="D73" i="16"/>
  <c r="L73" i="16"/>
  <c r="T73" i="16"/>
  <c r="G74" i="16"/>
  <c r="O74" i="16"/>
  <c r="W74" i="16"/>
  <c r="J75" i="16"/>
  <c r="R75" i="16"/>
  <c r="I5" i="46"/>
  <c r="Q5" i="46"/>
  <c r="D6" i="46"/>
  <c r="L6" i="46"/>
  <c r="T6" i="46"/>
  <c r="G7" i="46"/>
  <c r="O7" i="46"/>
  <c r="W7" i="46"/>
  <c r="J9" i="46"/>
  <c r="R9" i="46"/>
  <c r="E10" i="46"/>
  <c r="M10" i="46"/>
  <c r="U10" i="46"/>
  <c r="H12" i="46"/>
  <c r="P12" i="46"/>
  <c r="C13" i="46"/>
  <c r="K13" i="46"/>
  <c r="S13" i="46"/>
  <c r="F14" i="46"/>
  <c r="N14" i="46"/>
  <c r="V14" i="46"/>
  <c r="I15" i="46"/>
  <c r="Q15" i="46"/>
  <c r="D16" i="46"/>
  <c r="L16" i="46"/>
  <c r="T16" i="46"/>
  <c r="G18" i="46"/>
  <c r="O18" i="46"/>
  <c r="W18" i="46"/>
  <c r="J19" i="46"/>
  <c r="R19" i="46"/>
  <c r="E20" i="46"/>
  <c r="M20" i="46"/>
  <c r="U20" i="46"/>
  <c r="H21" i="46"/>
  <c r="P21" i="46"/>
  <c r="C23" i="46"/>
  <c r="K23" i="46"/>
  <c r="S23" i="46"/>
  <c r="F24" i="46"/>
  <c r="N24" i="46"/>
  <c r="V24" i="46"/>
  <c r="I25" i="46"/>
  <c r="Q25" i="46"/>
  <c r="D28" i="46"/>
  <c r="L28" i="46"/>
  <c r="T28" i="46"/>
  <c r="G29" i="46"/>
  <c r="O29" i="46"/>
  <c r="W29" i="46"/>
  <c r="J30" i="46"/>
  <c r="R30" i="46"/>
  <c r="E31" i="46"/>
  <c r="M31" i="46"/>
  <c r="U31" i="46"/>
  <c r="H32" i="46"/>
  <c r="P32" i="46"/>
  <c r="C34" i="46"/>
  <c r="K34" i="46"/>
  <c r="S34" i="46"/>
  <c r="F35" i="46"/>
  <c r="N35" i="46"/>
  <c r="V35" i="46"/>
  <c r="I36" i="46"/>
  <c r="Q36" i="46"/>
  <c r="D37" i="46"/>
  <c r="L37" i="46"/>
  <c r="T37" i="46"/>
  <c r="G38" i="46"/>
  <c r="O38" i="46"/>
  <c r="W38" i="46"/>
  <c r="J39" i="46"/>
  <c r="R39" i="46"/>
  <c r="E40" i="46"/>
  <c r="M40" i="46"/>
  <c r="U40" i="46"/>
  <c r="H41" i="46"/>
  <c r="P41" i="46"/>
  <c r="C42" i="46"/>
  <c r="K42" i="46"/>
  <c r="S42" i="46"/>
  <c r="F43" i="46"/>
  <c r="N43" i="46"/>
  <c r="V43" i="46"/>
  <c r="I44" i="46"/>
  <c r="Q44" i="46"/>
  <c r="D45" i="46"/>
  <c r="L45" i="46"/>
  <c r="T45" i="46"/>
  <c r="G46" i="46"/>
  <c r="O46" i="46"/>
  <c r="W46" i="46"/>
  <c r="J47" i="46"/>
  <c r="R47" i="46"/>
  <c r="E48" i="46"/>
  <c r="M48" i="46"/>
  <c r="U48" i="46"/>
  <c r="H49" i="46"/>
  <c r="P49" i="46"/>
  <c r="C50" i="46"/>
  <c r="K50" i="46"/>
  <c r="S50" i="46"/>
  <c r="F51" i="46"/>
  <c r="N51" i="46"/>
  <c r="V51" i="46"/>
  <c r="I53" i="46"/>
  <c r="Q53" i="46"/>
  <c r="D54" i="46"/>
  <c r="L54" i="46"/>
  <c r="T54" i="46"/>
  <c r="G55" i="46"/>
  <c r="O55" i="46"/>
  <c r="W55" i="46"/>
  <c r="J56" i="46"/>
  <c r="R56" i="46"/>
  <c r="E57" i="46"/>
  <c r="M57" i="46"/>
  <c r="U57" i="46"/>
  <c r="H58" i="46"/>
  <c r="P58" i="46"/>
  <c r="C59" i="46"/>
  <c r="K59" i="46"/>
  <c r="S59" i="46"/>
  <c r="F60" i="46"/>
  <c r="N60" i="46"/>
  <c r="V60" i="46"/>
  <c r="I61" i="46"/>
  <c r="Q61" i="46"/>
  <c r="D62" i="46"/>
  <c r="L62" i="46"/>
  <c r="T62" i="46"/>
  <c r="G63" i="46"/>
  <c r="O63" i="46"/>
  <c r="W63" i="46"/>
  <c r="J64" i="46"/>
  <c r="R64" i="46"/>
  <c r="E65" i="46"/>
  <c r="M65" i="46"/>
  <c r="U65" i="46"/>
  <c r="H66" i="46"/>
  <c r="P66" i="46"/>
  <c r="C67" i="46"/>
  <c r="K67" i="46"/>
  <c r="S67" i="46"/>
  <c r="F68" i="46"/>
  <c r="N68" i="46"/>
  <c r="V68" i="46"/>
  <c r="I69" i="46"/>
  <c r="Q69" i="46"/>
  <c r="D70" i="46"/>
  <c r="L70" i="46"/>
  <c r="T70" i="46"/>
  <c r="G72" i="46"/>
  <c r="O72" i="46"/>
  <c r="W72" i="46"/>
  <c r="J73" i="46"/>
  <c r="R73" i="46"/>
  <c r="E74" i="46"/>
  <c r="M74" i="46"/>
  <c r="U74" i="46"/>
  <c r="F5" i="16"/>
  <c r="N5" i="16"/>
  <c r="V5" i="16"/>
  <c r="I6" i="16"/>
  <c r="Q6" i="16"/>
  <c r="D7" i="16"/>
  <c r="L7" i="16"/>
  <c r="T7" i="16"/>
  <c r="G9" i="16"/>
  <c r="O9" i="16"/>
  <c r="W9" i="16"/>
  <c r="J10" i="16"/>
  <c r="R10" i="16"/>
  <c r="E12" i="16"/>
  <c r="M12" i="16"/>
  <c r="U12" i="16"/>
  <c r="H13" i="16"/>
  <c r="P13" i="16"/>
  <c r="C14" i="16"/>
  <c r="K14" i="16"/>
  <c r="S14" i="16"/>
  <c r="F15" i="16"/>
  <c r="N15" i="16"/>
  <c r="V15" i="16"/>
  <c r="I16" i="16"/>
  <c r="Q16" i="16"/>
  <c r="D18" i="16"/>
  <c r="L18" i="16"/>
  <c r="T18" i="16"/>
  <c r="G19" i="16"/>
  <c r="O19" i="16"/>
  <c r="W19" i="16"/>
  <c r="J20" i="16"/>
  <c r="R20" i="16"/>
  <c r="E21" i="16"/>
  <c r="M21" i="16"/>
  <c r="U21" i="16"/>
  <c r="H23" i="16"/>
  <c r="P23" i="16"/>
  <c r="C24" i="16"/>
  <c r="K24" i="16"/>
  <c r="S24" i="16"/>
  <c r="F25" i="16"/>
  <c r="N25" i="16"/>
  <c r="V25" i="16"/>
  <c r="I28" i="16"/>
  <c r="Q28" i="16"/>
  <c r="D29" i="16"/>
  <c r="L29" i="16"/>
  <c r="T29" i="16"/>
  <c r="G5" i="46"/>
  <c r="O5" i="46"/>
  <c r="W5" i="46"/>
  <c r="J6" i="46"/>
  <c r="R6" i="46"/>
  <c r="E7" i="46"/>
  <c r="M7" i="46"/>
  <c r="U7" i="46"/>
  <c r="H9" i="46"/>
  <c r="P9" i="46"/>
  <c r="C10" i="46"/>
  <c r="K10" i="46"/>
  <c r="S10" i="46"/>
  <c r="F12" i="46"/>
  <c r="N12" i="46"/>
  <c r="V12" i="46"/>
  <c r="I13" i="46"/>
  <c r="Q13" i="46"/>
  <c r="D14" i="46"/>
  <c r="L14" i="46"/>
  <c r="T14" i="46"/>
  <c r="G15" i="46"/>
  <c r="O15" i="46"/>
  <c r="W15" i="46"/>
  <c r="J16" i="46"/>
  <c r="R16" i="46"/>
  <c r="E18" i="46"/>
  <c r="M18" i="46"/>
  <c r="U18" i="46"/>
  <c r="H19" i="46"/>
  <c r="P19" i="46"/>
  <c r="C20" i="46"/>
  <c r="K20" i="46"/>
  <c r="S20" i="46"/>
  <c r="F21" i="46"/>
  <c r="N21" i="46"/>
  <c r="V21" i="46"/>
  <c r="I23" i="46"/>
  <c r="Q23" i="46"/>
  <c r="D24" i="46"/>
  <c r="L24" i="46"/>
  <c r="T24" i="46"/>
  <c r="G25" i="46"/>
  <c r="O25" i="46"/>
  <c r="W25" i="46"/>
  <c r="J28" i="46"/>
  <c r="R28" i="46"/>
  <c r="E29" i="46"/>
  <c r="M29" i="46"/>
  <c r="U29" i="46"/>
  <c r="H30" i="46"/>
  <c r="P30" i="46"/>
  <c r="C31" i="46"/>
  <c r="K31" i="46"/>
  <c r="S31" i="46"/>
  <c r="F32" i="46"/>
  <c r="N32" i="46"/>
  <c r="V32" i="46"/>
  <c r="I34" i="46"/>
  <c r="Q34" i="46"/>
  <c r="D35" i="46"/>
  <c r="L35" i="46"/>
  <c r="T35" i="46"/>
  <c r="G36" i="46"/>
  <c r="O36" i="46"/>
  <c r="W36" i="46"/>
  <c r="J37" i="46"/>
  <c r="R37" i="46"/>
  <c r="E38" i="46"/>
  <c r="M38" i="46"/>
  <c r="U38" i="46"/>
  <c r="H39" i="46"/>
  <c r="P39" i="46"/>
  <c r="C40" i="46"/>
  <c r="G5" i="16"/>
  <c r="O5" i="16"/>
  <c r="W5" i="16"/>
  <c r="J6" i="16"/>
  <c r="R6" i="16"/>
  <c r="E7" i="16"/>
  <c r="E5" i="16"/>
  <c r="M5" i="16"/>
  <c r="U5" i="16"/>
  <c r="H6" i="16"/>
  <c r="P6" i="16"/>
  <c r="C7" i="16"/>
  <c r="K7" i="16"/>
  <c r="S7" i="16"/>
  <c r="F9" i="16"/>
  <c r="N9" i="16"/>
  <c r="V9" i="16"/>
  <c r="I10" i="16"/>
  <c r="Q10" i="16"/>
  <c r="D12" i="16"/>
  <c r="L12" i="16"/>
  <c r="T12" i="16"/>
  <c r="G13" i="16"/>
  <c r="C5" i="46"/>
  <c r="K5" i="46"/>
  <c r="S5" i="46"/>
  <c r="F6" i="46"/>
  <c r="N6" i="46"/>
  <c r="V6" i="46"/>
  <c r="I7" i="46"/>
  <c r="Q7" i="46"/>
  <c r="D9" i="46"/>
  <c r="L9" i="46"/>
  <c r="T9" i="46"/>
  <c r="G10" i="46"/>
  <c r="O10" i="46"/>
  <c r="W10" i="46"/>
  <c r="J12" i="46"/>
  <c r="R12" i="46"/>
  <c r="E13" i="46"/>
  <c r="M13" i="46"/>
  <c r="U13" i="46"/>
  <c r="H14" i="46"/>
  <c r="P14" i="46"/>
  <c r="C15" i="46"/>
  <c r="K15" i="46"/>
  <c r="S15" i="46"/>
  <c r="F16" i="46"/>
  <c r="N16" i="46"/>
  <c r="V16" i="46"/>
  <c r="I18" i="46"/>
  <c r="Q18" i="46"/>
  <c r="D19" i="46"/>
  <c r="L19" i="46"/>
  <c r="T19" i="46"/>
  <c r="G20" i="46"/>
  <c r="O20" i="46"/>
  <c r="W20" i="46"/>
  <c r="J21" i="46"/>
  <c r="R21" i="46"/>
  <c r="E23" i="46"/>
  <c r="M23" i="46"/>
  <c r="U23" i="46"/>
  <c r="U22" i="46" s="1"/>
  <c r="H24" i="46"/>
  <c r="P24" i="46"/>
  <c r="C25" i="46"/>
  <c r="K25" i="46"/>
  <c r="S25" i="46"/>
  <c r="F28" i="46"/>
  <c r="N28" i="46"/>
  <c r="V28" i="46"/>
  <c r="I29" i="46"/>
  <c r="Q29" i="46"/>
  <c r="D30" i="46"/>
  <c r="L30" i="46"/>
  <c r="T30" i="46"/>
  <c r="M7" i="16"/>
  <c r="U7" i="16"/>
  <c r="H9" i="16"/>
  <c r="P9" i="16"/>
  <c r="C10" i="16"/>
  <c r="K10" i="16"/>
  <c r="S10" i="16"/>
  <c r="F12" i="16"/>
  <c r="N12" i="16"/>
  <c r="V12" i="16"/>
  <c r="I13" i="16"/>
  <c r="Q13" i="16"/>
  <c r="D14" i="16"/>
  <c r="L14" i="16"/>
  <c r="T14" i="16"/>
  <c r="G15" i="16"/>
  <c r="O15" i="16"/>
  <c r="W15" i="16"/>
  <c r="J16" i="16"/>
  <c r="R16" i="16"/>
  <c r="E18" i="16"/>
  <c r="M18" i="16"/>
  <c r="U18" i="16"/>
  <c r="H19" i="16"/>
  <c r="P19" i="16"/>
  <c r="C20" i="16"/>
  <c r="K20" i="16"/>
  <c r="S20" i="16"/>
  <c r="F21" i="16"/>
  <c r="N21" i="16"/>
  <c r="V21" i="16"/>
  <c r="I23" i="16"/>
  <c r="I22" i="16" s="1"/>
  <c r="Q23" i="16"/>
  <c r="Q22" i="16" s="1"/>
  <c r="D24" i="16"/>
  <c r="L24" i="16"/>
  <c r="T24" i="16"/>
  <c r="G25" i="16"/>
  <c r="O25" i="16"/>
  <c r="W25" i="16"/>
  <c r="J28" i="16"/>
  <c r="R28" i="16"/>
  <c r="E29" i="16"/>
  <c r="M29" i="16"/>
  <c r="U29" i="16"/>
  <c r="H30" i="16"/>
  <c r="P30" i="16"/>
  <c r="C31" i="16"/>
  <c r="K31" i="16"/>
  <c r="S31" i="16"/>
  <c r="F32" i="16"/>
  <c r="N32" i="16"/>
  <c r="V32" i="16"/>
  <c r="I34" i="16"/>
  <c r="Q34" i="16"/>
  <c r="D35" i="16"/>
  <c r="L35" i="16"/>
  <c r="T35" i="16"/>
  <c r="G36" i="16"/>
  <c r="O36" i="16"/>
  <c r="W36" i="16"/>
  <c r="J37" i="16"/>
  <c r="R37" i="16"/>
  <c r="E38" i="16"/>
  <c r="M38" i="16"/>
  <c r="U38" i="16"/>
  <c r="H39" i="16"/>
  <c r="P39" i="16"/>
  <c r="C40" i="16"/>
  <c r="K40" i="16"/>
  <c r="S40" i="16"/>
  <c r="F41" i="16"/>
  <c r="N41" i="16"/>
  <c r="V41" i="16"/>
  <c r="I42" i="16"/>
  <c r="Q42" i="16"/>
  <c r="D43" i="16"/>
  <c r="L43" i="16"/>
  <c r="T43" i="16"/>
  <c r="G44" i="16"/>
  <c r="O44" i="16"/>
  <c r="W44" i="16"/>
  <c r="J45" i="16"/>
  <c r="R45" i="16"/>
  <c r="E46" i="16"/>
  <c r="M46" i="16"/>
  <c r="U46" i="16"/>
  <c r="H47" i="16"/>
  <c r="P47" i="16"/>
  <c r="C48" i="16"/>
  <c r="K48" i="16"/>
  <c r="S48" i="16"/>
  <c r="F49" i="16"/>
  <c r="N49" i="16"/>
  <c r="V49" i="16"/>
  <c r="I50" i="16"/>
  <c r="Q50" i="16"/>
  <c r="D51" i="16"/>
  <c r="L51" i="16"/>
  <c r="T51" i="16"/>
  <c r="G53" i="16"/>
  <c r="O53" i="16"/>
  <c r="W53" i="16"/>
  <c r="J54" i="16"/>
  <c r="R54" i="16"/>
  <c r="E55" i="16"/>
  <c r="M55" i="16"/>
  <c r="U55" i="16"/>
  <c r="H56" i="16"/>
  <c r="P56" i="16"/>
  <c r="C57" i="16"/>
  <c r="K57" i="16"/>
  <c r="S57" i="16"/>
  <c r="F58" i="16"/>
  <c r="N58" i="16"/>
  <c r="V58" i="16"/>
  <c r="I59" i="16"/>
  <c r="Q59" i="16"/>
  <c r="D60" i="16"/>
  <c r="L60" i="16"/>
  <c r="T60" i="16"/>
  <c r="G61" i="16"/>
  <c r="O61" i="16"/>
  <c r="W61" i="16"/>
  <c r="J62" i="16"/>
  <c r="R62" i="16"/>
  <c r="E63" i="16"/>
  <c r="M63" i="16"/>
  <c r="U63" i="16"/>
  <c r="H64" i="16"/>
  <c r="P64" i="16"/>
  <c r="C65" i="16"/>
  <c r="K65" i="16"/>
  <c r="S65" i="16"/>
  <c r="F66" i="16"/>
  <c r="N66" i="16"/>
  <c r="V66" i="16"/>
  <c r="I67" i="16"/>
  <c r="Q67" i="16"/>
  <c r="D68" i="16"/>
  <c r="L68" i="16"/>
  <c r="T68" i="16"/>
  <c r="G69" i="16"/>
  <c r="O69" i="16"/>
  <c r="W69" i="16"/>
  <c r="J70" i="16"/>
  <c r="R70" i="16"/>
  <c r="E72" i="16"/>
  <c r="M72" i="16"/>
  <c r="U72" i="16"/>
  <c r="H73" i="16"/>
  <c r="P73" i="16"/>
  <c r="C74" i="16"/>
  <c r="K74" i="16"/>
  <c r="S74" i="16"/>
  <c r="F75" i="16"/>
  <c r="N75" i="16"/>
  <c r="V75" i="16"/>
  <c r="E5" i="46"/>
  <c r="M5" i="46"/>
  <c r="U5" i="46"/>
  <c r="H6" i="46"/>
  <c r="P6" i="46"/>
  <c r="C7" i="46"/>
  <c r="K7" i="46"/>
  <c r="S7" i="46"/>
  <c r="F9" i="46"/>
  <c r="F8" i="46" s="1"/>
  <c r="N9" i="46"/>
  <c r="V9" i="46"/>
  <c r="I10" i="46"/>
  <c r="I8" i="46" s="1"/>
  <c r="Q10" i="46"/>
  <c r="J5" i="16"/>
  <c r="R5" i="16"/>
  <c r="E6" i="16"/>
  <c r="M6" i="16"/>
  <c r="U6" i="16"/>
  <c r="H7" i="16"/>
  <c r="P7" i="16"/>
  <c r="C9" i="16"/>
  <c r="K9" i="16"/>
  <c r="S9" i="16"/>
  <c r="F10" i="16"/>
  <c r="N10" i="16"/>
  <c r="V10" i="16"/>
  <c r="I12" i="16"/>
  <c r="Q12" i="16"/>
  <c r="D13" i="16"/>
  <c r="L13" i="16"/>
  <c r="T13" i="16"/>
  <c r="G14" i="16"/>
  <c r="O14" i="16"/>
  <c r="W14" i="16"/>
  <c r="J15" i="16"/>
  <c r="R15" i="16"/>
  <c r="E16" i="16"/>
  <c r="M16" i="16"/>
  <c r="U16" i="16"/>
  <c r="H18" i="16"/>
  <c r="P18" i="16"/>
  <c r="C19" i="16"/>
  <c r="K19" i="16"/>
  <c r="S19" i="16"/>
  <c r="F20" i="16"/>
  <c r="N20" i="16"/>
  <c r="V20" i="16"/>
  <c r="I21" i="16"/>
  <c r="Q21" i="16"/>
  <c r="D23" i="16"/>
  <c r="L23" i="16"/>
  <c r="T23" i="16"/>
  <c r="G24" i="16"/>
  <c r="O24" i="16"/>
  <c r="W24" i="16"/>
  <c r="J25" i="16"/>
  <c r="R25" i="16"/>
  <c r="E28" i="16"/>
  <c r="M28" i="16"/>
  <c r="U28" i="16"/>
  <c r="H29" i="16"/>
  <c r="P29" i="16"/>
  <c r="C30" i="16"/>
  <c r="K30" i="16"/>
  <c r="S30" i="16"/>
  <c r="F31" i="16"/>
  <c r="N31" i="16"/>
  <c r="V31" i="16"/>
  <c r="I32" i="16"/>
  <c r="Q32" i="16"/>
  <c r="D34" i="16"/>
  <c r="L34" i="16"/>
  <c r="T34" i="16"/>
  <c r="G35" i="16"/>
  <c r="O35" i="16"/>
  <c r="W35" i="16"/>
  <c r="J36" i="16"/>
  <c r="R36" i="16"/>
  <c r="E37" i="16"/>
  <c r="M37" i="16"/>
  <c r="U37" i="16"/>
  <c r="G31" i="46"/>
  <c r="O31" i="46"/>
  <c r="W31" i="46"/>
  <c r="J32" i="46"/>
  <c r="R32" i="46"/>
  <c r="E34" i="46"/>
  <c r="M34" i="46"/>
  <c r="U34" i="46"/>
  <c r="H35" i="46"/>
  <c r="P35" i="46"/>
  <c r="C36" i="46"/>
  <c r="K36" i="46"/>
  <c r="S36" i="46"/>
  <c r="F37" i="46"/>
  <c r="N37" i="46"/>
  <c r="V37" i="46"/>
  <c r="I38" i="46"/>
  <c r="Q38" i="46"/>
  <c r="D39" i="46"/>
  <c r="L39" i="46"/>
  <c r="T39" i="46"/>
  <c r="G40" i="46"/>
  <c r="O40" i="46"/>
  <c r="W40" i="46"/>
  <c r="J41" i="46"/>
  <c r="R41" i="46"/>
  <c r="E42" i="46"/>
  <c r="M42" i="46"/>
  <c r="U42" i="46"/>
  <c r="H43" i="46"/>
  <c r="P43" i="46"/>
  <c r="C44" i="46"/>
  <c r="K44" i="46"/>
  <c r="S44" i="46"/>
  <c r="F45" i="46"/>
  <c r="N45" i="46"/>
  <c r="V45" i="46"/>
  <c r="I46" i="46"/>
  <c r="Q46" i="46"/>
  <c r="D47" i="46"/>
  <c r="L47" i="46"/>
  <c r="T47" i="46"/>
  <c r="G48" i="46"/>
  <c r="O48" i="46"/>
  <c r="W48" i="46"/>
  <c r="J49" i="46"/>
  <c r="R49" i="46"/>
  <c r="E50" i="46"/>
  <c r="M50" i="46"/>
  <c r="U50" i="46"/>
  <c r="H51" i="46"/>
  <c r="P51" i="46"/>
  <c r="C53" i="46"/>
  <c r="K53" i="46"/>
  <c r="S53" i="46"/>
  <c r="F54" i="46"/>
  <c r="N54" i="46"/>
  <c r="V54" i="46"/>
  <c r="I55" i="46"/>
  <c r="Q55" i="46"/>
  <c r="D56" i="46"/>
  <c r="L56" i="46"/>
  <c r="T56" i="46"/>
  <c r="G57" i="46"/>
  <c r="O57" i="46"/>
  <c r="W57" i="46"/>
  <c r="J58" i="46"/>
  <c r="R58" i="46"/>
  <c r="E59" i="46"/>
  <c r="M59" i="46"/>
  <c r="U59" i="46"/>
  <c r="H60" i="46"/>
  <c r="P60" i="46"/>
  <c r="C61" i="46"/>
  <c r="K61" i="46"/>
  <c r="S61" i="46"/>
  <c r="F62" i="46"/>
  <c r="N62" i="46"/>
  <c r="V62" i="46"/>
  <c r="I63" i="46"/>
  <c r="Q63" i="46"/>
  <c r="D64" i="46"/>
  <c r="L64" i="46"/>
  <c r="T64" i="46"/>
  <c r="G65" i="46"/>
  <c r="D12" i="46"/>
  <c r="L12" i="46"/>
  <c r="T12" i="46"/>
  <c r="G13" i="46"/>
  <c r="O13" i="46"/>
  <c r="W13" i="46"/>
  <c r="J14" i="46"/>
  <c r="R14" i="46"/>
  <c r="E15" i="46"/>
  <c r="M15" i="46"/>
  <c r="U15" i="46"/>
  <c r="H16" i="46"/>
  <c r="P16" i="46"/>
  <c r="C18" i="46"/>
  <c r="K18" i="46"/>
  <c r="S18" i="46"/>
  <c r="F19" i="46"/>
  <c r="N19" i="46"/>
  <c r="V19" i="46"/>
  <c r="I20" i="46"/>
  <c r="Q20" i="46"/>
  <c r="D21" i="46"/>
  <c r="L21" i="46"/>
  <c r="T21" i="46"/>
  <c r="G23" i="46"/>
  <c r="O23" i="46"/>
  <c r="W23" i="46"/>
  <c r="J24" i="46"/>
  <c r="R24" i="46"/>
  <c r="E25" i="46"/>
  <c r="M25" i="46"/>
  <c r="U25" i="46"/>
  <c r="H28" i="46"/>
  <c r="P28" i="46"/>
  <c r="C29" i="46"/>
  <c r="K29" i="46"/>
  <c r="S29" i="46"/>
  <c r="F30" i="46"/>
  <c r="N30" i="46"/>
  <c r="V30" i="46"/>
  <c r="I31" i="46"/>
  <c r="Q31" i="46"/>
  <c r="D32" i="46"/>
  <c r="L32" i="46"/>
  <c r="T32" i="46"/>
  <c r="G34" i="46"/>
  <c r="O34" i="46"/>
  <c r="W34" i="46"/>
  <c r="J35" i="46"/>
  <c r="R35" i="46"/>
  <c r="E36" i="46"/>
  <c r="M36" i="46"/>
  <c r="U36" i="46"/>
  <c r="H37" i="46"/>
  <c r="P37" i="46"/>
  <c r="C38" i="46"/>
  <c r="K38" i="46"/>
  <c r="S38" i="46"/>
  <c r="F39" i="46"/>
  <c r="N39" i="46"/>
  <c r="V39" i="46"/>
  <c r="I40" i="46"/>
  <c r="Q40" i="46"/>
  <c r="D41" i="46"/>
  <c r="L41" i="46"/>
  <c r="T41" i="46"/>
  <c r="G42" i="46"/>
  <c r="O42" i="46"/>
  <c r="W42" i="46"/>
  <c r="J43" i="46"/>
  <c r="R43" i="46"/>
  <c r="E44" i="46"/>
  <c r="M44" i="46"/>
  <c r="U44" i="46"/>
  <c r="H45" i="46"/>
  <c r="P45" i="46"/>
  <c r="C46" i="46"/>
  <c r="K46" i="46"/>
  <c r="S46" i="46"/>
  <c r="F47" i="46"/>
  <c r="N47" i="46"/>
  <c r="V47" i="46"/>
  <c r="I48" i="46"/>
  <c r="Q48" i="46"/>
  <c r="D49" i="46"/>
  <c r="L49" i="46"/>
  <c r="T49" i="46"/>
  <c r="G50" i="46"/>
  <c r="O50" i="46"/>
  <c r="W50" i="46"/>
  <c r="J51" i="46"/>
  <c r="R51" i="46"/>
  <c r="E53" i="46"/>
  <c r="M53" i="46"/>
  <c r="U53" i="46"/>
  <c r="H54" i="46"/>
  <c r="P54" i="46"/>
  <c r="C55" i="46"/>
  <c r="K55" i="46"/>
  <c r="S55" i="46"/>
  <c r="F56" i="46"/>
  <c r="N56" i="46"/>
  <c r="V56" i="46"/>
  <c r="I57" i="46"/>
  <c r="Q57" i="46"/>
  <c r="D58" i="46"/>
  <c r="L58" i="46"/>
  <c r="T58" i="46"/>
  <c r="G59" i="46"/>
  <c r="O59" i="46"/>
  <c r="W59" i="46"/>
  <c r="J60" i="46"/>
  <c r="R60" i="46"/>
  <c r="E61" i="46"/>
  <c r="M61" i="46"/>
  <c r="U61" i="46"/>
  <c r="H62" i="46"/>
  <c r="P62" i="46"/>
  <c r="C63" i="46"/>
  <c r="K63" i="46"/>
  <c r="S63" i="46"/>
  <c r="F64" i="46"/>
  <c r="N64" i="46"/>
  <c r="V64" i="46"/>
  <c r="I65" i="46"/>
  <c r="Q65" i="46"/>
  <c r="D66" i="46"/>
  <c r="L66" i="46"/>
  <c r="T66" i="46"/>
  <c r="G67" i="46"/>
  <c r="O67" i="46"/>
  <c r="W67" i="46"/>
  <c r="J68" i="46"/>
  <c r="R68" i="46"/>
  <c r="E69" i="46"/>
  <c r="M69" i="46"/>
  <c r="U69" i="46"/>
  <c r="H70" i="46"/>
  <c r="P70" i="46"/>
  <c r="C72" i="46"/>
  <c r="K72" i="46"/>
  <c r="S72" i="46"/>
  <c r="S71" i="46" s="1"/>
  <c r="F73" i="46"/>
  <c r="N73" i="46"/>
  <c r="V73" i="46"/>
  <c r="I74" i="46"/>
  <c r="Q74" i="46"/>
  <c r="K40" i="46"/>
  <c r="S40" i="46"/>
  <c r="F41" i="46"/>
  <c r="N41" i="46"/>
  <c r="V41" i="46"/>
  <c r="I42" i="46"/>
  <c r="Q42" i="46"/>
  <c r="D43" i="46"/>
  <c r="L43" i="46"/>
  <c r="T43" i="46"/>
  <c r="G44" i="46"/>
  <c r="O44" i="46"/>
  <c r="W44" i="46"/>
  <c r="J45" i="46"/>
  <c r="R45" i="46"/>
  <c r="E46" i="46"/>
  <c r="M46" i="46"/>
  <c r="U46" i="46"/>
  <c r="H47" i="46"/>
  <c r="P47" i="46"/>
  <c r="C48" i="46"/>
  <c r="K48" i="46"/>
  <c r="S48" i="46"/>
  <c r="F49" i="46"/>
  <c r="N49" i="46"/>
  <c r="V49" i="46"/>
  <c r="I50" i="46"/>
  <c r="Q50" i="46"/>
  <c r="D51" i="46"/>
  <c r="L51" i="46"/>
  <c r="T51" i="46"/>
  <c r="G53" i="46"/>
  <c r="O53" i="46"/>
  <c r="W53" i="46"/>
  <c r="J54" i="46"/>
  <c r="R54" i="46"/>
  <c r="E55" i="46"/>
  <c r="M55" i="46"/>
  <c r="U55" i="46"/>
  <c r="H56" i="46"/>
  <c r="P56" i="46"/>
  <c r="C57" i="46"/>
  <c r="K57" i="46"/>
  <c r="S57" i="46"/>
  <c r="F58" i="46"/>
  <c r="N58" i="46"/>
  <c r="V58" i="46"/>
  <c r="I59" i="46"/>
  <c r="Q59" i="46"/>
  <c r="D60" i="46"/>
  <c r="L60" i="46"/>
  <c r="T60" i="46"/>
  <c r="G61" i="46"/>
  <c r="O61" i="46"/>
  <c r="W61" i="46"/>
  <c r="J62" i="46"/>
  <c r="R62" i="46"/>
  <c r="E63" i="46"/>
  <c r="M63" i="46"/>
  <c r="U63" i="46"/>
  <c r="H64" i="46"/>
  <c r="P64" i="46"/>
  <c r="C65" i="46"/>
  <c r="K65" i="46"/>
  <c r="O65" i="46"/>
  <c r="W65" i="46"/>
  <c r="J66" i="46"/>
  <c r="R66" i="46"/>
  <c r="E67" i="46"/>
  <c r="M67" i="46"/>
  <c r="U67" i="46"/>
  <c r="H68" i="46"/>
  <c r="P68" i="46"/>
  <c r="C69" i="46"/>
  <c r="K69" i="46"/>
  <c r="S69" i="46"/>
  <c r="F70" i="46"/>
  <c r="N70" i="46"/>
  <c r="V70" i="46"/>
  <c r="I72" i="46"/>
  <c r="Q72" i="46"/>
  <c r="D73" i="46"/>
  <c r="L73" i="46"/>
  <c r="T73" i="46"/>
  <c r="G74" i="46"/>
  <c r="O74" i="46"/>
  <c r="W74" i="46"/>
  <c r="J76" i="46"/>
  <c r="R76" i="46"/>
  <c r="C76" i="46"/>
  <c r="K76" i="46"/>
  <c r="S76" i="46"/>
  <c r="F5" i="116"/>
  <c r="N5" i="116"/>
  <c r="I6" i="116"/>
  <c r="Q6" i="116"/>
  <c r="T7" i="116"/>
  <c r="G9" i="116"/>
  <c r="G8" i="116" s="1"/>
  <c r="W9" i="116"/>
  <c r="J10" i="116"/>
  <c r="M12" i="116"/>
  <c r="U12" i="116"/>
  <c r="P13" i="116"/>
  <c r="C14" i="116"/>
  <c r="F15" i="116"/>
  <c r="N15" i="116"/>
  <c r="I16" i="116"/>
  <c r="Q16" i="116"/>
  <c r="T18" i="116"/>
  <c r="G19" i="116"/>
  <c r="W19" i="116"/>
  <c r="J20" i="116"/>
  <c r="M21" i="116"/>
  <c r="U21" i="116"/>
  <c r="P23" i="116"/>
  <c r="C24" i="116"/>
  <c r="F25" i="116"/>
  <c r="N25" i="116"/>
  <c r="I28" i="116"/>
  <c r="Q28" i="116"/>
  <c r="T29" i="116"/>
  <c r="G30" i="116"/>
  <c r="W30" i="116"/>
  <c r="J31" i="116"/>
  <c r="M32" i="116"/>
  <c r="U32" i="116"/>
  <c r="P34" i="116"/>
  <c r="C35" i="116"/>
  <c r="F36" i="116"/>
  <c r="N36" i="116"/>
  <c r="Q45" i="116"/>
  <c r="T46" i="116"/>
  <c r="G47" i="116"/>
  <c r="J48" i="116"/>
  <c r="M49" i="116"/>
  <c r="U49" i="116"/>
  <c r="F53" i="116"/>
  <c r="N53" i="116"/>
  <c r="Q54" i="116"/>
  <c r="T55" i="116"/>
  <c r="G56" i="116"/>
  <c r="J57" i="116"/>
  <c r="M58" i="116"/>
  <c r="U58" i="116"/>
  <c r="C60" i="116"/>
  <c r="Q62" i="116"/>
  <c r="T63" i="116"/>
  <c r="G64" i="116"/>
  <c r="J65" i="116"/>
  <c r="M66" i="116"/>
  <c r="C68" i="116"/>
  <c r="F69" i="116"/>
  <c r="N69" i="116"/>
  <c r="Q70" i="116"/>
  <c r="T72" i="116"/>
  <c r="G73" i="116"/>
  <c r="J74" i="116"/>
  <c r="M75" i="116"/>
  <c r="U75" i="116"/>
  <c r="S65" i="46"/>
  <c r="F66" i="46"/>
  <c r="N66" i="46"/>
  <c r="V66" i="46"/>
  <c r="I67" i="46"/>
  <c r="Q67" i="46"/>
  <c r="D68" i="46"/>
  <c r="L68" i="46"/>
  <c r="T68" i="46"/>
  <c r="G69" i="46"/>
  <c r="O69" i="46"/>
  <c r="W69" i="46"/>
  <c r="J70" i="46"/>
  <c r="R70" i="46"/>
  <c r="E72" i="46"/>
  <c r="M72" i="46"/>
  <c r="U72" i="46"/>
  <c r="H73" i="46"/>
  <c r="P73" i="46"/>
  <c r="C74" i="46"/>
  <c r="K74" i="46"/>
  <c r="S74" i="46"/>
  <c r="F76" i="46"/>
  <c r="N76" i="46"/>
  <c r="V76" i="46"/>
  <c r="I5" i="116"/>
  <c r="L6" i="116"/>
  <c r="T6" i="116"/>
  <c r="W7" i="116"/>
  <c r="E10" i="116"/>
  <c r="E8" i="116" s="1"/>
  <c r="M10" i="116"/>
  <c r="P12" i="116"/>
  <c r="S13" i="116"/>
  <c r="F14" i="116"/>
  <c r="I15" i="116"/>
  <c r="L16" i="116"/>
  <c r="T16" i="116"/>
  <c r="W18" i="116"/>
  <c r="E20" i="116"/>
  <c r="M20" i="116"/>
  <c r="P21" i="116"/>
  <c r="S23" i="116"/>
  <c r="F24" i="116"/>
  <c r="I25" i="116"/>
  <c r="L28" i="116"/>
  <c r="T28" i="116"/>
  <c r="W29" i="116"/>
  <c r="E31" i="116"/>
  <c r="M31" i="116"/>
  <c r="P32" i="116"/>
  <c r="S34" i="116"/>
  <c r="F35" i="116"/>
  <c r="I36" i="116"/>
  <c r="S42" i="116"/>
  <c r="L45" i="116"/>
  <c r="T45" i="116"/>
  <c r="W46" i="116"/>
  <c r="E48" i="116"/>
  <c r="M48" i="116"/>
  <c r="P49" i="116"/>
  <c r="S50" i="116"/>
  <c r="I53" i="116"/>
  <c r="L54" i="116"/>
  <c r="T54" i="116"/>
  <c r="W55" i="116"/>
  <c r="E57" i="116"/>
  <c r="M57" i="116"/>
  <c r="P58" i="116"/>
  <c r="S59" i="116"/>
  <c r="F60" i="116"/>
  <c r="L62" i="116"/>
  <c r="T62" i="116"/>
  <c r="W63" i="116"/>
  <c r="E65" i="116"/>
  <c r="M65" i="116"/>
  <c r="S67" i="116"/>
  <c r="F68" i="116"/>
  <c r="I69" i="116"/>
  <c r="L70" i="116"/>
  <c r="T70" i="116"/>
  <c r="W72" i="116"/>
  <c r="E74" i="116"/>
  <c r="M74" i="116"/>
  <c r="P75" i="116"/>
  <c r="S76" i="116"/>
  <c r="G76" i="46"/>
  <c r="O76" i="46"/>
  <c r="W76" i="46"/>
  <c r="H76" i="16"/>
  <c r="P76" i="16"/>
  <c r="O13" i="16"/>
  <c r="W13" i="16"/>
  <c r="J14" i="16"/>
  <c r="R14" i="16"/>
  <c r="E15" i="16"/>
  <c r="M15" i="16"/>
  <c r="U15" i="16"/>
  <c r="H16" i="16"/>
  <c r="P16" i="16"/>
  <c r="C18" i="16"/>
  <c r="K18" i="16"/>
  <c r="S18" i="16"/>
  <c r="F19" i="16"/>
  <c r="N19" i="16"/>
  <c r="V19" i="16"/>
  <c r="I20" i="16"/>
  <c r="Q20" i="16"/>
  <c r="D21" i="16"/>
  <c r="L21" i="16"/>
  <c r="T21" i="16"/>
  <c r="G23" i="16"/>
  <c r="O23" i="16"/>
  <c r="W23" i="16"/>
  <c r="J24" i="16"/>
  <c r="R24" i="16"/>
  <c r="E25" i="16"/>
  <c r="M25" i="16"/>
  <c r="U25" i="16"/>
  <c r="H28" i="16"/>
  <c r="P28" i="16"/>
  <c r="C29" i="16"/>
  <c r="K29" i="16"/>
  <c r="S29" i="16"/>
  <c r="F30" i="16"/>
  <c r="N30" i="16"/>
  <c r="V30" i="16"/>
  <c r="I31" i="16"/>
  <c r="Q31" i="16"/>
  <c r="D32" i="16"/>
  <c r="L32" i="16"/>
  <c r="T32" i="16"/>
  <c r="G34" i="16"/>
  <c r="O34" i="16"/>
  <c r="W34" i="16"/>
  <c r="J35" i="16"/>
  <c r="R35" i="16"/>
  <c r="E36" i="16"/>
  <c r="M36" i="16"/>
  <c r="U36" i="16"/>
  <c r="H37" i="16"/>
  <c r="P37" i="16"/>
  <c r="C38" i="16"/>
  <c r="K38" i="16"/>
  <c r="S38" i="16"/>
  <c r="F39" i="16"/>
  <c r="N39" i="16"/>
  <c r="V39" i="16"/>
  <c r="I40" i="16"/>
  <c r="Q40" i="16"/>
  <c r="D41" i="16"/>
  <c r="L41" i="16"/>
  <c r="T41" i="16"/>
  <c r="G42" i="16"/>
  <c r="O42" i="16"/>
  <c r="W42" i="16"/>
  <c r="J43" i="16"/>
  <c r="R43" i="16"/>
  <c r="E44" i="16"/>
  <c r="M44" i="16"/>
  <c r="U44" i="16"/>
  <c r="H45" i="16"/>
  <c r="P45" i="16"/>
  <c r="C46" i="16"/>
  <c r="K46" i="16"/>
  <c r="S46" i="16"/>
  <c r="F47" i="16"/>
  <c r="N47" i="16"/>
  <c r="V47" i="16"/>
  <c r="I48" i="16"/>
  <c r="Q48" i="16"/>
  <c r="D49" i="16"/>
  <c r="L49" i="16"/>
  <c r="T49" i="16"/>
  <c r="G50" i="16"/>
  <c r="O50" i="16"/>
  <c r="W50" i="16"/>
  <c r="J51" i="16"/>
  <c r="R51" i="16"/>
  <c r="E53" i="16"/>
  <c r="M53" i="16"/>
  <c r="U53" i="16"/>
  <c r="H54" i="16"/>
  <c r="P54" i="16"/>
  <c r="C55" i="16"/>
  <c r="K55" i="16"/>
  <c r="S55" i="16"/>
  <c r="F56" i="16"/>
  <c r="N56" i="16"/>
  <c r="V56" i="16"/>
  <c r="I57" i="16"/>
  <c r="Q57" i="16"/>
  <c r="D58" i="16"/>
  <c r="L58" i="16"/>
  <c r="T58" i="16"/>
  <c r="G59" i="16"/>
  <c r="O59" i="16"/>
  <c r="W59" i="16"/>
  <c r="J60" i="16"/>
  <c r="R60" i="16"/>
  <c r="E61" i="16"/>
  <c r="M61" i="16"/>
  <c r="U61" i="16"/>
  <c r="H62" i="16"/>
  <c r="P62" i="16"/>
  <c r="C63" i="16"/>
  <c r="K63" i="16"/>
  <c r="S63" i="16"/>
  <c r="F64" i="16"/>
  <c r="N64" i="16"/>
  <c r="V64" i="16"/>
  <c r="I65" i="16"/>
  <c r="Q65" i="16"/>
  <c r="D66" i="16"/>
  <c r="L66" i="16"/>
  <c r="T66" i="16"/>
  <c r="G67" i="16"/>
  <c r="O67" i="16"/>
  <c r="W67" i="16"/>
  <c r="J68" i="16"/>
  <c r="R68" i="16"/>
  <c r="E69" i="16"/>
  <c r="M69" i="16"/>
  <c r="U69" i="16"/>
  <c r="H70" i="16"/>
  <c r="P70" i="16"/>
  <c r="C72" i="16"/>
  <c r="K72" i="16"/>
  <c r="S72" i="16"/>
  <c r="F73" i="16"/>
  <c r="N73" i="16"/>
  <c r="V73" i="16"/>
  <c r="I74" i="16"/>
  <c r="Q74" i="16"/>
  <c r="D75" i="16"/>
  <c r="L75" i="16"/>
  <c r="T75" i="16"/>
  <c r="I76" i="16"/>
  <c r="Q76" i="16"/>
  <c r="G30" i="16"/>
  <c r="O30" i="16"/>
  <c r="W30" i="16"/>
  <c r="J31" i="16"/>
  <c r="R31" i="16"/>
  <c r="E32" i="16"/>
  <c r="M32" i="16"/>
  <c r="U32" i="16"/>
  <c r="H34" i="16"/>
  <c r="P34" i="16"/>
  <c r="C35" i="16"/>
  <c r="K35" i="16"/>
  <c r="S35" i="16"/>
  <c r="F36" i="16"/>
  <c r="N36" i="16"/>
  <c r="V36" i="16"/>
  <c r="I37" i="16"/>
  <c r="Q37" i="16"/>
  <c r="D38" i="16"/>
  <c r="L38" i="16"/>
  <c r="T38" i="16"/>
  <c r="G39" i="16"/>
  <c r="O39" i="16"/>
  <c r="W39" i="16"/>
  <c r="J40" i="16"/>
  <c r="R40" i="16"/>
  <c r="E41" i="16"/>
  <c r="M41" i="16"/>
  <c r="U41" i="16"/>
  <c r="H42" i="16"/>
  <c r="P42" i="16"/>
  <c r="C43" i="16"/>
  <c r="K43" i="16"/>
  <c r="S43" i="16"/>
  <c r="F44" i="16"/>
  <c r="N44" i="16"/>
  <c r="V44" i="16"/>
  <c r="I45" i="16"/>
  <c r="Q45" i="16"/>
  <c r="D46" i="16"/>
  <c r="L46" i="16"/>
  <c r="T46" i="16"/>
  <c r="G47" i="16"/>
  <c r="O47" i="16"/>
  <c r="W47" i="16"/>
  <c r="J48" i="16"/>
  <c r="R48" i="16"/>
  <c r="E49" i="16"/>
  <c r="M49" i="16"/>
  <c r="U49" i="16"/>
  <c r="H50" i="16"/>
  <c r="P50" i="16"/>
  <c r="C51" i="16"/>
  <c r="K51" i="16"/>
  <c r="S51" i="16"/>
  <c r="F53" i="16"/>
  <c r="N53" i="16"/>
  <c r="V53" i="16"/>
  <c r="I54" i="16"/>
  <c r="Q54" i="16"/>
  <c r="D55" i="16"/>
  <c r="L55" i="16"/>
  <c r="T55" i="16"/>
  <c r="G56" i="16"/>
  <c r="O56" i="16"/>
  <c r="W56" i="16"/>
  <c r="J57" i="16"/>
  <c r="R57" i="16"/>
  <c r="E58" i="16"/>
  <c r="M58" i="16"/>
  <c r="U58" i="16"/>
  <c r="H59" i="16"/>
  <c r="P59" i="16"/>
  <c r="C60" i="16"/>
  <c r="K60" i="16"/>
  <c r="S60" i="16"/>
  <c r="F61" i="16"/>
  <c r="N61" i="16"/>
  <c r="V61" i="16"/>
  <c r="I62" i="16"/>
  <c r="Q62" i="16"/>
  <c r="D63" i="16"/>
  <c r="L63" i="16"/>
  <c r="T63" i="16"/>
  <c r="G64" i="16"/>
  <c r="O64" i="16"/>
  <c r="W64" i="16"/>
  <c r="J65" i="16"/>
  <c r="R65" i="16"/>
  <c r="E66" i="16"/>
  <c r="M66" i="16"/>
  <c r="U66" i="16"/>
  <c r="H67" i="16"/>
  <c r="P67" i="16"/>
  <c r="C68" i="16"/>
  <c r="K68" i="16"/>
  <c r="S68" i="16"/>
  <c r="F69" i="16"/>
  <c r="N69" i="16"/>
  <c r="V69" i="16"/>
  <c r="I70" i="16"/>
  <c r="Q70" i="16"/>
  <c r="D72" i="16"/>
  <c r="L72" i="16"/>
  <c r="T72" i="16"/>
  <c r="G73" i="16"/>
  <c r="O73" i="16"/>
  <c r="W73" i="16"/>
  <c r="J74" i="16"/>
  <c r="R74" i="16"/>
  <c r="E75" i="16"/>
  <c r="M75" i="16"/>
  <c r="U75" i="16"/>
  <c r="D76" i="16"/>
  <c r="L76" i="16"/>
  <c r="T76" i="16"/>
  <c r="I5" i="16"/>
  <c r="Q5" i="16"/>
  <c r="D6" i="16"/>
  <c r="L6" i="16"/>
  <c r="T6" i="16"/>
  <c r="G7" i="16"/>
  <c r="O7" i="16"/>
  <c r="W7" i="16"/>
  <c r="J9" i="16"/>
  <c r="R9" i="16"/>
  <c r="E10" i="16"/>
  <c r="M10" i="16"/>
  <c r="U10" i="16"/>
  <c r="U8" i="16" s="1"/>
  <c r="H12" i="16"/>
  <c r="P12" i="16"/>
  <c r="C13" i="16"/>
  <c r="K13" i="16"/>
  <c r="S13" i="16"/>
  <c r="F14" i="16"/>
  <c r="N14" i="16"/>
  <c r="V14" i="16"/>
  <c r="I15" i="16"/>
  <c r="Q15" i="16"/>
  <c r="D16" i="16"/>
  <c r="L16" i="16"/>
  <c r="T16" i="16"/>
  <c r="G18" i="16"/>
  <c r="O18" i="16"/>
  <c r="W18" i="16"/>
  <c r="J19" i="16"/>
  <c r="R19" i="16"/>
  <c r="E20" i="16"/>
  <c r="M20" i="16"/>
  <c r="U20" i="16"/>
  <c r="H21" i="16"/>
  <c r="P21" i="16"/>
  <c r="C23" i="16"/>
  <c r="K23" i="16"/>
  <c r="S23" i="16"/>
  <c r="F24" i="16"/>
  <c r="N24" i="16"/>
  <c r="V24" i="16"/>
  <c r="I25" i="16"/>
  <c r="Q25" i="16"/>
  <c r="D28" i="16"/>
  <c r="L28" i="16"/>
  <c r="T28" i="16"/>
  <c r="G29" i="16"/>
  <c r="O29" i="16"/>
  <c r="W29" i="16"/>
  <c r="J30" i="16"/>
  <c r="R30" i="16"/>
  <c r="E31" i="16"/>
  <c r="M31" i="16"/>
  <c r="U31" i="16"/>
  <c r="H32" i="16"/>
  <c r="P32" i="16"/>
  <c r="C34" i="16"/>
  <c r="K34" i="16"/>
  <c r="S34" i="16"/>
  <c r="F35" i="16"/>
  <c r="N35" i="16"/>
  <c r="V35" i="16"/>
  <c r="I36" i="16"/>
  <c r="Q36" i="16"/>
  <c r="D37" i="16"/>
  <c r="L37" i="16"/>
  <c r="T37" i="16"/>
  <c r="G38" i="16"/>
  <c r="O38" i="16"/>
  <c r="W38" i="16"/>
  <c r="J39" i="16"/>
  <c r="R39" i="16"/>
  <c r="E40" i="16"/>
  <c r="M40" i="16"/>
  <c r="U40" i="16"/>
  <c r="H41" i="16"/>
  <c r="P41" i="16"/>
  <c r="C42" i="16"/>
  <c r="K42" i="16"/>
  <c r="S42" i="16"/>
  <c r="F43" i="16"/>
  <c r="N43" i="16"/>
  <c r="V43" i="16"/>
  <c r="I44" i="16"/>
  <c r="Q44" i="16"/>
  <c r="D45" i="16"/>
  <c r="L45" i="16"/>
  <c r="T45" i="16"/>
  <c r="G46" i="16"/>
  <c r="O46" i="16"/>
  <c r="W46" i="16"/>
  <c r="J47" i="16"/>
  <c r="R47" i="16"/>
  <c r="E48" i="16"/>
  <c r="M48" i="16"/>
  <c r="U48" i="16"/>
  <c r="H49" i="16"/>
  <c r="P49" i="16"/>
  <c r="C50" i="16"/>
  <c r="K50" i="16"/>
  <c r="S50" i="16"/>
  <c r="F51" i="16"/>
  <c r="N51" i="16"/>
  <c r="V51" i="16"/>
  <c r="I53" i="16"/>
  <c r="Q53" i="16"/>
  <c r="D54" i="16"/>
  <c r="L54" i="16"/>
  <c r="T54" i="16"/>
  <c r="G55" i="16"/>
  <c r="O55" i="16"/>
  <c r="W55" i="16"/>
  <c r="J56" i="16"/>
  <c r="R56" i="16"/>
  <c r="E57" i="16"/>
  <c r="M57" i="16"/>
  <c r="U57" i="16"/>
  <c r="H58" i="16"/>
  <c r="P58" i="16"/>
  <c r="C59" i="16"/>
  <c r="K59" i="16"/>
  <c r="S59" i="16"/>
  <c r="F60" i="16"/>
  <c r="N60" i="16"/>
  <c r="V60" i="16"/>
  <c r="I61" i="16"/>
  <c r="Q61" i="16"/>
  <c r="D62" i="16"/>
  <c r="L62" i="16"/>
  <c r="T62" i="16"/>
  <c r="G63" i="16"/>
  <c r="O63" i="16"/>
  <c r="W63" i="16"/>
  <c r="J64" i="16"/>
  <c r="R64" i="16"/>
  <c r="E65" i="16"/>
  <c r="M65" i="16"/>
  <c r="U65" i="16"/>
  <c r="H66" i="16"/>
  <c r="P66" i="16"/>
  <c r="C67" i="16"/>
  <c r="K67" i="16"/>
  <c r="S67" i="16"/>
  <c r="F68" i="16"/>
  <c r="N68" i="16"/>
  <c r="V68" i="16"/>
  <c r="I69" i="16"/>
  <c r="Q69" i="16"/>
  <c r="D70" i="16"/>
  <c r="L70" i="16"/>
  <c r="T70" i="16"/>
  <c r="G72" i="16"/>
  <c r="O72" i="16"/>
  <c r="W72" i="16"/>
  <c r="J73" i="16"/>
  <c r="R73" i="16"/>
  <c r="E74" i="16"/>
  <c r="M74" i="16"/>
  <c r="U74" i="16"/>
  <c r="H75" i="16"/>
  <c r="P75" i="16"/>
  <c r="E76" i="16"/>
  <c r="M76" i="16"/>
  <c r="U76" i="16"/>
  <c r="H38" i="16"/>
  <c r="P38" i="16"/>
  <c r="C39" i="16"/>
  <c r="K39" i="16"/>
  <c r="S39" i="16"/>
  <c r="F40" i="16"/>
  <c r="N40" i="16"/>
  <c r="V40" i="16"/>
  <c r="I41" i="16"/>
  <c r="Q41" i="16"/>
  <c r="D42" i="16"/>
  <c r="L42" i="16"/>
  <c r="T42" i="16"/>
  <c r="G43" i="16"/>
  <c r="O43" i="16"/>
  <c r="W43" i="16"/>
  <c r="J44" i="16"/>
  <c r="R44" i="16"/>
  <c r="E45" i="16"/>
  <c r="M45" i="16"/>
  <c r="U45" i="16"/>
  <c r="H46" i="16"/>
  <c r="P46" i="16"/>
  <c r="C47" i="16"/>
  <c r="K47" i="16"/>
  <c r="S47" i="16"/>
  <c r="F48" i="16"/>
  <c r="N48" i="16"/>
  <c r="V48" i="16"/>
  <c r="I49" i="16"/>
  <c r="Q49" i="16"/>
  <c r="D50" i="16"/>
  <c r="L50" i="16"/>
  <c r="T50" i="16"/>
  <c r="G51" i="16"/>
  <c r="O51" i="16"/>
  <c r="W51" i="16"/>
  <c r="J53" i="16"/>
  <c r="R53" i="16"/>
  <c r="E54" i="16"/>
  <c r="M54" i="16"/>
  <c r="U54" i="16"/>
  <c r="H55" i="16"/>
  <c r="P55" i="16"/>
  <c r="C56" i="16"/>
  <c r="K56" i="16"/>
  <c r="S56" i="16"/>
  <c r="F57" i="16"/>
  <c r="N57" i="16"/>
  <c r="V57" i="16"/>
  <c r="I58" i="16"/>
  <c r="Q58" i="16"/>
  <c r="D59" i="16"/>
  <c r="L59" i="16"/>
  <c r="T59" i="16"/>
  <c r="G60" i="16"/>
  <c r="O60" i="16"/>
  <c r="W60" i="16"/>
  <c r="J61" i="16"/>
  <c r="R61" i="16"/>
  <c r="E62" i="16"/>
  <c r="M62" i="16"/>
  <c r="U62" i="16"/>
  <c r="H63" i="16"/>
  <c r="P63" i="16"/>
  <c r="C64" i="16"/>
  <c r="K64" i="16"/>
  <c r="S64" i="16"/>
  <c r="F65" i="16"/>
  <c r="N65" i="16"/>
  <c r="V65" i="16"/>
  <c r="I66" i="16"/>
  <c r="Q66" i="16"/>
  <c r="D67" i="16"/>
  <c r="L67" i="16"/>
  <c r="T67" i="16"/>
  <c r="G68" i="16"/>
  <c r="O68" i="16"/>
  <c r="W68" i="16"/>
  <c r="J69" i="16"/>
  <c r="R69" i="16"/>
  <c r="E70" i="16"/>
  <c r="M70" i="16"/>
  <c r="U70" i="16"/>
  <c r="H72" i="16"/>
  <c r="P72" i="16"/>
  <c r="C73" i="16"/>
  <c r="K73" i="16"/>
  <c r="S73" i="16"/>
  <c r="F74" i="16"/>
  <c r="N74" i="16"/>
  <c r="V74" i="16"/>
  <c r="I75" i="16"/>
  <c r="Q75" i="16"/>
  <c r="W39" i="116"/>
  <c r="P42" i="116"/>
  <c r="I45" i="116"/>
  <c r="P46" i="116"/>
  <c r="W47" i="116"/>
  <c r="I49" i="116"/>
  <c r="P50" i="116"/>
  <c r="I54" i="116"/>
  <c r="P55" i="116"/>
  <c r="W56" i="116"/>
  <c r="I58" i="116"/>
  <c r="P59" i="116"/>
  <c r="W60" i="116"/>
  <c r="I62" i="116"/>
  <c r="P63" i="116"/>
  <c r="I66" i="116"/>
  <c r="P67" i="116"/>
  <c r="W68" i="116"/>
  <c r="I70" i="116"/>
  <c r="P72" i="116"/>
  <c r="W73" i="116"/>
  <c r="I75" i="116"/>
  <c r="P76" i="116"/>
  <c r="C8" i="116"/>
  <c r="Q5" i="116"/>
  <c r="J9" i="116"/>
  <c r="C13" i="116"/>
  <c r="Q15" i="116"/>
  <c r="J19" i="116"/>
  <c r="C23" i="116"/>
  <c r="Q25" i="116"/>
  <c r="J30" i="116"/>
  <c r="C34" i="116"/>
  <c r="Q36" i="116"/>
  <c r="C42" i="116"/>
  <c r="J47" i="116"/>
  <c r="C50" i="116"/>
  <c r="Q53" i="116"/>
  <c r="J56" i="116"/>
  <c r="C59" i="116"/>
  <c r="J64" i="116"/>
  <c r="C67" i="116"/>
  <c r="Q69" i="116"/>
  <c r="J73" i="116"/>
  <c r="C76" i="116"/>
  <c r="R5" i="116"/>
  <c r="R4" i="116" s="1"/>
  <c r="D7" i="116"/>
  <c r="K9" i="116"/>
  <c r="K8" i="116" s="1"/>
  <c r="R10" i="116"/>
  <c r="D13" i="116"/>
  <c r="K14" i="116"/>
  <c r="R15" i="116"/>
  <c r="D18" i="116"/>
  <c r="K19" i="116"/>
  <c r="R20" i="116"/>
  <c r="D23" i="116"/>
  <c r="D22" i="116" s="1"/>
  <c r="K24" i="116"/>
  <c r="R25" i="116"/>
  <c r="D29" i="116"/>
  <c r="K30" i="116"/>
  <c r="R31" i="116"/>
  <c r="D34" i="116"/>
  <c r="K35" i="116"/>
  <c r="R36" i="116"/>
  <c r="D42" i="116"/>
  <c r="D46" i="116"/>
  <c r="K47" i="116"/>
  <c r="R48" i="116"/>
  <c r="D50" i="116"/>
  <c r="R53" i="116"/>
  <c r="D55" i="116"/>
  <c r="K56" i="116"/>
  <c r="R57" i="116"/>
  <c r="D59" i="116"/>
  <c r="K60" i="116"/>
  <c r="D63" i="116"/>
  <c r="D67" i="116"/>
  <c r="K68" i="116"/>
  <c r="R69" i="116"/>
  <c r="D72" i="116"/>
  <c r="D71" i="116" s="1"/>
  <c r="K73" i="116"/>
  <c r="R74" i="116"/>
  <c r="D76" i="116"/>
  <c r="S5" i="116"/>
  <c r="E7" i="116"/>
  <c r="L9" i="116"/>
  <c r="S10" i="116"/>
  <c r="E13" i="116"/>
  <c r="L14" i="116"/>
  <c r="S15" i="116"/>
  <c r="E18" i="116"/>
  <c r="L19" i="116"/>
  <c r="S20" i="116"/>
  <c r="E23" i="116"/>
  <c r="L24" i="116"/>
  <c r="S25" i="116"/>
  <c r="E29" i="116"/>
  <c r="L30" i="116"/>
  <c r="S31" i="116"/>
  <c r="E34" i="116"/>
  <c r="L35" i="116"/>
  <c r="S36" i="116"/>
  <c r="L39" i="116"/>
  <c r="E42" i="116"/>
  <c r="E46" i="116"/>
  <c r="L47" i="116"/>
  <c r="S48" i="116"/>
  <c r="E50" i="116"/>
  <c r="S53" i="116"/>
  <c r="E55" i="116"/>
  <c r="L56" i="116"/>
  <c r="S57" i="116"/>
  <c r="L60" i="116"/>
  <c r="E63" i="116"/>
  <c r="S65" i="116"/>
  <c r="E67" i="116"/>
  <c r="L68" i="116"/>
  <c r="S69" i="116"/>
  <c r="E72" i="116"/>
  <c r="L73" i="116"/>
  <c r="S74" i="116"/>
  <c r="E76" i="116"/>
  <c r="T5" i="116"/>
  <c r="M9" i="116"/>
  <c r="F13" i="116"/>
  <c r="T15" i="116"/>
  <c r="M19" i="116"/>
  <c r="F23" i="116"/>
  <c r="T25" i="116"/>
  <c r="M30" i="116"/>
  <c r="F34" i="116"/>
  <c r="T36" i="116"/>
  <c r="M39" i="116"/>
  <c r="F42" i="116"/>
  <c r="M47" i="116"/>
  <c r="F50" i="116"/>
  <c r="T53" i="116"/>
  <c r="M56" i="116"/>
  <c r="F59" i="116"/>
  <c r="F67" i="116"/>
  <c r="G7" i="116"/>
  <c r="U10" i="116"/>
  <c r="N14" i="116"/>
  <c r="G18" i="116"/>
  <c r="U20" i="116"/>
  <c r="N24" i="116"/>
  <c r="G29" i="116"/>
  <c r="U31" i="116"/>
  <c r="N35" i="116"/>
  <c r="G46" i="116"/>
  <c r="U48" i="116"/>
  <c r="G55" i="116"/>
  <c r="U57" i="116"/>
  <c r="N60" i="116"/>
  <c r="G63" i="116"/>
  <c r="U65" i="116"/>
  <c r="N68" i="116"/>
  <c r="G72" i="116"/>
  <c r="U74" i="116"/>
  <c r="V5" i="116"/>
  <c r="H7" i="116"/>
  <c r="O9" i="116"/>
  <c r="O8" i="116" s="1"/>
  <c r="V10" i="116"/>
  <c r="H13" i="116"/>
  <c r="O14" i="116"/>
  <c r="V15" i="116"/>
  <c r="H18" i="116"/>
  <c r="O19" i="116"/>
  <c r="V20" i="116"/>
  <c r="H23" i="116"/>
  <c r="H22" i="116" s="1"/>
  <c r="O24" i="116"/>
  <c r="V25" i="116"/>
  <c r="H29" i="116"/>
  <c r="O30" i="116"/>
  <c r="V31" i="116"/>
  <c r="H34" i="116"/>
  <c r="O35" i="116"/>
  <c r="V36" i="116"/>
  <c r="O39" i="116"/>
  <c r="H42" i="116"/>
  <c r="H46" i="116"/>
  <c r="O47" i="116"/>
  <c r="V48" i="116"/>
  <c r="H50" i="116"/>
  <c r="V53" i="116"/>
  <c r="H55" i="116"/>
  <c r="O56" i="116"/>
  <c r="V57" i="116"/>
  <c r="H59" i="116"/>
  <c r="O60" i="116"/>
  <c r="H63" i="116"/>
  <c r="H67" i="116"/>
  <c r="O68" i="116"/>
  <c r="V69" i="116"/>
  <c r="H72" i="116"/>
  <c r="H71" i="116" s="1"/>
  <c r="O73" i="116"/>
  <c r="V74" i="116"/>
  <c r="H76" i="116"/>
  <c r="W5" i="116"/>
  <c r="I7" i="116"/>
  <c r="P9" i="116"/>
  <c r="P8" i="116" s="1"/>
  <c r="W10" i="116"/>
  <c r="I13" i="116"/>
  <c r="P14" i="116"/>
  <c r="W15" i="116"/>
  <c r="I18" i="116"/>
  <c r="P19" i="116"/>
  <c r="W20" i="116"/>
  <c r="I23" i="116"/>
  <c r="I22" i="116" s="1"/>
  <c r="P24" i="116"/>
  <c r="W25" i="116"/>
  <c r="I29" i="116"/>
  <c r="P30" i="116"/>
  <c r="W31" i="116"/>
  <c r="I34" i="116"/>
  <c r="P35" i="116"/>
  <c r="W36" i="116"/>
  <c r="P39" i="116"/>
  <c r="I42" i="116"/>
  <c r="I46" i="116"/>
  <c r="P47" i="116"/>
  <c r="W48" i="116"/>
  <c r="I50" i="116"/>
  <c r="W53" i="116"/>
  <c r="I55" i="116"/>
  <c r="P56" i="116"/>
  <c r="W57" i="116"/>
  <c r="I59" i="116"/>
  <c r="P60" i="116"/>
  <c r="I63" i="116"/>
  <c r="I67" i="116"/>
  <c r="P68" i="116"/>
  <c r="W69" i="116"/>
  <c r="I72" i="116"/>
  <c r="P73" i="116"/>
  <c r="W74" i="116"/>
  <c r="I76" i="116"/>
  <c r="J7" i="116"/>
  <c r="J4" i="116" s="1"/>
  <c r="C12" i="116"/>
  <c r="Q14" i="116"/>
  <c r="J18" i="116"/>
  <c r="C21" i="116"/>
  <c r="Q24" i="116"/>
  <c r="Q22" i="116" s="1"/>
  <c r="J29" i="116"/>
  <c r="C32" i="116"/>
  <c r="Q35" i="116"/>
  <c r="J46" i="116"/>
  <c r="C49" i="116"/>
  <c r="J55" i="116"/>
  <c r="C58" i="116"/>
  <c r="Q60" i="116"/>
  <c r="J63" i="116"/>
  <c r="C66" i="116"/>
  <c r="D6" i="116"/>
  <c r="R9" i="116"/>
  <c r="K13" i="116"/>
  <c r="D16" i="116"/>
  <c r="R19" i="116"/>
  <c r="K23" i="116"/>
  <c r="D28" i="116"/>
  <c r="R30" i="116"/>
  <c r="K34" i="116"/>
  <c r="R39" i="116"/>
  <c r="K42" i="116"/>
  <c r="D45" i="116"/>
  <c r="R47" i="116"/>
  <c r="K50" i="116"/>
  <c r="D54" i="116"/>
  <c r="R56" i="116"/>
  <c r="K59" i="116"/>
  <c r="D62" i="116"/>
  <c r="K67" i="116"/>
  <c r="D70" i="116"/>
  <c r="R73" i="116"/>
  <c r="K76" i="116"/>
  <c r="E6" i="116"/>
  <c r="L7" i="116"/>
  <c r="S9" i="116"/>
  <c r="E12" i="116"/>
  <c r="L13" i="116"/>
  <c r="S14" i="116"/>
  <c r="E16" i="116"/>
  <c r="L18" i="116"/>
  <c r="S19" i="116"/>
  <c r="E21" i="116"/>
  <c r="L23" i="116"/>
  <c r="S24" i="116"/>
  <c r="E28" i="116"/>
  <c r="L29" i="116"/>
  <c r="S30" i="116"/>
  <c r="E32" i="116"/>
  <c r="L34" i="116"/>
  <c r="S35" i="116"/>
  <c r="S39" i="116"/>
  <c r="L42" i="116"/>
  <c r="E45" i="116"/>
  <c r="L46" i="116"/>
  <c r="S47" i="116"/>
  <c r="E49" i="116"/>
  <c r="L50" i="116"/>
  <c r="E54" i="116"/>
  <c r="L55" i="116"/>
  <c r="S56" i="116"/>
  <c r="E58" i="116"/>
  <c r="L59" i="116"/>
  <c r="S60" i="116"/>
  <c r="E62" i="116"/>
  <c r="L63" i="116"/>
  <c r="E66" i="116"/>
  <c r="L67" i="116"/>
  <c r="S68" i="116"/>
  <c r="E70" i="116"/>
  <c r="L72" i="116"/>
  <c r="S73" i="116"/>
  <c r="E75" i="116"/>
  <c r="L76" i="116"/>
  <c r="F6" i="116"/>
  <c r="M7" i="116"/>
  <c r="T9" i="116"/>
  <c r="F12" i="116"/>
  <c r="M13" i="116"/>
  <c r="T14" i="116"/>
  <c r="F16" i="116"/>
  <c r="M18" i="116"/>
  <c r="T19" i="116"/>
  <c r="F21" i="116"/>
  <c r="M23" i="116"/>
  <c r="T24" i="116"/>
  <c r="T22" i="116" s="1"/>
  <c r="F28" i="116"/>
  <c r="M29" i="116"/>
  <c r="T30" i="116"/>
  <c r="F32" i="116"/>
  <c r="M34" i="116"/>
  <c r="T35" i="116"/>
  <c r="T39" i="116"/>
  <c r="M42" i="116"/>
  <c r="F45" i="116"/>
  <c r="M46" i="116"/>
  <c r="T47" i="116"/>
  <c r="F49" i="116"/>
  <c r="M50" i="116"/>
  <c r="F54" i="116"/>
  <c r="M55" i="116"/>
  <c r="T56" i="116"/>
  <c r="F58" i="116"/>
  <c r="M59" i="116"/>
  <c r="T60" i="116"/>
  <c r="F62" i="116"/>
  <c r="M63" i="116"/>
  <c r="F66" i="116"/>
  <c r="M67" i="116"/>
  <c r="T68" i="116"/>
  <c r="F70" i="116"/>
  <c r="M72" i="116"/>
  <c r="T73" i="116"/>
  <c r="F75" i="116"/>
  <c r="M76" i="116"/>
  <c r="G6" i="116"/>
  <c r="U9" i="116"/>
  <c r="N13" i="116"/>
  <c r="G16" i="116"/>
  <c r="U19" i="116"/>
  <c r="N23" i="116"/>
  <c r="G28" i="116"/>
  <c r="U30" i="116"/>
  <c r="N34" i="116"/>
  <c r="U39" i="116"/>
  <c r="N42" i="116"/>
  <c r="G45" i="116"/>
  <c r="U47" i="116"/>
  <c r="N50" i="116"/>
  <c r="G54" i="116"/>
  <c r="U56" i="116"/>
  <c r="N59" i="116"/>
  <c r="G62" i="116"/>
  <c r="N67" i="116"/>
  <c r="O7" i="116"/>
  <c r="O4" i="116" s="1"/>
  <c r="H12" i="116"/>
  <c r="V14" i="116"/>
  <c r="O18" i="116"/>
  <c r="H21" i="116"/>
  <c r="V24" i="116"/>
  <c r="V22" i="116" s="1"/>
  <c r="O29" i="116"/>
  <c r="H32" i="116"/>
  <c r="V35" i="116"/>
  <c r="H41" i="116"/>
  <c r="O46" i="116"/>
  <c r="H49" i="116"/>
  <c r="O55" i="116"/>
  <c r="H58" i="116"/>
  <c r="V60" i="116"/>
  <c r="O63" i="116"/>
  <c r="H66" i="116"/>
  <c r="V68" i="116"/>
  <c r="O72" i="116"/>
  <c r="H75" i="116"/>
  <c r="E5" i="116"/>
  <c r="M5" i="116"/>
  <c r="U5" i="116"/>
  <c r="U4" i="116" s="1"/>
  <c r="H6" i="116"/>
  <c r="P6" i="116"/>
  <c r="C7" i="116"/>
  <c r="K7" i="116"/>
  <c r="S7" i="116"/>
  <c r="F9" i="116"/>
  <c r="F8" i="116" s="1"/>
  <c r="N9" i="116"/>
  <c r="N8" i="116" s="1"/>
  <c r="V9" i="116"/>
  <c r="I10" i="116"/>
  <c r="Q10" i="116"/>
  <c r="D12" i="116"/>
  <c r="L12" i="116"/>
  <c r="T12" i="116"/>
  <c r="G13" i="116"/>
  <c r="O13" i="116"/>
  <c r="W13" i="116"/>
  <c r="J14" i="116"/>
  <c r="R14" i="116"/>
  <c r="E15" i="116"/>
  <c r="M15" i="116"/>
  <c r="U15" i="116"/>
  <c r="H16" i="116"/>
  <c r="P16" i="116"/>
  <c r="C18" i="116"/>
  <c r="K18" i="116"/>
  <c r="S18" i="116"/>
  <c r="F19" i="116"/>
  <c r="N19" i="116"/>
  <c r="V19" i="116"/>
  <c r="I20" i="116"/>
  <c r="Q20" i="116"/>
  <c r="D21" i="116"/>
  <c r="L21" i="116"/>
  <c r="T21" i="116"/>
  <c r="G23" i="116"/>
  <c r="G22" i="116" s="1"/>
  <c r="O23" i="116"/>
  <c r="W23" i="116"/>
  <c r="J24" i="116"/>
  <c r="R24" i="116"/>
  <c r="E25" i="116"/>
  <c r="M25" i="116"/>
  <c r="U25" i="116"/>
  <c r="H28" i="116"/>
  <c r="P28" i="116"/>
  <c r="C29" i="116"/>
  <c r="K29" i="116"/>
  <c r="S29" i="116"/>
  <c r="F30" i="116"/>
  <c r="N30" i="116"/>
  <c r="V30" i="116"/>
  <c r="I31" i="116"/>
  <c r="Q31" i="116"/>
  <c r="D32" i="116"/>
  <c r="L32" i="116"/>
  <c r="T32" i="116"/>
  <c r="G34" i="116"/>
  <c r="O34" i="116"/>
  <c r="W34" i="116"/>
  <c r="J35" i="116"/>
  <c r="R35" i="116"/>
  <c r="M36" i="116"/>
  <c r="U36" i="116"/>
  <c r="N39" i="116"/>
  <c r="V39" i="116"/>
  <c r="G42" i="116"/>
  <c r="O42" i="116"/>
  <c r="W42" i="116"/>
  <c r="H45" i="116"/>
  <c r="P45" i="116"/>
  <c r="C46" i="116"/>
  <c r="K46" i="116"/>
  <c r="S46" i="116"/>
  <c r="H8" i="116"/>
  <c r="H5" i="116"/>
  <c r="P5" i="116"/>
  <c r="C6" i="116"/>
  <c r="K6" i="116"/>
  <c r="S6" i="116"/>
  <c r="F7" i="116"/>
  <c r="N7" i="116"/>
  <c r="V7" i="116"/>
  <c r="I9" i="116"/>
  <c r="Q9" i="116"/>
  <c r="D10" i="116"/>
  <c r="D8" i="116" s="1"/>
  <c r="L10" i="116"/>
  <c r="T10" i="116"/>
  <c r="G12" i="116"/>
  <c r="O12" i="116"/>
  <c r="W12" i="116"/>
  <c r="J13" i="116"/>
  <c r="R13" i="116"/>
  <c r="E14" i="116"/>
  <c r="M14" i="116"/>
  <c r="U14" i="116"/>
  <c r="H15" i="116"/>
  <c r="P15" i="116"/>
  <c r="C16" i="116"/>
  <c r="K16" i="116"/>
  <c r="S16" i="116"/>
  <c r="F18" i="116"/>
  <c r="N18" i="116"/>
  <c r="V18" i="116"/>
  <c r="I19" i="116"/>
  <c r="Q19" i="116"/>
  <c r="D20" i="116"/>
  <c r="L20" i="116"/>
  <c r="T20" i="116"/>
  <c r="G21" i="116"/>
  <c r="O21" i="116"/>
  <c r="W21" i="116"/>
  <c r="J23" i="116"/>
  <c r="R23" i="116"/>
  <c r="E24" i="116"/>
  <c r="M24" i="116"/>
  <c r="U24" i="116"/>
  <c r="U22" i="116" s="1"/>
  <c r="H25" i="116"/>
  <c r="P25" i="116"/>
  <c r="C28" i="116"/>
  <c r="K28" i="116"/>
  <c r="S28" i="116"/>
  <c r="F29" i="116"/>
  <c r="N29" i="116"/>
  <c r="V29" i="116"/>
  <c r="I30" i="116"/>
  <c r="Q30" i="116"/>
  <c r="D31" i="116"/>
  <c r="L31" i="116"/>
  <c r="T31" i="116"/>
  <c r="G32" i="116"/>
  <c r="O32" i="116"/>
  <c r="W32" i="116"/>
  <c r="J34" i="116"/>
  <c r="R34" i="116"/>
  <c r="E35" i="116"/>
  <c r="M35" i="116"/>
  <c r="U35" i="116"/>
  <c r="H36" i="116"/>
  <c r="P36" i="116"/>
  <c r="Q39" i="116"/>
  <c r="G41" i="116"/>
  <c r="J42" i="116"/>
  <c r="Q68" i="116"/>
  <c r="D69" i="116"/>
  <c r="L69" i="116"/>
  <c r="T69" i="116"/>
  <c r="G70" i="116"/>
  <c r="O70" i="116"/>
  <c r="W70" i="116"/>
  <c r="J72" i="116"/>
  <c r="R72" i="116"/>
  <c r="E73" i="116"/>
  <c r="M73" i="116"/>
  <c r="U73" i="116"/>
  <c r="U71" i="116" s="1"/>
  <c r="H74" i="116"/>
  <c r="P74" i="116"/>
  <c r="C75" i="116"/>
  <c r="K75" i="116"/>
  <c r="S75" i="116"/>
  <c r="F76" i="116"/>
  <c r="N76" i="116"/>
  <c r="V76" i="116"/>
  <c r="F47" i="116"/>
  <c r="N47" i="116"/>
  <c r="V47" i="116"/>
  <c r="I48" i="116"/>
  <c r="Q48" i="116"/>
  <c r="D49" i="116"/>
  <c r="L49" i="116"/>
  <c r="T49" i="116"/>
  <c r="G50" i="116"/>
  <c r="O50" i="116"/>
  <c r="E53" i="116"/>
  <c r="M53" i="116"/>
  <c r="U53" i="116"/>
  <c r="H54" i="116"/>
  <c r="P54" i="116"/>
  <c r="C55" i="116"/>
  <c r="K55" i="116"/>
  <c r="S55" i="116"/>
  <c r="F56" i="116"/>
  <c r="N56" i="116"/>
  <c r="V56" i="116"/>
  <c r="I57" i="116"/>
  <c r="Q57" i="116"/>
  <c r="D58" i="116"/>
  <c r="L58" i="116"/>
  <c r="T58" i="116"/>
  <c r="G59" i="116"/>
  <c r="O59" i="116"/>
  <c r="W59" i="116"/>
  <c r="J60" i="116"/>
  <c r="R60" i="116"/>
  <c r="H62" i="116"/>
  <c r="P62" i="116"/>
  <c r="C63" i="116"/>
  <c r="K63" i="116"/>
  <c r="S63" i="116"/>
  <c r="F64" i="116"/>
  <c r="I65" i="116"/>
  <c r="D66" i="116"/>
  <c r="G67" i="116"/>
  <c r="O67" i="116"/>
  <c r="W67" i="116"/>
  <c r="J68" i="116"/>
  <c r="R68" i="116"/>
  <c r="E69" i="116"/>
  <c r="M69" i="116"/>
  <c r="U69" i="116"/>
  <c r="H70" i="116"/>
  <c r="P70" i="116"/>
  <c r="C72" i="116"/>
  <c r="C71" i="116" s="1"/>
  <c r="K72" i="116"/>
  <c r="S72" i="116"/>
  <c r="F73" i="116"/>
  <c r="N73" i="116"/>
  <c r="V73" i="116"/>
  <c r="I74" i="116"/>
  <c r="Q74" i="116"/>
  <c r="D75" i="116"/>
  <c r="L75" i="116"/>
  <c r="T75" i="116"/>
  <c r="G76" i="116"/>
  <c r="O76" i="116"/>
  <c r="W76" i="116"/>
  <c r="R42" i="116"/>
  <c r="C45" i="116"/>
  <c r="K45" i="116"/>
  <c r="S45" i="116"/>
  <c r="F46" i="116"/>
  <c r="N46" i="116"/>
  <c r="V46" i="116"/>
  <c r="I47" i="116"/>
  <c r="Q47" i="116"/>
  <c r="D48" i="116"/>
  <c r="L48" i="116"/>
  <c r="T48" i="116"/>
  <c r="G49" i="116"/>
  <c r="O49" i="116"/>
  <c r="W49" i="116"/>
  <c r="J50" i="116"/>
  <c r="R50" i="116"/>
  <c r="H53" i="116"/>
  <c r="P53" i="116"/>
  <c r="C54" i="116"/>
  <c r="K54" i="116"/>
  <c r="S54" i="116"/>
  <c r="F55" i="116"/>
  <c r="N55" i="116"/>
  <c r="V55" i="116"/>
  <c r="I56" i="116"/>
  <c r="Q56" i="116"/>
  <c r="D57" i="116"/>
  <c r="L57" i="116"/>
  <c r="T57" i="116"/>
  <c r="G58" i="116"/>
  <c r="O58" i="116"/>
  <c r="W58" i="116"/>
  <c r="J59" i="116"/>
  <c r="R59" i="116"/>
  <c r="E60" i="116"/>
  <c r="M60" i="116"/>
  <c r="U60" i="116"/>
  <c r="C62" i="116"/>
  <c r="K62" i="116"/>
  <c r="S62" i="116"/>
  <c r="F63" i="116"/>
  <c r="N63" i="116"/>
  <c r="V63" i="116"/>
  <c r="I64" i="116"/>
  <c r="D65" i="116"/>
  <c r="L65" i="116"/>
  <c r="T65" i="116"/>
  <c r="G66" i="116"/>
  <c r="J67" i="116"/>
  <c r="R67" i="116"/>
  <c r="E68" i="116"/>
  <c r="M68" i="116"/>
  <c r="U68" i="116"/>
  <c r="H69" i="116"/>
  <c r="P69" i="116"/>
  <c r="C70" i="116"/>
  <c r="K70" i="116"/>
  <c r="S70" i="116"/>
  <c r="F72" i="116"/>
  <c r="N72" i="116"/>
  <c r="V72" i="116"/>
  <c r="I73" i="116"/>
  <c r="Q73" i="116"/>
  <c r="Q71" i="116" s="1"/>
  <c r="D74" i="116"/>
  <c r="L74" i="116"/>
  <c r="T74" i="116"/>
  <c r="G75" i="116"/>
  <c r="O75" i="116"/>
  <c r="W75" i="116"/>
  <c r="J76" i="116"/>
  <c r="R76" i="116"/>
  <c r="W71" i="3"/>
  <c r="V71" i="3"/>
  <c r="U71" i="3"/>
  <c r="T71" i="3"/>
  <c r="S71" i="3"/>
  <c r="R71" i="3"/>
  <c r="P71" i="3"/>
  <c r="O71" i="3"/>
  <c r="N71" i="3"/>
  <c r="M71" i="3"/>
  <c r="L71" i="3"/>
  <c r="K71" i="3"/>
  <c r="J71" i="3"/>
  <c r="I71" i="3"/>
  <c r="H71" i="3"/>
  <c r="G71" i="3"/>
  <c r="F71" i="3"/>
  <c r="D71" i="3"/>
  <c r="C71" i="3"/>
  <c r="V52" i="3"/>
  <c r="U52" i="3"/>
  <c r="T52" i="3"/>
  <c r="R52" i="3"/>
  <c r="Q52" i="3"/>
  <c r="P52" i="3"/>
  <c r="N52" i="3"/>
  <c r="M52" i="3"/>
  <c r="L52" i="3"/>
  <c r="J52" i="3"/>
  <c r="I52" i="3"/>
  <c r="H52" i="3"/>
  <c r="F52" i="3"/>
  <c r="E52" i="3"/>
  <c r="D52" i="3"/>
  <c r="U33" i="3"/>
  <c r="T33" i="3"/>
  <c r="R33" i="3"/>
  <c r="Q33" i="3"/>
  <c r="P33" i="3"/>
  <c r="N33" i="3"/>
  <c r="M33" i="3"/>
  <c r="L33" i="3"/>
  <c r="J33" i="3"/>
  <c r="I33" i="3"/>
  <c r="H33" i="3"/>
  <c r="F33" i="3"/>
  <c r="E33" i="3"/>
  <c r="D33" i="3"/>
  <c r="W27" i="3"/>
  <c r="V27" i="3"/>
  <c r="T27" i="3"/>
  <c r="S27" i="3"/>
  <c r="R27" i="3"/>
  <c r="P27" i="3"/>
  <c r="O27" i="3"/>
  <c r="N27" i="3"/>
  <c r="L27" i="3"/>
  <c r="K27" i="3"/>
  <c r="J27" i="3"/>
  <c r="H27" i="3"/>
  <c r="G27" i="3"/>
  <c r="F27" i="3"/>
  <c r="D27" i="3"/>
  <c r="C27" i="3"/>
  <c r="U22" i="3"/>
  <c r="T22" i="3"/>
  <c r="Q22" i="3"/>
  <c r="P22" i="3"/>
  <c r="M22" i="3"/>
  <c r="L22" i="3"/>
  <c r="I22" i="3"/>
  <c r="H22" i="3"/>
  <c r="F22" i="3"/>
  <c r="E22" i="3"/>
  <c r="D22" i="3"/>
  <c r="V17" i="3"/>
  <c r="U17" i="3"/>
  <c r="R17" i="3"/>
  <c r="Q17" i="3"/>
  <c r="P17" i="3"/>
  <c r="N17" i="3"/>
  <c r="L17" i="3"/>
  <c r="J17" i="3"/>
  <c r="H17" i="3"/>
  <c r="D17" i="3"/>
  <c r="W11" i="3"/>
  <c r="V11" i="3"/>
  <c r="T11" i="3"/>
  <c r="S11" i="3"/>
  <c r="R11" i="3"/>
  <c r="P11" i="3"/>
  <c r="O11" i="3"/>
  <c r="N11" i="3"/>
  <c r="L11" i="3"/>
  <c r="K11" i="3"/>
  <c r="J11" i="3"/>
  <c r="H11" i="3"/>
  <c r="G11" i="3"/>
  <c r="F11" i="3"/>
  <c r="D11" i="3"/>
  <c r="C11" i="3"/>
  <c r="W8" i="3"/>
  <c r="V8" i="3"/>
  <c r="T8" i="3"/>
  <c r="S8" i="3"/>
  <c r="R8" i="3"/>
  <c r="P8" i="3"/>
  <c r="O8" i="3"/>
  <c r="N8" i="3"/>
  <c r="L8" i="3"/>
  <c r="K8" i="3"/>
  <c r="J8" i="3"/>
  <c r="H8" i="3"/>
  <c r="G8" i="3"/>
  <c r="F8" i="3"/>
  <c r="D8" i="3"/>
  <c r="C8" i="3"/>
  <c r="V4" i="3"/>
  <c r="U4" i="3"/>
  <c r="T4" i="3"/>
  <c r="R4" i="3"/>
  <c r="Q4" i="3"/>
  <c r="P4" i="3"/>
  <c r="N4" i="3"/>
  <c r="M4" i="3"/>
  <c r="L4" i="3"/>
  <c r="J4" i="3"/>
  <c r="I4" i="3"/>
  <c r="H4" i="3"/>
  <c r="F4" i="3"/>
  <c r="E4" i="3"/>
  <c r="D4" i="3"/>
  <c r="W71" i="4"/>
  <c r="T71" i="4"/>
  <c r="S71" i="4"/>
  <c r="P71" i="4"/>
  <c r="O71" i="4"/>
  <c r="N71" i="4"/>
  <c r="L71" i="4"/>
  <c r="K71" i="4"/>
  <c r="J71" i="4"/>
  <c r="H71" i="4"/>
  <c r="G71" i="4"/>
  <c r="F71" i="4"/>
  <c r="D71" i="4"/>
  <c r="C71" i="4"/>
  <c r="W52" i="4"/>
  <c r="V52" i="4"/>
  <c r="T52" i="4"/>
  <c r="S52" i="4"/>
  <c r="R52" i="4"/>
  <c r="P52" i="4"/>
  <c r="O52" i="4"/>
  <c r="N52" i="4"/>
  <c r="K52" i="4"/>
  <c r="J52" i="4"/>
  <c r="H52" i="4"/>
  <c r="G52" i="4"/>
  <c r="F52" i="4"/>
  <c r="D52" i="4"/>
  <c r="C52" i="4"/>
  <c r="V33" i="4"/>
  <c r="S33" i="4"/>
  <c r="R33" i="4"/>
  <c r="O33" i="4"/>
  <c r="N33" i="4"/>
  <c r="K33" i="4"/>
  <c r="J33" i="4"/>
  <c r="G33" i="4"/>
  <c r="F33" i="4"/>
  <c r="C33" i="4"/>
  <c r="U27" i="4"/>
  <c r="T27" i="4"/>
  <c r="Q27" i="4"/>
  <c r="P27" i="4"/>
  <c r="M27" i="4"/>
  <c r="L27" i="4"/>
  <c r="I27" i="4"/>
  <c r="H27" i="4"/>
  <c r="E27" i="4"/>
  <c r="D27" i="4"/>
  <c r="V22" i="4"/>
  <c r="S22" i="4"/>
  <c r="R22" i="4"/>
  <c r="O22" i="4"/>
  <c r="N22" i="4"/>
  <c r="K22" i="4"/>
  <c r="J22" i="4"/>
  <c r="G22" i="4"/>
  <c r="F22" i="4"/>
  <c r="C22" i="4"/>
  <c r="W17" i="4"/>
  <c r="V17" i="4"/>
  <c r="S17" i="4"/>
  <c r="R17" i="4"/>
  <c r="O17" i="4"/>
  <c r="N17" i="4"/>
  <c r="J17" i="4"/>
  <c r="F17" i="4"/>
  <c r="C17" i="4"/>
  <c r="U11" i="4"/>
  <c r="T11" i="4"/>
  <c r="Q11" i="4"/>
  <c r="P11" i="4"/>
  <c r="M11" i="4"/>
  <c r="L11" i="4"/>
  <c r="I11" i="4"/>
  <c r="H11" i="4"/>
  <c r="E11" i="4"/>
  <c r="D11" i="4"/>
  <c r="U8" i="4"/>
  <c r="T8" i="4"/>
  <c r="Q8" i="4"/>
  <c r="P8" i="4"/>
  <c r="M8" i="4"/>
  <c r="L8" i="4"/>
  <c r="I8" i="4"/>
  <c r="H8" i="4"/>
  <c r="E8" i="4"/>
  <c r="D8" i="4"/>
  <c r="W4" i="4"/>
  <c r="V4" i="4"/>
  <c r="S4" i="4"/>
  <c r="R4" i="4"/>
  <c r="O4" i="4"/>
  <c r="N4" i="4"/>
  <c r="K4" i="4"/>
  <c r="J4" i="4"/>
  <c r="G4" i="4"/>
  <c r="F4" i="4"/>
  <c r="C4" i="4"/>
  <c r="U71" i="5"/>
  <c r="T71" i="5"/>
  <c r="Q71" i="5"/>
  <c r="P71" i="5"/>
  <c r="M71" i="5"/>
  <c r="L71" i="5"/>
  <c r="I71" i="5"/>
  <c r="H71" i="5"/>
  <c r="E71" i="5"/>
  <c r="D71" i="5"/>
  <c r="T52" i="5"/>
  <c r="Q52" i="5"/>
  <c r="P52" i="5"/>
  <c r="M52" i="5"/>
  <c r="L52" i="5"/>
  <c r="I52" i="5"/>
  <c r="H52" i="5"/>
  <c r="E52" i="5"/>
  <c r="D52" i="5"/>
  <c r="U33" i="5"/>
  <c r="T33" i="5"/>
  <c r="Q33" i="5"/>
  <c r="P33" i="5"/>
  <c r="M33" i="5"/>
  <c r="L33" i="5"/>
  <c r="I33" i="5"/>
  <c r="H33" i="5"/>
  <c r="E33" i="5"/>
  <c r="D33" i="5"/>
  <c r="W27" i="5"/>
  <c r="V27" i="5"/>
  <c r="S27" i="5"/>
  <c r="R27" i="5"/>
  <c r="O27" i="5"/>
  <c r="N27" i="5"/>
  <c r="K27" i="5"/>
  <c r="J27" i="5"/>
  <c r="G27" i="5"/>
  <c r="F27" i="5"/>
  <c r="C27" i="5"/>
  <c r="U22" i="5"/>
  <c r="T22" i="5"/>
  <c r="Q22" i="5"/>
  <c r="P22" i="5"/>
  <c r="M22" i="5"/>
  <c r="L22" i="5"/>
  <c r="I22" i="5"/>
  <c r="H22" i="5"/>
  <c r="E22" i="5"/>
  <c r="D22" i="5"/>
  <c r="U17" i="5"/>
  <c r="T17" i="5"/>
  <c r="Q17" i="5"/>
  <c r="P17" i="5"/>
  <c r="M17" i="5"/>
  <c r="L17" i="5"/>
  <c r="I17" i="5"/>
  <c r="H17" i="5"/>
  <c r="E17" i="5"/>
  <c r="D17" i="5"/>
  <c r="W11" i="5"/>
  <c r="V11" i="5"/>
  <c r="S11" i="5"/>
  <c r="R11" i="5"/>
  <c r="O11" i="5"/>
  <c r="N11" i="5"/>
  <c r="K11" i="5"/>
  <c r="J11" i="5"/>
  <c r="G11" i="5"/>
  <c r="F11" i="5"/>
  <c r="C11" i="5"/>
  <c r="W8" i="5"/>
  <c r="V8" i="5"/>
  <c r="S8" i="5"/>
  <c r="R8" i="5"/>
  <c r="O8" i="5"/>
  <c r="N8" i="5"/>
  <c r="K8" i="5"/>
  <c r="J8" i="5"/>
  <c r="G8" i="5"/>
  <c r="F8" i="5"/>
  <c r="C8" i="5"/>
  <c r="U4" i="5"/>
  <c r="T4" i="5"/>
  <c r="Q4" i="5"/>
  <c r="P4" i="5"/>
  <c r="M4" i="5"/>
  <c r="L4" i="5"/>
  <c r="I4" i="5"/>
  <c r="H4" i="5"/>
  <c r="E4" i="5"/>
  <c r="D4" i="5"/>
  <c r="W71" i="6"/>
  <c r="V71" i="6"/>
  <c r="S71" i="6"/>
  <c r="R71" i="6"/>
  <c r="O71" i="6"/>
  <c r="N71" i="6"/>
  <c r="K71" i="6"/>
  <c r="J71" i="6"/>
  <c r="G71" i="6"/>
  <c r="F71" i="6"/>
  <c r="C71" i="6"/>
  <c r="W52" i="6"/>
  <c r="V52" i="6"/>
  <c r="S52" i="6"/>
  <c r="R52" i="6"/>
  <c r="O52" i="6"/>
  <c r="N52" i="6"/>
  <c r="K52" i="6"/>
  <c r="J52" i="6"/>
  <c r="G52" i="6"/>
  <c r="F52" i="6"/>
  <c r="C52" i="6"/>
  <c r="W33" i="6"/>
  <c r="V33" i="6"/>
  <c r="S33" i="6"/>
  <c r="R33" i="6"/>
  <c r="O33" i="6"/>
  <c r="N33" i="6"/>
  <c r="K33" i="6"/>
  <c r="J33" i="6"/>
  <c r="G33" i="6"/>
  <c r="F33" i="6"/>
  <c r="C33" i="6"/>
  <c r="V22" i="6"/>
  <c r="R22" i="6"/>
  <c r="W17" i="6"/>
  <c r="V17" i="6"/>
  <c r="S17" i="6"/>
  <c r="R17" i="6"/>
  <c r="N17" i="6"/>
  <c r="J17" i="6"/>
  <c r="F17" i="6"/>
  <c r="H11" i="6"/>
  <c r="E11" i="6"/>
  <c r="D11" i="6"/>
  <c r="U8" i="6"/>
  <c r="T8" i="6"/>
  <c r="Q8" i="6"/>
  <c r="P8" i="6"/>
  <c r="M8" i="6"/>
  <c r="L8" i="6"/>
  <c r="I8" i="6"/>
  <c r="H8" i="6"/>
  <c r="E8" i="6"/>
  <c r="D8" i="6"/>
  <c r="W4" i="6"/>
  <c r="V4" i="6"/>
  <c r="S4" i="6"/>
  <c r="R4" i="6"/>
  <c r="O4" i="6"/>
  <c r="N4" i="6"/>
  <c r="K4" i="6"/>
  <c r="J4" i="6"/>
  <c r="G4" i="6"/>
  <c r="F4" i="6"/>
  <c r="C4" i="6"/>
  <c r="W71" i="8"/>
  <c r="W22" i="8"/>
  <c r="W17" i="8"/>
  <c r="W4" i="8"/>
  <c r="V71" i="10"/>
  <c r="R71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C27" i="19"/>
  <c r="C11" i="19"/>
  <c r="C8" i="19"/>
  <c r="T71" i="23"/>
  <c r="S71" i="23"/>
  <c r="Q71" i="23"/>
  <c r="P71" i="23"/>
  <c r="O71" i="23"/>
  <c r="M71" i="23"/>
  <c r="L71" i="23"/>
  <c r="K71" i="23"/>
  <c r="I71" i="23"/>
  <c r="H71" i="23"/>
  <c r="G71" i="23"/>
  <c r="E71" i="23"/>
  <c r="D71" i="23"/>
  <c r="C71" i="23"/>
  <c r="W52" i="23"/>
  <c r="V52" i="23"/>
  <c r="S52" i="23"/>
  <c r="P52" i="23"/>
  <c r="M52" i="23"/>
  <c r="L52" i="23"/>
  <c r="J52" i="23"/>
  <c r="I52" i="23"/>
  <c r="H52" i="23"/>
  <c r="D52" i="23"/>
  <c r="S33" i="23"/>
  <c r="Q33" i="23"/>
  <c r="O33" i="23"/>
  <c r="M33" i="23"/>
  <c r="K33" i="23"/>
  <c r="I33" i="23"/>
  <c r="G33" i="23"/>
  <c r="E33" i="23"/>
  <c r="D33" i="23"/>
  <c r="C33" i="23"/>
  <c r="V27" i="23"/>
  <c r="U27" i="23"/>
  <c r="S27" i="23"/>
  <c r="R27" i="23"/>
  <c r="Q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W22" i="23"/>
  <c r="T22" i="23"/>
  <c r="S22" i="23"/>
  <c r="P22" i="23"/>
  <c r="O22" i="23"/>
  <c r="L22" i="23"/>
  <c r="K22" i="23"/>
  <c r="H22" i="23"/>
  <c r="G22" i="23"/>
  <c r="D22" i="23"/>
  <c r="C22" i="23"/>
  <c r="S17" i="23"/>
  <c r="O17" i="23"/>
  <c r="M17" i="23"/>
  <c r="K17" i="23"/>
  <c r="J17" i="23"/>
  <c r="I17" i="23"/>
  <c r="G17" i="23"/>
  <c r="F17" i="23"/>
  <c r="E17" i="23"/>
  <c r="D17" i="23"/>
  <c r="C17" i="23"/>
  <c r="V11" i="23"/>
  <c r="U11" i="23"/>
  <c r="R11" i="23"/>
  <c r="Q11" i="23"/>
  <c r="N11" i="23"/>
  <c r="M11" i="23"/>
  <c r="J11" i="23"/>
  <c r="I11" i="23"/>
  <c r="F11" i="23"/>
  <c r="E11" i="23"/>
  <c r="V8" i="23"/>
  <c r="U8" i="23"/>
  <c r="R8" i="23"/>
  <c r="Q8" i="23"/>
  <c r="N8" i="23"/>
  <c r="M8" i="23"/>
  <c r="J8" i="23"/>
  <c r="I8" i="23"/>
  <c r="F8" i="23"/>
  <c r="E8" i="23"/>
  <c r="W4" i="23"/>
  <c r="T4" i="23"/>
  <c r="S4" i="23"/>
  <c r="P4" i="23"/>
  <c r="O4" i="23"/>
  <c r="L4" i="23"/>
  <c r="K4" i="23"/>
  <c r="H4" i="23"/>
  <c r="G4" i="23"/>
  <c r="D4" i="23"/>
  <c r="C4" i="23"/>
  <c r="V71" i="24"/>
  <c r="U71" i="24"/>
  <c r="R71" i="24"/>
  <c r="Q71" i="24"/>
  <c r="N71" i="24"/>
  <c r="M71" i="24"/>
  <c r="J71" i="24"/>
  <c r="I71" i="24"/>
  <c r="F71" i="24"/>
  <c r="E71" i="24"/>
  <c r="V52" i="24"/>
  <c r="U52" i="24"/>
  <c r="R52" i="24"/>
  <c r="Q52" i="24"/>
  <c r="N52" i="24"/>
  <c r="M52" i="24"/>
  <c r="J52" i="24"/>
  <c r="I52" i="24"/>
  <c r="F52" i="24"/>
  <c r="E52" i="24"/>
  <c r="V33" i="24"/>
  <c r="U33" i="24"/>
  <c r="R33" i="24"/>
  <c r="M33" i="24"/>
  <c r="I33" i="24"/>
  <c r="E33" i="24"/>
  <c r="V27" i="24"/>
  <c r="R27" i="24"/>
  <c r="M27" i="24"/>
  <c r="L27" i="24"/>
  <c r="H27" i="24"/>
  <c r="D27" i="24"/>
  <c r="W22" i="24"/>
  <c r="T22" i="24"/>
  <c r="S22" i="24"/>
  <c r="P22" i="24"/>
  <c r="O22" i="24"/>
  <c r="L22" i="24"/>
  <c r="K22" i="24"/>
  <c r="H22" i="24"/>
  <c r="G22" i="24"/>
  <c r="D22" i="24"/>
  <c r="C22" i="24"/>
  <c r="W17" i="24"/>
  <c r="S17" i="24"/>
  <c r="Q17" i="24"/>
  <c r="O17" i="24"/>
  <c r="M17" i="24"/>
  <c r="K17" i="24"/>
  <c r="I17" i="24"/>
  <c r="G17" i="24"/>
  <c r="E17" i="24"/>
  <c r="C17" i="24"/>
  <c r="U11" i="24"/>
  <c r="T11" i="24"/>
  <c r="Q11" i="24"/>
  <c r="P11" i="24"/>
  <c r="L11" i="24"/>
  <c r="J11" i="24"/>
  <c r="H11" i="24"/>
  <c r="F11" i="24"/>
  <c r="D11" i="24"/>
  <c r="U8" i="24"/>
  <c r="S8" i="24"/>
  <c r="Q8" i="24"/>
  <c r="P8" i="24"/>
  <c r="O8" i="24"/>
  <c r="M8" i="24"/>
  <c r="L8" i="24"/>
  <c r="K8" i="24"/>
  <c r="J8" i="24"/>
  <c r="I8" i="24"/>
  <c r="H8" i="24"/>
  <c r="G8" i="24"/>
  <c r="F8" i="24"/>
  <c r="E8" i="24"/>
  <c r="D8" i="24"/>
  <c r="C8" i="24"/>
  <c r="W4" i="24"/>
  <c r="V4" i="24"/>
  <c r="S4" i="24"/>
  <c r="R4" i="24"/>
  <c r="O4" i="24"/>
  <c r="N4" i="24"/>
  <c r="K4" i="24"/>
  <c r="J4" i="24"/>
  <c r="G4" i="24"/>
  <c r="F4" i="24"/>
  <c r="C4" i="24"/>
  <c r="U71" i="25"/>
  <c r="T71" i="25"/>
  <c r="Q71" i="25"/>
  <c r="P71" i="25"/>
  <c r="M71" i="25"/>
  <c r="L71" i="25"/>
  <c r="J71" i="25"/>
  <c r="I71" i="25"/>
  <c r="H71" i="25"/>
  <c r="G71" i="25"/>
  <c r="F71" i="25"/>
  <c r="E71" i="25"/>
  <c r="D71" i="25"/>
  <c r="C71" i="25"/>
  <c r="V52" i="25"/>
  <c r="T52" i="25"/>
  <c r="R52" i="25"/>
  <c r="P52" i="25"/>
  <c r="N52" i="25"/>
  <c r="L52" i="25"/>
  <c r="J52" i="25"/>
  <c r="I52" i="25"/>
  <c r="H52" i="25"/>
  <c r="G52" i="25"/>
  <c r="F52" i="25"/>
  <c r="E52" i="25"/>
  <c r="D52" i="25"/>
  <c r="C52" i="25"/>
  <c r="W33" i="25"/>
  <c r="T33" i="25"/>
  <c r="S33" i="25"/>
  <c r="P33" i="25"/>
  <c r="O33" i="25"/>
  <c r="K33" i="25"/>
  <c r="J33" i="25"/>
  <c r="G33" i="25"/>
  <c r="F33" i="25"/>
  <c r="C33" i="25"/>
  <c r="W27" i="25"/>
  <c r="T27" i="25"/>
  <c r="S27" i="25"/>
  <c r="P27" i="25"/>
  <c r="O27" i="25"/>
  <c r="L27" i="25"/>
  <c r="K27" i="25"/>
  <c r="G27" i="25"/>
  <c r="F27" i="25"/>
  <c r="C27" i="25"/>
  <c r="U22" i="25"/>
  <c r="T22" i="25"/>
  <c r="R22" i="25"/>
  <c r="Q22" i="25"/>
  <c r="P22" i="25"/>
  <c r="N22" i="25"/>
  <c r="M22" i="25"/>
  <c r="L22" i="25"/>
  <c r="J22" i="25"/>
  <c r="I22" i="25"/>
  <c r="H22" i="25"/>
  <c r="G22" i="25"/>
  <c r="F22" i="25"/>
  <c r="E22" i="25"/>
  <c r="D22" i="25"/>
  <c r="C22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V11" i="25"/>
  <c r="U11" i="25"/>
  <c r="R11" i="25"/>
  <c r="Q11" i="25"/>
  <c r="N11" i="25"/>
  <c r="M11" i="25"/>
  <c r="J11" i="25"/>
  <c r="I11" i="25"/>
  <c r="H11" i="25"/>
  <c r="F11" i="25"/>
  <c r="E11" i="25"/>
  <c r="D11" i="25"/>
  <c r="C11" i="25"/>
  <c r="V8" i="25"/>
  <c r="U8" i="25"/>
  <c r="R8" i="25"/>
  <c r="Q8" i="25"/>
  <c r="N8" i="25"/>
  <c r="M8" i="25"/>
  <c r="J8" i="25"/>
  <c r="I8" i="25"/>
  <c r="G8" i="25"/>
  <c r="F8" i="25"/>
  <c r="E8" i="25"/>
  <c r="C8" i="25"/>
  <c r="W4" i="25"/>
  <c r="V4" i="25"/>
  <c r="S4" i="25"/>
  <c r="R4" i="25"/>
  <c r="O4" i="25"/>
  <c r="N4" i="25"/>
  <c r="L4" i="25"/>
  <c r="K4" i="25"/>
  <c r="J4" i="25"/>
  <c r="H4" i="25"/>
  <c r="G4" i="25"/>
  <c r="F4" i="25"/>
  <c r="D4" i="25"/>
  <c r="C4" i="25"/>
  <c r="U71" i="26"/>
  <c r="T71" i="26"/>
  <c r="Q71" i="26"/>
  <c r="P71" i="26"/>
  <c r="M71" i="26"/>
  <c r="L71" i="26"/>
  <c r="J71" i="26"/>
  <c r="I71" i="26"/>
  <c r="H71" i="26"/>
  <c r="F71" i="26"/>
  <c r="E71" i="26"/>
  <c r="D71" i="26"/>
  <c r="U52" i="26"/>
  <c r="T52" i="26"/>
  <c r="S52" i="26"/>
  <c r="R52" i="26"/>
  <c r="Q52" i="26"/>
  <c r="P52" i="26"/>
  <c r="O52" i="26"/>
  <c r="N52" i="26"/>
  <c r="M52" i="26"/>
  <c r="L52" i="26"/>
  <c r="K52" i="26"/>
  <c r="I52" i="26"/>
  <c r="H52" i="26"/>
  <c r="G52" i="26"/>
  <c r="F52" i="26"/>
  <c r="E52" i="26"/>
  <c r="D52" i="26"/>
  <c r="C52" i="26"/>
  <c r="W33" i="26"/>
  <c r="U33" i="26"/>
  <c r="T33" i="26"/>
  <c r="S33" i="26"/>
  <c r="R33" i="26"/>
  <c r="Q33" i="26"/>
  <c r="P33" i="26"/>
  <c r="O33" i="26"/>
  <c r="N33" i="26"/>
  <c r="M33" i="26"/>
  <c r="L33" i="26"/>
  <c r="K33" i="26"/>
  <c r="I33" i="26"/>
  <c r="H33" i="26"/>
  <c r="G33" i="26"/>
  <c r="F33" i="26"/>
  <c r="E33" i="26"/>
  <c r="D33" i="26"/>
  <c r="C33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W22" i="26"/>
  <c r="V22" i="26"/>
  <c r="S22" i="26"/>
  <c r="R22" i="26"/>
  <c r="O22" i="26"/>
  <c r="N22" i="26"/>
  <c r="K22" i="26"/>
  <c r="J22" i="26"/>
  <c r="G22" i="26"/>
  <c r="F22" i="26"/>
  <c r="C22" i="26"/>
  <c r="W17" i="26"/>
  <c r="V17" i="26"/>
  <c r="S17" i="26"/>
  <c r="R17" i="26"/>
  <c r="O17" i="26"/>
  <c r="N17" i="26"/>
  <c r="K17" i="26"/>
  <c r="J17" i="26"/>
  <c r="G17" i="26"/>
  <c r="F17" i="26"/>
  <c r="C17" i="26"/>
  <c r="V11" i="26"/>
  <c r="U11" i="26"/>
  <c r="T11" i="26"/>
  <c r="R11" i="26"/>
  <c r="Q11" i="26"/>
  <c r="P11" i="26"/>
  <c r="N11" i="26"/>
  <c r="M11" i="26"/>
  <c r="L11" i="26"/>
  <c r="J11" i="26"/>
  <c r="I11" i="26"/>
  <c r="H11" i="26"/>
  <c r="F11" i="26"/>
  <c r="E11" i="26"/>
  <c r="D11" i="26"/>
  <c r="V8" i="26"/>
  <c r="U8" i="26"/>
  <c r="T8" i="26"/>
  <c r="R8" i="26"/>
  <c r="Q8" i="26"/>
  <c r="P8" i="26"/>
  <c r="O8" i="26"/>
  <c r="N8" i="26"/>
  <c r="M8" i="26"/>
  <c r="L8" i="26"/>
  <c r="K8" i="26"/>
  <c r="J8" i="26"/>
  <c r="I8" i="26"/>
  <c r="H8" i="26"/>
  <c r="G8" i="26"/>
  <c r="F8" i="26"/>
  <c r="E8" i="26"/>
  <c r="D8" i="26"/>
  <c r="C8" i="26"/>
  <c r="W4" i="26"/>
  <c r="V4" i="26"/>
  <c r="U4" i="26"/>
  <c r="T4" i="26"/>
  <c r="S4" i="26"/>
  <c r="R4" i="26"/>
  <c r="Q4" i="26"/>
  <c r="P4" i="26"/>
  <c r="O4" i="26"/>
  <c r="N4" i="26"/>
  <c r="M4" i="26"/>
  <c r="L4" i="26"/>
  <c r="K4" i="26"/>
  <c r="J4" i="26"/>
  <c r="I4" i="26"/>
  <c r="H4" i="26"/>
  <c r="G4" i="26"/>
  <c r="F4" i="26"/>
  <c r="E4" i="26"/>
  <c r="D4" i="26"/>
  <c r="C4" i="26"/>
  <c r="V71" i="27"/>
  <c r="U71" i="27"/>
  <c r="T71" i="27"/>
  <c r="R71" i="27"/>
  <c r="Q71" i="27"/>
  <c r="O71" i="27"/>
  <c r="M71" i="27"/>
  <c r="L71" i="27"/>
  <c r="K71" i="27"/>
  <c r="I71" i="27"/>
  <c r="H71" i="27"/>
  <c r="G71" i="27"/>
  <c r="E71" i="27"/>
  <c r="C71" i="27"/>
  <c r="W52" i="27"/>
  <c r="T52" i="27"/>
  <c r="S52" i="27"/>
  <c r="Q52" i="27"/>
  <c r="P52" i="27"/>
  <c r="O52" i="27"/>
  <c r="M52" i="27"/>
  <c r="L52" i="27"/>
  <c r="K52" i="27"/>
  <c r="I52" i="27"/>
  <c r="H52" i="27"/>
  <c r="G52" i="27"/>
  <c r="E52" i="27"/>
  <c r="D52" i="27"/>
  <c r="C52" i="27"/>
  <c r="W33" i="27"/>
  <c r="U33" i="27"/>
  <c r="T33" i="27"/>
  <c r="S33" i="27"/>
  <c r="Q33" i="27"/>
  <c r="P33" i="27"/>
  <c r="O33" i="27"/>
  <c r="M33" i="27"/>
  <c r="L33" i="27"/>
  <c r="K33" i="27"/>
  <c r="I33" i="27"/>
  <c r="H33" i="27"/>
  <c r="G33" i="27"/>
  <c r="E33" i="27"/>
  <c r="D33" i="27"/>
  <c r="C33" i="27"/>
  <c r="W27" i="27"/>
  <c r="V27" i="27"/>
  <c r="U27" i="27"/>
  <c r="S27" i="27"/>
  <c r="R27" i="27"/>
  <c r="Q27" i="27"/>
  <c r="O27" i="27"/>
  <c r="N27" i="27"/>
  <c r="M27" i="27"/>
  <c r="K27" i="27"/>
  <c r="J27" i="27"/>
  <c r="I27" i="27"/>
  <c r="G27" i="27"/>
  <c r="F27" i="27"/>
  <c r="E27" i="27"/>
  <c r="C27" i="27"/>
  <c r="W22" i="27"/>
  <c r="U22" i="27"/>
  <c r="T22" i="27"/>
  <c r="S22" i="27"/>
  <c r="Q22" i="27"/>
  <c r="P22" i="27"/>
  <c r="O22" i="27"/>
  <c r="M22" i="27"/>
  <c r="L22" i="27"/>
  <c r="K22" i="27"/>
  <c r="I22" i="27"/>
  <c r="H22" i="27"/>
  <c r="G22" i="27"/>
  <c r="E22" i="27"/>
  <c r="D22" i="27"/>
  <c r="C22" i="27"/>
  <c r="W17" i="27"/>
  <c r="U17" i="27"/>
  <c r="T17" i="27"/>
  <c r="S17" i="27"/>
  <c r="Q17" i="27"/>
  <c r="O17" i="27"/>
  <c r="M17" i="27"/>
  <c r="K17" i="27"/>
  <c r="I17" i="27"/>
  <c r="G17" i="27"/>
  <c r="E17" i="27"/>
  <c r="C17" i="27"/>
  <c r="V11" i="27"/>
  <c r="U11" i="27"/>
  <c r="T11" i="27"/>
  <c r="R11" i="27"/>
  <c r="Q11" i="27"/>
  <c r="P11" i="27"/>
  <c r="N11" i="27"/>
  <c r="M11" i="27"/>
  <c r="L11" i="27"/>
  <c r="J11" i="27"/>
  <c r="I11" i="27"/>
  <c r="H11" i="27"/>
  <c r="F11" i="27"/>
  <c r="E11" i="27"/>
  <c r="D11" i="27"/>
  <c r="V8" i="27"/>
  <c r="U8" i="27"/>
  <c r="T8" i="27"/>
  <c r="R8" i="27"/>
  <c r="Q8" i="27"/>
  <c r="P8" i="27"/>
  <c r="N8" i="27"/>
  <c r="M8" i="27"/>
  <c r="L8" i="27"/>
  <c r="J8" i="27"/>
  <c r="I8" i="27"/>
  <c r="H8" i="27"/>
  <c r="F8" i="27"/>
  <c r="E8" i="27"/>
  <c r="D8" i="27"/>
  <c r="W4" i="27"/>
  <c r="V4" i="27"/>
  <c r="T4" i="27"/>
  <c r="S4" i="27"/>
  <c r="R4" i="27"/>
  <c r="N4" i="27"/>
  <c r="L4" i="27"/>
  <c r="J4" i="27"/>
  <c r="H4" i="27"/>
  <c r="F4" i="27"/>
  <c r="W71" i="28"/>
  <c r="T71" i="28"/>
  <c r="R71" i="28"/>
  <c r="P71" i="28"/>
  <c r="N71" i="28"/>
  <c r="L71" i="28"/>
  <c r="K71" i="28"/>
  <c r="I71" i="28"/>
  <c r="H71" i="28"/>
  <c r="G71" i="28"/>
  <c r="F71" i="28"/>
  <c r="E71" i="28"/>
  <c r="D71" i="28"/>
  <c r="C71" i="28"/>
  <c r="W52" i="28"/>
  <c r="U52" i="28"/>
  <c r="S52" i="28"/>
  <c r="Q52" i="28"/>
  <c r="O52" i="28"/>
  <c r="M52" i="28"/>
  <c r="K52" i="28"/>
  <c r="I52" i="28"/>
  <c r="G52" i="28"/>
  <c r="F52" i="28"/>
  <c r="E52" i="28"/>
  <c r="C52" i="28"/>
  <c r="U33" i="28"/>
  <c r="T33" i="28"/>
  <c r="Q33" i="28"/>
  <c r="P33" i="28"/>
  <c r="M33" i="28"/>
  <c r="L33" i="28"/>
  <c r="I33" i="28"/>
  <c r="H33" i="28"/>
  <c r="E33" i="28"/>
  <c r="D33" i="28"/>
  <c r="W27" i="28"/>
  <c r="V27" i="28"/>
  <c r="S27" i="28"/>
  <c r="R27" i="28"/>
  <c r="O27" i="28"/>
  <c r="N27" i="28"/>
  <c r="K27" i="28"/>
  <c r="J27" i="28"/>
  <c r="G27" i="28"/>
  <c r="F27" i="28"/>
  <c r="C27" i="28"/>
  <c r="T22" i="28"/>
  <c r="P22" i="28"/>
  <c r="L22" i="28"/>
  <c r="I22" i="28"/>
  <c r="H22" i="28"/>
  <c r="G22" i="28"/>
  <c r="F22" i="28"/>
  <c r="E22" i="28"/>
  <c r="D22" i="28"/>
  <c r="C22" i="28"/>
  <c r="V17" i="28"/>
  <c r="U17" i="28"/>
  <c r="R17" i="28"/>
  <c r="Q17" i="28"/>
  <c r="N17" i="28"/>
  <c r="M17" i="28"/>
  <c r="J17" i="28"/>
  <c r="I17" i="28"/>
  <c r="F17" i="28"/>
  <c r="E17" i="28"/>
  <c r="W11" i="28"/>
  <c r="T11" i="28"/>
  <c r="S11" i="28"/>
  <c r="P11" i="28"/>
  <c r="O11" i="28"/>
  <c r="L11" i="28"/>
  <c r="K11" i="28"/>
  <c r="H11" i="28"/>
  <c r="G11" i="28"/>
  <c r="D11" i="28"/>
  <c r="C11" i="28"/>
  <c r="W8" i="28"/>
  <c r="T8" i="28"/>
  <c r="S8" i="28"/>
  <c r="P8" i="28"/>
  <c r="O8" i="28"/>
  <c r="L8" i="28"/>
  <c r="K8" i="28"/>
  <c r="H8" i="28"/>
  <c r="G8" i="28"/>
  <c r="D8" i="28"/>
  <c r="C8" i="28"/>
  <c r="V4" i="28"/>
  <c r="U4" i="28"/>
  <c r="R4" i="28"/>
  <c r="Q4" i="28"/>
  <c r="N4" i="28"/>
  <c r="M4" i="28"/>
  <c r="J4" i="28"/>
  <c r="I4" i="28"/>
  <c r="F4" i="28"/>
  <c r="E4" i="28"/>
  <c r="W71" i="29"/>
  <c r="T71" i="29"/>
  <c r="S71" i="29"/>
  <c r="P71" i="29"/>
  <c r="O71" i="29"/>
  <c r="L71" i="29"/>
  <c r="K71" i="29"/>
  <c r="H71" i="29"/>
  <c r="G71" i="29"/>
  <c r="D71" i="29"/>
  <c r="C71" i="29"/>
  <c r="W52" i="29"/>
  <c r="S52" i="29"/>
  <c r="P52" i="29"/>
  <c r="O52" i="29"/>
  <c r="L52" i="29"/>
  <c r="K52" i="29"/>
  <c r="H52" i="29"/>
  <c r="G52" i="29"/>
  <c r="D52" i="29"/>
  <c r="C52" i="29"/>
  <c r="W33" i="29"/>
  <c r="S33" i="29"/>
  <c r="O33" i="29"/>
  <c r="K33" i="29"/>
  <c r="G33" i="29"/>
  <c r="D33" i="29"/>
  <c r="C33" i="29"/>
  <c r="U27" i="29"/>
  <c r="Q27" i="29"/>
  <c r="M27" i="29"/>
  <c r="H27" i="29"/>
  <c r="G27" i="29"/>
  <c r="D27" i="29"/>
  <c r="C27" i="29"/>
  <c r="U22" i="29"/>
  <c r="Q22" i="29"/>
  <c r="M22" i="29"/>
  <c r="I22" i="29"/>
  <c r="E22" i="29"/>
  <c r="U17" i="29"/>
  <c r="T17" i="29"/>
  <c r="Q17" i="29"/>
  <c r="P17" i="29"/>
  <c r="M17" i="29"/>
  <c r="L17" i="29"/>
  <c r="I17" i="29"/>
  <c r="H17" i="29"/>
  <c r="E17" i="29"/>
  <c r="D17" i="29"/>
  <c r="W11" i="29"/>
  <c r="V11" i="29"/>
  <c r="S11" i="29"/>
  <c r="R11" i="29"/>
  <c r="O11" i="29"/>
  <c r="N11" i="29"/>
  <c r="K11" i="29"/>
  <c r="J11" i="29"/>
  <c r="G11" i="29"/>
  <c r="F11" i="29"/>
  <c r="C11" i="29"/>
  <c r="W8" i="29"/>
  <c r="V8" i="29"/>
  <c r="S8" i="29"/>
  <c r="R8" i="29"/>
  <c r="O8" i="29"/>
  <c r="N8" i="29"/>
  <c r="K8" i="29"/>
  <c r="J8" i="29"/>
  <c r="G8" i="29"/>
  <c r="F8" i="29"/>
  <c r="C8" i="29"/>
  <c r="U4" i="29"/>
  <c r="T4" i="29"/>
  <c r="Q4" i="29"/>
  <c r="P4" i="29"/>
  <c r="M4" i="29"/>
  <c r="L4" i="29"/>
  <c r="I4" i="29"/>
  <c r="H4" i="29"/>
  <c r="E4" i="29"/>
  <c r="D4" i="29"/>
  <c r="V71" i="32"/>
  <c r="U71" i="32"/>
  <c r="Q71" i="32"/>
  <c r="O71" i="32"/>
  <c r="M71" i="32"/>
  <c r="K71" i="32"/>
  <c r="I71" i="32"/>
  <c r="F71" i="32"/>
  <c r="E71" i="32"/>
  <c r="D71" i="32"/>
  <c r="C71" i="32"/>
  <c r="V52" i="32"/>
  <c r="T52" i="32"/>
  <c r="R52" i="32"/>
  <c r="P52" i="32"/>
  <c r="N52" i="32"/>
  <c r="L52" i="32"/>
  <c r="J52" i="32"/>
  <c r="H52" i="32"/>
  <c r="F52" i="32"/>
  <c r="D52" i="32"/>
  <c r="V33" i="32"/>
  <c r="U33" i="32"/>
  <c r="R33" i="32"/>
  <c r="Q33" i="32"/>
  <c r="N33" i="32"/>
  <c r="M33" i="32"/>
  <c r="J33" i="32"/>
  <c r="I33" i="32"/>
  <c r="F33" i="32"/>
  <c r="E33" i="32"/>
  <c r="W27" i="32"/>
  <c r="T27" i="32"/>
  <c r="S27" i="32"/>
  <c r="P27" i="32"/>
  <c r="O27" i="32"/>
  <c r="L27" i="32"/>
  <c r="K27" i="32"/>
  <c r="H27" i="32"/>
  <c r="G27" i="32"/>
  <c r="D27" i="32"/>
  <c r="C27" i="32"/>
  <c r="V22" i="32"/>
  <c r="U22" i="32"/>
  <c r="R22" i="32"/>
  <c r="Q22" i="32"/>
  <c r="N22" i="32"/>
  <c r="M22" i="32"/>
  <c r="J22" i="32"/>
  <c r="I22" i="32"/>
  <c r="F22" i="32"/>
  <c r="E22" i="32"/>
  <c r="V17" i="32"/>
  <c r="U17" i="32"/>
  <c r="R17" i="32"/>
  <c r="Q17" i="32"/>
  <c r="N17" i="32"/>
  <c r="M17" i="32"/>
  <c r="J17" i="32"/>
  <c r="I17" i="32"/>
  <c r="F17" i="32"/>
  <c r="E17" i="32"/>
  <c r="W11" i="32"/>
  <c r="T11" i="32"/>
  <c r="S11" i="32"/>
  <c r="O11" i="32"/>
  <c r="K11" i="32"/>
  <c r="G11" i="32"/>
  <c r="V8" i="32"/>
  <c r="U8" i="32"/>
  <c r="R8" i="32"/>
  <c r="Q8" i="32"/>
  <c r="N8" i="32"/>
  <c r="M8" i="32"/>
  <c r="J8" i="32"/>
  <c r="I8" i="32"/>
  <c r="F8" i="32"/>
  <c r="E8" i="32"/>
  <c r="W4" i="32"/>
  <c r="T4" i="32"/>
  <c r="S4" i="32"/>
  <c r="P4" i="32"/>
  <c r="O4" i="32"/>
  <c r="L4" i="32"/>
  <c r="K4" i="32"/>
  <c r="H4" i="32"/>
  <c r="G4" i="32"/>
  <c r="D4" i="32"/>
  <c r="C4" i="32"/>
  <c r="V71" i="33"/>
  <c r="U71" i="33"/>
  <c r="R71" i="33"/>
  <c r="Q71" i="33"/>
  <c r="N71" i="33"/>
  <c r="M71" i="33"/>
  <c r="J71" i="33"/>
  <c r="I71" i="33"/>
  <c r="F71" i="33"/>
  <c r="E71" i="33"/>
  <c r="V52" i="33"/>
  <c r="U52" i="33"/>
  <c r="R52" i="33"/>
  <c r="Q52" i="33"/>
  <c r="N52" i="33"/>
  <c r="M52" i="33"/>
  <c r="J52" i="33"/>
  <c r="I52" i="33"/>
  <c r="F52" i="33"/>
  <c r="E52" i="33"/>
  <c r="V33" i="33"/>
  <c r="U33" i="33"/>
  <c r="R33" i="33"/>
  <c r="Q33" i="33"/>
  <c r="N33" i="33"/>
  <c r="M33" i="33"/>
  <c r="J33" i="33"/>
  <c r="I33" i="33"/>
  <c r="F33" i="33"/>
  <c r="E33" i="33"/>
  <c r="W27" i="33"/>
  <c r="T27" i="33"/>
  <c r="S27" i="33"/>
  <c r="P27" i="33"/>
  <c r="O27" i="33"/>
  <c r="L27" i="33"/>
  <c r="K27" i="33"/>
  <c r="H27" i="33"/>
  <c r="G27" i="33"/>
  <c r="D27" i="33"/>
  <c r="C27" i="33"/>
  <c r="V22" i="33"/>
  <c r="U22" i="33"/>
  <c r="R22" i="33"/>
  <c r="Q22" i="33"/>
  <c r="N22" i="33"/>
  <c r="M22" i="33"/>
  <c r="J22" i="33"/>
  <c r="I22" i="33"/>
  <c r="F22" i="33"/>
  <c r="E22" i="33"/>
  <c r="V17" i="33"/>
  <c r="U17" i="33"/>
  <c r="R17" i="33"/>
  <c r="Q17" i="33"/>
  <c r="N17" i="33"/>
  <c r="M17" i="33"/>
  <c r="J17" i="33"/>
  <c r="I17" i="33"/>
  <c r="F17" i="33"/>
  <c r="E17" i="33"/>
  <c r="W11" i="33"/>
  <c r="T11" i="33"/>
  <c r="S11" i="33"/>
  <c r="P11" i="33"/>
  <c r="O11" i="33"/>
  <c r="K11" i="33"/>
  <c r="G11" i="33"/>
  <c r="C11" i="33"/>
  <c r="V8" i="33"/>
  <c r="U8" i="33"/>
  <c r="R8" i="33"/>
  <c r="Q8" i="33"/>
  <c r="N8" i="33"/>
  <c r="M8" i="33"/>
  <c r="J8" i="33"/>
  <c r="I8" i="33"/>
  <c r="F8" i="33"/>
  <c r="E8" i="33"/>
  <c r="W4" i="33"/>
  <c r="T4" i="33"/>
  <c r="S4" i="33"/>
  <c r="P4" i="33"/>
  <c r="O4" i="33"/>
  <c r="L4" i="33"/>
  <c r="K4" i="33"/>
  <c r="H4" i="33"/>
  <c r="G4" i="33"/>
  <c r="D4" i="33"/>
  <c r="C4" i="33"/>
  <c r="V71" i="34"/>
  <c r="U71" i="34"/>
  <c r="R71" i="34"/>
  <c r="Q71" i="34"/>
  <c r="N71" i="34"/>
  <c r="M71" i="34"/>
  <c r="I71" i="34"/>
  <c r="E71" i="34"/>
  <c r="W52" i="34"/>
  <c r="T52" i="34"/>
  <c r="S52" i="34"/>
  <c r="P52" i="34"/>
  <c r="O52" i="34"/>
  <c r="L52" i="34"/>
  <c r="K52" i="34"/>
  <c r="H52" i="34"/>
  <c r="G52" i="34"/>
  <c r="D52" i="34"/>
  <c r="C52" i="34"/>
  <c r="T33" i="34"/>
  <c r="P33" i="34"/>
  <c r="L33" i="34"/>
  <c r="H33" i="34"/>
  <c r="D33" i="34"/>
  <c r="C33" i="34"/>
  <c r="V27" i="34"/>
  <c r="R27" i="34"/>
  <c r="N27" i="34"/>
  <c r="J27" i="34"/>
  <c r="F27" i="34"/>
  <c r="W52" i="35"/>
  <c r="T52" i="35"/>
  <c r="Q52" i="35"/>
  <c r="O52" i="35"/>
  <c r="M52" i="35"/>
  <c r="K52" i="35"/>
  <c r="I52" i="35"/>
  <c r="F52" i="35"/>
  <c r="E52" i="35"/>
  <c r="U33" i="35"/>
  <c r="T33" i="35"/>
  <c r="Q33" i="35"/>
  <c r="P33" i="35"/>
  <c r="M33" i="35"/>
  <c r="L33" i="35"/>
  <c r="I33" i="35"/>
  <c r="H33" i="35"/>
  <c r="E33" i="35"/>
  <c r="D33" i="35"/>
  <c r="W27" i="35"/>
  <c r="V27" i="35"/>
  <c r="S27" i="35"/>
  <c r="R27" i="35"/>
  <c r="O27" i="35"/>
  <c r="N27" i="35"/>
  <c r="J27" i="35"/>
  <c r="F27" i="35"/>
  <c r="W22" i="35"/>
  <c r="S22" i="35"/>
  <c r="O22" i="35"/>
  <c r="K22" i="35"/>
  <c r="G22" i="35"/>
  <c r="C22" i="35"/>
  <c r="W17" i="35"/>
  <c r="S17" i="35"/>
  <c r="O17" i="35"/>
  <c r="K17" i="35"/>
  <c r="W11" i="35"/>
  <c r="V11" i="35"/>
  <c r="S11" i="35"/>
  <c r="R11" i="35"/>
  <c r="O11" i="35"/>
  <c r="N11" i="35"/>
  <c r="K11" i="35"/>
  <c r="J11" i="35"/>
  <c r="G11" i="35"/>
  <c r="F11" i="35"/>
  <c r="C11" i="35"/>
  <c r="V8" i="35"/>
  <c r="U8" i="35"/>
  <c r="R8" i="35"/>
  <c r="Q8" i="35"/>
  <c r="N8" i="35"/>
  <c r="M8" i="35"/>
  <c r="J8" i="35"/>
  <c r="I8" i="35"/>
  <c r="E8" i="35"/>
  <c r="W4" i="35"/>
  <c r="S4" i="35"/>
  <c r="O4" i="35"/>
  <c r="K4" i="35"/>
  <c r="W71" i="36"/>
  <c r="V71" i="36"/>
  <c r="S71" i="36"/>
  <c r="R71" i="36"/>
  <c r="O71" i="36"/>
  <c r="N71" i="36"/>
  <c r="K71" i="36"/>
  <c r="J71" i="36"/>
  <c r="G71" i="36"/>
  <c r="F71" i="36"/>
  <c r="C71" i="36"/>
  <c r="W52" i="36"/>
  <c r="V52" i="36"/>
  <c r="S52" i="36"/>
  <c r="R52" i="36"/>
  <c r="O52" i="36"/>
  <c r="J52" i="36"/>
  <c r="F52" i="36"/>
  <c r="U33" i="36"/>
  <c r="Q33" i="36"/>
  <c r="M33" i="36"/>
  <c r="I33" i="36"/>
  <c r="E33" i="36"/>
  <c r="W27" i="36"/>
  <c r="P27" i="36"/>
  <c r="L27" i="36"/>
  <c r="E27" i="36"/>
  <c r="D27" i="36"/>
  <c r="V22" i="36"/>
  <c r="U22" i="36"/>
  <c r="R22" i="36"/>
  <c r="Q22" i="36"/>
  <c r="N22" i="36"/>
  <c r="M22" i="36"/>
  <c r="J22" i="36"/>
  <c r="I22" i="36"/>
  <c r="F22" i="36"/>
  <c r="E22" i="36"/>
  <c r="V17" i="36"/>
  <c r="R17" i="36"/>
  <c r="N17" i="36"/>
  <c r="J17" i="36"/>
  <c r="I17" i="36"/>
  <c r="F17" i="36"/>
  <c r="E17" i="36"/>
  <c r="T11" i="36"/>
  <c r="S11" i="36"/>
  <c r="P11" i="36"/>
  <c r="O11" i="36"/>
  <c r="L11" i="36"/>
  <c r="K11" i="36"/>
  <c r="H11" i="36"/>
  <c r="G11" i="36"/>
  <c r="D11" i="36"/>
  <c r="C11" i="36"/>
  <c r="W8" i="36"/>
  <c r="T8" i="36"/>
  <c r="S8" i="36"/>
  <c r="P8" i="36"/>
  <c r="O8" i="36"/>
  <c r="L8" i="36"/>
  <c r="K8" i="36"/>
  <c r="H8" i="36"/>
  <c r="G8" i="36"/>
  <c r="D8" i="36"/>
  <c r="C8" i="36"/>
  <c r="V4" i="36"/>
  <c r="R4" i="36"/>
  <c r="Q4" i="36"/>
  <c r="N4" i="36"/>
  <c r="M4" i="36"/>
  <c r="J4" i="36"/>
  <c r="I4" i="36"/>
  <c r="F4" i="36"/>
  <c r="E4" i="36"/>
  <c r="T71" i="37"/>
  <c r="S71" i="37"/>
  <c r="P71" i="37"/>
  <c r="O71" i="37"/>
  <c r="L71" i="37"/>
  <c r="K71" i="37"/>
  <c r="H71" i="37"/>
  <c r="G71" i="37"/>
  <c r="D71" i="37"/>
  <c r="C71" i="37"/>
  <c r="W52" i="37"/>
  <c r="T52" i="37"/>
  <c r="S52" i="37"/>
  <c r="P52" i="37"/>
  <c r="O52" i="37"/>
  <c r="L52" i="37"/>
  <c r="K52" i="37"/>
  <c r="H52" i="37"/>
  <c r="G52" i="37"/>
  <c r="D52" i="37"/>
  <c r="C52" i="37"/>
  <c r="W33" i="37"/>
  <c r="T33" i="37"/>
  <c r="S33" i="37"/>
  <c r="P33" i="37"/>
  <c r="O33" i="37"/>
  <c r="L33" i="37"/>
  <c r="K33" i="37"/>
  <c r="H33" i="37"/>
  <c r="G33" i="37"/>
  <c r="D33" i="37"/>
  <c r="C33" i="37"/>
  <c r="V27" i="37"/>
  <c r="U27" i="37"/>
  <c r="R27" i="37"/>
  <c r="Q27" i="37"/>
  <c r="M27" i="37"/>
  <c r="I27" i="37"/>
  <c r="E27" i="37"/>
  <c r="U22" i="37"/>
  <c r="Q22" i="37"/>
  <c r="M22" i="37"/>
  <c r="I22" i="37"/>
  <c r="E22" i="37"/>
  <c r="U17" i="37"/>
  <c r="Q17" i="37"/>
  <c r="M17" i="37"/>
  <c r="I17" i="37"/>
  <c r="E17" i="37"/>
  <c r="W11" i="37"/>
  <c r="V11" i="37"/>
  <c r="S11" i="37"/>
  <c r="R11" i="37"/>
  <c r="O11" i="37"/>
  <c r="N11" i="37"/>
  <c r="K11" i="37"/>
  <c r="J11" i="37"/>
  <c r="G11" i="37"/>
  <c r="F11" i="37"/>
  <c r="C11" i="37"/>
  <c r="W8" i="37"/>
  <c r="V8" i="37"/>
  <c r="S8" i="37"/>
  <c r="R8" i="37"/>
  <c r="O8" i="37"/>
  <c r="N8" i="37"/>
  <c r="K8" i="37"/>
  <c r="J8" i="37"/>
  <c r="G8" i="37"/>
  <c r="F8" i="37"/>
  <c r="C8" i="37"/>
  <c r="U4" i="37"/>
  <c r="T4" i="37"/>
  <c r="Q4" i="37"/>
  <c r="P4" i="37"/>
  <c r="M4" i="37"/>
  <c r="L4" i="37"/>
  <c r="I4" i="37"/>
  <c r="D4" i="37"/>
  <c r="U71" i="38"/>
  <c r="Q71" i="38"/>
  <c r="M71" i="38"/>
  <c r="I71" i="38"/>
  <c r="E71" i="38"/>
  <c r="U52" i="38"/>
  <c r="T52" i="38"/>
  <c r="Q52" i="38"/>
  <c r="P52" i="38"/>
  <c r="M52" i="38"/>
  <c r="L52" i="38"/>
  <c r="I52" i="38"/>
  <c r="H52" i="38"/>
  <c r="E52" i="38"/>
  <c r="D52" i="38"/>
  <c r="U33" i="38"/>
  <c r="T33" i="38"/>
  <c r="Q33" i="38"/>
  <c r="P33" i="38"/>
  <c r="L33" i="38"/>
  <c r="H33" i="38"/>
  <c r="D33" i="38"/>
  <c r="V27" i="38"/>
  <c r="U27" i="38"/>
  <c r="R27" i="38"/>
  <c r="Q27" i="38"/>
  <c r="N27" i="38"/>
  <c r="M27" i="38"/>
  <c r="J27" i="38"/>
  <c r="I27" i="38"/>
  <c r="F27" i="38"/>
  <c r="E27" i="38"/>
  <c r="W22" i="38"/>
  <c r="T22" i="38"/>
  <c r="S22" i="38"/>
  <c r="P22" i="38"/>
  <c r="O22" i="38"/>
  <c r="L22" i="38"/>
  <c r="K22" i="38"/>
  <c r="H22" i="38"/>
  <c r="G22" i="38"/>
  <c r="D22" i="38"/>
  <c r="C22" i="38"/>
  <c r="S17" i="38"/>
  <c r="O17" i="38"/>
  <c r="K17" i="38"/>
  <c r="G17" i="38"/>
  <c r="C17" i="38"/>
  <c r="U11" i="38"/>
  <c r="T11" i="38"/>
  <c r="Q11" i="38"/>
  <c r="P11" i="38"/>
  <c r="M11" i="38"/>
  <c r="L11" i="38"/>
  <c r="I11" i="38"/>
  <c r="H11" i="38"/>
  <c r="E11" i="38"/>
  <c r="D11" i="38"/>
  <c r="U8" i="38"/>
  <c r="T8" i="38"/>
  <c r="Q8" i="38"/>
  <c r="P8" i="38"/>
  <c r="M8" i="38"/>
  <c r="L8" i="38"/>
  <c r="I8" i="38"/>
  <c r="H8" i="38"/>
  <c r="E8" i="38"/>
  <c r="D8" i="38"/>
  <c r="W4" i="38"/>
  <c r="V4" i="38"/>
  <c r="S4" i="38"/>
  <c r="R4" i="38"/>
  <c r="O4" i="38"/>
  <c r="N4" i="38"/>
  <c r="K4" i="38"/>
  <c r="J4" i="38"/>
  <c r="G4" i="38"/>
  <c r="F4" i="38"/>
  <c r="C4" i="38"/>
  <c r="U71" i="39"/>
  <c r="T71" i="39"/>
  <c r="Q71" i="39"/>
  <c r="P71" i="39"/>
  <c r="M71" i="39"/>
  <c r="L71" i="39"/>
  <c r="I71" i="39"/>
  <c r="H71" i="39"/>
  <c r="E71" i="39"/>
  <c r="D71" i="39"/>
  <c r="U52" i="39"/>
  <c r="T52" i="39"/>
  <c r="Q52" i="39"/>
  <c r="P52" i="39"/>
  <c r="M52" i="39"/>
  <c r="L52" i="39"/>
  <c r="I52" i="39"/>
  <c r="H52" i="39"/>
  <c r="E52" i="39"/>
  <c r="D52" i="39"/>
  <c r="U33" i="39"/>
  <c r="T33" i="39"/>
  <c r="Q33" i="39"/>
  <c r="P33" i="39"/>
  <c r="M33" i="39"/>
  <c r="L33" i="39"/>
  <c r="I33" i="39"/>
  <c r="H33" i="39"/>
  <c r="E33" i="39"/>
  <c r="D33" i="39"/>
  <c r="W27" i="39"/>
  <c r="V27" i="39"/>
  <c r="S27" i="39"/>
  <c r="R27" i="39"/>
  <c r="O27" i="39"/>
  <c r="N27" i="39"/>
  <c r="K27" i="39"/>
  <c r="J27" i="39"/>
  <c r="G27" i="39"/>
  <c r="F27" i="39"/>
  <c r="C27" i="39"/>
  <c r="U22" i="39"/>
  <c r="T22" i="39"/>
  <c r="Q22" i="39"/>
  <c r="P22" i="39"/>
  <c r="M22" i="39"/>
  <c r="L22" i="39"/>
  <c r="I22" i="39"/>
  <c r="H22" i="39"/>
  <c r="E22" i="39"/>
  <c r="D22" i="39"/>
  <c r="U17" i="39"/>
  <c r="T17" i="39"/>
  <c r="Q17" i="39"/>
  <c r="P17" i="39"/>
  <c r="M17" i="39"/>
  <c r="L17" i="39"/>
  <c r="I17" i="39"/>
  <c r="H17" i="39"/>
  <c r="E17" i="39"/>
  <c r="D17" i="39"/>
  <c r="V11" i="39"/>
  <c r="Q11" i="39"/>
  <c r="P11" i="39"/>
  <c r="M11" i="39"/>
  <c r="L11" i="39"/>
  <c r="I11" i="39"/>
  <c r="H11" i="39"/>
  <c r="D11" i="39"/>
  <c r="W8" i="39"/>
  <c r="V8" i="39"/>
  <c r="S8" i="39"/>
  <c r="R8" i="39"/>
  <c r="O8" i="39"/>
  <c r="N8" i="39"/>
  <c r="K8" i="39"/>
  <c r="J8" i="39"/>
  <c r="G8" i="39"/>
  <c r="F8" i="39"/>
  <c r="C8" i="39"/>
  <c r="U4" i="39"/>
  <c r="T4" i="39"/>
  <c r="Q4" i="39"/>
  <c r="P4" i="39"/>
  <c r="M4" i="39"/>
  <c r="L4" i="39"/>
  <c r="I4" i="39"/>
  <c r="H4" i="39"/>
  <c r="E4" i="39"/>
  <c r="D4" i="39"/>
  <c r="W71" i="40"/>
  <c r="V71" i="40"/>
  <c r="S71" i="40"/>
  <c r="R71" i="40"/>
  <c r="O71" i="40"/>
  <c r="N71" i="40"/>
  <c r="K71" i="40"/>
  <c r="J71" i="40"/>
  <c r="G71" i="40"/>
  <c r="F71" i="40"/>
  <c r="C71" i="40"/>
  <c r="W52" i="40"/>
  <c r="V52" i="40"/>
  <c r="R52" i="40"/>
  <c r="N52" i="40"/>
  <c r="J52" i="40"/>
  <c r="F52" i="40"/>
  <c r="V33" i="40"/>
  <c r="U33" i="40"/>
  <c r="R33" i="40"/>
  <c r="Q33" i="40"/>
  <c r="N33" i="40"/>
  <c r="I33" i="40"/>
  <c r="E33" i="40"/>
  <c r="V27" i="40"/>
  <c r="U27" i="40"/>
  <c r="R27" i="40"/>
  <c r="Q27" i="40"/>
  <c r="M27" i="40"/>
  <c r="I27" i="40"/>
  <c r="E27" i="40"/>
  <c r="W22" i="40"/>
  <c r="V22" i="40"/>
  <c r="R22" i="40"/>
  <c r="N22" i="40"/>
  <c r="J22" i="40"/>
  <c r="G22" i="40"/>
  <c r="F22" i="40"/>
  <c r="E22" i="40"/>
  <c r="D22" i="40"/>
  <c r="C22" i="40"/>
  <c r="W17" i="40"/>
  <c r="T17" i="40"/>
  <c r="S17" i="40"/>
  <c r="P17" i="40"/>
  <c r="O17" i="40"/>
  <c r="L17" i="40"/>
  <c r="K17" i="40"/>
  <c r="H17" i="40"/>
  <c r="G17" i="40"/>
  <c r="D17" i="40"/>
  <c r="C17" i="40"/>
  <c r="V11" i="40"/>
  <c r="U11" i="40"/>
  <c r="R11" i="40"/>
  <c r="Q11" i="40"/>
  <c r="N11" i="40"/>
  <c r="M11" i="40"/>
  <c r="J11" i="40"/>
  <c r="I11" i="40"/>
  <c r="F11" i="40"/>
  <c r="E11" i="40"/>
  <c r="V8" i="40"/>
  <c r="U8" i="40"/>
  <c r="R8" i="40"/>
  <c r="Q8" i="40"/>
  <c r="N8" i="40"/>
  <c r="M8" i="40"/>
  <c r="J8" i="40"/>
  <c r="I8" i="40"/>
  <c r="F8" i="40"/>
  <c r="E8" i="40"/>
  <c r="W4" i="40"/>
  <c r="T4" i="40"/>
  <c r="S4" i="40"/>
  <c r="P4" i="40"/>
  <c r="O4" i="40"/>
  <c r="K4" i="40"/>
  <c r="G4" i="40"/>
  <c r="C4" i="40"/>
  <c r="W71" i="41"/>
  <c r="T71" i="41"/>
  <c r="S71" i="41"/>
  <c r="P71" i="41"/>
  <c r="O71" i="41"/>
  <c r="L71" i="41"/>
  <c r="K71" i="41"/>
  <c r="H71" i="41"/>
  <c r="G71" i="41"/>
  <c r="D71" i="41"/>
  <c r="C71" i="41"/>
  <c r="W52" i="41"/>
  <c r="T52" i="41"/>
  <c r="S52" i="41"/>
  <c r="P52" i="41"/>
  <c r="O52" i="41"/>
  <c r="L52" i="41"/>
  <c r="K52" i="41"/>
  <c r="H52" i="41"/>
  <c r="G52" i="41"/>
  <c r="D52" i="41"/>
  <c r="C52" i="41"/>
  <c r="W33" i="41"/>
  <c r="T33" i="41"/>
  <c r="S33" i="41"/>
  <c r="P33" i="41"/>
  <c r="O33" i="41"/>
  <c r="L33" i="41"/>
  <c r="K33" i="41"/>
  <c r="H33" i="41"/>
  <c r="G33" i="41"/>
  <c r="D33" i="41"/>
  <c r="C33" i="41"/>
  <c r="V27" i="41"/>
  <c r="U27" i="41"/>
  <c r="R27" i="41"/>
  <c r="Q27" i="41"/>
  <c r="N27" i="41"/>
  <c r="M27" i="41"/>
  <c r="J27" i="41"/>
  <c r="I27" i="41"/>
  <c r="F27" i="41"/>
  <c r="E27" i="41"/>
  <c r="W22" i="41"/>
  <c r="V22" i="41"/>
  <c r="S22" i="41"/>
  <c r="R22" i="41"/>
  <c r="O22" i="41"/>
  <c r="N22" i="41"/>
  <c r="K22" i="41"/>
  <c r="J22" i="41"/>
  <c r="G22" i="41"/>
  <c r="F22" i="41"/>
  <c r="C22" i="41"/>
  <c r="W17" i="41"/>
  <c r="V17" i="41"/>
  <c r="S17" i="41"/>
  <c r="R17" i="41"/>
  <c r="O17" i="41"/>
  <c r="N17" i="41"/>
  <c r="K17" i="41"/>
  <c r="J17" i="41"/>
  <c r="G17" i="41"/>
  <c r="F17" i="41"/>
  <c r="C17" i="41"/>
  <c r="U11" i="41"/>
  <c r="T11" i="41"/>
  <c r="Q11" i="41"/>
  <c r="P11" i="41"/>
  <c r="L11" i="41"/>
  <c r="H11" i="41"/>
  <c r="D11" i="41"/>
  <c r="W8" i="41"/>
  <c r="V8" i="41"/>
  <c r="S8" i="41"/>
  <c r="R8" i="41"/>
  <c r="O8" i="41"/>
  <c r="N8" i="41"/>
  <c r="K8" i="41"/>
  <c r="J8" i="41"/>
  <c r="G8" i="41"/>
  <c r="F8" i="41"/>
  <c r="C8" i="41"/>
  <c r="U4" i="41"/>
  <c r="T4" i="41"/>
  <c r="Q4" i="41"/>
  <c r="P4" i="41"/>
  <c r="M4" i="41"/>
  <c r="L4" i="41"/>
  <c r="I4" i="41"/>
  <c r="H4" i="41"/>
  <c r="E4" i="41"/>
  <c r="D4" i="41"/>
  <c r="W71" i="42"/>
  <c r="V71" i="42"/>
  <c r="S71" i="42"/>
  <c r="R71" i="42"/>
  <c r="O71" i="42"/>
  <c r="N71" i="42"/>
  <c r="K71" i="42"/>
  <c r="J71" i="42"/>
  <c r="G71" i="42"/>
  <c r="F71" i="42"/>
  <c r="C71" i="42"/>
  <c r="W52" i="42"/>
  <c r="V52" i="42"/>
  <c r="S52" i="42"/>
  <c r="R52" i="42"/>
  <c r="O52" i="42"/>
  <c r="N52" i="42"/>
  <c r="K52" i="42"/>
  <c r="J52" i="42"/>
  <c r="G52" i="42"/>
  <c r="F52" i="42"/>
  <c r="C52" i="42"/>
  <c r="W33" i="42"/>
  <c r="V33" i="42"/>
  <c r="S33" i="42"/>
  <c r="R33" i="42"/>
  <c r="O33" i="42"/>
  <c r="N33" i="42"/>
  <c r="K33" i="42"/>
  <c r="J33" i="42"/>
  <c r="G33" i="42"/>
  <c r="F33" i="42"/>
  <c r="C33" i="42"/>
  <c r="U27" i="42"/>
  <c r="T27" i="42"/>
  <c r="Q27" i="42"/>
  <c r="P27" i="42"/>
  <c r="M27" i="42"/>
  <c r="L27" i="42"/>
  <c r="I27" i="42"/>
  <c r="H27" i="42"/>
  <c r="E27" i="42"/>
  <c r="D27" i="42"/>
  <c r="W22" i="42"/>
  <c r="S22" i="42"/>
  <c r="O22" i="42"/>
  <c r="K22" i="42"/>
  <c r="G22" i="42"/>
  <c r="C22" i="42"/>
  <c r="W17" i="42"/>
  <c r="S17" i="42"/>
  <c r="O17" i="42"/>
  <c r="K17" i="42"/>
  <c r="G17" i="42"/>
  <c r="C17" i="42"/>
  <c r="S52" i="43"/>
  <c r="R52" i="43"/>
  <c r="O52" i="43"/>
  <c r="N52" i="43"/>
  <c r="K52" i="43"/>
  <c r="J52" i="43"/>
  <c r="G52" i="43"/>
  <c r="F52" i="43"/>
  <c r="C52" i="43"/>
  <c r="W33" i="43"/>
  <c r="V33" i="43"/>
  <c r="S33" i="43"/>
  <c r="R33" i="43"/>
  <c r="O33" i="43"/>
  <c r="N33" i="43"/>
  <c r="K33" i="43"/>
  <c r="J33" i="43"/>
  <c r="G33" i="43"/>
  <c r="F33" i="43"/>
  <c r="C33" i="43"/>
  <c r="U27" i="43"/>
  <c r="T27" i="43"/>
  <c r="Q27" i="43"/>
  <c r="P27" i="43"/>
  <c r="M27" i="43"/>
  <c r="L27" i="43"/>
  <c r="I27" i="43"/>
  <c r="H27" i="43"/>
  <c r="E27" i="43"/>
  <c r="D27" i="43"/>
  <c r="V22" i="43"/>
  <c r="R22" i="43"/>
  <c r="N22" i="43"/>
  <c r="J22" i="43"/>
  <c r="F22" i="43"/>
  <c r="V17" i="43"/>
  <c r="R17" i="43"/>
  <c r="N17" i="43"/>
  <c r="J17" i="43"/>
  <c r="F17" i="43"/>
  <c r="T11" i="43"/>
  <c r="P11" i="43"/>
  <c r="L11" i="43"/>
  <c r="H11" i="43"/>
  <c r="D11" i="43"/>
  <c r="T8" i="43"/>
  <c r="D8" i="43"/>
  <c r="W4" i="43"/>
  <c r="T4" i="43"/>
  <c r="S4" i="43"/>
  <c r="P4" i="43"/>
  <c r="O4" i="43"/>
  <c r="L4" i="43"/>
  <c r="K4" i="43"/>
  <c r="H4" i="43"/>
  <c r="G4" i="43"/>
  <c r="D4" i="43"/>
  <c r="C4" i="43"/>
  <c r="V71" i="44"/>
  <c r="U71" i="44"/>
  <c r="R71" i="44"/>
  <c r="Q71" i="44"/>
  <c r="M71" i="44"/>
  <c r="I71" i="44"/>
  <c r="E71" i="44"/>
  <c r="M52" i="44"/>
  <c r="I52" i="44"/>
  <c r="J33" i="44"/>
  <c r="E33" i="44"/>
  <c r="W27" i="44"/>
  <c r="S27" i="44"/>
  <c r="O27" i="44"/>
  <c r="K27" i="44"/>
  <c r="G27" i="44"/>
  <c r="C27" i="44"/>
  <c r="U22" i="44"/>
  <c r="Q22" i="44"/>
  <c r="M22" i="44"/>
  <c r="I22" i="44"/>
  <c r="E22" i="44"/>
  <c r="U17" i="44"/>
  <c r="Q17" i="44"/>
  <c r="P11" i="44"/>
  <c r="L11" i="44"/>
  <c r="H11" i="44"/>
  <c r="G11" i="44"/>
  <c r="D11" i="44"/>
  <c r="C11" i="44"/>
  <c r="W8" i="44"/>
  <c r="S8" i="44"/>
  <c r="O8" i="44"/>
  <c r="K8" i="44"/>
  <c r="G8" i="44"/>
  <c r="C8" i="44"/>
  <c r="U4" i="44"/>
  <c r="Q4" i="44"/>
  <c r="W71" i="53"/>
  <c r="S71" i="53"/>
  <c r="O71" i="53"/>
  <c r="T52" i="53"/>
  <c r="P52" i="53"/>
  <c r="L52" i="53"/>
  <c r="H52" i="53"/>
  <c r="D52" i="53"/>
  <c r="T33" i="53"/>
  <c r="P33" i="53"/>
  <c r="L33" i="53"/>
  <c r="H33" i="53"/>
  <c r="D33" i="53"/>
  <c r="V27" i="53"/>
  <c r="R27" i="53"/>
  <c r="N27" i="53"/>
  <c r="J27" i="53"/>
  <c r="F27" i="53"/>
  <c r="T22" i="53"/>
  <c r="P22" i="53"/>
  <c r="L22" i="53"/>
  <c r="H22" i="53"/>
  <c r="D22" i="53"/>
  <c r="T17" i="53"/>
  <c r="P17" i="53"/>
  <c r="L17" i="53"/>
  <c r="H17" i="53"/>
  <c r="D17" i="53"/>
  <c r="V11" i="53"/>
  <c r="R11" i="53"/>
  <c r="N11" i="53"/>
  <c r="J11" i="53"/>
  <c r="F11" i="53"/>
  <c r="V8" i="53"/>
  <c r="R8" i="53"/>
  <c r="N8" i="53"/>
  <c r="J8" i="53"/>
  <c r="F8" i="53"/>
  <c r="T4" i="53"/>
  <c r="P4" i="53"/>
  <c r="L4" i="53"/>
  <c r="H4" i="53"/>
  <c r="D4" i="53"/>
  <c r="V71" i="54"/>
  <c r="R71" i="54"/>
  <c r="N71" i="54"/>
  <c r="J71" i="54"/>
  <c r="F71" i="54"/>
  <c r="V52" i="54"/>
  <c r="R52" i="54"/>
  <c r="N52" i="54"/>
  <c r="J52" i="54"/>
  <c r="F52" i="54"/>
  <c r="V33" i="54"/>
  <c r="R33" i="54"/>
  <c r="N33" i="54"/>
  <c r="J33" i="54"/>
  <c r="F33" i="54"/>
  <c r="T27" i="54"/>
  <c r="P27" i="54"/>
  <c r="K27" i="54"/>
  <c r="G27" i="54"/>
  <c r="C27" i="54"/>
  <c r="V22" i="54"/>
  <c r="U22" i="54"/>
  <c r="Q22" i="54"/>
  <c r="M22" i="54"/>
  <c r="I22" i="54"/>
  <c r="E22" i="54"/>
  <c r="U17" i="54"/>
  <c r="F17" i="54"/>
  <c r="W11" i="54"/>
  <c r="T11" i="54"/>
  <c r="S11" i="54"/>
  <c r="P11" i="54"/>
  <c r="O11" i="54"/>
  <c r="L11" i="54"/>
  <c r="K11" i="54"/>
  <c r="H11" i="54"/>
  <c r="G11" i="54"/>
  <c r="D11" i="54"/>
  <c r="C11" i="54"/>
  <c r="W8" i="54"/>
  <c r="S8" i="54"/>
  <c r="O8" i="54"/>
  <c r="K8" i="54"/>
  <c r="G8" i="54"/>
  <c r="C8" i="54"/>
  <c r="U4" i="54"/>
  <c r="Q4" i="54"/>
  <c r="M4" i="54"/>
  <c r="I4" i="54"/>
  <c r="E4" i="54"/>
  <c r="W71" i="55"/>
  <c r="S71" i="55"/>
  <c r="O71" i="55"/>
  <c r="K71" i="55"/>
  <c r="G71" i="55"/>
  <c r="C71" i="55"/>
  <c r="W52" i="55"/>
  <c r="S52" i="55"/>
  <c r="O52" i="55"/>
  <c r="K52" i="55"/>
  <c r="G52" i="55"/>
  <c r="C52" i="55"/>
  <c r="W33" i="55"/>
  <c r="S33" i="55"/>
  <c r="O33" i="55"/>
  <c r="K33" i="55"/>
  <c r="G33" i="55"/>
  <c r="C33" i="55"/>
  <c r="U27" i="55"/>
  <c r="Q27" i="55"/>
  <c r="M27" i="55"/>
  <c r="T22" i="55"/>
  <c r="P22" i="55"/>
  <c r="L22" i="55"/>
  <c r="H22" i="55"/>
  <c r="D22" i="55"/>
  <c r="T17" i="55"/>
  <c r="P17" i="55"/>
  <c r="L17" i="55"/>
  <c r="H17" i="55"/>
  <c r="D17" i="55"/>
  <c r="V11" i="55"/>
  <c r="R11" i="55"/>
  <c r="N11" i="55"/>
  <c r="J11" i="55"/>
  <c r="F11" i="55"/>
  <c r="V8" i="55"/>
  <c r="U8" i="55"/>
  <c r="R8" i="55"/>
  <c r="Q8" i="55"/>
  <c r="N8" i="55"/>
  <c r="M8" i="55"/>
  <c r="J8" i="55"/>
  <c r="I8" i="55"/>
  <c r="F8" i="55"/>
  <c r="E8" i="55"/>
  <c r="P4" i="55"/>
  <c r="L4" i="55"/>
  <c r="H4" i="55"/>
  <c r="D4" i="55"/>
  <c r="C4" i="55"/>
  <c r="W71" i="57"/>
  <c r="S71" i="57"/>
  <c r="O71" i="57"/>
  <c r="K71" i="57"/>
  <c r="G71" i="57"/>
  <c r="C71" i="57"/>
  <c r="W52" i="57"/>
  <c r="S52" i="57"/>
  <c r="O52" i="57"/>
  <c r="K52" i="57"/>
  <c r="G52" i="57"/>
  <c r="C52" i="57"/>
  <c r="W33" i="57"/>
  <c r="S33" i="57"/>
  <c r="O33" i="57"/>
  <c r="K33" i="57"/>
  <c r="G33" i="57"/>
  <c r="C33" i="57"/>
  <c r="U27" i="57"/>
  <c r="Q27" i="57"/>
  <c r="M27" i="57"/>
  <c r="I27" i="57"/>
  <c r="E27" i="57"/>
  <c r="W22" i="57"/>
  <c r="S22" i="57"/>
  <c r="O22" i="57"/>
  <c r="K22" i="57"/>
  <c r="G22" i="57"/>
  <c r="C22" i="57"/>
  <c r="W17" i="57"/>
  <c r="S17" i="57"/>
  <c r="O17" i="57"/>
  <c r="K17" i="57"/>
  <c r="G17" i="57"/>
  <c r="C17" i="57"/>
  <c r="U11" i="57"/>
  <c r="Q11" i="57"/>
  <c r="M11" i="57"/>
  <c r="I11" i="57"/>
  <c r="E11" i="57"/>
  <c r="U8" i="57"/>
  <c r="Q8" i="57"/>
  <c r="M8" i="57"/>
  <c r="I8" i="57"/>
  <c r="E8" i="57"/>
  <c r="W4" i="57"/>
  <c r="S4" i="57"/>
  <c r="O4" i="57"/>
  <c r="K4" i="57"/>
  <c r="G4" i="57"/>
  <c r="J71" i="58"/>
  <c r="F71" i="58"/>
  <c r="V52" i="58"/>
  <c r="R52" i="58"/>
  <c r="N52" i="58"/>
  <c r="J52" i="58"/>
  <c r="F52" i="58"/>
  <c r="V33" i="58"/>
  <c r="R33" i="58"/>
  <c r="N33" i="58"/>
  <c r="J33" i="58"/>
  <c r="F33" i="58"/>
  <c r="T27" i="58"/>
  <c r="R4" i="58"/>
  <c r="N4" i="58"/>
  <c r="J4" i="58"/>
  <c r="T71" i="59"/>
  <c r="P71" i="59"/>
  <c r="L71" i="59"/>
  <c r="H71" i="59"/>
  <c r="D71" i="59"/>
  <c r="T52" i="59"/>
  <c r="P52" i="59"/>
  <c r="L52" i="59"/>
  <c r="H52" i="59"/>
  <c r="D52" i="59"/>
  <c r="T33" i="59"/>
  <c r="P33" i="59"/>
  <c r="L33" i="59"/>
  <c r="H33" i="59"/>
  <c r="D33" i="59"/>
  <c r="V27" i="59"/>
  <c r="R27" i="59"/>
  <c r="N27" i="59"/>
  <c r="J27" i="59"/>
  <c r="F27" i="59"/>
  <c r="T22" i="59"/>
  <c r="P22" i="59"/>
  <c r="L22" i="59"/>
  <c r="H22" i="59"/>
  <c r="D22" i="59"/>
  <c r="T17" i="59"/>
  <c r="P17" i="59"/>
  <c r="L17" i="59"/>
  <c r="H17" i="59"/>
  <c r="D17" i="59"/>
  <c r="V11" i="59"/>
  <c r="R11" i="59"/>
  <c r="N11" i="59"/>
  <c r="J11" i="59"/>
  <c r="F11" i="59"/>
  <c r="V8" i="59"/>
  <c r="R8" i="59"/>
  <c r="N8" i="59"/>
  <c r="J8" i="59"/>
  <c r="F8" i="59"/>
  <c r="T4" i="59"/>
  <c r="P4" i="59"/>
  <c r="L4" i="59"/>
  <c r="H4" i="59"/>
  <c r="D4" i="59"/>
  <c r="P33" i="63"/>
  <c r="L33" i="63"/>
  <c r="H33" i="63"/>
  <c r="D33" i="63"/>
  <c r="V27" i="63"/>
  <c r="R27" i="63"/>
  <c r="N27" i="63"/>
  <c r="J27" i="63"/>
  <c r="F27" i="63"/>
  <c r="T22" i="63"/>
  <c r="P22" i="63"/>
  <c r="L22" i="63"/>
  <c r="H22" i="63"/>
  <c r="D22" i="63"/>
  <c r="T17" i="63"/>
  <c r="P17" i="63"/>
  <c r="L17" i="63"/>
  <c r="H17" i="63"/>
  <c r="D17" i="63"/>
  <c r="V11" i="63"/>
  <c r="R11" i="63"/>
  <c r="N11" i="63"/>
  <c r="J11" i="63"/>
  <c r="F11" i="63"/>
  <c r="V8" i="63"/>
  <c r="R8" i="63"/>
  <c r="N8" i="63"/>
  <c r="J8" i="63"/>
  <c r="F8" i="63"/>
  <c r="T4" i="63"/>
  <c r="P4" i="63"/>
  <c r="L4" i="63"/>
  <c r="H4" i="63"/>
  <c r="D4" i="63"/>
  <c r="V71" i="64"/>
  <c r="R71" i="64"/>
  <c r="N71" i="64"/>
  <c r="J71" i="64"/>
  <c r="F71" i="64"/>
  <c r="V52" i="64"/>
  <c r="R52" i="64"/>
  <c r="N52" i="64"/>
  <c r="J52" i="64"/>
  <c r="F52" i="64"/>
  <c r="V33" i="64"/>
  <c r="R33" i="64"/>
  <c r="N33" i="64"/>
  <c r="J33" i="64"/>
  <c r="F33" i="64"/>
  <c r="T27" i="64"/>
  <c r="P27" i="64"/>
  <c r="L27" i="64"/>
  <c r="H27" i="64"/>
  <c r="D27" i="64"/>
  <c r="V22" i="64"/>
  <c r="R22" i="64"/>
  <c r="N22" i="64"/>
  <c r="J22" i="64"/>
  <c r="F22" i="64"/>
  <c r="V17" i="64"/>
  <c r="R17" i="64"/>
  <c r="N17" i="64"/>
  <c r="J17" i="64"/>
  <c r="F17" i="64"/>
  <c r="T11" i="64"/>
  <c r="P11" i="64"/>
  <c r="L11" i="64"/>
  <c r="H11" i="64"/>
  <c r="D11" i="64"/>
  <c r="T8" i="64"/>
  <c r="P8" i="64"/>
  <c r="L8" i="64"/>
  <c r="H8" i="64"/>
  <c r="D8" i="64"/>
  <c r="V4" i="64"/>
  <c r="R4" i="64"/>
  <c r="N4" i="64"/>
  <c r="J4" i="64"/>
  <c r="F4" i="64"/>
  <c r="T71" i="65"/>
  <c r="P71" i="65"/>
  <c r="L71" i="65"/>
  <c r="H71" i="65"/>
  <c r="D71" i="65"/>
  <c r="T52" i="65"/>
  <c r="P52" i="65"/>
  <c r="L52" i="65"/>
  <c r="H52" i="65"/>
  <c r="D52" i="65"/>
  <c r="T33" i="65"/>
  <c r="P33" i="65"/>
  <c r="L33" i="65"/>
  <c r="H33" i="65"/>
  <c r="D33" i="65"/>
  <c r="V27" i="65"/>
  <c r="R27" i="65"/>
  <c r="N27" i="65"/>
  <c r="J27" i="65"/>
  <c r="F27" i="65"/>
  <c r="T22" i="65"/>
  <c r="P22" i="65"/>
  <c r="L22" i="65"/>
  <c r="H22" i="65"/>
  <c r="D22" i="65"/>
  <c r="T17" i="65"/>
  <c r="P17" i="65"/>
  <c r="L17" i="65"/>
  <c r="H17" i="65"/>
  <c r="D17" i="65"/>
  <c r="V11" i="65"/>
  <c r="R11" i="65"/>
  <c r="N11" i="65"/>
  <c r="J11" i="65"/>
  <c r="F11" i="65"/>
  <c r="V8" i="65"/>
  <c r="R8" i="65"/>
  <c r="N8" i="65"/>
  <c r="J8" i="65"/>
  <c r="F8" i="65"/>
  <c r="T4" i="65"/>
  <c r="P4" i="65"/>
  <c r="L4" i="65"/>
  <c r="H4" i="65"/>
  <c r="D4" i="65"/>
  <c r="V71" i="66"/>
  <c r="R71" i="66"/>
  <c r="N71" i="66"/>
  <c r="J71" i="66"/>
  <c r="F71" i="66"/>
  <c r="V52" i="66"/>
  <c r="R52" i="66"/>
  <c r="N52" i="66"/>
  <c r="J52" i="66"/>
  <c r="F52" i="66"/>
  <c r="V33" i="66"/>
  <c r="R33" i="66"/>
  <c r="N33" i="66"/>
  <c r="J33" i="66"/>
  <c r="F33" i="66"/>
  <c r="W27" i="66"/>
  <c r="T27" i="66"/>
  <c r="S27" i="66"/>
  <c r="P27" i="66"/>
  <c r="O27" i="66"/>
  <c r="L27" i="66"/>
  <c r="K27" i="66"/>
  <c r="H27" i="66"/>
  <c r="G27" i="66"/>
  <c r="D27" i="66"/>
  <c r="C27" i="66"/>
  <c r="V22" i="66"/>
  <c r="U22" i="66"/>
  <c r="R22" i="66"/>
  <c r="Q22" i="66"/>
  <c r="N22" i="66"/>
  <c r="M22" i="66"/>
  <c r="J22" i="66"/>
  <c r="I22" i="66"/>
  <c r="F22" i="66"/>
  <c r="E22" i="66"/>
  <c r="V17" i="66"/>
  <c r="U17" i="66"/>
  <c r="R17" i="66"/>
  <c r="Q17" i="66"/>
  <c r="N17" i="66"/>
  <c r="M17" i="66"/>
  <c r="J17" i="66"/>
  <c r="I17" i="66"/>
  <c r="F17" i="66"/>
  <c r="E17" i="66"/>
  <c r="W11" i="66"/>
  <c r="T11" i="66"/>
  <c r="S11" i="66"/>
  <c r="P11" i="66"/>
  <c r="O11" i="66"/>
  <c r="L11" i="66"/>
  <c r="K11" i="66"/>
  <c r="H11" i="66"/>
  <c r="G11" i="66"/>
  <c r="D11" i="66"/>
  <c r="C11" i="66"/>
  <c r="W8" i="66"/>
  <c r="T8" i="66"/>
  <c r="S8" i="66"/>
  <c r="P8" i="66"/>
  <c r="O8" i="66"/>
  <c r="L8" i="66"/>
  <c r="K8" i="66"/>
  <c r="H8" i="66"/>
  <c r="G8" i="66"/>
  <c r="D8" i="66"/>
  <c r="C8" i="66"/>
  <c r="V4" i="66"/>
  <c r="Q4" i="66"/>
  <c r="M4" i="66"/>
  <c r="E4" i="66"/>
  <c r="T71" i="67"/>
  <c r="P71" i="67"/>
  <c r="L71" i="67"/>
  <c r="H71" i="67"/>
  <c r="D71" i="67"/>
  <c r="T52" i="67"/>
  <c r="P52" i="67"/>
  <c r="L52" i="67"/>
  <c r="H52" i="67"/>
  <c r="D52" i="67"/>
  <c r="T33" i="67"/>
  <c r="P33" i="67"/>
  <c r="L33" i="67"/>
  <c r="H33" i="67"/>
  <c r="D33" i="67"/>
  <c r="V27" i="67"/>
  <c r="R27" i="67"/>
  <c r="N27" i="67"/>
  <c r="J27" i="67"/>
  <c r="F27" i="67"/>
  <c r="T22" i="67"/>
  <c r="P22" i="67"/>
  <c r="L22" i="67"/>
  <c r="H22" i="67"/>
  <c r="D22" i="67"/>
  <c r="T17" i="67"/>
  <c r="P17" i="67"/>
  <c r="L17" i="67"/>
  <c r="H17" i="67"/>
  <c r="D17" i="67"/>
  <c r="V11" i="67"/>
  <c r="U11" i="67"/>
  <c r="R11" i="67"/>
  <c r="Q11" i="67"/>
  <c r="N11" i="67"/>
  <c r="M11" i="67"/>
  <c r="J11" i="67"/>
  <c r="I11" i="67"/>
  <c r="F11" i="67"/>
  <c r="E11" i="67"/>
  <c r="V8" i="67"/>
  <c r="U8" i="67"/>
  <c r="R8" i="67"/>
  <c r="Q8" i="67"/>
  <c r="N8" i="67"/>
  <c r="M8" i="67"/>
  <c r="J8" i="67"/>
  <c r="I8" i="67"/>
  <c r="F8" i="67"/>
  <c r="E8" i="67"/>
  <c r="W4" i="67"/>
  <c r="T4" i="67"/>
  <c r="S4" i="67"/>
  <c r="P4" i="67"/>
  <c r="O4" i="67"/>
  <c r="L4" i="67"/>
  <c r="K4" i="67"/>
  <c r="H4" i="67"/>
  <c r="G4" i="67"/>
  <c r="D4" i="67"/>
  <c r="C4" i="67"/>
  <c r="V71" i="68"/>
  <c r="U71" i="68"/>
  <c r="R71" i="68"/>
  <c r="Q71" i="68"/>
  <c r="N71" i="68"/>
  <c r="M71" i="68"/>
  <c r="J71" i="68"/>
  <c r="I71" i="68"/>
  <c r="F71" i="68"/>
  <c r="E71" i="68"/>
  <c r="V52" i="68"/>
  <c r="U52" i="68"/>
  <c r="R52" i="68"/>
  <c r="Q52" i="68"/>
  <c r="N52" i="68"/>
  <c r="M52" i="68"/>
  <c r="J52" i="68"/>
  <c r="I52" i="68"/>
  <c r="F52" i="68"/>
  <c r="E52" i="68"/>
  <c r="V33" i="68"/>
  <c r="U33" i="68"/>
  <c r="R33" i="68"/>
  <c r="Q33" i="68"/>
  <c r="N33" i="68"/>
  <c r="M33" i="68"/>
  <c r="J33" i="68"/>
  <c r="E33" i="68"/>
  <c r="W27" i="68"/>
  <c r="S27" i="68"/>
  <c r="O27" i="68"/>
  <c r="K27" i="68"/>
  <c r="G27" i="68"/>
  <c r="C27" i="68"/>
  <c r="U22" i="68"/>
  <c r="Q22" i="68"/>
  <c r="M22" i="68"/>
  <c r="I22" i="68"/>
  <c r="E22" i="68"/>
  <c r="U17" i="68"/>
  <c r="Q17" i="68"/>
  <c r="M17" i="68"/>
  <c r="I17" i="68"/>
  <c r="E17" i="68"/>
  <c r="W11" i="68"/>
  <c r="S11" i="68"/>
  <c r="O11" i="68"/>
  <c r="K11" i="68"/>
  <c r="G11" i="68"/>
  <c r="C11" i="68"/>
  <c r="W8" i="68"/>
  <c r="S8" i="68"/>
  <c r="O8" i="68"/>
  <c r="K8" i="68"/>
  <c r="G8" i="68"/>
  <c r="C8" i="68"/>
  <c r="U4" i="68"/>
  <c r="Q4" i="68"/>
  <c r="M4" i="68"/>
  <c r="I4" i="68"/>
  <c r="E4" i="68"/>
  <c r="W71" i="69"/>
  <c r="S71" i="69"/>
  <c r="K71" i="69"/>
  <c r="G71" i="69"/>
  <c r="C71" i="69"/>
  <c r="L52" i="69"/>
  <c r="K52" i="69"/>
  <c r="H52" i="69"/>
  <c r="T33" i="69"/>
  <c r="P33" i="69"/>
  <c r="L33" i="69"/>
  <c r="H33" i="69"/>
  <c r="D33" i="69"/>
  <c r="V27" i="69"/>
  <c r="U27" i="69"/>
  <c r="R27" i="69"/>
  <c r="Q27" i="69"/>
  <c r="N27" i="69"/>
  <c r="M27" i="69"/>
  <c r="J27" i="69"/>
  <c r="I27" i="69"/>
  <c r="F27" i="69"/>
  <c r="E27" i="69"/>
  <c r="W22" i="69"/>
  <c r="T22" i="69"/>
  <c r="S22" i="69"/>
  <c r="P22" i="69"/>
  <c r="O22" i="69"/>
  <c r="L22" i="69"/>
  <c r="K22" i="69"/>
  <c r="H22" i="69"/>
  <c r="G22" i="69"/>
  <c r="D22" i="69"/>
  <c r="C22" i="69"/>
  <c r="W17" i="69"/>
  <c r="T17" i="69"/>
  <c r="S17" i="69"/>
  <c r="P17" i="69"/>
  <c r="O17" i="69"/>
  <c r="L17" i="69"/>
  <c r="K17" i="69"/>
  <c r="H17" i="69"/>
  <c r="G17" i="69"/>
  <c r="D17" i="69"/>
  <c r="C17" i="69"/>
  <c r="V11" i="69"/>
  <c r="Q11" i="69"/>
  <c r="U8" i="69"/>
  <c r="Q8" i="69"/>
  <c r="M8" i="69"/>
  <c r="I8" i="69"/>
  <c r="E8" i="69"/>
  <c r="W4" i="69"/>
  <c r="S4" i="69"/>
  <c r="O4" i="69"/>
  <c r="K4" i="69"/>
  <c r="G4" i="69"/>
  <c r="C4" i="69"/>
  <c r="U71" i="70"/>
  <c r="W71" i="71"/>
  <c r="T71" i="71"/>
  <c r="S71" i="71"/>
  <c r="P71" i="71"/>
  <c r="O71" i="71"/>
  <c r="L71" i="71"/>
  <c r="K71" i="71"/>
  <c r="H71" i="71"/>
  <c r="G71" i="71"/>
  <c r="D71" i="71"/>
  <c r="C71" i="71"/>
  <c r="W52" i="71"/>
  <c r="T52" i="71"/>
  <c r="S52" i="71"/>
  <c r="P52" i="71"/>
  <c r="O52" i="71"/>
  <c r="L52" i="71"/>
  <c r="K52" i="71"/>
  <c r="H52" i="71"/>
  <c r="G52" i="71"/>
  <c r="D52" i="71"/>
  <c r="C52" i="71"/>
  <c r="W33" i="71"/>
  <c r="T33" i="71"/>
  <c r="S33" i="71"/>
  <c r="P33" i="71"/>
  <c r="O33" i="71"/>
  <c r="L33" i="71"/>
  <c r="K33" i="71"/>
  <c r="H33" i="71"/>
  <c r="G33" i="71"/>
  <c r="D33" i="71"/>
  <c r="C33" i="71"/>
  <c r="V27" i="71"/>
  <c r="U27" i="71"/>
  <c r="R27" i="71"/>
  <c r="Q27" i="71"/>
  <c r="N27" i="71"/>
  <c r="M27" i="71"/>
  <c r="J27" i="71"/>
  <c r="I27" i="71"/>
  <c r="F27" i="71"/>
  <c r="W22" i="71"/>
  <c r="S22" i="71"/>
  <c r="O22" i="71"/>
  <c r="K22" i="71"/>
  <c r="G22" i="71"/>
  <c r="C22" i="71"/>
  <c r="W17" i="71"/>
  <c r="S17" i="71"/>
  <c r="O17" i="71"/>
  <c r="K17" i="71"/>
  <c r="G17" i="71"/>
  <c r="C17" i="71"/>
  <c r="U11" i="71"/>
  <c r="Q11" i="71"/>
  <c r="M11" i="71"/>
  <c r="I11" i="71"/>
  <c r="E11" i="71"/>
  <c r="U8" i="71"/>
  <c r="Q8" i="71"/>
  <c r="M8" i="71"/>
  <c r="I8" i="71"/>
  <c r="E8" i="71"/>
  <c r="W4" i="71"/>
  <c r="S4" i="71"/>
  <c r="O4" i="71"/>
  <c r="K4" i="71"/>
  <c r="G4" i="71"/>
  <c r="C4" i="71"/>
  <c r="U71" i="72"/>
  <c r="Q71" i="72"/>
  <c r="M71" i="72"/>
  <c r="I71" i="72"/>
  <c r="E71" i="72"/>
  <c r="U52" i="72"/>
  <c r="W33" i="72"/>
  <c r="V33" i="72"/>
  <c r="S33" i="72"/>
  <c r="R33" i="72"/>
  <c r="O33" i="72"/>
  <c r="N33" i="72"/>
  <c r="K33" i="72"/>
  <c r="J33" i="72"/>
  <c r="G33" i="72"/>
  <c r="F33" i="72"/>
  <c r="C33" i="72"/>
  <c r="U27" i="72"/>
  <c r="T27" i="72"/>
  <c r="Q27" i="72"/>
  <c r="P27" i="72"/>
  <c r="M27" i="72"/>
  <c r="L27" i="72"/>
  <c r="I27" i="72"/>
  <c r="H27" i="72"/>
  <c r="E27" i="72"/>
  <c r="D27" i="72"/>
  <c r="W22" i="72"/>
  <c r="V22" i="72"/>
  <c r="S22" i="72"/>
  <c r="O22" i="72"/>
  <c r="N22" i="72"/>
  <c r="K22" i="72"/>
  <c r="J22" i="72"/>
  <c r="G22" i="72"/>
  <c r="C22" i="72"/>
  <c r="W17" i="72"/>
  <c r="S17" i="72"/>
  <c r="O17" i="72"/>
  <c r="K17" i="72"/>
  <c r="G17" i="72"/>
  <c r="C17" i="72"/>
  <c r="U11" i="72"/>
  <c r="Q11" i="72"/>
  <c r="M11" i="72"/>
  <c r="I11" i="72"/>
  <c r="E11" i="72"/>
  <c r="U8" i="72"/>
  <c r="Q8" i="72"/>
  <c r="M8" i="72"/>
  <c r="I8" i="72"/>
  <c r="E8" i="72"/>
  <c r="W4" i="72"/>
  <c r="S4" i="72"/>
  <c r="O4" i="72"/>
  <c r="K4" i="72"/>
  <c r="G4" i="72"/>
  <c r="C4" i="72"/>
  <c r="U71" i="73"/>
  <c r="Q71" i="73"/>
  <c r="M71" i="73"/>
  <c r="I71" i="73"/>
  <c r="E71" i="73"/>
  <c r="U52" i="73"/>
  <c r="Q52" i="73"/>
  <c r="M52" i="73"/>
  <c r="I52" i="73"/>
  <c r="E52" i="73"/>
  <c r="U33" i="73"/>
  <c r="Q33" i="73"/>
  <c r="M33" i="73"/>
  <c r="I33" i="73"/>
  <c r="E33" i="73"/>
  <c r="W27" i="73"/>
  <c r="S27" i="73"/>
  <c r="O27" i="73"/>
  <c r="K27" i="73"/>
  <c r="G27" i="73"/>
  <c r="C27" i="73"/>
  <c r="U22" i="73"/>
  <c r="Q22" i="73"/>
  <c r="M22" i="73"/>
  <c r="I22" i="73"/>
  <c r="E22" i="73"/>
  <c r="U17" i="73"/>
  <c r="Q17" i="73"/>
  <c r="M17" i="73"/>
  <c r="I17" i="73"/>
  <c r="E17" i="73"/>
  <c r="W11" i="73"/>
  <c r="S11" i="73"/>
  <c r="O11" i="73"/>
  <c r="K11" i="73"/>
  <c r="G11" i="73"/>
  <c r="U4" i="73"/>
  <c r="Q4" i="73"/>
  <c r="M4" i="73"/>
  <c r="I4" i="73"/>
  <c r="E4" i="73"/>
  <c r="W71" i="74"/>
  <c r="S71" i="74"/>
  <c r="O71" i="74"/>
  <c r="K71" i="74"/>
  <c r="G71" i="74"/>
  <c r="C71" i="74"/>
  <c r="W52" i="74"/>
  <c r="S52" i="74"/>
  <c r="O52" i="74"/>
  <c r="K52" i="74"/>
  <c r="G52" i="74"/>
  <c r="C52" i="74"/>
  <c r="W33" i="74"/>
  <c r="S33" i="74"/>
  <c r="O33" i="74"/>
  <c r="K33" i="74"/>
  <c r="G33" i="74"/>
  <c r="C33" i="74"/>
  <c r="U27" i="74"/>
  <c r="Q27" i="74"/>
  <c r="M27" i="74"/>
  <c r="I27" i="74"/>
  <c r="E27" i="74"/>
  <c r="W22" i="74"/>
  <c r="S22" i="74"/>
  <c r="O22" i="74"/>
  <c r="K22" i="74"/>
  <c r="G22" i="74"/>
  <c r="C22" i="74"/>
  <c r="W17" i="74"/>
  <c r="S17" i="74"/>
  <c r="O17" i="74"/>
  <c r="K17" i="74"/>
  <c r="G17" i="74"/>
  <c r="C17" i="74"/>
  <c r="U11" i="74"/>
  <c r="Q11" i="74"/>
  <c r="M11" i="74"/>
  <c r="I11" i="74"/>
  <c r="E11" i="74"/>
  <c r="U8" i="74"/>
  <c r="Q8" i="74"/>
  <c r="M8" i="74"/>
  <c r="I8" i="74"/>
  <c r="E8" i="74"/>
  <c r="W4" i="74"/>
  <c r="S4" i="74"/>
  <c r="O4" i="74"/>
  <c r="K4" i="74"/>
  <c r="G4" i="74"/>
  <c r="C4" i="74"/>
  <c r="T71" i="77"/>
  <c r="P71" i="77"/>
  <c r="L71" i="77"/>
  <c r="H71" i="77"/>
  <c r="D71" i="77"/>
  <c r="T52" i="77"/>
  <c r="P52" i="77"/>
  <c r="L52" i="77"/>
  <c r="H52" i="77"/>
  <c r="D52" i="77"/>
  <c r="T33" i="77"/>
  <c r="P33" i="77"/>
  <c r="L33" i="77"/>
  <c r="H33" i="77"/>
  <c r="D33" i="77"/>
  <c r="V27" i="77"/>
  <c r="R27" i="77"/>
  <c r="N27" i="77"/>
  <c r="J27" i="77"/>
  <c r="F27" i="77"/>
  <c r="T22" i="77"/>
  <c r="P22" i="77"/>
  <c r="L22" i="77"/>
  <c r="H22" i="77"/>
  <c r="D22" i="77"/>
  <c r="T17" i="77"/>
  <c r="P17" i="77"/>
  <c r="L17" i="77"/>
  <c r="H17" i="77"/>
  <c r="D17" i="77"/>
  <c r="V11" i="77"/>
  <c r="R11" i="77"/>
  <c r="N11" i="77"/>
  <c r="J11" i="77"/>
  <c r="F11" i="77"/>
  <c r="V8" i="77"/>
  <c r="R8" i="77"/>
  <c r="N8" i="77"/>
  <c r="J8" i="77"/>
  <c r="F8" i="77"/>
  <c r="T4" i="77"/>
  <c r="P4" i="77"/>
  <c r="L4" i="77"/>
  <c r="H4" i="77"/>
  <c r="D4" i="77"/>
  <c r="V71" i="78"/>
  <c r="R71" i="78"/>
  <c r="N71" i="78"/>
  <c r="J71" i="78"/>
  <c r="F71" i="78"/>
  <c r="V52" i="78"/>
  <c r="R52" i="78"/>
  <c r="N52" i="78"/>
  <c r="J52" i="78"/>
  <c r="F52" i="78"/>
  <c r="V33" i="78"/>
  <c r="R33" i="78"/>
  <c r="N33" i="78"/>
  <c r="J33" i="78"/>
  <c r="F33" i="78"/>
  <c r="T27" i="78"/>
  <c r="P27" i="78"/>
  <c r="L27" i="78"/>
  <c r="H27" i="78"/>
  <c r="D27" i="78"/>
  <c r="V22" i="78"/>
  <c r="R22" i="78"/>
  <c r="N22" i="78"/>
  <c r="J22" i="78"/>
  <c r="F22" i="78"/>
  <c r="V17" i="78"/>
  <c r="R17" i="78"/>
  <c r="N17" i="78"/>
  <c r="J17" i="78"/>
  <c r="F17" i="78"/>
  <c r="T11" i="78"/>
  <c r="P11" i="78"/>
  <c r="L11" i="78"/>
  <c r="H11" i="78"/>
  <c r="D11" i="78"/>
  <c r="W4" i="78"/>
  <c r="V4" i="78"/>
  <c r="S4" i="78"/>
  <c r="R4" i="78"/>
  <c r="O4" i="78"/>
  <c r="N4" i="78"/>
  <c r="K4" i="78"/>
  <c r="J4" i="78"/>
  <c r="G4" i="78"/>
  <c r="F4" i="78"/>
  <c r="C4" i="78"/>
  <c r="U71" i="79"/>
  <c r="T71" i="79"/>
  <c r="Q71" i="79"/>
  <c r="P71" i="79"/>
  <c r="M71" i="79"/>
  <c r="L71" i="79"/>
  <c r="I71" i="79"/>
  <c r="H71" i="79"/>
  <c r="E71" i="79"/>
  <c r="D71" i="79"/>
  <c r="U33" i="79"/>
  <c r="Q33" i="79"/>
  <c r="M33" i="79"/>
  <c r="I33" i="79"/>
  <c r="E33" i="79"/>
  <c r="W27" i="79"/>
  <c r="S27" i="79"/>
  <c r="O27" i="79"/>
  <c r="K27" i="79"/>
  <c r="G27" i="79"/>
  <c r="C27" i="79"/>
  <c r="U22" i="79"/>
  <c r="Q22" i="79"/>
  <c r="M22" i="79"/>
  <c r="I22" i="79"/>
  <c r="E22" i="79"/>
  <c r="U17" i="79"/>
  <c r="Q17" i="79"/>
  <c r="M17" i="79"/>
  <c r="I17" i="79"/>
  <c r="E17" i="79"/>
  <c r="W11" i="79"/>
  <c r="S11" i="79"/>
  <c r="O11" i="79"/>
  <c r="K11" i="79"/>
  <c r="G11" i="79"/>
  <c r="C11" i="79"/>
  <c r="W8" i="79"/>
  <c r="S8" i="79"/>
  <c r="O8" i="79"/>
  <c r="K8" i="79"/>
  <c r="G8" i="79"/>
  <c r="C8" i="79"/>
  <c r="U4" i="79"/>
  <c r="Q4" i="79"/>
  <c r="M4" i="79"/>
  <c r="I4" i="79"/>
  <c r="E4" i="79"/>
  <c r="W71" i="80"/>
  <c r="S71" i="80"/>
  <c r="O71" i="80"/>
  <c r="K71" i="80"/>
  <c r="G71" i="80"/>
  <c r="C71" i="80"/>
  <c r="W52" i="80"/>
  <c r="S52" i="80"/>
  <c r="O52" i="80"/>
  <c r="K52" i="80"/>
  <c r="G52" i="80"/>
  <c r="C52" i="80"/>
  <c r="W33" i="80"/>
  <c r="S33" i="80"/>
  <c r="O33" i="80"/>
  <c r="K33" i="80"/>
  <c r="G33" i="80"/>
  <c r="C33" i="80"/>
  <c r="U27" i="80"/>
  <c r="Q27" i="80"/>
  <c r="M27" i="80"/>
  <c r="I27" i="80"/>
  <c r="E27" i="80"/>
  <c r="W22" i="80"/>
  <c r="S22" i="80"/>
  <c r="O22" i="80"/>
  <c r="K22" i="80"/>
  <c r="G22" i="80"/>
  <c r="C22" i="80"/>
  <c r="W17" i="80"/>
  <c r="S17" i="80"/>
  <c r="O17" i="80"/>
  <c r="K17" i="80"/>
  <c r="G17" i="80"/>
  <c r="C17" i="80"/>
  <c r="U11" i="80"/>
  <c r="Q11" i="80"/>
  <c r="M11" i="80"/>
  <c r="I11" i="80"/>
  <c r="E11" i="80"/>
  <c r="U8" i="80"/>
  <c r="Q8" i="80"/>
  <c r="M8" i="80"/>
  <c r="I8" i="80"/>
  <c r="E8" i="80"/>
  <c r="W4" i="80"/>
  <c r="S4" i="80"/>
  <c r="O4" i="80"/>
  <c r="K4" i="80"/>
  <c r="G4" i="80"/>
  <c r="C4" i="80"/>
  <c r="U71" i="81"/>
  <c r="Q71" i="81"/>
  <c r="M71" i="81"/>
  <c r="I71" i="81"/>
  <c r="E71" i="81"/>
  <c r="U52" i="81"/>
  <c r="Q52" i="81"/>
  <c r="M52" i="81"/>
  <c r="I52" i="81"/>
  <c r="E52" i="81"/>
  <c r="U33" i="81"/>
  <c r="Q33" i="81"/>
  <c r="M33" i="81"/>
  <c r="I33" i="81"/>
  <c r="E33" i="81"/>
  <c r="W27" i="81"/>
  <c r="S27" i="81"/>
  <c r="O27" i="81"/>
  <c r="K27" i="81"/>
  <c r="G27" i="81"/>
  <c r="C27" i="81"/>
  <c r="U22" i="81"/>
  <c r="T22" i="81"/>
  <c r="Q22" i="81"/>
  <c r="P22" i="81"/>
  <c r="M22" i="81"/>
  <c r="L22" i="81"/>
  <c r="I22" i="81"/>
  <c r="H22" i="81"/>
  <c r="E22" i="81"/>
  <c r="D22" i="81"/>
  <c r="U17" i="81"/>
  <c r="T17" i="81"/>
  <c r="Q17" i="81"/>
  <c r="P17" i="81"/>
  <c r="M17" i="81"/>
  <c r="L17" i="81"/>
  <c r="I17" i="81"/>
  <c r="H17" i="81"/>
  <c r="E17" i="81"/>
  <c r="D17" i="81"/>
  <c r="W11" i="81"/>
  <c r="V11" i="81"/>
  <c r="S11" i="81"/>
  <c r="R11" i="81"/>
  <c r="O11" i="81"/>
  <c r="N11" i="81"/>
  <c r="K11" i="81"/>
  <c r="J11" i="81"/>
  <c r="G11" i="81"/>
  <c r="F11" i="81"/>
  <c r="C11" i="81"/>
  <c r="W8" i="81"/>
  <c r="V8" i="81"/>
  <c r="S8" i="81"/>
  <c r="R8" i="81"/>
  <c r="O8" i="81"/>
  <c r="N8" i="81"/>
  <c r="K8" i="81"/>
  <c r="J8" i="81"/>
  <c r="G8" i="81"/>
  <c r="F8" i="81"/>
  <c r="C8" i="81"/>
  <c r="U4" i="81"/>
  <c r="T4" i="81"/>
  <c r="Q4" i="81"/>
  <c r="P4" i="81"/>
  <c r="M4" i="81"/>
  <c r="L4" i="81"/>
  <c r="I4" i="81"/>
  <c r="H4" i="81"/>
  <c r="E4" i="81"/>
  <c r="D4" i="81"/>
  <c r="V71" i="82"/>
  <c r="R71" i="82"/>
  <c r="N71" i="82"/>
  <c r="J71" i="82"/>
  <c r="F71" i="82"/>
  <c r="V52" i="82"/>
  <c r="R52" i="82"/>
  <c r="N52" i="82"/>
  <c r="J52" i="82"/>
  <c r="U11" i="82"/>
  <c r="Q11" i="82"/>
  <c r="M11" i="82"/>
  <c r="I11" i="82"/>
  <c r="E11" i="82"/>
  <c r="U8" i="82"/>
  <c r="Q8" i="82"/>
  <c r="M8" i="82"/>
  <c r="I8" i="82"/>
  <c r="E8" i="82"/>
  <c r="W4" i="82"/>
  <c r="S4" i="82"/>
  <c r="O4" i="82"/>
  <c r="K4" i="82"/>
  <c r="G4" i="82"/>
  <c r="C4" i="82"/>
  <c r="U71" i="83"/>
  <c r="Q71" i="83"/>
  <c r="M71" i="83"/>
  <c r="I71" i="83"/>
  <c r="E71" i="83"/>
  <c r="U52" i="83"/>
  <c r="T52" i="83"/>
  <c r="T33" i="83"/>
  <c r="P33" i="83"/>
  <c r="L33" i="83"/>
  <c r="H33" i="83"/>
  <c r="D33" i="83"/>
  <c r="W27" i="83"/>
  <c r="V27" i="83"/>
  <c r="S27" i="83"/>
  <c r="R27" i="83"/>
  <c r="O27" i="83"/>
  <c r="N27" i="83"/>
  <c r="K27" i="83"/>
  <c r="J27" i="83"/>
  <c r="G27" i="83"/>
  <c r="F27" i="83"/>
  <c r="C27" i="83"/>
  <c r="U22" i="83"/>
  <c r="T22" i="83"/>
  <c r="Q22" i="83"/>
  <c r="P22" i="83"/>
  <c r="M22" i="83"/>
  <c r="L22" i="83"/>
  <c r="I22" i="83"/>
  <c r="H22" i="83"/>
  <c r="E22" i="83"/>
  <c r="D22" i="83"/>
  <c r="V11" i="83"/>
  <c r="R11" i="83"/>
  <c r="N11" i="83"/>
  <c r="J11" i="83"/>
  <c r="F11" i="83"/>
  <c r="V8" i="83"/>
  <c r="R8" i="83"/>
  <c r="N8" i="83"/>
  <c r="J8" i="83"/>
  <c r="F8" i="83"/>
  <c r="T4" i="83"/>
  <c r="P4" i="83"/>
  <c r="L4" i="83"/>
  <c r="H4" i="83"/>
  <c r="D4" i="83"/>
  <c r="V71" i="84"/>
  <c r="R71" i="84"/>
  <c r="N71" i="84"/>
  <c r="J71" i="84"/>
  <c r="F71" i="84"/>
  <c r="S4" i="86"/>
  <c r="O4" i="86"/>
  <c r="K4" i="86"/>
  <c r="G4" i="86"/>
  <c r="C4" i="86"/>
  <c r="U71" i="87"/>
  <c r="P71" i="87"/>
  <c r="M71" i="87"/>
  <c r="L71" i="87"/>
  <c r="I71" i="87"/>
  <c r="H71" i="87"/>
  <c r="D71" i="87"/>
  <c r="N17" i="87"/>
  <c r="J17" i="87"/>
  <c r="E17" i="87"/>
  <c r="W11" i="87"/>
  <c r="S11" i="87"/>
  <c r="O11" i="87"/>
  <c r="K11" i="87"/>
  <c r="G11" i="87"/>
  <c r="C11" i="87"/>
  <c r="W8" i="87"/>
  <c r="S8" i="87"/>
  <c r="O8" i="87"/>
  <c r="K8" i="87"/>
  <c r="G8" i="87"/>
  <c r="C8" i="87"/>
  <c r="U4" i="87"/>
  <c r="Q4" i="87"/>
  <c r="M4" i="87"/>
  <c r="I4" i="87"/>
  <c r="E4" i="87"/>
  <c r="W71" i="88"/>
  <c r="S71" i="88"/>
  <c r="O71" i="88"/>
  <c r="K71" i="88"/>
  <c r="G71" i="88"/>
  <c r="C71" i="88"/>
  <c r="W52" i="88"/>
  <c r="S52" i="88"/>
  <c r="O52" i="88"/>
  <c r="K52" i="88"/>
  <c r="G52" i="88"/>
  <c r="C52" i="88"/>
  <c r="W33" i="88"/>
  <c r="S33" i="88"/>
  <c r="O33" i="88"/>
  <c r="K33" i="88"/>
  <c r="G33" i="88"/>
  <c r="C33" i="88"/>
  <c r="U27" i="88"/>
  <c r="Q27" i="88"/>
  <c r="M27" i="88"/>
  <c r="I27" i="88"/>
  <c r="E27" i="88"/>
  <c r="W22" i="88"/>
  <c r="S22" i="88"/>
  <c r="O22" i="88"/>
  <c r="K22" i="88"/>
  <c r="G22" i="88"/>
  <c r="D22" i="88"/>
  <c r="C22" i="88"/>
  <c r="T17" i="88"/>
  <c r="P17" i="88"/>
  <c r="L17" i="88"/>
  <c r="H17" i="88"/>
  <c r="D17" i="88"/>
  <c r="V11" i="88"/>
  <c r="R11" i="88"/>
  <c r="N11" i="88"/>
  <c r="J11" i="88"/>
  <c r="F11" i="88"/>
  <c r="V8" i="88"/>
  <c r="R8" i="88"/>
  <c r="N8" i="88"/>
  <c r="J8" i="88"/>
  <c r="F8" i="88"/>
  <c r="T4" i="88"/>
  <c r="P4" i="88"/>
  <c r="L4" i="88"/>
  <c r="H4" i="88"/>
  <c r="D4" i="88"/>
  <c r="V71" i="89"/>
  <c r="R71" i="89"/>
  <c r="N71" i="89"/>
  <c r="J71" i="89"/>
  <c r="F71" i="89"/>
  <c r="V33" i="89"/>
  <c r="R33" i="89"/>
  <c r="N33" i="89"/>
  <c r="J33" i="89"/>
  <c r="F33" i="89"/>
  <c r="T27" i="89"/>
  <c r="P27" i="89"/>
  <c r="L27" i="89"/>
  <c r="H27" i="89"/>
  <c r="D27" i="89"/>
  <c r="V22" i="89"/>
  <c r="R22" i="89"/>
  <c r="N22" i="89"/>
  <c r="J22" i="89"/>
  <c r="F22" i="89"/>
  <c r="V17" i="89"/>
  <c r="R17" i="89"/>
  <c r="N17" i="89"/>
  <c r="J17" i="89"/>
  <c r="F17" i="89"/>
  <c r="T11" i="89"/>
  <c r="P11" i="89"/>
  <c r="L11" i="89"/>
  <c r="H11" i="89"/>
  <c r="D11" i="89"/>
  <c r="T8" i="89"/>
  <c r="P8" i="89"/>
  <c r="L8" i="89"/>
  <c r="H8" i="89"/>
  <c r="D8" i="89"/>
  <c r="V4" i="89"/>
  <c r="R4" i="89"/>
  <c r="N4" i="89"/>
  <c r="J4" i="89"/>
  <c r="F4" i="89"/>
  <c r="T71" i="90"/>
  <c r="P71" i="90"/>
  <c r="L71" i="90"/>
  <c r="H71" i="90"/>
  <c r="D71" i="90"/>
  <c r="T52" i="90"/>
  <c r="P52" i="90"/>
  <c r="L52" i="90"/>
  <c r="H52" i="90"/>
  <c r="D52" i="90"/>
  <c r="T33" i="90"/>
  <c r="P33" i="90"/>
  <c r="L33" i="90"/>
  <c r="H33" i="90"/>
  <c r="D33" i="90"/>
  <c r="V27" i="90"/>
  <c r="R27" i="90"/>
  <c r="N27" i="90"/>
  <c r="J27" i="90"/>
  <c r="F27" i="90"/>
  <c r="T22" i="90"/>
  <c r="P22" i="90"/>
  <c r="L22" i="90"/>
  <c r="H22" i="90"/>
  <c r="D22" i="90"/>
  <c r="T17" i="90"/>
  <c r="P17" i="90"/>
  <c r="L17" i="90"/>
  <c r="H17" i="90"/>
  <c r="D17" i="90"/>
  <c r="V11" i="90"/>
  <c r="R11" i="90"/>
  <c r="N11" i="90"/>
  <c r="J11" i="90"/>
  <c r="F11" i="90"/>
  <c r="V8" i="90"/>
  <c r="R8" i="90"/>
  <c r="N8" i="90"/>
  <c r="J8" i="90"/>
  <c r="F8" i="90"/>
  <c r="T4" i="90"/>
  <c r="P4" i="90"/>
  <c r="L4" i="90"/>
  <c r="H4" i="90"/>
  <c r="D4" i="90"/>
  <c r="V71" i="91"/>
  <c r="R71" i="91"/>
  <c r="N71" i="91"/>
  <c r="J71" i="91"/>
  <c r="F71" i="91"/>
  <c r="T71" i="96"/>
  <c r="P71" i="96"/>
  <c r="L71" i="96"/>
  <c r="H71" i="96"/>
  <c r="D71" i="96"/>
  <c r="T52" i="96"/>
  <c r="P52" i="96"/>
  <c r="L52" i="96"/>
  <c r="H52" i="96"/>
  <c r="D52" i="96"/>
  <c r="T33" i="96"/>
  <c r="P33" i="96"/>
  <c r="L33" i="96"/>
  <c r="H33" i="96"/>
  <c r="D33" i="96"/>
  <c r="V27" i="96"/>
  <c r="R27" i="96"/>
  <c r="N27" i="96"/>
  <c r="J27" i="96"/>
  <c r="F27" i="96"/>
  <c r="T22" i="96"/>
  <c r="P22" i="96"/>
  <c r="L22" i="96"/>
  <c r="H22" i="96"/>
  <c r="D22" i="96"/>
  <c r="T17" i="96"/>
  <c r="P17" i="96"/>
  <c r="L17" i="96"/>
  <c r="H17" i="96"/>
  <c r="D17" i="96"/>
  <c r="V11" i="96"/>
  <c r="R11" i="96"/>
  <c r="N11" i="96"/>
  <c r="J11" i="96"/>
  <c r="F11" i="96"/>
  <c r="V8" i="96"/>
  <c r="R8" i="96"/>
  <c r="N8" i="96"/>
  <c r="J8" i="96"/>
  <c r="F8" i="96"/>
  <c r="T4" i="96"/>
  <c r="P4" i="96"/>
  <c r="L4" i="96"/>
  <c r="H4" i="96"/>
  <c r="D4" i="96"/>
  <c r="V71" i="97"/>
  <c r="R71" i="97"/>
  <c r="N71" i="97"/>
  <c r="J71" i="97"/>
  <c r="F71" i="97"/>
  <c r="V33" i="97"/>
  <c r="R33" i="97"/>
  <c r="N33" i="97"/>
  <c r="J33" i="97"/>
  <c r="F33" i="97"/>
  <c r="T27" i="97"/>
  <c r="P27" i="97"/>
  <c r="L27" i="97"/>
  <c r="H27" i="97"/>
  <c r="D27" i="97"/>
  <c r="V22" i="97"/>
  <c r="R22" i="97"/>
  <c r="N22" i="97"/>
  <c r="J22" i="97"/>
  <c r="F22" i="97"/>
  <c r="V17" i="97"/>
  <c r="R17" i="97"/>
  <c r="N17" i="97"/>
  <c r="J17" i="97"/>
  <c r="F17" i="97"/>
  <c r="T11" i="97"/>
  <c r="P11" i="97"/>
  <c r="L11" i="97"/>
  <c r="H11" i="97"/>
  <c r="D11" i="97"/>
  <c r="T8" i="97"/>
  <c r="P8" i="97"/>
  <c r="L8" i="97"/>
  <c r="H8" i="97"/>
  <c r="D8" i="97"/>
  <c r="V4" i="97"/>
  <c r="R4" i="97"/>
  <c r="N4" i="97"/>
  <c r="J4" i="97"/>
  <c r="F4" i="97"/>
  <c r="T71" i="98"/>
  <c r="P71" i="98"/>
  <c r="L71" i="98"/>
  <c r="H71" i="98"/>
  <c r="D71" i="98"/>
  <c r="T52" i="98"/>
  <c r="P52" i="98"/>
  <c r="L52" i="98"/>
  <c r="H52" i="98"/>
  <c r="D52" i="98"/>
  <c r="T33" i="98"/>
  <c r="P33" i="98"/>
  <c r="L33" i="98"/>
  <c r="H33" i="98"/>
  <c r="D33" i="98"/>
  <c r="V27" i="98"/>
  <c r="R27" i="98"/>
  <c r="N27" i="98"/>
  <c r="J27" i="98"/>
  <c r="F27" i="98"/>
  <c r="T22" i="98"/>
  <c r="P22" i="98"/>
  <c r="L22" i="98"/>
  <c r="H22" i="98"/>
  <c r="D22" i="98"/>
  <c r="T17" i="98"/>
  <c r="P17" i="98"/>
  <c r="L17" i="98"/>
  <c r="H17" i="98"/>
  <c r="D17" i="98"/>
  <c r="V71" i="107"/>
  <c r="R71" i="107"/>
  <c r="N71" i="107"/>
  <c r="J71" i="107"/>
  <c r="F71" i="107"/>
  <c r="D52" i="108"/>
  <c r="T33" i="108"/>
  <c r="P33" i="108"/>
  <c r="L33" i="108"/>
  <c r="H33" i="108"/>
  <c r="D33" i="108"/>
  <c r="V27" i="108"/>
  <c r="R27" i="108"/>
  <c r="N27" i="108"/>
  <c r="J27" i="108"/>
  <c r="F27" i="108"/>
  <c r="T22" i="108"/>
  <c r="P22" i="108"/>
  <c r="L22" i="108"/>
  <c r="H22" i="108"/>
  <c r="D22" i="108"/>
  <c r="T17" i="108"/>
  <c r="P17" i="108"/>
  <c r="L17" i="108"/>
  <c r="H17" i="108"/>
  <c r="D17" i="108"/>
  <c r="V11" i="108"/>
  <c r="R11" i="108"/>
  <c r="N11" i="108"/>
  <c r="J11" i="108"/>
  <c r="F11" i="108"/>
  <c r="V8" i="108"/>
  <c r="R8" i="108"/>
  <c r="N8" i="108"/>
  <c r="J8" i="108"/>
  <c r="F8" i="108"/>
  <c r="T4" i="108"/>
  <c r="P4" i="108"/>
  <c r="L4" i="108"/>
  <c r="H4" i="108"/>
  <c r="D4" i="108"/>
  <c r="V71" i="109"/>
  <c r="R71" i="109"/>
  <c r="N71" i="109"/>
  <c r="J71" i="109"/>
  <c r="F71" i="109"/>
  <c r="V52" i="109"/>
  <c r="R52" i="109"/>
  <c r="N52" i="109"/>
  <c r="J52" i="109"/>
  <c r="F52" i="109"/>
  <c r="V33" i="109"/>
  <c r="R33" i="109"/>
  <c r="N33" i="109"/>
  <c r="J33" i="109"/>
  <c r="F33" i="109"/>
  <c r="T27" i="109"/>
  <c r="P27" i="109"/>
  <c r="L27" i="109"/>
  <c r="H27" i="109"/>
  <c r="D27" i="109"/>
  <c r="V22" i="109"/>
  <c r="R22" i="109"/>
  <c r="N22" i="109"/>
  <c r="J22" i="109"/>
  <c r="F22" i="109"/>
  <c r="V17" i="109"/>
  <c r="R17" i="109"/>
  <c r="N17" i="109"/>
  <c r="J17" i="109"/>
  <c r="F17" i="109"/>
  <c r="T11" i="109"/>
  <c r="P11" i="109"/>
  <c r="L11" i="109"/>
  <c r="H11" i="109"/>
  <c r="D11" i="109"/>
  <c r="T8" i="109"/>
  <c r="P8" i="109"/>
  <c r="L8" i="109"/>
  <c r="H8" i="109"/>
  <c r="D8" i="109"/>
  <c r="T71" i="110"/>
  <c r="P71" i="110"/>
  <c r="L71" i="110"/>
  <c r="H71" i="110"/>
  <c r="D71" i="110"/>
  <c r="T52" i="110"/>
  <c r="P52" i="110"/>
  <c r="L52" i="110"/>
  <c r="H52" i="110"/>
  <c r="D52" i="110"/>
  <c r="T33" i="110"/>
  <c r="P33" i="110"/>
  <c r="L33" i="110"/>
  <c r="H33" i="110"/>
  <c r="D33" i="110"/>
  <c r="W27" i="110"/>
  <c r="S27" i="110"/>
  <c r="O27" i="110"/>
  <c r="K27" i="110"/>
  <c r="G27" i="110"/>
  <c r="C27" i="110"/>
  <c r="U22" i="110"/>
  <c r="Q22" i="110"/>
  <c r="M22" i="110"/>
  <c r="I22" i="110"/>
  <c r="E22" i="110"/>
  <c r="W11" i="110"/>
  <c r="S11" i="110"/>
  <c r="O11" i="110"/>
  <c r="K11" i="110"/>
  <c r="G11" i="110"/>
  <c r="C11" i="110"/>
  <c r="W8" i="110"/>
  <c r="S8" i="110"/>
  <c r="O8" i="110"/>
  <c r="K8" i="110"/>
  <c r="G8" i="110"/>
  <c r="C8" i="110"/>
  <c r="U4" i="110"/>
  <c r="Q4" i="110"/>
  <c r="M4" i="110"/>
  <c r="I4" i="110"/>
  <c r="E4" i="110"/>
  <c r="C71" i="111"/>
  <c r="C33" i="111"/>
  <c r="C22" i="111"/>
  <c r="C17" i="111"/>
  <c r="C4" i="111"/>
  <c r="Q11" i="112"/>
  <c r="M11" i="112"/>
  <c r="I11" i="112"/>
  <c r="E11" i="112"/>
  <c r="U8" i="112"/>
  <c r="Q8" i="112"/>
  <c r="M8" i="112"/>
  <c r="I8" i="112"/>
  <c r="E8" i="112"/>
  <c r="W4" i="112"/>
  <c r="S4" i="112"/>
  <c r="O4" i="112"/>
  <c r="K4" i="112"/>
  <c r="G4" i="112"/>
  <c r="C4" i="112"/>
  <c r="U71" i="113"/>
  <c r="M71" i="113"/>
  <c r="I71" i="113"/>
  <c r="W52" i="114"/>
  <c r="S52" i="114"/>
  <c r="U27" i="114"/>
  <c r="Q27" i="114"/>
  <c r="M27" i="114"/>
  <c r="I27" i="114"/>
  <c r="E27" i="114"/>
  <c r="W22" i="114"/>
  <c r="S22" i="114"/>
  <c r="K22" i="114"/>
  <c r="G22" i="114"/>
  <c r="S17" i="114"/>
  <c r="O17" i="114"/>
  <c r="K17" i="114"/>
  <c r="G17" i="114"/>
  <c r="C17" i="114"/>
  <c r="U71" i="115"/>
  <c r="Q71" i="115"/>
  <c r="M71" i="115"/>
  <c r="U52" i="115"/>
  <c r="Q52" i="115"/>
  <c r="M52" i="115"/>
  <c r="I52" i="115"/>
  <c r="E52" i="115"/>
  <c r="U33" i="115"/>
  <c r="Q33" i="115"/>
  <c r="M33" i="115"/>
  <c r="I33" i="115"/>
  <c r="E33" i="115"/>
  <c r="W27" i="115"/>
  <c r="S27" i="115"/>
  <c r="O27" i="115"/>
  <c r="K27" i="115"/>
  <c r="G27" i="115"/>
  <c r="C27" i="115"/>
  <c r="U22" i="115"/>
  <c r="Q22" i="115"/>
  <c r="M22" i="115"/>
  <c r="I22" i="115"/>
  <c r="E22" i="115"/>
  <c r="U17" i="115"/>
  <c r="Q17" i="115"/>
  <c r="M17" i="115"/>
  <c r="I17" i="115"/>
  <c r="E17" i="115"/>
  <c r="W11" i="115"/>
  <c r="S11" i="115"/>
  <c r="O11" i="115"/>
  <c r="K11" i="115"/>
  <c r="G11" i="115"/>
  <c r="C11" i="115"/>
  <c r="W8" i="115"/>
  <c r="S8" i="115"/>
  <c r="K8" i="115"/>
  <c r="G8" i="115"/>
  <c r="C8" i="115"/>
  <c r="C52" i="118"/>
  <c r="C33" i="118"/>
  <c r="W22" i="118"/>
  <c r="S22" i="118"/>
  <c r="E52" i="119"/>
  <c r="E4" i="119"/>
  <c r="W71" i="120"/>
  <c r="U4" i="121"/>
  <c r="Q4" i="121"/>
  <c r="M4" i="121"/>
  <c r="I4" i="121"/>
  <c r="E4" i="121"/>
  <c r="R27" i="116" l="1"/>
  <c r="R71" i="16"/>
  <c r="K71" i="46"/>
  <c r="L71" i="46"/>
  <c r="F22" i="46"/>
  <c r="F22" i="16"/>
  <c r="G22" i="46"/>
  <c r="H8" i="46"/>
  <c r="K8" i="46"/>
  <c r="V71" i="46"/>
  <c r="J71" i="16"/>
  <c r="R8" i="16"/>
  <c r="M8" i="16"/>
  <c r="H8" i="16"/>
  <c r="W22" i="16"/>
  <c r="U8" i="46"/>
  <c r="M22" i="46"/>
  <c r="J8" i="16"/>
  <c r="V8" i="46"/>
  <c r="Q22" i="46"/>
  <c r="J22" i="16"/>
  <c r="J22" i="46"/>
  <c r="F71" i="46"/>
  <c r="I71" i="46"/>
  <c r="I8" i="16"/>
  <c r="W8" i="46"/>
  <c r="N22" i="16"/>
  <c r="H4" i="46"/>
  <c r="D22" i="46"/>
  <c r="N4" i="16"/>
  <c r="V22" i="46"/>
  <c r="S27" i="46"/>
  <c r="G22" i="16"/>
  <c r="N8" i="46"/>
  <c r="N71" i="46"/>
  <c r="D71" i="16"/>
  <c r="F71" i="16"/>
  <c r="O22" i="46"/>
  <c r="T8" i="46"/>
  <c r="J4" i="46"/>
  <c r="E8" i="16"/>
  <c r="T71" i="46"/>
  <c r="I22" i="46"/>
  <c r="F4" i="16"/>
  <c r="V17" i="46"/>
  <c r="H71" i="46"/>
  <c r="N22" i="46"/>
  <c r="T71" i="116"/>
  <c r="Q71" i="46"/>
  <c r="S71" i="116"/>
  <c r="L71" i="16"/>
  <c r="K27" i="46"/>
  <c r="S8" i="46"/>
  <c r="M11" i="46"/>
  <c r="P8" i="16"/>
  <c r="T22" i="46"/>
  <c r="O8" i="46"/>
  <c r="G8" i="46"/>
  <c r="L8" i="46"/>
  <c r="M8" i="116"/>
  <c r="P71" i="46"/>
  <c r="W26" i="27"/>
  <c r="U71" i="16"/>
  <c r="M71" i="16"/>
  <c r="T22" i="16"/>
  <c r="E71" i="16"/>
  <c r="N4" i="46"/>
  <c r="F4" i="46"/>
  <c r="P22" i="16"/>
  <c r="R22" i="46"/>
  <c r="K17" i="46"/>
  <c r="O8" i="16"/>
  <c r="G8" i="16"/>
  <c r="N71" i="16"/>
  <c r="Q8" i="46"/>
  <c r="L22" i="46"/>
  <c r="T71" i="16"/>
  <c r="V11" i="16"/>
  <c r="J4" i="16"/>
  <c r="R17" i="46"/>
  <c r="V4" i="16"/>
  <c r="J17" i="46"/>
  <c r="V22" i="16"/>
  <c r="N11" i="116"/>
  <c r="W4" i="16"/>
  <c r="W11" i="46"/>
  <c r="H27" i="46"/>
  <c r="O11" i="46"/>
  <c r="Q71" i="16"/>
  <c r="G11" i="46"/>
  <c r="R8" i="116"/>
  <c r="T4" i="16"/>
  <c r="S4" i="16"/>
  <c r="K26" i="27"/>
  <c r="L4" i="16"/>
  <c r="W27" i="46"/>
  <c r="U4" i="46"/>
  <c r="W4" i="46"/>
  <c r="D4" i="16"/>
  <c r="O27" i="46"/>
  <c r="M4" i="46"/>
  <c r="O4" i="46"/>
  <c r="G27" i="46"/>
  <c r="W17" i="16"/>
  <c r="W22" i="46"/>
  <c r="I71" i="116"/>
  <c r="O17" i="16"/>
  <c r="L22" i="16"/>
  <c r="P22" i="116"/>
  <c r="P4" i="46"/>
  <c r="I71" i="16"/>
  <c r="D11" i="46"/>
  <c r="K4" i="16"/>
  <c r="R71" i="46"/>
  <c r="U22" i="16"/>
  <c r="J71" i="46"/>
  <c r="M22" i="16"/>
  <c r="M22" i="116"/>
  <c r="V8" i="16"/>
  <c r="E4" i="46"/>
  <c r="W71" i="46"/>
  <c r="M17" i="46"/>
  <c r="O71" i="46"/>
  <c r="G71" i="46"/>
  <c r="F17" i="16"/>
  <c r="T17" i="46"/>
  <c r="M8" i="46"/>
  <c r="S17" i="16"/>
  <c r="L17" i="46"/>
  <c r="S22" i="46"/>
  <c r="E8" i="46"/>
  <c r="K22" i="46"/>
  <c r="Q27" i="16"/>
  <c r="E22" i="46"/>
  <c r="J8" i="46"/>
  <c r="H4" i="16"/>
  <c r="D8" i="46"/>
  <c r="Q4" i="46"/>
  <c r="W17" i="46"/>
  <c r="E27" i="46"/>
  <c r="F17" i="46"/>
  <c r="D71" i="46"/>
  <c r="U11" i="46"/>
  <c r="T4" i="46"/>
  <c r="U27" i="46"/>
  <c r="Q11" i="46"/>
  <c r="P8" i="46"/>
  <c r="F8" i="16"/>
  <c r="J11" i="46"/>
  <c r="M27" i="46"/>
  <c r="I11" i="46"/>
  <c r="G4" i="46"/>
  <c r="P33" i="46"/>
  <c r="V11" i="46"/>
  <c r="K52" i="46"/>
  <c r="K11" i="46"/>
  <c r="I4" i="46"/>
  <c r="D17" i="46"/>
  <c r="V4" i="46"/>
  <c r="U17" i="46"/>
  <c r="K4" i="46"/>
  <c r="D22" i="16"/>
  <c r="S22" i="116"/>
  <c r="D8" i="16"/>
  <c r="N11" i="16"/>
  <c r="V27" i="16"/>
  <c r="R11" i="16"/>
  <c r="U11" i="16"/>
  <c r="E27" i="16"/>
  <c r="W71" i="16"/>
  <c r="O71" i="116"/>
  <c r="O71" i="16"/>
  <c r="W27" i="16"/>
  <c r="U17" i="16"/>
  <c r="T11" i="16"/>
  <c r="S11" i="16"/>
  <c r="Q4" i="16"/>
  <c r="D17" i="16"/>
  <c r="U71" i="46"/>
  <c r="H52" i="46"/>
  <c r="U33" i="46"/>
  <c r="R27" i="46"/>
  <c r="P17" i="46"/>
  <c r="N11" i="46"/>
  <c r="L4" i="46"/>
  <c r="R22" i="16"/>
  <c r="M71" i="46"/>
  <c r="F52" i="46"/>
  <c r="H11" i="46"/>
  <c r="Q8" i="16"/>
  <c r="T52" i="46"/>
  <c r="S52" i="46"/>
  <c r="J27" i="46"/>
  <c r="H17" i="46"/>
  <c r="D4" i="46"/>
  <c r="E22" i="16"/>
  <c r="Q4" i="116"/>
  <c r="E17" i="16"/>
  <c r="K27" i="16"/>
  <c r="I17" i="16"/>
  <c r="E71" i="46"/>
  <c r="D27" i="46"/>
  <c r="T11" i="46"/>
  <c r="I52" i="46"/>
  <c r="R4" i="46"/>
  <c r="R8" i="46"/>
  <c r="D27" i="116"/>
  <c r="P71" i="16"/>
  <c r="S22" i="16"/>
  <c r="R17" i="16"/>
  <c r="Q11" i="16"/>
  <c r="P22" i="46"/>
  <c r="O17" i="46"/>
  <c r="N17" i="46"/>
  <c r="L11" i="46"/>
  <c r="H22" i="16"/>
  <c r="Q27" i="116"/>
  <c r="P17" i="116"/>
  <c r="O22" i="16"/>
  <c r="M11" i="16"/>
  <c r="L52" i="46"/>
  <c r="H22" i="46"/>
  <c r="G17" i="46"/>
  <c r="F11" i="46"/>
  <c r="E17" i="46"/>
  <c r="T8" i="16"/>
  <c r="G71" i="116"/>
  <c r="C22" i="116"/>
  <c r="V71" i="16"/>
  <c r="N52" i="46"/>
  <c r="S17" i="46"/>
  <c r="S11" i="46"/>
  <c r="L8" i="16"/>
  <c r="G71" i="16"/>
  <c r="G11" i="16"/>
  <c r="P17" i="16"/>
  <c r="N17" i="16"/>
  <c r="K8" i="16"/>
  <c r="R4" i="16"/>
  <c r="L17" i="16"/>
  <c r="T27" i="16"/>
  <c r="P11" i="16"/>
  <c r="V17" i="16"/>
  <c r="S8" i="16"/>
  <c r="F27" i="16"/>
  <c r="W11" i="16"/>
  <c r="R27" i="16"/>
  <c r="H17" i="16"/>
  <c r="P4" i="16"/>
  <c r="W8" i="16"/>
  <c r="M17" i="16"/>
  <c r="L11" i="16"/>
  <c r="D11" i="16"/>
  <c r="U4" i="16"/>
  <c r="I27" i="16"/>
  <c r="G17" i="16"/>
  <c r="H71" i="16"/>
  <c r="S27" i="16"/>
  <c r="Q17" i="16"/>
  <c r="O11" i="16"/>
  <c r="N8" i="16"/>
  <c r="M4" i="16"/>
  <c r="T17" i="16"/>
  <c r="K22" i="16"/>
  <c r="J17" i="16"/>
  <c r="J27" i="16"/>
  <c r="F11" i="16"/>
  <c r="E52" i="16"/>
  <c r="Q27" i="46"/>
  <c r="P27" i="46"/>
  <c r="L4" i="116"/>
  <c r="O27" i="16"/>
  <c r="K11" i="16"/>
  <c r="I4" i="16"/>
  <c r="S33" i="46"/>
  <c r="I27" i="46"/>
  <c r="E11" i="46"/>
  <c r="N27" i="116"/>
  <c r="I8" i="116"/>
  <c r="P52" i="16"/>
  <c r="L33" i="16"/>
  <c r="O52" i="16"/>
  <c r="G27" i="16"/>
  <c r="V33" i="46"/>
  <c r="K33" i="46"/>
  <c r="I11" i="116"/>
  <c r="W33" i="16"/>
  <c r="V33" i="16"/>
  <c r="U27" i="16"/>
  <c r="O4" i="16"/>
  <c r="E11" i="16"/>
  <c r="R52" i="46"/>
  <c r="F33" i="46"/>
  <c r="D33" i="46"/>
  <c r="J8" i="116"/>
  <c r="G4" i="16"/>
  <c r="J52" i="46"/>
  <c r="V52" i="46"/>
  <c r="R33" i="46"/>
  <c r="Q33" i="46"/>
  <c r="E4" i="16"/>
  <c r="K22" i="116"/>
  <c r="N27" i="16"/>
  <c r="D52" i="46"/>
  <c r="T33" i="46"/>
  <c r="N33" i="46"/>
  <c r="J33" i="46"/>
  <c r="I33" i="46"/>
  <c r="H33" i="46"/>
  <c r="M27" i="16"/>
  <c r="T27" i="46"/>
  <c r="P11" i="46"/>
  <c r="Q11" i="116"/>
  <c r="I4" i="116"/>
  <c r="F22" i="116"/>
  <c r="Q52" i="46"/>
  <c r="P52" i="46"/>
  <c r="O52" i="46"/>
  <c r="L33" i="46"/>
  <c r="L27" i="46"/>
  <c r="U17" i="116"/>
  <c r="J33" i="16"/>
  <c r="I33" i="16"/>
  <c r="W52" i="46"/>
  <c r="M11" i="116"/>
  <c r="G17" i="116"/>
  <c r="T52" i="16"/>
  <c r="I11" i="16"/>
  <c r="S52" i="16"/>
  <c r="N33" i="16"/>
  <c r="M33" i="16"/>
  <c r="G52" i="46"/>
  <c r="M52" i="46"/>
  <c r="V27" i="46"/>
  <c r="R11" i="46"/>
  <c r="P26" i="25"/>
  <c r="L52" i="16"/>
  <c r="F33" i="16"/>
  <c r="K52" i="16"/>
  <c r="E33" i="16"/>
  <c r="E52" i="46"/>
  <c r="M33" i="46"/>
  <c r="N27" i="46"/>
  <c r="S11" i="116"/>
  <c r="G4" i="116"/>
  <c r="H52" i="16"/>
  <c r="E33" i="46"/>
  <c r="F27" i="46"/>
  <c r="W33" i="46"/>
  <c r="Q17" i="46"/>
  <c r="F27" i="116"/>
  <c r="I52" i="16"/>
  <c r="D33" i="16"/>
  <c r="P33" i="16"/>
  <c r="O33" i="46"/>
  <c r="I17" i="46"/>
  <c r="U52" i="46"/>
  <c r="N4" i="116"/>
  <c r="T4" i="116"/>
  <c r="D52" i="16"/>
  <c r="W52" i="16"/>
  <c r="U33" i="16"/>
  <c r="R33" i="16"/>
  <c r="Q33" i="16"/>
  <c r="K17" i="16"/>
  <c r="J11" i="16"/>
  <c r="G33" i="46"/>
  <c r="S4" i="46"/>
  <c r="E22" i="116"/>
  <c r="V52" i="16"/>
  <c r="N52" i="16"/>
  <c r="H33" i="16"/>
  <c r="P27" i="16"/>
  <c r="K26" i="23"/>
  <c r="J22" i="116"/>
  <c r="F11" i="116"/>
  <c r="E17" i="116"/>
  <c r="G52" i="16"/>
  <c r="H27" i="16"/>
  <c r="U11" i="116"/>
  <c r="M71" i="116"/>
  <c r="L27" i="16"/>
  <c r="H11" i="16"/>
  <c r="L8" i="116"/>
  <c r="J17" i="116"/>
  <c r="R52" i="16"/>
  <c r="D27" i="16"/>
  <c r="U52" i="16"/>
  <c r="O33" i="16"/>
  <c r="J52" i="16"/>
  <c r="T33" i="16"/>
  <c r="S33" i="16"/>
  <c r="S71" i="16"/>
  <c r="M52" i="16"/>
  <c r="G33" i="16"/>
  <c r="H17" i="116"/>
  <c r="D4" i="116"/>
  <c r="Q52" i="16"/>
  <c r="K33" i="16"/>
  <c r="K71" i="16"/>
  <c r="F52" i="16"/>
  <c r="S27" i="116"/>
  <c r="K27" i="116"/>
  <c r="R11" i="116"/>
  <c r="C27" i="116"/>
  <c r="J11" i="116"/>
  <c r="O11" i="116"/>
  <c r="O3" i="116" s="1"/>
  <c r="G11" i="116"/>
  <c r="M27" i="116"/>
  <c r="R22" i="116"/>
  <c r="O17" i="116"/>
  <c r="K71" i="116"/>
  <c r="V11" i="116"/>
  <c r="C11" i="116"/>
  <c r="V4" i="116"/>
  <c r="H11" i="116"/>
  <c r="P71" i="116"/>
  <c r="R71" i="116"/>
  <c r="E27" i="116"/>
  <c r="E71" i="116"/>
  <c r="M4" i="116"/>
  <c r="R17" i="116"/>
  <c r="S17" i="116"/>
  <c r="E4" i="116"/>
  <c r="L71" i="116"/>
  <c r="L27" i="116"/>
  <c r="K17" i="116"/>
  <c r="J27" i="116"/>
  <c r="K11" i="116"/>
  <c r="P11" i="116"/>
  <c r="U27" i="116"/>
  <c r="V27" i="116"/>
  <c r="M17" i="116"/>
  <c r="V71" i="116"/>
  <c r="E26" i="36"/>
  <c r="C17" i="116"/>
  <c r="F71" i="116"/>
  <c r="I27" i="116"/>
  <c r="J71" i="116"/>
  <c r="L22" i="116"/>
  <c r="T8" i="116"/>
  <c r="E11" i="116"/>
  <c r="P27" i="116"/>
  <c r="H27" i="116"/>
  <c r="N22" i="116"/>
  <c r="T17" i="116"/>
  <c r="F4" i="116"/>
  <c r="S8" i="116"/>
  <c r="C26" i="23"/>
  <c r="L17" i="116"/>
  <c r="S4" i="116"/>
  <c r="T11" i="116"/>
  <c r="J26" i="3"/>
  <c r="D17" i="116"/>
  <c r="K4" i="116"/>
  <c r="L11" i="116"/>
  <c r="Q17" i="116"/>
  <c r="C4" i="116"/>
  <c r="D11" i="116"/>
  <c r="U8" i="116"/>
  <c r="L26" i="3"/>
  <c r="I17" i="116"/>
  <c r="P4" i="116"/>
  <c r="O27" i="116"/>
  <c r="V17" i="116"/>
  <c r="H4" i="116"/>
  <c r="G27" i="116"/>
  <c r="N17" i="116"/>
  <c r="O22" i="116"/>
  <c r="V8" i="116"/>
  <c r="G26" i="27"/>
  <c r="T27" i="116"/>
  <c r="Q8" i="116"/>
  <c r="S26" i="26"/>
  <c r="F26" i="25"/>
  <c r="W26" i="25"/>
  <c r="U26" i="27"/>
  <c r="G26" i="23"/>
  <c r="N71" i="116"/>
  <c r="F17" i="116"/>
  <c r="I26" i="27"/>
  <c r="C26" i="29"/>
  <c r="N3" i="26"/>
  <c r="C26" i="25"/>
  <c r="T26" i="25"/>
  <c r="E26" i="23"/>
  <c r="M26" i="26"/>
  <c r="U26" i="26"/>
  <c r="M26" i="27"/>
  <c r="D26" i="26"/>
  <c r="M26" i="23"/>
  <c r="J3" i="26"/>
  <c r="V3" i="25"/>
  <c r="N26" i="26"/>
  <c r="O26" i="23"/>
  <c r="W26" i="26"/>
  <c r="Q26" i="27"/>
  <c r="M3" i="26"/>
  <c r="G26" i="29"/>
  <c r="V3" i="26"/>
  <c r="Q26" i="26"/>
  <c r="R3" i="25"/>
  <c r="L26" i="26"/>
  <c r="T26" i="26"/>
  <c r="H3" i="26"/>
  <c r="P3" i="26"/>
  <c r="N3" i="27"/>
  <c r="E26" i="26"/>
  <c r="E3" i="26"/>
  <c r="E26" i="27"/>
  <c r="O26" i="27"/>
  <c r="I3" i="26"/>
  <c r="Q3" i="26"/>
  <c r="F26" i="26"/>
  <c r="I26" i="23"/>
  <c r="L3" i="26"/>
  <c r="P26" i="26"/>
  <c r="H26" i="3"/>
  <c r="F3" i="27"/>
  <c r="V3" i="27"/>
  <c r="U3" i="26"/>
  <c r="N3" i="25"/>
  <c r="F3" i="26"/>
  <c r="R26" i="26"/>
  <c r="D26" i="23"/>
  <c r="N26" i="3"/>
  <c r="P26" i="3"/>
  <c r="J3" i="27"/>
  <c r="R26" i="3"/>
  <c r="T26" i="3"/>
  <c r="R3" i="27"/>
  <c r="R3" i="26"/>
  <c r="Q26" i="23"/>
  <c r="F3" i="3"/>
  <c r="H3" i="3"/>
  <c r="T3" i="26"/>
  <c r="R26" i="24"/>
  <c r="S26" i="23"/>
  <c r="E26" i="40"/>
  <c r="V26" i="24"/>
  <c r="I26" i="40"/>
  <c r="L3" i="3"/>
  <c r="Q26" i="40"/>
  <c r="N3" i="3"/>
  <c r="R26" i="40"/>
  <c r="C3" i="25"/>
  <c r="J3" i="24"/>
  <c r="U26" i="40"/>
  <c r="F3" i="25"/>
  <c r="R3" i="3"/>
  <c r="D26" i="3"/>
  <c r="J3" i="25"/>
  <c r="F26" i="3"/>
  <c r="M4" i="119"/>
  <c r="Q4" i="119"/>
  <c r="E71" i="119"/>
  <c r="I71" i="119"/>
  <c r="M71" i="119"/>
  <c r="Q71" i="119"/>
  <c r="U71" i="119"/>
  <c r="C4" i="118"/>
  <c r="C17" i="118"/>
  <c r="S71" i="118"/>
  <c r="W71" i="118"/>
  <c r="C8" i="117"/>
  <c r="C11" i="117"/>
  <c r="C27" i="117"/>
  <c r="G4" i="114"/>
  <c r="K4" i="114"/>
  <c r="C33" i="114"/>
  <c r="G33" i="114"/>
  <c r="K33" i="114"/>
  <c r="O33" i="114"/>
  <c r="S33" i="114"/>
  <c r="G71" i="114"/>
  <c r="K71" i="114"/>
  <c r="U11" i="112"/>
  <c r="C17" i="112"/>
  <c r="G17" i="112"/>
  <c r="K17" i="112"/>
  <c r="O17" i="112"/>
  <c r="S17" i="112"/>
  <c r="W17" i="112"/>
  <c r="C52" i="111"/>
  <c r="E17" i="110"/>
  <c r="I17" i="110"/>
  <c r="M17" i="110"/>
  <c r="Q17" i="110"/>
  <c r="U17" i="110"/>
  <c r="H52" i="108"/>
  <c r="L52" i="108"/>
  <c r="P52" i="108"/>
  <c r="F4" i="95"/>
  <c r="F5" i="94"/>
  <c r="J4" i="95"/>
  <c r="J5" i="94"/>
  <c r="N4" i="95"/>
  <c r="N5" i="94"/>
  <c r="R4" i="95"/>
  <c r="R5" i="94"/>
  <c r="V4" i="95"/>
  <c r="V5" i="94"/>
  <c r="D6" i="94"/>
  <c r="H6" i="94"/>
  <c r="L6" i="94"/>
  <c r="P6" i="94"/>
  <c r="T6" i="94"/>
  <c r="F7" i="94"/>
  <c r="J7" i="94"/>
  <c r="N7" i="94"/>
  <c r="R7" i="94"/>
  <c r="V7" i="94"/>
  <c r="D8" i="95"/>
  <c r="D9" i="94"/>
  <c r="H8" i="95"/>
  <c r="H9" i="94"/>
  <c r="L8" i="95"/>
  <c r="L9" i="94"/>
  <c r="P8" i="95"/>
  <c r="P9" i="94"/>
  <c r="T8" i="95"/>
  <c r="T9" i="94"/>
  <c r="F10" i="94"/>
  <c r="J10" i="94"/>
  <c r="N10" i="94"/>
  <c r="R10" i="94"/>
  <c r="V10" i="94"/>
  <c r="D11" i="95"/>
  <c r="D12" i="94"/>
  <c r="H11" i="95"/>
  <c r="H12" i="94"/>
  <c r="L11" i="95"/>
  <c r="L12" i="94"/>
  <c r="P11" i="95"/>
  <c r="P12" i="94"/>
  <c r="T11" i="95"/>
  <c r="T12" i="94"/>
  <c r="F13" i="94"/>
  <c r="J13" i="94"/>
  <c r="N13" i="94"/>
  <c r="R13" i="94"/>
  <c r="V13" i="94"/>
  <c r="D14" i="94"/>
  <c r="H14" i="94"/>
  <c r="L14" i="94"/>
  <c r="P14" i="94"/>
  <c r="T14" i="94"/>
  <c r="F15" i="94"/>
  <c r="J15" i="94"/>
  <c r="N15" i="94"/>
  <c r="R15" i="94"/>
  <c r="V15" i="94"/>
  <c r="D16" i="94"/>
  <c r="H16" i="94"/>
  <c r="L16" i="94"/>
  <c r="P16" i="94"/>
  <c r="T16" i="94"/>
  <c r="F17" i="95"/>
  <c r="F18" i="94"/>
  <c r="J17" i="95"/>
  <c r="J18" i="94"/>
  <c r="N17" i="95"/>
  <c r="N18" i="94"/>
  <c r="R17" i="95"/>
  <c r="R18" i="94"/>
  <c r="V17" i="95"/>
  <c r="V18" i="94"/>
  <c r="D19" i="94"/>
  <c r="H19" i="94"/>
  <c r="L19" i="94"/>
  <c r="P19" i="94"/>
  <c r="T19" i="94"/>
  <c r="F20" i="94"/>
  <c r="J20" i="94"/>
  <c r="N20" i="94"/>
  <c r="R20" i="94"/>
  <c r="V20" i="94"/>
  <c r="D21" i="94"/>
  <c r="H21" i="94"/>
  <c r="L21" i="94"/>
  <c r="P21" i="94"/>
  <c r="T21" i="94"/>
  <c r="F22" i="95"/>
  <c r="F23" i="94"/>
  <c r="J22" i="95"/>
  <c r="J23" i="94"/>
  <c r="N22" i="95"/>
  <c r="N23" i="94"/>
  <c r="R22" i="95"/>
  <c r="R23" i="94"/>
  <c r="V22" i="95"/>
  <c r="V23" i="94"/>
  <c r="D24" i="94"/>
  <c r="H24" i="94"/>
  <c r="L24" i="94"/>
  <c r="P24" i="94"/>
  <c r="T24" i="94"/>
  <c r="F25" i="94"/>
  <c r="J25" i="94"/>
  <c r="N25" i="94"/>
  <c r="R25" i="94"/>
  <c r="V25" i="94"/>
  <c r="D27" i="95"/>
  <c r="D28" i="94"/>
  <c r="H27" i="95"/>
  <c r="H28" i="94"/>
  <c r="L27" i="95"/>
  <c r="L28" i="94"/>
  <c r="P27" i="95"/>
  <c r="P28" i="94"/>
  <c r="T27" i="95"/>
  <c r="T28" i="94"/>
  <c r="F29" i="94"/>
  <c r="J29" i="94"/>
  <c r="N29" i="94"/>
  <c r="R29" i="94"/>
  <c r="V29" i="94"/>
  <c r="D30" i="94"/>
  <c r="H30" i="94"/>
  <c r="L30" i="94"/>
  <c r="P30" i="94"/>
  <c r="T30" i="94"/>
  <c r="F31" i="94"/>
  <c r="J31" i="94"/>
  <c r="N31" i="94"/>
  <c r="R31" i="94"/>
  <c r="V31" i="94"/>
  <c r="D32" i="94"/>
  <c r="H32" i="94"/>
  <c r="L32" i="94"/>
  <c r="P32" i="94"/>
  <c r="T32" i="94"/>
  <c r="F33" i="95"/>
  <c r="F34" i="94"/>
  <c r="J33" i="95"/>
  <c r="J34" i="94"/>
  <c r="N33" i="95"/>
  <c r="N34" i="94"/>
  <c r="R33" i="95"/>
  <c r="R34" i="94"/>
  <c r="V33" i="95"/>
  <c r="V34" i="94"/>
  <c r="D35" i="94"/>
  <c r="H35" i="94"/>
  <c r="L35" i="94"/>
  <c r="P35" i="94"/>
  <c r="T35" i="94"/>
  <c r="F36" i="94"/>
  <c r="J36" i="94"/>
  <c r="N36" i="94"/>
  <c r="R36" i="94"/>
  <c r="V36" i="94"/>
  <c r="D37" i="94"/>
  <c r="H37" i="94"/>
  <c r="L37" i="94"/>
  <c r="P37" i="94"/>
  <c r="T37" i="94"/>
  <c r="F38" i="94"/>
  <c r="J38" i="94"/>
  <c r="N38" i="94"/>
  <c r="R38" i="94"/>
  <c r="V38" i="94"/>
  <c r="D39" i="94"/>
  <c r="H39" i="94"/>
  <c r="L39" i="94"/>
  <c r="P39" i="94"/>
  <c r="T39" i="94"/>
  <c r="F40" i="94"/>
  <c r="J40" i="94"/>
  <c r="N40" i="94"/>
  <c r="R40" i="94"/>
  <c r="V40" i="94"/>
  <c r="D41" i="94"/>
  <c r="H41" i="94"/>
  <c r="L41" i="94"/>
  <c r="P41" i="94"/>
  <c r="T41" i="94"/>
  <c r="F42" i="94"/>
  <c r="J42" i="94"/>
  <c r="N42" i="94"/>
  <c r="R42" i="94"/>
  <c r="V42" i="94"/>
  <c r="D43" i="94"/>
  <c r="H43" i="94"/>
  <c r="L43" i="94"/>
  <c r="P43" i="94"/>
  <c r="T43" i="94"/>
  <c r="F44" i="94"/>
  <c r="J44" i="94"/>
  <c r="N44" i="94"/>
  <c r="R44" i="94"/>
  <c r="V44" i="94"/>
  <c r="D45" i="94"/>
  <c r="H45" i="94"/>
  <c r="L45" i="94"/>
  <c r="P45" i="94"/>
  <c r="T45" i="94"/>
  <c r="F46" i="94"/>
  <c r="J46" i="94"/>
  <c r="N46" i="94"/>
  <c r="R46" i="94"/>
  <c r="V46" i="94"/>
  <c r="D47" i="94"/>
  <c r="H47" i="94"/>
  <c r="L47" i="94"/>
  <c r="P47" i="94"/>
  <c r="T47" i="94"/>
  <c r="F48" i="94"/>
  <c r="J48" i="94"/>
  <c r="N48" i="94"/>
  <c r="R48" i="94"/>
  <c r="V48" i="94"/>
  <c r="D49" i="94"/>
  <c r="H49" i="94"/>
  <c r="L49" i="94"/>
  <c r="P49" i="94"/>
  <c r="T49" i="94"/>
  <c r="F50" i="94"/>
  <c r="J50" i="94"/>
  <c r="N50" i="94"/>
  <c r="R50" i="94"/>
  <c r="V50" i="94"/>
  <c r="C8" i="121"/>
  <c r="G8" i="121"/>
  <c r="K8" i="121"/>
  <c r="O8" i="121"/>
  <c r="S8" i="121"/>
  <c r="M52" i="119"/>
  <c r="Q52" i="119"/>
  <c r="G71" i="118"/>
  <c r="K71" i="118"/>
  <c r="F52" i="97"/>
  <c r="J52" i="97"/>
  <c r="N52" i="97"/>
  <c r="R52" i="97"/>
  <c r="V52" i="97"/>
  <c r="C5" i="94"/>
  <c r="G5" i="94"/>
  <c r="K5" i="94"/>
  <c r="O5" i="94"/>
  <c r="S5" i="94"/>
  <c r="W5" i="94"/>
  <c r="E6" i="94"/>
  <c r="I6" i="94"/>
  <c r="M6" i="94"/>
  <c r="Q6" i="94"/>
  <c r="U6" i="94"/>
  <c r="C7" i="94"/>
  <c r="G7" i="94"/>
  <c r="K7" i="94"/>
  <c r="O7" i="94"/>
  <c r="S7" i="94"/>
  <c r="W7" i="94"/>
  <c r="E9" i="94"/>
  <c r="I9" i="94"/>
  <c r="M9" i="94"/>
  <c r="Q9" i="94"/>
  <c r="U9" i="94"/>
  <c r="C10" i="94"/>
  <c r="G10" i="94"/>
  <c r="K10" i="94"/>
  <c r="O10" i="94"/>
  <c r="S10" i="94"/>
  <c r="W10" i="94"/>
  <c r="E12" i="94"/>
  <c r="I12" i="94"/>
  <c r="M12" i="94"/>
  <c r="Q12" i="94"/>
  <c r="U12" i="94"/>
  <c r="C13" i="94"/>
  <c r="G13" i="94"/>
  <c r="K13" i="94"/>
  <c r="O13" i="94"/>
  <c r="S13" i="94"/>
  <c r="W13" i="94"/>
  <c r="E14" i="94"/>
  <c r="I14" i="94"/>
  <c r="M14" i="94"/>
  <c r="Q14" i="94"/>
  <c r="U14" i="94"/>
  <c r="C15" i="94"/>
  <c r="G15" i="94"/>
  <c r="K15" i="94"/>
  <c r="O15" i="94"/>
  <c r="S15" i="94"/>
  <c r="W15" i="94"/>
  <c r="E16" i="94"/>
  <c r="I16" i="94"/>
  <c r="M16" i="94"/>
  <c r="Q16" i="94"/>
  <c r="U16" i="94"/>
  <c r="C18" i="94"/>
  <c r="G18" i="94"/>
  <c r="K18" i="94"/>
  <c r="O18" i="94"/>
  <c r="S18" i="94"/>
  <c r="W18" i="94"/>
  <c r="E19" i="94"/>
  <c r="I19" i="94"/>
  <c r="M19" i="94"/>
  <c r="Q19" i="94"/>
  <c r="U19" i="94"/>
  <c r="C20" i="94"/>
  <c r="G20" i="94"/>
  <c r="K20" i="94"/>
  <c r="O20" i="94"/>
  <c r="S20" i="94"/>
  <c r="W20" i="94"/>
  <c r="E21" i="94"/>
  <c r="I21" i="94"/>
  <c r="M21" i="94"/>
  <c r="Q21" i="94"/>
  <c r="U21" i="94"/>
  <c r="C23" i="94"/>
  <c r="G23" i="94"/>
  <c r="K23" i="94"/>
  <c r="O23" i="94"/>
  <c r="S23" i="94"/>
  <c r="W23" i="94"/>
  <c r="E24" i="94"/>
  <c r="I24" i="94"/>
  <c r="M24" i="94"/>
  <c r="Q24" i="94"/>
  <c r="U24" i="94"/>
  <c r="C25" i="94"/>
  <c r="G25" i="94"/>
  <c r="K25" i="94"/>
  <c r="O25" i="94"/>
  <c r="S25" i="94"/>
  <c r="W25" i="94"/>
  <c r="E28" i="94"/>
  <c r="I28" i="94"/>
  <c r="M28" i="94"/>
  <c r="Q28" i="94"/>
  <c r="U28" i="94"/>
  <c r="C29" i="94"/>
  <c r="G29" i="94"/>
  <c r="K29" i="94"/>
  <c r="O29" i="94"/>
  <c r="S29" i="94"/>
  <c r="W29" i="94"/>
  <c r="E30" i="94"/>
  <c r="I30" i="94"/>
  <c r="M30" i="94"/>
  <c r="Q30" i="94"/>
  <c r="U30" i="94"/>
  <c r="C31" i="94"/>
  <c r="G31" i="94"/>
  <c r="K31" i="94"/>
  <c r="O31" i="94"/>
  <c r="S31" i="94"/>
  <c r="W31" i="94"/>
  <c r="E32" i="94"/>
  <c r="I32" i="94"/>
  <c r="M32" i="94"/>
  <c r="Q32" i="94"/>
  <c r="U32" i="94"/>
  <c r="C34" i="94"/>
  <c r="G34" i="94"/>
  <c r="K34" i="94"/>
  <c r="O34" i="94"/>
  <c r="S34" i="94"/>
  <c r="W34" i="94"/>
  <c r="E35" i="94"/>
  <c r="I35" i="94"/>
  <c r="M35" i="94"/>
  <c r="Q35" i="94"/>
  <c r="U35" i="94"/>
  <c r="C36" i="94"/>
  <c r="G36" i="94"/>
  <c r="K36" i="94"/>
  <c r="O36" i="94"/>
  <c r="S36" i="94"/>
  <c r="W36" i="94"/>
  <c r="E37" i="94"/>
  <c r="I37" i="94"/>
  <c r="M37" i="94"/>
  <c r="Q37" i="94"/>
  <c r="U37" i="94"/>
  <c r="C38" i="94"/>
  <c r="G38" i="94"/>
  <c r="K38" i="94"/>
  <c r="O38" i="94"/>
  <c r="S38" i="94"/>
  <c r="W38" i="94"/>
  <c r="E39" i="94"/>
  <c r="I39" i="94"/>
  <c r="M39" i="94"/>
  <c r="Q39" i="94"/>
  <c r="U39" i="94"/>
  <c r="C40" i="94"/>
  <c r="G40" i="94"/>
  <c r="K40" i="94"/>
  <c r="O40" i="94"/>
  <c r="S40" i="94"/>
  <c r="W40" i="94"/>
  <c r="E41" i="94"/>
  <c r="I41" i="94"/>
  <c r="M41" i="94"/>
  <c r="Q41" i="94"/>
  <c r="U41" i="94"/>
  <c r="C42" i="94"/>
  <c r="G42" i="94"/>
  <c r="K42" i="94"/>
  <c r="O42" i="94"/>
  <c r="S42" i="94"/>
  <c r="W42" i="94"/>
  <c r="E43" i="94"/>
  <c r="I43" i="94"/>
  <c r="M43" i="94"/>
  <c r="Q43" i="94"/>
  <c r="U43" i="94"/>
  <c r="C44" i="94"/>
  <c r="G44" i="94"/>
  <c r="K44" i="94"/>
  <c r="O44" i="94"/>
  <c r="S44" i="94"/>
  <c r="W44" i="94"/>
  <c r="E45" i="94"/>
  <c r="I45" i="94"/>
  <c r="E71" i="115"/>
  <c r="G52" i="114"/>
  <c r="K52" i="114"/>
  <c r="S27" i="113"/>
  <c r="W27" i="113"/>
  <c r="E33" i="113"/>
  <c r="I33" i="113"/>
  <c r="M33" i="113"/>
  <c r="Q33" i="113"/>
  <c r="U33" i="113"/>
  <c r="E52" i="113"/>
  <c r="I52" i="113"/>
  <c r="M52" i="113"/>
  <c r="Q52" i="113"/>
  <c r="U52" i="113"/>
  <c r="N4" i="109"/>
  <c r="R4" i="109"/>
  <c r="V4" i="109"/>
  <c r="V52" i="107"/>
  <c r="G8" i="102"/>
  <c r="W22" i="102"/>
  <c r="E22" i="102"/>
  <c r="D4" i="100"/>
  <c r="H4" i="100"/>
  <c r="L4" i="100"/>
  <c r="P4" i="100"/>
  <c r="T4" i="100"/>
  <c r="F8" i="100"/>
  <c r="J8" i="100"/>
  <c r="N8" i="100"/>
  <c r="R8" i="100"/>
  <c r="V8" i="100"/>
  <c r="F11" i="100"/>
  <c r="J11" i="100"/>
  <c r="N11" i="100"/>
  <c r="R11" i="100"/>
  <c r="V11" i="100"/>
  <c r="D17" i="100"/>
  <c r="H17" i="100"/>
  <c r="L17" i="100"/>
  <c r="P17" i="100"/>
  <c r="T17" i="100"/>
  <c r="D22" i="100"/>
  <c r="H22" i="100"/>
  <c r="L22" i="100"/>
  <c r="P22" i="100"/>
  <c r="T22" i="100"/>
  <c r="F27" i="100"/>
  <c r="J27" i="100"/>
  <c r="N27" i="100"/>
  <c r="R27" i="100"/>
  <c r="V27" i="100"/>
  <c r="D33" i="100"/>
  <c r="H33" i="100"/>
  <c r="L33" i="100"/>
  <c r="P33" i="100"/>
  <c r="T33" i="100"/>
  <c r="D52" i="100"/>
  <c r="H52" i="100"/>
  <c r="L52" i="100"/>
  <c r="P52" i="100"/>
  <c r="T52" i="100"/>
  <c r="D71" i="100"/>
  <c r="H71" i="100"/>
  <c r="L71" i="100"/>
  <c r="P71" i="100"/>
  <c r="T71" i="100"/>
  <c r="F4" i="99"/>
  <c r="J4" i="99"/>
  <c r="N4" i="99"/>
  <c r="R4" i="99"/>
  <c r="V4" i="99"/>
  <c r="D8" i="99"/>
  <c r="H8" i="99"/>
  <c r="L8" i="99"/>
  <c r="P8" i="99"/>
  <c r="T8" i="99"/>
  <c r="D11" i="99"/>
  <c r="H11" i="99"/>
  <c r="L11" i="99"/>
  <c r="P11" i="99"/>
  <c r="T11" i="99"/>
  <c r="F17" i="99"/>
  <c r="J17" i="99"/>
  <c r="N17" i="99"/>
  <c r="R17" i="99"/>
  <c r="V17" i="99"/>
  <c r="F22" i="99"/>
  <c r="J22" i="99"/>
  <c r="N22" i="99"/>
  <c r="R22" i="99"/>
  <c r="V22" i="99"/>
  <c r="D27" i="99"/>
  <c r="H27" i="99"/>
  <c r="L27" i="99"/>
  <c r="P27" i="99"/>
  <c r="T27" i="99"/>
  <c r="F33" i="99"/>
  <c r="J33" i="99"/>
  <c r="N33" i="99"/>
  <c r="R33" i="99"/>
  <c r="V33" i="99"/>
  <c r="F52" i="99"/>
  <c r="J52" i="99"/>
  <c r="N52" i="99"/>
  <c r="R52" i="99"/>
  <c r="V52" i="99"/>
  <c r="F71" i="99"/>
  <c r="J71" i="99"/>
  <c r="N71" i="99"/>
  <c r="R71" i="99"/>
  <c r="V71" i="99"/>
  <c r="D4" i="98"/>
  <c r="H4" i="98"/>
  <c r="L4" i="98"/>
  <c r="P4" i="98"/>
  <c r="T4" i="98"/>
  <c r="F8" i="98"/>
  <c r="J8" i="98"/>
  <c r="N8" i="98"/>
  <c r="R8" i="98"/>
  <c r="V8" i="98"/>
  <c r="F11" i="98"/>
  <c r="J11" i="98"/>
  <c r="N11" i="98"/>
  <c r="R11" i="98"/>
  <c r="V11" i="98"/>
  <c r="D5" i="94"/>
  <c r="H5" i="94"/>
  <c r="L5" i="94"/>
  <c r="P5" i="94"/>
  <c r="T5" i="94"/>
  <c r="F6" i="94"/>
  <c r="J6" i="94"/>
  <c r="N6" i="94"/>
  <c r="R6" i="94"/>
  <c r="V6" i="94"/>
  <c r="D7" i="94"/>
  <c r="H7" i="94"/>
  <c r="L7" i="94"/>
  <c r="P7" i="94"/>
  <c r="T7" i="94"/>
  <c r="F9" i="94"/>
  <c r="J9" i="94"/>
  <c r="N9" i="94"/>
  <c r="R9" i="94"/>
  <c r="V9" i="94"/>
  <c r="D10" i="94"/>
  <c r="H10" i="94"/>
  <c r="L10" i="94"/>
  <c r="P10" i="94"/>
  <c r="T10" i="94"/>
  <c r="F12" i="94"/>
  <c r="J12" i="94"/>
  <c r="N12" i="94"/>
  <c r="R12" i="94"/>
  <c r="V12" i="94"/>
  <c r="D13" i="94"/>
  <c r="H13" i="94"/>
  <c r="L13" i="94"/>
  <c r="P13" i="94"/>
  <c r="T13" i="94"/>
  <c r="F14" i="94"/>
  <c r="J14" i="94"/>
  <c r="N14" i="94"/>
  <c r="R14" i="94"/>
  <c r="V14" i="94"/>
  <c r="D15" i="94"/>
  <c r="H15" i="94"/>
  <c r="L15" i="94"/>
  <c r="P15" i="94"/>
  <c r="T15" i="94"/>
  <c r="F16" i="94"/>
  <c r="J16" i="94"/>
  <c r="N16" i="94"/>
  <c r="R16" i="94"/>
  <c r="V16" i="94"/>
  <c r="D18" i="94"/>
  <c r="H18" i="94"/>
  <c r="L18" i="94"/>
  <c r="P18" i="94"/>
  <c r="T18" i="94"/>
  <c r="F19" i="94"/>
  <c r="J19" i="94"/>
  <c r="N19" i="94"/>
  <c r="R19" i="94"/>
  <c r="V19" i="94"/>
  <c r="D20" i="94"/>
  <c r="H20" i="94"/>
  <c r="L20" i="94"/>
  <c r="P20" i="94"/>
  <c r="T20" i="94"/>
  <c r="F21" i="94"/>
  <c r="J21" i="94"/>
  <c r="N21" i="94"/>
  <c r="R21" i="94"/>
  <c r="V21" i="94"/>
  <c r="D23" i="94"/>
  <c r="H23" i="94"/>
  <c r="L23" i="94"/>
  <c r="P23" i="94"/>
  <c r="T23" i="94"/>
  <c r="F24" i="94"/>
  <c r="J24" i="94"/>
  <c r="J22" i="94" s="1"/>
  <c r="N24" i="94"/>
  <c r="R24" i="94"/>
  <c r="V24" i="94"/>
  <c r="D25" i="94"/>
  <c r="H25" i="94"/>
  <c r="L25" i="94"/>
  <c r="P25" i="94"/>
  <c r="T25" i="94"/>
  <c r="F28" i="94"/>
  <c r="J28" i="94"/>
  <c r="N28" i="94"/>
  <c r="R28" i="94"/>
  <c r="V28" i="94"/>
  <c r="D29" i="94"/>
  <c r="H29" i="94"/>
  <c r="L29" i="94"/>
  <c r="P29" i="94"/>
  <c r="T29" i="94"/>
  <c r="F30" i="94"/>
  <c r="J30" i="94"/>
  <c r="N30" i="94"/>
  <c r="R30" i="94"/>
  <c r="V30" i="94"/>
  <c r="D31" i="94"/>
  <c r="H31" i="94"/>
  <c r="L31" i="94"/>
  <c r="P31" i="94"/>
  <c r="T31" i="94"/>
  <c r="F32" i="94"/>
  <c r="J32" i="94"/>
  <c r="N32" i="94"/>
  <c r="R32" i="94"/>
  <c r="V32" i="94"/>
  <c r="D34" i="94"/>
  <c r="H34" i="94"/>
  <c r="L34" i="94"/>
  <c r="P34" i="94"/>
  <c r="T34" i="94"/>
  <c r="F35" i="94"/>
  <c r="C8" i="119"/>
  <c r="G8" i="119"/>
  <c r="K8" i="119"/>
  <c r="O8" i="119"/>
  <c r="S8" i="119"/>
  <c r="W8" i="119"/>
  <c r="C11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C27" i="119"/>
  <c r="G27" i="119"/>
  <c r="K27" i="119"/>
  <c r="O27" i="119"/>
  <c r="S27" i="119"/>
  <c r="W27" i="119"/>
  <c r="G22" i="118"/>
  <c r="K22" i="118"/>
  <c r="E4" i="115"/>
  <c r="I4" i="115"/>
  <c r="M4" i="115"/>
  <c r="Q4" i="115"/>
  <c r="U4" i="115"/>
  <c r="S4" i="114"/>
  <c r="W4" i="114"/>
  <c r="E8" i="114"/>
  <c r="I8" i="114"/>
  <c r="M8" i="114"/>
  <c r="Q8" i="114"/>
  <c r="U8" i="114"/>
  <c r="E11" i="114"/>
  <c r="I11" i="114"/>
  <c r="M11" i="114"/>
  <c r="Q11" i="114"/>
  <c r="U11" i="114"/>
  <c r="S71" i="114"/>
  <c r="W71" i="114"/>
  <c r="E4" i="113"/>
  <c r="I4" i="113"/>
  <c r="M4" i="113"/>
  <c r="Q4" i="113"/>
  <c r="U4" i="113"/>
  <c r="C8" i="113"/>
  <c r="G8" i="113"/>
  <c r="K8" i="113"/>
  <c r="O8" i="113"/>
  <c r="S8" i="113"/>
  <c r="W8" i="113"/>
  <c r="C11" i="113"/>
  <c r="G11" i="113"/>
  <c r="K11" i="113"/>
  <c r="O11" i="113"/>
  <c r="S11" i="113"/>
  <c r="W11" i="113"/>
  <c r="E17" i="113"/>
  <c r="I17" i="113"/>
  <c r="M17" i="113"/>
  <c r="Q17" i="113"/>
  <c r="U17" i="113"/>
  <c r="E22" i="113"/>
  <c r="I22" i="113"/>
  <c r="M22" i="113"/>
  <c r="Q22" i="113"/>
  <c r="U22" i="113"/>
  <c r="C27" i="113"/>
  <c r="G27" i="113"/>
  <c r="K27" i="113"/>
  <c r="C22" i="112"/>
  <c r="G22" i="112"/>
  <c r="K22" i="112"/>
  <c r="O22" i="112"/>
  <c r="S22" i="112"/>
  <c r="W22" i="112"/>
  <c r="E27" i="112"/>
  <c r="I27" i="112"/>
  <c r="M27" i="112"/>
  <c r="Q27" i="112"/>
  <c r="U27" i="112"/>
  <c r="C33" i="112"/>
  <c r="G33" i="112"/>
  <c r="K33" i="112"/>
  <c r="O33" i="112"/>
  <c r="S33" i="112"/>
  <c r="W33" i="112"/>
  <c r="C52" i="112"/>
  <c r="G52" i="112"/>
  <c r="K52" i="112"/>
  <c r="O52" i="112"/>
  <c r="S52" i="112"/>
  <c r="W52" i="112"/>
  <c r="F4" i="109"/>
  <c r="J4" i="109"/>
  <c r="T52" i="108"/>
  <c r="D71" i="108"/>
  <c r="H71" i="108"/>
  <c r="L71" i="108"/>
  <c r="P71" i="108"/>
  <c r="T71" i="108"/>
  <c r="F4" i="107"/>
  <c r="J4" i="107"/>
  <c r="N4" i="107"/>
  <c r="R4" i="107"/>
  <c r="V4" i="107"/>
  <c r="D8" i="107"/>
  <c r="H8" i="107"/>
  <c r="L8" i="107"/>
  <c r="P8" i="107"/>
  <c r="T8" i="107"/>
  <c r="D11" i="107"/>
  <c r="H11" i="107"/>
  <c r="L11" i="107"/>
  <c r="P11" i="107"/>
  <c r="T11" i="107"/>
  <c r="F17" i="107"/>
  <c r="J17" i="107"/>
  <c r="N17" i="107"/>
  <c r="R17" i="107"/>
  <c r="V17" i="107"/>
  <c r="F22" i="107"/>
  <c r="J22" i="107"/>
  <c r="N22" i="107"/>
  <c r="R22" i="107"/>
  <c r="V22" i="107"/>
  <c r="D27" i="107"/>
  <c r="H27" i="107"/>
  <c r="L27" i="107"/>
  <c r="P27" i="107"/>
  <c r="T27" i="107"/>
  <c r="F33" i="107"/>
  <c r="J33" i="107"/>
  <c r="N33" i="107"/>
  <c r="R33" i="107"/>
  <c r="V33" i="107"/>
  <c r="F52" i="107"/>
  <c r="J52" i="107"/>
  <c r="N52" i="107"/>
  <c r="R52" i="107"/>
  <c r="L8" i="102"/>
  <c r="D22" i="102"/>
  <c r="T22" i="102"/>
  <c r="N22" i="102"/>
  <c r="M71" i="102"/>
  <c r="E5" i="94"/>
  <c r="I5" i="94"/>
  <c r="M5" i="94"/>
  <c r="Q5" i="94"/>
  <c r="U5" i="94"/>
  <c r="C6" i="94"/>
  <c r="G6" i="94"/>
  <c r="K6" i="94"/>
  <c r="O6" i="94"/>
  <c r="S6" i="94"/>
  <c r="W6" i="94"/>
  <c r="E7" i="94"/>
  <c r="I7" i="94"/>
  <c r="M7" i="94"/>
  <c r="Q7" i="94"/>
  <c r="U7" i="94"/>
  <c r="C9" i="94"/>
  <c r="G9" i="94"/>
  <c r="K9" i="94"/>
  <c r="O9" i="94"/>
  <c r="S9" i="94"/>
  <c r="W9" i="94"/>
  <c r="E10" i="94"/>
  <c r="I10" i="94"/>
  <c r="M10" i="94"/>
  <c r="Q10" i="94"/>
  <c r="U10" i="94"/>
  <c r="C12" i="94"/>
  <c r="G12" i="94"/>
  <c r="K12" i="94"/>
  <c r="O12" i="94"/>
  <c r="S12" i="94"/>
  <c r="W12" i="94"/>
  <c r="E13" i="94"/>
  <c r="I13" i="94"/>
  <c r="M13" i="94"/>
  <c r="Q13" i="94"/>
  <c r="U13" i="94"/>
  <c r="C14" i="94"/>
  <c r="G14" i="94"/>
  <c r="K14" i="94"/>
  <c r="O14" i="94"/>
  <c r="S14" i="94"/>
  <c r="W14" i="94"/>
  <c r="E15" i="94"/>
  <c r="I15" i="94"/>
  <c r="M15" i="94"/>
  <c r="Q15" i="94"/>
  <c r="U15" i="94"/>
  <c r="C16" i="94"/>
  <c r="G16" i="94"/>
  <c r="K16" i="94"/>
  <c r="O16" i="94"/>
  <c r="S16" i="94"/>
  <c r="W16" i="94"/>
  <c r="E18" i="94"/>
  <c r="I18" i="94"/>
  <c r="M18" i="94"/>
  <c r="Q18" i="94"/>
  <c r="U18" i="94"/>
  <c r="C19" i="94"/>
  <c r="G19" i="94"/>
  <c r="K19" i="94"/>
  <c r="O19" i="94"/>
  <c r="S19" i="94"/>
  <c r="W19" i="94"/>
  <c r="E20" i="94"/>
  <c r="I20" i="94"/>
  <c r="M20" i="94"/>
  <c r="Q20" i="94"/>
  <c r="U20" i="94"/>
  <c r="C21" i="94"/>
  <c r="G21" i="94"/>
  <c r="K21" i="94"/>
  <c r="O21" i="94"/>
  <c r="S21" i="94"/>
  <c r="W21" i="94"/>
  <c r="E23" i="94"/>
  <c r="I23" i="94"/>
  <c r="M23" i="94"/>
  <c r="Q23" i="94"/>
  <c r="U23" i="94"/>
  <c r="C24" i="94"/>
  <c r="G24" i="94"/>
  <c r="K24" i="94"/>
  <c r="O24" i="94"/>
  <c r="S24" i="94"/>
  <c r="W24" i="94"/>
  <c r="E25" i="94"/>
  <c r="I25" i="94"/>
  <c r="M25" i="94"/>
  <c r="Q25" i="94"/>
  <c r="U25" i="94"/>
  <c r="C28" i="94"/>
  <c r="G28" i="94"/>
  <c r="K28" i="94"/>
  <c r="O28" i="94"/>
  <c r="S28" i="94"/>
  <c r="W28" i="94"/>
  <c r="E29" i="94"/>
  <c r="I29" i="94"/>
  <c r="M29" i="94"/>
  <c r="Q29" i="94"/>
  <c r="U29" i="94"/>
  <c r="C30" i="94"/>
  <c r="G30" i="94"/>
  <c r="K30" i="94"/>
  <c r="O30" i="94"/>
  <c r="S30" i="94"/>
  <c r="W30" i="94"/>
  <c r="E31" i="94"/>
  <c r="I31" i="94"/>
  <c r="M31" i="94"/>
  <c r="Q31" i="94"/>
  <c r="U31" i="94"/>
  <c r="C32" i="94"/>
  <c r="G32" i="94"/>
  <c r="K32" i="94"/>
  <c r="O32" i="94"/>
  <c r="S32" i="94"/>
  <c r="W32" i="94"/>
  <c r="E34" i="94"/>
  <c r="I34" i="94"/>
  <c r="M34" i="94"/>
  <c r="Q34" i="94"/>
  <c r="U34" i="94"/>
  <c r="C35" i="94"/>
  <c r="G35" i="94"/>
  <c r="D51" i="94"/>
  <c r="H51" i="94"/>
  <c r="L51" i="94"/>
  <c r="P51" i="94"/>
  <c r="T51" i="94"/>
  <c r="F52" i="95"/>
  <c r="F53" i="94"/>
  <c r="J52" i="95"/>
  <c r="J53" i="94"/>
  <c r="N52" i="95"/>
  <c r="N53" i="94"/>
  <c r="R52" i="95"/>
  <c r="R53" i="94"/>
  <c r="V52" i="95"/>
  <c r="V53" i="94"/>
  <c r="E54" i="94"/>
  <c r="I54" i="94"/>
  <c r="M54" i="94"/>
  <c r="Q54" i="94"/>
  <c r="U54" i="94"/>
  <c r="C55" i="94"/>
  <c r="G55" i="94"/>
  <c r="K55" i="94"/>
  <c r="O55" i="94"/>
  <c r="S55" i="94"/>
  <c r="W55" i="94"/>
  <c r="E56" i="94"/>
  <c r="I56" i="94"/>
  <c r="M56" i="94"/>
  <c r="Q56" i="94"/>
  <c r="U56" i="94"/>
  <c r="C57" i="94"/>
  <c r="G57" i="94"/>
  <c r="K57" i="94"/>
  <c r="O57" i="94"/>
  <c r="S57" i="94"/>
  <c r="W57" i="94"/>
  <c r="E58" i="94"/>
  <c r="I58" i="94"/>
  <c r="M58" i="94"/>
  <c r="Q58" i="94"/>
  <c r="U58" i="94"/>
  <c r="C59" i="94"/>
  <c r="G59" i="94"/>
  <c r="K59" i="94"/>
  <c r="O59" i="94"/>
  <c r="S59" i="94"/>
  <c r="W59" i="94"/>
  <c r="E60" i="94"/>
  <c r="I60" i="94"/>
  <c r="M60" i="94"/>
  <c r="Q60" i="94"/>
  <c r="U60" i="94"/>
  <c r="C61" i="94"/>
  <c r="G61" i="94"/>
  <c r="K61" i="94"/>
  <c r="O61" i="94"/>
  <c r="S61" i="94"/>
  <c r="W61" i="94"/>
  <c r="E62" i="94"/>
  <c r="I62" i="94"/>
  <c r="M62" i="94"/>
  <c r="Q62" i="94"/>
  <c r="U62" i="94"/>
  <c r="C63" i="94"/>
  <c r="G63" i="94"/>
  <c r="K63" i="94"/>
  <c r="O63" i="94"/>
  <c r="S63" i="94"/>
  <c r="W63" i="94"/>
  <c r="E64" i="94"/>
  <c r="I64" i="94"/>
  <c r="M64" i="94"/>
  <c r="Q64" i="94"/>
  <c r="U64" i="94"/>
  <c r="C65" i="94"/>
  <c r="G65" i="94"/>
  <c r="K65" i="94"/>
  <c r="O65" i="94"/>
  <c r="S65" i="94"/>
  <c r="W65" i="94"/>
  <c r="E66" i="94"/>
  <c r="I66" i="94"/>
  <c r="M66" i="94"/>
  <c r="Q66" i="94"/>
  <c r="U66" i="94"/>
  <c r="C67" i="94"/>
  <c r="G67" i="94"/>
  <c r="K67" i="94"/>
  <c r="O67" i="94"/>
  <c r="S67" i="94"/>
  <c r="W67" i="94"/>
  <c r="E68" i="94"/>
  <c r="I68" i="94"/>
  <c r="M68" i="94"/>
  <c r="Q68" i="94"/>
  <c r="U68" i="94"/>
  <c r="C69" i="94"/>
  <c r="G69" i="94"/>
  <c r="K69" i="94"/>
  <c r="O69" i="94"/>
  <c r="S69" i="94"/>
  <c r="W69" i="94"/>
  <c r="E70" i="94"/>
  <c r="I70" i="94"/>
  <c r="M70" i="94"/>
  <c r="Q70" i="94"/>
  <c r="U70" i="94"/>
  <c r="C72" i="94"/>
  <c r="G72" i="94"/>
  <c r="K72" i="94"/>
  <c r="O72" i="94"/>
  <c r="S72" i="94"/>
  <c r="W72" i="94"/>
  <c r="E73" i="94"/>
  <c r="I73" i="94"/>
  <c r="M73" i="94"/>
  <c r="Q73" i="94"/>
  <c r="U73" i="94"/>
  <c r="C74" i="94"/>
  <c r="G74" i="94"/>
  <c r="K74" i="94"/>
  <c r="O74" i="94"/>
  <c r="S74" i="94"/>
  <c r="W74" i="94"/>
  <c r="E75" i="94"/>
  <c r="I75" i="94"/>
  <c r="M75" i="94"/>
  <c r="Q75" i="94"/>
  <c r="U75" i="94"/>
  <c r="C76" i="94"/>
  <c r="G76" i="94"/>
  <c r="K76" i="94"/>
  <c r="O76" i="94"/>
  <c r="S76" i="94"/>
  <c r="W76" i="94"/>
  <c r="F27" i="81"/>
  <c r="E52" i="79"/>
  <c r="I52" i="79"/>
  <c r="M52" i="79"/>
  <c r="E8" i="78"/>
  <c r="I8" i="78"/>
  <c r="M8" i="78"/>
  <c r="E5" i="75"/>
  <c r="I5" i="75"/>
  <c r="M5" i="75"/>
  <c r="Q5" i="75"/>
  <c r="U5" i="75"/>
  <c r="C6" i="75"/>
  <c r="G6" i="75"/>
  <c r="K6" i="75"/>
  <c r="O6" i="75"/>
  <c r="S6" i="75"/>
  <c r="W6" i="75"/>
  <c r="E7" i="75"/>
  <c r="I7" i="75"/>
  <c r="M7" i="75"/>
  <c r="Q7" i="75"/>
  <c r="U7" i="75"/>
  <c r="C9" i="75"/>
  <c r="G9" i="75"/>
  <c r="K9" i="75"/>
  <c r="O9" i="75"/>
  <c r="S9" i="75"/>
  <c r="W9" i="75"/>
  <c r="E10" i="75"/>
  <c r="I10" i="75"/>
  <c r="M10" i="75"/>
  <c r="Q10" i="75"/>
  <c r="U10" i="75"/>
  <c r="C12" i="75"/>
  <c r="G12" i="75"/>
  <c r="K12" i="75"/>
  <c r="O12" i="75"/>
  <c r="S12" i="75"/>
  <c r="W12" i="75"/>
  <c r="E13" i="75"/>
  <c r="I13" i="75"/>
  <c r="M13" i="75"/>
  <c r="Q13" i="75"/>
  <c r="U13" i="75"/>
  <c r="C14" i="75"/>
  <c r="G14" i="75"/>
  <c r="K14" i="75"/>
  <c r="O14" i="75"/>
  <c r="S14" i="75"/>
  <c r="W14" i="75"/>
  <c r="E15" i="75"/>
  <c r="I15" i="75"/>
  <c r="M15" i="75"/>
  <c r="Q15" i="75"/>
  <c r="U15" i="75"/>
  <c r="C16" i="75"/>
  <c r="G16" i="75"/>
  <c r="K16" i="75"/>
  <c r="O16" i="75"/>
  <c r="S16" i="75"/>
  <c r="W16" i="75"/>
  <c r="E18" i="75"/>
  <c r="I18" i="75"/>
  <c r="M18" i="75"/>
  <c r="Q18" i="75"/>
  <c r="U18" i="75"/>
  <c r="C19" i="75"/>
  <c r="G19" i="75"/>
  <c r="K19" i="75"/>
  <c r="O19" i="75"/>
  <c r="S19" i="75"/>
  <c r="W19" i="75"/>
  <c r="E20" i="75"/>
  <c r="I20" i="75"/>
  <c r="M20" i="75"/>
  <c r="Q20" i="75"/>
  <c r="U20" i="75"/>
  <c r="C21" i="75"/>
  <c r="G21" i="75"/>
  <c r="K21" i="75"/>
  <c r="O21" i="75"/>
  <c r="S21" i="75"/>
  <c r="W21" i="75"/>
  <c r="I23" i="75"/>
  <c r="M23" i="75"/>
  <c r="U23" i="75"/>
  <c r="C24" i="75"/>
  <c r="G24" i="75"/>
  <c r="K24" i="75"/>
  <c r="O24" i="75"/>
  <c r="S24" i="75"/>
  <c r="W24" i="75"/>
  <c r="E25" i="75"/>
  <c r="I25" i="75"/>
  <c r="M25" i="75"/>
  <c r="Q25" i="75"/>
  <c r="U25" i="75"/>
  <c r="C28" i="75"/>
  <c r="G28" i="75"/>
  <c r="K28" i="75"/>
  <c r="O28" i="75"/>
  <c r="S28" i="75"/>
  <c r="W28" i="75"/>
  <c r="E29" i="75"/>
  <c r="I29" i="75"/>
  <c r="M29" i="75"/>
  <c r="Q29" i="75"/>
  <c r="U29" i="75"/>
  <c r="C30" i="75"/>
  <c r="G30" i="75"/>
  <c r="K30" i="75"/>
  <c r="O30" i="75"/>
  <c r="S30" i="75"/>
  <c r="W30" i="75"/>
  <c r="E31" i="75"/>
  <c r="I31" i="75"/>
  <c r="M31" i="75"/>
  <c r="Q31" i="75"/>
  <c r="U31" i="75"/>
  <c r="C32" i="75"/>
  <c r="G32" i="75"/>
  <c r="K32" i="75"/>
  <c r="O32" i="75"/>
  <c r="S32" i="75"/>
  <c r="W32" i="75"/>
  <c r="E34" i="75"/>
  <c r="I34" i="75"/>
  <c r="M34" i="75"/>
  <c r="Q34" i="75"/>
  <c r="U34" i="75"/>
  <c r="C35" i="75"/>
  <c r="G35" i="75"/>
  <c r="K35" i="75"/>
  <c r="O35" i="75"/>
  <c r="S35" i="75"/>
  <c r="W35" i="75"/>
  <c r="E36" i="75"/>
  <c r="I36" i="75"/>
  <c r="M36" i="75"/>
  <c r="Q36" i="75"/>
  <c r="U36" i="75"/>
  <c r="C37" i="75"/>
  <c r="G37" i="75"/>
  <c r="K37" i="75"/>
  <c r="O37" i="75"/>
  <c r="S37" i="75"/>
  <c r="W37" i="75"/>
  <c r="E38" i="75"/>
  <c r="I38" i="75"/>
  <c r="M38" i="75"/>
  <c r="Q38" i="75"/>
  <c r="U38" i="75"/>
  <c r="C39" i="75"/>
  <c r="G39" i="75"/>
  <c r="K39" i="75"/>
  <c r="O39" i="75"/>
  <c r="S39" i="75"/>
  <c r="W39" i="75"/>
  <c r="E40" i="75"/>
  <c r="I40" i="75"/>
  <c r="M40" i="75"/>
  <c r="Q40" i="75"/>
  <c r="U40" i="75"/>
  <c r="C41" i="75"/>
  <c r="G41" i="75"/>
  <c r="K41" i="75"/>
  <c r="O41" i="75"/>
  <c r="S41" i="75"/>
  <c r="W41" i="75"/>
  <c r="E42" i="75"/>
  <c r="I42" i="75"/>
  <c r="M42" i="75"/>
  <c r="Q42" i="75"/>
  <c r="U42" i="75"/>
  <c r="C43" i="75"/>
  <c r="G43" i="75"/>
  <c r="K43" i="75"/>
  <c r="O43" i="75"/>
  <c r="S43" i="75"/>
  <c r="W43" i="75"/>
  <c r="E44" i="75"/>
  <c r="I44" i="75"/>
  <c r="M44" i="75"/>
  <c r="Q44" i="75"/>
  <c r="U44" i="75"/>
  <c r="C45" i="75"/>
  <c r="G45" i="75"/>
  <c r="K45" i="75"/>
  <c r="O45" i="75"/>
  <c r="S45" i="75"/>
  <c r="W45" i="75"/>
  <c r="E46" i="75"/>
  <c r="I46" i="75"/>
  <c r="M46" i="75"/>
  <c r="Q46" i="75"/>
  <c r="U46" i="75"/>
  <c r="C47" i="75"/>
  <c r="G47" i="75"/>
  <c r="K47" i="75"/>
  <c r="O47" i="75"/>
  <c r="S47" i="75"/>
  <c r="W47" i="75"/>
  <c r="E48" i="75"/>
  <c r="I48" i="75"/>
  <c r="M48" i="75"/>
  <c r="Q48" i="75"/>
  <c r="U48" i="75"/>
  <c r="C49" i="75"/>
  <c r="G49" i="75"/>
  <c r="K49" i="75"/>
  <c r="O49" i="75"/>
  <c r="S49" i="75"/>
  <c r="W49" i="75"/>
  <c r="E50" i="75"/>
  <c r="I50" i="75"/>
  <c r="M50" i="75"/>
  <c r="Q50" i="75"/>
  <c r="U50" i="75"/>
  <c r="C51" i="75"/>
  <c r="G51" i="75"/>
  <c r="K51" i="75"/>
  <c r="O51" i="75"/>
  <c r="S51" i="75"/>
  <c r="W51" i="75"/>
  <c r="E53" i="75"/>
  <c r="I53" i="75"/>
  <c r="M53" i="75"/>
  <c r="Q53" i="75"/>
  <c r="U53" i="75"/>
  <c r="C54" i="75"/>
  <c r="G54" i="75"/>
  <c r="K54" i="75"/>
  <c r="O54" i="75"/>
  <c r="S54" i="75"/>
  <c r="W54" i="75"/>
  <c r="E55" i="75"/>
  <c r="I55" i="75"/>
  <c r="M55" i="75"/>
  <c r="Q55" i="75"/>
  <c r="U55" i="75"/>
  <c r="C56" i="75"/>
  <c r="G56" i="75"/>
  <c r="K56" i="75"/>
  <c r="O56" i="75"/>
  <c r="S56" i="75"/>
  <c r="W56" i="75"/>
  <c r="E57" i="75"/>
  <c r="I57" i="75"/>
  <c r="M57" i="75"/>
  <c r="Q57" i="75"/>
  <c r="U57" i="75"/>
  <c r="C58" i="75"/>
  <c r="G58" i="75"/>
  <c r="K58" i="75"/>
  <c r="O58" i="75"/>
  <c r="S58" i="75"/>
  <c r="W58" i="75"/>
  <c r="E59" i="75"/>
  <c r="I59" i="75"/>
  <c r="M59" i="75"/>
  <c r="Q59" i="75"/>
  <c r="U59" i="75"/>
  <c r="C60" i="75"/>
  <c r="G60" i="75"/>
  <c r="K60" i="75"/>
  <c r="O60" i="75"/>
  <c r="S60" i="75"/>
  <c r="W60" i="75"/>
  <c r="E61" i="75"/>
  <c r="I61" i="75"/>
  <c r="M61" i="75"/>
  <c r="Q61" i="75"/>
  <c r="U61" i="75"/>
  <c r="C62" i="75"/>
  <c r="G62" i="75"/>
  <c r="K62" i="75"/>
  <c r="O62" i="75"/>
  <c r="S62" i="75"/>
  <c r="W62" i="75"/>
  <c r="E63" i="75"/>
  <c r="I63" i="75"/>
  <c r="M63" i="75"/>
  <c r="Q63" i="75"/>
  <c r="U63" i="75"/>
  <c r="C64" i="75"/>
  <c r="G64" i="75"/>
  <c r="K64" i="75"/>
  <c r="O64" i="75"/>
  <c r="S64" i="75"/>
  <c r="W64" i="75"/>
  <c r="E65" i="75"/>
  <c r="I65" i="75"/>
  <c r="M65" i="75"/>
  <c r="Q65" i="75"/>
  <c r="U65" i="75"/>
  <c r="C66" i="75"/>
  <c r="G66" i="75"/>
  <c r="K66" i="75"/>
  <c r="O66" i="75"/>
  <c r="S66" i="75"/>
  <c r="W66" i="75"/>
  <c r="E67" i="75"/>
  <c r="I67" i="75"/>
  <c r="M67" i="75"/>
  <c r="Q67" i="75"/>
  <c r="U67" i="75"/>
  <c r="C68" i="75"/>
  <c r="G68" i="75"/>
  <c r="K68" i="75"/>
  <c r="O68" i="75"/>
  <c r="S68" i="75"/>
  <c r="W68" i="75"/>
  <c r="E69" i="75"/>
  <c r="I69" i="75"/>
  <c r="M69" i="75"/>
  <c r="Q69" i="75"/>
  <c r="U69" i="75"/>
  <c r="C70" i="75"/>
  <c r="G70" i="75"/>
  <c r="K70" i="75"/>
  <c r="O70" i="75"/>
  <c r="S70" i="75"/>
  <c r="W70" i="75"/>
  <c r="I72" i="75"/>
  <c r="M72" i="75"/>
  <c r="U72" i="75"/>
  <c r="C73" i="75"/>
  <c r="G73" i="75"/>
  <c r="K73" i="75"/>
  <c r="O73" i="75"/>
  <c r="S73" i="75"/>
  <c r="W73" i="75"/>
  <c r="E74" i="75"/>
  <c r="I74" i="75"/>
  <c r="M74" i="75"/>
  <c r="Q74" i="75"/>
  <c r="U74" i="75"/>
  <c r="C75" i="75"/>
  <c r="G75" i="75"/>
  <c r="K75" i="75"/>
  <c r="O75" i="75"/>
  <c r="S75" i="75"/>
  <c r="W75" i="75"/>
  <c r="E76" i="75"/>
  <c r="I76" i="75"/>
  <c r="M76" i="75"/>
  <c r="Q76" i="75"/>
  <c r="U76" i="75"/>
  <c r="C8" i="73"/>
  <c r="J11" i="73"/>
  <c r="N11" i="73"/>
  <c r="F4" i="70"/>
  <c r="J4" i="70"/>
  <c r="F11" i="69"/>
  <c r="C33" i="69"/>
  <c r="G33" i="69"/>
  <c r="K33" i="69"/>
  <c r="P52" i="69"/>
  <c r="E5" i="60"/>
  <c r="M5" i="60"/>
  <c r="Q5" i="60"/>
  <c r="C6" i="60"/>
  <c r="G6" i="60"/>
  <c r="K6" i="60"/>
  <c r="O6" i="60"/>
  <c r="S6" i="60"/>
  <c r="W6" i="60"/>
  <c r="E7" i="60"/>
  <c r="I7" i="60"/>
  <c r="M7" i="60"/>
  <c r="Q7" i="60"/>
  <c r="U7" i="60"/>
  <c r="C9" i="60"/>
  <c r="G9" i="60"/>
  <c r="K9" i="60"/>
  <c r="O9" i="60"/>
  <c r="S9" i="60"/>
  <c r="W9" i="60"/>
  <c r="E10" i="60"/>
  <c r="I10" i="60"/>
  <c r="M10" i="60"/>
  <c r="Q10" i="60"/>
  <c r="U10" i="60"/>
  <c r="C12" i="60"/>
  <c r="G12" i="60"/>
  <c r="K12" i="60"/>
  <c r="O12" i="60"/>
  <c r="S12" i="60"/>
  <c r="W12" i="60"/>
  <c r="E13" i="60"/>
  <c r="I13" i="60"/>
  <c r="M13" i="60"/>
  <c r="Q13" i="60"/>
  <c r="U13" i="60"/>
  <c r="C14" i="60"/>
  <c r="G14" i="60"/>
  <c r="K14" i="60"/>
  <c r="O14" i="60"/>
  <c r="S14" i="60"/>
  <c r="W14" i="60"/>
  <c r="E15" i="60"/>
  <c r="I15" i="60"/>
  <c r="M15" i="60"/>
  <c r="Q15" i="60"/>
  <c r="U15" i="60"/>
  <c r="C16" i="60"/>
  <c r="G16" i="60"/>
  <c r="K16" i="60"/>
  <c r="O16" i="60"/>
  <c r="S16" i="60"/>
  <c r="W16" i="60"/>
  <c r="E18" i="60"/>
  <c r="I18" i="60"/>
  <c r="M18" i="60"/>
  <c r="Q18" i="60"/>
  <c r="U18" i="60"/>
  <c r="C19" i="60"/>
  <c r="G19" i="60"/>
  <c r="K19" i="60"/>
  <c r="O19" i="60"/>
  <c r="S19" i="60"/>
  <c r="W19" i="60"/>
  <c r="E20" i="60"/>
  <c r="I20" i="60"/>
  <c r="M20" i="60"/>
  <c r="Q20" i="60"/>
  <c r="U20" i="60"/>
  <c r="C21" i="60"/>
  <c r="G21" i="60"/>
  <c r="K21" i="60"/>
  <c r="O21" i="60"/>
  <c r="S21" i="60"/>
  <c r="W21" i="60"/>
  <c r="E23" i="60"/>
  <c r="I23" i="60"/>
  <c r="M23" i="60"/>
  <c r="Q23" i="60"/>
  <c r="U23" i="60"/>
  <c r="C24" i="60"/>
  <c r="G24" i="60"/>
  <c r="K24" i="60"/>
  <c r="O24" i="60"/>
  <c r="S24" i="60"/>
  <c r="W24" i="60"/>
  <c r="E25" i="60"/>
  <c r="I25" i="60"/>
  <c r="M25" i="60"/>
  <c r="Q25" i="60"/>
  <c r="U25" i="60"/>
  <c r="C28" i="60"/>
  <c r="G28" i="60"/>
  <c r="K28" i="60"/>
  <c r="O28" i="60"/>
  <c r="S28" i="60"/>
  <c r="W28" i="60"/>
  <c r="E29" i="60"/>
  <c r="I29" i="60"/>
  <c r="M29" i="60"/>
  <c r="Q29" i="60"/>
  <c r="U29" i="60"/>
  <c r="C30" i="60"/>
  <c r="G30" i="60"/>
  <c r="K30" i="60"/>
  <c r="O30" i="60"/>
  <c r="S30" i="60"/>
  <c r="W30" i="60"/>
  <c r="E31" i="60"/>
  <c r="I31" i="60"/>
  <c r="M31" i="60"/>
  <c r="Q31" i="60"/>
  <c r="U31" i="60"/>
  <c r="C32" i="60"/>
  <c r="G32" i="60"/>
  <c r="K32" i="60"/>
  <c r="O32" i="60"/>
  <c r="S32" i="60"/>
  <c r="W32" i="60"/>
  <c r="E34" i="60"/>
  <c r="M34" i="60"/>
  <c r="Q34" i="60"/>
  <c r="U34" i="60"/>
  <c r="C35" i="60"/>
  <c r="G35" i="60"/>
  <c r="K35" i="60"/>
  <c r="O35" i="60"/>
  <c r="S35" i="60"/>
  <c r="W35" i="60"/>
  <c r="E36" i="60"/>
  <c r="I36" i="60"/>
  <c r="M36" i="60"/>
  <c r="Q36" i="60"/>
  <c r="U36" i="60"/>
  <c r="C37" i="60"/>
  <c r="G37" i="60"/>
  <c r="K37" i="60"/>
  <c r="O37" i="60"/>
  <c r="S37" i="60"/>
  <c r="W37" i="60"/>
  <c r="E38" i="60"/>
  <c r="I38" i="60"/>
  <c r="M38" i="60"/>
  <c r="Q38" i="60"/>
  <c r="U38" i="60"/>
  <c r="C39" i="60"/>
  <c r="G39" i="60"/>
  <c r="K39" i="60"/>
  <c r="O39" i="60"/>
  <c r="S39" i="60"/>
  <c r="W39" i="60"/>
  <c r="E40" i="60"/>
  <c r="I40" i="60"/>
  <c r="M40" i="60"/>
  <c r="Q40" i="60"/>
  <c r="U40" i="60"/>
  <c r="C41" i="60"/>
  <c r="G41" i="60"/>
  <c r="K41" i="60"/>
  <c r="O41" i="60"/>
  <c r="S41" i="60"/>
  <c r="W41" i="60"/>
  <c r="E42" i="60"/>
  <c r="I42" i="60"/>
  <c r="M42" i="60"/>
  <c r="Q42" i="60"/>
  <c r="U42" i="60"/>
  <c r="C43" i="60"/>
  <c r="G43" i="60"/>
  <c r="K43" i="60"/>
  <c r="O43" i="60"/>
  <c r="S43" i="60"/>
  <c r="W43" i="60"/>
  <c r="E44" i="60"/>
  <c r="I44" i="60"/>
  <c r="M44" i="60"/>
  <c r="Q44" i="60"/>
  <c r="U44" i="60"/>
  <c r="C45" i="60"/>
  <c r="G45" i="60"/>
  <c r="K45" i="60"/>
  <c r="O45" i="60"/>
  <c r="S45" i="60"/>
  <c r="W45" i="60"/>
  <c r="E46" i="60"/>
  <c r="I46" i="60"/>
  <c r="M46" i="60"/>
  <c r="Q46" i="60"/>
  <c r="U46" i="60"/>
  <c r="C47" i="60"/>
  <c r="G47" i="60"/>
  <c r="K47" i="60"/>
  <c r="O47" i="60"/>
  <c r="S47" i="60"/>
  <c r="W47" i="60"/>
  <c r="E48" i="60"/>
  <c r="I48" i="60"/>
  <c r="M48" i="60"/>
  <c r="Q48" i="60"/>
  <c r="U48" i="60"/>
  <c r="C49" i="60"/>
  <c r="G49" i="60"/>
  <c r="K49" i="60"/>
  <c r="O49" i="60"/>
  <c r="S49" i="60"/>
  <c r="W49" i="60"/>
  <c r="E50" i="60"/>
  <c r="I50" i="60"/>
  <c r="M50" i="60"/>
  <c r="Q50" i="60"/>
  <c r="U50" i="60"/>
  <c r="C51" i="60"/>
  <c r="G51" i="60"/>
  <c r="K51" i="60"/>
  <c r="O51" i="60"/>
  <c r="S51" i="60"/>
  <c r="W51" i="60"/>
  <c r="E53" i="60"/>
  <c r="I53" i="60"/>
  <c r="M53" i="60"/>
  <c r="Q53" i="60"/>
  <c r="U53" i="60"/>
  <c r="C54" i="60"/>
  <c r="G54" i="60"/>
  <c r="K54" i="60"/>
  <c r="O54" i="60"/>
  <c r="S54" i="60"/>
  <c r="W54" i="60"/>
  <c r="E55" i="60"/>
  <c r="I55" i="60"/>
  <c r="M55" i="60"/>
  <c r="Q55" i="60"/>
  <c r="U55" i="60"/>
  <c r="C56" i="60"/>
  <c r="G56" i="60"/>
  <c r="K56" i="60"/>
  <c r="O56" i="60"/>
  <c r="S56" i="60"/>
  <c r="W56" i="60"/>
  <c r="E57" i="60"/>
  <c r="I57" i="60"/>
  <c r="M57" i="60"/>
  <c r="Q57" i="60"/>
  <c r="U57" i="60"/>
  <c r="C58" i="60"/>
  <c r="G58" i="60"/>
  <c r="K58" i="60"/>
  <c r="O58" i="60"/>
  <c r="S58" i="60"/>
  <c r="W58" i="60"/>
  <c r="E59" i="60"/>
  <c r="I59" i="60"/>
  <c r="M59" i="60"/>
  <c r="Q59" i="60"/>
  <c r="U59" i="60"/>
  <c r="C60" i="60"/>
  <c r="G60" i="60"/>
  <c r="K60" i="60"/>
  <c r="O60" i="60"/>
  <c r="S60" i="60"/>
  <c r="W60" i="60"/>
  <c r="E61" i="60"/>
  <c r="I61" i="60"/>
  <c r="M61" i="60"/>
  <c r="Q61" i="60"/>
  <c r="U61" i="60"/>
  <c r="C62" i="60"/>
  <c r="G62" i="60"/>
  <c r="K62" i="60"/>
  <c r="O62" i="60"/>
  <c r="S62" i="60"/>
  <c r="W62" i="60"/>
  <c r="E63" i="60"/>
  <c r="I63" i="60"/>
  <c r="M63" i="60"/>
  <c r="Q63" i="60"/>
  <c r="U63" i="60"/>
  <c r="C64" i="60"/>
  <c r="G64" i="60"/>
  <c r="K64" i="60"/>
  <c r="O64" i="60"/>
  <c r="S64" i="60"/>
  <c r="W64" i="60"/>
  <c r="E65" i="60"/>
  <c r="I65" i="60"/>
  <c r="M65" i="60"/>
  <c r="Q65" i="60"/>
  <c r="U65" i="60"/>
  <c r="C66" i="60"/>
  <c r="G66" i="60"/>
  <c r="K66" i="60"/>
  <c r="O66" i="60"/>
  <c r="S66" i="60"/>
  <c r="W66" i="60"/>
  <c r="E67" i="60"/>
  <c r="I67" i="60"/>
  <c r="M67" i="60"/>
  <c r="Q67" i="60"/>
  <c r="U67" i="60"/>
  <c r="C68" i="60"/>
  <c r="G68" i="60"/>
  <c r="K68" i="60"/>
  <c r="O68" i="60"/>
  <c r="S68" i="60"/>
  <c r="W68" i="60"/>
  <c r="E69" i="60"/>
  <c r="I69" i="60"/>
  <c r="M69" i="60"/>
  <c r="Q69" i="60"/>
  <c r="U69" i="60"/>
  <c r="C70" i="60"/>
  <c r="G70" i="60"/>
  <c r="K70" i="60"/>
  <c r="O70" i="60"/>
  <c r="S70" i="60"/>
  <c r="W70" i="60"/>
  <c r="E72" i="60"/>
  <c r="I72" i="60"/>
  <c r="M72" i="60"/>
  <c r="Q72" i="60"/>
  <c r="U72" i="60"/>
  <c r="C73" i="60"/>
  <c r="G73" i="60"/>
  <c r="K73" i="60"/>
  <c r="O73" i="60"/>
  <c r="S73" i="60"/>
  <c r="W73" i="60"/>
  <c r="E74" i="60"/>
  <c r="I74" i="60"/>
  <c r="M74" i="60"/>
  <c r="Q74" i="60"/>
  <c r="U74" i="60"/>
  <c r="C75" i="60"/>
  <c r="G75" i="60"/>
  <c r="K75" i="60"/>
  <c r="O75" i="60"/>
  <c r="S75" i="60"/>
  <c r="W75" i="60"/>
  <c r="E76" i="60"/>
  <c r="I76" i="60"/>
  <c r="M76" i="60"/>
  <c r="Q76" i="60"/>
  <c r="U76" i="60"/>
  <c r="C17" i="47"/>
  <c r="C22" i="47"/>
  <c r="C52" i="47"/>
  <c r="C71" i="47"/>
  <c r="F4" i="44"/>
  <c r="J4" i="44"/>
  <c r="N4" i="44"/>
  <c r="K11" i="44"/>
  <c r="O11" i="44"/>
  <c r="S11" i="44"/>
  <c r="F17" i="44"/>
  <c r="J17" i="44"/>
  <c r="I33" i="44"/>
  <c r="M33" i="44"/>
  <c r="R33" i="44"/>
  <c r="Q52" i="44"/>
  <c r="I8" i="43"/>
  <c r="M8" i="43"/>
  <c r="C71" i="43"/>
  <c r="G71" i="43"/>
  <c r="K71" i="43"/>
  <c r="O71" i="43"/>
  <c r="S71" i="43"/>
  <c r="W71" i="43"/>
  <c r="E4" i="42"/>
  <c r="I4" i="42"/>
  <c r="M4" i="42"/>
  <c r="Q4" i="42"/>
  <c r="U4" i="42"/>
  <c r="C8" i="42"/>
  <c r="G8" i="42"/>
  <c r="K8" i="42"/>
  <c r="O8" i="42"/>
  <c r="S8" i="42"/>
  <c r="W8" i="42"/>
  <c r="C11" i="42"/>
  <c r="G11" i="42"/>
  <c r="K11" i="42"/>
  <c r="O11" i="42"/>
  <c r="S11" i="42"/>
  <c r="W11" i="42"/>
  <c r="E17" i="42"/>
  <c r="I17" i="42"/>
  <c r="M17" i="42"/>
  <c r="Q17" i="42"/>
  <c r="U17" i="42"/>
  <c r="E22" i="42"/>
  <c r="I22" i="42"/>
  <c r="M22" i="42"/>
  <c r="Q22" i="42"/>
  <c r="U22" i="42"/>
  <c r="C27" i="42"/>
  <c r="C26" i="42" s="1"/>
  <c r="G27" i="42"/>
  <c r="G26" i="42" s="1"/>
  <c r="K27" i="42"/>
  <c r="K26" i="42" s="1"/>
  <c r="O27" i="42"/>
  <c r="O26" i="42" s="1"/>
  <c r="S27" i="42"/>
  <c r="S26" i="42" s="1"/>
  <c r="W27" i="42"/>
  <c r="W26" i="42" s="1"/>
  <c r="E33" i="42"/>
  <c r="E26" i="42" s="1"/>
  <c r="I33" i="42"/>
  <c r="I26" i="42" s="1"/>
  <c r="M33" i="42"/>
  <c r="M26" i="42" s="1"/>
  <c r="Q33" i="42"/>
  <c r="Q26" i="42" s="1"/>
  <c r="U33" i="42"/>
  <c r="U26" i="42" s="1"/>
  <c r="E52" i="42"/>
  <c r="I52" i="42"/>
  <c r="M52" i="42"/>
  <c r="Q52" i="42"/>
  <c r="U52" i="42"/>
  <c r="E71" i="42"/>
  <c r="I71" i="42"/>
  <c r="M71" i="42"/>
  <c r="Q71" i="42"/>
  <c r="U71" i="42"/>
  <c r="C4" i="41"/>
  <c r="G4" i="41"/>
  <c r="K4" i="41"/>
  <c r="O4" i="41"/>
  <c r="S4" i="41"/>
  <c r="W4" i="41"/>
  <c r="E8" i="41"/>
  <c r="I8" i="41"/>
  <c r="M8" i="41"/>
  <c r="Q8" i="41"/>
  <c r="Q3" i="41" s="1"/>
  <c r="U8" i="41"/>
  <c r="U3" i="41" s="1"/>
  <c r="F11" i="41"/>
  <c r="J11" i="41"/>
  <c r="O11" i="41"/>
  <c r="S11" i="41"/>
  <c r="W11" i="41"/>
  <c r="E17" i="41"/>
  <c r="I17" i="41"/>
  <c r="M17" i="41"/>
  <c r="Q17" i="41"/>
  <c r="U17" i="41"/>
  <c r="E22" i="41"/>
  <c r="I22" i="41"/>
  <c r="M22" i="41"/>
  <c r="Q22" i="41"/>
  <c r="U22" i="41"/>
  <c r="D27" i="41"/>
  <c r="D26" i="41" s="1"/>
  <c r="H27" i="41"/>
  <c r="H26" i="41" s="1"/>
  <c r="L27" i="41"/>
  <c r="L26" i="41" s="1"/>
  <c r="P27" i="41"/>
  <c r="P26" i="41" s="1"/>
  <c r="T27" i="41"/>
  <c r="T26" i="41" s="1"/>
  <c r="F33" i="41"/>
  <c r="F26" i="41" s="1"/>
  <c r="J33" i="41"/>
  <c r="J26" i="41" s="1"/>
  <c r="N33" i="41"/>
  <c r="N26" i="41" s="1"/>
  <c r="R33" i="41"/>
  <c r="R26" i="41" s="1"/>
  <c r="V33" i="41"/>
  <c r="V26" i="41" s="1"/>
  <c r="F52" i="41"/>
  <c r="J52" i="41"/>
  <c r="N52" i="41"/>
  <c r="R52" i="41"/>
  <c r="V52" i="41"/>
  <c r="F71" i="41"/>
  <c r="J71" i="41"/>
  <c r="N71" i="41"/>
  <c r="R71" i="41"/>
  <c r="V71" i="41"/>
  <c r="E4" i="40"/>
  <c r="E3" i="40" s="1"/>
  <c r="I4" i="40"/>
  <c r="I3" i="40" s="1"/>
  <c r="N4" i="40"/>
  <c r="N3" i="40" s="1"/>
  <c r="R4" i="40"/>
  <c r="R3" i="40" s="1"/>
  <c r="V4" i="40"/>
  <c r="V3" i="40" s="1"/>
  <c r="D8" i="40"/>
  <c r="H8" i="40"/>
  <c r="L8" i="40"/>
  <c r="P8" i="40"/>
  <c r="T8" i="40"/>
  <c r="D11" i="40"/>
  <c r="H11" i="40"/>
  <c r="L11" i="40"/>
  <c r="P11" i="40"/>
  <c r="T11" i="40"/>
  <c r="F17" i="40"/>
  <c r="J17" i="40"/>
  <c r="N17" i="40"/>
  <c r="R17" i="40"/>
  <c r="V17" i="40"/>
  <c r="L22" i="40"/>
  <c r="P22" i="40"/>
  <c r="U22" i="40"/>
  <c r="C27" i="40"/>
  <c r="G27" i="40"/>
  <c r="K27" i="40"/>
  <c r="P27" i="40"/>
  <c r="T27" i="40"/>
  <c r="C33" i="40"/>
  <c r="G33" i="40"/>
  <c r="K33" i="40"/>
  <c r="P33" i="40"/>
  <c r="T33" i="40"/>
  <c r="D52" i="40"/>
  <c r="H52" i="40"/>
  <c r="L52" i="40"/>
  <c r="P52" i="40"/>
  <c r="U52" i="40"/>
  <c r="E71" i="40"/>
  <c r="I71" i="40"/>
  <c r="M71" i="40"/>
  <c r="Q71" i="40"/>
  <c r="U71" i="40"/>
  <c r="C4" i="39"/>
  <c r="G4" i="39"/>
  <c r="K4" i="39"/>
  <c r="O4" i="39"/>
  <c r="S4" i="39"/>
  <c r="W4" i="39"/>
  <c r="E8" i="39"/>
  <c r="I8" i="39"/>
  <c r="I3" i="39" s="1"/>
  <c r="M8" i="39"/>
  <c r="M3" i="39" s="1"/>
  <c r="Q8" i="39"/>
  <c r="Q3" i="39" s="1"/>
  <c r="U8" i="39"/>
  <c r="F11" i="39"/>
  <c r="K11" i="39"/>
  <c r="O11" i="39"/>
  <c r="T11" i="39"/>
  <c r="C17" i="39"/>
  <c r="G17" i="39"/>
  <c r="K17" i="39"/>
  <c r="O17" i="39"/>
  <c r="S17" i="39"/>
  <c r="W17" i="39"/>
  <c r="C22" i="39"/>
  <c r="G22" i="39"/>
  <c r="K22" i="39"/>
  <c r="O22" i="39"/>
  <c r="S22" i="39"/>
  <c r="W22" i="39"/>
  <c r="E27" i="39"/>
  <c r="E26" i="39" s="1"/>
  <c r="I27" i="39"/>
  <c r="I26" i="39" s="1"/>
  <c r="M27" i="39"/>
  <c r="M26" i="39" s="1"/>
  <c r="Q27" i="39"/>
  <c r="Q26" i="39" s="1"/>
  <c r="U27" i="39"/>
  <c r="U26" i="39" s="1"/>
  <c r="C33" i="39"/>
  <c r="C26" i="39" s="1"/>
  <c r="G33" i="39"/>
  <c r="G26" i="39" s="1"/>
  <c r="K33" i="39"/>
  <c r="K26" i="39" s="1"/>
  <c r="O33" i="39"/>
  <c r="S33" i="39"/>
  <c r="S26" i="39" s="1"/>
  <c r="W33" i="39"/>
  <c r="W26" i="39" s="1"/>
  <c r="C52" i="39"/>
  <c r="G52" i="39"/>
  <c r="K52" i="39"/>
  <c r="O52" i="39"/>
  <c r="S52" i="39"/>
  <c r="W52" i="39"/>
  <c r="C71" i="39"/>
  <c r="G71" i="39"/>
  <c r="K71" i="39"/>
  <c r="O71" i="39"/>
  <c r="S71" i="39"/>
  <c r="W71" i="39"/>
  <c r="E4" i="38"/>
  <c r="E3" i="38" s="1"/>
  <c r="I4" i="38"/>
  <c r="I3" i="38" s="1"/>
  <c r="M4" i="38"/>
  <c r="M3" i="38" s="1"/>
  <c r="Q4" i="38"/>
  <c r="Q3" i="38" s="1"/>
  <c r="U4" i="38"/>
  <c r="U3" i="38" s="1"/>
  <c r="C8" i="38"/>
  <c r="G8" i="38"/>
  <c r="K8" i="38"/>
  <c r="O8" i="38"/>
  <c r="S8" i="38"/>
  <c r="W8" i="38"/>
  <c r="C11" i="38"/>
  <c r="G11" i="38"/>
  <c r="K11" i="38"/>
  <c r="O11" i="38"/>
  <c r="S11" i="38"/>
  <c r="W11" i="38"/>
  <c r="E17" i="38"/>
  <c r="I17" i="38"/>
  <c r="M17" i="38"/>
  <c r="Q17" i="38"/>
  <c r="U17" i="38"/>
  <c r="F22" i="38"/>
  <c r="J22" i="38"/>
  <c r="N22" i="38"/>
  <c r="R22" i="38"/>
  <c r="V22" i="38"/>
  <c r="D27" i="38"/>
  <c r="D26" i="38" s="1"/>
  <c r="H27" i="38"/>
  <c r="H26" i="38" s="1"/>
  <c r="L27" i="38"/>
  <c r="L26" i="38" s="1"/>
  <c r="P27" i="38"/>
  <c r="P26" i="38" s="1"/>
  <c r="T27" i="38"/>
  <c r="T26" i="38" s="1"/>
  <c r="F33" i="38"/>
  <c r="F26" i="38" s="1"/>
  <c r="J33" i="38"/>
  <c r="J26" i="38" s="1"/>
  <c r="O33" i="38"/>
  <c r="S33" i="38"/>
  <c r="W33" i="38"/>
  <c r="C52" i="38"/>
  <c r="G52" i="38"/>
  <c r="K52" i="38"/>
  <c r="O52" i="38"/>
  <c r="S52" i="38"/>
  <c r="W52" i="38"/>
  <c r="C71" i="38"/>
  <c r="G71" i="38"/>
  <c r="K71" i="38"/>
  <c r="O71" i="38"/>
  <c r="S71" i="38"/>
  <c r="W71" i="38"/>
  <c r="K4" i="37"/>
  <c r="K3" i="37" s="1"/>
  <c r="O4" i="37"/>
  <c r="O3" i="37" s="1"/>
  <c r="S4" i="37"/>
  <c r="S3" i="37" s="1"/>
  <c r="W4" i="37"/>
  <c r="W3" i="37" s="1"/>
  <c r="E8" i="37"/>
  <c r="I8" i="37"/>
  <c r="M8" i="37"/>
  <c r="Q8" i="37"/>
  <c r="U8" i="37"/>
  <c r="E11" i="37"/>
  <c r="I11" i="37"/>
  <c r="M11" i="37"/>
  <c r="Q11" i="37"/>
  <c r="U11" i="37"/>
  <c r="D17" i="37"/>
  <c r="H17" i="37"/>
  <c r="L17" i="37"/>
  <c r="P17" i="37"/>
  <c r="T17" i="37"/>
  <c r="D22" i="37"/>
  <c r="H22" i="37"/>
  <c r="L22" i="37"/>
  <c r="P22" i="37"/>
  <c r="T22" i="37"/>
  <c r="C27" i="37"/>
  <c r="G27" i="37"/>
  <c r="G26" i="37" s="1"/>
  <c r="K27" i="37"/>
  <c r="K26" i="37" s="1"/>
  <c r="C27" i="36"/>
  <c r="G27" i="36"/>
  <c r="U27" i="36"/>
  <c r="U26" i="36" s="1"/>
  <c r="C33" i="36"/>
  <c r="G33" i="36"/>
  <c r="K33" i="36"/>
  <c r="O33" i="36"/>
  <c r="S33" i="36"/>
  <c r="W33" i="36"/>
  <c r="W26" i="36" s="1"/>
  <c r="Q52" i="36"/>
  <c r="U52" i="36"/>
  <c r="E71" i="36"/>
  <c r="I71" i="36"/>
  <c r="M71" i="36"/>
  <c r="Q71" i="36"/>
  <c r="U71" i="36"/>
  <c r="D4" i="35"/>
  <c r="I4" i="35"/>
  <c r="M4" i="35"/>
  <c r="Q4" i="35"/>
  <c r="U4" i="35"/>
  <c r="C8" i="35"/>
  <c r="E11" i="35"/>
  <c r="I11" i="35"/>
  <c r="M11" i="35"/>
  <c r="Q11" i="35"/>
  <c r="U11" i="35"/>
  <c r="D17" i="35"/>
  <c r="I17" i="35"/>
  <c r="M17" i="35"/>
  <c r="Q17" i="35"/>
  <c r="U17" i="35"/>
  <c r="E22" i="35"/>
  <c r="I22" i="35"/>
  <c r="M22" i="35"/>
  <c r="Q22" i="35"/>
  <c r="U22" i="35"/>
  <c r="Q27" i="35"/>
  <c r="Q26" i="35" s="1"/>
  <c r="U27" i="35"/>
  <c r="U26" i="35" s="1"/>
  <c r="C33" i="35"/>
  <c r="G33" i="35"/>
  <c r="K33" i="35"/>
  <c r="O33" i="35"/>
  <c r="O26" i="35" s="1"/>
  <c r="S33" i="35"/>
  <c r="S26" i="35" s="1"/>
  <c r="W33" i="35"/>
  <c r="W26" i="35" s="1"/>
  <c r="D52" i="35"/>
  <c r="V52" i="35"/>
  <c r="C71" i="35"/>
  <c r="G71" i="35"/>
  <c r="K71" i="35"/>
  <c r="O71" i="35"/>
  <c r="S71" i="35"/>
  <c r="W71" i="35"/>
  <c r="E4" i="34"/>
  <c r="I4" i="34"/>
  <c r="M4" i="34"/>
  <c r="Q4" i="34"/>
  <c r="U4" i="34"/>
  <c r="C8" i="34"/>
  <c r="G8" i="34"/>
  <c r="K8" i="34"/>
  <c r="O8" i="34"/>
  <c r="S8" i="34"/>
  <c r="W8" i="34"/>
  <c r="C11" i="34"/>
  <c r="G11" i="34"/>
  <c r="K11" i="34"/>
  <c r="O11" i="34"/>
  <c r="S11" i="34"/>
  <c r="W11" i="34"/>
  <c r="E17" i="34"/>
  <c r="I17" i="34"/>
  <c r="M17" i="34"/>
  <c r="Q17" i="34"/>
  <c r="U17" i="34"/>
  <c r="E22" i="34"/>
  <c r="I22" i="34"/>
  <c r="M22" i="34"/>
  <c r="Q22" i="34"/>
  <c r="U22" i="34"/>
  <c r="D27" i="34"/>
  <c r="D26" i="34" s="1"/>
  <c r="H27" i="34"/>
  <c r="H26" i="34" s="1"/>
  <c r="L27" i="34"/>
  <c r="L26" i="34" s="1"/>
  <c r="P27" i="34"/>
  <c r="P26" i="34" s="1"/>
  <c r="T27" i="34"/>
  <c r="T26" i="34" s="1"/>
  <c r="F33" i="34"/>
  <c r="J33" i="34"/>
  <c r="J26" i="34" s="1"/>
  <c r="N33" i="34"/>
  <c r="N26" i="34" s="1"/>
  <c r="R33" i="34"/>
  <c r="R26" i="34" s="1"/>
  <c r="V33" i="34"/>
  <c r="V26" i="34" s="1"/>
  <c r="F52" i="34"/>
  <c r="J52" i="34"/>
  <c r="N52" i="34"/>
  <c r="R52" i="34"/>
  <c r="V52" i="34"/>
  <c r="C71" i="34"/>
  <c r="G71" i="34"/>
  <c r="K71" i="34"/>
  <c r="P71" i="34"/>
  <c r="T71" i="34"/>
  <c r="F4" i="33"/>
  <c r="J4" i="33"/>
  <c r="N4" i="33"/>
  <c r="R4" i="33"/>
  <c r="V4" i="33"/>
  <c r="D8" i="33"/>
  <c r="H8" i="33"/>
  <c r="L8" i="33"/>
  <c r="P8" i="33"/>
  <c r="T8" i="33"/>
  <c r="E11" i="33"/>
  <c r="I11" i="33"/>
  <c r="N11" i="33"/>
  <c r="R11" i="33"/>
  <c r="V11" i="33"/>
  <c r="D17" i="33"/>
  <c r="H17" i="33"/>
  <c r="L17" i="33"/>
  <c r="P17" i="33"/>
  <c r="T17" i="33"/>
  <c r="D22" i="33"/>
  <c r="H22" i="33"/>
  <c r="L22" i="33"/>
  <c r="P22" i="33"/>
  <c r="T22" i="33"/>
  <c r="F27" i="33"/>
  <c r="F26" i="33" s="1"/>
  <c r="J27" i="33"/>
  <c r="J26" i="33" s="1"/>
  <c r="N27" i="33"/>
  <c r="N26" i="33" s="1"/>
  <c r="R27" i="33"/>
  <c r="R26" i="33" s="1"/>
  <c r="V27" i="33"/>
  <c r="V26" i="33" s="1"/>
  <c r="D33" i="33"/>
  <c r="D26" i="33" s="1"/>
  <c r="H33" i="33"/>
  <c r="H26" i="33" s="1"/>
  <c r="L33" i="33"/>
  <c r="L26" i="33" s="1"/>
  <c r="P33" i="33"/>
  <c r="P26" i="33" s="1"/>
  <c r="T33" i="33"/>
  <c r="T26" i="33" s="1"/>
  <c r="D52" i="33"/>
  <c r="H52" i="33"/>
  <c r="L52" i="33"/>
  <c r="P52" i="33"/>
  <c r="T52" i="33"/>
  <c r="D71" i="33"/>
  <c r="H71" i="33"/>
  <c r="L71" i="33"/>
  <c r="P71" i="33"/>
  <c r="T71" i="33"/>
  <c r="F4" i="32"/>
  <c r="J4" i="32"/>
  <c r="N4" i="32"/>
  <c r="R4" i="32"/>
  <c r="V4" i="32"/>
  <c r="D8" i="32"/>
  <c r="H8" i="32"/>
  <c r="L8" i="32"/>
  <c r="P8" i="32"/>
  <c r="T8" i="32"/>
  <c r="T3" i="32" s="1"/>
  <c r="D11" i="32"/>
  <c r="I11" i="32"/>
  <c r="M11" i="32"/>
  <c r="R11" i="32"/>
  <c r="V11" i="32"/>
  <c r="D17" i="32"/>
  <c r="H17" i="32"/>
  <c r="L17" i="32"/>
  <c r="P17" i="32"/>
  <c r="T17" i="32"/>
  <c r="D22" i="32"/>
  <c r="H22" i="32"/>
  <c r="L22" i="32"/>
  <c r="P22" i="32"/>
  <c r="T22" i="32"/>
  <c r="F27" i="32"/>
  <c r="F26" i="32" s="1"/>
  <c r="J27" i="32"/>
  <c r="J26" i="32" s="1"/>
  <c r="N27" i="32"/>
  <c r="N26" i="32" s="1"/>
  <c r="R27" i="32"/>
  <c r="R26" i="32" s="1"/>
  <c r="V27" i="32"/>
  <c r="V26" i="32" s="1"/>
  <c r="D33" i="32"/>
  <c r="D26" i="32" s="1"/>
  <c r="H33" i="32"/>
  <c r="H26" i="32" s="1"/>
  <c r="L33" i="32"/>
  <c r="L26" i="32" s="1"/>
  <c r="P33" i="32"/>
  <c r="P26" i="32" s="1"/>
  <c r="T33" i="32"/>
  <c r="T26" i="32" s="1"/>
  <c r="T71" i="32"/>
  <c r="F4" i="31"/>
  <c r="F5" i="30"/>
  <c r="J4" i="31"/>
  <c r="J5" i="30"/>
  <c r="N4" i="31"/>
  <c r="N5" i="30"/>
  <c r="R4" i="31"/>
  <c r="R5" i="30"/>
  <c r="V5" i="30"/>
  <c r="D6" i="30"/>
  <c r="H6" i="30"/>
  <c r="L6" i="30"/>
  <c r="P6" i="30"/>
  <c r="T6" i="30"/>
  <c r="F7" i="30"/>
  <c r="J7" i="30"/>
  <c r="N7" i="30"/>
  <c r="R7" i="30"/>
  <c r="V7" i="30"/>
  <c r="D8" i="31"/>
  <c r="D9" i="30"/>
  <c r="H8" i="31"/>
  <c r="H9" i="30"/>
  <c r="L8" i="31"/>
  <c r="L9" i="30"/>
  <c r="P8" i="31"/>
  <c r="P9" i="30"/>
  <c r="T8" i="31"/>
  <c r="T9" i="30"/>
  <c r="F10" i="30"/>
  <c r="J10" i="30"/>
  <c r="N10" i="30"/>
  <c r="R10" i="30"/>
  <c r="V10" i="30"/>
  <c r="D11" i="31"/>
  <c r="D12" i="30"/>
  <c r="I11" i="31"/>
  <c r="I12" i="30"/>
  <c r="M11" i="31"/>
  <c r="M12" i="30"/>
  <c r="Q11" i="31"/>
  <c r="U11" i="31"/>
  <c r="U12" i="30"/>
  <c r="C13" i="30"/>
  <c r="G13" i="30"/>
  <c r="K13" i="30"/>
  <c r="O13" i="30"/>
  <c r="S13" i="30"/>
  <c r="W13" i="30"/>
  <c r="E14" i="30"/>
  <c r="I14" i="30"/>
  <c r="M14" i="30"/>
  <c r="Q14" i="30"/>
  <c r="U14" i="30"/>
  <c r="C15" i="30"/>
  <c r="G15" i="30"/>
  <c r="K15" i="30"/>
  <c r="O15" i="30"/>
  <c r="S15" i="30"/>
  <c r="W15" i="30"/>
  <c r="E16" i="30"/>
  <c r="I16" i="30"/>
  <c r="M16" i="30"/>
  <c r="Q16" i="30"/>
  <c r="U16" i="30"/>
  <c r="C17" i="31"/>
  <c r="C18" i="30"/>
  <c r="G17" i="31"/>
  <c r="K17" i="31"/>
  <c r="K18" i="30"/>
  <c r="O17" i="31"/>
  <c r="O18" i="30"/>
  <c r="S17" i="31"/>
  <c r="S18" i="30"/>
  <c r="W17" i="31"/>
  <c r="W18" i="30"/>
  <c r="E19" i="30"/>
  <c r="I19" i="30"/>
  <c r="M19" i="30"/>
  <c r="Q19" i="30"/>
  <c r="U19" i="30"/>
  <c r="C20" i="30"/>
  <c r="G20" i="30"/>
  <c r="K20" i="30"/>
  <c r="O20" i="30"/>
  <c r="S20" i="30"/>
  <c r="W20" i="30"/>
  <c r="E21" i="30"/>
  <c r="I21" i="30"/>
  <c r="M21" i="30"/>
  <c r="Q21" i="30"/>
  <c r="U21" i="30"/>
  <c r="C22" i="31"/>
  <c r="C23" i="30"/>
  <c r="G22" i="31"/>
  <c r="G23" i="30"/>
  <c r="K22" i="31"/>
  <c r="K23" i="30"/>
  <c r="O22" i="31"/>
  <c r="O23" i="30"/>
  <c r="S22" i="31"/>
  <c r="S23" i="30"/>
  <c r="W22" i="31"/>
  <c r="E24" i="30"/>
  <c r="I24" i="30"/>
  <c r="M24" i="30"/>
  <c r="Q24" i="30"/>
  <c r="U24" i="30"/>
  <c r="C25" i="30"/>
  <c r="G25" i="30"/>
  <c r="K25" i="30"/>
  <c r="O25" i="30"/>
  <c r="S25" i="30"/>
  <c r="W25" i="30"/>
  <c r="E27" i="31"/>
  <c r="E28" i="30"/>
  <c r="I27" i="31"/>
  <c r="I28" i="30"/>
  <c r="M27" i="31"/>
  <c r="Q27" i="31"/>
  <c r="Q28" i="30"/>
  <c r="U27" i="31"/>
  <c r="U28" i="30"/>
  <c r="D29" i="30"/>
  <c r="H29" i="30"/>
  <c r="L29" i="30"/>
  <c r="P29" i="30"/>
  <c r="T29" i="30"/>
  <c r="F30" i="30"/>
  <c r="J30" i="30"/>
  <c r="N30" i="30"/>
  <c r="R30" i="30"/>
  <c r="V30" i="30"/>
  <c r="D31" i="30"/>
  <c r="H31" i="30"/>
  <c r="L31" i="30"/>
  <c r="P31" i="30"/>
  <c r="T31" i="30"/>
  <c r="F32" i="30"/>
  <c r="J32" i="30"/>
  <c r="N32" i="30"/>
  <c r="R32" i="30"/>
  <c r="V32" i="30"/>
  <c r="D33" i="31"/>
  <c r="D34" i="30"/>
  <c r="H33" i="31"/>
  <c r="H34" i="30"/>
  <c r="L33" i="31"/>
  <c r="L34" i="30"/>
  <c r="P33" i="31"/>
  <c r="P34" i="30"/>
  <c r="T34" i="30"/>
  <c r="F35" i="30"/>
  <c r="J35" i="30"/>
  <c r="N35" i="30"/>
  <c r="R35" i="30"/>
  <c r="V35" i="30"/>
  <c r="D36" i="30"/>
  <c r="H36" i="30"/>
  <c r="L36" i="30"/>
  <c r="P36" i="30"/>
  <c r="T36" i="30"/>
  <c r="F37" i="30"/>
  <c r="J37" i="30"/>
  <c r="N37" i="30"/>
  <c r="R37" i="30"/>
  <c r="V37" i="30"/>
  <c r="D38" i="30"/>
  <c r="H38" i="30"/>
  <c r="L38" i="30"/>
  <c r="P38" i="30"/>
  <c r="T38" i="30"/>
  <c r="F39" i="30"/>
  <c r="J39" i="30"/>
  <c r="N39" i="30"/>
  <c r="R39" i="30"/>
  <c r="V39" i="30"/>
  <c r="D40" i="30"/>
  <c r="H40" i="30"/>
  <c r="L40" i="30"/>
  <c r="P40" i="30"/>
  <c r="T40" i="30"/>
  <c r="F41" i="30"/>
  <c r="J41" i="30"/>
  <c r="N41" i="30"/>
  <c r="R41" i="30"/>
  <c r="V41" i="30"/>
  <c r="D42" i="30"/>
  <c r="H42" i="30"/>
  <c r="L42" i="30"/>
  <c r="P42" i="30"/>
  <c r="T42" i="30"/>
  <c r="F43" i="30"/>
  <c r="J43" i="30"/>
  <c r="N43" i="30"/>
  <c r="R43" i="30"/>
  <c r="V43" i="30"/>
  <c r="D44" i="30"/>
  <c r="H44" i="30"/>
  <c r="L44" i="30"/>
  <c r="P44" i="30"/>
  <c r="T44" i="30"/>
  <c r="F45" i="30"/>
  <c r="J45" i="30"/>
  <c r="N45" i="30"/>
  <c r="R45" i="30"/>
  <c r="V45" i="30"/>
  <c r="D46" i="30"/>
  <c r="H46" i="30"/>
  <c r="L46" i="30"/>
  <c r="P46" i="30"/>
  <c r="T46" i="30"/>
  <c r="F47" i="30"/>
  <c r="J47" i="30"/>
  <c r="N47" i="30"/>
  <c r="R47" i="30"/>
  <c r="V47" i="30"/>
  <c r="D48" i="30"/>
  <c r="H48" i="30"/>
  <c r="L48" i="30"/>
  <c r="P48" i="30"/>
  <c r="T48" i="30"/>
  <c r="F49" i="30"/>
  <c r="J49" i="30"/>
  <c r="N49" i="30"/>
  <c r="R49" i="30"/>
  <c r="V49" i="30"/>
  <c r="D50" i="30"/>
  <c r="H50" i="30"/>
  <c r="L50" i="30"/>
  <c r="P50" i="30"/>
  <c r="T50" i="30"/>
  <c r="F51" i="30"/>
  <c r="J51" i="30"/>
  <c r="N51" i="30"/>
  <c r="R51" i="30"/>
  <c r="V51" i="30"/>
  <c r="D52" i="31"/>
  <c r="D53" i="30"/>
  <c r="H52" i="31"/>
  <c r="H53" i="30"/>
  <c r="L52" i="31"/>
  <c r="L53" i="30"/>
  <c r="P52" i="31"/>
  <c r="P53" i="30"/>
  <c r="T52" i="31"/>
  <c r="T53" i="30"/>
  <c r="F54" i="30"/>
  <c r="J54" i="30"/>
  <c r="N54" i="30"/>
  <c r="R54" i="30"/>
  <c r="V54" i="30"/>
  <c r="D55" i="30"/>
  <c r="H55" i="30"/>
  <c r="L55" i="30"/>
  <c r="P55" i="30"/>
  <c r="T55" i="30"/>
  <c r="F56" i="30"/>
  <c r="J56" i="30"/>
  <c r="N56" i="30"/>
  <c r="R56" i="30"/>
  <c r="V56" i="30"/>
  <c r="D57" i="30"/>
  <c r="H57" i="30"/>
  <c r="L57" i="30"/>
  <c r="P57" i="30"/>
  <c r="T57" i="30"/>
  <c r="F58" i="30"/>
  <c r="J58" i="30"/>
  <c r="N58" i="30"/>
  <c r="R58" i="30"/>
  <c r="V58" i="30"/>
  <c r="D59" i="30"/>
  <c r="H59" i="30"/>
  <c r="L59" i="30"/>
  <c r="P59" i="30"/>
  <c r="T59" i="30"/>
  <c r="F60" i="30"/>
  <c r="J60" i="30"/>
  <c r="N60" i="30"/>
  <c r="R60" i="30"/>
  <c r="V60" i="30"/>
  <c r="D61" i="30"/>
  <c r="H61" i="30"/>
  <c r="L61" i="30"/>
  <c r="P61" i="30"/>
  <c r="T61" i="30"/>
  <c r="F62" i="30"/>
  <c r="J62" i="30"/>
  <c r="N62" i="30"/>
  <c r="R62" i="30"/>
  <c r="V62" i="30"/>
  <c r="D63" i="30"/>
  <c r="H63" i="30"/>
  <c r="L63" i="30"/>
  <c r="P63" i="30"/>
  <c r="T63" i="30"/>
  <c r="F64" i="30"/>
  <c r="J64" i="30"/>
  <c r="N64" i="30"/>
  <c r="R64" i="30"/>
  <c r="V64" i="30"/>
  <c r="D65" i="30"/>
  <c r="H65" i="30"/>
  <c r="L65" i="30"/>
  <c r="P65" i="30"/>
  <c r="T65" i="30"/>
  <c r="F66" i="30"/>
  <c r="J66" i="30"/>
  <c r="N66" i="30"/>
  <c r="R66" i="30"/>
  <c r="V66" i="30"/>
  <c r="D67" i="30"/>
  <c r="H67" i="30"/>
  <c r="L67" i="30"/>
  <c r="P67" i="30"/>
  <c r="T67" i="30"/>
  <c r="F68" i="30"/>
  <c r="J68" i="30"/>
  <c r="N68" i="30"/>
  <c r="R68" i="30"/>
  <c r="V68" i="30"/>
  <c r="D69" i="30"/>
  <c r="H69" i="30"/>
  <c r="L69" i="30"/>
  <c r="P69" i="30"/>
  <c r="T69" i="30"/>
  <c r="F70" i="30"/>
  <c r="J70" i="30"/>
  <c r="N70" i="30"/>
  <c r="R70" i="30"/>
  <c r="V70" i="30"/>
  <c r="D71" i="31"/>
  <c r="D72" i="30"/>
  <c r="H71" i="31"/>
  <c r="H72" i="30"/>
  <c r="L71" i="31"/>
  <c r="P71" i="31"/>
  <c r="P72" i="30"/>
  <c r="T71" i="31"/>
  <c r="T72" i="30"/>
  <c r="C73" i="30"/>
  <c r="G73" i="30"/>
  <c r="K73" i="30"/>
  <c r="O73" i="30"/>
  <c r="S73" i="30"/>
  <c r="W73" i="30"/>
  <c r="E74" i="30"/>
  <c r="I74" i="30"/>
  <c r="M74" i="30"/>
  <c r="Q74" i="30"/>
  <c r="U74" i="30"/>
  <c r="C75" i="30"/>
  <c r="G75" i="30"/>
  <c r="K75" i="30"/>
  <c r="O75" i="30"/>
  <c r="S75" i="30"/>
  <c r="W75" i="30"/>
  <c r="E76" i="30"/>
  <c r="I76" i="30"/>
  <c r="M76" i="30"/>
  <c r="Q76" i="30"/>
  <c r="U76" i="30"/>
  <c r="C4" i="29"/>
  <c r="C3" i="29" s="1"/>
  <c r="G4" i="29"/>
  <c r="G3" i="29" s="1"/>
  <c r="K4" i="29"/>
  <c r="K3" i="29" s="1"/>
  <c r="O4" i="29"/>
  <c r="O3" i="29" s="1"/>
  <c r="S4" i="29"/>
  <c r="S3" i="29" s="1"/>
  <c r="W4" i="29"/>
  <c r="W3" i="29" s="1"/>
  <c r="E8" i="29"/>
  <c r="I8" i="29"/>
  <c r="M8" i="29"/>
  <c r="Q8" i="29"/>
  <c r="U8" i="29"/>
  <c r="E11" i="29"/>
  <c r="I11" i="29"/>
  <c r="M11" i="29"/>
  <c r="Q11" i="29"/>
  <c r="U11" i="29"/>
  <c r="C17" i="29"/>
  <c r="G17" i="29"/>
  <c r="K17" i="29"/>
  <c r="O17" i="29"/>
  <c r="S17" i="29"/>
  <c r="W17" i="29"/>
  <c r="C22" i="29"/>
  <c r="G22" i="29"/>
  <c r="K22" i="29"/>
  <c r="O22" i="29"/>
  <c r="S22" i="29"/>
  <c r="W22" i="29"/>
  <c r="K27" i="29"/>
  <c r="K26" i="29" s="1"/>
  <c r="O27" i="29"/>
  <c r="O26" i="29" s="1"/>
  <c r="S27" i="29"/>
  <c r="S26" i="29" s="1"/>
  <c r="F33" i="29"/>
  <c r="J33" i="29"/>
  <c r="N33" i="29"/>
  <c r="R33" i="29"/>
  <c r="V33" i="29"/>
  <c r="F52" i="29"/>
  <c r="J52" i="29"/>
  <c r="N52" i="29"/>
  <c r="R52" i="29"/>
  <c r="V52" i="29"/>
  <c r="F71" i="29"/>
  <c r="J71" i="29"/>
  <c r="N71" i="29"/>
  <c r="R71" i="29"/>
  <c r="V71" i="29"/>
  <c r="D4" i="28"/>
  <c r="D3" i="28" s="1"/>
  <c r="H4" i="28"/>
  <c r="H3" i="28" s="1"/>
  <c r="L4" i="28"/>
  <c r="L3" i="28" s="1"/>
  <c r="P4" i="28"/>
  <c r="P3" i="28" s="1"/>
  <c r="T4" i="28"/>
  <c r="T3" i="28" s="1"/>
  <c r="F8" i="28"/>
  <c r="J8" i="28"/>
  <c r="N8" i="28"/>
  <c r="R8" i="28"/>
  <c r="V8" i="28"/>
  <c r="F11" i="28"/>
  <c r="J11" i="28"/>
  <c r="N11" i="28"/>
  <c r="R11" i="28"/>
  <c r="V11" i="28"/>
  <c r="D17" i="28"/>
  <c r="H17" i="28"/>
  <c r="L17" i="28"/>
  <c r="P17" i="28"/>
  <c r="T17" i="28"/>
  <c r="N22" i="28"/>
  <c r="R22" i="28"/>
  <c r="W22" i="28"/>
  <c r="E27" i="28"/>
  <c r="E26" i="28" s="1"/>
  <c r="I27" i="28"/>
  <c r="I26" i="28" s="1"/>
  <c r="M27" i="28"/>
  <c r="M26" i="28" s="1"/>
  <c r="Q27" i="28"/>
  <c r="Q26" i="28" s="1"/>
  <c r="U27" i="28"/>
  <c r="U26" i="28" s="1"/>
  <c r="C33" i="28"/>
  <c r="C26" i="28" s="1"/>
  <c r="G33" i="28"/>
  <c r="G26" i="28" s="1"/>
  <c r="K33" i="28"/>
  <c r="K26" i="28" s="1"/>
  <c r="O33" i="28"/>
  <c r="O26" i="28" s="1"/>
  <c r="S33" i="28"/>
  <c r="S26" i="28" s="1"/>
  <c r="W33" i="28"/>
  <c r="W26" i="28" s="1"/>
  <c r="D52" i="28"/>
  <c r="H52" i="28"/>
  <c r="C4" i="27"/>
  <c r="Q4" i="27"/>
  <c r="Q3" i="27" s="1"/>
  <c r="Q2" i="27" s="1"/>
  <c r="U4" i="27"/>
  <c r="U3" i="27" s="1"/>
  <c r="C8" i="27"/>
  <c r="G8" i="27"/>
  <c r="K8" i="27"/>
  <c r="O8" i="27"/>
  <c r="S8" i="27"/>
  <c r="W8" i="27"/>
  <c r="C11" i="27"/>
  <c r="G11" i="27"/>
  <c r="K11" i="27"/>
  <c r="O11" i="27"/>
  <c r="S11" i="27"/>
  <c r="W11" i="27"/>
  <c r="R17" i="27"/>
  <c r="V17" i="27"/>
  <c r="F22" i="27"/>
  <c r="J22" i="27"/>
  <c r="N22" i="27"/>
  <c r="R22" i="27"/>
  <c r="V22" i="27"/>
  <c r="D27" i="27"/>
  <c r="D26" i="27" s="1"/>
  <c r="H27" i="27"/>
  <c r="H26" i="27" s="1"/>
  <c r="L27" i="27"/>
  <c r="L26" i="27" s="1"/>
  <c r="P27" i="27"/>
  <c r="P26" i="27" s="1"/>
  <c r="T27" i="27"/>
  <c r="T26" i="27" s="1"/>
  <c r="F33" i="27"/>
  <c r="F26" i="27" s="1"/>
  <c r="J33" i="27"/>
  <c r="J26" i="27" s="1"/>
  <c r="N33" i="27"/>
  <c r="N26" i="27" s="1"/>
  <c r="R33" i="27"/>
  <c r="R26" i="27" s="1"/>
  <c r="V33" i="27"/>
  <c r="V26" i="27" s="1"/>
  <c r="F52" i="27"/>
  <c r="J52" i="27"/>
  <c r="N52" i="27"/>
  <c r="R52" i="27"/>
  <c r="V52" i="27"/>
  <c r="M52" i="25"/>
  <c r="Q52" i="25"/>
  <c r="U52" i="25"/>
  <c r="O71" i="25"/>
  <c r="S71" i="25"/>
  <c r="R8" i="24"/>
  <c r="V8" i="24"/>
  <c r="C11" i="24"/>
  <c r="C3" i="24" s="1"/>
  <c r="G11" i="24"/>
  <c r="K11" i="24"/>
  <c r="F17" i="24"/>
  <c r="J17" i="24"/>
  <c r="N17" i="24"/>
  <c r="R17" i="24"/>
  <c r="C27" i="24"/>
  <c r="G27" i="24"/>
  <c r="Q27" i="24"/>
  <c r="U27" i="24"/>
  <c r="D33" i="24"/>
  <c r="D26" i="24" s="1"/>
  <c r="H33" i="24"/>
  <c r="H26" i="24" s="1"/>
  <c r="L33" i="24"/>
  <c r="L26" i="24" s="1"/>
  <c r="P33" i="24"/>
  <c r="H33" i="23"/>
  <c r="L33" i="23"/>
  <c r="L26" i="23" s="1"/>
  <c r="P33" i="23"/>
  <c r="T33" i="23"/>
  <c r="C52" i="23"/>
  <c r="Q52" i="23"/>
  <c r="F71" i="23"/>
  <c r="J71" i="23"/>
  <c r="N71" i="23"/>
  <c r="R71" i="23"/>
  <c r="V71" i="23"/>
  <c r="C4" i="17"/>
  <c r="C17" i="17"/>
  <c r="C33" i="17"/>
  <c r="C4" i="10"/>
  <c r="G4" i="10"/>
  <c r="K4" i="10"/>
  <c r="O4" i="10"/>
  <c r="S4" i="10"/>
  <c r="M11" i="6"/>
  <c r="Q11" i="6"/>
  <c r="G22" i="6"/>
  <c r="K22" i="6"/>
  <c r="G17" i="4"/>
  <c r="K17" i="4"/>
  <c r="I17" i="3"/>
  <c r="M17" i="3"/>
  <c r="J22" i="3"/>
  <c r="N22" i="3"/>
  <c r="R22" i="3"/>
  <c r="V22" i="3"/>
  <c r="M45" i="94"/>
  <c r="Q45" i="94"/>
  <c r="U45" i="94"/>
  <c r="C46" i="94"/>
  <c r="G46" i="94"/>
  <c r="K46" i="94"/>
  <c r="O46" i="94"/>
  <c r="S46" i="94"/>
  <c r="W46" i="94"/>
  <c r="E47" i="94"/>
  <c r="I47" i="94"/>
  <c r="M47" i="94"/>
  <c r="Q47" i="94"/>
  <c r="U47" i="94"/>
  <c r="C48" i="94"/>
  <c r="G48" i="94"/>
  <c r="K48" i="94"/>
  <c r="O48" i="94"/>
  <c r="S48" i="94"/>
  <c r="W48" i="94"/>
  <c r="E49" i="94"/>
  <c r="I49" i="94"/>
  <c r="M49" i="94"/>
  <c r="Q49" i="94"/>
  <c r="U49" i="94"/>
  <c r="C50" i="94"/>
  <c r="G50" i="94"/>
  <c r="K50" i="94"/>
  <c r="O50" i="94"/>
  <c r="S50" i="94"/>
  <c r="W50" i="94"/>
  <c r="E51" i="94"/>
  <c r="I51" i="94"/>
  <c r="M51" i="94"/>
  <c r="Q51" i="94"/>
  <c r="U51" i="94"/>
  <c r="C53" i="94"/>
  <c r="G53" i="94"/>
  <c r="K53" i="94"/>
  <c r="O53" i="94"/>
  <c r="S53" i="94"/>
  <c r="F54" i="94"/>
  <c r="J54" i="94"/>
  <c r="N54" i="94"/>
  <c r="R54" i="94"/>
  <c r="V54" i="94"/>
  <c r="D55" i="94"/>
  <c r="H55" i="94"/>
  <c r="L55" i="94"/>
  <c r="P55" i="94"/>
  <c r="T55" i="94"/>
  <c r="F56" i="94"/>
  <c r="J56" i="94"/>
  <c r="N56" i="94"/>
  <c r="R56" i="94"/>
  <c r="V56" i="94"/>
  <c r="D57" i="94"/>
  <c r="H57" i="94"/>
  <c r="L57" i="94"/>
  <c r="P57" i="94"/>
  <c r="T57" i="94"/>
  <c r="F58" i="94"/>
  <c r="J58" i="94"/>
  <c r="N58" i="94"/>
  <c r="R58" i="94"/>
  <c r="V58" i="94"/>
  <c r="D59" i="94"/>
  <c r="H59" i="94"/>
  <c r="L59" i="94"/>
  <c r="P59" i="94"/>
  <c r="T59" i="94"/>
  <c r="F60" i="94"/>
  <c r="J60" i="94"/>
  <c r="N60" i="94"/>
  <c r="R60" i="94"/>
  <c r="V60" i="94"/>
  <c r="D61" i="94"/>
  <c r="H61" i="94"/>
  <c r="L61" i="94"/>
  <c r="P61" i="94"/>
  <c r="T61" i="94"/>
  <c r="F62" i="94"/>
  <c r="J62" i="94"/>
  <c r="N62" i="94"/>
  <c r="R62" i="94"/>
  <c r="V62" i="94"/>
  <c r="D63" i="94"/>
  <c r="H63" i="94"/>
  <c r="L63" i="94"/>
  <c r="P63" i="94"/>
  <c r="T63" i="94"/>
  <c r="F64" i="94"/>
  <c r="J64" i="94"/>
  <c r="N64" i="94"/>
  <c r="R64" i="94"/>
  <c r="V64" i="94"/>
  <c r="D65" i="94"/>
  <c r="H65" i="94"/>
  <c r="L65" i="94"/>
  <c r="P65" i="94"/>
  <c r="T65" i="94"/>
  <c r="F66" i="94"/>
  <c r="J66" i="94"/>
  <c r="N66" i="94"/>
  <c r="R66" i="94"/>
  <c r="V66" i="94"/>
  <c r="D67" i="94"/>
  <c r="H67" i="94"/>
  <c r="L67" i="94"/>
  <c r="P67" i="94"/>
  <c r="T67" i="94"/>
  <c r="F68" i="94"/>
  <c r="J68" i="94"/>
  <c r="N68" i="94"/>
  <c r="R68" i="94"/>
  <c r="V68" i="94"/>
  <c r="D69" i="94"/>
  <c r="H69" i="94"/>
  <c r="L69" i="94"/>
  <c r="P69" i="94"/>
  <c r="T69" i="94"/>
  <c r="F70" i="94"/>
  <c r="J70" i="94"/>
  <c r="N70" i="94"/>
  <c r="R70" i="94"/>
  <c r="V70" i="94"/>
  <c r="D72" i="94"/>
  <c r="H72" i="94"/>
  <c r="L72" i="94"/>
  <c r="P72" i="94"/>
  <c r="T72" i="94"/>
  <c r="F73" i="94"/>
  <c r="J73" i="94"/>
  <c r="N73" i="94"/>
  <c r="R73" i="94"/>
  <c r="V73" i="94"/>
  <c r="D74" i="94"/>
  <c r="H74" i="94"/>
  <c r="L74" i="94"/>
  <c r="P74" i="94"/>
  <c r="T74" i="94"/>
  <c r="F75" i="94"/>
  <c r="J75" i="94"/>
  <c r="N75" i="94"/>
  <c r="R75" i="94"/>
  <c r="V75" i="94"/>
  <c r="D76" i="94"/>
  <c r="H76" i="94"/>
  <c r="L76" i="94"/>
  <c r="P76" i="94"/>
  <c r="T76" i="94"/>
  <c r="D17" i="83"/>
  <c r="H17" i="83"/>
  <c r="L17" i="83"/>
  <c r="P17" i="83"/>
  <c r="T17" i="83"/>
  <c r="E33" i="83"/>
  <c r="I33" i="83"/>
  <c r="M33" i="83"/>
  <c r="Q33" i="83"/>
  <c r="U33" i="83"/>
  <c r="H52" i="83"/>
  <c r="L52" i="83"/>
  <c r="P52" i="83"/>
  <c r="F4" i="76"/>
  <c r="F5" i="75"/>
  <c r="J4" i="76"/>
  <c r="J5" i="75"/>
  <c r="N4" i="76"/>
  <c r="N5" i="75"/>
  <c r="R4" i="76"/>
  <c r="R5" i="75"/>
  <c r="V4" i="76"/>
  <c r="V5" i="75"/>
  <c r="D6" i="75"/>
  <c r="H6" i="75"/>
  <c r="L6" i="75"/>
  <c r="P6" i="75"/>
  <c r="T6" i="75"/>
  <c r="F7" i="75"/>
  <c r="J7" i="75"/>
  <c r="N7" i="75"/>
  <c r="R7" i="75"/>
  <c r="V7" i="75"/>
  <c r="D8" i="76"/>
  <c r="D9" i="75"/>
  <c r="H8" i="76"/>
  <c r="H9" i="75"/>
  <c r="L8" i="76"/>
  <c r="L9" i="75"/>
  <c r="P8" i="76"/>
  <c r="P9" i="75"/>
  <c r="T8" i="76"/>
  <c r="T9" i="75"/>
  <c r="F10" i="75"/>
  <c r="J10" i="75"/>
  <c r="N10" i="75"/>
  <c r="R10" i="75"/>
  <c r="V10" i="75"/>
  <c r="D11" i="76"/>
  <c r="D12" i="75"/>
  <c r="H11" i="76"/>
  <c r="H12" i="75"/>
  <c r="L11" i="76"/>
  <c r="L12" i="75"/>
  <c r="P11" i="76"/>
  <c r="P12" i="75"/>
  <c r="T11" i="76"/>
  <c r="T12" i="75"/>
  <c r="F13" i="75"/>
  <c r="J13" i="75"/>
  <c r="N13" i="75"/>
  <c r="R13" i="75"/>
  <c r="V13" i="75"/>
  <c r="D14" i="75"/>
  <c r="H14" i="75"/>
  <c r="L14" i="75"/>
  <c r="P14" i="75"/>
  <c r="T14" i="75"/>
  <c r="F15" i="75"/>
  <c r="J15" i="75"/>
  <c r="N15" i="75"/>
  <c r="R15" i="75"/>
  <c r="V15" i="75"/>
  <c r="D16" i="75"/>
  <c r="H16" i="75"/>
  <c r="L16" i="75"/>
  <c r="P16" i="75"/>
  <c r="T16" i="75"/>
  <c r="F17" i="76"/>
  <c r="J17" i="76"/>
  <c r="J18" i="75"/>
  <c r="N17" i="76"/>
  <c r="N18" i="75"/>
  <c r="R17" i="76"/>
  <c r="V17" i="76"/>
  <c r="V18" i="75"/>
  <c r="D19" i="75"/>
  <c r="H19" i="75"/>
  <c r="L19" i="75"/>
  <c r="P19" i="75"/>
  <c r="T19" i="75"/>
  <c r="F20" i="75"/>
  <c r="J20" i="75"/>
  <c r="N20" i="75"/>
  <c r="R20" i="75"/>
  <c r="V20" i="75"/>
  <c r="D21" i="75"/>
  <c r="H21" i="75"/>
  <c r="L21" i="75"/>
  <c r="P21" i="75"/>
  <c r="T21" i="75"/>
  <c r="F22" i="76"/>
  <c r="F23" i="75"/>
  <c r="J22" i="76"/>
  <c r="J23" i="75"/>
  <c r="N22" i="76"/>
  <c r="N23" i="75"/>
  <c r="R22" i="76"/>
  <c r="R23" i="75"/>
  <c r="V22" i="76"/>
  <c r="V23" i="75"/>
  <c r="D24" i="75"/>
  <c r="H24" i="75"/>
  <c r="L24" i="75"/>
  <c r="P24" i="75"/>
  <c r="T24" i="75"/>
  <c r="F25" i="75"/>
  <c r="J25" i="75"/>
  <c r="N25" i="75"/>
  <c r="R25" i="75"/>
  <c r="V25" i="75"/>
  <c r="D27" i="76"/>
  <c r="D28" i="75"/>
  <c r="H27" i="76"/>
  <c r="L27" i="76"/>
  <c r="L28" i="75"/>
  <c r="P27" i="76"/>
  <c r="P28" i="75"/>
  <c r="T27" i="76"/>
  <c r="T28" i="75"/>
  <c r="F29" i="75"/>
  <c r="J29" i="75"/>
  <c r="N29" i="75"/>
  <c r="R29" i="75"/>
  <c r="V29" i="75"/>
  <c r="D30" i="75"/>
  <c r="H30" i="75"/>
  <c r="L30" i="75"/>
  <c r="P30" i="75"/>
  <c r="T30" i="75"/>
  <c r="F31" i="75"/>
  <c r="J31" i="75"/>
  <c r="N31" i="75"/>
  <c r="R31" i="75"/>
  <c r="V31" i="75"/>
  <c r="D32" i="75"/>
  <c r="H32" i="75"/>
  <c r="L32" i="75"/>
  <c r="P32" i="75"/>
  <c r="T32" i="75"/>
  <c r="F33" i="76"/>
  <c r="F34" i="75"/>
  <c r="J33" i="76"/>
  <c r="J34" i="75"/>
  <c r="N33" i="76"/>
  <c r="N34" i="75"/>
  <c r="R33" i="76"/>
  <c r="R34" i="75"/>
  <c r="V33" i="76"/>
  <c r="V34" i="75"/>
  <c r="D35" i="75"/>
  <c r="H35" i="75"/>
  <c r="L35" i="75"/>
  <c r="P35" i="75"/>
  <c r="T35" i="75"/>
  <c r="F36" i="75"/>
  <c r="J36" i="75"/>
  <c r="N36" i="75"/>
  <c r="R36" i="75"/>
  <c r="V36" i="75"/>
  <c r="D37" i="75"/>
  <c r="H37" i="75"/>
  <c r="L37" i="75"/>
  <c r="P37" i="75"/>
  <c r="T37" i="75"/>
  <c r="F38" i="75"/>
  <c r="J38" i="75"/>
  <c r="N38" i="75"/>
  <c r="R38" i="75"/>
  <c r="V38" i="75"/>
  <c r="D39" i="75"/>
  <c r="H39" i="75"/>
  <c r="L39" i="75"/>
  <c r="P39" i="75"/>
  <c r="T39" i="75"/>
  <c r="F40" i="75"/>
  <c r="J40" i="75"/>
  <c r="N40" i="75"/>
  <c r="R40" i="75"/>
  <c r="V40" i="75"/>
  <c r="D41" i="75"/>
  <c r="H41" i="75"/>
  <c r="L41" i="75"/>
  <c r="P41" i="75"/>
  <c r="T41" i="75"/>
  <c r="F42" i="75"/>
  <c r="J42" i="75"/>
  <c r="N42" i="75"/>
  <c r="R42" i="75"/>
  <c r="V42" i="75"/>
  <c r="D43" i="75"/>
  <c r="H43" i="75"/>
  <c r="L43" i="75"/>
  <c r="P43" i="75"/>
  <c r="T43" i="75"/>
  <c r="F44" i="75"/>
  <c r="J44" i="75"/>
  <c r="N44" i="75"/>
  <c r="R44" i="75"/>
  <c r="V44" i="75"/>
  <c r="D45" i="75"/>
  <c r="H45" i="75"/>
  <c r="L45" i="75"/>
  <c r="P45" i="75"/>
  <c r="T45" i="75"/>
  <c r="F46" i="75"/>
  <c r="J46" i="75"/>
  <c r="N46" i="75"/>
  <c r="R46" i="75"/>
  <c r="V46" i="75"/>
  <c r="D47" i="75"/>
  <c r="H47" i="75"/>
  <c r="L47" i="75"/>
  <c r="P47" i="75"/>
  <c r="T47" i="75"/>
  <c r="F48" i="75"/>
  <c r="J48" i="75"/>
  <c r="N48" i="75"/>
  <c r="R48" i="75"/>
  <c r="V48" i="75"/>
  <c r="D49" i="75"/>
  <c r="H49" i="75"/>
  <c r="L49" i="75"/>
  <c r="P49" i="75"/>
  <c r="T49" i="75"/>
  <c r="F50" i="75"/>
  <c r="J50" i="75"/>
  <c r="N50" i="75"/>
  <c r="R50" i="75"/>
  <c r="V50" i="75"/>
  <c r="D51" i="75"/>
  <c r="H51" i="75"/>
  <c r="L51" i="75"/>
  <c r="P51" i="75"/>
  <c r="T51" i="75"/>
  <c r="F52" i="76"/>
  <c r="F53" i="75"/>
  <c r="J52" i="76"/>
  <c r="J53" i="75"/>
  <c r="N52" i="76"/>
  <c r="R52" i="76"/>
  <c r="R53" i="75"/>
  <c r="V52" i="76"/>
  <c r="V53" i="75"/>
  <c r="D54" i="75"/>
  <c r="H54" i="75"/>
  <c r="L54" i="75"/>
  <c r="P54" i="75"/>
  <c r="T54" i="75"/>
  <c r="F55" i="75"/>
  <c r="J55" i="75"/>
  <c r="N55" i="75"/>
  <c r="R55" i="75"/>
  <c r="V55" i="75"/>
  <c r="D56" i="75"/>
  <c r="H56" i="75"/>
  <c r="L56" i="75"/>
  <c r="P56" i="75"/>
  <c r="T56" i="75"/>
  <c r="F57" i="75"/>
  <c r="J57" i="75"/>
  <c r="N57" i="75"/>
  <c r="R57" i="75"/>
  <c r="V57" i="75"/>
  <c r="D58" i="75"/>
  <c r="H58" i="75"/>
  <c r="L58" i="75"/>
  <c r="P58" i="75"/>
  <c r="T58" i="75"/>
  <c r="F59" i="75"/>
  <c r="J59" i="75"/>
  <c r="N59" i="75"/>
  <c r="R59" i="75"/>
  <c r="V59" i="75"/>
  <c r="D60" i="75"/>
  <c r="H60" i="75"/>
  <c r="L60" i="75"/>
  <c r="P60" i="75"/>
  <c r="T60" i="75"/>
  <c r="F61" i="75"/>
  <c r="J61" i="75"/>
  <c r="N61" i="75"/>
  <c r="R61" i="75"/>
  <c r="V61" i="75"/>
  <c r="D62" i="75"/>
  <c r="H62" i="75"/>
  <c r="L62" i="75"/>
  <c r="P62" i="75"/>
  <c r="T62" i="75"/>
  <c r="F63" i="75"/>
  <c r="J63" i="75"/>
  <c r="N63" i="75"/>
  <c r="R63" i="75"/>
  <c r="V63" i="75"/>
  <c r="D64" i="75"/>
  <c r="H64" i="75"/>
  <c r="L64" i="75"/>
  <c r="P64" i="75"/>
  <c r="T64" i="75"/>
  <c r="F65" i="75"/>
  <c r="J65" i="75"/>
  <c r="N65" i="75"/>
  <c r="R65" i="75"/>
  <c r="V65" i="75"/>
  <c r="D66" i="75"/>
  <c r="H66" i="75"/>
  <c r="L66" i="75"/>
  <c r="P66" i="75"/>
  <c r="T66" i="75"/>
  <c r="F67" i="75"/>
  <c r="J67" i="75"/>
  <c r="N67" i="75"/>
  <c r="R67" i="75"/>
  <c r="V67" i="75"/>
  <c r="D68" i="75"/>
  <c r="H68" i="75"/>
  <c r="L68" i="75"/>
  <c r="P68" i="75"/>
  <c r="T68" i="75"/>
  <c r="F69" i="75"/>
  <c r="J69" i="75"/>
  <c r="N69" i="75"/>
  <c r="R69" i="75"/>
  <c r="V69" i="75"/>
  <c r="D70" i="75"/>
  <c r="H70" i="75"/>
  <c r="L70" i="75"/>
  <c r="P70" i="75"/>
  <c r="T70" i="75"/>
  <c r="F71" i="76"/>
  <c r="F72" i="75"/>
  <c r="J71" i="76"/>
  <c r="J72" i="75"/>
  <c r="N71" i="76"/>
  <c r="R71" i="76"/>
  <c r="R72" i="75"/>
  <c r="V71" i="76"/>
  <c r="V72" i="75"/>
  <c r="D73" i="75"/>
  <c r="H73" i="75"/>
  <c r="L73" i="75"/>
  <c r="P73" i="75"/>
  <c r="T73" i="75"/>
  <c r="F74" i="75"/>
  <c r="J74" i="75"/>
  <c r="N74" i="75"/>
  <c r="R74" i="75"/>
  <c r="V74" i="75"/>
  <c r="D75" i="75"/>
  <c r="H75" i="75"/>
  <c r="L75" i="75"/>
  <c r="P75" i="75"/>
  <c r="T75" i="75"/>
  <c r="F76" i="75"/>
  <c r="J76" i="75"/>
  <c r="N76" i="75"/>
  <c r="R76" i="75"/>
  <c r="V76" i="75"/>
  <c r="J4" i="66"/>
  <c r="N4" i="66"/>
  <c r="R4" i="66"/>
  <c r="F5" i="60"/>
  <c r="J5" i="60"/>
  <c r="N5" i="60"/>
  <c r="R5" i="60"/>
  <c r="V5" i="60"/>
  <c r="D6" i="60"/>
  <c r="H6" i="60"/>
  <c r="L6" i="60"/>
  <c r="P6" i="60"/>
  <c r="T6" i="60"/>
  <c r="F7" i="60"/>
  <c r="J7" i="60"/>
  <c r="N7" i="60"/>
  <c r="R7" i="60"/>
  <c r="V7" i="60"/>
  <c r="D9" i="60"/>
  <c r="H9" i="60"/>
  <c r="L9" i="60"/>
  <c r="P9" i="60"/>
  <c r="T9" i="60"/>
  <c r="F10" i="60"/>
  <c r="J10" i="60"/>
  <c r="N10" i="60"/>
  <c r="R10" i="60"/>
  <c r="V10" i="60"/>
  <c r="D12" i="60"/>
  <c r="H12" i="60"/>
  <c r="L12" i="60"/>
  <c r="P12" i="60"/>
  <c r="T12" i="60"/>
  <c r="F13" i="60"/>
  <c r="J13" i="60"/>
  <c r="N13" i="60"/>
  <c r="R13" i="60"/>
  <c r="V13" i="60"/>
  <c r="D14" i="60"/>
  <c r="H14" i="60"/>
  <c r="L14" i="60"/>
  <c r="P14" i="60"/>
  <c r="T14" i="60"/>
  <c r="F15" i="60"/>
  <c r="J15" i="60"/>
  <c r="N15" i="60"/>
  <c r="R15" i="60"/>
  <c r="V15" i="60"/>
  <c r="D16" i="60"/>
  <c r="H16" i="60"/>
  <c r="L16" i="60"/>
  <c r="P16" i="60"/>
  <c r="T16" i="60"/>
  <c r="F18" i="60"/>
  <c r="J18" i="60"/>
  <c r="N18" i="60"/>
  <c r="R18" i="60"/>
  <c r="V18" i="60"/>
  <c r="D19" i="60"/>
  <c r="H19" i="60"/>
  <c r="L19" i="60"/>
  <c r="P19" i="60"/>
  <c r="T19" i="60"/>
  <c r="F20" i="60"/>
  <c r="J20" i="60"/>
  <c r="N20" i="60"/>
  <c r="R20" i="60"/>
  <c r="V20" i="60"/>
  <c r="D21" i="60"/>
  <c r="H21" i="60"/>
  <c r="L21" i="60"/>
  <c r="P21" i="60"/>
  <c r="T21" i="60"/>
  <c r="F23" i="60"/>
  <c r="J23" i="60"/>
  <c r="N23" i="60"/>
  <c r="R23" i="60"/>
  <c r="V23" i="60"/>
  <c r="D24" i="60"/>
  <c r="H24" i="60"/>
  <c r="L24" i="60"/>
  <c r="P24" i="60"/>
  <c r="T24" i="60"/>
  <c r="F25" i="60"/>
  <c r="J25" i="60"/>
  <c r="N25" i="60"/>
  <c r="R25" i="60"/>
  <c r="V25" i="60"/>
  <c r="D28" i="60"/>
  <c r="H28" i="60"/>
  <c r="L28" i="60"/>
  <c r="P28" i="60"/>
  <c r="T28" i="60"/>
  <c r="F29" i="60"/>
  <c r="J29" i="60"/>
  <c r="N29" i="60"/>
  <c r="R29" i="60"/>
  <c r="V29" i="60"/>
  <c r="D30" i="60"/>
  <c r="H30" i="60"/>
  <c r="L30" i="60"/>
  <c r="P30" i="60"/>
  <c r="T30" i="60"/>
  <c r="F31" i="60"/>
  <c r="J31" i="60"/>
  <c r="N31" i="60"/>
  <c r="R31" i="60"/>
  <c r="V31" i="60"/>
  <c r="D32" i="60"/>
  <c r="H32" i="60"/>
  <c r="L32" i="60"/>
  <c r="P32" i="60"/>
  <c r="T32" i="60"/>
  <c r="F34" i="60"/>
  <c r="J34" i="60"/>
  <c r="N34" i="60"/>
  <c r="R34" i="60"/>
  <c r="V34" i="60"/>
  <c r="D35" i="60"/>
  <c r="H35" i="60"/>
  <c r="L35" i="60"/>
  <c r="P35" i="60"/>
  <c r="T35" i="60"/>
  <c r="F36" i="60"/>
  <c r="J36" i="60"/>
  <c r="N36" i="60"/>
  <c r="R36" i="60"/>
  <c r="V36" i="60"/>
  <c r="D37" i="60"/>
  <c r="H37" i="60"/>
  <c r="L37" i="60"/>
  <c r="P37" i="60"/>
  <c r="T37" i="60"/>
  <c r="F38" i="60"/>
  <c r="J38" i="60"/>
  <c r="N38" i="60"/>
  <c r="R38" i="60"/>
  <c r="V38" i="60"/>
  <c r="D39" i="60"/>
  <c r="H39" i="60"/>
  <c r="L39" i="60"/>
  <c r="P39" i="60"/>
  <c r="T39" i="60"/>
  <c r="F40" i="60"/>
  <c r="J40" i="60"/>
  <c r="N40" i="60"/>
  <c r="R40" i="60"/>
  <c r="V40" i="60"/>
  <c r="D41" i="60"/>
  <c r="H41" i="60"/>
  <c r="L41" i="60"/>
  <c r="P41" i="60"/>
  <c r="T41" i="60"/>
  <c r="F42" i="60"/>
  <c r="J42" i="60"/>
  <c r="N42" i="60"/>
  <c r="R42" i="60"/>
  <c r="V42" i="60"/>
  <c r="D43" i="60"/>
  <c r="H43" i="60"/>
  <c r="L43" i="60"/>
  <c r="P43" i="60"/>
  <c r="T43" i="60"/>
  <c r="F44" i="60"/>
  <c r="J44" i="60"/>
  <c r="N44" i="60"/>
  <c r="R44" i="60"/>
  <c r="V44" i="60"/>
  <c r="D45" i="60"/>
  <c r="H45" i="60"/>
  <c r="L45" i="60"/>
  <c r="P45" i="60"/>
  <c r="T45" i="60"/>
  <c r="F46" i="60"/>
  <c r="J46" i="60"/>
  <c r="N46" i="60"/>
  <c r="R46" i="60"/>
  <c r="V46" i="60"/>
  <c r="D47" i="60"/>
  <c r="H47" i="60"/>
  <c r="L47" i="60"/>
  <c r="P47" i="60"/>
  <c r="T47" i="60"/>
  <c r="F48" i="60"/>
  <c r="J48" i="60"/>
  <c r="N48" i="60"/>
  <c r="R48" i="60"/>
  <c r="V48" i="60"/>
  <c r="D49" i="60"/>
  <c r="H49" i="60"/>
  <c r="L49" i="60"/>
  <c r="P49" i="60"/>
  <c r="T49" i="60"/>
  <c r="F50" i="60"/>
  <c r="J50" i="60"/>
  <c r="N50" i="60"/>
  <c r="R50" i="60"/>
  <c r="V50" i="60"/>
  <c r="D51" i="60"/>
  <c r="H51" i="60"/>
  <c r="L51" i="60"/>
  <c r="P51" i="60"/>
  <c r="T51" i="60"/>
  <c r="F53" i="60"/>
  <c r="J53" i="60"/>
  <c r="N53" i="60"/>
  <c r="R53" i="60"/>
  <c r="V53" i="60"/>
  <c r="D54" i="60"/>
  <c r="H54" i="60"/>
  <c r="L54" i="60"/>
  <c r="P54" i="60"/>
  <c r="T54" i="60"/>
  <c r="F55" i="60"/>
  <c r="J55" i="60"/>
  <c r="N55" i="60"/>
  <c r="R55" i="60"/>
  <c r="V55" i="60"/>
  <c r="D56" i="60"/>
  <c r="H56" i="60"/>
  <c r="L56" i="60"/>
  <c r="P56" i="60"/>
  <c r="T56" i="60"/>
  <c r="F57" i="60"/>
  <c r="J57" i="60"/>
  <c r="N57" i="60"/>
  <c r="R57" i="60"/>
  <c r="V57" i="60"/>
  <c r="D58" i="60"/>
  <c r="H58" i="60"/>
  <c r="L58" i="60"/>
  <c r="P58" i="60"/>
  <c r="T58" i="60"/>
  <c r="F59" i="60"/>
  <c r="J59" i="60"/>
  <c r="N59" i="60"/>
  <c r="R59" i="60"/>
  <c r="V59" i="60"/>
  <c r="D60" i="60"/>
  <c r="H60" i="60"/>
  <c r="L60" i="60"/>
  <c r="P60" i="60"/>
  <c r="T60" i="60"/>
  <c r="F61" i="60"/>
  <c r="J61" i="60"/>
  <c r="N61" i="60"/>
  <c r="R61" i="60"/>
  <c r="V61" i="60"/>
  <c r="D62" i="60"/>
  <c r="H62" i="60"/>
  <c r="L62" i="60"/>
  <c r="P62" i="60"/>
  <c r="T62" i="60"/>
  <c r="F63" i="60"/>
  <c r="J63" i="60"/>
  <c r="N63" i="60"/>
  <c r="R63" i="60"/>
  <c r="V63" i="60"/>
  <c r="D64" i="60"/>
  <c r="H64" i="60"/>
  <c r="L64" i="60"/>
  <c r="P64" i="60"/>
  <c r="T64" i="60"/>
  <c r="F65" i="60"/>
  <c r="J65" i="60"/>
  <c r="N65" i="60"/>
  <c r="R65" i="60"/>
  <c r="V65" i="60"/>
  <c r="D66" i="60"/>
  <c r="H66" i="60"/>
  <c r="L66" i="60"/>
  <c r="P66" i="60"/>
  <c r="T66" i="60"/>
  <c r="F67" i="60"/>
  <c r="J67" i="60"/>
  <c r="N67" i="60"/>
  <c r="R67" i="60"/>
  <c r="V67" i="60"/>
  <c r="D68" i="60"/>
  <c r="H68" i="60"/>
  <c r="L68" i="60"/>
  <c r="P68" i="60"/>
  <c r="T68" i="60"/>
  <c r="F69" i="60"/>
  <c r="J69" i="60"/>
  <c r="N69" i="60"/>
  <c r="R69" i="60"/>
  <c r="V69" i="60"/>
  <c r="D70" i="60"/>
  <c r="H70" i="60"/>
  <c r="L70" i="60"/>
  <c r="P70" i="60"/>
  <c r="T70" i="60"/>
  <c r="F72" i="60"/>
  <c r="J72" i="60"/>
  <c r="N72" i="60"/>
  <c r="R72" i="60"/>
  <c r="V72" i="60"/>
  <c r="D73" i="60"/>
  <c r="H73" i="60"/>
  <c r="L73" i="60"/>
  <c r="P73" i="60"/>
  <c r="T73" i="60"/>
  <c r="F74" i="60"/>
  <c r="J74" i="60"/>
  <c r="N74" i="60"/>
  <c r="R74" i="60"/>
  <c r="V74" i="60"/>
  <c r="D75" i="60"/>
  <c r="H75" i="60"/>
  <c r="L75" i="60"/>
  <c r="P75" i="60"/>
  <c r="T75" i="60"/>
  <c r="F76" i="60"/>
  <c r="J76" i="60"/>
  <c r="N76" i="60"/>
  <c r="R76" i="60"/>
  <c r="V76" i="60"/>
  <c r="D27" i="54"/>
  <c r="H27" i="54"/>
  <c r="L27" i="54"/>
  <c r="C33" i="47"/>
  <c r="T11" i="44"/>
  <c r="C11" i="41"/>
  <c r="G11" i="41"/>
  <c r="K11" i="41"/>
  <c r="F4" i="40"/>
  <c r="F3" i="40" s="1"/>
  <c r="J4" i="40"/>
  <c r="J3" i="40" s="1"/>
  <c r="I22" i="40"/>
  <c r="M22" i="40"/>
  <c r="Q22" i="40"/>
  <c r="D27" i="40"/>
  <c r="H27" i="40"/>
  <c r="L27" i="40"/>
  <c r="D33" i="40"/>
  <c r="H33" i="40"/>
  <c r="L33" i="40"/>
  <c r="E52" i="40"/>
  <c r="I52" i="40"/>
  <c r="M52" i="40"/>
  <c r="Q52" i="40"/>
  <c r="C11" i="39"/>
  <c r="U11" i="39"/>
  <c r="F17" i="38"/>
  <c r="J17" i="38"/>
  <c r="N17" i="38"/>
  <c r="R17" i="38"/>
  <c r="V17" i="38"/>
  <c r="C33" i="38"/>
  <c r="G33" i="38"/>
  <c r="K33" i="38"/>
  <c r="C4" i="37"/>
  <c r="C3" i="37" s="1"/>
  <c r="G4" i="37"/>
  <c r="G3" i="37" s="1"/>
  <c r="I27" i="36"/>
  <c r="I26" i="36" s="1"/>
  <c r="M27" i="36"/>
  <c r="M26" i="36" s="1"/>
  <c r="Q27" i="36"/>
  <c r="Q26" i="36" s="1"/>
  <c r="E52" i="36"/>
  <c r="I52" i="36"/>
  <c r="M52" i="36"/>
  <c r="E4" i="35"/>
  <c r="E17" i="35"/>
  <c r="E27" i="35"/>
  <c r="E26" i="35" s="1"/>
  <c r="I27" i="35"/>
  <c r="J52" i="35"/>
  <c r="N52" i="35"/>
  <c r="R52" i="35"/>
  <c r="D71" i="34"/>
  <c r="H71" i="34"/>
  <c r="F11" i="33"/>
  <c r="J11" i="33"/>
  <c r="F11" i="32"/>
  <c r="J11" i="32"/>
  <c r="N11" i="32"/>
  <c r="E52" i="32"/>
  <c r="I52" i="32"/>
  <c r="M52" i="32"/>
  <c r="Q52" i="32"/>
  <c r="U52" i="32"/>
  <c r="H71" i="32"/>
  <c r="L71" i="32"/>
  <c r="P71" i="32"/>
  <c r="C4" i="31"/>
  <c r="C5" i="30"/>
  <c r="G4" i="31"/>
  <c r="G5" i="30"/>
  <c r="K4" i="31"/>
  <c r="K5" i="30"/>
  <c r="O4" i="31"/>
  <c r="O5" i="30"/>
  <c r="S4" i="31"/>
  <c r="S5" i="30"/>
  <c r="W4" i="31"/>
  <c r="W5" i="30"/>
  <c r="E6" i="30"/>
  <c r="I6" i="30"/>
  <c r="M6" i="30"/>
  <c r="Q6" i="30"/>
  <c r="U6" i="30"/>
  <c r="C7" i="30"/>
  <c r="G7" i="30"/>
  <c r="K7" i="30"/>
  <c r="O7" i="30"/>
  <c r="S7" i="30"/>
  <c r="W7" i="30"/>
  <c r="E8" i="31"/>
  <c r="E9" i="30"/>
  <c r="I8" i="31"/>
  <c r="I9" i="30"/>
  <c r="M8" i="31"/>
  <c r="M9" i="30"/>
  <c r="Q8" i="31"/>
  <c r="Q9" i="30"/>
  <c r="U8" i="31"/>
  <c r="U9" i="30"/>
  <c r="C10" i="30"/>
  <c r="G10" i="30"/>
  <c r="K10" i="30"/>
  <c r="O10" i="30"/>
  <c r="S10" i="30"/>
  <c r="W10" i="30"/>
  <c r="E11" i="31"/>
  <c r="J11" i="31"/>
  <c r="J12" i="30"/>
  <c r="N11" i="31"/>
  <c r="N12" i="30"/>
  <c r="R11" i="31"/>
  <c r="R12" i="30"/>
  <c r="V11" i="31"/>
  <c r="V12" i="30"/>
  <c r="D13" i="30"/>
  <c r="H13" i="30"/>
  <c r="L13" i="30"/>
  <c r="P13" i="30"/>
  <c r="T13" i="30"/>
  <c r="F14" i="30"/>
  <c r="J14" i="30"/>
  <c r="N14" i="30"/>
  <c r="R14" i="30"/>
  <c r="V14" i="30"/>
  <c r="D15" i="30"/>
  <c r="H15" i="30"/>
  <c r="L15" i="30"/>
  <c r="P15" i="30"/>
  <c r="T15" i="30"/>
  <c r="F16" i="30"/>
  <c r="J16" i="30"/>
  <c r="N16" i="30"/>
  <c r="R16" i="30"/>
  <c r="V16" i="30"/>
  <c r="D17" i="31"/>
  <c r="D18" i="30"/>
  <c r="H17" i="31"/>
  <c r="H18" i="30"/>
  <c r="L17" i="31"/>
  <c r="L18" i="30"/>
  <c r="P17" i="31"/>
  <c r="P18" i="30"/>
  <c r="T17" i="31"/>
  <c r="T18" i="30"/>
  <c r="F19" i="30"/>
  <c r="J19" i="30"/>
  <c r="N19" i="30"/>
  <c r="R19" i="30"/>
  <c r="V19" i="30"/>
  <c r="D20" i="30"/>
  <c r="H20" i="30"/>
  <c r="L20" i="30"/>
  <c r="P20" i="30"/>
  <c r="T20" i="30"/>
  <c r="F21" i="30"/>
  <c r="J21" i="30"/>
  <c r="N21" i="30"/>
  <c r="R21" i="30"/>
  <c r="V21" i="30"/>
  <c r="D22" i="31"/>
  <c r="D23" i="30"/>
  <c r="H22" i="31"/>
  <c r="H23" i="30"/>
  <c r="L22" i="31"/>
  <c r="L23" i="30"/>
  <c r="P22" i="31"/>
  <c r="P23" i="30"/>
  <c r="T22" i="31"/>
  <c r="T23" i="30"/>
  <c r="F24" i="30"/>
  <c r="J24" i="30"/>
  <c r="N24" i="30"/>
  <c r="R24" i="30"/>
  <c r="V24" i="30"/>
  <c r="D25" i="30"/>
  <c r="H25" i="30"/>
  <c r="L25" i="30"/>
  <c r="P25" i="30"/>
  <c r="T25" i="30"/>
  <c r="F27" i="31"/>
  <c r="F28" i="30"/>
  <c r="J27" i="31"/>
  <c r="J28" i="30"/>
  <c r="N27" i="31"/>
  <c r="N28" i="30"/>
  <c r="R27" i="31"/>
  <c r="R28" i="30"/>
  <c r="V27" i="31"/>
  <c r="V28" i="30"/>
  <c r="E29" i="30"/>
  <c r="I29" i="30"/>
  <c r="M29" i="30"/>
  <c r="Q29" i="30"/>
  <c r="U29" i="30"/>
  <c r="C30" i="30"/>
  <c r="G30" i="30"/>
  <c r="K30" i="30"/>
  <c r="O30" i="30"/>
  <c r="S30" i="30"/>
  <c r="W30" i="30"/>
  <c r="E31" i="30"/>
  <c r="I31" i="30"/>
  <c r="M31" i="30"/>
  <c r="Q31" i="30"/>
  <c r="U31" i="30"/>
  <c r="C32" i="30"/>
  <c r="G32" i="30"/>
  <c r="K32" i="30"/>
  <c r="O32" i="30"/>
  <c r="S32" i="30"/>
  <c r="W32" i="30"/>
  <c r="E33" i="31"/>
  <c r="E34" i="30"/>
  <c r="I33" i="31"/>
  <c r="I34" i="30"/>
  <c r="M33" i="31"/>
  <c r="M34" i="30"/>
  <c r="Q33" i="31"/>
  <c r="Q34" i="30"/>
  <c r="U34" i="30"/>
  <c r="C35" i="30"/>
  <c r="G35" i="30"/>
  <c r="K35" i="30"/>
  <c r="O35" i="30"/>
  <c r="S35" i="30"/>
  <c r="W35" i="30"/>
  <c r="E36" i="30"/>
  <c r="I36" i="30"/>
  <c r="M36" i="30"/>
  <c r="Q36" i="30"/>
  <c r="U36" i="30"/>
  <c r="C37" i="30"/>
  <c r="G37" i="30"/>
  <c r="K37" i="30"/>
  <c r="O37" i="30"/>
  <c r="S37" i="30"/>
  <c r="W37" i="30"/>
  <c r="E38" i="30"/>
  <c r="I38" i="30"/>
  <c r="M38" i="30"/>
  <c r="Q38" i="30"/>
  <c r="U38" i="30"/>
  <c r="C39" i="30"/>
  <c r="G39" i="30"/>
  <c r="K39" i="30"/>
  <c r="O39" i="30"/>
  <c r="S39" i="30"/>
  <c r="W39" i="30"/>
  <c r="E40" i="30"/>
  <c r="I40" i="30"/>
  <c r="M40" i="30"/>
  <c r="Q40" i="30"/>
  <c r="U40" i="30"/>
  <c r="C41" i="30"/>
  <c r="G41" i="30"/>
  <c r="K41" i="30"/>
  <c r="O41" i="30"/>
  <c r="S41" i="30"/>
  <c r="W41" i="30"/>
  <c r="E42" i="30"/>
  <c r="I42" i="30"/>
  <c r="M42" i="30"/>
  <c r="Q42" i="30"/>
  <c r="U42" i="30"/>
  <c r="C43" i="30"/>
  <c r="G43" i="30"/>
  <c r="K43" i="30"/>
  <c r="O43" i="30"/>
  <c r="S43" i="30"/>
  <c r="W43" i="30"/>
  <c r="E44" i="30"/>
  <c r="I44" i="30"/>
  <c r="M44" i="30"/>
  <c r="Q44" i="30"/>
  <c r="U44" i="30"/>
  <c r="C45" i="30"/>
  <c r="G45" i="30"/>
  <c r="K45" i="30"/>
  <c r="O45" i="30"/>
  <c r="S45" i="30"/>
  <c r="W45" i="30"/>
  <c r="E46" i="30"/>
  <c r="I46" i="30"/>
  <c r="M46" i="30"/>
  <c r="Q46" i="30"/>
  <c r="U46" i="30"/>
  <c r="C47" i="30"/>
  <c r="G47" i="30"/>
  <c r="K47" i="30"/>
  <c r="O47" i="30"/>
  <c r="S47" i="30"/>
  <c r="W47" i="30"/>
  <c r="E48" i="30"/>
  <c r="I48" i="30"/>
  <c r="M48" i="30"/>
  <c r="Q48" i="30"/>
  <c r="U48" i="30"/>
  <c r="C49" i="30"/>
  <c r="G49" i="30"/>
  <c r="K49" i="30"/>
  <c r="O49" i="30"/>
  <c r="S49" i="30"/>
  <c r="W49" i="30"/>
  <c r="E50" i="30"/>
  <c r="I50" i="30"/>
  <c r="M50" i="30"/>
  <c r="Q50" i="30"/>
  <c r="U50" i="30"/>
  <c r="C51" i="30"/>
  <c r="G51" i="30"/>
  <c r="K51" i="30"/>
  <c r="O51" i="30"/>
  <c r="S51" i="30"/>
  <c r="W51" i="30"/>
  <c r="E52" i="31"/>
  <c r="E53" i="30"/>
  <c r="I52" i="31"/>
  <c r="I53" i="30"/>
  <c r="M52" i="31"/>
  <c r="M53" i="30"/>
  <c r="Q52" i="31"/>
  <c r="Q53" i="30"/>
  <c r="U52" i="31"/>
  <c r="U53" i="30"/>
  <c r="C54" i="30"/>
  <c r="G54" i="30"/>
  <c r="K54" i="30"/>
  <c r="O54" i="30"/>
  <c r="S54" i="30"/>
  <c r="W54" i="30"/>
  <c r="E55" i="30"/>
  <c r="I55" i="30"/>
  <c r="M55" i="30"/>
  <c r="Q55" i="30"/>
  <c r="U55" i="30"/>
  <c r="C56" i="30"/>
  <c r="G56" i="30"/>
  <c r="K56" i="30"/>
  <c r="O56" i="30"/>
  <c r="S56" i="30"/>
  <c r="W56" i="30"/>
  <c r="E57" i="30"/>
  <c r="I57" i="30"/>
  <c r="M57" i="30"/>
  <c r="Q57" i="30"/>
  <c r="U57" i="30"/>
  <c r="C58" i="30"/>
  <c r="G58" i="30"/>
  <c r="K58" i="30"/>
  <c r="O58" i="30"/>
  <c r="S58" i="30"/>
  <c r="W58" i="30"/>
  <c r="E59" i="30"/>
  <c r="I59" i="30"/>
  <c r="M59" i="30"/>
  <c r="Q59" i="30"/>
  <c r="U59" i="30"/>
  <c r="C60" i="30"/>
  <c r="G60" i="30"/>
  <c r="K60" i="30"/>
  <c r="O60" i="30"/>
  <c r="S60" i="30"/>
  <c r="W60" i="30"/>
  <c r="E61" i="30"/>
  <c r="I61" i="30"/>
  <c r="M61" i="30"/>
  <c r="Q61" i="30"/>
  <c r="U61" i="30"/>
  <c r="C62" i="30"/>
  <c r="G62" i="30"/>
  <c r="K62" i="30"/>
  <c r="O62" i="30"/>
  <c r="S62" i="30"/>
  <c r="W62" i="30"/>
  <c r="E63" i="30"/>
  <c r="I63" i="30"/>
  <c r="M63" i="30"/>
  <c r="Q63" i="30"/>
  <c r="U63" i="30"/>
  <c r="C64" i="30"/>
  <c r="G64" i="30"/>
  <c r="K64" i="30"/>
  <c r="O64" i="30"/>
  <c r="S64" i="30"/>
  <c r="W64" i="30"/>
  <c r="E65" i="30"/>
  <c r="I65" i="30"/>
  <c r="M65" i="30"/>
  <c r="Q65" i="30"/>
  <c r="U65" i="30"/>
  <c r="C66" i="30"/>
  <c r="G66" i="30"/>
  <c r="K66" i="30"/>
  <c r="O66" i="30"/>
  <c r="S66" i="30"/>
  <c r="W66" i="30"/>
  <c r="E67" i="30"/>
  <c r="I67" i="30"/>
  <c r="M67" i="30"/>
  <c r="Q67" i="30"/>
  <c r="U67" i="30"/>
  <c r="C68" i="30"/>
  <c r="G68" i="30"/>
  <c r="K68" i="30"/>
  <c r="O68" i="30"/>
  <c r="S68" i="30"/>
  <c r="W68" i="30"/>
  <c r="E69" i="30"/>
  <c r="I69" i="30"/>
  <c r="M69" i="30"/>
  <c r="Q69" i="30"/>
  <c r="U69" i="30"/>
  <c r="C70" i="30"/>
  <c r="G70" i="30"/>
  <c r="K70" i="30"/>
  <c r="O70" i="30"/>
  <c r="S70" i="30"/>
  <c r="W70" i="30"/>
  <c r="E71" i="31"/>
  <c r="E72" i="30"/>
  <c r="I71" i="31"/>
  <c r="I72" i="30"/>
  <c r="M71" i="31"/>
  <c r="M72" i="30"/>
  <c r="Q71" i="31"/>
  <c r="Q72" i="30"/>
  <c r="U71" i="31"/>
  <c r="U72" i="30"/>
  <c r="D73" i="30"/>
  <c r="H73" i="30"/>
  <c r="L73" i="30"/>
  <c r="P73" i="30"/>
  <c r="T73" i="30"/>
  <c r="F74" i="30"/>
  <c r="J74" i="30"/>
  <c r="N74" i="30"/>
  <c r="R74" i="30"/>
  <c r="V74" i="30"/>
  <c r="D75" i="30"/>
  <c r="H75" i="30"/>
  <c r="L75" i="30"/>
  <c r="P75" i="30"/>
  <c r="T75" i="30"/>
  <c r="F76" i="30"/>
  <c r="J76" i="30"/>
  <c r="N76" i="30"/>
  <c r="R76" i="30"/>
  <c r="V76" i="30"/>
  <c r="L27" i="29"/>
  <c r="P27" i="29"/>
  <c r="T27" i="29"/>
  <c r="K22" i="28"/>
  <c r="O22" i="28"/>
  <c r="S22" i="28"/>
  <c r="N52" i="28"/>
  <c r="R52" i="28"/>
  <c r="M71" i="28"/>
  <c r="Q71" i="28"/>
  <c r="U71" i="28"/>
  <c r="E4" i="27"/>
  <c r="E3" i="27" s="1"/>
  <c r="I4" i="27"/>
  <c r="I3" i="27" s="1"/>
  <c r="M4" i="27"/>
  <c r="M3" i="27" s="1"/>
  <c r="F17" i="27"/>
  <c r="J17" i="27"/>
  <c r="N17" i="27"/>
  <c r="G3" i="24"/>
  <c r="K3" i="24"/>
  <c r="J35" i="94"/>
  <c r="N35" i="94"/>
  <c r="R35" i="94"/>
  <c r="V35" i="94"/>
  <c r="D36" i="94"/>
  <c r="H36" i="94"/>
  <c r="L36" i="94"/>
  <c r="P36" i="94"/>
  <c r="T36" i="94"/>
  <c r="F37" i="94"/>
  <c r="J37" i="94"/>
  <c r="N37" i="94"/>
  <c r="R37" i="94"/>
  <c r="V37" i="94"/>
  <c r="D38" i="94"/>
  <c r="H38" i="94"/>
  <c r="L38" i="94"/>
  <c r="P38" i="94"/>
  <c r="T38" i="94"/>
  <c r="F39" i="94"/>
  <c r="J39" i="94"/>
  <c r="N39" i="94"/>
  <c r="R39" i="94"/>
  <c r="V39" i="94"/>
  <c r="D40" i="94"/>
  <c r="H40" i="94"/>
  <c r="L40" i="94"/>
  <c r="P40" i="94"/>
  <c r="T40" i="94"/>
  <c r="F41" i="94"/>
  <c r="J41" i="94"/>
  <c r="N41" i="94"/>
  <c r="R41" i="94"/>
  <c r="V41" i="94"/>
  <c r="D42" i="94"/>
  <c r="H42" i="94"/>
  <c r="L42" i="94"/>
  <c r="P42" i="94"/>
  <c r="T42" i="94"/>
  <c r="F43" i="94"/>
  <c r="J43" i="94"/>
  <c r="N43" i="94"/>
  <c r="R43" i="94"/>
  <c r="V43" i="94"/>
  <c r="D44" i="94"/>
  <c r="H44" i="94"/>
  <c r="L44" i="94"/>
  <c r="P44" i="94"/>
  <c r="T44" i="94"/>
  <c r="F45" i="94"/>
  <c r="J45" i="94"/>
  <c r="N45" i="94"/>
  <c r="R45" i="94"/>
  <c r="V45" i="94"/>
  <c r="D46" i="94"/>
  <c r="H46" i="94"/>
  <c r="L46" i="94"/>
  <c r="P46" i="94"/>
  <c r="T46" i="94"/>
  <c r="F47" i="94"/>
  <c r="J47" i="94"/>
  <c r="N47" i="94"/>
  <c r="R47" i="94"/>
  <c r="V47" i="94"/>
  <c r="D48" i="94"/>
  <c r="H48" i="94"/>
  <c r="L48" i="94"/>
  <c r="P48" i="94"/>
  <c r="T48" i="94"/>
  <c r="F49" i="94"/>
  <c r="J49" i="94"/>
  <c r="N49" i="94"/>
  <c r="R49" i="94"/>
  <c r="V49" i="94"/>
  <c r="D50" i="94"/>
  <c r="H50" i="94"/>
  <c r="L50" i="94"/>
  <c r="P50" i="94"/>
  <c r="T50" i="94"/>
  <c r="F51" i="94"/>
  <c r="J51" i="94"/>
  <c r="N51" i="94"/>
  <c r="R51" i="94"/>
  <c r="V51" i="94"/>
  <c r="D53" i="94"/>
  <c r="H53" i="94"/>
  <c r="L53" i="94"/>
  <c r="P53" i="94"/>
  <c r="T53" i="94"/>
  <c r="C54" i="94"/>
  <c r="G54" i="94"/>
  <c r="K54" i="94"/>
  <c r="O54" i="94"/>
  <c r="S54" i="94"/>
  <c r="W54" i="94"/>
  <c r="E55" i="94"/>
  <c r="I55" i="94"/>
  <c r="M55" i="94"/>
  <c r="Q55" i="94"/>
  <c r="U55" i="94"/>
  <c r="C56" i="94"/>
  <c r="G56" i="94"/>
  <c r="K56" i="94"/>
  <c r="O56" i="94"/>
  <c r="S56" i="94"/>
  <c r="W56" i="94"/>
  <c r="E57" i="94"/>
  <c r="I57" i="94"/>
  <c r="M57" i="94"/>
  <c r="Q57" i="94"/>
  <c r="U57" i="94"/>
  <c r="C58" i="94"/>
  <c r="G58" i="94"/>
  <c r="K58" i="94"/>
  <c r="O58" i="94"/>
  <c r="S58" i="94"/>
  <c r="W58" i="94"/>
  <c r="E59" i="94"/>
  <c r="I59" i="94"/>
  <c r="M59" i="94"/>
  <c r="Q59" i="94"/>
  <c r="U59" i="94"/>
  <c r="C60" i="94"/>
  <c r="G60" i="94"/>
  <c r="K60" i="94"/>
  <c r="O60" i="94"/>
  <c r="S60" i="94"/>
  <c r="W60" i="94"/>
  <c r="E61" i="94"/>
  <c r="I61" i="94"/>
  <c r="M61" i="94"/>
  <c r="Q61" i="94"/>
  <c r="U61" i="94"/>
  <c r="C62" i="94"/>
  <c r="G62" i="94"/>
  <c r="K62" i="94"/>
  <c r="O62" i="94"/>
  <c r="S62" i="94"/>
  <c r="W62" i="94"/>
  <c r="E63" i="94"/>
  <c r="I63" i="94"/>
  <c r="M63" i="94"/>
  <c r="Q63" i="94"/>
  <c r="U63" i="94"/>
  <c r="C64" i="94"/>
  <c r="G64" i="94"/>
  <c r="K64" i="94"/>
  <c r="O64" i="94"/>
  <c r="S64" i="94"/>
  <c r="W64" i="94"/>
  <c r="E65" i="94"/>
  <c r="I65" i="94"/>
  <c r="M65" i="94"/>
  <c r="Q65" i="94"/>
  <c r="U65" i="94"/>
  <c r="C66" i="94"/>
  <c r="G66" i="94"/>
  <c r="K66" i="94"/>
  <c r="O66" i="94"/>
  <c r="S66" i="94"/>
  <c r="W66" i="94"/>
  <c r="E67" i="94"/>
  <c r="I67" i="94"/>
  <c r="M67" i="94"/>
  <c r="Q67" i="94"/>
  <c r="U67" i="94"/>
  <c r="C68" i="94"/>
  <c r="G68" i="94"/>
  <c r="K68" i="94"/>
  <c r="O68" i="94"/>
  <c r="S68" i="94"/>
  <c r="W68" i="94"/>
  <c r="E69" i="94"/>
  <c r="I69" i="94"/>
  <c r="M69" i="94"/>
  <c r="Q69" i="94"/>
  <c r="U69" i="94"/>
  <c r="C70" i="94"/>
  <c r="G70" i="94"/>
  <c r="K70" i="94"/>
  <c r="O70" i="94"/>
  <c r="S70" i="94"/>
  <c r="W70" i="94"/>
  <c r="E72" i="94"/>
  <c r="I72" i="94"/>
  <c r="M72" i="94"/>
  <c r="Q72" i="94"/>
  <c r="U72" i="94"/>
  <c r="C73" i="94"/>
  <c r="G73" i="94"/>
  <c r="K73" i="94"/>
  <c r="O73" i="94"/>
  <c r="S73" i="94"/>
  <c r="W73" i="94"/>
  <c r="E74" i="94"/>
  <c r="I74" i="94"/>
  <c r="M74" i="94"/>
  <c r="Q74" i="94"/>
  <c r="U74" i="94"/>
  <c r="C75" i="94"/>
  <c r="G75" i="94"/>
  <c r="K75" i="94"/>
  <c r="O75" i="94"/>
  <c r="S75" i="94"/>
  <c r="W75" i="94"/>
  <c r="E76" i="94"/>
  <c r="I76" i="94"/>
  <c r="M76" i="94"/>
  <c r="Q76" i="94"/>
  <c r="U76" i="94"/>
  <c r="F22" i="91"/>
  <c r="J22" i="91"/>
  <c r="N22" i="91"/>
  <c r="R22" i="91"/>
  <c r="V22" i="91"/>
  <c r="D27" i="91"/>
  <c r="H27" i="91"/>
  <c r="L27" i="91"/>
  <c r="P27" i="91"/>
  <c r="T27" i="91"/>
  <c r="F33" i="91"/>
  <c r="J33" i="91"/>
  <c r="N33" i="91"/>
  <c r="R33" i="91"/>
  <c r="V33" i="91"/>
  <c r="F52" i="91"/>
  <c r="J52" i="91"/>
  <c r="N52" i="91"/>
  <c r="R52" i="91"/>
  <c r="V52" i="91"/>
  <c r="N52" i="89"/>
  <c r="R52" i="89"/>
  <c r="V52" i="89"/>
  <c r="T22" i="88"/>
  <c r="F27" i="88"/>
  <c r="J27" i="88"/>
  <c r="N27" i="88"/>
  <c r="R27" i="88"/>
  <c r="V27" i="88"/>
  <c r="D33" i="88"/>
  <c r="H33" i="88"/>
  <c r="L33" i="88"/>
  <c r="P33" i="88"/>
  <c r="T33" i="88"/>
  <c r="D52" i="88"/>
  <c r="H52" i="88"/>
  <c r="L52" i="88"/>
  <c r="P52" i="88"/>
  <c r="T52" i="88"/>
  <c r="D71" i="88"/>
  <c r="H71" i="88"/>
  <c r="L71" i="88"/>
  <c r="P71" i="88"/>
  <c r="T71" i="88"/>
  <c r="F4" i="87"/>
  <c r="J4" i="87"/>
  <c r="N4" i="87"/>
  <c r="R4" i="87"/>
  <c r="V4" i="87"/>
  <c r="D8" i="87"/>
  <c r="H8" i="87"/>
  <c r="L8" i="87"/>
  <c r="P8" i="87"/>
  <c r="T8" i="87"/>
  <c r="D11" i="87"/>
  <c r="H11" i="87"/>
  <c r="L11" i="87"/>
  <c r="P11" i="87"/>
  <c r="T11" i="87"/>
  <c r="U17" i="87"/>
  <c r="E22" i="87"/>
  <c r="I22" i="87"/>
  <c r="M22" i="87"/>
  <c r="Q22" i="87"/>
  <c r="U22" i="87"/>
  <c r="C27" i="87"/>
  <c r="G27" i="87"/>
  <c r="K27" i="87"/>
  <c r="O27" i="87"/>
  <c r="S27" i="87"/>
  <c r="W27" i="87"/>
  <c r="E33" i="87"/>
  <c r="I33" i="87"/>
  <c r="M33" i="87"/>
  <c r="Q33" i="87"/>
  <c r="U33" i="87"/>
  <c r="E52" i="87"/>
  <c r="I52" i="87"/>
  <c r="M52" i="87"/>
  <c r="Q52" i="87"/>
  <c r="U52" i="87"/>
  <c r="D8" i="86"/>
  <c r="H8" i="86"/>
  <c r="L8" i="86"/>
  <c r="P8" i="86"/>
  <c r="T8" i="86"/>
  <c r="D11" i="86"/>
  <c r="H11" i="86"/>
  <c r="L11" i="86"/>
  <c r="P11" i="86"/>
  <c r="T11" i="86"/>
  <c r="F17" i="86"/>
  <c r="J17" i="86"/>
  <c r="N17" i="86"/>
  <c r="R17" i="86"/>
  <c r="V17" i="86"/>
  <c r="F22" i="86"/>
  <c r="J22" i="86"/>
  <c r="N22" i="86"/>
  <c r="R22" i="86"/>
  <c r="V22" i="86"/>
  <c r="D27" i="86"/>
  <c r="H27" i="86"/>
  <c r="L27" i="86"/>
  <c r="P27" i="86"/>
  <c r="T27" i="86"/>
  <c r="F33" i="86"/>
  <c r="J33" i="86"/>
  <c r="N33" i="86"/>
  <c r="R33" i="86"/>
  <c r="V33" i="86"/>
  <c r="F52" i="86"/>
  <c r="J52" i="86"/>
  <c r="N52" i="86"/>
  <c r="R52" i="86"/>
  <c r="V52" i="86"/>
  <c r="F71" i="86"/>
  <c r="J71" i="86"/>
  <c r="N71" i="86"/>
  <c r="R71" i="86"/>
  <c r="V71" i="86"/>
  <c r="D4" i="85"/>
  <c r="H4" i="85"/>
  <c r="L4" i="85"/>
  <c r="P4" i="85"/>
  <c r="T4" i="85"/>
  <c r="F8" i="85"/>
  <c r="J8" i="85"/>
  <c r="N8" i="85"/>
  <c r="R8" i="85"/>
  <c r="V8" i="85"/>
  <c r="F11" i="85"/>
  <c r="J11" i="85"/>
  <c r="N11" i="85"/>
  <c r="R11" i="85"/>
  <c r="V11" i="85"/>
  <c r="D17" i="85"/>
  <c r="H17" i="85"/>
  <c r="L17" i="85"/>
  <c r="P17" i="85"/>
  <c r="T17" i="85"/>
  <c r="D22" i="85"/>
  <c r="H22" i="85"/>
  <c r="L22" i="85"/>
  <c r="P22" i="85"/>
  <c r="T22" i="85"/>
  <c r="F27" i="85"/>
  <c r="J27" i="85"/>
  <c r="N27" i="85"/>
  <c r="R27" i="85"/>
  <c r="V27" i="85"/>
  <c r="D33" i="85"/>
  <c r="H33" i="85"/>
  <c r="L33" i="85"/>
  <c r="P33" i="85"/>
  <c r="T33" i="85"/>
  <c r="D52" i="85"/>
  <c r="H52" i="85"/>
  <c r="L52" i="85"/>
  <c r="P52" i="85"/>
  <c r="T52" i="85"/>
  <c r="D71" i="85"/>
  <c r="H71" i="85"/>
  <c r="L71" i="85"/>
  <c r="P71" i="85"/>
  <c r="T71" i="85"/>
  <c r="F4" i="84"/>
  <c r="J4" i="84"/>
  <c r="N4" i="84"/>
  <c r="R4" i="84"/>
  <c r="V4" i="84"/>
  <c r="D8" i="84"/>
  <c r="H8" i="84"/>
  <c r="L8" i="84"/>
  <c r="P8" i="84"/>
  <c r="T8" i="84"/>
  <c r="D11" i="84"/>
  <c r="H11" i="84"/>
  <c r="L11" i="84"/>
  <c r="P11" i="84"/>
  <c r="T11" i="84"/>
  <c r="F17" i="84"/>
  <c r="J17" i="84"/>
  <c r="N17" i="84"/>
  <c r="R17" i="84"/>
  <c r="V17" i="84"/>
  <c r="F22" i="84"/>
  <c r="J22" i="84"/>
  <c r="N22" i="84"/>
  <c r="R22" i="84"/>
  <c r="V22" i="84"/>
  <c r="D27" i="84"/>
  <c r="H27" i="84"/>
  <c r="L27" i="84"/>
  <c r="P27" i="84"/>
  <c r="T27" i="84"/>
  <c r="F33" i="84"/>
  <c r="J33" i="84"/>
  <c r="N33" i="84"/>
  <c r="R33" i="84"/>
  <c r="V33" i="84"/>
  <c r="F52" i="84"/>
  <c r="J52" i="84"/>
  <c r="N52" i="84"/>
  <c r="R52" i="84"/>
  <c r="V52" i="84"/>
  <c r="C71" i="84"/>
  <c r="G71" i="84"/>
  <c r="K71" i="84"/>
  <c r="O71" i="84"/>
  <c r="S71" i="84"/>
  <c r="W71" i="84"/>
  <c r="E4" i="83"/>
  <c r="I4" i="83"/>
  <c r="M4" i="83"/>
  <c r="Q4" i="83"/>
  <c r="U4" i="83"/>
  <c r="C8" i="83"/>
  <c r="G8" i="83"/>
  <c r="K8" i="83"/>
  <c r="O8" i="83"/>
  <c r="S8" i="83"/>
  <c r="W8" i="83"/>
  <c r="C11" i="83"/>
  <c r="G11" i="83"/>
  <c r="K11" i="83"/>
  <c r="O11" i="83"/>
  <c r="S11" i="83"/>
  <c r="W11" i="83"/>
  <c r="E17" i="83"/>
  <c r="I17" i="83"/>
  <c r="M17" i="83"/>
  <c r="Q17" i="83"/>
  <c r="U17" i="83"/>
  <c r="D52" i="83"/>
  <c r="I52" i="83"/>
  <c r="M52" i="83"/>
  <c r="Q52" i="83"/>
  <c r="F17" i="82"/>
  <c r="J17" i="82"/>
  <c r="N17" i="82"/>
  <c r="R17" i="82"/>
  <c r="V17" i="82"/>
  <c r="F22" i="82"/>
  <c r="J22" i="82"/>
  <c r="N22" i="82"/>
  <c r="R22" i="82"/>
  <c r="V22" i="82"/>
  <c r="D27" i="82"/>
  <c r="H27" i="82"/>
  <c r="L27" i="82"/>
  <c r="P27" i="82"/>
  <c r="T27" i="82"/>
  <c r="F33" i="82"/>
  <c r="J33" i="82"/>
  <c r="N33" i="82"/>
  <c r="R33" i="82"/>
  <c r="V33" i="82"/>
  <c r="F52" i="82"/>
  <c r="K52" i="82"/>
  <c r="O52" i="82"/>
  <c r="S52" i="82"/>
  <c r="W52" i="82"/>
  <c r="C71" i="82"/>
  <c r="G71" i="82"/>
  <c r="K71" i="82"/>
  <c r="O71" i="82"/>
  <c r="S71" i="82"/>
  <c r="W71" i="82"/>
  <c r="P52" i="79"/>
  <c r="T52" i="79"/>
  <c r="P8" i="78"/>
  <c r="T8" i="78"/>
  <c r="E11" i="78"/>
  <c r="I11" i="78"/>
  <c r="M11" i="78"/>
  <c r="Q11" i="78"/>
  <c r="U11" i="78"/>
  <c r="C17" i="78"/>
  <c r="G17" i="78"/>
  <c r="K17" i="78"/>
  <c r="O17" i="78"/>
  <c r="S17" i="78"/>
  <c r="W17" i="78"/>
  <c r="C22" i="78"/>
  <c r="G22" i="78"/>
  <c r="K22" i="78"/>
  <c r="O22" i="78"/>
  <c r="S22" i="78"/>
  <c r="W22" i="78"/>
  <c r="E27" i="78"/>
  <c r="I27" i="78"/>
  <c r="M27" i="78"/>
  <c r="Q27" i="78"/>
  <c r="U27" i="78"/>
  <c r="C33" i="78"/>
  <c r="G33" i="78"/>
  <c r="K33" i="78"/>
  <c r="O33" i="78"/>
  <c r="S33" i="78"/>
  <c r="W33" i="78"/>
  <c r="C52" i="78"/>
  <c r="G52" i="78"/>
  <c r="K52" i="78"/>
  <c r="O52" i="78"/>
  <c r="S52" i="78"/>
  <c r="W52" i="78"/>
  <c r="C71" i="78"/>
  <c r="G71" i="78"/>
  <c r="K71" i="78"/>
  <c r="O71" i="78"/>
  <c r="S71" i="78"/>
  <c r="W71" i="78"/>
  <c r="E4" i="77"/>
  <c r="I4" i="77"/>
  <c r="M4" i="77"/>
  <c r="Q4" i="77"/>
  <c r="U4" i="77"/>
  <c r="C8" i="77"/>
  <c r="G8" i="77"/>
  <c r="K8" i="77"/>
  <c r="O8" i="77"/>
  <c r="S8" i="77"/>
  <c r="W8" i="77"/>
  <c r="C11" i="77"/>
  <c r="G11" i="77"/>
  <c r="K11" i="77"/>
  <c r="O11" i="77"/>
  <c r="S11" i="77"/>
  <c r="W11" i="77"/>
  <c r="E17" i="77"/>
  <c r="I17" i="77"/>
  <c r="M17" i="77"/>
  <c r="Q17" i="77"/>
  <c r="U17" i="77"/>
  <c r="E22" i="77"/>
  <c r="I22" i="77"/>
  <c r="M22" i="77"/>
  <c r="Q22" i="77"/>
  <c r="U22" i="77"/>
  <c r="C27" i="77"/>
  <c r="G27" i="77"/>
  <c r="K27" i="77"/>
  <c r="O27" i="77"/>
  <c r="S27" i="77"/>
  <c r="W27" i="77"/>
  <c r="E33" i="77"/>
  <c r="I33" i="77"/>
  <c r="M33" i="77"/>
  <c r="Q33" i="77"/>
  <c r="U33" i="77"/>
  <c r="E52" i="77"/>
  <c r="I52" i="77"/>
  <c r="M52" i="77"/>
  <c r="Q52" i="77"/>
  <c r="U52" i="77"/>
  <c r="E71" i="77"/>
  <c r="I71" i="77"/>
  <c r="M71" i="77"/>
  <c r="Q71" i="77"/>
  <c r="U71" i="77"/>
  <c r="C4" i="76"/>
  <c r="C5" i="75"/>
  <c r="G4" i="76"/>
  <c r="G5" i="75"/>
  <c r="K4" i="76"/>
  <c r="K5" i="75"/>
  <c r="O4" i="76"/>
  <c r="O5" i="75"/>
  <c r="S4" i="76"/>
  <c r="S5" i="75"/>
  <c r="W4" i="76"/>
  <c r="E6" i="75"/>
  <c r="I6" i="75"/>
  <c r="M6" i="75"/>
  <c r="Q6" i="75"/>
  <c r="U6" i="75"/>
  <c r="C7" i="75"/>
  <c r="G7" i="75"/>
  <c r="K7" i="75"/>
  <c r="O7" i="75"/>
  <c r="S7" i="75"/>
  <c r="W7" i="75"/>
  <c r="E8" i="76"/>
  <c r="E9" i="75"/>
  <c r="I8" i="76"/>
  <c r="I9" i="75"/>
  <c r="M8" i="76"/>
  <c r="M9" i="75"/>
  <c r="Q8" i="76"/>
  <c r="Q9" i="75"/>
  <c r="U8" i="76"/>
  <c r="U9" i="75"/>
  <c r="C10" i="75"/>
  <c r="G10" i="75"/>
  <c r="K10" i="75"/>
  <c r="O10" i="75"/>
  <c r="S10" i="75"/>
  <c r="W10" i="75"/>
  <c r="E11" i="76"/>
  <c r="E12" i="75"/>
  <c r="I11" i="76"/>
  <c r="I12" i="75"/>
  <c r="M11" i="76"/>
  <c r="M12" i="75"/>
  <c r="Q11" i="76"/>
  <c r="Q12" i="75"/>
  <c r="U11" i="76"/>
  <c r="U12" i="75"/>
  <c r="C13" i="75"/>
  <c r="G13" i="75"/>
  <c r="K13" i="75"/>
  <c r="O13" i="75"/>
  <c r="S13" i="75"/>
  <c r="W13" i="75"/>
  <c r="E14" i="75"/>
  <c r="I14" i="75"/>
  <c r="M14" i="75"/>
  <c r="Q14" i="75"/>
  <c r="U14" i="75"/>
  <c r="C15" i="75"/>
  <c r="G15" i="75"/>
  <c r="K15" i="75"/>
  <c r="O15" i="75"/>
  <c r="S15" i="75"/>
  <c r="W15" i="75"/>
  <c r="E16" i="75"/>
  <c r="I16" i="75"/>
  <c r="M16" i="75"/>
  <c r="Q16" i="75"/>
  <c r="U16" i="75"/>
  <c r="C17" i="76"/>
  <c r="C18" i="75"/>
  <c r="G17" i="76"/>
  <c r="G18" i="75"/>
  <c r="K17" i="76"/>
  <c r="K18" i="75"/>
  <c r="O17" i="76"/>
  <c r="O18" i="75"/>
  <c r="S17" i="76"/>
  <c r="S18" i="75"/>
  <c r="W17" i="76"/>
  <c r="E19" i="75"/>
  <c r="I19" i="75"/>
  <c r="M19" i="75"/>
  <c r="Q19" i="75"/>
  <c r="U19" i="75"/>
  <c r="C20" i="75"/>
  <c r="G20" i="75"/>
  <c r="K20" i="75"/>
  <c r="O20" i="75"/>
  <c r="S20" i="75"/>
  <c r="W20" i="75"/>
  <c r="E21" i="75"/>
  <c r="I21" i="75"/>
  <c r="M21" i="75"/>
  <c r="Q21" i="75"/>
  <c r="U21" i="75"/>
  <c r="C22" i="76"/>
  <c r="C23" i="75"/>
  <c r="G22" i="76"/>
  <c r="G23" i="75"/>
  <c r="K22" i="76"/>
  <c r="K23" i="75"/>
  <c r="O22" i="76"/>
  <c r="O23" i="75"/>
  <c r="S22" i="76"/>
  <c r="S23" i="75"/>
  <c r="W22" i="76"/>
  <c r="W23" i="75"/>
  <c r="E24" i="75"/>
  <c r="I24" i="75"/>
  <c r="M24" i="75"/>
  <c r="Q24" i="75"/>
  <c r="U24" i="75"/>
  <c r="C25" i="75"/>
  <c r="G25" i="75"/>
  <c r="K25" i="75"/>
  <c r="O25" i="75"/>
  <c r="S25" i="75"/>
  <c r="W25" i="75"/>
  <c r="E27" i="76"/>
  <c r="E28" i="75"/>
  <c r="I27" i="76"/>
  <c r="I28" i="75"/>
  <c r="M27" i="76"/>
  <c r="M28" i="75"/>
  <c r="Q27" i="76"/>
  <c r="Q28" i="75"/>
  <c r="U27" i="76"/>
  <c r="U28" i="75"/>
  <c r="C29" i="75"/>
  <c r="G29" i="75"/>
  <c r="K29" i="75"/>
  <c r="O29" i="75"/>
  <c r="S29" i="75"/>
  <c r="W29" i="75"/>
  <c r="E30" i="75"/>
  <c r="I30" i="75"/>
  <c r="M30" i="75"/>
  <c r="Q30" i="75"/>
  <c r="U30" i="75"/>
  <c r="C31" i="75"/>
  <c r="G31" i="75"/>
  <c r="K31" i="75"/>
  <c r="O31" i="75"/>
  <c r="S31" i="75"/>
  <c r="W31" i="75"/>
  <c r="E32" i="75"/>
  <c r="I32" i="75"/>
  <c r="M32" i="75"/>
  <c r="Q32" i="75"/>
  <c r="U32" i="75"/>
  <c r="C33" i="76"/>
  <c r="C34" i="75"/>
  <c r="G33" i="76"/>
  <c r="G34" i="75"/>
  <c r="K33" i="76"/>
  <c r="K34" i="75"/>
  <c r="O33" i="76"/>
  <c r="O34" i="75"/>
  <c r="S33" i="76"/>
  <c r="S34" i="75"/>
  <c r="W33" i="76"/>
  <c r="E35" i="75"/>
  <c r="I35" i="75"/>
  <c r="M35" i="75"/>
  <c r="Q35" i="75"/>
  <c r="U35" i="75"/>
  <c r="C36" i="75"/>
  <c r="G36" i="75"/>
  <c r="K36" i="75"/>
  <c r="O36" i="75"/>
  <c r="S36" i="75"/>
  <c r="W36" i="75"/>
  <c r="E37" i="75"/>
  <c r="I37" i="75"/>
  <c r="M37" i="75"/>
  <c r="Q37" i="75"/>
  <c r="U37" i="75"/>
  <c r="C38" i="75"/>
  <c r="G38" i="75"/>
  <c r="K38" i="75"/>
  <c r="O38" i="75"/>
  <c r="S38" i="75"/>
  <c r="W38" i="75"/>
  <c r="E39" i="75"/>
  <c r="I39" i="75"/>
  <c r="M39" i="75"/>
  <c r="Q39" i="75"/>
  <c r="U39" i="75"/>
  <c r="C40" i="75"/>
  <c r="G40" i="75"/>
  <c r="K40" i="75"/>
  <c r="O40" i="75"/>
  <c r="S40" i="75"/>
  <c r="W40" i="75"/>
  <c r="E41" i="75"/>
  <c r="I41" i="75"/>
  <c r="M41" i="75"/>
  <c r="Q41" i="75"/>
  <c r="U41" i="75"/>
  <c r="C42" i="75"/>
  <c r="G42" i="75"/>
  <c r="K42" i="75"/>
  <c r="O42" i="75"/>
  <c r="S42" i="75"/>
  <c r="W42" i="75"/>
  <c r="E43" i="75"/>
  <c r="I43" i="75"/>
  <c r="M43" i="75"/>
  <c r="Q43" i="75"/>
  <c r="U43" i="75"/>
  <c r="C44" i="75"/>
  <c r="G44" i="75"/>
  <c r="K44" i="75"/>
  <c r="O44" i="75"/>
  <c r="S44" i="75"/>
  <c r="W44" i="75"/>
  <c r="E45" i="75"/>
  <c r="I45" i="75"/>
  <c r="M45" i="75"/>
  <c r="Q45" i="75"/>
  <c r="U45" i="75"/>
  <c r="C46" i="75"/>
  <c r="G46" i="75"/>
  <c r="K46" i="75"/>
  <c r="O46" i="75"/>
  <c r="S46" i="75"/>
  <c r="W46" i="75"/>
  <c r="E47" i="75"/>
  <c r="I47" i="75"/>
  <c r="M47" i="75"/>
  <c r="Q47" i="75"/>
  <c r="U47" i="75"/>
  <c r="C48" i="75"/>
  <c r="G48" i="75"/>
  <c r="K48" i="75"/>
  <c r="O48" i="75"/>
  <c r="S48" i="75"/>
  <c r="W48" i="75"/>
  <c r="E49" i="75"/>
  <c r="I49" i="75"/>
  <c r="M49" i="75"/>
  <c r="Q49" i="75"/>
  <c r="U49" i="75"/>
  <c r="C50" i="75"/>
  <c r="G50" i="75"/>
  <c r="K50" i="75"/>
  <c r="O50" i="75"/>
  <c r="S50" i="75"/>
  <c r="W50" i="75"/>
  <c r="E51" i="75"/>
  <c r="I51" i="75"/>
  <c r="M51" i="75"/>
  <c r="Q51" i="75"/>
  <c r="U51" i="75"/>
  <c r="C52" i="76"/>
  <c r="C53" i="75"/>
  <c r="G52" i="76"/>
  <c r="K52" i="76"/>
  <c r="K53" i="75"/>
  <c r="O52" i="76"/>
  <c r="O53" i="75"/>
  <c r="S52" i="76"/>
  <c r="W52" i="76"/>
  <c r="E54" i="75"/>
  <c r="I54" i="75"/>
  <c r="M54" i="75"/>
  <c r="Q54" i="75"/>
  <c r="U54" i="75"/>
  <c r="C55" i="75"/>
  <c r="G55" i="75"/>
  <c r="K55" i="75"/>
  <c r="O55" i="75"/>
  <c r="S55" i="75"/>
  <c r="W55" i="75"/>
  <c r="E56" i="75"/>
  <c r="I56" i="75"/>
  <c r="M56" i="75"/>
  <c r="Q56" i="75"/>
  <c r="U56" i="75"/>
  <c r="C57" i="75"/>
  <c r="G57" i="75"/>
  <c r="K57" i="75"/>
  <c r="O57" i="75"/>
  <c r="S57" i="75"/>
  <c r="W57" i="75"/>
  <c r="E58" i="75"/>
  <c r="I58" i="75"/>
  <c r="M58" i="75"/>
  <c r="Q58" i="75"/>
  <c r="U58" i="75"/>
  <c r="C59" i="75"/>
  <c r="G59" i="75"/>
  <c r="K59" i="75"/>
  <c r="O59" i="75"/>
  <c r="S59" i="75"/>
  <c r="W59" i="75"/>
  <c r="E60" i="75"/>
  <c r="I60" i="75"/>
  <c r="M60" i="75"/>
  <c r="Q60" i="75"/>
  <c r="U60" i="75"/>
  <c r="C61" i="75"/>
  <c r="G61" i="75"/>
  <c r="K61" i="75"/>
  <c r="O61" i="75"/>
  <c r="S61" i="75"/>
  <c r="W61" i="75"/>
  <c r="E62" i="75"/>
  <c r="I62" i="75"/>
  <c r="M62" i="75"/>
  <c r="Q62" i="75"/>
  <c r="U62" i="75"/>
  <c r="C63" i="75"/>
  <c r="G63" i="75"/>
  <c r="K63" i="75"/>
  <c r="O63" i="75"/>
  <c r="S63" i="75"/>
  <c r="W63" i="75"/>
  <c r="E64" i="75"/>
  <c r="I64" i="75"/>
  <c r="M64" i="75"/>
  <c r="Q64" i="75"/>
  <c r="U64" i="75"/>
  <c r="C65" i="75"/>
  <c r="G65" i="75"/>
  <c r="K65" i="75"/>
  <c r="O65" i="75"/>
  <c r="S65" i="75"/>
  <c r="W65" i="75"/>
  <c r="E66" i="75"/>
  <c r="I66" i="75"/>
  <c r="M66" i="75"/>
  <c r="Q66" i="75"/>
  <c r="U66" i="75"/>
  <c r="C67" i="75"/>
  <c r="G67" i="75"/>
  <c r="K67" i="75"/>
  <c r="O67" i="75"/>
  <c r="S67" i="75"/>
  <c r="W67" i="75"/>
  <c r="E68" i="75"/>
  <c r="I68" i="75"/>
  <c r="M68" i="75"/>
  <c r="Q68" i="75"/>
  <c r="U68" i="75"/>
  <c r="C69" i="75"/>
  <c r="G69" i="75"/>
  <c r="K69" i="75"/>
  <c r="O69" i="75"/>
  <c r="S69" i="75"/>
  <c r="W69" i="75"/>
  <c r="E70" i="75"/>
  <c r="I70" i="75"/>
  <c r="M70" i="75"/>
  <c r="Q70" i="75"/>
  <c r="U70" i="75"/>
  <c r="C71" i="76"/>
  <c r="C72" i="75"/>
  <c r="G71" i="76"/>
  <c r="G72" i="75"/>
  <c r="K71" i="76"/>
  <c r="K72" i="75"/>
  <c r="O71" i="76"/>
  <c r="O72" i="75"/>
  <c r="S71" i="76"/>
  <c r="S72" i="75"/>
  <c r="W71" i="76"/>
  <c r="E73" i="75"/>
  <c r="I73" i="75"/>
  <c r="M73" i="75"/>
  <c r="Q73" i="75"/>
  <c r="U73" i="75"/>
  <c r="U71" i="75" s="1"/>
  <c r="C74" i="75"/>
  <c r="G74" i="75"/>
  <c r="K74" i="75"/>
  <c r="O74" i="75"/>
  <c r="S74" i="75"/>
  <c r="W74" i="75"/>
  <c r="E75" i="75"/>
  <c r="I75" i="75"/>
  <c r="M75" i="75"/>
  <c r="Q75" i="75"/>
  <c r="U75" i="75"/>
  <c r="C76" i="75"/>
  <c r="G76" i="75"/>
  <c r="K76" i="75"/>
  <c r="O76" i="75"/>
  <c r="S76" i="75"/>
  <c r="W76" i="75"/>
  <c r="J8" i="73"/>
  <c r="N8" i="73"/>
  <c r="R8" i="73"/>
  <c r="V8" i="73"/>
  <c r="C11" i="73"/>
  <c r="I52" i="72"/>
  <c r="M52" i="72"/>
  <c r="R52" i="72"/>
  <c r="V52" i="72"/>
  <c r="F71" i="72"/>
  <c r="J71" i="72"/>
  <c r="N71" i="72"/>
  <c r="R71" i="72"/>
  <c r="V71" i="72"/>
  <c r="D4" i="71"/>
  <c r="H4" i="71"/>
  <c r="L4" i="71"/>
  <c r="P4" i="71"/>
  <c r="T4" i="71"/>
  <c r="F8" i="71"/>
  <c r="J8" i="71"/>
  <c r="N8" i="71"/>
  <c r="R8" i="71"/>
  <c r="V8" i="71"/>
  <c r="F11" i="71"/>
  <c r="J11" i="71"/>
  <c r="N11" i="71"/>
  <c r="R11" i="71"/>
  <c r="V11" i="71"/>
  <c r="D17" i="71"/>
  <c r="H17" i="71"/>
  <c r="L17" i="71"/>
  <c r="P17" i="71"/>
  <c r="T17" i="71"/>
  <c r="D22" i="71"/>
  <c r="H22" i="71"/>
  <c r="L22" i="71"/>
  <c r="P22" i="71"/>
  <c r="T22" i="71"/>
  <c r="Q4" i="70"/>
  <c r="U4" i="70"/>
  <c r="C8" i="70"/>
  <c r="G8" i="70"/>
  <c r="K8" i="70"/>
  <c r="O8" i="70"/>
  <c r="S8" i="70"/>
  <c r="W8" i="70"/>
  <c r="C11" i="70"/>
  <c r="G11" i="70"/>
  <c r="K11" i="70"/>
  <c r="O11" i="70"/>
  <c r="S11" i="70"/>
  <c r="W11" i="70"/>
  <c r="E17" i="70"/>
  <c r="I17" i="70"/>
  <c r="M17" i="70"/>
  <c r="Q17" i="70"/>
  <c r="U17" i="70"/>
  <c r="E22" i="70"/>
  <c r="I22" i="70"/>
  <c r="M22" i="70"/>
  <c r="Q22" i="70"/>
  <c r="U22" i="70"/>
  <c r="C27" i="70"/>
  <c r="G27" i="70"/>
  <c r="K27" i="70"/>
  <c r="O27" i="70"/>
  <c r="S27" i="70"/>
  <c r="W27" i="70"/>
  <c r="E33" i="70"/>
  <c r="I33" i="70"/>
  <c r="M33" i="70"/>
  <c r="Q33" i="70"/>
  <c r="U33" i="70"/>
  <c r="E52" i="70"/>
  <c r="I52" i="70"/>
  <c r="M52" i="70"/>
  <c r="Q52" i="70"/>
  <c r="U52" i="70"/>
  <c r="E71" i="70"/>
  <c r="I71" i="70"/>
  <c r="M71" i="70"/>
  <c r="Q71" i="70"/>
  <c r="D4" i="69"/>
  <c r="H4" i="69"/>
  <c r="L4" i="69"/>
  <c r="P4" i="69"/>
  <c r="T4" i="69"/>
  <c r="F8" i="69"/>
  <c r="J8" i="69"/>
  <c r="N8" i="69"/>
  <c r="R8" i="69"/>
  <c r="V8" i="69"/>
  <c r="N11" i="69"/>
  <c r="R11" i="69"/>
  <c r="D52" i="69"/>
  <c r="W52" i="69"/>
  <c r="P71" i="69"/>
  <c r="T71" i="69"/>
  <c r="F4" i="68"/>
  <c r="J4" i="68"/>
  <c r="N4" i="68"/>
  <c r="R4" i="68"/>
  <c r="V4" i="68"/>
  <c r="D8" i="68"/>
  <c r="H8" i="68"/>
  <c r="L8" i="68"/>
  <c r="P8" i="68"/>
  <c r="T8" i="68"/>
  <c r="D11" i="68"/>
  <c r="H11" i="68"/>
  <c r="L11" i="68"/>
  <c r="P11" i="68"/>
  <c r="T11" i="68"/>
  <c r="F17" i="68"/>
  <c r="J17" i="68"/>
  <c r="N17" i="68"/>
  <c r="R17" i="68"/>
  <c r="V17" i="68"/>
  <c r="F22" i="68"/>
  <c r="J22" i="68"/>
  <c r="N22" i="68"/>
  <c r="R22" i="68"/>
  <c r="V22" i="68"/>
  <c r="D27" i="68"/>
  <c r="H27" i="68"/>
  <c r="L27" i="68"/>
  <c r="P27" i="68"/>
  <c r="T27" i="68"/>
  <c r="F33" i="68"/>
  <c r="W17" i="67"/>
  <c r="C22" i="67"/>
  <c r="G22" i="67"/>
  <c r="K22" i="67"/>
  <c r="O22" i="67"/>
  <c r="S22" i="67"/>
  <c r="W22" i="67"/>
  <c r="E27" i="67"/>
  <c r="I27" i="67"/>
  <c r="M27" i="67"/>
  <c r="Q27" i="67"/>
  <c r="U27" i="67"/>
  <c r="C33" i="67"/>
  <c r="G33" i="67"/>
  <c r="K33" i="67"/>
  <c r="O33" i="67"/>
  <c r="S33" i="67"/>
  <c r="W33" i="67"/>
  <c r="C52" i="67"/>
  <c r="G52" i="67"/>
  <c r="K52" i="67"/>
  <c r="O52" i="67"/>
  <c r="S52" i="67"/>
  <c r="W52" i="67"/>
  <c r="C71" i="67"/>
  <c r="G71" i="67"/>
  <c r="K71" i="67"/>
  <c r="O71" i="67"/>
  <c r="S71" i="67"/>
  <c r="W71" i="67"/>
  <c r="F4" i="66"/>
  <c r="M33" i="66"/>
  <c r="Q33" i="66"/>
  <c r="U33" i="66"/>
  <c r="E52" i="66"/>
  <c r="I52" i="66"/>
  <c r="M52" i="66"/>
  <c r="Q52" i="66"/>
  <c r="U52" i="66"/>
  <c r="E71" i="66"/>
  <c r="I71" i="66"/>
  <c r="M71" i="66"/>
  <c r="Q71" i="66"/>
  <c r="U71" i="66"/>
  <c r="C4" i="65"/>
  <c r="G4" i="65"/>
  <c r="K4" i="65"/>
  <c r="O4" i="65"/>
  <c r="S4" i="65"/>
  <c r="W4" i="65"/>
  <c r="E8" i="65"/>
  <c r="I8" i="65"/>
  <c r="M8" i="65"/>
  <c r="Q8" i="65"/>
  <c r="U8" i="65"/>
  <c r="E11" i="65"/>
  <c r="I11" i="65"/>
  <c r="M11" i="65"/>
  <c r="Q11" i="65"/>
  <c r="U11" i="65"/>
  <c r="C17" i="65"/>
  <c r="G17" i="65"/>
  <c r="K17" i="65"/>
  <c r="O17" i="65"/>
  <c r="S17" i="65"/>
  <c r="W17" i="65"/>
  <c r="C22" i="65"/>
  <c r="G22" i="65"/>
  <c r="K22" i="65"/>
  <c r="O22" i="65"/>
  <c r="S22" i="65"/>
  <c r="W22" i="65"/>
  <c r="E27" i="65"/>
  <c r="I27" i="65"/>
  <c r="M27" i="65"/>
  <c r="Q27" i="65"/>
  <c r="U27" i="65"/>
  <c r="C33" i="65"/>
  <c r="G33" i="65"/>
  <c r="K33" i="65"/>
  <c r="O33" i="65"/>
  <c r="S33" i="65"/>
  <c r="W33" i="65"/>
  <c r="C52" i="65"/>
  <c r="G52" i="65"/>
  <c r="K52" i="65"/>
  <c r="O52" i="65"/>
  <c r="S52" i="65"/>
  <c r="W52" i="65"/>
  <c r="C71" i="65"/>
  <c r="G71" i="65"/>
  <c r="K71" i="65"/>
  <c r="O71" i="65"/>
  <c r="S71" i="65"/>
  <c r="W71" i="65"/>
  <c r="E4" i="64"/>
  <c r="I4" i="64"/>
  <c r="M4" i="64"/>
  <c r="Q4" i="64"/>
  <c r="U4" i="64"/>
  <c r="C8" i="64"/>
  <c r="G8" i="64"/>
  <c r="K8" i="64"/>
  <c r="O8" i="64"/>
  <c r="S8" i="64"/>
  <c r="W8" i="64"/>
  <c r="C11" i="64"/>
  <c r="G11" i="64"/>
  <c r="K11" i="64"/>
  <c r="O11" i="64"/>
  <c r="S11" i="64"/>
  <c r="W11" i="64"/>
  <c r="E17" i="64"/>
  <c r="I17" i="64"/>
  <c r="M17" i="64"/>
  <c r="Q17" i="64"/>
  <c r="U17" i="64"/>
  <c r="E22" i="64"/>
  <c r="I22" i="64"/>
  <c r="M22" i="64"/>
  <c r="Q22" i="64"/>
  <c r="U22" i="64"/>
  <c r="C27" i="64"/>
  <c r="G27" i="64"/>
  <c r="K27" i="64"/>
  <c r="O27" i="64"/>
  <c r="S27" i="64"/>
  <c r="W27" i="64"/>
  <c r="E33" i="64"/>
  <c r="I33" i="64"/>
  <c r="M33" i="64"/>
  <c r="Q33" i="64"/>
  <c r="U33" i="64"/>
  <c r="E52" i="64"/>
  <c r="I52" i="64"/>
  <c r="M52" i="64"/>
  <c r="Q52" i="64"/>
  <c r="U52" i="64"/>
  <c r="E71" i="64"/>
  <c r="I71" i="64"/>
  <c r="M71" i="64"/>
  <c r="Q71" i="64"/>
  <c r="U71" i="64"/>
  <c r="C4" i="63"/>
  <c r="G4" i="63"/>
  <c r="K4" i="63"/>
  <c r="O4" i="63"/>
  <c r="S4" i="63"/>
  <c r="W4" i="63"/>
  <c r="E8" i="63"/>
  <c r="I8" i="63"/>
  <c r="M8" i="63"/>
  <c r="Q8" i="63"/>
  <c r="U8" i="63"/>
  <c r="E11" i="63"/>
  <c r="I11" i="63"/>
  <c r="M11" i="63"/>
  <c r="Q11" i="63"/>
  <c r="U11" i="63"/>
  <c r="C17" i="63"/>
  <c r="G17" i="63"/>
  <c r="K17" i="63"/>
  <c r="O17" i="63"/>
  <c r="S17" i="63"/>
  <c r="W17" i="63"/>
  <c r="C22" i="63"/>
  <c r="G22" i="63"/>
  <c r="K22" i="63"/>
  <c r="O22" i="63"/>
  <c r="S22" i="63"/>
  <c r="W22" i="63"/>
  <c r="E27" i="63"/>
  <c r="I27" i="63"/>
  <c r="M27" i="63"/>
  <c r="Q27" i="63"/>
  <c r="U27" i="63"/>
  <c r="C33" i="63"/>
  <c r="G33" i="63"/>
  <c r="K33" i="63"/>
  <c r="O33" i="63"/>
  <c r="S33" i="63"/>
  <c r="W33" i="63"/>
  <c r="C52" i="63"/>
  <c r="G52" i="63"/>
  <c r="K52" i="63"/>
  <c r="O52" i="63"/>
  <c r="S52" i="63"/>
  <c r="W52" i="63"/>
  <c r="C71" i="63"/>
  <c r="G71" i="63"/>
  <c r="K71" i="63"/>
  <c r="O71" i="63"/>
  <c r="S71" i="63"/>
  <c r="W71" i="63"/>
  <c r="E4" i="62"/>
  <c r="I4" i="62"/>
  <c r="M4" i="62"/>
  <c r="Q4" i="62"/>
  <c r="U4" i="62"/>
  <c r="C8" i="62"/>
  <c r="G8" i="62"/>
  <c r="K8" i="62"/>
  <c r="O8" i="62"/>
  <c r="S8" i="62"/>
  <c r="W8" i="62"/>
  <c r="C11" i="62"/>
  <c r="G11" i="62"/>
  <c r="K11" i="62"/>
  <c r="O11" i="62"/>
  <c r="S11" i="62"/>
  <c r="W11" i="62"/>
  <c r="E17" i="62"/>
  <c r="I17" i="62"/>
  <c r="M17" i="62"/>
  <c r="Q17" i="62"/>
  <c r="U17" i="62"/>
  <c r="E22" i="62"/>
  <c r="I22" i="62"/>
  <c r="M22" i="62"/>
  <c r="Q22" i="62"/>
  <c r="U22" i="62"/>
  <c r="C27" i="62"/>
  <c r="G27" i="62"/>
  <c r="K27" i="62"/>
  <c r="O27" i="62"/>
  <c r="S27" i="62"/>
  <c r="W27" i="62"/>
  <c r="E33" i="62"/>
  <c r="I33" i="62"/>
  <c r="M33" i="62"/>
  <c r="Q33" i="62"/>
  <c r="U33" i="62"/>
  <c r="E52" i="62"/>
  <c r="I52" i="62"/>
  <c r="M52" i="62"/>
  <c r="Q52" i="62"/>
  <c r="U52" i="62"/>
  <c r="E71" i="62"/>
  <c r="I71" i="62"/>
  <c r="M71" i="62"/>
  <c r="Q71" i="62"/>
  <c r="U71" i="62"/>
  <c r="C4" i="61"/>
  <c r="C5" i="60"/>
  <c r="G4" i="61"/>
  <c r="G5" i="60"/>
  <c r="K4" i="61"/>
  <c r="K5" i="60"/>
  <c r="O4" i="61"/>
  <c r="O5" i="60"/>
  <c r="S4" i="61"/>
  <c r="S5" i="60"/>
  <c r="W4" i="61"/>
  <c r="W5" i="60"/>
  <c r="E6" i="60"/>
  <c r="I6" i="60"/>
  <c r="M6" i="60"/>
  <c r="Q6" i="60"/>
  <c r="U6" i="60"/>
  <c r="C7" i="60"/>
  <c r="G7" i="60"/>
  <c r="K7" i="60"/>
  <c r="O7" i="60"/>
  <c r="S7" i="60"/>
  <c r="W7" i="60"/>
  <c r="E8" i="61"/>
  <c r="E9" i="60"/>
  <c r="I8" i="61"/>
  <c r="I9" i="60"/>
  <c r="M8" i="61"/>
  <c r="M9" i="60"/>
  <c r="Q8" i="61"/>
  <c r="Q9" i="60"/>
  <c r="U8" i="61"/>
  <c r="U9" i="60"/>
  <c r="C10" i="60"/>
  <c r="G10" i="60"/>
  <c r="G8" i="60" s="1"/>
  <c r="K10" i="60"/>
  <c r="K8" i="60" s="1"/>
  <c r="O10" i="60"/>
  <c r="S10" i="60"/>
  <c r="W10" i="60"/>
  <c r="E11" i="61"/>
  <c r="E12" i="60"/>
  <c r="I11" i="61"/>
  <c r="I12" i="60"/>
  <c r="M11" i="61"/>
  <c r="M12" i="60"/>
  <c r="Q11" i="61"/>
  <c r="Q12" i="60"/>
  <c r="U11" i="61"/>
  <c r="U12" i="60"/>
  <c r="C13" i="60"/>
  <c r="G13" i="60"/>
  <c r="K13" i="60"/>
  <c r="O13" i="60"/>
  <c r="S13" i="60"/>
  <c r="W13" i="60"/>
  <c r="E14" i="60"/>
  <c r="I14" i="60"/>
  <c r="M14" i="60"/>
  <c r="Q14" i="60"/>
  <c r="U14" i="60"/>
  <c r="C15" i="60"/>
  <c r="G15" i="60"/>
  <c r="K15" i="60"/>
  <c r="O15" i="60"/>
  <c r="S15" i="60"/>
  <c r="W15" i="60"/>
  <c r="E16" i="60"/>
  <c r="I16" i="60"/>
  <c r="M16" i="60"/>
  <c r="Q16" i="60"/>
  <c r="U16" i="60"/>
  <c r="C17" i="61"/>
  <c r="C18" i="60"/>
  <c r="G17" i="61"/>
  <c r="G18" i="60"/>
  <c r="K17" i="61"/>
  <c r="K18" i="60"/>
  <c r="O17" i="61"/>
  <c r="O18" i="60"/>
  <c r="S17" i="61"/>
  <c r="S18" i="60"/>
  <c r="W17" i="61"/>
  <c r="W18" i="60"/>
  <c r="E19" i="60"/>
  <c r="I19" i="60"/>
  <c r="M19" i="60"/>
  <c r="Q19" i="60"/>
  <c r="U19" i="60"/>
  <c r="C20" i="60"/>
  <c r="G20" i="60"/>
  <c r="K20" i="60"/>
  <c r="O20" i="60"/>
  <c r="S20" i="60"/>
  <c r="W20" i="60"/>
  <c r="E21" i="60"/>
  <c r="I21" i="60"/>
  <c r="M21" i="60"/>
  <c r="Q21" i="60"/>
  <c r="U21" i="60"/>
  <c r="C22" i="61"/>
  <c r="C23" i="60"/>
  <c r="G22" i="61"/>
  <c r="G23" i="60"/>
  <c r="K22" i="61"/>
  <c r="K23" i="60"/>
  <c r="O22" i="61"/>
  <c r="O23" i="60"/>
  <c r="S22" i="61"/>
  <c r="S23" i="60"/>
  <c r="W22" i="61"/>
  <c r="W23" i="60"/>
  <c r="E24" i="60"/>
  <c r="E22" i="60" s="1"/>
  <c r="I24" i="60"/>
  <c r="M24" i="60"/>
  <c r="Q24" i="60"/>
  <c r="U24" i="60"/>
  <c r="C25" i="60"/>
  <c r="G25" i="60"/>
  <c r="K25" i="60"/>
  <c r="O25" i="60"/>
  <c r="S25" i="60"/>
  <c r="W25" i="60"/>
  <c r="E27" i="61"/>
  <c r="E28" i="60"/>
  <c r="I27" i="61"/>
  <c r="I28" i="60"/>
  <c r="M27" i="61"/>
  <c r="M28" i="60"/>
  <c r="Q27" i="61"/>
  <c r="Q28" i="60"/>
  <c r="U27" i="61"/>
  <c r="U28" i="60"/>
  <c r="C29" i="60"/>
  <c r="G29" i="60"/>
  <c r="K29" i="60"/>
  <c r="O29" i="60"/>
  <c r="S29" i="60"/>
  <c r="W29" i="60"/>
  <c r="E30" i="60"/>
  <c r="I30" i="60"/>
  <c r="M30" i="60"/>
  <c r="Q30" i="60"/>
  <c r="U30" i="60"/>
  <c r="C31" i="60"/>
  <c r="G31" i="60"/>
  <c r="K31" i="60"/>
  <c r="O31" i="60"/>
  <c r="S31" i="60"/>
  <c r="W31" i="60"/>
  <c r="E32" i="60"/>
  <c r="I32" i="60"/>
  <c r="M32" i="60"/>
  <c r="Q32" i="60"/>
  <c r="U32" i="60"/>
  <c r="C33" i="61"/>
  <c r="C34" i="60"/>
  <c r="G33" i="61"/>
  <c r="G34" i="60"/>
  <c r="K33" i="61"/>
  <c r="K34" i="60"/>
  <c r="O33" i="61"/>
  <c r="O34" i="60"/>
  <c r="S33" i="61"/>
  <c r="S34" i="60"/>
  <c r="W33" i="61"/>
  <c r="W34" i="60"/>
  <c r="E35" i="60"/>
  <c r="I35" i="60"/>
  <c r="M35" i="60"/>
  <c r="Q35" i="60"/>
  <c r="U35" i="60"/>
  <c r="C36" i="60"/>
  <c r="G36" i="60"/>
  <c r="K36" i="60"/>
  <c r="O36" i="60"/>
  <c r="S36" i="60"/>
  <c r="W36" i="60"/>
  <c r="E37" i="60"/>
  <c r="I37" i="60"/>
  <c r="M37" i="60"/>
  <c r="Q37" i="60"/>
  <c r="U37" i="60"/>
  <c r="C38" i="60"/>
  <c r="G38" i="60"/>
  <c r="K38" i="60"/>
  <c r="O38" i="60"/>
  <c r="S38" i="60"/>
  <c r="W38" i="60"/>
  <c r="E39" i="60"/>
  <c r="I39" i="60"/>
  <c r="M39" i="60"/>
  <c r="Q39" i="60"/>
  <c r="U39" i="60"/>
  <c r="C40" i="60"/>
  <c r="G40" i="60"/>
  <c r="K40" i="60"/>
  <c r="O40" i="60"/>
  <c r="S40" i="60"/>
  <c r="W40" i="60"/>
  <c r="E41" i="60"/>
  <c r="I41" i="60"/>
  <c r="M41" i="60"/>
  <c r="Q41" i="60"/>
  <c r="U41" i="60"/>
  <c r="C42" i="60"/>
  <c r="G42" i="60"/>
  <c r="K42" i="60"/>
  <c r="O42" i="60"/>
  <c r="S42" i="60"/>
  <c r="W42" i="60"/>
  <c r="E43" i="60"/>
  <c r="I43" i="60"/>
  <c r="M43" i="60"/>
  <c r="Q43" i="60"/>
  <c r="U43" i="60"/>
  <c r="C44" i="60"/>
  <c r="G44" i="60"/>
  <c r="K44" i="60"/>
  <c r="O44" i="60"/>
  <c r="S44" i="60"/>
  <c r="W44" i="60"/>
  <c r="E45" i="60"/>
  <c r="I45" i="60"/>
  <c r="M45" i="60"/>
  <c r="Q45" i="60"/>
  <c r="U45" i="60"/>
  <c r="C46" i="60"/>
  <c r="G46" i="60"/>
  <c r="K46" i="60"/>
  <c r="O46" i="60"/>
  <c r="S46" i="60"/>
  <c r="W46" i="60"/>
  <c r="E47" i="60"/>
  <c r="I47" i="60"/>
  <c r="M47" i="60"/>
  <c r="Q47" i="60"/>
  <c r="U47" i="60"/>
  <c r="C48" i="60"/>
  <c r="G48" i="60"/>
  <c r="K48" i="60"/>
  <c r="O48" i="60"/>
  <c r="S48" i="60"/>
  <c r="W48" i="60"/>
  <c r="E49" i="60"/>
  <c r="I49" i="60"/>
  <c r="M49" i="60"/>
  <c r="Q49" i="60"/>
  <c r="U49" i="60"/>
  <c r="C50" i="60"/>
  <c r="G50" i="60"/>
  <c r="K50" i="60"/>
  <c r="O50" i="60"/>
  <c r="S50" i="60"/>
  <c r="W50" i="60"/>
  <c r="E51" i="60"/>
  <c r="I51" i="60"/>
  <c r="M51" i="60"/>
  <c r="Q51" i="60"/>
  <c r="U51" i="60"/>
  <c r="C52" i="61"/>
  <c r="C53" i="60"/>
  <c r="G52" i="61"/>
  <c r="G53" i="60"/>
  <c r="K52" i="61"/>
  <c r="K53" i="60"/>
  <c r="O52" i="61"/>
  <c r="O53" i="60"/>
  <c r="S52" i="61"/>
  <c r="S53" i="60"/>
  <c r="W52" i="61"/>
  <c r="W53" i="60"/>
  <c r="E54" i="60"/>
  <c r="I54" i="60"/>
  <c r="M54" i="60"/>
  <c r="Q54" i="60"/>
  <c r="U54" i="60"/>
  <c r="C55" i="60"/>
  <c r="G55" i="60"/>
  <c r="K55" i="60"/>
  <c r="O55" i="60"/>
  <c r="S55" i="60"/>
  <c r="W55" i="60"/>
  <c r="E56" i="60"/>
  <c r="I56" i="60"/>
  <c r="M56" i="60"/>
  <c r="Q56" i="60"/>
  <c r="U56" i="60"/>
  <c r="C57" i="60"/>
  <c r="G57" i="60"/>
  <c r="K57" i="60"/>
  <c r="O57" i="60"/>
  <c r="S57" i="60"/>
  <c r="W57" i="60"/>
  <c r="E58" i="60"/>
  <c r="I58" i="60"/>
  <c r="M58" i="60"/>
  <c r="Q58" i="60"/>
  <c r="U58" i="60"/>
  <c r="C59" i="60"/>
  <c r="G59" i="60"/>
  <c r="K59" i="60"/>
  <c r="O59" i="60"/>
  <c r="S59" i="60"/>
  <c r="W59" i="60"/>
  <c r="E60" i="60"/>
  <c r="I60" i="60"/>
  <c r="M60" i="60"/>
  <c r="Q60" i="60"/>
  <c r="U60" i="60"/>
  <c r="C61" i="60"/>
  <c r="G61" i="60"/>
  <c r="K61" i="60"/>
  <c r="O61" i="60"/>
  <c r="S61" i="60"/>
  <c r="W61" i="60"/>
  <c r="E62" i="60"/>
  <c r="I62" i="60"/>
  <c r="M62" i="60"/>
  <c r="Q62" i="60"/>
  <c r="U62" i="60"/>
  <c r="C63" i="60"/>
  <c r="G63" i="60"/>
  <c r="K63" i="60"/>
  <c r="O63" i="60"/>
  <c r="S63" i="60"/>
  <c r="W63" i="60"/>
  <c r="E64" i="60"/>
  <c r="I64" i="60"/>
  <c r="M64" i="60"/>
  <c r="Q64" i="60"/>
  <c r="U64" i="60"/>
  <c r="C65" i="60"/>
  <c r="G65" i="60"/>
  <c r="K65" i="60"/>
  <c r="O65" i="60"/>
  <c r="S65" i="60"/>
  <c r="W65" i="60"/>
  <c r="E66" i="60"/>
  <c r="I66" i="60"/>
  <c r="M66" i="60"/>
  <c r="Q66" i="60"/>
  <c r="U66" i="60"/>
  <c r="C67" i="60"/>
  <c r="G67" i="60"/>
  <c r="K67" i="60"/>
  <c r="O67" i="60"/>
  <c r="S67" i="60"/>
  <c r="W67" i="60"/>
  <c r="E68" i="60"/>
  <c r="I68" i="60"/>
  <c r="M68" i="60"/>
  <c r="Q68" i="60"/>
  <c r="U68" i="60"/>
  <c r="C69" i="60"/>
  <c r="G69" i="60"/>
  <c r="K69" i="60"/>
  <c r="O69" i="60"/>
  <c r="S69" i="60"/>
  <c r="W69" i="60"/>
  <c r="E70" i="60"/>
  <c r="I70" i="60"/>
  <c r="M70" i="60"/>
  <c r="Q70" i="60"/>
  <c r="U70" i="60"/>
  <c r="C71" i="61"/>
  <c r="C72" i="60"/>
  <c r="G71" i="61"/>
  <c r="G72" i="60"/>
  <c r="K71" i="61"/>
  <c r="K72" i="60"/>
  <c r="O71" i="61"/>
  <c r="O72" i="60"/>
  <c r="S71" i="61"/>
  <c r="S72" i="60"/>
  <c r="W71" i="61"/>
  <c r="W72" i="60"/>
  <c r="E73" i="60"/>
  <c r="I73" i="60"/>
  <c r="M73" i="60"/>
  <c r="Q73" i="60"/>
  <c r="U73" i="60"/>
  <c r="C74" i="60"/>
  <c r="G74" i="60"/>
  <c r="K74" i="60"/>
  <c r="O74" i="60"/>
  <c r="S74" i="60"/>
  <c r="W74" i="60"/>
  <c r="E75" i="60"/>
  <c r="I75" i="60"/>
  <c r="M75" i="60"/>
  <c r="Q75" i="60"/>
  <c r="U75" i="60"/>
  <c r="C76" i="60"/>
  <c r="G76" i="60"/>
  <c r="K76" i="60"/>
  <c r="O76" i="60"/>
  <c r="S76" i="60"/>
  <c r="W76" i="60"/>
  <c r="F4" i="58"/>
  <c r="D27" i="58"/>
  <c r="H27" i="58"/>
  <c r="L27" i="58"/>
  <c r="P27" i="58"/>
  <c r="C4" i="57"/>
  <c r="H4" i="57"/>
  <c r="L4" i="57"/>
  <c r="P4" i="57"/>
  <c r="T4" i="57"/>
  <c r="F8" i="57"/>
  <c r="J8" i="57"/>
  <c r="N8" i="57"/>
  <c r="R8" i="57"/>
  <c r="V8" i="57"/>
  <c r="F11" i="57"/>
  <c r="J11" i="57"/>
  <c r="N11" i="57"/>
  <c r="R11" i="57"/>
  <c r="V11" i="57"/>
  <c r="D17" i="57"/>
  <c r="H17" i="57"/>
  <c r="L17" i="57"/>
  <c r="P17" i="57"/>
  <c r="T17" i="57"/>
  <c r="D22" i="57"/>
  <c r="H22" i="57"/>
  <c r="L22" i="57"/>
  <c r="P22" i="57"/>
  <c r="T22" i="57"/>
  <c r="F27" i="57"/>
  <c r="J27" i="57"/>
  <c r="N27" i="57"/>
  <c r="R27" i="57"/>
  <c r="V27" i="57"/>
  <c r="D33" i="57"/>
  <c r="H33" i="57"/>
  <c r="L33" i="57"/>
  <c r="P33" i="57"/>
  <c r="T33" i="57"/>
  <c r="D52" i="57"/>
  <c r="H52" i="57"/>
  <c r="L52" i="57"/>
  <c r="P52" i="57"/>
  <c r="T52" i="57"/>
  <c r="D71" i="57"/>
  <c r="H71" i="57"/>
  <c r="L71" i="57"/>
  <c r="P71" i="57"/>
  <c r="T71" i="57"/>
  <c r="S4" i="55"/>
  <c r="W4" i="55"/>
  <c r="E27" i="55"/>
  <c r="I27" i="55"/>
  <c r="N27" i="55"/>
  <c r="R27" i="55"/>
  <c r="V27" i="55"/>
  <c r="D33" i="55"/>
  <c r="H33" i="55"/>
  <c r="L33" i="55"/>
  <c r="P33" i="55"/>
  <c r="T33" i="55"/>
  <c r="D52" i="55"/>
  <c r="H52" i="55"/>
  <c r="L52" i="55"/>
  <c r="P52" i="55"/>
  <c r="T52" i="55"/>
  <c r="D71" i="55"/>
  <c r="H71" i="55"/>
  <c r="L71" i="55"/>
  <c r="P71" i="55"/>
  <c r="T71" i="55"/>
  <c r="F4" i="54"/>
  <c r="J4" i="54"/>
  <c r="N4" i="54"/>
  <c r="R4" i="54"/>
  <c r="V4" i="54"/>
  <c r="D8" i="54"/>
  <c r="H8" i="54"/>
  <c r="L8" i="54"/>
  <c r="P8" i="54"/>
  <c r="T8" i="54"/>
  <c r="I17" i="54"/>
  <c r="M17" i="54"/>
  <c r="Q17" i="54"/>
  <c r="V17" i="54"/>
  <c r="F22" i="54"/>
  <c r="J22" i="54"/>
  <c r="N22" i="54"/>
  <c r="R22" i="54"/>
  <c r="C71" i="53"/>
  <c r="G71" i="53"/>
  <c r="K71" i="53"/>
  <c r="P71" i="53"/>
  <c r="T71" i="53"/>
  <c r="C22" i="46"/>
  <c r="O26" i="39"/>
  <c r="T3" i="33"/>
  <c r="D4" i="31"/>
  <c r="D5" i="30"/>
  <c r="H4" i="31"/>
  <c r="L4" i="31"/>
  <c r="L5" i="30"/>
  <c r="P4" i="31"/>
  <c r="P5" i="30"/>
  <c r="T4" i="31"/>
  <c r="T5" i="30"/>
  <c r="F6" i="30"/>
  <c r="J6" i="30"/>
  <c r="N6" i="30"/>
  <c r="R6" i="30"/>
  <c r="V6" i="30"/>
  <c r="D7" i="30"/>
  <c r="H7" i="30"/>
  <c r="L7" i="30"/>
  <c r="P7" i="30"/>
  <c r="T7" i="30"/>
  <c r="F8" i="31"/>
  <c r="J8" i="31"/>
  <c r="J9" i="30"/>
  <c r="N8" i="31"/>
  <c r="N9" i="30"/>
  <c r="R8" i="31"/>
  <c r="R9" i="30"/>
  <c r="V8" i="31"/>
  <c r="V9" i="30"/>
  <c r="D10" i="30"/>
  <c r="H10" i="30"/>
  <c r="L10" i="30"/>
  <c r="L8" i="30" s="1"/>
  <c r="P10" i="30"/>
  <c r="T10" i="30"/>
  <c r="F11" i="31"/>
  <c r="F12" i="30"/>
  <c r="K11" i="31"/>
  <c r="K12" i="30"/>
  <c r="O11" i="31"/>
  <c r="O12" i="30"/>
  <c r="S11" i="31"/>
  <c r="S12" i="30"/>
  <c r="W11" i="31"/>
  <c r="W12" i="30"/>
  <c r="E13" i="30"/>
  <c r="I13" i="30"/>
  <c r="M13" i="30"/>
  <c r="Q13" i="30"/>
  <c r="U13" i="30"/>
  <c r="C14" i="30"/>
  <c r="G14" i="30"/>
  <c r="K14" i="30"/>
  <c r="O14" i="30"/>
  <c r="S14" i="30"/>
  <c r="W14" i="30"/>
  <c r="E15" i="30"/>
  <c r="I15" i="30"/>
  <c r="M15" i="30"/>
  <c r="Q15" i="30"/>
  <c r="U15" i="30"/>
  <c r="C16" i="30"/>
  <c r="G16" i="30"/>
  <c r="K16" i="30"/>
  <c r="O16" i="30"/>
  <c r="S16" i="30"/>
  <c r="W16" i="30"/>
  <c r="E17" i="31"/>
  <c r="E18" i="30"/>
  <c r="I17" i="31"/>
  <c r="I18" i="30"/>
  <c r="M17" i="31"/>
  <c r="M18" i="30"/>
  <c r="Q17" i="31"/>
  <c r="Q18" i="30"/>
  <c r="U17" i="31"/>
  <c r="U18" i="30"/>
  <c r="C19" i="30"/>
  <c r="G19" i="30"/>
  <c r="K19" i="30"/>
  <c r="O19" i="30"/>
  <c r="S19" i="30"/>
  <c r="W19" i="30"/>
  <c r="E20" i="30"/>
  <c r="I20" i="30"/>
  <c r="M20" i="30"/>
  <c r="Q20" i="30"/>
  <c r="U20" i="30"/>
  <c r="C21" i="30"/>
  <c r="G21" i="30"/>
  <c r="K21" i="30"/>
  <c r="O21" i="30"/>
  <c r="S21" i="30"/>
  <c r="W21" i="30"/>
  <c r="E22" i="31"/>
  <c r="E23" i="30"/>
  <c r="I22" i="31"/>
  <c r="I23" i="30"/>
  <c r="M22" i="31"/>
  <c r="M23" i="30"/>
  <c r="Q22" i="31"/>
  <c r="Q23" i="30"/>
  <c r="U22" i="31"/>
  <c r="U23" i="30"/>
  <c r="C24" i="30"/>
  <c r="G24" i="30"/>
  <c r="K24" i="30"/>
  <c r="O24" i="30"/>
  <c r="S24" i="30"/>
  <c r="W24" i="30"/>
  <c r="E25" i="30"/>
  <c r="I25" i="30"/>
  <c r="M25" i="30"/>
  <c r="Q25" i="30"/>
  <c r="U25" i="30"/>
  <c r="C27" i="31"/>
  <c r="C28" i="30"/>
  <c r="G27" i="31"/>
  <c r="G28" i="30"/>
  <c r="K27" i="31"/>
  <c r="K28" i="30"/>
  <c r="O27" i="31"/>
  <c r="O28" i="30"/>
  <c r="S27" i="31"/>
  <c r="S28" i="30"/>
  <c r="F29" i="30"/>
  <c r="J29" i="30"/>
  <c r="N29" i="30"/>
  <c r="R29" i="30"/>
  <c r="V29" i="30"/>
  <c r="D30" i="30"/>
  <c r="H30" i="30"/>
  <c r="L30" i="30"/>
  <c r="P30" i="30"/>
  <c r="T30" i="30"/>
  <c r="F31" i="30"/>
  <c r="J31" i="30"/>
  <c r="N31" i="30"/>
  <c r="R31" i="30"/>
  <c r="V31" i="30"/>
  <c r="D32" i="30"/>
  <c r="H32" i="30"/>
  <c r="L32" i="30"/>
  <c r="P32" i="30"/>
  <c r="T32" i="30"/>
  <c r="F33" i="31"/>
  <c r="F34" i="30"/>
  <c r="J33" i="31"/>
  <c r="J34" i="30"/>
  <c r="N33" i="31"/>
  <c r="N34" i="30"/>
  <c r="R33" i="31"/>
  <c r="R34" i="30"/>
  <c r="V33" i="31"/>
  <c r="V34" i="30"/>
  <c r="D35" i="30"/>
  <c r="H35" i="30"/>
  <c r="L35" i="30"/>
  <c r="P35" i="30"/>
  <c r="T35" i="30"/>
  <c r="F36" i="30"/>
  <c r="J36" i="30"/>
  <c r="N36" i="30"/>
  <c r="R36" i="30"/>
  <c r="V36" i="30"/>
  <c r="D37" i="30"/>
  <c r="H37" i="30"/>
  <c r="L37" i="30"/>
  <c r="P37" i="30"/>
  <c r="T37" i="30"/>
  <c r="F38" i="30"/>
  <c r="J38" i="30"/>
  <c r="N38" i="30"/>
  <c r="R38" i="30"/>
  <c r="V38" i="30"/>
  <c r="D39" i="30"/>
  <c r="H39" i="30"/>
  <c r="L39" i="30"/>
  <c r="P39" i="30"/>
  <c r="T39" i="30"/>
  <c r="F40" i="30"/>
  <c r="J40" i="30"/>
  <c r="N40" i="30"/>
  <c r="R40" i="30"/>
  <c r="V40" i="30"/>
  <c r="D41" i="30"/>
  <c r="H41" i="30"/>
  <c r="L41" i="30"/>
  <c r="P41" i="30"/>
  <c r="T41" i="30"/>
  <c r="F42" i="30"/>
  <c r="J42" i="30"/>
  <c r="N42" i="30"/>
  <c r="R42" i="30"/>
  <c r="V42" i="30"/>
  <c r="D43" i="30"/>
  <c r="H43" i="30"/>
  <c r="L43" i="30"/>
  <c r="P43" i="30"/>
  <c r="T43" i="30"/>
  <c r="F44" i="30"/>
  <c r="J44" i="30"/>
  <c r="N44" i="30"/>
  <c r="R44" i="30"/>
  <c r="V44" i="30"/>
  <c r="D45" i="30"/>
  <c r="H45" i="30"/>
  <c r="L45" i="30"/>
  <c r="P45" i="30"/>
  <c r="T45" i="30"/>
  <c r="F46" i="30"/>
  <c r="J46" i="30"/>
  <c r="N46" i="30"/>
  <c r="R46" i="30"/>
  <c r="V46" i="30"/>
  <c r="D47" i="30"/>
  <c r="H47" i="30"/>
  <c r="L47" i="30"/>
  <c r="P47" i="30"/>
  <c r="T47" i="30"/>
  <c r="F48" i="30"/>
  <c r="J48" i="30"/>
  <c r="N48" i="30"/>
  <c r="R48" i="30"/>
  <c r="V48" i="30"/>
  <c r="D49" i="30"/>
  <c r="H49" i="30"/>
  <c r="L49" i="30"/>
  <c r="P49" i="30"/>
  <c r="T49" i="30"/>
  <c r="F50" i="30"/>
  <c r="J50" i="30"/>
  <c r="N50" i="30"/>
  <c r="R50" i="30"/>
  <c r="V50" i="30"/>
  <c r="D51" i="30"/>
  <c r="H51" i="30"/>
  <c r="L51" i="30"/>
  <c r="P51" i="30"/>
  <c r="T51" i="30"/>
  <c r="F52" i="31"/>
  <c r="F53" i="30"/>
  <c r="J52" i="31"/>
  <c r="J53" i="30"/>
  <c r="N52" i="31"/>
  <c r="R52" i="31"/>
  <c r="R53" i="30"/>
  <c r="V52" i="31"/>
  <c r="V53" i="30"/>
  <c r="D54" i="30"/>
  <c r="H54" i="30"/>
  <c r="L54" i="30"/>
  <c r="P54" i="30"/>
  <c r="T54" i="30"/>
  <c r="F55" i="30"/>
  <c r="J55" i="30"/>
  <c r="N55" i="30"/>
  <c r="R55" i="30"/>
  <c r="V55" i="30"/>
  <c r="D56" i="30"/>
  <c r="H56" i="30"/>
  <c r="L56" i="30"/>
  <c r="P56" i="30"/>
  <c r="T56" i="30"/>
  <c r="F57" i="30"/>
  <c r="J57" i="30"/>
  <c r="N57" i="30"/>
  <c r="R57" i="30"/>
  <c r="V57" i="30"/>
  <c r="D58" i="30"/>
  <c r="H58" i="30"/>
  <c r="L58" i="30"/>
  <c r="P58" i="30"/>
  <c r="T58" i="30"/>
  <c r="F59" i="30"/>
  <c r="J59" i="30"/>
  <c r="N59" i="30"/>
  <c r="R59" i="30"/>
  <c r="V59" i="30"/>
  <c r="D60" i="30"/>
  <c r="H60" i="30"/>
  <c r="L60" i="30"/>
  <c r="P60" i="30"/>
  <c r="T60" i="30"/>
  <c r="F61" i="30"/>
  <c r="J61" i="30"/>
  <c r="N61" i="30"/>
  <c r="R61" i="30"/>
  <c r="V61" i="30"/>
  <c r="D62" i="30"/>
  <c r="H62" i="30"/>
  <c r="L62" i="30"/>
  <c r="P62" i="30"/>
  <c r="T62" i="30"/>
  <c r="F63" i="30"/>
  <c r="J63" i="30"/>
  <c r="N63" i="30"/>
  <c r="R63" i="30"/>
  <c r="V63" i="30"/>
  <c r="D64" i="30"/>
  <c r="H64" i="30"/>
  <c r="L64" i="30"/>
  <c r="P64" i="30"/>
  <c r="T64" i="30"/>
  <c r="F65" i="30"/>
  <c r="J65" i="30"/>
  <c r="N65" i="30"/>
  <c r="R65" i="30"/>
  <c r="V65" i="30"/>
  <c r="D66" i="30"/>
  <c r="H66" i="30"/>
  <c r="L66" i="30"/>
  <c r="P66" i="30"/>
  <c r="T66" i="30"/>
  <c r="F67" i="30"/>
  <c r="J67" i="30"/>
  <c r="N67" i="30"/>
  <c r="R67" i="30"/>
  <c r="V67" i="30"/>
  <c r="D68" i="30"/>
  <c r="H68" i="30"/>
  <c r="L68" i="30"/>
  <c r="P68" i="30"/>
  <c r="T68" i="30"/>
  <c r="F69" i="30"/>
  <c r="J69" i="30"/>
  <c r="N69" i="30"/>
  <c r="R69" i="30"/>
  <c r="V69" i="30"/>
  <c r="D70" i="30"/>
  <c r="H70" i="30"/>
  <c r="L70" i="30"/>
  <c r="P70" i="30"/>
  <c r="T70" i="30"/>
  <c r="F71" i="31"/>
  <c r="F72" i="30"/>
  <c r="J71" i="31"/>
  <c r="J72" i="30"/>
  <c r="N71" i="31"/>
  <c r="N72" i="30"/>
  <c r="R71" i="31"/>
  <c r="R72" i="30"/>
  <c r="V71" i="31"/>
  <c r="V72" i="30"/>
  <c r="E73" i="30"/>
  <c r="I73" i="30"/>
  <c r="M73" i="30"/>
  <c r="Q73" i="30"/>
  <c r="U73" i="30"/>
  <c r="C74" i="30"/>
  <c r="G74" i="30"/>
  <c r="K74" i="30"/>
  <c r="O74" i="30"/>
  <c r="S74" i="30"/>
  <c r="W74" i="30"/>
  <c r="E75" i="30"/>
  <c r="I75" i="30"/>
  <c r="M75" i="30"/>
  <c r="Q75" i="30"/>
  <c r="U75" i="30"/>
  <c r="C76" i="30"/>
  <c r="G76" i="30"/>
  <c r="K76" i="30"/>
  <c r="O76" i="30"/>
  <c r="S76" i="30"/>
  <c r="W76" i="30"/>
  <c r="D17" i="26"/>
  <c r="H17" i="26"/>
  <c r="L17" i="26"/>
  <c r="P17" i="26"/>
  <c r="T17" i="26"/>
  <c r="D22" i="26"/>
  <c r="H22" i="26"/>
  <c r="L22" i="26"/>
  <c r="P22" i="26"/>
  <c r="T22" i="26"/>
  <c r="N71" i="26"/>
  <c r="R71" i="26"/>
  <c r="V71" i="26"/>
  <c r="P4" i="25"/>
  <c r="T4" i="25"/>
  <c r="K8" i="25"/>
  <c r="O8" i="25"/>
  <c r="S8" i="25"/>
  <c r="W8" i="25"/>
  <c r="G11" i="25"/>
  <c r="G3" i="25" s="1"/>
  <c r="K11" i="25"/>
  <c r="O11" i="25"/>
  <c r="S11" i="25"/>
  <c r="W11" i="25"/>
  <c r="V22" i="25"/>
  <c r="D27" i="25"/>
  <c r="I27" i="25"/>
  <c r="M27" i="25"/>
  <c r="Q27" i="25"/>
  <c r="U27" i="25"/>
  <c r="D33" i="25"/>
  <c r="H33" i="25"/>
  <c r="L33" i="25"/>
  <c r="L26" i="25" s="1"/>
  <c r="Q33" i="25"/>
  <c r="U33" i="25"/>
  <c r="O52" i="25"/>
  <c r="S52" i="25"/>
  <c r="D4" i="24"/>
  <c r="D3" i="24" s="1"/>
  <c r="H4" i="24"/>
  <c r="H3" i="24" s="1"/>
  <c r="L4" i="24"/>
  <c r="L3" i="24" s="1"/>
  <c r="P4" i="24"/>
  <c r="P3" i="24" s="1"/>
  <c r="T4" i="24"/>
  <c r="T8" i="24"/>
  <c r="E11" i="24"/>
  <c r="I11" i="24"/>
  <c r="M11" i="24"/>
  <c r="R11" i="24"/>
  <c r="V11" i="24"/>
  <c r="D17" i="24"/>
  <c r="H17" i="24"/>
  <c r="L17" i="24"/>
  <c r="P17" i="24"/>
  <c r="U17" i="24"/>
  <c r="E22" i="24"/>
  <c r="I22" i="24"/>
  <c r="M22" i="24"/>
  <c r="Q22" i="24"/>
  <c r="U22" i="24"/>
  <c r="E27" i="24"/>
  <c r="E26" i="24" s="1"/>
  <c r="I27" i="24"/>
  <c r="I26" i="24" s="1"/>
  <c r="O27" i="24"/>
  <c r="S27" i="24"/>
  <c r="F33" i="24"/>
  <c r="J33" i="24"/>
  <c r="N33" i="24"/>
  <c r="S33" i="24"/>
  <c r="W33" i="24"/>
  <c r="T17" i="23"/>
  <c r="J33" i="23"/>
  <c r="J26" i="23" s="1"/>
  <c r="N33" i="23"/>
  <c r="N26" i="23" s="1"/>
  <c r="R33" i="23"/>
  <c r="R26" i="23" s="1"/>
  <c r="E52" i="23"/>
  <c r="O52" i="23"/>
  <c r="T52" i="23"/>
  <c r="C52" i="17"/>
  <c r="C71" i="17"/>
  <c r="C71" i="16"/>
  <c r="F52" i="10"/>
  <c r="J52" i="10"/>
  <c r="N52" i="10"/>
  <c r="R52" i="10"/>
  <c r="V52" i="10"/>
  <c r="F71" i="10"/>
  <c r="J71" i="10"/>
  <c r="O71" i="10"/>
  <c r="S71" i="10"/>
  <c r="W71" i="10"/>
  <c r="G17" i="6"/>
  <c r="K17" i="6"/>
  <c r="D27" i="6"/>
  <c r="H27" i="6"/>
  <c r="L27" i="6"/>
  <c r="P27" i="6"/>
  <c r="T27" i="6"/>
  <c r="U52" i="5"/>
  <c r="W33" i="4"/>
  <c r="E17" i="3"/>
  <c r="K35" i="94"/>
  <c r="O35" i="94"/>
  <c r="S35" i="94"/>
  <c r="W35" i="94"/>
  <c r="E36" i="94"/>
  <c r="I36" i="94"/>
  <c r="M36" i="94"/>
  <c r="Q36" i="94"/>
  <c r="U36" i="94"/>
  <c r="C37" i="94"/>
  <c r="G37" i="94"/>
  <c r="K37" i="94"/>
  <c r="O37" i="94"/>
  <c r="S37" i="94"/>
  <c r="W37" i="94"/>
  <c r="E38" i="94"/>
  <c r="I38" i="94"/>
  <c r="M38" i="94"/>
  <c r="Q38" i="94"/>
  <c r="U38" i="94"/>
  <c r="C39" i="94"/>
  <c r="G39" i="94"/>
  <c r="K39" i="94"/>
  <c r="O39" i="94"/>
  <c r="S39" i="94"/>
  <c r="W39" i="94"/>
  <c r="E40" i="94"/>
  <c r="I40" i="94"/>
  <c r="M40" i="94"/>
  <c r="Q40" i="94"/>
  <c r="U40" i="94"/>
  <c r="C41" i="94"/>
  <c r="G41" i="94"/>
  <c r="K41" i="94"/>
  <c r="O41" i="94"/>
  <c r="S41" i="94"/>
  <c r="W41" i="94"/>
  <c r="E42" i="94"/>
  <c r="I42" i="94"/>
  <c r="M42" i="94"/>
  <c r="Q42" i="94"/>
  <c r="U42" i="94"/>
  <c r="C43" i="94"/>
  <c r="G43" i="94"/>
  <c r="K43" i="94"/>
  <c r="O43" i="94"/>
  <c r="S43" i="94"/>
  <c r="W43" i="94"/>
  <c r="E44" i="94"/>
  <c r="I44" i="94"/>
  <c r="M44" i="94"/>
  <c r="Q44" i="94"/>
  <c r="U44" i="94"/>
  <c r="C45" i="94"/>
  <c r="G45" i="94"/>
  <c r="K45" i="94"/>
  <c r="O45" i="94"/>
  <c r="S45" i="94"/>
  <c r="W45" i="94"/>
  <c r="E46" i="94"/>
  <c r="I46" i="94"/>
  <c r="M46" i="94"/>
  <c r="Q46" i="94"/>
  <c r="U46" i="94"/>
  <c r="C47" i="94"/>
  <c r="G47" i="94"/>
  <c r="K47" i="94"/>
  <c r="O47" i="94"/>
  <c r="S47" i="94"/>
  <c r="W47" i="94"/>
  <c r="E48" i="94"/>
  <c r="I48" i="94"/>
  <c r="M48" i="94"/>
  <c r="Q48" i="94"/>
  <c r="U48" i="94"/>
  <c r="C49" i="94"/>
  <c r="G49" i="94"/>
  <c r="K49" i="94"/>
  <c r="O49" i="94"/>
  <c r="S49" i="94"/>
  <c r="W49" i="94"/>
  <c r="E50" i="94"/>
  <c r="I50" i="94"/>
  <c r="M50" i="94"/>
  <c r="Q50" i="94"/>
  <c r="U50" i="94"/>
  <c r="C51" i="94"/>
  <c r="G51" i="94"/>
  <c r="K51" i="94"/>
  <c r="O51" i="94"/>
  <c r="S51" i="94"/>
  <c r="W51" i="94"/>
  <c r="E53" i="94"/>
  <c r="I53" i="94"/>
  <c r="M53" i="94"/>
  <c r="Q53" i="94"/>
  <c r="U53" i="94"/>
  <c r="D54" i="94"/>
  <c r="H54" i="94"/>
  <c r="L54" i="94"/>
  <c r="P54" i="94"/>
  <c r="T54" i="94"/>
  <c r="F55" i="94"/>
  <c r="J55" i="94"/>
  <c r="N55" i="94"/>
  <c r="R55" i="94"/>
  <c r="V55" i="94"/>
  <c r="D56" i="94"/>
  <c r="H56" i="94"/>
  <c r="L56" i="94"/>
  <c r="P56" i="94"/>
  <c r="T56" i="94"/>
  <c r="F57" i="94"/>
  <c r="J57" i="94"/>
  <c r="N57" i="94"/>
  <c r="R57" i="94"/>
  <c r="V57" i="94"/>
  <c r="D58" i="94"/>
  <c r="H58" i="94"/>
  <c r="L58" i="94"/>
  <c r="P58" i="94"/>
  <c r="T58" i="94"/>
  <c r="F59" i="94"/>
  <c r="J59" i="94"/>
  <c r="N59" i="94"/>
  <c r="R59" i="94"/>
  <c r="V59" i="94"/>
  <c r="D60" i="94"/>
  <c r="H60" i="94"/>
  <c r="L60" i="94"/>
  <c r="P60" i="94"/>
  <c r="T60" i="94"/>
  <c r="F61" i="94"/>
  <c r="J61" i="94"/>
  <c r="N61" i="94"/>
  <c r="R61" i="94"/>
  <c r="V61" i="94"/>
  <c r="D62" i="94"/>
  <c r="H62" i="94"/>
  <c r="L62" i="94"/>
  <c r="P62" i="94"/>
  <c r="T62" i="94"/>
  <c r="F63" i="94"/>
  <c r="J63" i="94"/>
  <c r="N63" i="94"/>
  <c r="R63" i="94"/>
  <c r="V63" i="94"/>
  <c r="D64" i="94"/>
  <c r="H64" i="94"/>
  <c r="L64" i="94"/>
  <c r="P64" i="94"/>
  <c r="T64" i="94"/>
  <c r="F65" i="94"/>
  <c r="J65" i="94"/>
  <c r="N65" i="94"/>
  <c r="R65" i="94"/>
  <c r="V65" i="94"/>
  <c r="D66" i="94"/>
  <c r="H66" i="94"/>
  <c r="L66" i="94"/>
  <c r="P66" i="94"/>
  <c r="T66" i="94"/>
  <c r="F67" i="94"/>
  <c r="J67" i="94"/>
  <c r="N67" i="94"/>
  <c r="R67" i="94"/>
  <c r="V67" i="94"/>
  <c r="D68" i="94"/>
  <c r="H68" i="94"/>
  <c r="L68" i="94"/>
  <c r="P68" i="94"/>
  <c r="T68" i="94"/>
  <c r="F69" i="94"/>
  <c r="J69" i="94"/>
  <c r="N69" i="94"/>
  <c r="R69" i="94"/>
  <c r="V69" i="94"/>
  <c r="D70" i="94"/>
  <c r="H70" i="94"/>
  <c r="L70" i="94"/>
  <c r="P70" i="94"/>
  <c r="T70" i="94"/>
  <c r="F71" i="95"/>
  <c r="F72" i="94"/>
  <c r="F71" i="94" s="1"/>
  <c r="J71" i="95"/>
  <c r="J72" i="94"/>
  <c r="N71" i="95"/>
  <c r="N72" i="94"/>
  <c r="R71" i="95"/>
  <c r="R72" i="94"/>
  <c r="V71" i="95"/>
  <c r="V72" i="94"/>
  <c r="D73" i="94"/>
  <c r="H73" i="94"/>
  <c r="L73" i="94"/>
  <c r="P73" i="94"/>
  <c r="T73" i="94"/>
  <c r="F74" i="94"/>
  <c r="J74" i="94"/>
  <c r="N74" i="94"/>
  <c r="R74" i="94"/>
  <c r="V74" i="94"/>
  <c r="D75" i="94"/>
  <c r="H75" i="94"/>
  <c r="L75" i="94"/>
  <c r="P75" i="94"/>
  <c r="T75" i="94"/>
  <c r="F76" i="94"/>
  <c r="J76" i="94"/>
  <c r="N76" i="94"/>
  <c r="R76" i="94"/>
  <c r="V76" i="94"/>
  <c r="D4" i="92"/>
  <c r="H4" i="92"/>
  <c r="L4" i="92"/>
  <c r="P4" i="92"/>
  <c r="T4" i="92"/>
  <c r="F8" i="92"/>
  <c r="J8" i="92"/>
  <c r="N8" i="92"/>
  <c r="R8" i="92"/>
  <c r="V8" i="92"/>
  <c r="F11" i="92"/>
  <c r="J11" i="92"/>
  <c r="N11" i="92"/>
  <c r="R11" i="92"/>
  <c r="V11" i="92"/>
  <c r="D17" i="92"/>
  <c r="H17" i="92"/>
  <c r="L17" i="92"/>
  <c r="P17" i="92"/>
  <c r="T17" i="92"/>
  <c r="D22" i="92"/>
  <c r="H22" i="92"/>
  <c r="L22" i="92"/>
  <c r="P22" i="92"/>
  <c r="T22" i="92"/>
  <c r="F27" i="92"/>
  <c r="J27" i="92"/>
  <c r="N27" i="92"/>
  <c r="R27" i="92"/>
  <c r="V27" i="92"/>
  <c r="D33" i="92"/>
  <c r="H33" i="92"/>
  <c r="L33" i="92"/>
  <c r="P33" i="92"/>
  <c r="T33" i="92"/>
  <c r="D52" i="92"/>
  <c r="H52" i="92"/>
  <c r="L52" i="92"/>
  <c r="P52" i="92"/>
  <c r="T52" i="92"/>
  <c r="D71" i="92"/>
  <c r="H71" i="92"/>
  <c r="L71" i="92"/>
  <c r="P71" i="92"/>
  <c r="T71" i="92"/>
  <c r="F4" i="91"/>
  <c r="J4" i="91"/>
  <c r="N4" i="91"/>
  <c r="R4" i="91"/>
  <c r="V4" i="91"/>
  <c r="D8" i="91"/>
  <c r="H8" i="91"/>
  <c r="L8" i="91"/>
  <c r="P8" i="91"/>
  <c r="T8" i="91"/>
  <c r="D11" i="91"/>
  <c r="H11" i="91"/>
  <c r="L11" i="91"/>
  <c r="P11" i="91"/>
  <c r="T11" i="91"/>
  <c r="F17" i="91"/>
  <c r="J17" i="91"/>
  <c r="N17" i="91"/>
  <c r="R17" i="91"/>
  <c r="V17" i="91"/>
  <c r="F52" i="89"/>
  <c r="J52" i="89"/>
  <c r="H22" i="88"/>
  <c r="L22" i="88"/>
  <c r="P22" i="88"/>
  <c r="I17" i="87"/>
  <c r="M17" i="87"/>
  <c r="Q17" i="87"/>
  <c r="V17" i="87"/>
  <c r="F22" i="87"/>
  <c r="J22" i="87"/>
  <c r="N22" i="87"/>
  <c r="R22" i="87"/>
  <c r="V22" i="87"/>
  <c r="D27" i="87"/>
  <c r="H27" i="87"/>
  <c r="L27" i="87"/>
  <c r="P27" i="87"/>
  <c r="T27" i="87"/>
  <c r="F33" i="87"/>
  <c r="J33" i="87"/>
  <c r="N33" i="87"/>
  <c r="R33" i="87"/>
  <c r="V33" i="87"/>
  <c r="F52" i="87"/>
  <c r="J52" i="87"/>
  <c r="N52" i="87"/>
  <c r="R52" i="87"/>
  <c r="V52" i="87"/>
  <c r="T71" i="87"/>
  <c r="F4" i="86"/>
  <c r="J4" i="86"/>
  <c r="N4" i="86"/>
  <c r="R4" i="86"/>
  <c r="V4" i="86"/>
  <c r="E8" i="86"/>
  <c r="I8" i="86"/>
  <c r="M8" i="86"/>
  <c r="Q8" i="86"/>
  <c r="U8" i="86"/>
  <c r="E11" i="86"/>
  <c r="I11" i="86"/>
  <c r="M11" i="86"/>
  <c r="Q11" i="86"/>
  <c r="U11" i="86"/>
  <c r="C17" i="86"/>
  <c r="G17" i="86"/>
  <c r="K17" i="86"/>
  <c r="O17" i="86"/>
  <c r="S17" i="86"/>
  <c r="W17" i="86"/>
  <c r="C22" i="86"/>
  <c r="G22" i="86"/>
  <c r="K22" i="86"/>
  <c r="O22" i="86"/>
  <c r="S22" i="86"/>
  <c r="W22" i="86"/>
  <c r="E27" i="86"/>
  <c r="I27" i="86"/>
  <c r="M27" i="86"/>
  <c r="Q27" i="86"/>
  <c r="U27" i="86"/>
  <c r="C33" i="86"/>
  <c r="G33" i="86"/>
  <c r="K33" i="86"/>
  <c r="O33" i="86"/>
  <c r="S33" i="86"/>
  <c r="W33" i="86"/>
  <c r="C52" i="86"/>
  <c r="G52" i="86"/>
  <c r="K52" i="86"/>
  <c r="O52" i="86"/>
  <c r="S52" i="86"/>
  <c r="W52" i="86"/>
  <c r="C71" i="86"/>
  <c r="G71" i="86"/>
  <c r="K71" i="86"/>
  <c r="O71" i="86"/>
  <c r="S71" i="86"/>
  <c r="W71" i="86"/>
  <c r="E4" i="85"/>
  <c r="I4" i="85"/>
  <c r="M4" i="85"/>
  <c r="Q4" i="85"/>
  <c r="U4" i="85"/>
  <c r="C8" i="85"/>
  <c r="G8" i="85"/>
  <c r="K8" i="85"/>
  <c r="O8" i="85"/>
  <c r="S8" i="85"/>
  <c r="W8" i="85"/>
  <c r="C11" i="85"/>
  <c r="G11" i="85"/>
  <c r="K11" i="85"/>
  <c r="O11" i="85"/>
  <c r="S11" i="85"/>
  <c r="W11" i="85"/>
  <c r="E17" i="85"/>
  <c r="I17" i="85"/>
  <c r="M17" i="85"/>
  <c r="Q17" i="85"/>
  <c r="U17" i="85"/>
  <c r="E22" i="85"/>
  <c r="I22" i="85"/>
  <c r="M22" i="85"/>
  <c r="Q22" i="85"/>
  <c r="U22" i="85"/>
  <c r="C27" i="85"/>
  <c r="G27" i="85"/>
  <c r="K27" i="85"/>
  <c r="O27" i="85"/>
  <c r="S27" i="85"/>
  <c r="W27" i="85"/>
  <c r="E33" i="85"/>
  <c r="I33" i="85"/>
  <c r="M33" i="85"/>
  <c r="Q33" i="85"/>
  <c r="U33" i="85"/>
  <c r="E52" i="85"/>
  <c r="I52" i="85"/>
  <c r="M52" i="85"/>
  <c r="Q52" i="85"/>
  <c r="U52" i="85"/>
  <c r="E71" i="85"/>
  <c r="I71" i="85"/>
  <c r="M71" i="85"/>
  <c r="Q71" i="85"/>
  <c r="U71" i="85"/>
  <c r="C4" i="84"/>
  <c r="G4" i="84"/>
  <c r="K4" i="84"/>
  <c r="O4" i="84"/>
  <c r="S4" i="84"/>
  <c r="W4" i="84"/>
  <c r="E8" i="84"/>
  <c r="I8" i="84"/>
  <c r="M8" i="84"/>
  <c r="Q8" i="84"/>
  <c r="U8" i="84"/>
  <c r="E11" i="84"/>
  <c r="I11" i="84"/>
  <c r="M11" i="84"/>
  <c r="Q11" i="84"/>
  <c r="U11" i="84"/>
  <c r="C17" i="84"/>
  <c r="G17" i="84"/>
  <c r="K17" i="84"/>
  <c r="O17" i="84"/>
  <c r="S17" i="84"/>
  <c r="W17" i="84"/>
  <c r="C22" i="84"/>
  <c r="G22" i="84"/>
  <c r="K22" i="84"/>
  <c r="O22" i="84"/>
  <c r="S22" i="84"/>
  <c r="W22" i="84"/>
  <c r="E27" i="84"/>
  <c r="I27" i="84"/>
  <c r="M27" i="84"/>
  <c r="Q27" i="84"/>
  <c r="U27" i="84"/>
  <c r="C33" i="84"/>
  <c r="G33" i="84"/>
  <c r="K33" i="84"/>
  <c r="O33" i="84"/>
  <c r="S33" i="84"/>
  <c r="W33" i="84"/>
  <c r="C52" i="84"/>
  <c r="G52" i="84"/>
  <c r="K52" i="84"/>
  <c r="O52" i="84"/>
  <c r="S52" i="84"/>
  <c r="E52" i="83"/>
  <c r="D71" i="83"/>
  <c r="H71" i="83"/>
  <c r="L71" i="83"/>
  <c r="P71" i="83"/>
  <c r="T71" i="83"/>
  <c r="F4" i="82"/>
  <c r="J4" i="82"/>
  <c r="N4" i="82"/>
  <c r="R4" i="82"/>
  <c r="V4" i="82"/>
  <c r="D8" i="82"/>
  <c r="H8" i="82"/>
  <c r="L8" i="82"/>
  <c r="P8" i="82"/>
  <c r="T8" i="82"/>
  <c r="D11" i="82"/>
  <c r="H11" i="82"/>
  <c r="L11" i="82"/>
  <c r="P11" i="82"/>
  <c r="T11" i="82"/>
  <c r="C17" i="82"/>
  <c r="G17" i="82"/>
  <c r="K17" i="82"/>
  <c r="O17" i="82"/>
  <c r="S17" i="82"/>
  <c r="W17" i="82"/>
  <c r="C22" i="82"/>
  <c r="G22" i="82"/>
  <c r="K22" i="82"/>
  <c r="O22" i="82"/>
  <c r="S22" i="82"/>
  <c r="W22" i="82"/>
  <c r="E27" i="82"/>
  <c r="I27" i="82"/>
  <c r="M27" i="82"/>
  <c r="Q27" i="82"/>
  <c r="U27" i="82"/>
  <c r="C33" i="82"/>
  <c r="G33" i="82"/>
  <c r="K33" i="82"/>
  <c r="O33" i="82"/>
  <c r="S33" i="82"/>
  <c r="W33" i="82"/>
  <c r="C52" i="82"/>
  <c r="G52" i="82"/>
  <c r="J27" i="81"/>
  <c r="N27" i="81"/>
  <c r="R27" i="81"/>
  <c r="V27" i="81"/>
  <c r="D33" i="81"/>
  <c r="H33" i="81"/>
  <c r="L33" i="81"/>
  <c r="P33" i="81"/>
  <c r="T33" i="81"/>
  <c r="D52" i="81"/>
  <c r="H52" i="81"/>
  <c r="L52" i="81"/>
  <c r="P52" i="81"/>
  <c r="T52" i="81"/>
  <c r="D71" i="81"/>
  <c r="H71" i="81"/>
  <c r="L71" i="81"/>
  <c r="P71" i="81"/>
  <c r="T71" i="81"/>
  <c r="F4" i="80"/>
  <c r="J4" i="80"/>
  <c r="N4" i="80"/>
  <c r="R4" i="80"/>
  <c r="V4" i="80"/>
  <c r="D8" i="80"/>
  <c r="H8" i="80"/>
  <c r="L8" i="80"/>
  <c r="P8" i="80"/>
  <c r="T8" i="80"/>
  <c r="D11" i="80"/>
  <c r="H11" i="80"/>
  <c r="L11" i="80"/>
  <c r="P11" i="80"/>
  <c r="T11" i="80"/>
  <c r="F17" i="80"/>
  <c r="J17" i="80"/>
  <c r="N17" i="80"/>
  <c r="R17" i="80"/>
  <c r="V17" i="80"/>
  <c r="F22" i="80"/>
  <c r="J22" i="80"/>
  <c r="N22" i="80"/>
  <c r="R22" i="80"/>
  <c r="V22" i="80"/>
  <c r="D27" i="80"/>
  <c r="H27" i="80"/>
  <c r="L27" i="80"/>
  <c r="P27" i="80"/>
  <c r="T27" i="80"/>
  <c r="F33" i="80"/>
  <c r="J33" i="80"/>
  <c r="N33" i="80"/>
  <c r="R33" i="80"/>
  <c r="V33" i="80"/>
  <c r="F52" i="80"/>
  <c r="J52" i="80"/>
  <c r="N52" i="80"/>
  <c r="R52" i="80"/>
  <c r="V52" i="80"/>
  <c r="F71" i="80"/>
  <c r="J71" i="80"/>
  <c r="N71" i="80"/>
  <c r="R71" i="80"/>
  <c r="V71" i="80"/>
  <c r="D4" i="79"/>
  <c r="H4" i="79"/>
  <c r="L4" i="79"/>
  <c r="P4" i="79"/>
  <c r="T4" i="79"/>
  <c r="F8" i="79"/>
  <c r="J8" i="79"/>
  <c r="N8" i="79"/>
  <c r="R8" i="79"/>
  <c r="V8" i="79"/>
  <c r="F11" i="79"/>
  <c r="J11" i="79"/>
  <c r="N11" i="79"/>
  <c r="R11" i="79"/>
  <c r="V11" i="79"/>
  <c r="D17" i="79"/>
  <c r="H17" i="79"/>
  <c r="L17" i="79"/>
  <c r="P17" i="79"/>
  <c r="T17" i="79"/>
  <c r="D22" i="79"/>
  <c r="H22" i="79"/>
  <c r="L22" i="79"/>
  <c r="P22" i="79"/>
  <c r="T22" i="79"/>
  <c r="F27" i="79"/>
  <c r="J27" i="79"/>
  <c r="N27" i="79"/>
  <c r="R27" i="79"/>
  <c r="V27" i="79"/>
  <c r="D33" i="79"/>
  <c r="H33" i="79"/>
  <c r="L33" i="79"/>
  <c r="P33" i="79"/>
  <c r="T33" i="79"/>
  <c r="D52" i="79"/>
  <c r="H52" i="79"/>
  <c r="L52" i="79"/>
  <c r="Q52" i="79"/>
  <c r="U52" i="79"/>
  <c r="D8" i="78"/>
  <c r="H8" i="78"/>
  <c r="L8" i="78"/>
  <c r="Q8" i="78"/>
  <c r="U8" i="78"/>
  <c r="D5" i="75"/>
  <c r="H5" i="75"/>
  <c r="L5" i="75"/>
  <c r="P5" i="75"/>
  <c r="T5" i="75"/>
  <c r="F6" i="75"/>
  <c r="J6" i="75"/>
  <c r="N6" i="75"/>
  <c r="R6" i="75"/>
  <c r="V6" i="75"/>
  <c r="D7" i="75"/>
  <c r="H7" i="75"/>
  <c r="L7" i="75"/>
  <c r="P7" i="75"/>
  <c r="T7" i="75"/>
  <c r="F9" i="75"/>
  <c r="J9" i="75"/>
  <c r="R9" i="75"/>
  <c r="V9" i="75"/>
  <c r="D10" i="75"/>
  <c r="D8" i="75" s="1"/>
  <c r="H10" i="75"/>
  <c r="L10" i="75"/>
  <c r="P10" i="75"/>
  <c r="T10" i="75"/>
  <c r="F12" i="75"/>
  <c r="J12" i="75"/>
  <c r="N12" i="75"/>
  <c r="R12" i="75"/>
  <c r="V12" i="75"/>
  <c r="D13" i="75"/>
  <c r="H13" i="75"/>
  <c r="L13" i="75"/>
  <c r="P13" i="75"/>
  <c r="T13" i="75"/>
  <c r="F14" i="75"/>
  <c r="J14" i="75"/>
  <c r="N14" i="75"/>
  <c r="R14" i="75"/>
  <c r="V14" i="75"/>
  <c r="D15" i="75"/>
  <c r="H15" i="75"/>
  <c r="L15" i="75"/>
  <c r="P15" i="75"/>
  <c r="T15" i="75"/>
  <c r="F16" i="75"/>
  <c r="J16" i="75"/>
  <c r="N16" i="75"/>
  <c r="R16" i="75"/>
  <c r="V16" i="75"/>
  <c r="D18" i="75"/>
  <c r="H18" i="75"/>
  <c r="L18" i="75"/>
  <c r="P18" i="75"/>
  <c r="T18" i="75"/>
  <c r="F19" i="75"/>
  <c r="J19" i="75"/>
  <c r="N19" i="75"/>
  <c r="R19" i="75"/>
  <c r="V19" i="75"/>
  <c r="D20" i="75"/>
  <c r="H20" i="75"/>
  <c r="L20" i="75"/>
  <c r="P20" i="75"/>
  <c r="T20" i="75"/>
  <c r="F21" i="75"/>
  <c r="J21" i="75"/>
  <c r="N21" i="75"/>
  <c r="R21" i="75"/>
  <c r="V21" i="75"/>
  <c r="D23" i="75"/>
  <c r="H23" i="75"/>
  <c r="L23" i="75"/>
  <c r="P23" i="75"/>
  <c r="T23" i="75"/>
  <c r="F24" i="75"/>
  <c r="J24" i="75"/>
  <c r="N24" i="75"/>
  <c r="R24" i="75"/>
  <c r="V24" i="75"/>
  <c r="D25" i="75"/>
  <c r="H25" i="75"/>
  <c r="L25" i="75"/>
  <c r="P25" i="75"/>
  <c r="T25" i="75"/>
  <c r="F28" i="75"/>
  <c r="J28" i="75"/>
  <c r="N28" i="75"/>
  <c r="R28" i="75"/>
  <c r="V28" i="75"/>
  <c r="D29" i="75"/>
  <c r="H29" i="75"/>
  <c r="L29" i="75"/>
  <c r="P29" i="75"/>
  <c r="T29" i="75"/>
  <c r="F30" i="75"/>
  <c r="J30" i="75"/>
  <c r="N30" i="75"/>
  <c r="R30" i="75"/>
  <c r="V30" i="75"/>
  <c r="D31" i="75"/>
  <c r="H31" i="75"/>
  <c r="L31" i="75"/>
  <c r="P31" i="75"/>
  <c r="T31" i="75"/>
  <c r="F32" i="75"/>
  <c r="J32" i="75"/>
  <c r="N32" i="75"/>
  <c r="R32" i="75"/>
  <c r="V32" i="75"/>
  <c r="D34" i="75"/>
  <c r="H34" i="75"/>
  <c r="L34" i="75"/>
  <c r="P34" i="75"/>
  <c r="T34" i="75"/>
  <c r="F35" i="75"/>
  <c r="J35" i="75"/>
  <c r="N35" i="75"/>
  <c r="R35" i="75"/>
  <c r="V35" i="75"/>
  <c r="D36" i="75"/>
  <c r="H36" i="75"/>
  <c r="L36" i="75"/>
  <c r="P36" i="75"/>
  <c r="T36" i="75"/>
  <c r="F37" i="75"/>
  <c r="J37" i="75"/>
  <c r="N37" i="75"/>
  <c r="R37" i="75"/>
  <c r="V37" i="75"/>
  <c r="D38" i="75"/>
  <c r="H38" i="75"/>
  <c r="L38" i="75"/>
  <c r="P38" i="75"/>
  <c r="T38" i="75"/>
  <c r="F39" i="75"/>
  <c r="J39" i="75"/>
  <c r="N39" i="75"/>
  <c r="R39" i="75"/>
  <c r="V39" i="75"/>
  <c r="D40" i="75"/>
  <c r="H40" i="75"/>
  <c r="L40" i="75"/>
  <c r="P40" i="75"/>
  <c r="T40" i="75"/>
  <c r="F41" i="75"/>
  <c r="J41" i="75"/>
  <c r="N41" i="75"/>
  <c r="R41" i="75"/>
  <c r="V41" i="75"/>
  <c r="D42" i="75"/>
  <c r="H42" i="75"/>
  <c r="L42" i="75"/>
  <c r="P42" i="75"/>
  <c r="T42" i="75"/>
  <c r="F43" i="75"/>
  <c r="J43" i="75"/>
  <c r="N43" i="75"/>
  <c r="R43" i="75"/>
  <c r="V43" i="75"/>
  <c r="D44" i="75"/>
  <c r="H44" i="75"/>
  <c r="L44" i="75"/>
  <c r="P44" i="75"/>
  <c r="T44" i="75"/>
  <c r="F45" i="75"/>
  <c r="J45" i="75"/>
  <c r="N45" i="75"/>
  <c r="R45" i="75"/>
  <c r="V45" i="75"/>
  <c r="D46" i="75"/>
  <c r="H46" i="75"/>
  <c r="L46" i="75"/>
  <c r="P46" i="75"/>
  <c r="T46" i="75"/>
  <c r="F47" i="75"/>
  <c r="J47" i="75"/>
  <c r="N47" i="75"/>
  <c r="R47" i="75"/>
  <c r="V47" i="75"/>
  <c r="D48" i="75"/>
  <c r="H48" i="75"/>
  <c r="L48" i="75"/>
  <c r="P48" i="75"/>
  <c r="T48" i="75"/>
  <c r="F49" i="75"/>
  <c r="J49" i="75"/>
  <c r="N49" i="75"/>
  <c r="R49" i="75"/>
  <c r="V49" i="75"/>
  <c r="D50" i="75"/>
  <c r="H50" i="75"/>
  <c r="L50" i="75"/>
  <c r="P50" i="75"/>
  <c r="T50" i="75"/>
  <c r="F51" i="75"/>
  <c r="J51" i="75"/>
  <c r="N51" i="75"/>
  <c r="R51" i="75"/>
  <c r="V51" i="75"/>
  <c r="D53" i="75"/>
  <c r="P53" i="75"/>
  <c r="T53" i="75"/>
  <c r="F54" i="75"/>
  <c r="J54" i="75"/>
  <c r="N54" i="75"/>
  <c r="R54" i="75"/>
  <c r="V54" i="75"/>
  <c r="D55" i="75"/>
  <c r="H55" i="75"/>
  <c r="L55" i="75"/>
  <c r="P55" i="75"/>
  <c r="T55" i="75"/>
  <c r="F56" i="75"/>
  <c r="J56" i="75"/>
  <c r="N56" i="75"/>
  <c r="R56" i="75"/>
  <c r="V56" i="75"/>
  <c r="D57" i="75"/>
  <c r="H57" i="75"/>
  <c r="L57" i="75"/>
  <c r="P57" i="75"/>
  <c r="T57" i="75"/>
  <c r="F58" i="75"/>
  <c r="J58" i="75"/>
  <c r="N58" i="75"/>
  <c r="R58" i="75"/>
  <c r="V58" i="75"/>
  <c r="D59" i="75"/>
  <c r="H59" i="75"/>
  <c r="L59" i="75"/>
  <c r="P59" i="75"/>
  <c r="T59" i="75"/>
  <c r="F60" i="75"/>
  <c r="J60" i="75"/>
  <c r="N60" i="75"/>
  <c r="R60" i="75"/>
  <c r="V60" i="75"/>
  <c r="D61" i="75"/>
  <c r="H61" i="75"/>
  <c r="L61" i="75"/>
  <c r="P61" i="75"/>
  <c r="T61" i="75"/>
  <c r="F62" i="75"/>
  <c r="J62" i="75"/>
  <c r="N62" i="75"/>
  <c r="R62" i="75"/>
  <c r="V62" i="75"/>
  <c r="D63" i="75"/>
  <c r="H63" i="75"/>
  <c r="L63" i="75"/>
  <c r="P63" i="75"/>
  <c r="T63" i="75"/>
  <c r="F64" i="75"/>
  <c r="J64" i="75"/>
  <c r="N64" i="75"/>
  <c r="R64" i="75"/>
  <c r="V64" i="75"/>
  <c r="D65" i="75"/>
  <c r="H65" i="75"/>
  <c r="L65" i="75"/>
  <c r="P65" i="75"/>
  <c r="T65" i="75"/>
  <c r="F66" i="75"/>
  <c r="J66" i="75"/>
  <c r="N66" i="75"/>
  <c r="R66" i="75"/>
  <c r="V66" i="75"/>
  <c r="D67" i="75"/>
  <c r="H67" i="75"/>
  <c r="L67" i="75"/>
  <c r="P67" i="75"/>
  <c r="T67" i="75"/>
  <c r="F68" i="75"/>
  <c r="J68" i="75"/>
  <c r="N68" i="75"/>
  <c r="R68" i="75"/>
  <c r="V68" i="75"/>
  <c r="D69" i="75"/>
  <c r="H69" i="75"/>
  <c r="L69" i="75"/>
  <c r="P69" i="75"/>
  <c r="T69" i="75"/>
  <c r="F70" i="75"/>
  <c r="J70" i="75"/>
  <c r="N70" i="75"/>
  <c r="R70" i="75"/>
  <c r="V70" i="75"/>
  <c r="D72" i="75"/>
  <c r="H72" i="75"/>
  <c r="L72" i="75"/>
  <c r="P72" i="75"/>
  <c r="T72" i="75"/>
  <c r="F73" i="75"/>
  <c r="J73" i="75"/>
  <c r="N73" i="75"/>
  <c r="R73" i="75"/>
  <c r="V73" i="75"/>
  <c r="D74" i="75"/>
  <c r="H74" i="75"/>
  <c r="L74" i="75"/>
  <c r="P74" i="75"/>
  <c r="T74" i="75"/>
  <c r="F75" i="75"/>
  <c r="J75" i="75"/>
  <c r="N75" i="75"/>
  <c r="R75" i="75"/>
  <c r="V75" i="75"/>
  <c r="D76" i="75"/>
  <c r="H76" i="75"/>
  <c r="L76" i="75"/>
  <c r="P76" i="75"/>
  <c r="T76" i="75"/>
  <c r="F4" i="74"/>
  <c r="J4" i="74"/>
  <c r="N4" i="74"/>
  <c r="R4" i="74"/>
  <c r="V4" i="74"/>
  <c r="D8" i="74"/>
  <c r="H8" i="74"/>
  <c r="L8" i="74"/>
  <c r="P8" i="74"/>
  <c r="T8" i="74"/>
  <c r="D11" i="74"/>
  <c r="H11" i="74"/>
  <c r="L11" i="74"/>
  <c r="P11" i="74"/>
  <c r="T11" i="74"/>
  <c r="F17" i="74"/>
  <c r="J17" i="74"/>
  <c r="N17" i="74"/>
  <c r="R17" i="74"/>
  <c r="V17" i="74"/>
  <c r="F22" i="74"/>
  <c r="J22" i="74"/>
  <c r="N22" i="74"/>
  <c r="R22" i="74"/>
  <c r="V22" i="74"/>
  <c r="D27" i="74"/>
  <c r="H27" i="74"/>
  <c r="L27" i="74"/>
  <c r="P27" i="74"/>
  <c r="T27" i="74"/>
  <c r="F33" i="74"/>
  <c r="J33" i="74"/>
  <c r="N33" i="74"/>
  <c r="R33" i="74"/>
  <c r="V33" i="74"/>
  <c r="F52" i="74"/>
  <c r="J52" i="74"/>
  <c r="N52" i="74"/>
  <c r="R52" i="74"/>
  <c r="V52" i="74"/>
  <c r="F71" i="74"/>
  <c r="J71" i="74"/>
  <c r="N71" i="74"/>
  <c r="R71" i="74"/>
  <c r="V71" i="74"/>
  <c r="D4" i="73"/>
  <c r="H4" i="73"/>
  <c r="L4" i="73"/>
  <c r="P4" i="73"/>
  <c r="T4" i="73"/>
  <c r="G8" i="73"/>
  <c r="K8" i="73"/>
  <c r="O8" i="73"/>
  <c r="S8" i="73"/>
  <c r="W8" i="73"/>
  <c r="V11" i="73"/>
  <c r="D17" i="73"/>
  <c r="H17" i="73"/>
  <c r="L17" i="73"/>
  <c r="P17" i="73"/>
  <c r="T17" i="73"/>
  <c r="D22" i="73"/>
  <c r="H22" i="73"/>
  <c r="L22" i="73"/>
  <c r="P22" i="73"/>
  <c r="T22" i="73"/>
  <c r="F27" i="73"/>
  <c r="J27" i="73"/>
  <c r="N27" i="73"/>
  <c r="R27" i="73"/>
  <c r="V27" i="73"/>
  <c r="D33" i="73"/>
  <c r="H33" i="73"/>
  <c r="L33" i="73"/>
  <c r="P33" i="73"/>
  <c r="T33" i="73"/>
  <c r="D52" i="73"/>
  <c r="H52" i="73"/>
  <c r="L52" i="73"/>
  <c r="P52" i="73"/>
  <c r="T52" i="73"/>
  <c r="D71" i="73"/>
  <c r="H71" i="73"/>
  <c r="L71" i="73"/>
  <c r="P71" i="73"/>
  <c r="T71" i="73"/>
  <c r="F4" i="72"/>
  <c r="J4" i="72"/>
  <c r="N4" i="72"/>
  <c r="R4" i="72"/>
  <c r="V4" i="72"/>
  <c r="D8" i="72"/>
  <c r="H8" i="72"/>
  <c r="L8" i="72"/>
  <c r="P8" i="72"/>
  <c r="T8" i="72"/>
  <c r="D11" i="72"/>
  <c r="H11" i="72"/>
  <c r="L11" i="72"/>
  <c r="P11" i="72"/>
  <c r="T11" i="72"/>
  <c r="F17" i="72"/>
  <c r="J17" i="72"/>
  <c r="N17" i="72"/>
  <c r="R17" i="72"/>
  <c r="V17" i="72"/>
  <c r="F52" i="72"/>
  <c r="J52" i="72"/>
  <c r="N52" i="72"/>
  <c r="E4" i="70"/>
  <c r="I4" i="70"/>
  <c r="N4" i="70"/>
  <c r="R4" i="70"/>
  <c r="V4" i="70"/>
  <c r="D8" i="70"/>
  <c r="H8" i="70"/>
  <c r="L8" i="70"/>
  <c r="P8" i="70"/>
  <c r="T8" i="70"/>
  <c r="D11" i="70"/>
  <c r="H11" i="70"/>
  <c r="L11" i="70"/>
  <c r="P11" i="70"/>
  <c r="T11" i="70"/>
  <c r="F17" i="70"/>
  <c r="J17" i="70"/>
  <c r="N17" i="70"/>
  <c r="R17" i="70"/>
  <c r="V17" i="70"/>
  <c r="F22" i="70"/>
  <c r="J22" i="70"/>
  <c r="N22" i="70"/>
  <c r="R22" i="70"/>
  <c r="V22" i="70"/>
  <c r="D27" i="70"/>
  <c r="H27" i="70"/>
  <c r="L27" i="70"/>
  <c r="P27" i="70"/>
  <c r="T27" i="70"/>
  <c r="F33" i="70"/>
  <c r="J33" i="70"/>
  <c r="N33" i="70"/>
  <c r="R33" i="70"/>
  <c r="V33" i="70"/>
  <c r="F52" i="70"/>
  <c r="J52" i="70"/>
  <c r="N52" i="70"/>
  <c r="R52" i="70"/>
  <c r="V52" i="70"/>
  <c r="F71" i="70"/>
  <c r="J71" i="70"/>
  <c r="N71" i="70"/>
  <c r="R71" i="70"/>
  <c r="V71" i="70"/>
  <c r="E11" i="69"/>
  <c r="J11" i="69"/>
  <c r="S33" i="69"/>
  <c r="W33" i="69"/>
  <c r="T52" i="69"/>
  <c r="D71" i="69"/>
  <c r="H71" i="69"/>
  <c r="L71" i="69"/>
  <c r="G17" i="67"/>
  <c r="K17" i="67"/>
  <c r="O17" i="67"/>
  <c r="E33" i="66"/>
  <c r="T33" i="63"/>
  <c r="D52" i="63"/>
  <c r="H52" i="63"/>
  <c r="L52" i="63"/>
  <c r="P52" i="63"/>
  <c r="T52" i="63"/>
  <c r="D71" i="63"/>
  <c r="H71" i="63"/>
  <c r="L71" i="63"/>
  <c r="P71" i="63"/>
  <c r="T71" i="63"/>
  <c r="F4" i="62"/>
  <c r="J4" i="62"/>
  <c r="N4" i="62"/>
  <c r="R4" i="62"/>
  <c r="V4" i="62"/>
  <c r="D8" i="62"/>
  <c r="H8" i="62"/>
  <c r="L8" i="62"/>
  <c r="P8" i="62"/>
  <c r="T8" i="62"/>
  <c r="D11" i="62"/>
  <c r="H11" i="62"/>
  <c r="L11" i="62"/>
  <c r="P11" i="62"/>
  <c r="T11" i="62"/>
  <c r="F17" i="62"/>
  <c r="J17" i="62"/>
  <c r="N17" i="62"/>
  <c r="R17" i="62"/>
  <c r="V17" i="62"/>
  <c r="F22" i="62"/>
  <c r="J22" i="62"/>
  <c r="N22" i="62"/>
  <c r="R22" i="62"/>
  <c r="V22" i="62"/>
  <c r="D27" i="62"/>
  <c r="H27" i="62"/>
  <c r="L27" i="62"/>
  <c r="P27" i="62"/>
  <c r="T27" i="62"/>
  <c r="F33" i="62"/>
  <c r="J33" i="62"/>
  <c r="N33" i="62"/>
  <c r="R33" i="62"/>
  <c r="V33" i="62"/>
  <c r="F52" i="62"/>
  <c r="J52" i="62"/>
  <c r="N52" i="62"/>
  <c r="R52" i="62"/>
  <c r="V52" i="62"/>
  <c r="F71" i="62"/>
  <c r="J71" i="62"/>
  <c r="N71" i="62"/>
  <c r="R71" i="62"/>
  <c r="V71" i="62"/>
  <c r="D4" i="61"/>
  <c r="D5" i="60"/>
  <c r="H4" i="61"/>
  <c r="H5" i="60"/>
  <c r="L4" i="61"/>
  <c r="L5" i="60"/>
  <c r="P4" i="61"/>
  <c r="P5" i="60"/>
  <c r="T4" i="61"/>
  <c r="T5" i="60"/>
  <c r="F6" i="60"/>
  <c r="J6" i="60"/>
  <c r="N6" i="60"/>
  <c r="R6" i="60"/>
  <c r="V6" i="60"/>
  <c r="D7" i="60"/>
  <c r="H7" i="60"/>
  <c r="L7" i="60"/>
  <c r="P7" i="60"/>
  <c r="T7" i="60"/>
  <c r="F8" i="61"/>
  <c r="F9" i="60"/>
  <c r="J8" i="61"/>
  <c r="J9" i="60"/>
  <c r="N8" i="61"/>
  <c r="N9" i="60"/>
  <c r="R8" i="61"/>
  <c r="R9" i="60"/>
  <c r="V8" i="61"/>
  <c r="V9" i="60"/>
  <c r="D10" i="60"/>
  <c r="D8" i="60" s="1"/>
  <c r="H10" i="60"/>
  <c r="L10" i="60"/>
  <c r="P10" i="60"/>
  <c r="T10" i="60"/>
  <c r="F11" i="61"/>
  <c r="F12" i="60"/>
  <c r="J11" i="61"/>
  <c r="J12" i="60"/>
  <c r="N11" i="61"/>
  <c r="N12" i="60"/>
  <c r="R11" i="61"/>
  <c r="R12" i="60"/>
  <c r="V11" i="61"/>
  <c r="V12" i="60"/>
  <c r="D13" i="60"/>
  <c r="H13" i="60"/>
  <c r="L13" i="60"/>
  <c r="P13" i="60"/>
  <c r="T13" i="60"/>
  <c r="F14" i="60"/>
  <c r="J14" i="60"/>
  <c r="N14" i="60"/>
  <c r="R14" i="60"/>
  <c r="V14" i="60"/>
  <c r="D15" i="60"/>
  <c r="H15" i="60"/>
  <c r="L15" i="60"/>
  <c r="P15" i="60"/>
  <c r="T15" i="60"/>
  <c r="F16" i="60"/>
  <c r="J16" i="60"/>
  <c r="N16" i="60"/>
  <c r="R16" i="60"/>
  <c r="V16" i="60"/>
  <c r="D17" i="61"/>
  <c r="D18" i="60"/>
  <c r="H17" i="61"/>
  <c r="H18" i="60"/>
  <c r="L17" i="61"/>
  <c r="L18" i="60"/>
  <c r="P17" i="61"/>
  <c r="P18" i="60"/>
  <c r="T17" i="61"/>
  <c r="T18" i="60"/>
  <c r="F19" i="60"/>
  <c r="J19" i="60"/>
  <c r="N19" i="60"/>
  <c r="R19" i="60"/>
  <c r="V19" i="60"/>
  <c r="D20" i="60"/>
  <c r="H20" i="60"/>
  <c r="L20" i="60"/>
  <c r="P20" i="60"/>
  <c r="T20" i="60"/>
  <c r="F21" i="60"/>
  <c r="J21" i="60"/>
  <c r="N21" i="60"/>
  <c r="R21" i="60"/>
  <c r="V21" i="60"/>
  <c r="D22" i="61"/>
  <c r="D23" i="60"/>
  <c r="H22" i="61"/>
  <c r="H23" i="60"/>
  <c r="L22" i="61"/>
  <c r="L23" i="60"/>
  <c r="P22" i="61"/>
  <c r="P23" i="60"/>
  <c r="T22" i="61"/>
  <c r="T23" i="60"/>
  <c r="F24" i="60"/>
  <c r="J24" i="60"/>
  <c r="N24" i="60"/>
  <c r="R24" i="60"/>
  <c r="V24" i="60"/>
  <c r="D25" i="60"/>
  <c r="H25" i="60"/>
  <c r="L25" i="60"/>
  <c r="P25" i="60"/>
  <c r="T25" i="60"/>
  <c r="F27" i="61"/>
  <c r="F28" i="60"/>
  <c r="J27" i="61"/>
  <c r="J28" i="60"/>
  <c r="N27" i="61"/>
  <c r="N28" i="60"/>
  <c r="R27" i="61"/>
  <c r="R28" i="60"/>
  <c r="V27" i="61"/>
  <c r="V28" i="60"/>
  <c r="D29" i="60"/>
  <c r="H29" i="60"/>
  <c r="L29" i="60"/>
  <c r="P29" i="60"/>
  <c r="T29" i="60"/>
  <c r="F30" i="60"/>
  <c r="J30" i="60"/>
  <c r="N30" i="60"/>
  <c r="R30" i="60"/>
  <c r="V30" i="60"/>
  <c r="D31" i="60"/>
  <c r="H31" i="60"/>
  <c r="L31" i="60"/>
  <c r="P31" i="60"/>
  <c r="T31" i="60"/>
  <c r="F32" i="60"/>
  <c r="J32" i="60"/>
  <c r="N32" i="60"/>
  <c r="R32" i="60"/>
  <c r="V32" i="60"/>
  <c r="D33" i="61"/>
  <c r="D34" i="60"/>
  <c r="H33" i="61"/>
  <c r="H34" i="60"/>
  <c r="L33" i="61"/>
  <c r="L34" i="60"/>
  <c r="P33" i="61"/>
  <c r="P34" i="60"/>
  <c r="T33" i="61"/>
  <c r="T34" i="60"/>
  <c r="F35" i="60"/>
  <c r="J35" i="60"/>
  <c r="N35" i="60"/>
  <c r="R35" i="60"/>
  <c r="V35" i="60"/>
  <c r="D36" i="60"/>
  <c r="H36" i="60"/>
  <c r="L36" i="60"/>
  <c r="P36" i="60"/>
  <c r="T36" i="60"/>
  <c r="F37" i="60"/>
  <c r="J37" i="60"/>
  <c r="N37" i="60"/>
  <c r="R37" i="60"/>
  <c r="V37" i="60"/>
  <c r="D38" i="60"/>
  <c r="H38" i="60"/>
  <c r="L38" i="60"/>
  <c r="P38" i="60"/>
  <c r="T38" i="60"/>
  <c r="F39" i="60"/>
  <c r="J39" i="60"/>
  <c r="N39" i="60"/>
  <c r="R39" i="60"/>
  <c r="V39" i="60"/>
  <c r="D40" i="60"/>
  <c r="H40" i="60"/>
  <c r="L40" i="60"/>
  <c r="P40" i="60"/>
  <c r="T40" i="60"/>
  <c r="F41" i="60"/>
  <c r="J41" i="60"/>
  <c r="N41" i="60"/>
  <c r="R41" i="60"/>
  <c r="V41" i="60"/>
  <c r="D42" i="60"/>
  <c r="H42" i="60"/>
  <c r="L42" i="60"/>
  <c r="P42" i="60"/>
  <c r="T42" i="60"/>
  <c r="F43" i="60"/>
  <c r="J43" i="60"/>
  <c r="N43" i="60"/>
  <c r="R43" i="60"/>
  <c r="V43" i="60"/>
  <c r="D44" i="60"/>
  <c r="H44" i="60"/>
  <c r="L44" i="60"/>
  <c r="P44" i="60"/>
  <c r="T44" i="60"/>
  <c r="F45" i="60"/>
  <c r="J45" i="60"/>
  <c r="N45" i="60"/>
  <c r="R45" i="60"/>
  <c r="V45" i="60"/>
  <c r="D46" i="60"/>
  <c r="H46" i="60"/>
  <c r="L46" i="60"/>
  <c r="P46" i="60"/>
  <c r="T46" i="60"/>
  <c r="F47" i="60"/>
  <c r="J47" i="60"/>
  <c r="N47" i="60"/>
  <c r="R47" i="60"/>
  <c r="V47" i="60"/>
  <c r="D48" i="60"/>
  <c r="H48" i="60"/>
  <c r="L48" i="60"/>
  <c r="P48" i="60"/>
  <c r="T48" i="60"/>
  <c r="F49" i="60"/>
  <c r="J49" i="60"/>
  <c r="N49" i="60"/>
  <c r="R49" i="60"/>
  <c r="V49" i="60"/>
  <c r="D50" i="60"/>
  <c r="H50" i="60"/>
  <c r="L50" i="60"/>
  <c r="P50" i="60"/>
  <c r="T50" i="60"/>
  <c r="F51" i="60"/>
  <c r="J51" i="60"/>
  <c r="N51" i="60"/>
  <c r="R51" i="60"/>
  <c r="V51" i="60"/>
  <c r="D52" i="61"/>
  <c r="D53" i="60"/>
  <c r="H52" i="61"/>
  <c r="H53" i="60"/>
  <c r="L52" i="61"/>
  <c r="L53" i="60"/>
  <c r="P52" i="61"/>
  <c r="P53" i="60"/>
  <c r="T52" i="61"/>
  <c r="T53" i="60"/>
  <c r="F54" i="60"/>
  <c r="J54" i="60"/>
  <c r="N54" i="60"/>
  <c r="R54" i="60"/>
  <c r="V54" i="60"/>
  <c r="D55" i="60"/>
  <c r="H55" i="60"/>
  <c r="L55" i="60"/>
  <c r="P55" i="60"/>
  <c r="T55" i="60"/>
  <c r="F56" i="60"/>
  <c r="J56" i="60"/>
  <c r="N56" i="60"/>
  <c r="R56" i="60"/>
  <c r="V56" i="60"/>
  <c r="D57" i="60"/>
  <c r="H57" i="60"/>
  <c r="L57" i="60"/>
  <c r="P57" i="60"/>
  <c r="T57" i="60"/>
  <c r="F58" i="60"/>
  <c r="J58" i="60"/>
  <c r="N58" i="60"/>
  <c r="R58" i="60"/>
  <c r="V58" i="60"/>
  <c r="D59" i="60"/>
  <c r="H59" i="60"/>
  <c r="L59" i="60"/>
  <c r="P59" i="60"/>
  <c r="T59" i="60"/>
  <c r="F60" i="60"/>
  <c r="J60" i="60"/>
  <c r="N60" i="60"/>
  <c r="R60" i="60"/>
  <c r="V60" i="60"/>
  <c r="D61" i="60"/>
  <c r="H61" i="60"/>
  <c r="L61" i="60"/>
  <c r="P61" i="60"/>
  <c r="T61" i="60"/>
  <c r="F62" i="60"/>
  <c r="J62" i="60"/>
  <c r="N62" i="60"/>
  <c r="R62" i="60"/>
  <c r="V62" i="60"/>
  <c r="D63" i="60"/>
  <c r="H63" i="60"/>
  <c r="L63" i="60"/>
  <c r="P63" i="60"/>
  <c r="T63" i="60"/>
  <c r="F64" i="60"/>
  <c r="J64" i="60"/>
  <c r="N64" i="60"/>
  <c r="R64" i="60"/>
  <c r="V64" i="60"/>
  <c r="D65" i="60"/>
  <c r="H65" i="60"/>
  <c r="L65" i="60"/>
  <c r="P65" i="60"/>
  <c r="T65" i="60"/>
  <c r="F66" i="60"/>
  <c r="J66" i="60"/>
  <c r="N66" i="60"/>
  <c r="R66" i="60"/>
  <c r="V66" i="60"/>
  <c r="D67" i="60"/>
  <c r="H67" i="60"/>
  <c r="L67" i="60"/>
  <c r="P67" i="60"/>
  <c r="T67" i="60"/>
  <c r="F68" i="60"/>
  <c r="J68" i="60"/>
  <c r="N68" i="60"/>
  <c r="R68" i="60"/>
  <c r="V68" i="60"/>
  <c r="D69" i="60"/>
  <c r="H69" i="60"/>
  <c r="L69" i="60"/>
  <c r="P69" i="60"/>
  <c r="T69" i="60"/>
  <c r="F70" i="60"/>
  <c r="J70" i="60"/>
  <c r="N70" i="60"/>
  <c r="R70" i="60"/>
  <c r="V70" i="60"/>
  <c r="D71" i="61"/>
  <c r="D72" i="60"/>
  <c r="H71" i="61"/>
  <c r="H72" i="60"/>
  <c r="L71" i="61"/>
  <c r="L72" i="60"/>
  <c r="P71" i="61"/>
  <c r="P72" i="60"/>
  <c r="T71" i="61"/>
  <c r="T72" i="60"/>
  <c r="F73" i="60"/>
  <c r="J73" i="60"/>
  <c r="N73" i="60"/>
  <c r="R73" i="60"/>
  <c r="V73" i="60"/>
  <c r="D74" i="60"/>
  <c r="H74" i="60"/>
  <c r="L74" i="60"/>
  <c r="P74" i="60"/>
  <c r="T74" i="60"/>
  <c r="F75" i="60"/>
  <c r="J75" i="60"/>
  <c r="N75" i="60"/>
  <c r="R75" i="60"/>
  <c r="V75" i="60"/>
  <c r="D76" i="60"/>
  <c r="H76" i="60"/>
  <c r="L76" i="60"/>
  <c r="P76" i="60"/>
  <c r="T76" i="60"/>
  <c r="V4" i="58"/>
  <c r="D8" i="58"/>
  <c r="H8" i="58"/>
  <c r="L8" i="58"/>
  <c r="P8" i="58"/>
  <c r="T8" i="58"/>
  <c r="D11" i="58"/>
  <c r="H11" i="58"/>
  <c r="L11" i="58"/>
  <c r="P11" i="58"/>
  <c r="T11" i="58"/>
  <c r="F17" i="58"/>
  <c r="J17" i="58"/>
  <c r="N17" i="58"/>
  <c r="R17" i="58"/>
  <c r="V17" i="58"/>
  <c r="F22" i="58"/>
  <c r="J22" i="58"/>
  <c r="N22" i="58"/>
  <c r="R22" i="58"/>
  <c r="V22" i="58"/>
  <c r="N71" i="58"/>
  <c r="R71" i="58"/>
  <c r="V71" i="58"/>
  <c r="D4" i="57"/>
  <c r="G4" i="55"/>
  <c r="K4" i="55"/>
  <c r="O4" i="55"/>
  <c r="T4" i="55"/>
  <c r="E11" i="55"/>
  <c r="I11" i="55"/>
  <c r="M11" i="55"/>
  <c r="Q11" i="55"/>
  <c r="U11" i="55"/>
  <c r="C17" i="55"/>
  <c r="G17" i="55"/>
  <c r="K17" i="55"/>
  <c r="O17" i="55"/>
  <c r="S17" i="55"/>
  <c r="W17" i="55"/>
  <c r="C22" i="55"/>
  <c r="G22" i="55"/>
  <c r="K22" i="55"/>
  <c r="O22" i="55"/>
  <c r="S22" i="55"/>
  <c r="W22" i="55"/>
  <c r="F27" i="55"/>
  <c r="J27" i="55"/>
  <c r="E17" i="54"/>
  <c r="J17" i="54"/>
  <c r="N17" i="54"/>
  <c r="R17" i="54"/>
  <c r="O27" i="54"/>
  <c r="S27" i="54"/>
  <c r="W27" i="54"/>
  <c r="E33" i="54"/>
  <c r="I33" i="54"/>
  <c r="M33" i="54"/>
  <c r="Q33" i="54"/>
  <c r="U33" i="54"/>
  <c r="E52" i="54"/>
  <c r="I52" i="54"/>
  <c r="M52" i="54"/>
  <c r="Q52" i="54"/>
  <c r="U52" i="54"/>
  <c r="E71" i="54"/>
  <c r="I71" i="54"/>
  <c r="M71" i="54"/>
  <c r="Q71" i="54"/>
  <c r="U71" i="54"/>
  <c r="C4" i="53"/>
  <c r="G4" i="53"/>
  <c r="K4" i="53"/>
  <c r="O4" i="53"/>
  <c r="S4" i="53"/>
  <c r="W4" i="53"/>
  <c r="E8" i="53"/>
  <c r="I8" i="53"/>
  <c r="M8" i="53"/>
  <c r="Q8" i="53"/>
  <c r="U8" i="53"/>
  <c r="E11" i="53"/>
  <c r="I11" i="53"/>
  <c r="M11" i="53"/>
  <c r="Q11" i="53"/>
  <c r="U11" i="53"/>
  <c r="C17" i="53"/>
  <c r="G17" i="53"/>
  <c r="K17" i="53"/>
  <c r="O17" i="53"/>
  <c r="S17" i="53"/>
  <c r="W17" i="53"/>
  <c r="C22" i="53"/>
  <c r="G22" i="53"/>
  <c r="K22" i="53"/>
  <c r="O22" i="53"/>
  <c r="S22" i="53"/>
  <c r="W22" i="53"/>
  <c r="E27" i="53"/>
  <c r="I27" i="53"/>
  <c r="M27" i="53"/>
  <c r="Q27" i="53"/>
  <c r="U27" i="53"/>
  <c r="C33" i="53"/>
  <c r="G33" i="53"/>
  <c r="K33" i="53"/>
  <c r="O33" i="53"/>
  <c r="S33" i="53"/>
  <c r="W33" i="53"/>
  <c r="C52" i="53"/>
  <c r="G52" i="53"/>
  <c r="K52" i="53"/>
  <c r="O52" i="53"/>
  <c r="S52" i="53"/>
  <c r="W52" i="53"/>
  <c r="D71" i="53"/>
  <c r="H71" i="53"/>
  <c r="L71" i="53"/>
  <c r="C4" i="47"/>
  <c r="E4" i="44"/>
  <c r="I4" i="44"/>
  <c r="M4" i="44"/>
  <c r="R4" i="44"/>
  <c r="V4" i="44"/>
  <c r="D8" i="44"/>
  <c r="H8" i="44"/>
  <c r="L8" i="44"/>
  <c r="P8" i="44"/>
  <c r="T8" i="44"/>
  <c r="W11" i="44"/>
  <c r="E17" i="44"/>
  <c r="I17" i="44"/>
  <c r="M17" i="44"/>
  <c r="R17" i="44"/>
  <c r="V17" i="44"/>
  <c r="F22" i="44"/>
  <c r="J22" i="44"/>
  <c r="N22" i="44"/>
  <c r="R22" i="44"/>
  <c r="V22" i="44"/>
  <c r="D27" i="44"/>
  <c r="H27" i="44"/>
  <c r="L27" i="44"/>
  <c r="P27" i="44"/>
  <c r="T27" i="44"/>
  <c r="Q33" i="44"/>
  <c r="U33" i="44"/>
  <c r="E52" i="44"/>
  <c r="U52" i="44"/>
  <c r="F71" i="44"/>
  <c r="J71" i="44"/>
  <c r="H8" i="43"/>
  <c r="H3" i="43" s="1"/>
  <c r="L8" i="43"/>
  <c r="L3" i="43" s="1"/>
  <c r="P8" i="43"/>
  <c r="P3" i="43" s="1"/>
  <c r="U8" i="43"/>
  <c r="E11" i="43"/>
  <c r="I11" i="43"/>
  <c r="M11" i="43"/>
  <c r="Q11" i="43"/>
  <c r="U11" i="43"/>
  <c r="C17" i="43"/>
  <c r="G17" i="43"/>
  <c r="K17" i="43"/>
  <c r="O17" i="43"/>
  <c r="S17" i="43"/>
  <c r="W17" i="43"/>
  <c r="C22" i="43"/>
  <c r="G22" i="43"/>
  <c r="K22" i="43"/>
  <c r="O22" i="43"/>
  <c r="S22" i="43"/>
  <c r="F71" i="43"/>
  <c r="J71" i="43"/>
  <c r="N71" i="43"/>
  <c r="R71" i="43"/>
  <c r="V71" i="43"/>
  <c r="D4" i="42"/>
  <c r="H4" i="42"/>
  <c r="L4" i="42"/>
  <c r="P4" i="42"/>
  <c r="T4" i="42"/>
  <c r="F8" i="42"/>
  <c r="J8" i="42"/>
  <c r="N8" i="42"/>
  <c r="R8" i="42"/>
  <c r="V8" i="42"/>
  <c r="F11" i="42"/>
  <c r="J11" i="42"/>
  <c r="N11" i="42"/>
  <c r="R11" i="42"/>
  <c r="V11" i="42"/>
  <c r="D17" i="42"/>
  <c r="H17" i="42"/>
  <c r="L17" i="42"/>
  <c r="P17" i="42"/>
  <c r="T17" i="42"/>
  <c r="D22" i="42"/>
  <c r="H22" i="42"/>
  <c r="L22" i="42"/>
  <c r="P22" i="42"/>
  <c r="T22" i="42"/>
  <c r="F27" i="42"/>
  <c r="F26" i="42" s="1"/>
  <c r="J27" i="42"/>
  <c r="J26" i="42" s="1"/>
  <c r="N27" i="42"/>
  <c r="N26" i="42" s="1"/>
  <c r="R27" i="42"/>
  <c r="R26" i="42" s="1"/>
  <c r="V27" i="42"/>
  <c r="V26" i="42" s="1"/>
  <c r="D33" i="42"/>
  <c r="D26" i="42" s="1"/>
  <c r="H33" i="42"/>
  <c r="H26" i="42" s="1"/>
  <c r="L33" i="42"/>
  <c r="L26" i="42" s="1"/>
  <c r="P33" i="42"/>
  <c r="P26" i="42" s="1"/>
  <c r="T33" i="42"/>
  <c r="T26" i="42" s="1"/>
  <c r="D52" i="42"/>
  <c r="H52" i="42"/>
  <c r="L52" i="42"/>
  <c r="P52" i="42"/>
  <c r="T52" i="42"/>
  <c r="D71" i="42"/>
  <c r="H71" i="42"/>
  <c r="L71" i="42"/>
  <c r="P71" i="42"/>
  <c r="T71" i="42"/>
  <c r="F4" i="41"/>
  <c r="J4" i="41"/>
  <c r="J3" i="41" s="1"/>
  <c r="N4" i="41"/>
  <c r="R4" i="41"/>
  <c r="V4" i="41"/>
  <c r="D8" i="41"/>
  <c r="D3" i="41" s="1"/>
  <c r="H8" i="41"/>
  <c r="H3" i="41" s="1"/>
  <c r="L8" i="41"/>
  <c r="L3" i="41" s="1"/>
  <c r="P8" i="41"/>
  <c r="P3" i="41" s="1"/>
  <c r="T8" i="41"/>
  <c r="T3" i="41" s="1"/>
  <c r="E11" i="41"/>
  <c r="I11" i="41"/>
  <c r="N11" i="41"/>
  <c r="R11" i="41"/>
  <c r="V11" i="41"/>
  <c r="D17" i="41"/>
  <c r="H17" i="41"/>
  <c r="L17" i="41"/>
  <c r="P17" i="41"/>
  <c r="T17" i="41"/>
  <c r="D22" i="41"/>
  <c r="H22" i="41"/>
  <c r="L22" i="41"/>
  <c r="P22" i="41"/>
  <c r="T22" i="41"/>
  <c r="C27" i="41"/>
  <c r="C26" i="41" s="1"/>
  <c r="G27" i="41"/>
  <c r="G26" i="41" s="1"/>
  <c r="K27" i="41"/>
  <c r="K26" i="41" s="1"/>
  <c r="O27" i="41"/>
  <c r="O26" i="41" s="1"/>
  <c r="S27" i="41"/>
  <c r="S26" i="41" s="1"/>
  <c r="W27" i="41"/>
  <c r="W26" i="41" s="1"/>
  <c r="E33" i="41"/>
  <c r="E26" i="41" s="1"/>
  <c r="I33" i="41"/>
  <c r="I26" i="41" s="1"/>
  <c r="M33" i="41"/>
  <c r="M26" i="41" s="1"/>
  <c r="Q33" i="41"/>
  <c r="Q26" i="41" s="1"/>
  <c r="U33" i="41"/>
  <c r="U26" i="41" s="1"/>
  <c r="E52" i="41"/>
  <c r="I52" i="41"/>
  <c r="M52" i="41"/>
  <c r="Q52" i="41"/>
  <c r="U52" i="41"/>
  <c r="E71" i="41"/>
  <c r="I71" i="41"/>
  <c r="M71" i="41"/>
  <c r="Q71" i="41"/>
  <c r="U71" i="41"/>
  <c r="D4" i="40"/>
  <c r="H4" i="40"/>
  <c r="L4" i="40"/>
  <c r="Q4" i="40"/>
  <c r="Q3" i="40" s="1"/>
  <c r="U4" i="40"/>
  <c r="U3" i="40" s="1"/>
  <c r="C8" i="40"/>
  <c r="G8" i="40"/>
  <c r="K8" i="40"/>
  <c r="O8" i="40"/>
  <c r="S8" i="40"/>
  <c r="W8" i="40"/>
  <c r="C11" i="40"/>
  <c r="G11" i="40"/>
  <c r="K11" i="40"/>
  <c r="O11" i="40"/>
  <c r="S11" i="40"/>
  <c r="W11" i="40"/>
  <c r="E17" i="40"/>
  <c r="I17" i="40"/>
  <c r="M17" i="40"/>
  <c r="Q17" i="40"/>
  <c r="U17" i="40"/>
  <c r="K22" i="40"/>
  <c r="O22" i="40"/>
  <c r="S22" i="40"/>
  <c r="F27" i="40"/>
  <c r="J27" i="40"/>
  <c r="O27" i="40"/>
  <c r="S27" i="40"/>
  <c r="W27" i="40"/>
  <c r="F33" i="40"/>
  <c r="J33" i="40"/>
  <c r="O33" i="40"/>
  <c r="S33" i="40"/>
  <c r="C52" i="40"/>
  <c r="G52" i="40"/>
  <c r="K52" i="40"/>
  <c r="O52" i="40"/>
  <c r="S52" i="40"/>
  <c r="D71" i="40"/>
  <c r="H71" i="40"/>
  <c r="L71" i="40"/>
  <c r="P71" i="40"/>
  <c r="T71" i="40"/>
  <c r="F4" i="39"/>
  <c r="J4" i="39"/>
  <c r="N4" i="39"/>
  <c r="R4" i="39"/>
  <c r="V4" i="39"/>
  <c r="V3" i="39" s="1"/>
  <c r="D8" i="39"/>
  <c r="D3" i="39" s="1"/>
  <c r="H8" i="39"/>
  <c r="H3" i="39" s="1"/>
  <c r="L8" i="39"/>
  <c r="L3" i="39" s="1"/>
  <c r="P8" i="39"/>
  <c r="P3" i="39" s="1"/>
  <c r="T8" i="39"/>
  <c r="E11" i="39"/>
  <c r="J11" i="39"/>
  <c r="N11" i="39"/>
  <c r="R11" i="39"/>
  <c r="W11" i="39"/>
  <c r="F17" i="39"/>
  <c r="J17" i="39"/>
  <c r="N17" i="39"/>
  <c r="R17" i="39"/>
  <c r="V17" i="39"/>
  <c r="F22" i="39"/>
  <c r="J22" i="39"/>
  <c r="N22" i="39"/>
  <c r="R22" i="39"/>
  <c r="V22" i="39"/>
  <c r="D27" i="39"/>
  <c r="D26" i="39" s="1"/>
  <c r="H27" i="39"/>
  <c r="H26" i="39" s="1"/>
  <c r="L27" i="39"/>
  <c r="L26" i="39" s="1"/>
  <c r="P27" i="39"/>
  <c r="P26" i="39" s="1"/>
  <c r="T27" i="39"/>
  <c r="T26" i="39" s="1"/>
  <c r="F33" i="39"/>
  <c r="F26" i="39" s="1"/>
  <c r="J33" i="39"/>
  <c r="J26" i="39" s="1"/>
  <c r="N33" i="39"/>
  <c r="N26" i="39" s="1"/>
  <c r="R33" i="39"/>
  <c r="R26" i="39" s="1"/>
  <c r="V33" i="39"/>
  <c r="V26" i="39" s="1"/>
  <c r="F52" i="39"/>
  <c r="J52" i="39"/>
  <c r="N52" i="39"/>
  <c r="R52" i="39"/>
  <c r="V52" i="39"/>
  <c r="F71" i="39"/>
  <c r="J71" i="39"/>
  <c r="N71" i="39"/>
  <c r="R71" i="39"/>
  <c r="V71" i="39"/>
  <c r="D4" i="38"/>
  <c r="D3" i="38" s="1"/>
  <c r="H4" i="38"/>
  <c r="H3" i="38" s="1"/>
  <c r="L4" i="38"/>
  <c r="L3" i="38" s="1"/>
  <c r="P4" i="38"/>
  <c r="P3" i="38" s="1"/>
  <c r="T4" i="38"/>
  <c r="T3" i="38" s="1"/>
  <c r="F8" i="38"/>
  <c r="J8" i="38"/>
  <c r="N8" i="38"/>
  <c r="R8" i="38"/>
  <c r="V8" i="38"/>
  <c r="F11" i="38"/>
  <c r="J11" i="38"/>
  <c r="N11" i="38"/>
  <c r="R11" i="38"/>
  <c r="V11" i="38"/>
  <c r="D17" i="38"/>
  <c r="H17" i="38"/>
  <c r="L17" i="38"/>
  <c r="P17" i="38"/>
  <c r="T17" i="38"/>
  <c r="E22" i="38"/>
  <c r="I22" i="38"/>
  <c r="M22" i="38"/>
  <c r="Q22" i="38"/>
  <c r="U22" i="38"/>
  <c r="C27" i="38"/>
  <c r="G27" i="38"/>
  <c r="K27" i="38"/>
  <c r="O27" i="38"/>
  <c r="S27" i="38"/>
  <c r="W27" i="38"/>
  <c r="E33" i="38"/>
  <c r="E26" i="38" s="1"/>
  <c r="I33" i="38"/>
  <c r="I26" i="38" s="1"/>
  <c r="M33" i="38"/>
  <c r="M26" i="38" s="1"/>
  <c r="R33" i="38"/>
  <c r="R26" i="38" s="1"/>
  <c r="V33" i="38"/>
  <c r="V26" i="38" s="1"/>
  <c r="F52" i="38"/>
  <c r="J52" i="38"/>
  <c r="N52" i="38"/>
  <c r="R52" i="38"/>
  <c r="V52" i="38"/>
  <c r="F71" i="38"/>
  <c r="J71" i="38"/>
  <c r="N71" i="38"/>
  <c r="R71" i="38"/>
  <c r="V71" i="38"/>
  <c r="E4" i="37"/>
  <c r="C17" i="37"/>
  <c r="G17" i="37"/>
  <c r="K17" i="37"/>
  <c r="O17" i="37"/>
  <c r="S17" i="37"/>
  <c r="W17" i="37"/>
  <c r="C22" i="37"/>
  <c r="G22" i="37"/>
  <c r="K22" i="37"/>
  <c r="O22" i="37"/>
  <c r="S22" i="37"/>
  <c r="W22" i="37"/>
  <c r="F27" i="37"/>
  <c r="J27" i="37"/>
  <c r="O27" i="37"/>
  <c r="O26" i="37" s="1"/>
  <c r="S27" i="37"/>
  <c r="S26" i="37" s="1"/>
  <c r="W27" i="37"/>
  <c r="W26" i="37" s="1"/>
  <c r="E33" i="37"/>
  <c r="E26" i="37" s="1"/>
  <c r="I33" i="37"/>
  <c r="I26" i="37" s="1"/>
  <c r="M33" i="37"/>
  <c r="M26" i="37" s="1"/>
  <c r="Q33" i="37"/>
  <c r="Q26" i="37" s="1"/>
  <c r="U33" i="37"/>
  <c r="U26" i="37" s="1"/>
  <c r="E52" i="37"/>
  <c r="I52" i="37"/>
  <c r="M52" i="37"/>
  <c r="Q52" i="37"/>
  <c r="U52" i="37"/>
  <c r="E71" i="37"/>
  <c r="I71" i="37"/>
  <c r="M71" i="37"/>
  <c r="Q71" i="37"/>
  <c r="U71" i="37"/>
  <c r="C4" i="36"/>
  <c r="C3" i="36" s="1"/>
  <c r="G4" i="36"/>
  <c r="G3" i="36" s="1"/>
  <c r="K4" i="36"/>
  <c r="K3" i="36" s="1"/>
  <c r="O4" i="36"/>
  <c r="O3" i="36" s="1"/>
  <c r="S4" i="36"/>
  <c r="S3" i="36" s="1"/>
  <c r="W4" i="36"/>
  <c r="E8" i="36"/>
  <c r="I8" i="36"/>
  <c r="M8" i="36"/>
  <c r="Q8" i="36"/>
  <c r="U8" i="36"/>
  <c r="E11" i="36"/>
  <c r="I11" i="36"/>
  <c r="M11" i="36"/>
  <c r="Q11" i="36"/>
  <c r="U11" i="36"/>
  <c r="C17" i="36"/>
  <c r="G17" i="36"/>
  <c r="K17" i="36"/>
  <c r="O17" i="36"/>
  <c r="S17" i="36"/>
  <c r="W17" i="36"/>
  <c r="C22" i="36"/>
  <c r="G22" i="36"/>
  <c r="K22" i="36"/>
  <c r="O22" i="36"/>
  <c r="S22" i="36"/>
  <c r="W22" i="36"/>
  <c r="K27" i="36"/>
  <c r="O27" i="36"/>
  <c r="S27" i="36"/>
  <c r="F33" i="36"/>
  <c r="J33" i="36"/>
  <c r="N33" i="36"/>
  <c r="R33" i="36"/>
  <c r="V33" i="36"/>
  <c r="C52" i="36"/>
  <c r="G52" i="36"/>
  <c r="K52" i="36"/>
  <c r="C4" i="35"/>
  <c r="G4" i="35"/>
  <c r="L4" i="35"/>
  <c r="P4" i="35"/>
  <c r="T4" i="35"/>
  <c r="G8" i="35"/>
  <c r="K8" i="35"/>
  <c r="K3" i="35" s="1"/>
  <c r="O8" i="35"/>
  <c r="O3" i="35" s="1"/>
  <c r="S8" i="35"/>
  <c r="S3" i="35" s="1"/>
  <c r="W8" i="35"/>
  <c r="W3" i="35" s="1"/>
  <c r="C17" i="35"/>
  <c r="H17" i="35"/>
  <c r="L17" i="35"/>
  <c r="P17" i="35"/>
  <c r="T17" i="35"/>
  <c r="D22" i="35"/>
  <c r="H22" i="35"/>
  <c r="L22" i="35"/>
  <c r="P22" i="35"/>
  <c r="T22" i="35"/>
  <c r="C27" i="35"/>
  <c r="G27" i="35"/>
  <c r="K27" i="35"/>
  <c r="F33" i="35"/>
  <c r="F26" i="35" s="1"/>
  <c r="J33" i="35"/>
  <c r="J26" i="35" s="1"/>
  <c r="N33" i="35"/>
  <c r="N26" i="35" s="1"/>
  <c r="R33" i="35"/>
  <c r="R26" i="35" s="1"/>
  <c r="V33" i="35"/>
  <c r="V26" i="35" s="1"/>
  <c r="C52" i="35"/>
  <c r="H52" i="35"/>
  <c r="L52" i="35"/>
  <c r="P52" i="35"/>
  <c r="U52" i="35"/>
  <c r="F71" i="35"/>
  <c r="J71" i="35"/>
  <c r="N71" i="35"/>
  <c r="R71" i="35"/>
  <c r="V71" i="35"/>
  <c r="D4" i="34"/>
  <c r="H4" i="34"/>
  <c r="L4" i="34"/>
  <c r="P4" i="34"/>
  <c r="T4" i="34"/>
  <c r="F8" i="34"/>
  <c r="J8" i="34"/>
  <c r="N8" i="34"/>
  <c r="R8" i="34"/>
  <c r="V8" i="34"/>
  <c r="F11" i="34"/>
  <c r="J11" i="34"/>
  <c r="N11" i="34"/>
  <c r="R11" i="34"/>
  <c r="V11" i="34"/>
  <c r="D17" i="34"/>
  <c r="H17" i="34"/>
  <c r="L17" i="34"/>
  <c r="P17" i="34"/>
  <c r="T17" i="34"/>
  <c r="D22" i="34"/>
  <c r="H22" i="34"/>
  <c r="L22" i="34"/>
  <c r="P22" i="34"/>
  <c r="T22" i="34"/>
  <c r="C27" i="34"/>
  <c r="C26" i="34" s="1"/>
  <c r="G27" i="34"/>
  <c r="K27" i="34"/>
  <c r="O27" i="34"/>
  <c r="S27" i="34"/>
  <c r="W27" i="34"/>
  <c r="E33" i="34"/>
  <c r="I33" i="34"/>
  <c r="M33" i="34"/>
  <c r="Q33" i="34"/>
  <c r="U33" i="34"/>
  <c r="E52" i="34"/>
  <c r="I52" i="34"/>
  <c r="M52" i="34"/>
  <c r="Q52" i="34"/>
  <c r="U52" i="34"/>
  <c r="F71" i="34"/>
  <c r="J71" i="34"/>
  <c r="O71" i="34"/>
  <c r="S71" i="34"/>
  <c r="W71" i="34"/>
  <c r="E4" i="33"/>
  <c r="I4" i="33"/>
  <c r="M4" i="33"/>
  <c r="Q4" i="33"/>
  <c r="U4" i="33"/>
  <c r="C8" i="33"/>
  <c r="C3" i="33" s="1"/>
  <c r="G8" i="33"/>
  <c r="G3" i="33" s="1"/>
  <c r="K8" i="33"/>
  <c r="K3" i="33" s="1"/>
  <c r="O8" i="33"/>
  <c r="O3" i="33" s="1"/>
  <c r="S8" i="33"/>
  <c r="S3" i="33" s="1"/>
  <c r="W8" i="33"/>
  <c r="W3" i="33" s="1"/>
  <c r="D11" i="33"/>
  <c r="H11" i="33"/>
  <c r="M11" i="33"/>
  <c r="Q11" i="33"/>
  <c r="U11" i="33"/>
  <c r="C17" i="33"/>
  <c r="G17" i="33"/>
  <c r="K17" i="33"/>
  <c r="O17" i="33"/>
  <c r="S17" i="33"/>
  <c r="W17" i="33"/>
  <c r="C22" i="33"/>
  <c r="G22" i="33"/>
  <c r="K22" i="33"/>
  <c r="O22" i="33"/>
  <c r="S22" i="33"/>
  <c r="W22" i="33"/>
  <c r="E27" i="33"/>
  <c r="E26" i="33" s="1"/>
  <c r="I27" i="33"/>
  <c r="I26" i="33" s="1"/>
  <c r="M27" i="33"/>
  <c r="M26" i="33" s="1"/>
  <c r="Q27" i="33"/>
  <c r="Q26" i="33" s="1"/>
  <c r="U27" i="33"/>
  <c r="U26" i="33" s="1"/>
  <c r="C33" i="33"/>
  <c r="C26" i="33" s="1"/>
  <c r="G33" i="33"/>
  <c r="G26" i="33" s="1"/>
  <c r="K33" i="33"/>
  <c r="K26" i="33" s="1"/>
  <c r="O33" i="33"/>
  <c r="O26" i="33" s="1"/>
  <c r="S33" i="33"/>
  <c r="S26" i="33" s="1"/>
  <c r="W33" i="33"/>
  <c r="W26" i="33" s="1"/>
  <c r="C52" i="33"/>
  <c r="G52" i="33"/>
  <c r="K52" i="33"/>
  <c r="O52" i="33"/>
  <c r="S52" i="33"/>
  <c r="W52" i="33"/>
  <c r="C71" i="33"/>
  <c r="G71" i="33"/>
  <c r="K71" i="33"/>
  <c r="O71" i="33"/>
  <c r="S71" i="33"/>
  <c r="W71" i="33"/>
  <c r="E4" i="32"/>
  <c r="I4" i="32"/>
  <c r="M4" i="32"/>
  <c r="Q4" i="32"/>
  <c r="U4" i="32"/>
  <c r="C8" i="32"/>
  <c r="G8" i="32"/>
  <c r="G3" i="32" s="1"/>
  <c r="K8" i="32"/>
  <c r="K3" i="32" s="1"/>
  <c r="O8" i="32"/>
  <c r="O3" i="32" s="1"/>
  <c r="S8" i="32"/>
  <c r="S3" i="32" s="1"/>
  <c r="W8" i="32"/>
  <c r="W3" i="32" s="1"/>
  <c r="C11" i="32"/>
  <c r="H11" i="32"/>
  <c r="L11" i="32"/>
  <c r="P11" i="32"/>
  <c r="U11" i="32"/>
  <c r="C17" i="32"/>
  <c r="G17" i="32"/>
  <c r="K17" i="32"/>
  <c r="O17" i="32"/>
  <c r="S17" i="32"/>
  <c r="W17" i="32"/>
  <c r="C22" i="32"/>
  <c r="G22" i="32"/>
  <c r="K22" i="32"/>
  <c r="O22" i="32"/>
  <c r="S22" i="32"/>
  <c r="W22" i="32"/>
  <c r="E27" i="32"/>
  <c r="E26" i="32" s="1"/>
  <c r="I27" i="32"/>
  <c r="I26" i="32" s="1"/>
  <c r="M27" i="32"/>
  <c r="M26" i="32" s="1"/>
  <c r="Q27" i="32"/>
  <c r="Q26" i="32" s="1"/>
  <c r="U27" i="32"/>
  <c r="U26" i="32" s="1"/>
  <c r="C33" i="32"/>
  <c r="C26" i="32" s="1"/>
  <c r="G33" i="32"/>
  <c r="G26" i="32" s="1"/>
  <c r="K33" i="32"/>
  <c r="K26" i="32" s="1"/>
  <c r="O33" i="32"/>
  <c r="O26" i="32" s="1"/>
  <c r="S33" i="32"/>
  <c r="S26" i="32" s="1"/>
  <c r="W33" i="32"/>
  <c r="W26" i="32" s="1"/>
  <c r="C52" i="32"/>
  <c r="G52" i="32"/>
  <c r="K52" i="32"/>
  <c r="O52" i="32"/>
  <c r="S52" i="32"/>
  <c r="J71" i="32"/>
  <c r="N71" i="32"/>
  <c r="R71" i="32"/>
  <c r="W71" i="32"/>
  <c r="E4" i="31"/>
  <c r="E5" i="30"/>
  <c r="I4" i="31"/>
  <c r="I5" i="30"/>
  <c r="M4" i="31"/>
  <c r="M5" i="30"/>
  <c r="Q4" i="31"/>
  <c r="Q5" i="30"/>
  <c r="U4" i="31"/>
  <c r="U5" i="30"/>
  <c r="C6" i="30"/>
  <c r="G6" i="30"/>
  <c r="K6" i="30"/>
  <c r="O6" i="30"/>
  <c r="S6" i="30"/>
  <c r="W6" i="30"/>
  <c r="E7" i="30"/>
  <c r="I7" i="30"/>
  <c r="M7" i="30"/>
  <c r="Q7" i="30"/>
  <c r="U7" i="30"/>
  <c r="C8" i="31"/>
  <c r="C9" i="30"/>
  <c r="G8" i="31"/>
  <c r="G9" i="30"/>
  <c r="K8" i="31"/>
  <c r="K9" i="30"/>
  <c r="O8" i="31"/>
  <c r="O9" i="30"/>
  <c r="S8" i="31"/>
  <c r="S9" i="30"/>
  <c r="W8" i="31"/>
  <c r="W9" i="30"/>
  <c r="E10" i="30"/>
  <c r="I10" i="30"/>
  <c r="M10" i="30"/>
  <c r="Q10" i="30"/>
  <c r="U10" i="30"/>
  <c r="C11" i="31"/>
  <c r="C12" i="30"/>
  <c r="H11" i="31"/>
  <c r="H12" i="30"/>
  <c r="L11" i="31"/>
  <c r="P11" i="31"/>
  <c r="P12" i="30"/>
  <c r="T11" i="31"/>
  <c r="T12" i="30"/>
  <c r="F13" i="30"/>
  <c r="J13" i="30"/>
  <c r="N13" i="30"/>
  <c r="R13" i="30"/>
  <c r="V13" i="30"/>
  <c r="D14" i="30"/>
  <c r="H14" i="30"/>
  <c r="L14" i="30"/>
  <c r="P14" i="30"/>
  <c r="T14" i="30"/>
  <c r="F15" i="30"/>
  <c r="J15" i="30"/>
  <c r="N15" i="30"/>
  <c r="R15" i="30"/>
  <c r="V15" i="30"/>
  <c r="D16" i="30"/>
  <c r="H16" i="30"/>
  <c r="L16" i="30"/>
  <c r="P16" i="30"/>
  <c r="T16" i="30"/>
  <c r="F17" i="31"/>
  <c r="F18" i="30"/>
  <c r="J17" i="31"/>
  <c r="J18" i="30"/>
  <c r="N17" i="31"/>
  <c r="N18" i="30"/>
  <c r="R17" i="31"/>
  <c r="R18" i="30"/>
  <c r="V17" i="31"/>
  <c r="V18" i="30"/>
  <c r="D19" i="30"/>
  <c r="H19" i="30"/>
  <c r="L19" i="30"/>
  <c r="P19" i="30"/>
  <c r="T19" i="30"/>
  <c r="F20" i="30"/>
  <c r="J20" i="30"/>
  <c r="N20" i="30"/>
  <c r="R20" i="30"/>
  <c r="V20" i="30"/>
  <c r="D21" i="30"/>
  <c r="H21" i="30"/>
  <c r="L21" i="30"/>
  <c r="P21" i="30"/>
  <c r="T21" i="30"/>
  <c r="F22" i="31"/>
  <c r="F23" i="30"/>
  <c r="J22" i="31"/>
  <c r="J23" i="30"/>
  <c r="N22" i="31"/>
  <c r="N23" i="30"/>
  <c r="R22" i="31"/>
  <c r="R23" i="30"/>
  <c r="V22" i="31"/>
  <c r="V23" i="30"/>
  <c r="D24" i="30"/>
  <c r="H24" i="30"/>
  <c r="L24" i="30"/>
  <c r="P24" i="30"/>
  <c r="T24" i="30"/>
  <c r="F25" i="30"/>
  <c r="J25" i="30"/>
  <c r="N25" i="30"/>
  <c r="R25" i="30"/>
  <c r="V25" i="30"/>
  <c r="D27" i="31"/>
  <c r="D28" i="30"/>
  <c r="H27" i="31"/>
  <c r="L27" i="31"/>
  <c r="L28" i="30"/>
  <c r="P27" i="31"/>
  <c r="P28" i="30"/>
  <c r="T27" i="31"/>
  <c r="C29" i="30"/>
  <c r="G29" i="30"/>
  <c r="K29" i="30"/>
  <c r="O29" i="30"/>
  <c r="S29" i="30"/>
  <c r="W29" i="30"/>
  <c r="E30" i="30"/>
  <c r="I30" i="30"/>
  <c r="M30" i="30"/>
  <c r="Q30" i="30"/>
  <c r="U30" i="30"/>
  <c r="C31" i="30"/>
  <c r="G31" i="30"/>
  <c r="K31" i="30"/>
  <c r="O31" i="30"/>
  <c r="S31" i="30"/>
  <c r="W31" i="30"/>
  <c r="E32" i="30"/>
  <c r="I32" i="30"/>
  <c r="M32" i="30"/>
  <c r="Q32" i="30"/>
  <c r="U32" i="30"/>
  <c r="C33" i="31"/>
  <c r="C34" i="30"/>
  <c r="G33" i="31"/>
  <c r="G34" i="30"/>
  <c r="K33" i="31"/>
  <c r="K34" i="30"/>
  <c r="O33" i="31"/>
  <c r="O34" i="30"/>
  <c r="S33" i="31"/>
  <c r="S34" i="30"/>
  <c r="W33" i="31"/>
  <c r="W34" i="30"/>
  <c r="E35" i="30"/>
  <c r="I35" i="30"/>
  <c r="M35" i="30"/>
  <c r="Q35" i="30"/>
  <c r="U35" i="30"/>
  <c r="C36" i="30"/>
  <c r="G36" i="30"/>
  <c r="K36" i="30"/>
  <c r="O36" i="30"/>
  <c r="S36" i="30"/>
  <c r="W36" i="30"/>
  <c r="E37" i="30"/>
  <c r="I37" i="30"/>
  <c r="M37" i="30"/>
  <c r="Q37" i="30"/>
  <c r="U37" i="30"/>
  <c r="C38" i="30"/>
  <c r="G38" i="30"/>
  <c r="K38" i="30"/>
  <c r="O38" i="30"/>
  <c r="S38" i="30"/>
  <c r="W38" i="30"/>
  <c r="E39" i="30"/>
  <c r="I39" i="30"/>
  <c r="M39" i="30"/>
  <c r="Q39" i="30"/>
  <c r="U39" i="30"/>
  <c r="C40" i="30"/>
  <c r="G40" i="30"/>
  <c r="K40" i="30"/>
  <c r="O40" i="30"/>
  <c r="S40" i="30"/>
  <c r="W40" i="30"/>
  <c r="E41" i="30"/>
  <c r="I41" i="30"/>
  <c r="M41" i="30"/>
  <c r="Q41" i="30"/>
  <c r="U41" i="30"/>
  <c r="C42" i="30"/>
  <c r="G42" i="30"/>
  <c r="K42" i="30"/>
  <c r="O42" i="30"/>
  <c r="S42" i="30"/>
  <c r="W42" i="30"/>
  <c r="E43" i="30"/>
  <c r="I43" i="30"/>
  <c r="M43" i="30"/>
  <c r="Q43" i="30"/>
  <c r="U43" i="30"/>
  <c r="C44" i="30"/>
  <c r="G44" i="30"/>
  <c r="K44" i="30"/>
  <c r="O44" i="30"/>
  <c r="S44" i="30"/>
  <c r="W44" i="30"/>
  <c r="E45" i="30"/>
  <c r="I45" i="30"/>
  <c r="M45" i="30"/>
  <c r="Q45" i="30"/>
  <c r="U45" i="30"/>
  <c r="C46" i="30"/>
  <c r="G46" i="30"/>
  <c r="K46" i="30"/>
  <c r="O46" i="30"/>
  <c r="S46" i="30"/>
  <c r="W46" i="30"/>
  <c r="E47" i="30"/>
  <c r="I47" i="30"/>
  <c r="M47" i="30"/>
  <c r="Q47" i="30"/>
  <c r="U47" i="30"/>
  <c r="C48" i="30"/>
  <c r="G48" i="30"/>
  <c r="K48" i="30"/>
  <c r="O48" i="30"/>
  <c r="S48" i="30"/>
  <c r="W48" i="30"/>
  <c r="E49" i="30"/>
  <c r="I49" i="30"/>
  <c r="M49" i="30"/>
  <c r="Q49" i="30"/>
  <c r="U49" i="30"/>
  <c r="C50" i="30"/>
  <c r="G50" i="30"/>
  <c r="K50" i="30"/>
  <c r="O50" i="30"/>
  <c r="S50" i="30"/>
  <c r="W50" i="30"/>
  <c r="E51" i="30"/>
  <c r="I51" i="30"/>
  <c r="M51" i="30"/>
  <c r="Q51" i="30"/>
  <c r="U51" i="30"/>
  <c r="C52" i="31"/>
  <c r="C53" i="30"/>
  <c r="G52" i="31"/>
  <c r="K52" i="31"/>
  <c r="K53" i="30"/>
  <c r="O52" i="31"/>
  <c r="O53" i="30"/>
  <c r="S52" i="31"/>
  <c r="W52" i="31"/>
  <c r="E54" i="30"/>
  <c r="I54" i="30"/>
  <c r="M54" i="30"/>
  <c r="Q54" i="30"/>
  <c r="U54" i="30"/>
  <c r="C55" i="30"/>
  <c r="G55" i="30"/>
  <c r="K55" i="30"/>
  <c r="O55" i="30"/>
  <c r="S55" i="30"/>
  <c r="W55" i="30"/>
  <c r="E56" i="30"/>
  <c r="I56" i="30"/>
  <c r="M56" i="30"/>
  <c r="Q56" i="30"/>
  <c r="U56" i="30"/>
  <c r="C57" i="30"/>
  <c r="G57" i="30"/>
  <c r="K57" i="30"/>
  <c r="O57" i="30"/>
  <c r="S57" i="30"/>
  <c r="W57" i="30"/>
  <c r="E58" i="30"/>
  <c r="I58" i="30"/>
  <c r="M58" i="30"/>
  <c r="Q58" i="30"/>
  <c r="U58" i="30"/>
  <c r="C59" i="30"/>
  <c r="G59" i="30"/>
  <c r="K59" i="30"/>
  <c r="O59" i="30"/>
  <c r="S59" i="30"/>
  <c r="W59" i="30"/>
  <c r="E60" i="30"/>
  <c r="I60" i="30"/>
  <c r="M60" i="30"/>
  <c r="Q60" i="30"/>
  <c r="U60" i="30"/>
  <c r="C61" i="30"/>
  <c r="G61" i="30"/>
  <c r="K61" i="30"/>
  <c r="O61" i="30"/>
  <c r="S61" i="30"/>
  <c r="W61" i="30"/>
  <c r="E62" i="30"/>
  <c r="I62" i="30"/>
  <c r="M62" i="30"/>
  <c r="Q62" i="30"/>
  <c r="U62" i="30"/>
  <c r="C63" i="30"/>
  <c r="G63" i="30"/>
  <c r="K63" i="30"/>
  <c r="O63" i="30"/>
  <c r="S63" i="30"/>
  <c r="W63" i="30"/>
  <c r="E64" i="30"/>
  <c r="I64" i="30"/>
  <c r="M64" i="30"/>
  <c r="Q64" i="30"/>
  <c r="U64" i="30"/>
  <c r="C65" i="30"/>
  <c r="G65" i="30"/>
  <c r="K65" i="30"/>
  <c r="O65" i="30"/>
  <c r="S65" i="30"/>
  <c r="W65" i="30"/>
  <c r="E66" i="30"/>
  <c r="I66" i="30"/>
  <c r="M66" i="30"/>
  <c r="Q66" i="30"/>
  <c r="U66" i="30"/>
  <c r="C67" i="30"/>
  <c r="G67" i="30"/>
  <c r="K67" i="30"/>
  <c r="O67" i="30"/>
  <c r="S67" i="30"/>
  <c r="W67" i="30"/>
  <c r="E68" i="30"/>
  <c r="I68" i="30"/>
  <c r="M68" i="30"/>
  <c r="Q68" i="30"/>
  <c r="U68" i="30"/>
  <c r="C69" i="30"/>
  <c r="G69" i="30"/>
  <c r="K69" i="30"/>
  <c r="O69" i="30"/>
  <c r="S69" i="30"/>
  <c r="W69" i="30"/>
  <c r="E70" i="30"/>
  <c r="I70" i="30"/>
  <c r="M70" i="30"/>
  <c r="Q70" i="30"/>
  <c r="U70" i="30"/>
  <c r="C71" i="31"/>
  <c r="C72" i="30"/>
  <c r="G71" i="31"/>
  <c r="K71" i="31"/>
  <c r="K72" i="30"/>
  <c r="O71" i="31"/>
  <c r="O72" i="30"/>
  <c r="S71" i="31"/>
  <c r="F73" i="30"/>
  <c r="J73" i="30"/>
  <c r="N73" i="30"/>
  <c r="R73" i="30"/>
  <c r="V73" i="30"/>
  <c r="D74" i="30"/>
  <c r="H74" i="30"/>
  <c r="L74" i="30"/>
  <c r="P74" i="30"/>
  <c r="T74" i="30"/>
  <c r="F75" i="30"/>
  <c r="J75" i="30"/>
  <c r="N75" i="30"/>
  <c r="R75" i="30"/>
  <c r="V75" i="30"/>
  <c r="D76" i="30"/>
  <c r="H76" i="30"/>
  <c r="L76" i="30"/>
  <c r="P76" i="30"/>
  <c r="T76" i="30"/>
  <c r="F4" i="29"/>
  <c r="F3" i="29" s="1"/>
  <c r="J4" i="29"/>
  <c r="J3" i="29" s="1"/>
  <c r="N4" i="29"/>
  <c r="N3" i="29" s="1"/>
  <c r="R4" i="29"/>
  <c r="R3" i="29" s="1"/>
  <c r="V4" i="29"/>
  <c r="V3" i="29" s="1"/>
  <c r="D8" i="29"/>
  <c r="H8" i="29"/>
  <c r="L8" i="29"/>
  <c r="P8" i="29"/>
  <c r="T8" i="29"/>
  <c r="D11" i="29"/>
  <c r="H11" i="29"/>
  <c r="L11" i="29"/>
  <c r="P11" i="29"/>
  <c r="T11" i="29"/>
  <c r="F17" i="29"/>
  <c r="J17" i="29"/>
  <c r="N17" i="29"/>
  <c r="R17" i="29"/>
  <c r="V17" i="29"/>
  <c r="F22" i="29"/>
  <c r="J22" i="29"/>
  <c r="N22" i="29"/>
  <c r="R22" i="29"/>
  <c r="V22" i="29"/>
  <c r="E27" i="29"/>
  <c r="I27" i="29"/>
  <c r="W27" i="29"/>
  <c r="W26" i="29" s="1"/>
  <c r="E33" i="29"/>
  <c r="E52" i="29"/>
  <c r="I52" i="29"/>
  <c r="M52" i="29"/>
  <c r="Q52" i="29"/>
  <c r="U52" i="29"/>
  <c r="E71" i="29"/>
  <c r="I71" i="29"/>
  <c r="M71" i="29"/>
  <c r="Q71" i="29"/>
  <c r="U71" i="29"/>
  <c r="C4" i="28"/>
  <c r="C3" i="28" s="1"/>
  <c r="G4" i="28"/>
  <c r="G3" i="28" s="1"/>
  <c r="K4" i="28"/>
  <c r="K3" i="28" s="1"/>
  <c r="O4" i="28"/>
  <c r="O3" i="28" s="1"/>
  <c r="S4" i="28"/>
  <c r="S3" i="28" s="1"/>
  <c r="W4" i="28"/>
  <c r="W3" i="28" s="1"/>
  <c r="E8" i="28"/>
  <c r="I8" i="28"/>
  <c r="M8" i="28"/>
  <c r="Q8" i="28"/>
  <c r="U8" i="28"/>
  <c r="E11" i="28"/>
  <c r="I11" i="28"/>
  <c r="M11" i="28"/>
  <c r="Q11" i="28"/>
  <c r="U11" i="28"/>
  <c r="C17" i="28"/>
  <c r="G17" i="28"/>
  <c r="K17" i="28"/>
  <c r="O17" i="28"/>
  <c r="S17" i="28"/>
  <c r="W17" i="28"/>
  <c r="M22" i="28"/>
  <c r="Q22" i="28"/>
  <c r="U22" i="28"/>
  <c r="D27" i="28"/>
  <c r="D26" i="28" s="1"/>
  <c r="H27" i="28"/>
  <c r="H26" i="28" s="1"/>
  <c r="L27" i="28"/>
  <c r="L26" i="28" s="1"/>
  <c r="P27" i="28"/>
  <c r="P26" i="28" s="1"/>
  <c r="T27" i="28"/>
  <c r="T26" i="28" s="1"/>
  <c r="F33" i="28"/>
  <c r="F26" i="28" s="1"/>
  <c r="J33" i="28"/>
  <c r="J26" i="28" s="1"/>
  <c r="N33" i="28"/>
  <c r="N26" i="28" s="1"/>
  <c r="R33" i="28"/>
  <c r="R26" i="28" s="1"/>
  <c r="V33" i="28"/>
  <c r="V26" i="28" s="1"/>
  <c r="L52" i="28"/>
  <c r="P52" i="28"/>
  <c r="T52" i="28"/>
  <c r="O71" i="28"/>
  <c r="S71" i="28"/>
  <c r="G4" i="27"/>
  <c r="K4" i="27"/>
  <c r="O4" i="27"/>
  <c r="D17" i="27"/>
  <c r="H17" i="27"/>
  <c r="L17" i="27"/>
  <c r="U52" i="27"/>
  <c r="F71" i="27"/>
  <c r="J71" i="27"/>
  <c r="N71" i="27"/>
  <c r="S71" i="27"/>
  <c r="W71" i="27"/>
  <c r="S8" i="26"/>
  <c r="W8" i="26"/>
  <c r="C11" i="26"/>
  <c r="C3" i="26" s="1"/>
  <c r="G11" i="26"/>
  <c r="G3" i="26" s="1"/>
  <c r="K11" i="26"/>
  <c r="K3" i="26" s="1"/>
  <c r="O11" i="26"/>
  <c r="O3" i="26" s="1"/>
  <c r="S11" i="26"/>
  <c r="W11" i="26"/>
  <c r="E17" i="26"/>
  <c r="I17" i="26"/>
  <c r="M17" i="26"/>
  <c r="Q17" i="26"/>
  <c r="U17" i="26"/>
  <c r="E22" i="26"/>
  <c r="I22" i="26"/>
  <c r="M22" i="26"/>
  <c r="Q22" i="26"/>
  <c r="U22" i="26"/>
  <c r="W52" i="26"/>
  <c r="C71" i="26"/>
  <c r="G71" i="26"/>
  <c r="K71" i="26"/>
  <c r="O71" i="26"/>
  <c r="S71" i="26"/>
  <c r="W71" i="26"/>
  <c r="E4" i="25"/>
  <c r="E3" i="25" s="1"/>
  <c r="I4" i="25"/>
  <c r="I3" i="25" s="1"/>
  <c r="M4" i="25"/>
  <c r="M3" i="25" s="1"/>
  <c r="Q4" i="25"/>
  <c r="Q3" i="25" s="1"/>
  <c r="U4" i="25"/>
  <c r="U3" i="25" s="1"/>
  <c r="D8" i="25"/>
  <c r="D3" i="25" s="1"/>
  <c r="H8" i="25"/>
  <c r="H3" i="25" s="1"/>
  <c r="L8" i="25"/>
  <c r="P8" i="25"/>
  <c r="T8" i="25"/>
  <c r="L11" i="25"/>
  <c r="P11" i="25"/>
  <c r="T11" i="25"/>
  <c r="K22" i="25"/>
  <c r="O22" i="25"/>
  <c r="S22" i="25"/>
  <c r="W22" i="25"/>
  <c r="E27" i="25"/>
  <c r="J27" i="25"/>
  <c r="J26" i="25" s="1"/>
  <c r="N27" i="25"/>
  <c r="R27" i="25"/>
  <c r="V27" i="25"/>
  <c r="E33" i="25"/>
  <c r="I33" i="25"/>
  <c r="M33" i="25"/>
  <c r="R33" i="25"/>
  <c r="V33" i="25"/>
  <c r="N71" i="25"/>
  <c r="R71" i="25"/>
  <c r="V71" i="25"/>
  <c r="E4" i="24"/>
  <c r="I4" i="24"/>
  <c r="M4" i="24"/>
  <c r="Q4" i="24"/>
  <c r="Q3" i="24" s="1"/>
  <c r="U4" i="24"/>
  <c r="U3" i="24" s="1"/>
  <c r="O11" i="24"/>
  <c r="O3" i="24" s="1"/>
  <c r="S11" i="24"/>
  <c r="S3" i="24" s="1"/>
  <c r="W11" i="24"/>
  <c r="V17" i="24"/>
  <c r="F22" i="24"/>
  <c r="J22" i="24"/>
  <c r="N22" i="24"/>
  <c r="R22" i="24"/>
  <c r="V22" i="24"/>
  <c r="F27" i="24"/>
  <c r="J27" i="24"/>
  <c r="P27" i="24"/>
  <c r="T27" i="24"/>
  <c r="C33" i="24"/>
  <c r="G33" i="24"/>
  <c r="K33" i="24"/>
  <c r="O33" i="24"/>
  <c r="T33" i="24"/>
  <c r="H17" i="23"/>
  <c r="L17" i="23"/>
  <c r="P17" i="23"/>
  <c r="H26" i="23"/>
  <c r="G52" i="23"/>
  <c r="K52" i="23"/>
  <c r="U52" i="23"/>
  <c r="U71" i="23"/>
  <c r="C4" i="19"/>
  <c r="C3" i="19" s="1"/>
  <c r="C17" i="19"/>
  <c r="C22" i="19"/>
  <c r="C33" i="19"/>
  <c r="C26" i="19" s="1"/>
  <c r="C52" i="19"/>
  <c r="C71" i="19"/>
  <c r="C22" i="17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O52" i="10"/>
  <c r="S52" i="10"/>
  <c r="W52" i="10"/>
  <c r="C71" i="10"/>
  <c r="G71" i="10"/>
  <c r="K71" i="10"/>
  <c r="L11" i="6"/>
  <c r="P11" i="6"/>
  <c r="T11" i="6"/>
  <c r="F22" i="6"/>
  <c r="J22" i="6"/>
  <c r="N22" i="6"/>
  <c r="S22" i="6"/>
  <c r="W22" i="6"/>
  <c r="E27" i="6"/>
  <c r="I27" i="6"/>
  <c r="M27" i="6"/>
  <c r="Q27" i="6"/>
  <c r="U27" i="6"/>
  <c r="W22" i="4"/>
  <c r="V33" i="3"/>
  <c r="V26" i="3" s="1"/>
  <c r="C8" i="125"/>
  <c r="C11" i="125"/>
  <c r="C27" i="125"/>
  <c r="D4" i="121"/>
  <c r="H4" i="121"/>
  <c r="L4" i="121"/>
  <c r="P4" i="121"/>
  <c r="T4" i="121"/>
  <c r="F8" i="121"/>
  <c r="J8" i="121"/>
  <c r="N8" i="121"/>
  <c r="R8" i="121"/>
  <c r="V8" i="121"/>
  <c r="F11" i="121"/>
  <c r="J11" i="121"/>
  <c r="N11" i="121"/>
  <c r="R11" i="121"/>
  <c r="V11" i="121"/>
  <c r="D17" i="121"/>
  <c r="H17" i="121"/>
  <c r="L17" i="121"/>
  <c r="P17" i="121"/>
  <c r="T17" i="121"/>
  <c r="D22" i="121"/>
  <c r="H22" i="121"/>
  <c r="L22" i="121"/>
  <c r="P22" i="121"/>
  <c r="T22" i="121"/>
  <c r="F27" i="121"/>
  <c r="J27" i="121"/>
  <c r="N27" i="121"/>
  <c r="R27" i="121"/>
  <c r="V27" i="121"/>
  <c r="D33" i="121"/>
  <c r="H33" i="121"/>
  <c r="L33" i="121"/>
  <c r="P33" i="121"/>
  <c r="T33" i="121"/>
  <c r="D52" i="121"/>
  <c r="H52" i="121"/>
  <c r="L52" i="121"/>
  <c r="P52" i="121"/>
  <c r="T52" i="121"/>
  <c r="D71" i="121"/>
  <c r="H71" i="121"/>
  <c r="L71" i="121"/>
  <c r="P71" i="121"/>
  <c r="T71" i="121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D71" i="119"/>
  <c r="H71" i="119"/>
  <c r="L71" i="119"/>
  <c r="P71" i="119"/>
  <c r="T71" i="119"/>
  <c r="F22" i="118"/>
  <c r="J22" i="118"/>
  <c r="N22" i="118"/>
  <c r="R22" i="118"/>
  <c r="V22" i="118"/>
  <c r="F71" i="118"/>
  <c r="J71" i="118"/>
  <c r="N71" i="118"/>
  <c r="R71" i="118"/>
  <c r="V71" i="118"/>
  <c r="D4" i="115"/>
  <c r="H4" i="115"/>
  <c r="L4" i="115"/>
  <c r="P4" i="115"/>
  <c r="T4" i="115"/>
  <c r="F8" i="115"/>
  <c r="J8" i="115"/>
  <c r="N8" i="115"/>
  <c r="R8" i="115"/>
  <c r="V8" i="115"/>
  <c r="F11" i="115"/>
  <c r="J11" i="115"/>
  <c r="N11" i="115"/>
  <c r="R11" i="115"/>
  <c r="V11" i="115"/>
  <c r="D17" i="115"/>
  <c r="H17" i="115"/>
  <c r="L17" i="115"/>
  <c r="P17" i="115"/>
  <c r="T17" i="115"/>
  <c r="D22" i="115"/>
  <c r="H22" i="115"/>
  <c r="L22" i="115"/>
  <c r="P22" i="115"/>
  <c r="T22" i="115"/>
  <c r="F27" i="115"/>
  <c r="J27" i="115"/>
  <c r="N27" i="115"/>
  <c r="R27" i="115"/>
  <c r="V27" i="115"/>
  <c r="D33" i="115"/>
  <c r="H33" i="115"/>
  <c r="L33" i="115"/>
  <c r="P33" i="115"/>
  <c r="T33" i="115"/>
  <c r="D52" i="115"/>
  <c r="H52" i="115"/>
  <c r="L52" i="115"/>
  <c r="P52" i="115"/>
  <c r="T52" i="115"/>
  <c r="D71" i="115"/>
  <c r="H71" i="115"/>
  <c r="L71" i="115"/>
  <c r="P71" i="115"/>
  <c r="T71" i="115"/>
  <c r="F4" i="114"/>
  <c r="J4" i="114"/>
  <c r="N4" i="114"/>
  <c r="R4" i="114"/>
  <c r="V4" i="114"/>
  <c r="D8" i="114"/>
  <c r="H8" i="114"/>
  <c r="L8" i="114"/>
  <c r="P8" i="114"/>
  <c r="T8" i="114"/>
  <c r="D11" i="114"/>
  <c r="H11" i="114"/>
  <c r="L11" i="114"/>
  <c r="P11" i="114"/>
  <c r="T11" i="114"/>
  <c r="F17" i="114"/>
  <c r="J17" i="114"/>
  <c r="N17" i="114"/>
  <c r="R17" i="114"/>
  <c r="V17" i="114"/>
  <c r="F22" i="114"/>
  <c r="J22" i="114"/>
  <c r="N22" i="114"/>
  <c r="R22" i="114"/>
  <c r="V22" i="114"/>
  <c r="D27" i="114"/>
  <c r="H27" i="114"/>
  <c r="L27" i="114"/>
  <c r="P27" i="114"/>
  <c r="T27" i="114"/>
  <c r="F33" i="114"/>
  <c r="J33" i="114"/>
  <c r="N33" i="114"/>
  <c r="R33" i="114"/>
  <c r="V33" i="114"/>
  <c r="F52" i="114"/>
  <c r="J52" i="114"/>
  <c r="N52" i="114"/>
  <c r="R52" i="114"/>
  <c r="V52" i="114"/>
  <c r="F71" i="114"/>
  <c r="J71" i="114"/>
  <c r="N71" i="114"/>
  <c r="R71" i="114"/>
  <c r="V71" i="114"/>
  <c r="D4" i="113"/>
  <c r="H4" i="113"/>
  <c r="L4" i="113"/>
  <c r="P4" i="113"/>
  <c r="T4" i="113"/>
  <c r="F8" i="113"/>
  <c r="J8" i="113"/>
  <c r="N8" i="113"/>
  <c r="R8" i="113"/>
  <c r="V8" i="113"/>
  <c r="F11" i="113"/>
  <c r="J11" i="113"/>
  <c r="N11" i="113"/>
  <c r="R11" i="113"/>
  <c r="V11" i="113"/>
  <c r="D17" i="113"/>
  <c r="H17" i="113"/>
  <c r="L17" i="113"/>
  <c r="P17" i="113"/>
  <c r="T17" i="113"/>
  <c r="D22" i="113"/>
  <c r="H22" i="113"/>
  <c r="L22" i="113"/>
  <c r="P22" i="113"/>
  <c r="T22" i="113"/>
  <c r="F27" i="113"/>
  <c r="J27" i="113"/>
  <c r="N27" i="113"/>
  <c r="R27" i="113"/>
  <c r="V27" i="113"/>
  <c r="D33" i="113"/>
  <c r="H33" i="113"/>
  <c r="L33" i="113"/>
  <c r="P33" i="113"/>
  <c r="T33" i="113"/>
  <c r="D52" i="113"/>
  <c r="H52" i="113"/>
  <c r="L52" i="113"/>
  <c r="P52" i="113"/>
  <c r="T52" i="113"/>
  <c r="D71" i="113"/>
  <c r="H71" i="113"/>
  <c r="L71" i="113"/>
  <c r="P71" i="113"/>
  <c r="T71" i="113"/>
  <c r="F4" i="112"/>
  <c r="J4" i="112"/>
  <c r="N4" i="112"/>
  <c r="R4" i="112"/>
  <c r="V4" i="112"/>
  <c r="D8" i="112"/>
  <c r="H8" i="112"/>
  <c r="L8" i="112"/>
  <c r="P8" i="112"/>
  <c r="T8" i="112"/>
  <c r="D11" i="112"/>
  <c r="H11" i="112"/>
  <c r="L11" i="112"/>
  <c r="P11" i="112"/>
  <c r="T11" i="112"/>
  <c r="F17" i="112"/>
  <c r="J17" i="112"/>
  <c r="N17" i="112"/>
  <c r="R17" i="112"/>
  <c r="V17" i="112"/>
  <c r="F22" i="112"/>
  <c r="J22" i="112"/>
  <c r="N22" i="112"/>
  <c r="R22" i="112"/>
  <c r="V22" i="112"/>
  <c r="D27" i="112"/>
  <c r="H27" i="112"/>
  <c r="L27" i="112"/>
  <c r="P27" i="112"/>
  <c r="T27" i="112"/>
  <c r="F33" i="112"/>
  <c r="J33" i="112"/>
  <c r="N33" i="112"/>
  <c r="R33" i="112"/>
  <c r="V33" i="112"/>
  <c r="F52" i="112"/>
  <c r="J52" i="112"/>
  <c r="N52" i="112"/>
  <c r="R52" i="112"/>
  <c r="V52" i="112"/>
  <c r="F71" i="112"/>
  <c r="J71" i="112"/>
  <c r="N71" i="112"/>
  <c r="R71" i="112"/>
  <c r="V71" i="112"/>
  <c r="F4" i="110"/>
  <c r="J4" i="110"/>
  <c r="N4" i="110"/>
  <c r="R4" i="110"/>
  <c r="V4" i="110"/>
  <c r="D8" i="110"/>
  <c r="H8" i="110"/>
  <c r="L8" i="110"/>
  <c r="P8" i="110"/>
  <c r="T8" i="110"/>
  <c r="D11" i="110"/>
  <c r="H11" i="110"/>
  <c r="L11" i="110"/>
  <c r="P11" i="110"/>
  <c r="T11" i="110"/>
  <c r="F17" i="110"/>
  <c r="J17" i="110"/>
  <c r="N17" i="110"/>
  <c r="R17" i="110"/>
  <c r="J22" i="110"/>
  <c r="N22" i="110"/>
  <c r="V22" i="110"/>
  <c r="D27" i="110"/>
  <c r="D26" i="110" s="1"/>
  <c r="H27" i="110"/>
  <c r="H26" i="110" s="1"/>
  <c r="L27" i="110"/>
  <c r="L26" i="110" s="1"/>
  <c r="P27" i="110"/>
  <c r="P26" i="110" s="1"/>
  <c r="T27" i="110"/>
  <c r="T26" i="110" s="1"/>
  <c r="I33" i="110"/>
  <c r="M33" i="110"/>
  <c r="U33" i="110"/>
  <c r="E52" i="110"/>
  <c r="I52" i="110"/>
  <c r="M52" i="110"/>
  <c r="Q52" i="110"/>
  <c r="U52" i="110"/>
  <c r="E71" i="110"/>
  <c r="I71" i="110"/>
  <c r="M71" i="110"/>
  <c r="Q71" i="110"/>
  <c r="U71" i="110"/>
  <c r="C4" i="109"/>
  <c r="G4" i="109"/>
  <c r="O4" i="109"/>
  <c r="S4" i="109"/>
  <c r="E8" i="109"/>
  <c r="I8" i="109"/>
  <c r="M8" i="109"/>
  <c r="Q8" i="109"/>
  <c r="U8" i="109"/>
  <c r="E11" i="109"/>
  <c r="I11" i="109"/>
  <c r="M11" i="109"/>
  <c r="Q11" i="109"/>
  <c r="U11" i="109"/>
  <c r="C17" i="109"/>
  <c r="G17" i="109"/>
  <c r="K17" i="109"/>
  <c r="O17" i="109"/>
  <c r="S17" i="109"/>
  <c r="W17" i="109"/>
  <c r="C22" i="109"/>
  <c r="G22" i="109"/>
  <c r="K22" i="109"/>
  <c r="O22" i="109"/>
  <c r="S22" i="109"/>
  <c r="W22" i="109"/>
  <c r="E27" i="109"/>
  <c r="I27" i="109"/>
  <c r="M27" i="109"/>
  <c r="Q27" i="109"/>
  <c r="U27" i="109"/>
  <c r="C33" i="109"/>
  <c r="G33" i="109"/>
  <c r="K33" i="109"/>
  <c r="O33" i="109"/>
  <c r="S33" i="109"/>
  <c r="W33" i="109"/>
  <c r="C52" i="109"/>
  <c r="G52" i="109"/>
  <c r="K52" i="109"/>
  <c r="O52" i="109"/>
  <c r="S52" i="109"/>
  <c r="W52" i="109"/>
  <c r="C71" i="109"/>
  <c r="G71" i="109"/>
  <c r="K71" i="109"/>
  <c r="O71" i="109"/>
  <c r="S71" i="109"/>
  <c r="W71" i="109"/>
  <c r="E4" i="108"/>
  <c r="I4" i="108"/>
  <c r="M4" i="108"/>
  <c r="Q4" i="108"/>
  <c r="U4" i="108"/>
  <c r="C8" i="108"/>
  <c r="G8" i="108"/>
  <c r="K8" i="108"/>
  <c r="O8" i="108"/>
  <c r="S8" i="108"/>
  <c r="W8" i="108"/>
  <c r="C11" i="108"/>
  <c r="G11" i="108"/>
  <c r="K11" i="108"/>
  <c r="O11" i="108"/>
  <c r="S11" i="108"/>
  <c r="W11" i="108"/>
  <c r="E17" i="108"/>
  <c r="I17" i="108"/>
  <c r="M17" i="108"/>
  <c r="Q17" i="108"/>
  <c r="U17" i="108"/>
  <c r="E22" i="108"/>
  <c r="I22" i="108"/>
  <c r="M22" i="108"/>
  <c r="Q22" i="108"/>
  <c r="U22" i="108"/>
  <c r="C27" i="108"/>
  <c r="G27" i="108"/>
  <c r="K27" i="108"/>
  <c r="O27" i="108"/>
  <c r="S27" i="108"/>
  <c r="W27" i="108"/>
  <c r="E33" i="108"/>
  <c r="I33" i="108"/>
  <c r="M33" i="108"/>
  <c r="Q33" i="108"/>
  <c r="U33" i="108"/>
  <c r="I52" i="108"/>
  <c r="M52" i="108"/>
  <c r="U52" i="108"/>
  <c r="E71" i="108"/>
  <c r="I71" i="108"/>
  <c r="M71" i="108"/>
  <c r="Q71" i="108"/>
  <c r="U71" i="108"/>
  <c r="C4" i="107"/>
  <c r="G4" i="107"/>
  <c r="K4" i="107"/>
  <c r="O4" i="107"/>
  <c r="S4" i="107"/>
  <c r="W4" i="107"/>
  <c r="E8" i="107"/>
  <c r="I8" i="107"/>
  <c r="M8" i="107"/>
  <c r="Q8" i="107"/>
  <c r="U8" i="107"/>
  <c r="E11" i="107"/>
  <c r="I11" i="107"/>
  <c r="M11" i="107"/>
  <c r="Q11" i="107"/>
  <c r="U11" i="107"/>
  <c r="C17" i="107"/>
  <c r="G17" i="107"/>
  <c r="K17" i="107"/>
  <c r="O17" i="107"/>
  <c r="S17" i="107"/>
  <c r="W17" i="107"/>
  <c r="C22" i="107"/>
  <c r="G22" i="107"/>
  <c r="K22" i="107"/>
  <c r="O22" i="107"/>
  <c r="S22" i="107"/>
  <c r="W22" i="107"/>
  <c r="E27" i="107"/>
  <c r="I27" i="107"/>
  <c r="M27" i="107"/>
  <c r="Q27" i="107"/>
  <c r="U27" i="107"/>
  <c r="C33" i="107"/>
  <c r="G33" i="107"/>
  <c r="K33" i="107"/>
  <c r="O33" i="107"/>
  <c r="S33" i="107"/>
  <c r="W33" i="107"/>
  <c r="C52" i="107"/>
  <c r="G52" i="107"/>
  <c r="K52" i="107"/>
  <c r="O52" i="107"/>
  <c r="W52" i="107"/>
  <c r="C71" i="107"/>
  <c r="G71" i="107"/>
  <c r="K71" i="107"/>
  <c r="O71" i="107"/>
  <c r="S71" i="107"/>
  <c r="W71" i="107"/>
  <c r="C8" i="106"/>
  <c r="C11" i="106"/>
  <c r="C27" i="106"/>
  <c r="C4" i="105"/>
  <c r="C17" i="105"/>
  <c r="C22" i="105"/>
  <c r="C33" i="105"/>
  <c r="C52" i="105"/>
  <c r="C71" i="105"/>
  <c r="C8" i="104"/>
  <c r="C11" i="104"/>
  <c r="C27" i="104"/>
  <c r="C4" i="103"/>
  <c r="C17" i="103"/>
  <c r="C22" i="103"/>
  <c r="C33" i="103"/>
  <c r="C52" i="103"/>
  <c r="C71" i="103"/>
  <c r="E4" i="100"/>
  <c r="I4" i="100"/>
  <c r="M4" i="100"/>
  <c r="Q4" i="100"/>
  <c r="U4" i="100"/>
  <c r="C8" i="100"/>
  <c r="G8" i="100"/>
  <c r="K8" i="100"/>
  <c r="O8" i="100"/>
  <c r="S8" i="100"/>
  <c r="W8" i="100"/>
  <c r="C11" i="100"/>
  <c r="G11" i="100"/>
  <c r="K11" i="100"/>
  <c r="O11" i="100"/>
  <c r="S11" i="100"/>
  <c r="W11" i="100"/>
  <c r="E17" i="100"/>
  <c r="I17" i="100"/>
  <c r="M17" i="100"/>
  <c r="Q17" i="100"/>
  <c r="U17" i="100"/>
  <c r="E22" i="100"/>
  <c r="I22" i="100"/>
  <c r="M22" i="100"/>
  <c r="Q22" i="100"/>
  <c r="U22" i="100"/>
  <c r="C27" i="100"/>
  <c r="G27" i="100"/>
  <c r="K27" i="100"/>
  <c r="O27" i="100"/>
  <c r="S27" i="100"/>
  <c r="W27" i="100"/>
  <c r="E33" i="100"/>
  <c r="I33" i="100"/>
  <c r="M33" i="100"/>
  <c r="Q33" i="100"/>
  <c r="U33" i="100"/>
  <c r="E52" i="100"/>
  <c r="I52" i="100"/>
  <c r="M52" i="100"/>
  <c r="Q52" i="100"/>
  <c r="U52" i="100"/>
  <c r="E71" i="100"/>
  <c r="I71" i="100"/>
  <c r="M71" i="100"/>
  <c r="Q71" i="100"/>
  <c r="U71" i="100"/>
  <c r="C4" i="99"/>
  <c r="G4" i="99"/>
  <c r="K4" i="99"/>
  <c r="O4" i="99"/>
  <c r="S4" i="99"/>
  <c r="W4" i="99"/>
  <c r="E8" i="99"/>
  <c r="I8" i="99"/>
  <c r="M8" i="99"/>
  <c r="Q8" i="99"/>
  <c r="U8" i="99"/>
  <c r="E11" i="99"/>
  <c r="I11" i="99"/>
  <c r="M11" i="99"/>
  <c r="Q11" i="99"/>
  <c r="U11" i="99"/>
  <c r="C17" i="99"/>
  <c r="G17" i="99"/>
  <c r="K17" i="99"/>
  <c r="O17" i="99"/>
  <c r="S17" i="99"/>
  <c r="W17" i="99"/>
  <c r="C22" i="99"/>
  <c r="G22" i="99"/>
  <c r="K22" i="99"/>
  <c r="O22" i="99"/>
  <c r="S22" i="99"/>
  <c r="W22" i="99"/>
  <c r="E27" i="99"/>
  <c r="I27" i="99"/>
  <c r="M27" i="99"/>
  <c r="Q27" i="99"/>
  <c r="U27" i="99"/>
  <c r="C33" i="99"/>
  <c r="G33" i="99"/>
  <c r="K33" i="99"/>
  <c r="O33" i="99"/>
  <c r="S33" i="99"/>
  <c r="W33" i="99"/>
  <c r="C52" i="99"/>
  <c r="G52" i="99"/>
  <c r="K52" i="99"/>
  <c r="O52" i="99"/>
  <c r="S52" i="99"/>
  <c r="W52" i="99"/>
  <c r="C71" i="99"/>
  <c r="G71" i="99"/>
  <c r="K71" i="99"/>
  <c r="O71" i="99"/>
  <c r="S71" i="99"/>
  <c r="W71" i="99"/>
  <c r="E4" i="98"/>
  <c r="I4" i="98"/>
  <c r="M4" i="98"/>
  <c r="Q4" i="98"/>
  <c r="U4" i="98"/>
  <c r="C8" i="98"/>
  <c r="G8" i="98"/>
  <c r="K8" i="98"/>
  <c r="O8" i="98"/>
  <c r="S8" i="98"/>
  <c r="W8" i="98"/>
  <c r="C11" i="98"/>
  <c r="G11" i="98"/>
  <c r="K11" i="98"/>
  <c r="O11" i="98"/>
  <c r="S11" i="98"/>
  <c r="E17" i="98"/>
  <c r="I17" i="98"/>
  <c r="M17" i="98"/>
  <c r="Q17" i="98"/>
  <c r="U17" i="98"/>
  <c r="E22" i="98"/>
  <c r="I22" i="98"/>
  <c r="M22" i="98"/>
  <c r="Q22" i="98"/>
  <c r="U22" i="98"/>
  <c r="C27" i="98"/>
  <c r="G27" i="98"/>
  <c r="K27" i="98"/>
  <c r="O27" i="98"/>
  <c r="S27" i="98"/>
  <c r="W27" i="98"/>
  <c r="E33" i="98"/>
  <c r="I33" i="98"/>
  <c r="M33" i="98"/>
  <c r="Q33" i="98"/>
  <c r="U33" i="98"/>
  <c r="E52" i="98"/>
  <c r="I52" i="98"/>
  <c r="M52" i="98"/>
  <c r="Q52" i="98"/>
  <c r="U52" i="98"/>
  <c r="E71" i="98"/>
  <c r="I71" i="98"/>
  <c r="M71" i="98"/>
  <c r="Q71" i="98"/>
  <c r="U71" i="98"/>
  <c r="C4" i="97"/>
  <c r="G4" i="97"/>
  <c r="K4" i="97"/>
  <c r="O4" i="97"/>
  <c r="S4" i="97"/>
  <c r="W4" i="97"/>
  <c r="E8" i="97"/>
  <c r="I8" i="97"/>
  <c r="M8" i="97"/>
  <c r="Q8" i="97"/>
  <c r="U8" i="97"/>
  <c r="E11" i="97"/>
  <c r="I11" i="97"/>
  <c r="M11" i="97"/>
  <c r="Q11" i="97"/>
  <c r="U11" i="97"/>
  <c r="C17" i="97"/>
  <c r="G17" i="97"/>
  <c r="K17" i="97"/>
  <c r="O17" i="97"/>
  <c r="S17" i="97"/>
  <c r="W17" i="97"/>
  <c r="C22" i="97"/>
  <c r="G22" i="97"/>
  <c r="K22" i="97"/>
  <c r="O22" i="97"/>
  <c r="S22" i="97"/>
  <c r="W22" i="97"/>
  <c r="E27" i="97"/>
  <c r="I27" i="97"/>
  <c r="M27" i="97"/>
  <c r="Q27" i="97"/>
  <c r="U27" i="97"/>
  <c r="C33" i="97"/>
  <c r="G33" i="97"/>
  <c r="K33" i="97"/>
  <c r="O33" i="97"/>
  <c r="S33" i="97"/>
  <c r="W33" i="97"/>
  <c r="C52" i="97"/>
  <c r="G52" i="97"/>
  <c r="K52" i="97"/>
  <c r="O52" i="97"/>
  <c r="S52" i="97"/>
  <c r="C71" i="97"/>
  <c r="G71" i="97"/>
  <c r="K71" i="97"/>
  <c r="O71" i="97"/>
  <c r="S71" i="97"/>
  <c r="W71" i="97"/>
  <c r="E4" i="96"/>
  <c r="I4" i="96"/>
  <c r="M4" i="96"/>
  <c r="Q4" i="96"/>
  <c r="U4" i="96"/>
  <c r="C8" i="96"/>
  <c r="G8" i="96"/>
  <c r="K8" i="96"/>
  <c r="O8" i="96"/>
  <c r="S8" i="96"/>
  <c r="W8" i="96"/>
  <c r="C11" i="96"/>
  <c r="G11" i="96"/>
  <c r="K11" i="96"/>
  <c r="O11" i="96"/>
  <c r="S11" i="96"/>
  <c r="W11" i="96"/>
  <c r="E17" i="96"/>
  <c r="I17" i="96"/>
  <c r="M17" i="96"/>
  <c r="Q17" i="96"/>
  <c r="U17" i="96"/>
  <c r="E22" i="96"/>
  <c r="I22" i="96"/>
  <c r="M22" i="96"/>
  <c r="Q22" i="96"/>
  <c r="U22" i="96"/>
  <c r="C27" i="96"/>
  <c r="G27" i="96"/>
  <c r="K27" i="96"/>
  <c r="O27" i="96"/>
  <c r="S27" i="96"/>
  <c r="W27" i="96"/>
  <c r="E33" i="96"/>
  <c r="I33" i="96"/>
  <c r="M33" i="96"/>
  <c r="Q33" i="96"/>
  <c r="U33" i="96"/>
  <c r="E52" i="96"/>
  <c r="I52" i="96"/>
  <c r="M52" i="96"/>
  <c r="Q52" i="96"/>
  <c r="U52" i="96"/>
  <c r="E71" i="96"/>
  <c r="I71" i="96"/>
  <c r="M71" i="96"/>
  <c r="Q71" i="96"/>
  <c r="U71" i="96"/>
  <c r="C4" i="95"/>
  <c r="G4" i="95"/>
  <c r="K4" i="95"/>
  <c r="O4" i="95"/>
  <c r="S4" i="95"/>
  <c r="W4" i="95"/>
  <c r="E8" i="95"/>
  <c r="I8" i="95"/>
  <c r="M8" i="95"/>
  <c r="Q8" i="95"/>
  <c r="U8" i="95"/>
  <c r="E11" i="95"/>
  <c r="I11" i="95"/>
  <c r="M11" i="95"/>
  <c r="Q11" i="95"/>
  <c r="U11" i="95"/>
  <c r="C17" i="95"/>
  <c r="G17" i="95"/>
  <c r="K17" i="95"/>
  <c r="O17" i="95"/>
  <c r="S17" i="95"/>
  <c r="W17" i="95"/>
  <c r="C22" i="95"/>
  <c r="G22" i="95"/>
  <c r="K22" i="95"/>
  <c r="O22" i="95"/>
  <c r="S22" i="95"/>
  <c r="W22" i="95"/>
  <c r="E27" i="95"/>
  <c r="I27" i="95"/>
  <c r="M27" i="95"/>
  <c r="Q27" i="95"/>
  <c r="U27" i="95"/>
  <c r="C33" i="95"/>
  <c r="G33" i="95"/>
  <c r="K33" i="95"/>
  <c r="O33" i="95"/>
  <c r="S33" i="95"/>
  <c r="W33" i="95"/>
  <c r="C52" i="95"/>
  <c r="G52" i="95"/>
  <c r="K52" i="95"/>
  <c r="O52" i="95"/>
  <c r="S52" i="95"/>
  <c r="C71" i="95"/>
  <c r="G71" i="95"/>
  <c r="K71" i="95"/>
  <c r="O71" i="95"/>
  <c r="S71" i="95"/>
  <c r="W71" i="95"/>
  <c r="E4" i="92"/>
  <c r="I4" i="92"/>
  <c r="M4" i="92"/>
  <c r="Q4" i="92"/>
  <c r="U4" i="92"/>
  <c r="C8" i="92"/>
  <c r="G8" i="92"/>
  <c r="K8" i="92"/>
  <c r="O8" i="92"/>
  <c r="S8" i="92"/>
  <c r="W8" i="92"/>
  <c r="C11" i="92"/>
  <c r="G11" i="92"/>
  <c r="K11" i="92"/>
  <c r="O11" i="92"/>
  <c r="S11" i="92"/>
  <c r="W11" i="92"/>
  <c r="E17" i="92"/>
  <c r="I17" i="92"/>
  <c r="M17" i="92"/>
  <c r="Q17" i="92"/>
  <c r="U17" i="92"/>
  <c r="E22" i="92"/>
  <c r="I22" i="92"/>
  <c r="M22" i="92"/>
  <c r="Q22" i="92"/>
  <c r="U22" i="92"/>
  <c r="C27" i="92"/>
  <c r="G27" i="92"/>
  <c r="K27" i="92"/>
  <c r="O27" i="92"/>
  <c r="S27" i="92"/>
  <c r="W27" i="92"/>
  <c r="E33" i="92"/>
  <c r="I33" i="92"/>
  <c r="M33" i="92"/>
  <c r="Q33" i="92"/>
  <c r="U33" i="92"/>
  <c r="E52" i="92"/>
  <c r="I52" i="92"/>
  <c r="M52" i="92"/>
  <c r="Q52" i="92"/>
  <c r="U52" i="92"/>
  <c r="E71" i="92"/>
  <c r="I71" i="92"/>
  <c r="M71" i="92"/>
  <c r="Q71" i="92"/>
  <c r="U71" i="92"/>
  <c r="C4" i="91"/>
  <c r="G4" i="91"/>
  <c r="K4" i="91"/>
  <c r="O4" i="91"/>
  <c r="S4" i="91"/>
  <c r="W4" i="91"/>
  <c r="E8" i="91"/>
  <c r="I8" i="91"/>
  <c r="M8" i="91"/>
  <c r="Q8" i="91"/>
  <c r="U8" i="91"/>
  <c r="E11" i="91"/>
  <c r="I11" i="91"/>
  <c r="M11" i="91"/>
  <c r="Q11" i="91"/>
  <c r="U11" i="91"/>
  <c r="C17" i="91"/>
  <c r="G17" i="91"/>
  <c r="K17" i="91"/>
  <c r="O17" i="91"/>
  <c r="S17" i="91"/>
  <c r="C22" i="91"/>
  <c r="G22" i="91"/>
  <c r="K22" i="91"/>
  <c r="O22" i="91"/>
  <c r="S22" i="91"/>
  <c r="W22" i="91"/>
  <c r="E27" i="91"/>
  <c r="I27" i="91"/>
  <c r="M27" i="91"/>
  <c r="Q27" i="91"/>
  <c r="U27" i="91"/>
  <c r="C33" i="91"/>
  <c r="G33" i="91"/>
  <c r="K33" i="91"/>
  <c r="O33" i="91"/>
  <c r="S33" i="91"/>
  <c r="W33" i="91"/>
  <c r="C52" i="91"/>
  <c r="G52" i="91"/>
  <c r="K52" i="91"/>
  <c r="O52" i="91"/>
  <c r="S52" i="91"/>
  <c r="W52" i="91"/>
  <c r="C71" i="91"/>
  <c r="G71" i="91"/>
  <c r="K71" i="91"/>
  <c r="O71" i="91"/>
  <c r="S71" i="91"/>
  <c r="E4" i="90"/>
  <c r="I4" i="90"/>
  <c r="M4" i="90"/>
  <c r="Q4" i="90"/>
  <c r="U4" i="90"/>
  <c r="C8" i="90"/>
  <c r="G8" i="90"/>
  <c r="K8" i="90"/>
  <c r="O8" i="90"/>
  <c r="S8" i="90"/>
  <c r="W8" i="90"/>
  <c r="C11" i="90"/>
  <c r="G11" i="90"/>
  <c r="K11" i="90"/>
  <c r="O11" i="90"/>
  <c r="S11" i="90"/>
  <c r="W11" i="90"/>
  <c r="E17" i="90"/>
  <c r="I17" i="90"/>
  <c r="M17" i="90"/>
  <c r="Q17" i="90"/>
  <c r="U17" i="90"/>
  <c r="E22" i="90"/>
  <c r="I22" i="90"/>
  <c r="M22" i="90"/>
  <c r="Q22" i="90"/>
  <c r="U22" i="90"/>
  <c r="C27" i="90"/>
  <c r="G27" i="90"/>
  <c r="K27" i="90"/>
  <c r="O27" i="90"/>
  <c r="S27" i="90"/>
  <c r="W27" i="90"/>
  <c r="E33" i="90"/>
  <c r="I33" i="90"/>
  <c r="M33" i="90"/>
  <c r="Q33" i="90"/>
  <c r="U33" i="90"/>
  <c r="E52" i="90"/>
  <c r="I52" i="90"/>
  <c r="M52" i="90"/>
  <c r="Q52" i="90"/>
  <c r="U52" i="90"/>
  <c r="E71" i="90"/>
  <c r="I71" i="90"/>
  <c r="M71" i="90"/>
  <c r="Q71" i="90"/>
  <c r="U71" i="90"/>
  <c r="C4" i="89"/>
  <c r="G4" i="89"/>
  <c r="K4" i="89"/>
  <c r="O4" i="89"/>
  <c r="S4" i="89"/>
  <c r="W4" i="89"/>
  <c r="E8" i="89"/>
  <c r="I8" i="89"/>
  <c r="M8" i="89"/>
  <c r="Q8" i="89"/>
  <c r="U8" i="89"/>
  <c r="E11" i="89"/>
  <c r="I11" i="89"/>
  <c r="M11" i="89"/>
  <c r="Q11" i="89"/>
  <c r="U11" i="89"/>
  <c r="C17" i="89"/>
  <c r="G17" i="89"/>
  <c r="K17" i="89"/>
  <c r="O17" i="89"/>
  <c r="S17" i="89"/>
  <c r="W17" i="89"/>
  <c r="C22" i="89"/>
  <c r="G22" i="89"/>
  <c r="K22" i="89"/>
  <c r="O22" i="89"/>
  <c r="S22" i="89"/>
  <c r="W22" i="89"/>
  <c r="E27" i="89"/>
  <c r="I27" i="89"/>
  <c r="M27" i="89"/>
  <c r="Q27" i="89"/>
  <c r="U27" i="89"/>
  <c r="C33" i="89"/>
  <c r="G33" i="89"/>
  <c r="K33" i="89"/>
  <c r="O33" i="89"/>
  <c r="S33" i="89"/>
  <c r="W33" i="89"/>
  <c r="C52" i="89"/>
  <c r="G52" i="89"/>
  <c r="K52" i="89"/>
  <c r="O52" i="89"/>
  <c r="S52" i="89"/>
  <c r="W52" i="89"/>
  <c r="C71" i="89"/>
  <c r="G71" i="89"/>
  <c r="K71" i="89"/>
  <c r="O71" i="89"/>
  <c r="S71" i="89"/>
  <c r="W71" i="89"/>
  <c r="E4" i="88"/>
  <c r="I4" i="88"/>
  <c r="M4" i="88"/>
  <c r="Q4" i="88"/>
  <c r="U4" i="88"/>
  <c r="C8" i="88"/>
  <c r="G8" i="88"/>
  <c r="K8" i="88"/>
  <c r="O8" i="88"/>
  <c r="S8" i="88"/>
  <c r="W8" i="88"/>
  <c r="C11" i="88"/>
  <c r="G11" i="88"/>
  <c r="K11" i="88"/>
  <c r="O11" i="88"/>
  <c r="S11" i="88"/>
  <c r="W11" i="88"/>
  <c r="E17" i="88"/>
  <c r="I17" i="88"/>
  <c r="M17" i="88"/>
  <c r="Q17" i="88"/>
  <c r="U17" i="88"/>
  <c r="E71" i="61"/>
  <c r="I71" i="61"/>
  <c r="M71" i="61"/>
  <c r="Q71" i="61"/>
  <c r="U71" i="61"/>
  <c r="E4" i="59"/>
  <c r="I4" i="59"/>
  <c r="M4" i="59"/>
  <c r="Q4" i="59"/>
  <c r="U4" i="59"/>
  <c r="C8" i="59"/>
  <c r="G8" i="59"/>
  <c r="K8" i="59"/>
  <c r="O8" i="59"/>
  <c r="S8" i="59"/>
  <c r="W8" i="59"/>
  <c r="C11" i="59"/>
  <c r="G11" i="59"/>
  <c r="K11" i="59"/>
  <c r="O11" i="59"/>
  <c r="S11" i="59"/>
  <c r="W11" i="59"/>
  <c r="E17" i="59"/>
  <c r="I17" i="59"/>
  <c r="M17" i="59"/>
  <c r="Q17" i="59"/>
  <c r="U17" i="59"/>
  <c r="E22" i="59"/>
  <c r="I22" i="59"/>
  <c r="M22" i="59"/>
  <c r="Q22" i="59"/>
  <c r="U22" i="59"/>
  <c r="C27" i="59"/>
  <c r="G27" i="59"/>
  <c r="K27" i="59"/>
  <c r="O27" i="59"/>
  <c r="S27" i="59"/>
  <c r="W27" i="59"/>
  <c r="E33" i="59"/>
  <c r="I33" i="59"/>
  <c r="M33" i="59"/>
  <c r="Q33" i="59"/>
  <c r="U33" i="59"/>
  <c r="E52" i="59"/>
  <c r="I52" i="59"/>
  <c r="M52" i="59"/>
  <c r="Q52" i="59"/>
  <c r="U52" i="59"/>
  <c r="E71" i="59"/>
  <c r="I71" i="59"/>
  <c r="M71" i="59"/>
  <c r="Q71" i="59"/>
  <c r="U71" i="59"/>
  <c r="C4" i="58"/>
  <c r="G4" i="58"/>
  <c r="K4" i="58"/>
  <c r="O4" i="58"/>
  <c r="S4" i="58"/>
  <c r="W4" i="58"/>
  <c r="E8" i="58"/>
  <c r="I8" i="58"/>
  <c r="M8" i="58"/>
  <c r="Q8" i="58"/>
  <c r="U8" i="58"/>
  <c r="E11" i="58"/>
  <c r="I11" i="58"/>
  <c r="M11" i="58"/>
  <c r="Q11" i="58"/>
  <c r="U11" i="58"/>
  <c r="C17" i="58"/>
  <c r="G17" i="58"/>
  <c r="K17" i="58"/>
  <c r="O17" i="58"/>
  <c r="S17" i="58"/>
  <c r="W17" i="58"/>
  <c r="C22" i="58"/>
  <c r="G22" i="58"/>
  <c r="K22" i="58"/>
  <c r="O22" i="58"/>
  <c r="S22" i="58"/>
  <c r="W22" i="58"/>
  <c r="E27" i="58"/>
  <c r="I27" i="58"/>
  <c r="M27" i="58"/>
  <c r="Q27" i="58"/>
  <c r="U27" i="58"/>
  <c r="C33" i="58"/>
  <c r="G33" i="58"/>
  <c r="K33" i="58"/>
  <c r="O33" i="58"/>
  <c r="S33" i="58"/>
  <c r="W33" i="58"/>
  <c r="C52" i="58"/>
  <c r="G52" i="58"/>
  <c r="K52" i="58"/>
  <c r="O52" i="58"/>
  <c r="S52" i="58"/>
  <c r="W52" i="58"/>
  <c r="C71" i="58"/>
  <c r="G71" i="58"/>
  <c r="K71" i="58"/>
  <c r="O71" i="58"/>
  <c r="S71" i="58"/>
  <c r="W71" i="58"/>
  <c r="D52" i="24"/>
  <c r="H52" i="24"/>
  <c r="L52" i="24"/>
  <c r="P52" i="24"/>
  <c r="T52" i="24"/>
  <c r="D71" i="24"/>
  <c r="H71" i="24"/>
  <c r="L71" i="24"/>
  <c r="P71" i="24"/>
  <c r="T71" i="24"/>
  <c r="F4" i="23"/>
  <c r="F3" i="23" s="1"/>
  <c r="J4" i="23"/>
  <c r="J3" i="23" s="1"/>
  <c r="N4" i="23"/>
  <c r="N3" i="23" s="1"/>
  <c r="R4" i="23"/>
  <c r="R3" i="23" s="1"/>
  <c r="V4" i="23"/>
  <c r="V3" i="23" s="1"/>
  <c r="D8" i="23"/>
  <c r="H8" i="23"/>
  <c r="L8" i="23"/>
  <c r="P8" i="23"/>
  <c r="T8" i="23"/>
  <c r="D11" i="23"/>
  <c r="H11" i="23"/>
  <c r="L11" i="23"/>
  <c r="P11" i="23"/>
  <c r="T11" i="23"/>
  <c r="N17" i="23"/>
  <c r="V17" i="23"/>
  <c r="F22" i="23"/>
  <c r="J22" i="23"/>
  <c r="N22" i="23"/>
  <c r="R22" i="23"/>
  <c r="V22" i="23"/>
  <c r="P27" i="23"/>
  <c r="T27" i="23"/>
  <c r="V33" i="23"/>
  <c r="V26" i="23" s="1"/>
  <c r="C11" i="121"/>
  <c r="G11" i="121"/>
  <c r="K11" i="121"/>
  <c r="O11" i="121"/>
  <c r="S11" i="121"/>
  <c r="W11" i="121"/>
  <c r="E17" i="121"/>
  <c r="I17" i="121"/>
  <c r="M17" i="121"/>
  <c r="Q17" i="121"/>
  <c r="U17" i="121"/>
  <c r="E22" i="121"/>
  <c r="I22" i="121"/>
  <c r="M22" i="121"/>
  <c r="Q22" i="121"/>
  <c r="U22" i="121"/>
  <c r="G27" i="121"/>
  <c r="K27" i="121"/>
  <c r="S27" i="121"/>
  <c r="W27" i="121"/>
  <c r="E33" i="121"/>
  <c r="I33" i="121"/>
  <c r="M33" i="121"/>
  <c r="Q33" i="121"/>
  <c r="U33" i="121"/>
  <c r="E52" i="121"/>
  <c r="I52" i="121"/>
  <c r="M52" i="121"/>
  <c r="Q52" i="121"/>
  <c r="U52" i="121"/>
  <c r="E71" i="121"/>
  <c r="M71" i="121"/>
  <c r="Q71" i="121"/>
  <c r="W4" i="120"/>
  <c r="W17" i="120"/>
  <c r="W22" i="120"/>
  <c r="C71" i="112"/>
  <c r="G71" i="112"/>
  <c r="K71" i="112"/>
  <c r="O71" i="112"/>
  <c r="S71" i="112"/>
  <c r="W71" i="112"/>
  <c r="W33" i="40"/>
  <c r="E11" i="34"/>
  <c r="I11" i="34"/>
  <c r="M11" i="34"/>
  <c r="Q11" i="34"/>
  <c r="U11" i="34"/>
  <c r="C17" i="34"/>
  <c r="G17" i="34"/>
  <c r="K17" i="34"/>
  <c r="O17" i="34"/>
  <c r="S17" i="34"/>
  <c r="W17" i="34"/>
  <c r="C22" i="34"/>
  <c r="G22" i="34"/>
  <c r="K22" i="34"/>
  <c r="O22" i="34"/>
  <c r="S22" i="34"/>
  <c r="E27" i="34"/>
  <c r="I27" i="34"/>
  <c r="M27" i="34"/>
  <c r="Q27" i="34"/>
  <c r="U27" i="34"/>
  <c r="G33" i="34"/>
  <c r="K33" i="34"/>
  <c r="O33" i="34"/>
  <c r="S33" i="34"/>
  <c r="W33" i="34"/>
  <c r="T33" i="31"/>
  <c r="D22" i="29"/>
  <c r="H22" i="29"/>
  <c r="L22" i="29"/>
  <c r="P22" i="29"/>
  <c r="T22" i="29"/>
  <c r="F27" i="29"/>
  <c r="N27" i="29"/>
  <c r="R27" i="29"/>
  <c r="H33" i="29"/>
  <c r="H26" i="29" s="1"/>
  <c r="L33" i="29"/>
  <c r="P33" i="29"/>
  <c r="T33" i="29"/>
  <c r="T52" i="29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J3" i="10" s="1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D71" i="10"/>
  <c r="H71" i="10"/>
  <c r="L71" i="10"/>
  <c r="P71" i="10"/>
  <c r="T71" i="10"/>
  <c r="D4" i="6"/>
  <c r="D3" i="6" s="1"/>
  <c r="H4" i="6"/>
  <c r="H3" i="6" s="1"/>
  <c r="L4" i="6"/>
  <c r="P4" i="6"/>
  <c r="T4" i="6"/>
  <c r="F8" i="6"/>
  <c r="J8" i="6"/>
  <c r="N8" i="6"/>
  <c r="R8" i="6"/>
  <c r="V8" i="6"/>
  <c r="F11" i="6"/>
  <c r="J11" i="6"/>
  <c r="N11" i="6"/>
  <c r="R11" i="6"/>
  <c r="V11" i="6"/>
  <c r="D17" i="6"/>
  <c r="H17" i="6"/>
  <c r="L17" i="6"/>
  <c r="P17" i="6"/>
  <c r="T17" i="6"/>
  <c r="D22" i="6"/>
  <c r="H22" i="6"/>
  <c r="L22" i="6"/>
  <c r="P22" i="6"/>
  <c r="T22" i="6"/>
  <c r="F27" i="6"/>
  <c r="F26" i="6" s="1"/>
  <c r="J27" i="6"/>
  <c r="J26" i="6" s="1"/>
  <c r="N27" i="6"/>
  <c r="N26" i="6" s="1"/>
  <c r="R27" i="6"/>
  <c r="R26" i="6" s="1"/>
  <c r="V27" i="6"/>
  <c r="V26" i="6" s="1"/>
  <c r="D33" i="6"/>
  <c r="H33" i="6"/>
  <c r="L33" i="6"/>
  <c r="P33" i="6"/>
  <c r="T33" i="6"/>
  <c r="D52" i="6"/>
  <c r="H52" i="6"/>
  <c r="L52" i="6"/>
  <c r="P52" i="6"/>
  <c r="T52" i="6"/>
  <c r="D71" i="6"/>
  <c r="H71" i="6"/>
  <c r="L71" i="6"/>
  <c r="P71" i="6"/>
  <c r="T71" i="6"/>
  <c r="F4" i="5"/>
  <c r="F3" i="5" s="1"/>
  <c r="J4" i="5"/>
  <c r="N4" i="5"/>
  <c r="N3" i="5" s="1"/>
  <c r="R4" i="5"/>
  <c r="R3" i="5" s="1"/>
  <c r="V4" i="5"/>
  <c r="V3" i="5" s="1"/>
  <c r="D8" i="5"/>
  <c r="H8" i="5"/>
  <c r="L8" i="5"/>
  <c r="P8" i="5"/>
  <c r="T8" i="5"/>
  <c r="D11" i="5"/>
  <c r="H11" i="5"/>
  <c r="L11" i="5"/>
  <c r="P11" i="5"/>
  <c r="T11" i="5"/>
  <c r="F17" i="5"/>
  <c r="J17" i="5"/>
  <c r="N17" i="5"/>
  <c r="R17" i="5"/>
  <c r="V17" i="5"/>
  <c r="F22" i="5"/>
  <c r="J22" i="5"/>
  <c r="N22" i="5"/>
  <c r="R22" i="5"/>
  <c r="V22" i="5"/>
  <c r="D27" i="5"/>
  <c r="D26" i="5" s="1"/>
  <c r="H27" i="5"/>
  <c r="H26" i="5" s="1"/>
  <c r="L27" i="5"/>
  <c r="L26" i="5" s="1"/>
  <c r="P27" i="5"/>
  <c r="P26" i="5" s="1"/>
  <c r="T27" i="5"/>
  <c r="T26" i="5" s="1"/>
  <c r="F33" i="5"/>
  <c r="F26" i="5" s="1"/>
  <c r="J33" i="5"/>
  <c r="J26" i="5" s="1"/>
  <c r="N33" i="5"/>
  <c r="N26" i="5" s="1"/>
  <c r="R33" i="5"/>
  <c r="R26" i="5" s="1"/>
  <c r="V33" i="5"/>
  <c r="V26" i="5" s="1"/>
  <c r="F52" i="5"/>
  <c r="J52" i="5"/>
  <c r="N52" i="5"/>
  <c r="R52" i="5"/>
  <c r="V52" i="5"/>
  <c r="F71" i="5"/>
  <c r="J71" i="5"/>
  <c r="N71" i="5"/>
  <c r="R71" i="5"/>
  <c r="V71" i="5"/>
  <c r="D4" i="4"/>
  <c r="D3" i="4" s="1"/>
  <c r="H4" i="4"/>
  <c r="H3" i="4" s="1"/>
  <c r="L4" i="4"/>
  <c r="L3" i="4" s="1"/>
  <c r="P4" i="4"/>
  <c r="P3" i="4" s="1"/>
  <c r="T4" i="4"/>
  <c r="T3" i="4" s="1"/>
  <c r="F8" i="4"/>
  <c r="J8" i="4"/>
  <c r="N8" i="4"/>
  <c r="R8" i="4"/>
  <c r="V8" i="4"/>
  <c r="F11" i="4"/>
  <c r="J11" i="4"/>
  <c r="N11" i="4"/>
  <c r="R11" i="4"/>
  <c r="V11" i="4"/>
  <c r="D17" i="4"/>
  <c r="H17" i="4"/>
  <c r="L17" i="4"/>
  <c r="P17" i="4"/>
  <c r="T17" i="4"/>
  <c r="D22" i="4"/>
  <c r="H22" i="4"/>
  <c r="L22" i="4"/>
  <c r="P22" i="4"/>
  <c r="T22" i="4"/>
  <c r="F27" i="4"/>
  <c r="F26" i="4" s="1"/>
  <c r="J27" i="4"/>
  <c r="J26" i="4" s="1"/>
  <c r="N27" i="4"/>
  <c r="N26" i="4" s="1"/>
  <c r="R27" i="4"/>
  <c r="R26" i="4" s="1"/>
  <c r="V27" i="4"/>
  <c r="V26" i="4" s="1"/>
  <c r="D33" i="4"/>
  <c r="D26" i="4" s="1"/>
  <c r="H33" i="4"/>
  <c r="H26" i="4" s="1"/>
  <c r="L33" i="4"/>
  <c r="L26" i="4" s="1"/>
  <c r="P33" i="4"/>
  <c r="P26" i="4" s="1"/>
  <c r="T33" i="4"/>
  <c r="T26" i="4" s="1"/>
  <c r="D71" i="38"/>
  <c r="H71" i="38"/>
  <c r="L71" i="38"/>
  <c r="P71" i="38"/>
  <c r="T71" i="38"/>
  <c r="F4" i="37"/>
  <c r="F3" i="37" s="1"/>
  <c r="J4" i="37"/>
  <c r="J3" i="37" s="1"/>
  <c r="N4" i="37"/>
  <c r="N3" i="37" s="1"/>
  <c r="R4" i="37"/>
  <c r="R3" i="37" s="1"/>
  <c r="V4" i="37"/>
  <c r="V3" i="37" s="1"/>
  <c r="D8" i="37"/>
  <c r="H8" i="37"/>
  <c r="L8" i="37"/>
  <c r="P8" i="37"/>
  <c r="T8" i="37"/>
  <c r="D11" i="37"/>
  <c r="H11" i="37"/>
  <c r="L11" i="37"/>
  <c r="P11" i="37"/>
  <c r="T11" i="37"/>
  <c r="F17" i="37"/>
  <c r="J17" i="37"/>
  <c r="N17" i="37"/>
  <c r="R17" i="37"/>
  <c r="V17" i="37"/>
  <c r="F22" i="37"/>
  <c r="J22" i="37"/>
  <c r="N22" i="37"/>
  <c r="R22" i="37"/>
  <c r="V22" i="37"/>
  <c r="D27" i="37"/>
  <c r="D26" i="37" s="1"/>
  <c r="H27" i="37"/>
  <c r="H26" i="37" s="1"/>
  <c r="L27" i="37"/>
  <c r="L26" i="37" s="1"/>
  <c r="P27" i="37"/>
  <c r="P26" i="37" s="1"/>
  <c r="T27" i="37"/>
  <c r="T26" i="37" s="1"/>
  <c r="F33" i="37"/>
  <c r="J33" i="37"/>
  <c r="N33" i="37"/>
  <c r="R33" i="37"/>
  <c r="R26" i="37" s="1"/>
  <c r="V33" i="37"/>
  <c r="V26" i="37" s="1"/>
  <c r="U33" i="31"/>
  <c r="I33" i="29"/>
  <c r="M33" i="29"/>
  <c r="M26" i="29" s="1"/>
  <c r="Q33" i="29"/>
  <c r="Q26" i="29" s="1"/>
  <c r="U33" i="29"/>
  <c r="U26" i="29" s="1"/>
  <c r="W71" i="37"/>
  <c r="U4" i="36"/>
  <c r="W11" i="36"/>
  <c r="M17" i="36"/>
  <c r="Q17" i="36"/>
  <c r="U17" i="36"/>
  <c r="V4" i="31"/>
  <c r="C52" i="24"/>
  <c r="G52" i="24"/>
  <c r="K52" i="24"/>
  <c r="O52" i="24"/>
  <c r="S52" i="24"/>
  <c r="W52" i="24"/>
  <c r="C71" i="24"/>
  <c r="G71" i="24"/>
  <c r="K71" i="24"/>
  <c r="O71" i="24"/>
  <c r="S71" i="24"/>
  <c r="W71" i="24"/>
  <c r="E4" i="23"/>
  <c r="E3" i="23" s="1"/>
  <c r="I4" i="23"/>
  <c r="I3" i="23" s="1"/>
  <c r="M4" i="23"/>
  <c r="M3" i="23" s="1"/>
  <c r="Q4" i="23"/>
  <c r="Q3" i="23" s="1"/>
  <c r="U4" i="23"/>
  <c r="U3" i="23" s="1"/>
  <c r="C8" i="23"/>
  <c r="G8" i="23"/>
  <c r="K8" i="23"/>
  <c r="O8" i="23"/>
  <c r="S8" i="23"/>
  <c r="W8" i="23"/>
  <c r="C11" i="23"/>
  <c r="G11" i="23"/>
  <c r="K11" i="23"/>
  <c r="O11" i="23"/>
  <c r="S11" i="23"/>
  <c r="W11" i="23"/>
  <c r="Q17" i="23"/>
  <c r="U17" i="23"/>
  <c r="E22" i="23"/>
  <c r="I22" i="23"/>
  <c r="M22" i="23"/>
  <c r="Q22" i="23"/>
  <c r="U22" i="23"/>
  <c r="W27" i="23"/>
  <c r="U33" i="23"/>
  <c r="U26" i="23" s="1"/>
  <c r="R71" i="4"/>
  <c r="V71" i="4"/>
  <c r="T17" i="3"/>
  <c r="P5" i="12"/>
  <c r="P5" i="9"/>
  <c r="P5" i="11"/>
  <c r="P5" i="7"/>
  <c r="P4" i="2"/>
  <c r="R6" i="12"/>
  <c r="R6" i="11"/>
  <c r="R6" i="9"/>
  <c r="R6" i="7"/>
  <c r="D7" i="12"/>
  <c r="D7" i="11"/>
  <c r="D7" i="9"/>
  <c r="D7" i="7"/>
  <c r="T7" i="12"/>
  <c r="T7" i="11"/>
  <c r="T7" i="9"/>
  <c r="T7" i="7"/>
  <c r="F9" i="12"/>
  <c r="F9" i="11"/>
  <c r="F9" i="9"/>
  <c r="F9" i="7"/>
  <c r="F8" i="2"/>
  <c r="V9" i="12"/>
  <c r="V9" i="11"/>
  <c r="V9" i="9"/>
  <c r="V9" i="7"/>
  <c r="V8" i="2"/>
  <c r="T10" i="12"/>
  <c r="T10" i="9"/>
  <c r="T10" i="11"/>
  <c r="T10" i="7"/>
  <c r="F12" i="12"/>
  <c r="F12" i="11"/>
  <c r="F12" i="9"/>
  <c r="F12" i="7"/>
  <c r="F11" i="2"/>
  <c r="R12" i="12"/>
  <c r="R12" i="11"/>
  <c r="R12" i="9"/>
  <c r="R12" i="7"/>
  <c r="R11" i="2"/>
  <c r="D13" i="12"/>
  <c r="D13" i="11"/>
  <c r="D13" i="9"/>
  <c r="D13" i="7"/>
  <c r="F14" i="12"/>
  <c r="F14" i="11"/>
  <c r="F14" i="9"/>
  <c r="F14" i="7"/>
  <c r="V14" i="12"/>
  <c r="V14" i="11"/>
  <c r="V14" i="9"/>
  <c r="V14" i="7"/>
  <c r="H15" i="12"/>
  <c r="H15" i="9"/>
  <c r="H15" i="11"/>
  <c r="H15" i="7"/>
  <c r="N16" i="12"/>
  <c r="N16" i="11"/>
  <c r="N16" i="9"/>
  <c r="N16" i="7"/>
  <c r="T18" i="12"/>
  <c r="T18" i="11"/>
  <c r="T18" i="9"/>
  <c r="T18" i="7"/>
  <c r="T17" i="2"/>
  <c r="F19" i="12"/>
  <c r="F19" i="11"/>
  <c r="F19" i="9"/>
  <c r="F19" i="7"/>
  <c r="V19" i="12"/>
  <c r="V19" i="11"/>
  <c r="V19" i="9"/>
  <c r="V19" i="7"/>
  <c r="H20" i="12"/>
  <c r="H20" i="11"/>
  <c r="H20" i="9"/>
  <c r="H20" i="7"/>
  <c r="V21" i="12"/>
  <c r="V21" i="11"/>
  <c r="V21" i="9"/>
  <c r="V21" i="7"/>
  <c r="L23" i="12"/>
  <c r="L23" i="11"/>
  <c r="L23" i="9"/>
  <c r="L23" i="7"/>
  <c r="L22" i="2"/>
  <c r="R24" i="12"/>
  <c r="R24" i="11"/>
  <c r="R24" i="9"/>
  <c r="R24" i="7"/>
  <c r="H25" i="12"/>
  <c r="H25" i="9"/>
  <c r="H25" i="11"/>
  <c r="H25" i="7"/>
  <c r="R28" i="12"/>
  <c r="R28" i="11"/>
  <c r="R28" i="9"/>
  <c r="R28" i="7"/>
  <c r="R27" i="2"/>
  <c r="H29" i="12"/>
  <c r="H29" i="11"/>
  <c r="H29" i="9"/>
  <c r="H29" i="7"/>
  <c r="J30" i="12"/>
  <c r="J30" i="11"/>
  <c r="J30" i="9"/>
  <c r="J30" i="7"/>
  <c r="H31" i="12"/>
  <c r="H31" i="11"/>
  <c r="H31" i="9"/>
  <c r="H31" i="7"/>
  <c r="V32" i="12"/>
  <c r="V32" i="11"/>
  <c r="V32" i="9"/>
  <c r="V32" i="7"/>
  <c r="H34" i="12"/>
  <c r="H34" i="11"/>
  <c r="H34" i="9"/>
  <c r="H34" i="7"/>
  <c r="H33" i="2"/>
  <c r="J35" i="12"/>
  <c r="J35" i="11"/>
  <c r="J35" i="9"/>
  <c r="J35" i="7"/>
  <c r="L36" i="12"/>
  <c r="L36" i="11"/>
  <c r="L36" i="9"/>
  <c r="L36" i="7"/>
  <c r="N37" i="12"/>
  <c r="N37" i="11"/>
  <c r="N37" i="7"/>
  <c r="N37" i="9"/>
  <c r="T38" i="12"/>
  <c r="T38" i="9"/>
  <c r="T38" i="7"/>
  <c r="F39" i="12"/>
  <c r="F39" i="9"/>
  <c r="F39" i="7"/>
  <c r="V39" i="12"/>
  <c r="V39" i="11"/>
  <c r="V39" i="9"/>
  <c r="V39" i="7"/>
  <c r="H40" i="12"/>
  <c r="H40" i="9"/>
  <c r="H40" i="7"/>
  <c r="J41" i="12"/>
  <c r="J41" i="11"/>
  <c r="J41" i="9"/>
  <c r="J41" i="7"/>
  <c r="T42" i="12"/>
  <c r="T42" i="11"/>
  <c r="T42" i="9"/>
  <c r="T42" i="7"/>
  <c r="F43" i="7"/>
  <c r="V43" i="7"/>
  <c r="H44" i="7"/>
  <c r="R45" i="12"/>
  <c r="R45" i="11"/>
  <c r="R45" i="9"/>
  <c r="R45" i="7"/>
  <c r="T46" i="7"/>
  <c r="N47" i="11"/>
  <c r="N47" i="12"/>
  <c r="N47" i="9"/>
  <c r="N47" i="7"/>
  <c r="D48" i="12"/>
  <c r="D48" i="11"/>
  <c r="D48" i="9"/>
  <c r="D48" i="7"/>
  <c r="T48" i="12"/>
  <c r="T48" i="11"/>
  <c r="T48" i="9"/>
  <c r="T48" i="7"/>
  <c r="R49" i="12"/>
  <c r="R49" i="11"/>
  <c r="R49" i="7"/>
  <c r="R49" i="9"/>
  <c r="D50" i="7"/>
  <c r="T50" i="7"/>
  <c r="J51" i="7"/>
  <c r="T53" i="12"/>
  <c r="T53" i="11"/>
  <c r="T53" i="9"/>
  <c r="T53" i="7"/>
  <c r="T52" i="2"/>
  <c r="F54" i="12"/>
  <c r="F54" i="11"/>
  <c r="F54" i="9"/>
  <c r="F54" i="7"/>
  <c r="L55" i="12"/>
  <c r="L55" i="11"/>
  <c r="L55" i="9"/>
  <c r="L55" i="7"/>
  <c r="J56" i="12"/>
  <c r="J56" i="11"/>
  <c r="J56" i="9"/>
  <c r="J56" i="7"/>
  <c r="P57" i="12"/>
  <c r="P57" i="9"/>
  <c r="P57" i="11"/>
  <c r="P57" i="7"/>
  <c r="F58" i="12"/>
  <c r="F58" i="9"/>
  <c r="F58" i="11"/>
  <c r="F58" i="7"/>
  <c r="V58" i="12"/>
  <c r="V58" i="9"/>
  <c r="V58" i="11"/>
  <c r="V58" i="7"/>
  <c r="L59" i="12"/>
  <c r="L59" i="11"/>
  <c r="L59" i="9"/>
  <c r="L59" i="7"/>
  <c r="J60" i="12"/>
  <c r="J60" i="9"/>
  <c r="J60" i="11"/>
  <c r="J60" i="7"/>
  <c r="L61" i="7"/>
  <c r="F62" i="12"/>
  <c r="F62" i="11"/>
  <c r="F62" i="9"/>
  <c r="F62" i="7"/>
  <c r="V62" i="12"/>
  <c r="V62" i="11"/>
  <c r="V62" i="9"/>
  <c r="V62" i="7"/>
  <c r="H63" i="12"/>
  <c r="H63" i="11"/>
  <c r="H63" i="9"/>
  <c r="H63" i="7"/>
  <c r="J64" i="12"/>
  <c r="J64" i="11"/>
  <c r="J64" i="9"/>
  <c r="J64" i="7"/>
  <c r="T65" i="12"/>
  <c r="T65" i="9"/>
  <c r="T65" i="11"/>
  <c r="T65" i="7"/>
  <c r="F66" i="12"/>
  <c r="F66" i="11"/>
  <c r="F66" i="9"/>
  <c r="F66" i="7"/>
  <c r="V66" i="7"/>
  <c r="H67" i="12"/>
  <c r="H67" i="11"/>
  <c r="H67" i="9"/>
  <c r="H67" i="7"/>
  <c r="J68" i="12"/>
  <c r="J68" i="9"/>
  <c r="J68" i="11"/>
  <c r="J68" i="7"/>
  <c r="L69" i="11"/>
  <c r="L69" i="9"/>
  <c r="L69" i="12"/>
  <c r="L69" i="7"/>
  <c r="R70" i="11"/>
  <c r="R70" i="9"/>
  <c r="R70" i="7"/>
  <c r="D72" i="12"/>
  <c r="D72" i="11"/>
  <c r="D72" i="9"/>
  <c r="D72" i="7"/>
  <c r="D71" i="2"/>
  <c r="T72" i="12"/>
  <c r="T72" i="11"/>
  <c r="T72" i="9"/>
  <c r="T72" i="7"/>
  <c r="T71" i="2"/>
  <c r="F73" i="12"/>
  <c r="F73" i="9"/>
  <c r="F73" i="11"/>
  <c r="F73" i="7"/>
  <c r="V73" i="12"/>
  <c r="V73" i="9"/>
  <c r="V73" i="11"/>
  <c r="V73" i="7"/>
  <c r="H74" i="12"/>
  <c r="H74" i="11"/>
  <c r="H74" i="9"/>
  <c r="H74" i="7"/>
  <c r="R75" i="12"/>
  <c r="R75" i="11"/>
  <c r="R75" i="9"/>
  <c r="R75" i="7"/>
  <c r="D76" i="12"/>
  <c r="D76" i="11"/>
  <c r="D76" i="9"/>
  <c r="D76" i="7"/>
  <c r="L76" i="12"/>
  <c r="L76" i="11"/>
  <c r="L76" i="9"/>
  <c r="L76" i="7"/>
  <c r="V17" i="110"/>
  <c r="F22" i="110"/>
  <c r="R22" i="110"/>
  <c r="E33" i="110"/>
  <c r="Q33" i="110"/>
  <c r="K4" i="109"/>
  <c r="W4" i="109"/>
  <c r="E52" i="108"/>
  <c r="Q52" i="108"/>
  <c r="S52" i="107"/>
  <c r="U22" i="102"/>
  <c r="W11" i="98"/>
  <c r="W52" i="97"/>
  <c r="L5" i="12"/>
  <c r="L5" i="11"/>
  <c r="L5" i="9"/>
  <c r="L5" i="7"/>
  <c r="L4" i="2"/>
  <c r="N6" i="12"/>
  <c r="N6" i="11"/>
  <c r="N6" i="9"/>
  <c r="N6" i="7"/>
  <c r="P7" i="12"/>
  <c r="P7" i="11"/>
  <c r="P7" i="9"/>
  <c r="P7" i="7"/>
  <c r="R9" i="12"/>
  <c r="R9" i="11"/>
  <c r="R9" i="9"/>
  <c r="R9" i="7"/>
  <c r="R8" i="2"/>
  <c r="D10" i="12"/>
  <c r="D10" i="9"/>
  <c r="D10" i="11"/>
  <c r="D10" i="7"/>
  <c r="H10" i="12"/>
  <c r="H10" i="11"/>
  <c r="H10" i="9"/>
  <c r="H10" i="7"/>
  <c r="J12" i="12"/>
  <c r="J12" i="11"/>
  <c r="J12" i="9"/>
  <c r="J12" i="7"/>
  <c r="J11" i="2"/>
  <c r="P13" i="12"/>
  <c r="P13" i="11"/>
  <c r="P13" i="9"/>
  <c r="P13" i="7"/>
  <c r="R14" i="11"/>
  <c r="R14" i="12"/>
  <c r="R14" i="9"/>
  <c r="R14" i="7"/>
  <c r="D15" i="12"/>
  <c r="D15" i="11"/>
  <c r="D15" i="9"/>
  <c r="D15" i="7"/>
  <c r="T15" i="12"/>
  <c r="T15" i="11"/>
  <c r="T15" i="9"/>
  <c r="T15" i="7"/>
  <c r="F16" i="12"/>
  <c r="F16" i="11"/>
  <c r="F16" i="9"/>
  <c r="F16" i="7"/>
  <c r="V16" i="12"/>
  <c r="V16" i="11"/>
  <c r="V16" i="9"/>
  <c r="V16" i="7"/>
  <c r="H18" i="11"/>
  <c r="H18" i="12"/>
  <c r="H18" i="9"/>
  <c r="H18" i="7"/>
  <c r="H17" i="2"/>
  <c r="J19" i="12"/>
  <c r="J19" i="11"/>
  <c r="J19" i="9"/>
  <c r="J19" i="7"/>
  <c r="L20" i="12"/>
  <c r="L20" i="9"/>
  <c r="L20" i="11"/>
  <c r="L20" i="7"/>
  <c r="J21" i="12"/>
  <c r="J21" i="11"/>
  <c r="J21" i="9"/>
  <c r="J21" i="7"/>
  <c r="H23" i="12"/>
  <c r="H23" i="11"/>
  <c r="H23" i="9"/>
  <c r="H23" i="7"/>
  <c r="H22" i="2"/>
  <c r="J24" i="12"/>
  <c r="J24" i="11"/>
  <c r="J24" i="9"/>
  <c r="J24" i="7"/>
  <c r="P25" i="12"/>
  <c r="P25" i="9"/>
  <c r="P25" i="11"/>
  <c r="P25" i="7"/>
  <c r="N28" i="12"/>
  <c r="N28" i="11"/>
  <c r="N28" i="9"/>
  <c r="N28" i="7"/>
  <c r="N27" i="2"/>
  <c r="P29" i="12"/>
  <c r="P29" i="11"/>
  <c r="P29" i="9"/>
  <c r="P29" i="7"/>
  <c r="R30" i="12"/>
  <c r="R30" i="11"/>
  <c r="R30" i="9"/>
  <c r="R30" i="7"/>
  <c r="D31" i="12"/>
  <c r="D31" i="9"/>
  <c r="D31" i="11"/>
  <c r="D31" i="7"/>
  <c r="T31" i="12"/>
  <c r="T31" i="9"/>
  <c r="T31" i="11"/>
  <c r="T31" i="7"/>
  <c r="F32" i="12"/>
  <c r="F32" i="11"/>
  <c r="F32" i="9"/>
  <c r="F32" i="7"/>
  <c r="R32" i="12"/>
  <c r="R32" i="11"/>
  <c r="R32" i="9"/>
  <c r="R32" i="7"/>
  <c r="D34" i="12"/>
  <c r="D34" i="11"/>
  <c r="D34" i="9"/>
  <c r="D34" i="7"/>
  <c r="D33" i="2"/>
  <c r="T34" i="12"/>
  <c r="T34" i="11"/>
  <c r="T34" i="9"/>
  <c r="T34" i="7"/>
  <c r="T33" i="2"/>
  <c r="F35" i="12"/>
  <c r="F35" i="11"/>
  <c r="F35" i="9"/>
  <c r="F35" i="7"/>
  <c r="V35" i="12"/>
  <c r="V35" i="11"/>
  <c r="V35" i="9"/>
  <c r="V35" i="7"/>
  <c r="H36" i="12"/>
  <c r="H36" i="11"/>
  <c r="H36" i="9"/>
  <c r="H36" i="7"/>
  <c r="J37" i="12"/>
  <c r="J37" i="11"/>
  <c r="J37" i="7"/>
  <c r="J37" i="9"/>
  <c r="V37" i="12"/>
  <c r="V37" i="11"/>
  <c r="V37" i="7"/>
  <c r="V37" i="9"/>
  <c r="H38" i="12"/>
  <c r="H38" i="9"/>
  <c r="H38" i="7"/>
  <c r="N39" i="12"/>
  <c r="N39" i="11"/>
  <c r="N39" i="9"/>
  <c r="N39" i="7"/>
  <c r="P40" i="12"/>
  <c r="P40" i="9"/>
  <c r="P40" i="7"/>
  <c r="N41" i="12"/>
  <c r="N41" i="7"/>
  <c r="N41" i="9"/>
  <c r="L42" i="12"/>
  <c r="L42" i="11"/>
  <c r="L42" i="9"/>
  <c r="L42" i="7"/>
  <c r="R43" i="7"/>
  <c r="D44" i="7"/>
  <c r="P44" i="7"/>
  <c r="J45" i="12"/>
  <c r="J45" i="11"/>
  <c r="J45" i="7"/>
  <c r="J45" i="9"/>
  <c r="D46" i="7"/>
  <c r="P46" i="7"/>
  <c r="J47" i="12"/>
  <c r="J47" i="11"/>
  <c r="J47" i="7"/>
  <c r="J47" i="9"/>
  <c r="L48" i="12"/>
  <c r="L48" i="11"/>
  <c r="L48" i="9"/>
  <c r="L48" i="7"/>
  <c r="J49" i="12"/>
  <c r="J49" i="11"/>
  <c r="J49" i="9"/>
  <c r="J49" i="7"/>
  <c r="L50" i="7"/>
  <c r="N51" i="7"/>
  <c r="D53" i="12"/>
  <c r="D53" i="11"/>
  <c r="D53" i="9"/>
  <c r="D53" i="7"/>
  <c r="D52" i="2"/>
  <c r="P53" i="12"/>
  <c r="P53" i="9"/>
  <c r="P53" i="11"/>
  <c r="P53" i="7"/>
  <c r="P52" i="2"/>
  <c r="R54" i="12"/>
  <c r="R54" i="9"/>
  <c r="R54" i="11"/>
  <c r="R54" i="7"/>
  <c r="H55" i="12"/>
  <c r="H55" i="11"/>
  <c r="H55" i="9"/>
  <c r="H55" i="7"/>
  <c r="N56" i="12"/>
  <c r="N56" i="11"/>
  <c r="N56" i="9"/>
  <c r="N56" i="7"/>
  <c r="L57" i="12"/>
  <c r="L57" i="9"/>
  <c r="L57" i="11"/>
  <c r="L57" i="7"/>
  <c r="N58" i="12"/>
  <c r="N58" i="9"/>
  <c r="N58" i="11"/>
  <c r="N58" i="7"/>
  <c r="P59" i="12"/>
  <c r="P59" i="11"/>
  <c r="P59" i="9"/>
  <c r="P59" i="7"/>
  <c r="F60" i="12"/>
  <c r="F60" i="11"/>
  <c r="F60" i="9"/>
  <c r="F60" i="7"/>
  <c r="R60" i="12"/>
  <c r="R60" i="9"/>
  <c r="R60" i="11"/>
  <c r="R60" i="7"/>
  <c r="D61" i="7"/>
  <c r="T61" i="7"/>
  <c r="N62" i="12"/>
  <c r="N62" i="11"/>
  <c r="N62" i="9"/>
  <c r="N62" i="7"/>
  <c r="P63" i="12"/>
  <c r="P63" i="11"/>
  <c r="P63" i="9"/>
  <c r="P63" i="7"/>
  <c r="R64" i="12"/>
  <c r="R64" i="11"/>
  <c r="R64" i="9"/>
  <c r="R64" i="7"/>
  <c r="L65" i="12"/>
  <c r="L65" i="9"/>
  <c r="L65" i="11"/>
  <c r="L65" i="7"/>
  <c r="N66" i="12"/>
  <c r="N66" i="11"/>
  <c r="N66" i="9"/>
  <c r="N66" i="7"/>
  <c r="T67" i="12"/>
  <c r="T67" i="11"/>
  <c r="T67" i="9"/>
  <c r="T67" i="7"/>
  <c r="F68" i="12"/>
  <c r="F68" i="11"/>
  <c r="F68" i="9"/>
  <c r="F68" i="7"/>
  <c r="V68" i="12"/>
  <c r="V68" i="11"/>
  <c r="V68" i="9"/>
  <c r="V68" i="7"/>
  <c r="H69" i="12"/>
  <c r="H69" i="9"/>
  <c r="H69" i="11"/>
  <c r="H69" i="7"/>
  <c r="J70" i="11"/>
  <c r="J70" i="9"/>
  <c r="J70" i="7"/>
  <c r="H72" i="12"/>
  <c r="H72" i="11"/>
  <c r="H72" i="9"/>
  <c r="H72" i="7"/>
  <c r="H71" i="2"/>
  <c r="J73" i="12"/>
  <c r="J73" i="11"/>
  <c r="J73" i="9"/>
  <c r="J73" i="7"/>
  <c r="P74" i="12"/>
  <c r="P74" i="11"/>
  <c r="P74" i="9"/>
  <c r="P74" i="7"/>
  <c r="N75" i="12"/>
  <c r="N75" i="11"/>
  <c r="N75" i="9"/>
  <c r="N75" i="7"/>
  <c r="P76" i="12"/>
  <c r="P76" i="11"/>
  <c r="P76" i="9"/>
  <c r="P76" i="7"/>
  <c r="E5" i="12"/>
  <c r="E5" i="11"/>
  <c r="E5" i="9"/>
  <c r="E5" i="7"/>
  <c r="E4" i="2"/>
  <c r="I5" i="12"/>
  <c r="I5" i="11"/>
  <c r="I5" i="9"/>
  <c r="I5" i="7"/>
  <c r="I4" i="2"/>
  <c r="M5" i="12"/>
  <c r="M5" i="11"/>
  <c r="M5" i="9"/>
  <c r="M5" i="7"/>
  <c r="M4" i="2"/>
  <c r="Q5" i="12"/>
  <c r="Q5" i="11"/>
  <c r="Q5" i="9"/>
  <c r="Q5" i="7"/>
  <c r="Q4" i="2"/>
  <c r="U5" i="12"/>
  <c r="U5" i="11"/>
  <c r="U5" i="9"/>
  <c r="U5" i="7"/>
  <c r="U4" i="2"/>
  <c r="C6" i="12"/>
  <c r="C6" i="11"/>
  <c r="C6" i="9"/>
  <c r="C6" i="7"/>
  <c r="G6" i="12"/>
  <c r="G6" i="11"/>
  <c r="G6" i="9"/>
  <c r="G6" i="7"/>
  <c r="K6" i="12"/>
  <c r="K6" i="11"/>
  <c r="K6" i="9"/>
  <c r="K6" i="7"/>
  <c r="O6" i="12"/>
  <c r="O6" i="11"/>
  <c r="O6" i="9"/>
  <c r="O6" i="7"/>
  <c r="S6" i="12"/>
  <c r="S6" i="11"/>
  <c r="S6" i="9"/>
  <c r="S6" i="7"/>
  <c r="W6" i="12"/>
  <c r="W6" i="11"/>
  <c r="W6" i="9"/>
  <c r="W6" i="7"/>
  <c r="E7" i="12"/>
  <c r="E7" i="11"/>
  <c r="E7" i="9"/>
  <c r="E7" i="7"/>
  <c r="I7" i="11"/>
  <c r="I7" i="12"/>
  <c r="I7" i="9"/>
  <c r="I7" i="7"/>
  <c r="M7" i="12"/>
  <c r="M7" i="11"/>
  <c r="M7" i="9"/>
  <c r="M7" i="7"/>
  <c r="Q7" i="12"/>
  <c r="Q7" i="11"/>
  <c r="Q7" i="9"/>
  <c r="Q7" i="7"/>
  <c r="U7" i="12"/>
  <c r="U7" i="11"/>
  <c r="U7" i="9"/>
  <c r="U7" i="7"/>
  <c r="C9" i="12"/>
  <c r="C9" i="9"/>
  <c r="C9" i="11"/>
  <c r="C9" i="7"/>
  <c r="C8" i="2"/>
  <c r="G9" i="12"/>
  <c r="G9" i="9"/>
  <c r="G9" i="11"/>
  <c r="G9" i="7"/>
  <c r="G8" i="2"/>
  <c r="K9" i="9"/>
  <c r="K9" i="12"/>
  <c r="K9" i="11"/>
  <c r="K9" i="7"/>
  <c r="K8" i="2"/>
  <c r="O9" i="12"/>
  <c r="O9" i="9"/>
  <c r="O9" i="11"/>
  <c r="O9" i="7"/>
  <c r="O8" i="2"/>
  <c r="S9" i="12"/>
  <c r="S9" i="9"/>
  <c r="S9" i="11"/>
  <c r="S9" i="7"/>
  <c r="S8" i="2"/>
  <c r="W9" i="12"/>
  <c r="W9" i="9"/>
  <c r="W9" i="11"/>
  <c r="W9" i="7"/>
  <c r="W8" i="2"/>
  <c r="E10" i="9"/>
  <c r="E10" i="11"/>
  <c r="E10" i="12"/>
  <c r="E10" i="7"/>
  <c r="I10" i="12"/>
  <c r="I10" i="11"/>
  <c r="I10" i="9"/>
  <c r="I10" i="7"/>
  <c r="M10" i="12"/>
  <c r="M10" i="9"/>
  <c r="M10" i="11"/>
  <c r="M10" i="7"/>
  <c r="Q10" i="12"/>
  <c r="Q10" i="11"/>
  <c r="Q10" i="9"/>
  <c r="Q10" i="7"/>
  <c r="U10" i="9"/>
  <c r="U10" i="12"/>
  <c r="U10" i="11"/>
  <c r="U10" i="7"/>
  <c r="C12" i="12"/>
  <c r="C12" i="11"/>
  <c r="C12" i="9"/>
  <c r="C12" i="7"/>
  <c r="C11" i="2"/>
  <c r="G12" i="11"/>
  <c r="G12" i="9"/>
  <c r="G12" i="12"/>
  <c r="G12" i="7"/>
  <c r="G11" i="2"/>
  <c r="K12" i="12"/>
  <c r="K12" i="11"/>
  <c r="K12" i="9"/>
  <c r="K12" i="7"/>
  <c r="K11" i="2"/>
  <c r="O12" i="12"/>
  <c r="O12" i="11"/>
  <c r="O12" i="9"/>
  <c r="O12" i="7"/>
  <c r="O11" i="2"/>
  <c r="S12" i="12"/>
  <c r="S12" i="11"/>
  <c r="S12" i="9"/>
  <c r="S12" i="7"/>
  <c r="S11" i="2"/>
  <c r="E13" i="12"/>
  <c r="E13" i="11"/>
  <c r="E13" i="9"/>
  <c r="E13" i="7"/>
  <c r="I13" i="11"/>
  <c r="I13" i="12"/>
  <c r="I13" i="9"/>
  <c r="I13" i="7"/>
  <c r="M13" i="12"/>
  <c r="M13" i="11"/>
  <c r="M13" i="9"/>
  <c r="M13" i="7"/>
  <c r="Q13" i="11"/>
  <c r="Q13" i="12"/>
  <c r="Q13" i="9"/>
  <c r="Q13" i="7"/>
  <c r="U13" i="12"/>
  <c r="U13" i="11"/>
  <c r="U13" i="9"/>
  <c r="U13" i="7"/>
  <c r="C14" i="12"/>
  <c r="C14" i="11"/>
  <c r="C14" i="9"/>
  <c r="C14" i="7"/>
  <c r="G14" i="12"/>
  <c r="G14" i="9"/>
  <c r="G14" i="11"/>
  <c r="G14" i="7"/>
  <c r="K14" i="12"/>
  <c r="K14" i="11"/>
  <c r="K14" i="9"/>
  <c r="K14" i="7"/>
  <c r="O14" i="12"/>
  <c r="O14" i="9"/>
  <c r="O14" i="11"/>
  <c r="O14" i="7"/>
  <c r="S14" i="12"/>
  <c r="S14" i="11"/>
  <c r="S14" i="9"/>
  <c r="S14" i="7"/>
  <c r="W14" i="12"/>
  <c r="W14" i="9"/>
  <c r="W14" i="11"/>
  <c r="W14" i="7"/>
  <c r="E15" i="12"/>
  <c r="E15" i="11"/>
  <c r="E15" i="9"/>
  <c r="E15" i="7"/>
  <c r="I15" i="12"/>
  <c r="I15" i="9"/>
  <c r="I15" i="11"/>
  <c r="I15" i="7"/>
  <c r="M15" i="12"/>
  <c r="M15" i="11"/>
  <c r="M15" i="9"/>
  <c r="M15" i="7"/>
  <c r="Q15" i="12"/>
  <c r="Q15" i="9"/>
  <c r="Q15" i="11"/>
  <c r="Q15" i="7"/>
  <c r="U15" i="12"/>
  <c r="U15" i="11"/>
  <c r="U15" i="9"/>
  <c r="U15" i="7"/>
  <c r="C16" i="12"/>
  <c r="C16" i="11"/>
  <c r="C16" i="9"/>
  <c r="C16" i="7"/>
  <c r="G16" i="12"/>
  <c r="G16" i="11"/>
  <c r="G16" i="9"/>
  <c r="G16" i="7"/>
  <c r="K16" i="11"/>
  <c r="K16" i="9"/>
  <c r="K16" i="12"/>
  <c r="K16" i="7"/>
  <c r="O16" i="12"/>
  <c r="O16" i="11"/>
  <c r="O16" i="9"/>
  <c r="O16" i="7"/>
  <c r="S16" i="12"/>
  <c r="S16" i="11"/>
  <c r="S16" i="9"/>
  <c r="S16" i="7"/>
  <c r="W16" i="12"/>
  <c r="W16" i="11"/>
  <c r="W16" i="9"/>
  <c r="W16" i="7"/>
  <c r="E18" i="12"/>
  <c r="E18" i="11"/>
  <c r="E18" i="9"/>
  <c r="E18" i="7"/>
  <c r="E17" i="2"/>
  <c r="I18" i="12"/>
  <c r="I18" i="11"/>
  <c r="I18" i="9"/>
  <c r="I18" i="7"/>
  <c r="I17" i="2"/>
  <c r="M17" i="2"/>
  <c r="Q18" i="12"/>
  <c r="Q18" i="11"/>
  <c r="Q18" i="9"/>
  <c r="Q18" i="7"/>
  <c r="Q17" i="2"/>
  <c r="U18" i="12"/>
  <c r="U18" i="11"/>
  <c r="U18" i="9"/>
  <c r="U18" i="7"/>
  <c r="U17" i="2"/>
  <c r="C19" i="12"/>
  <c r="C19" i="9"/>
  <c r="C19" i="11"/>
  <c r="C19" i="7"/>
  <c r="G19" i="12"/>
  <c r="G19" i="11"/>
  <c r="G19" i="9"/>
  <c r="G19" i="7"/>
  <c r="K19" i="12"/>
  <c r="K19" i="9"/>
  <c r="K19" i="11"/>
  <c r="K19" i="7"/>
  <c r="O19" i="12"/>
  <c r="O19" i="11"/>
  <c r="O19" i="9"/>
  <c r="O19" i="7"/>
  <c r="S19" i="12"/>
  <c r="S19" i="9"/>
  <c r="S19" i="11"/>
  <c r="S19" i="7"/>
  <c r="W19" i="12"/>
  <c r="W19" i="11"/>
  <c r="W19" i="9"/>
  <c r="W19" i="7"/>
  <c r="E20" i="12"/>
  <c r="E20" i="9"/>
  <c r="E20" i="11"/>
  <c r="E20" i="7"/>
  <c r="I20" i="12"/>
  <c r="I20" i="11"/>
  <c r="I20" i="9"/>
  <c r="I20" i="7"/>
  <c r="M20" i="12"/>
  <c r="M20" i="9"/>
  <c r="M20" i="11"/>
  <c r="M20" i="7"/>
  <c r="Q20" i="12"/>
  <c r="Q20" i="11"/>
  <c r="Q20" i="9"/>
  <c r="Q20" i="7"/>
  <c r="U20" i="12"/>
  <c r="U20" i="9"/>
  <c r="U20" i="11"/>
  <c r="U20" i="7"/>
  <c r="C21" i="11"/>
  <c r="C21" i="12"/>
  <c r="C21" i="9"/>
  <c r="C21" i="7"/>
  <c r="G21" i="12"/>
  <c r="G21" i="11"/>
  <c r="G21" i="9"/>
  <c r="G21" i="7"/>
  <c r="K21" i="11"/>
  <c r="K21" i="12"/>
  <c r="K21" i="9"/>
  <c r="K21" i="7"/>
  <c r="O21" i="12"/>
  <c r="O21" i="11"/>
  <c r="O21" i="9"/>
  <c r="O21" i="7"/>
  <c r="S21" i="12"/>
  <c r="S21" i="11"/>
  <c r="S21" i="9"/>
  <c r="S21" i="7"/>
  <c r="W21" i="12"/>
  <c r="W21" i="11"/>
  <c r="W21" i="9"/>
  <c r="W21" i="7"/>
  <c r="E23" i="12"/>
  <c r="E23" i="11"/>
  <c r="E23" i="9"/>
  <c r="E23" i="7"/>
  <c r="E22" i="2"/>
  <c r="I23" i="12"/>
  <c r="I23" i="11"/>
  <c r="I23" i="9"/>
  <c r="I23" i="7"/>
  <c r="I22" i="2"/>
  <c r="M23" i="12"/>
  <c r="M23" i="11"/>
  <c r="M23" i="9"/>
  <c r="M23" i="7"/>
  <c r="M22" i="2"/>
  <c r="Q23" i="12"/>
  <c r="Q23" i="11"/>
  <c r="Q23" i="9"/>
  <c r="Q23" i="7"/>
  <c r="Q22" i="2"/>
  <c r="U23" i="12"/>
  <c r="U23" i="11"/>
  <c r="U23" i="9"/>
  <c r="U23" i="7"/>
  <c r="U22" i="2"/>
  <c r="C24" i="12"/>
  <c r="C24" i="11"/>
  <c r="C24" i="9"/>
  <c r="C24" i="7"/>
  <c r="G24" i="12"/>
  <c r="G24" i="9"/>
  <c r="G24" i="11"/>
  <c r="G24" i="7"/>
  <c r="K24" i="12"/>
  <c r="K24" i="11"/>
  <c r="K24" i="9"/>
  <c r="K24" i="7"/>
  <c r="O24" i="12"/>
  <c r="O24" i="11"/>
  <c r="O24" i="9"/>
  <c r="O24" i="7"/>
  <c r="S24" i="12"/>
  <c r="S24" i="11"/>
  <c r="S24" i="9"/>
  <c r="S24" i="7"/>
  <c r="W24" i="12"/>
  <c r="W24" i="11"/>
  <c r="W24" i="9"/>
  <c r="W24" i="7"/>
  <c r="E25" i="12"/>
  <c r="E25" i="11"/>
  <c r="E25" i="7"/>
  <c r="E25" i="9"/>
  <c r="I25" i="12"/>
  <c r="I25" i="11"/>
  <c r="I25" i="7"/>
  <c r="I25" i="9"/>
  <c r="M25" i="12"/>
  <c r="M25" i="11"/>
  <c r="M25" i="9"/>
  <c r="M25" i="7"/>
  <c r="Q25" i="12"/>
  <c r="Q25" i="11"/>
  <c r="Q25" i="7"/>
  <c r="Q25" i="9"/>
  <c r="U25" i="12"/>
  <c r="U25" i="11"/>
  <c r="U25" i="7"/>
  <c r="U25" i="9"/>
  <c r="C28" i="12"/>
  <c r="C28" i="11"/>
  <c r="C28" i="9"/>
  <c r="C28" i="7"/>
  <c r="C27" i="2"/>
  <c r="G28" i="12"/>
  <c r="G28" i="11"/>
  <c r="G28" i="9"/>
  <c r="G28" i="7"/>
  <c r="G27" i="2"/>
  <c r="K28" i="12"/>
  <c r="K28" i="11"/>
  <c r="K28" i="9"/>
  <c r="K28" i="7"/>
  <c r="K27" i="2"/>
  <c r="O28" i="12"/>
  <c r="O28" i="11"/>
  <c r="O28" i="9"/>
  <c r="O28" i="7"/>
  <c r="O27" i="2"/>
  <c r="S28" i="12"/>
  <c r="S28" i="11"/>
  <c r="S28" i="9"/>
  <c r="S28" i="7"/>
  <c r="S27" i="2"/>
  <c r="W27" i="2"/>
  <c r="E29" i="12"/>
  <c r="E29" i="11"/>
  <c r="E29" i="9"/>
  <c r="E29" i="7"/>
  <c r="I29" i="12"/>
  <c r="I29" i="11"/>
  <c r="I29" i="9"/>
  <c r="I29" i="7"/>
  <c r="M29" i="12"/>
  <c r="M29" i="11"/>
  <c r="M29" i="9"/>
  <c r="M29" i="7"/>
  <c r="Q29" i="12"/>
  <c r="Q29" i="11"/>
  <c r="Q29" i="9"/>
  <c r="Q29" i="7"/>
  <c r="U29" i="12"/>
  <c r="U29" i="11"/>
  <c r="U29" i="9"/>
  <c r="U29" i="7"/>
  <c r="C30" i="12"/>
  <c r="C30" i="9"/>
  <c r="C30" i="11"/>
  <c r="C30" i="7"/>
  <c r="G30" i="12"/>
  <c r="G30" i="11"/>
  <c r="G30" i="9"/>
  <c r="G30" i="7"/>
  <c r="K30" i="12"/>
  <c r="K30" i="9"/>
  <c r="K30" i="11"/>
  <c r="K30" i="7"/>
  <c r="O30" i="11"/>
  <c r="O30" i="9"/>
  <c r="O30" i="12"/>
  <c r="O30" i="7"/>
  <c r="S30" i="12"/>
  <c r="S30" i="9"/>
  <c r="S30" i="11"/>
  <c r="S30" i="7"/>
  <c r="W30" i="11"/>
  <c r="W30" i="9"/>
  <c r="W30" i="12"/>
  <c r="W30" i="7"/>
  <c r="E31" i="12"/>
  <c r="E31" i="9"/>
  <c r="E31" i="11"/>
  <c r="E31" i="7"/>
  <c r="I31" i="12"/>
  <c r="I31" i="11"/>
  <c r="I31" i="9"/>
  <c r="I31" i="7"/>
  <c r="M31" i="12"/>
  <c r="M31" i="9"/>
  <c r="M31" i="11"/>
  <c r="M31" i="7"/>
  <c r="Q31" i="12"/>
  <c r="Q31" i="11"/>
  <c r="Q31" i="9"/>
  <c r="Q31" i="7"/>
  <c r="U31" i="12"/>
  <c r="U31" i="9"/>
  <c r="U31" i="11"/>
  <c r="U31" i="7"/>
  <c r="C32" i="12"/>
  <c r="C32" i="11"/>
  <c r="C32" i="9"/>
  <c r="C32" i="7"/>
  <c r="G32" i="12"/>
  <c r="G32" i="11"/>
  <c r="G32" i="9"/>
  <c r="G32" i="7"/>
  <c r="K32" i="12"/>
  <c r="K32" i="11"/>
  <c r="K32" i="9"/>
  <c r="K32" i="7"/>
  <c r="O32" i="12"/>
  <c r="O32" i="11"/>
  <c r="O32" i="9"/>
  <c r="O32" i="7"/>
  <c r="S32" i="12"/>
  <c r="S32" i="11"/>
  <c r="S32" i="9"/>
  <c r="S32" i="7"/>
  <c r="W32" i="12"/>
  <c r="W32" i="11"/>
  <c r="W32" i="9"/>
  <c r="W32" i="7"/>
  <c r="E34" i="12"/>
  <c r="E34" i="11"/>
  <c r="E34" i="9"/>
  <c r="E34" i="7"/>
  <c r="E33" i="2"/>
  <c r="I34" i="12"/>
  <c r="I34" i="11"/>
  <c r="I34" i="9"/>
  <c r="I34" i="7"/>
  <c r="I33" i="2"/>
  <c r="M34" i="11"/>
  <c r="M34" i="12"/>
  <c r="M34" i="9"/>
  <c r="M34" i="7"/>
  <c r="M33" i="2"/>
  <c r="Q34" i="12"/>
  <c r="Q34" i="11"/>
  <c r="Q34" i="9"/>
  <c r="Q34" i="7"/>
  <c r="Q33" i="2"/>
  <c r="U34" i="12"/>
  <c r="U34" i="11"/>
  <c r="U34" i="9"/>
  <c r="U34" i="7"/>
  <c r="U33" i="2"/>
  <c r="C35" i="12"/>
  <c r="C35" i="11"/>
  <c r="C35" i="9"/>
  <c r="C35" i="7"/>
  <c r="G35" i="12"/>
  <c r="G35" i="11"/>
  <c r="G35" i="9"/>
  <c r="G35" i="7"/>
  <c r="K35" i="12"/>
  <c r="K35" i="11"/>
  <c r="K35" i="9"/>
  <c r="K35" i="7"/>
  <c r="O35" i="12"/>
  <c r="O35" i="9"/>
  <c r="O35" i="11"/>
  <c r="O35" i="7"/>
  <c r="S35" i="12"/>
  <c r="S35" i="11"/>
  <c r="S35" i="9"/>
  <c r="S35" i="7"/>
  <c r="W35" i="12"/>
  <c r="W35" i="11"/>
  <c r="W35" i="9"/>
  <c r="W35" i="7"/>
  <c r="E36" i="12"/>
  <c r="E36" i="11"/>
  <c r="E36" i="9"/>
  <c r="E36" i="7"/>
  <c r="I36" i="12"/>
  <c r="I36" i="11"/>
  <c r="I36" i="9"/>
  <c r="I36" i="7"/>
  <c r="M36" i="12"/>
  <c r="M36" i="11"/>
  <c r="M36" i="9"/>
  <c r="M36" i="7"/>
  <c r="Q36" i="12"/>
  <c r="Q36" i="11"/>
  <c r="Q36" i="9"/>
  <c r="Q36" i="7"/>
  <c r="U36" i="12"/>
  <c r="U36" i="9"/>
  <c r="U36" i="7"/>
  <c r="C37" i="12"/>
  <c r="C37" i="11"/>
  <c r="C37" i="9"/>
  <c r="C37" i="7"/>
  <c r="G37" i="12"/>
  <c r="G37" i="11"/>
  <c r="G37" i="9"/>
  <c r="G37" i="7"/>
  <c r="K37" i="12"/>
  <c r="K37" i="11"/>
  <c r="K37" i="9"/>
  <c r="K37" i="7"/>
  <c r="O37" i="12"/>
  <c r="O37" i="11"/>
  <c r="O37" i="9"/>
  <c r="O37" i="7"/>
  <c r="S37" i="12"/>
  <c r="S37" i="11"/>
  <c r="S37" i="9"/>
  <c r="S37" i="7"/>
  <c r="W37" i="12"/>
  <c r="W37" i="11"/>
  <c r="W37" i="9"/>
  <c r="W37" i="7"/>
  <c r="E38" i="12"/>
  <c r="E38" i="9"/>
  <c r="E38" i="7"/>
  <c r="I38" i="12"/>
  <c r="I38" i="9"/>
  <c r="I38" i="7"/>
  <c r="M38" i="12"/>
  <c r="M38" i="11"/>
  <c r="M38" i="9"/>
  <c r="M38" i="7"/>
  <c r="Q38" i="11"/>
  <c r="Q38" i="12"/>
  <c r="Q38" i="9"/>
  <c r="Q38" i="7"/>
  <c r="U38" i="12"/>
  <c r="U38" i="9"/>
  <c r="U38" i="7"/>
  <c r="C39" i="12"/>
  <c r="C39" i="9"/>
  <c r="C39" i="11"/>
  <c r="C39" i="7"/>
  <c r="G39" i="12"/>
  <c r="G39" i="9"/>
  <c r="G39" i="7"/>
  <c r="K39" i="12"/>
  <c r="K39" i="9"/>
  <c r="K39" i="11"/>
  <c r="K39" i="7"/>
  <c r="O39" i="12"/>
  <c r="O39" i="11"/>
  <c r="O39" i="9"/>
  <c r="O39" i="7"/>
  <c r="S39" i="12"/>
  <c r="S39" i="9"/>
  <c r="S39" i="11"/>
  <c r="S39" i="7"/>
  <c r="W39" i="12"/>
  <c r="W39" i="11"/>
  <c r="W39" i="9"/>
  <c r="W39" i="7"/>
  <c r="E40" i="12"/>
  <c r="E40" i="9"/>
  <c r="E40" i="7"/>
  <c r="I40" i="12"/>
  <c r="I40" i="9"/>
  <c r="I40" i="7"/>
  <c r="M40" i="12"/>
  <c r="M40" i="9"/>
  <c r="M40" i="7"/>
  <c r="Q40" i="12"/>
  <c r="Q40" i="9"/>
  <c r="Q40" i="7"/>
  <c r="U40" i="12"/>
  <c r="U40" i="9"/>
  <c r="U40" i="7"/>
  <c r="C41" i="12"/>
  <c r="C41" i="11"/>
  <c r="C41" i="9"/>
  <c r="C41" i="7"/>
  <c r="G41" i="12"/>
  <c r="G41" i="11"/>
  <c r="G41" i="9"/>
  <c r="G41" i="7"/>
  <c r="K41" i="12"/>
  <c r="K41" i="11"/>
  <c r="K41" i="9"/>
  <c r="K41" i="7"/>
  <c r="O41" i="12"/>
  <c r="O41" i="11"/>
  <c r="O41" i="9"/>
  <c r="O41" i="7"/>
  <c r="S41" i="12"/>
  <c r="S41" i="11"/>
  <c r="S41" i="9"/>
  <c r="S41" i="7"/>
  <c r="W41" i="12"/>
  <c r="W41" i="11"/>
  <c r="W41" i="9"/>
  <c r="W41" i="7"/>
  <c r="E42" i="12"/>
  <c r="E42" i="11"/>
  <c r="E42" i="9"/>
  <c r="E42" i="7"/>
  <c r="I42" i="12"/>
  <c r="I42" i="11"/>
  <c r="I42" i="9"/>
  <c r="I42" i="7"/>
  <c r="M42" i="12"/>
  <c r="M42" i="11"/>
  <c r="M42" i="9"/>
  <c r="M42" i="7"/>
  <c r="Q42" i="12"/>
  <c r="Q42" i="11"/>
  <c r="Q42" i="9"/>
  <c r="Q42" i="7"/>
  <c r="U42" i="11"/>
  <c r="U42" i="12"/>
  <c r="U42" i="9"/>
  <c r="U42" i="7"/>
  <c r="C43" i="7"/>
  <c r="G43" i="7"/>
  <c r="K43" i="7"/>
  <c r="O43" i="7"/>
  <c r="S43" i="7"/>
  <c r="W43" i="7"/>
  <c r="E44" i="7"/>
  <c r="I44" i="7"/>
  <c r="M44" i="7"/>
  <c r="Q44" i="7"/>
  <c r="U44" i="7"/>
  <c r="C45" i="12"/>
  <c r="C45" i="11"/>
  <c r="C45" i="9"/>
  <c r="C45" i="7"/>
  <c r="G45" i="12"/>
  <c r="G45" i="11"/>
  <c r="G45" i="9"/>
  <c r="G45" i="7"/>
  <c r="K45" i="12"/>
  <c r="K45" i="11"/>
  <c r="K45" i="9"/>
  <c r="K45" i="7"/>
  <c r="O45" i="12"/>
  <c r="O45" i="11"/>
  <c r="O45" i="9"/>
  <c r="O45" i="7"/>
  <c r="S45" i="12"/>
  <c r="S45" i="11"/>
  <c r="S45" i="9"/>
  <c r="S45" i="7"/>
  <c r="W45" i="12"/>
  <c r="W45" i="11"/>
  <c r="W45" i="9"/>
  <c r="W45" i="7"/>
  <c r="E46" i="7"/>
  <c r="I46" i="7"/>
  <c r="M46" i="7"/>
  <c r="Q46" i="7"/>
  <c r="U46" i="7"/>
  <c r="C47" i="12"/>
  <c r="C47" i="9"/>
  <c r="C47" i="11"/>
  <c r="C47" i="7"/>
  <c r="G47" i="12"/>
  <c r="G47" i="11"/>
  <c r="G47" i="9"/>
  <c r="G47" i="7"/>
  <c r="K47" i="12"/>
  <c r="K47" i="9"/>
  <c r="K47" i="11"/>
  <c r="K47" i="7"/>
  <c r="O47" i="12"/>
  <c r="O47" i="11"/>
  <c r="O47" i="9"/>
  <c r="O47" i="7"/>
  <c r="S47" i="12"/>
  <c r="S47" i="9"/>
  <c r="S47" i="11"/>
  <c r="S47" i="7"/>
  <c r="W47" i="12"/>
  <c r="W47" i="11"/>
  <c r="W47" i="9"/>
  <c r="W47" i="7"/>
  <c r="E48" i="12"/>
  <c r="E48" i="11"/>
  <c r="E48" i="9"/>
  <c r="E48" i="7"/>
  <c r="I48" i="12"/>
  <c r="I48" i="11"/>
  <c r="I48" i="9"/>
  <c r="I48" i="7"/>
  <c r="M48" i="12"/>
  <c r="M48" i="9"/>
  <c r="M48" i="11"/>
  <c r="M48" i="7"/>
  <c r="Q48" i="12"/>
  <c r="Q48" i="11"/>
  <c r="Q48" i="9"/>
  <c r="Q48" i="7"/>
  <c r="U48" i="12"/>
  <c r="U48" i="11"/>
  <c r="U48" i="9"/>
  <c r="U48" i="7"/>
  <c r="C49" i="12"/>
  <c r="C49" i="11"/>
  <c r="C49" i="9"/>
  <c r="C49" i="7"/>
  <c r="G49" i="12"/>
  <c r="G49" i="11"/>
  <c r="G49" i="9"/>
  <c r="G49" i="7"/>
  <c r="K49" i="12"/>
  <c r="K49" i="11"/>
  <c r="K49" i="9"/>
  <c r="K49" i="7"/>
  <c r="O49" i="12"/>
  <c r="O49" i="11"/>
  <c r="O49" i="9"/>
  <c r="O49" i="7"/>
  <c r="S49" i="12"/>
  <c r="S49" i="11"/>
  <c r="S49" i="9"/>
  <c r="S49" i="7"/>
  <c r="W49" i="12"/>
  <c r="W49" i="11"/>
  <c r="W49" i="9"/>
  <c r="W49" i="7"/>
  <c r="E50" i="7"/>
  <c r="I50" i="7"/>
  <c r="M50" i="7"/>
  <c r="Q50" i="7"/>
  <c r="U50" i="7"/>
  <c r="C51" i="7"/>
  <c r="G51" i="7"/>
  <c r="K51" i="7"/>
  <c r="O51" i="7"/>
  <c r="S51" i="7"/>
  <c r="W51" i="7"/>
  <c r="E53" i="12"/>
  <c r="E53" i="11"/>
  <c r="E53" i="9"/>
  <c r="E53" i="7"/>
  <c r="E52" i="2"/>
  <c r="I53" i="12"/>
  <c r="I53" i="9"/>
  <c r="I53" i="11"/>
  <c r="I53" i="7"/>
  <c r="I52" i="2"/>
  <c r="M53" i="12"/>
  <c r="M53" i="11"/>
  <c r="M53" i="9"/>
  <c r="M53" i="7"/>
  <c r="M52" i="2"/>
  <c r="Q53" i="12"/>
  <c r="Q53" i="9"/>
  <c r="Q53" i="11"/>
  <c r="Q53" i="7"/>
  <c r="Q52" i="2"/>
  <c r="U53" i="12"/>
  <c r="U53" i="11"/>
  <c r="U53" i="9"/>
  <c r="U53" i="7"/>
  <c r="U52" i="2"/>
  <c r="C54" i="12"/>
  <c r="C54" i="9"/>
  <c r="C54" i="11"/>
  <c r="C54" i="7"/>
  <c r="G54" i="12"/>
  <c r="G54" i="9"/>
  <c r="G54" i="11"/>
  <c r="G54" i="7"/>
  <c r="K54" i="12"/>
  <c r="K54" i="9"/>
  <c r="K54" i="11"/>
  <c r="K54" i="7"/>
  <c r="O54" i="12"/>
  <c r="O54" i="9"/>
  <c r="O54" i="11"/>
  <c r="O54" i="7"/>
  <c r="S54" i="12"/>
  <c r="S54" i="9"/>
  <c r="S54" i="11"/>
  <c r="S54" i="7"/>
  <c r="W54" i="12"/>
  <c r="W54" i="9"/>
  <c r="W54" i="11"/>
  <c r="W54" i="7"/>
  <c r="E55" i="12"/>
  <c r="E55" i="11"/>
  <c r="E55" i="9"/>
  <c r="E55" i="7"/>
  <c r="I55" i="12"/>
  <c r="I55" i="11"/>
  <c r="I55" i="9"/>
  <c r="I55" i="7"/>
  <c r="M55" i="12"/>
  <c r="M55" i="11"/>
  <c r="M55" i="9"/>
  <c r="M55" i="7"/>
  <c r="Q55" i="12"/>
  <c r="Q55" i="11"/>
  <c r="Q55" i="9"/>
  <c r="Q55" i="7"/>
  <c r="U55" i="12"/>
  <c r="U55" i="11"/>
  <c r="U55" i="9"/>
  <c r="U55" i="7"/>
  <c r="C56" i="12"/>
  <c r="C56" i="9"/>
  <c r="C56" i="11"/>
  <c r="C56" i="7"/>
  <c r="G56" i="12"/>
  <c r="G56" i="9"/>
  <c r="G56" i="11"/>
  <c r="G56" i="7"/>
  <c r="K56" i="12"/>
  <c r="K56" i="9"/>
  <c r="K56" i="11"/>
  <c r="K56" i="7"/>
  <c r="O56" i="12"/>
  <c r="O56" i="9"/>
  <c r="O56" i="11"/>
  <c r="O56" i="7"/>
  <c r="S56" i="9"/>
  <c r="S56" i="12"/>
  <c r="S56" i="11"/>
  <c r="S56" i="7"/>
  <c r="W56" i="12"/>
  <c r="W56" i="9"/>
  <c r="W56" i="11"/>
  <c r="W56" i="7"/>
  <c r="E57" i="12"/>
  <c r="E57" i="9"/>
  <c r="E57" i="11"/>
  <c r="E57" i="7"/>
  <c r="I57" i="12"/>
  <c r="I57" i="9"/>
  <c r="I57" i="11"/>
  <c r="I57" i="7"/>
  <c r="M57" i="12"/>
  <c r="M57" i="9"/>
  <c r="M57" i="11"/>
  <c r="M57" i="7"/>
  <c r="Q57" i="12"/>
  <c r="Q57" i="9"/>
  <c r="Q57" i="11"/>
  <c r="Q57" i="7"/>
  <c r="U57" i="12"/>
  <c r="U57" i="9"/>
  <c r="U57" i="11"/>
  <c r="U57" i="7"/>
  <c r="C58" i="12"/>
  <c r="C58" i="9"/>
  <c r="C58" i="11"/>
  <c r="C58" i="7"/>
  <c r="G58" i="12"/>
  <c r="G58" i="9"/>
  <c r="G58" i="11"/>
  <c r="G58" i="7"/>
  <c r="K58" i="12"/>
  <c r="K58" i="9"/>
  <c r="K58" i="11"/>
  <c r="K58" i="7"/>
  <c r="O58" i="12"/>
  <c r="O58" i="9"/>
  <c r="O58" i="11"/>
  <c r="O58" i="7"/>
  <c r="S58" i="12"/>
  <c r="S58" i="9"/>
  <c r="S58" i="11"/>
  <c r="S58" i="7"/>
  <c r="W58" i="12"/>
  <c r="W58" i="9"/>
  <c r="W58" i="11"/>
  <c r="W58" i="7"/>
  <c r="E59" i="12"/>
  <c r="E59" i="11"/>
  <c r="E59" i="9"/>
  <c r="E59" i="7"/>
  <c r="I59" i="12"/>
  <c r="I59" i="11"/>
  <c r="I59" i="9"/>
  <c r="I59" i="7"/>
  <c r="M59" i="12"/>
  <c r="M59" i="9"/>
  <c r="M59" i="11"/>
  <c r="M59" i="7"/>
  <c r="Q59" i="12"/>
  <c r="Q59" i="9"/>
  <c r="Q59" i="11"/>
  <c r="Q59" i="7"/>
  <c r="U59" i="12"/>
  <c r="U59" i="9"/>
  <c r="U59" i="11"/>
  <c r="U59" i="7"/>
  <c r="C60" i="12"/>
  <c r="C60" i="9"/>
  <c r="C60" i="11"/>
  <c r="C60" i="7"/>
  <c r="G60" i="12"/>
  <c r="G60" i="9"/>
  <c r="G60" i="11"/>
  <c r="G60" i="7"/>
  <c r="K60" i="12"/>
  <c r="K60" i="9"/>
  <c r="K60" i="11"/>
  <c r="K60" i="7"/>
  <c r="O60" i="12"/>
  <c r="O60" i="9"/>
  <c r="O60" i="11"/>
  <c r="O60" i="7"/>
  <c r="S60" i="12"/>
  <c r="S60" i="9"/>
  <c r="S60" i="11"/>
  <c r="S60" i="7"/>
  <c r="W60" i="12"/>
  <c r="W60" i="9"/>
  <c r="W60" i="11"/>
  <c r="W60" i="7"/>
  <c r="E61" i="7"/>
  <c r="I61" i="7"/>
  <c r="M61" i="7"/>
  <c r="Q61" i="7"/>
  <c r="U61" i="7"/>
  <c r="C62" i="12"/>
  <c r="C62" i="11"/>
  <c r="C62" i="9"/>
  <c r="C62" i="7"/>
  <c r="G62" i="12"/>
  <c r="G62" i="11"/>
  <c r="G62" i="9"/>
  <c r="G62" i="7"/>
  <c r="K62" i="12"/>
  <c r="K62" i="11"/>
  <c r="K62" i="9"/>
  <c r="K62" i="7"/>
  <c r="O62" i="12"/>
  <c r="O62" i="11"/>
  <c r="O62" i="9"/>
  <c r="O62" i="7"/>
  <c r="S62" i="12"/>
  <c r="S62" i="11"/>
  <c r="S62" i="9"/>
  <c r="S62" i="7"/>
  <c r="W62" i="12"/>
  <c r="W62" i="11"/>
  <c r="W62" i="9"/>
  <c r="W62" i="7"/>
  <c r="E63" i="12"/>
  <c r="E63" i="9"/>
  <c r="E63" i="11"/>
  <c r="E63" i="7"/>
  <c r="I63" i="12"/>
  <c r="I63" i="11"/>
  <c r="I63" i="9"/>
  <c r="I63" i="7"/>
  <c r="M63" i="12"/>
  <c r="M63" i="9"/>
  <c r="M63" i="11"/>
  <c r="M63" i="7"/>
  <c r="Q63" i="12"/>
  <c r="Q63" i="11"/>
  <c r="Q63" i="9"/>
  <c r="Q63" i="7"/>
  <c r="U63" i="12"/>
  <c r="U63" i="9"/>
  <c r="U63" i="11"/>
  <c r="U63" i="7"/>
  <c r="C64" i="12"/>
  <c r="C64" i="9"/>
  <c r="C64" i="11"/>
  <c r="C64" i="7"/>
  <c r="G64" i="12"/>
  <c r="G64" i="9"/>
  <c r="G64" i="11"/>
  <c r="G64" i="7"/>
  <c r="K64" i="12"/>
  <c r="K64" i="9"/>
  <c r="K64" i="11"/>
  <c r="K64" i="7"/>
  <c r="O64" i="12"/>
  <c r="O64" i="9"/>
  <c r="O64" i="11"/>
  <c r="O64" i="7"/>
  <c r="S64" i="12"/>
  <c r="S64" i="9"/>
  <c r="S64" i="11"/>
  <c r="S64" i="7"/>
  <c r="W64" i="12"/>
  <c r="W64" i="9"/>
  <c r="W64" i="11"/>
  <c r="W64" i="7"/>
  <c r="E65" i="12"/>
  <c r="E65" i="11"/>
  <c r="E65" i="9"/>
  <c r="E65" i="7"/>
  <c r="I65" i="12"/>
  <c r="I65" i="11"/>
  <c r="I65" i="9"/>
  <c r="I65" i="7"/>
  <c r="M65" i="12"/>
  <c r="M65" i="11"/>
  <c r="M65" i="9"/>
  <c r="M65" i="7"/>
  <c r="Q65" i="12"/>
  <c r="Q65" i="11"/>
  <c r="Q65" i="9"/>
  <c r="Q65" i="7"/>
  <c r="U65" i="12"/>
  <c r="U65" i="11"/>
  <c r="U65" i="9"/>
  <c r="U65" i="7"/>
  <c r="C66" i="12"/>
  <c r="C66" i="11"/>
  <c r="C66" i="9"/>
  <c r="C66" i="7"/>
  <c r="G66" i="12"/>
  <c r="G66" i="11"/>
  <c r="G66" i="9"/>
  <c r="G66" i="7"/>
  <c r="K66" i="12"/>
  <c r="K66" i="11"/>
  <c r="K66" i="9"/>
  <c r="K66" i="7"/>
  <c r="O66" i="12"/>
  <c r="O66" i="11"/>
  <c r="O66" i="9"/>
  <c r="O66" i="7"/>
  <c r="S66" i="12"/>
  <c r="S66" i="11"/>
  <c r="S66" i="9"/>
  <c r="S66" i="7"/>
  <c r="W66" i="7"/>
  <c r="E67" i="12"/>
  <c r="E67" i="11"/>
  <c r="E67" i="9"/>
  <c r="E67" i="7"/>
  <c r="I67" i="12"/>
  <c r="I67" i="9"/>
  <c r="I67" i="11"/>
  <c r="I67" i="7"/>
  <c r="M67" i="12"/>
  <c r="M67" i="11"/>
  <c r="M67" i="9"/>
  <c r="M67" i="7"/>
  <c r="Q67" i="12"/>
  <c r="Q67" i="9"/>
  <c r="Q67" i="11"/>
  <c r="Q67" i="7"/>
  <c r="U67" i="12"/>
  <c r="U67" i="11"/>
  <c r="U67" i="9"/>
  <c r="U67" i="7"/>
  <c r="C68" i="12"/>
  <c r="C68" i="9"/>
  <c r="C68" i="11"/>
  <c r="C68" i="7"/>
  <c r="G68" i="12"/>
  <c r="G68" i="9"/>
  <c r="G68" i="11"/>
  <c r="G68" i="7"/>
  <c r="K68" i="12"/>
  <c r="K68" i="9"/>
  <c r="K68" i="11"/>
  <c r="K68" i="7"/>
  <c r="O68" i="12"/>
  <c r="O68" i="9"/>
  <c r="O68" i="11"/>
  <c r="O68" i="7"/>
  <c r="S68" i="12"/>
  <c r="S68" i="9"/>
  <c r="S68" i="11"/>
  <c r="S68" i="7"/>
  <c r="W68" i="12"/>
  <c r="W68" i="9"/>
  <c r="W68" i="11"/>
  <c r="W68" i="7"/>
  <c r="E69" i="12"/>
  <c r="E69" i="11"/>
  <c r="E69" i="9"/>
  <c r="E69" i="7"/>
  <c r="I69" i="12"/>
  <c r="I69" i="11"/>
  <c r="I69" i="9"/>
  <c r="I69" i="7"/>
  <c r="M69" i="12"/>
  <c r="M69" i="11"/>
  <c r="M69" i="9"/>
  <c r="M69" i="7"/>
  <c r="Q69" i="12"/>
  <c r="Q69" i="11"/>
  <c r="Q69" i="9"/>
  <c r="Q69" i="7"/>
  <c r="U69" i="12"/>
  <c r="U69" i="11"/>
  <c r="U69" i="9"/>
  <c r="U69" i="7"/>
  <c r="C70" i="11"/>
  <c r="C70" i="9"/>
  <c r="C70" i="7"/>
  <c r="G70" i="11"/>
  <c r="G70" i="9"/>
  <c r="G70" i="7"/>
  <c r="K70" i="11"/>
  <c r="K70" i="9"/>
  <c r="K70" i="7"/>
  <c r="O70" i="11"/>
  <c r="O70" i="9"/>
  <c r="O70" i="7"/>
  <c r="S70" i="11"/>
  <c r="S70" i="9"/>
  <c r="S70" i="7"/>
  <c r="W70" i="11"/>
  <c r="W70" i="9"/>
  <c r="W70" i="7"/>
  <c r="E71" i="2"/>
  <c r="I72" i="12"/>
  <c r="I72" i="11"/>
  <c r="I72" i="9"/>
  <c r="I72" i="7"/>
  <c r="I71" i="2"/>
  <c r="M72" i="12"/>
  <c r="M72" i="9"/>
  <c r="M72" i="11"/>
  <c r="M72" i="7"/>
  <c r="M71" i="2"/>
  <c r="Q71" i="2"/>
  <c r="U72" i="12"/>
  <c r="U72" i="9"/>
  <c r="U72" i="11"/>
  <c r="U72" i="7"/>
  <c r="U71" i="2"/>
  <c r="C73" i="12"/>
  <c r="C73" i="9"/>
  <c r="C73" i="11"/>
  <c r="C73" i="7"/>
  <c r="G73" i="12"/>
  <c r="G73" i="11"/>
  <c r="G73" i="9"/>
  <c r="G73" i="7"/>
  <c r="K73" i="12"/>
  <c r="K73" i="9"/>
  <c r="K73" i="11"/>
  <c r="K73" i="7"/>
  <c r="O73" i="12"/>
  <c r="O73" i="11"/>
  <c r="O73" i="9"/>
  <c r="O73" i="7"/>
  <c r="S73" i="12"/>
  <c r="S73" i="9"/>
  <c r="S73" i="11"/>
  <c r="S73" i="7"/>
  <c r="W73" i="12"/>
  <c r="W73" i="11"/>
  <c r="W73" i="9"/>
  <c r="W73" i="7"/>
  <c r="E74" i="12"/>
  <c r="E74" i="11"/>
  <c r="E74" i="9"/>
  <c r="E74" i="7"/>
  <c r="I74" i="12"/>
  <c r="I74" i="11"/>
  <c r="I74" i="9"/>
  <c r="I74" i="7"/>
  <c r="M74" i="12"/>
  <c r="M74" i="11"/>
  <c r="M74" i="9"/>
  <c r="M74" i="7"/>
  <c r="Q74" i="12"/>
  <c r="Q74" i="11"/>
  <c r="Q74" i="9"/>
  <c r="Q74" i="7"/>
  <c r="U74" i="12"/>
  <c r="U74" i="11"/>
  <c r="U74" i="9"/>
  <c r="U74" i="7"/>
  <c r="C75" i="12"/>
  <c r="C75" i="11"/>
  <c r="C75" i="9"/>
  <c r="C75" i="7"/>
  <c r="G75" i="12"/>
  <c r="G75" i="11"/>
  <c r="G75" i="9"/>
  <c r="G75" i="7"/>
  <c r="K75" i="12"/>
  <c r="K75" i="11"/>
  <c r="K75" i="9"/>
  <c r="K75" i="7"/>
  <c r="O75" i="12"/>
  <c r="O75" i="11"/>
  <c r="O75" i="9"/>
  <c r="O75" i="7"/>
  <c r="S75" i="12"/>
  <c r="S75" i="11"/>
  <c r="S75" i="9"/>
  <c r="S75" i="7"/>
  <c r="W75" i="12"/>
  <c r="W75" i="11"/>
  <c r="W75" i="9"/>
  <c r="W75" i="7"/>
  <c r="E76" i="12"/>
  <c r="E76" i="11"/>
  <c r="E76" i="9"/>
  <c r="E76" i="7"/>
  <c r="I76" i="12"/>
  <c r="I76" i="9"/>
  <c r="I76" i="11"/>
  <c r="I76" i="7"/>
  <c r="M76" i="12"/>
  <c r="M76" i="11"/>
  <c r="M76" i="9"/>
  <c r="M76" i="7"/>
  <c r="Q76" i="12"/>
  <c r="Q76" i="9"/>
  <c r="Q76" i="11"/>
  <c r="Q76" i="7"/>
  <c r="U76" i="12"/>
  <c r="U76" i="11"/>
  <c r="U76" i="9"/>
  <c r="U76" i="7"/>
  <c r="W8" i="121"/>
  <c r="C27" i="121"/>
  <c r="O27" i="121"/>
  <c r="I71" i="121"/>
  <c r="U71" i="121"/>
  <c r="I4" i="119"/>
  <c r="U4" i="119"/>
  <c r="I52" i="119"/>
  <c r="U52" i="119"/>
  <c r="C22" i="118"/>
  <c r="O22" i="118"/>
  <c r="C71" i="118"/>
  <c r="O71" i="118"/>
  <c r="W22" i="116"/>
  <c r="O8" i="115"/>
  <c r="I71" i="115"/>
  <c r="C4" i="114"/>
  <c r="O4" i="114"/>
  <c r="W17" i="114"/>
  <c r="C22" i="114"/>
  <c r="O22" i="114"/>
  <c r="W33" i="114"/>
  <c r="C52" i="114"/>
  <c r="O52" i="114"/>
  <c r="C71" i="114"/>
  <c r="O71" i="114"/>
  <c r="O27" i="113"/>
  <c r="E71" i="113"/>
  <c r="Q71" i="113"/>
  <c r="H5" i="12"/>
  <c r="H5" i="11"/>
  <c r="H5" i="9"/>
  <c r="H5" i="7"/>
  <c r="H4" i="2"/>
  <c r="J6" i="12"/>
  <c r="J6" i="11"/>
  <c r="J6" i="9"/>
  <c r="J6" i="7"/>
  <c r="L7" i="12"/>
  <c r="L7" i="11"/>
  <c r="L7" i="9"/>
  <c r="L7" i="7"/>
  <c r="N9" i="12"/>
  <c r="N9" i="11"/>
  <c r="N9" i="9"/>
  <c r="N9" i="7"/>
  <c r="N8" i="2"/>
  <c r="L10" i="9"/>
  <c r="L10" i="12"/>
  <c r="L10" i="11"/>
  <c r="L10" i="7"/>
  <c r="N12" i="12"/>
  <c r="N12" i="9"/>
  <c r="N12" i="11"/>
  <c r="N12" i="7"/>
  <c r="N11" i="2"/>
  <c r="L13" i="12"/>
  <c r="L13" i="11"/>
  <c r="L13" i="9"/>
  <c r="L13" i="7"/>
  <c r="N14" i="12"/>
  <c r="N14" i="11"/>
  <c r="N14" i="9"/>
  <c r="N14" i="7"/>
  <c r="L15" i="12"/>
  <c r="L15" i="11"/>
  <c r="L15" i="9"/>
  <c r="L15" i="7"/>
  <c r="J16" i="12"/>
  <c r="J16" i="11"/>
  <c r="J16" i="9"/>
  <c r="J16" i="7"/>
  <c r="L18" i="12"/>
  <c r="L18" i="11"/>
  <c r="L18" i="9"/>
  <c r="L18" i="7"/>
  <c r="L17" i="2"/>
  <c r="N19" i="12"/>
  <c r="N19" i="11"/>
  <c r="N19" i="9"/>
  <c r="N19" i="7"/>
  <c r="T20" i="12"/>
  <c r="T20" i="9"/>
  <c r="T20" i="11"/>
  <c r="T20" i="7"/>
  <c r="F21" i="12"/>
  <c r="F21" i="11"/>
  <c r="F21" i="9"/>
  <c r="F21" i="7"/>
  <c r="R21" i="12"/>
  <c r="R21" i="11"/>
  <c r="R21" i="9"/>
  <c r="R21" i="7"/>
  <c r="D23" i="12"/>
  <c r="D23" i="11"/>
  <c r="D23" i="9"/>
  <c r="D23" i="7"/>
  <c r="D22" i="2"/>
  <c r="P23" i="12"/>
  <c r="P23" i="11"/>
  <c r="P23" i="9"/>
  <c r="P23" i="7"/>
  <c r="P22" i="2"/>
  <c r="N24" i="12"/>
  <c r="N24" i="11"/>
  <c r="N24" i="9"/>
  <c r="N24" i="7"/>
  <c r="L25" i="12"/>
  <c r="L25" i="9"/>
  <c r="L25" i="11"/>
  <c r="L25" i="7"/>
  <c r="J28" i="12"/>
  <c r="J28" i="11"/>
  <c r="J28" i="9"/>
  <c r="J28" i="7"/>
  <c r="J27" i="2"/>
  <c r="L29" i="12"/>
  <c r="L29" i="11"/>
  <c r="L29" i="9"/>
  <c r="L29" i="7"/>
  <c r="N30" i="12"/>
  <c r="N30" i="11"/>
  <c r="N30" i="9"/>
  <c r="N30" i="7"/>
  <c r="P31" i="12"/>
  <c r="P31" i="11"/>
  <c r="P31" i="9"/>
  <c r="P31" i="7"/>
  <c r="N32" i="12"/>
  <c r="N32" i="9"/>
  <c r="N32" i="11"/>
  <c r="N32" i="7"/>
  <c r="P34" i="12"/>
  <c r="P34" i="11"/>
  <c r="P34" i="9"/>
  <c r="P34" i="7"/>
  <c r="P33" i="2"/>
  <c r="N35" i="11"/>
  <c r="N35" i="12"/>
  <c r="N35" i="9"/>
  <c r="N35" i="7"/>
  <c r="D36" i="12"/>
  <c r="D36" i="11"/>
  <c r="D36" i="9"/>
  <c r="D36" i="7"/>
  <c r="T36" i="12"/>
  <c r="T36" i="9"/>
  <c r="T36" i="7"/>
  <c r="F37" i="12"/>
  <c r="F37" i="11"/>
  <c r="F37" i="7"/>
  <c r="F37" i="9"/>
  <c r="L38" i="12"/>
  <c r="L38" i="11"/>
  <c r="L38" i="9"/>
  <c r="L38" i="7"/>
  <c r="J39" i="12"/>
  <c r="J39" i="11"/>
  <c r="J39" i="7"/>
  <c r="J39" i="9"/>
  <c r="L40" i="12"/>
  <c r="L40" i="9"/>
  <c r="L40" i="7"/>
  <c r="R41" i="12"/>
  <c r="R41" i="11"/>
  <c r="R41" i="7"/>
  <c r="R41" i="9"/>
  <c r="D42" i="12"/>
  <c r="D42" i="11"/>
  <c r="D42" i="9"/>
  <c r="D42" i="7"/>
  <c r="P42" i="12"/>
  <c r="P42" i="11"/>
  <c r="P42" i="9"/>
  <c r="P42" i="7"/>
  <c r="N43" i="7"/>
  <c r="T44" i="7"/>
  <c r="F45" i="12"/>
  <c r="F45" i="11"/>
  <c r="F45" i="7"/>
  <c r="F45" i="9"/>
  <c r="V45" i="12"/>
  <c r="V45" i="11"/>
  <c r="V45" i="7"/>
  <c r="V45" i="9"/>
  <c r="H46" i="7"/>
  <c r="F47" i="12"/>
  <c r="F47" i="11"/>
  <c r="F47" i="9"/>
  <c r="F47" i="7"/>
  <c r="V47" i="12"/>
  <c r="V47" i="11"/>
  <c r="V47" i="9"/>
  <c r="V47" i="7"/>
  <c r="H48" i="12"/>
  <c r="H48" i="11"/>
  <c r="H48" i="9"/>
  <c r="H48" i="7"/>
  <c r="N49" i="12"/>
  <c r="N49" i="11"/>
  <c r="N49" i="7"/>
  <c r="N49" i="9"/>
  <c r="P50" i="7"/>
  <c r="R51" i="7"/>
  <c r="L52" i="2"/>
  <c r="N54" i="12"/>
  <c r="N54" i="9"/>
  <c r="N54" i="11"/>
  <c r="N54" i="7"/>
  <c r="P55" i="12"/>
  <c r="P55" i="11"/>
  <c r="P55" i="9"/>
  <c r="P55" i="7"/>
  <c r="R56" i="12"/>
  <c r="R56" i="11"/>
  <c r="R56" i="9"/>
  <c r="R56" i="7"/>
  <c r="D57" i="12"/>
  <c r="D57" i="9"/>
  <c r="D57" i="11"/>
  <c r="D57" i="7"/>
  <c r="T57" i="9"/>
  <c r="T57" i="12"/>
  <c r="T57" i="11"/>
  <c r="T57" i="7"/>
  <c r="R58" i="12"/>
  <c r="R58" i="9"/>
  <c r="R58" i="11"/>
  <c r="R58" i="7"/>
  <c r="D59" i="12"/>
  <c r="D59" i="11"/>
  <c r="D59" i="9"/>
  <c r="D59" i="7"/>
  <c r="T59" i="12"/>
  <c r="T59" i="11"/>
  <c r="T59" i="9"/>
  <c r="T59" i="7"/>
  <c r="V60" i="12"/>
  <c r="V60" i="11"/>
  <c r="V60" i="9"/>
  <c r="V60" i="7"/>
  <c r="H61" i="7"/>
  <c r="R62" i="12"/>
  <c r="R62" i="11"/>
  <c r="R62" i="9"/>
  <c r="R62" i="7"/>
  <c r="D63" i="12"/>
  <c r="D63" i="11"/>
  <c r="D63" i="9"/>
  <c r="D63" i="7"/>
  <c r="T63" i="12"/>
  <c r="T63" i="11"/>
  <c r="T63" i="9"/>
  <c r="T63" i="7"/>
  <c r="F64" i="12"/>
  <c r="F64" i="9"/>
  <c r="F64" i="11"/>
  <c r="F64" i="7"/>
  <c r="N64" i="12"/>
  <c r="N64" i="9"/>
  <c r="N64" i="11"/>
  <c r="N64" i="7"/>
  <c r="D65" i="12"/>
  <c r="D65" i="9"/>
  <c r="D65" i="11"/>
  <c r="D65" i="7"/>
  <c r="P65" i="12"/>
  <c r="P65" i="11"/>
  <c r="P65" i="9"/>
  <c r="P65" i="7"/>
  <c r="R66" i="12"/>
  <c r="R66" i="11"/>
  <c r="R66" i="9"/>
  <c r="R66" i="7"/>
  <c r="D67" i="12"/>
  <c r="D67" i="11"/>
  <c r="D67" i="9"/>
  <c r="D67" i="7"/>
  <c r="P67" i="12"/>
  <c r="P67" i="11"/>
  <c r="P67" i="9"/>
  <c r="P67" i="7"/>
  <c r="R68" i="12"/>
  <c r="R68" i="9"/>
  <c r="R68" i="11"/>
  <c r="R68" i="7"/>
  <c r="P69" i="12"/>
  <c r="P69" i="9"/>
  <c r="P69" i="11"/>
  <c r="P69" i="7"/>
  <c r="N70" i="11"/>
  <c r="N70" i="9"/>
  <c r="N70" i="7"/>
  <c r="P72" i="12"/>
  <c r="P72" i="11"/>
  <c r="P72" i="9"/>
  <c r="P72" i="7"/>
  <c r="P71" i="2"/>
  <c r="N73" i="12"/>
  <c r="N73" i="11"/>
  <c r="N73" i="9"/>
  <c r="N73" i="7"/>
  <c r="L74" i="12"/>
  <c r="L74" i="11"/>
  <c r="L74" i="9"/>
  <c r="L74" i="7"/>
  <c r="F75" i="12"/>
  <c r="F75" i="11"/>
  <c r="F75" i="9"/>
  <c r="F75" i="7"/>
  <c r="V75" i="12"/>
  <c r="V75" i="11"/>
  <c r="V75" i="9"/>
  <c r="V75" i="7"/>
  <c r="H76" i="12"/>
  <c r="H76" i="11"/>
  <c r="H76" i="9"/>
  <c r="H76" i="7"/>
  <c r="F5" i="12"/>
  <c r="F5" i="11"/>
  <c r="F5" i="9"/>
  <c r="F5" i="7"/>
  <c r="F4" i="2"/>
  <c r="N5" i="12"/>
  <c r="N5" i="11"/>
  <c r="N5" i="9"/>
  <c r="N5" i="7"/>
  <c r="N4" i="2"/>
  <c r="R5" i="12"/>
  <c r="R5" i="11"/>
  <c r="R5" i="9"/>
  <c r="R5" i="7"/>
  <c r="R4" i="2"/>
  <c r="D6" i="12"/>
  <c r="D6" i="11"/>
  <c r="D6" i="9"/>
  <c r="D6" i="7"/>
  <c r="H6" i="11"/>
  <c r="H6" i="12"/>
  <c r="H6" i="9"/>
  <c r="H6" i="7"/>
  <c r="L6" i="12"/>
  <c r="L6" i="11"/>
  <c r="L6" i="9"/>
  <c r="L6" i="7"/>
  <c r="P6" i="12"/>
  <c r="P6" i="11"/>
  <c r="P6" i="9"/>
  <c r="P6" i="7"/>
  <c r="T6" i="12"/>
  <c r="T6" i="11"/>
  <c r="T6" i="9"/>
  <c r="T6" i="7"/>
  <c r="F7" i="12"/>
  <c r="F7" i="11"/>
  <c r="F7" i="9"/>
  <c r="F7" i="7"/>
  <c r="J7" i="12"/>
  <c r="J7" i="9"/>
  <c r="J7" i="11"/>
  <c r="J7" i="7"/>
  <c r="N7" i="12"/>
  <c r="N7" i="11"/>
  <c r="N7" i="9"/>
  <c r="N7" i="7"/>
  <c r="R7" i="9"/>
  <c r="R7" i="12"/>
  <c r="R7" i="11"/>
  <c r="R7" i="7"/>
  <c r="V7" i="12"/>
  <c r="V7" i="11"/>
  <c r="V7" i="9"/>
  <c r="V7" i="7"/>
  <c r="D9" i="11"/>
  <c r="D9" i="12"/>
  <c r="D9" i="9"/>
  <c r="D9" i="7"/>
  <c r="D8" i="2"/>
  <c r="H9" i="12"/>
  <c r="H9" i="11"/>
  <c r="H9" i="9"/>
  <c r="H9" i="7"/>
  <c r="H8" i="2"/>
  <c r="L9" i="12"/>
  <c r="L9" i="11"/>
  <c r="L9" i="9"/>
  <c r="L9" i="7"/>
  <c r="L8" i="2"/>
  <c r="P9" i="12"/>
  <c r="P9" i="11"/>
  <c r="P9" i="9"/>
  <c r="P9" i="7"/>
  <c r="P8" i="2"/>
  <c r="T9" i="12"/>
  <c r="T9" i="11"/>
  <c r="T9" i="9"/>
  <c r="T9" i="7"/>
  <c r="T8" i="2"/>
  <c r="F10" i="12"/>
  <c r="F10" i="11"/>
  <c r="F10" i="9"/>
  <c r="F10" i="7"/>
  <c r="J10" i="12"/>
  <c r="J10" i="11"/>
  <c r="J10" i="9"/>
  <c r="J10" i="7"/>
  <c r="N10" i="12"/>
  <c r="N10" i="11"/>
  <c r="N10" i="9"/>
  <c r="N10" i="7"/>
  <c r="R10" i="12"/>
  <c r="R10" i="11"/>
  <c r="R10" i="9"/>
  <c r="R10" i="7"/>
  <c r="V10" i="12"/>
  <c r="V10" i="11"/>
  <c r="V10" i="9"/>
  <c r="V10" i="7"/>
  <c r="D12" i="12"/>
  <c r="D12" i="11"/>
  <c r="D12" i="9"/>
  <c r="D12" i="7"/>
  <c r="D11" i="2"/>
  <c r="H12" i="11"/>
  <c r="H12" i="12"/>
  <c r="H12" i="9"/>
  <c r="H12" i="7"/>
  <c r="H11" i="2"/>
  <c r="L12" i="12"/>
  <c r="L12" i="11"/>
  <c r="L12" i="9"/>
  <c r="L12" i="7"/>
  <c r="L11" i="2"/>
  <c r="P12" i="11"/>
  <c r="P12" i="9"/>
  <c r="P12" i="12"/>
  <c r="P12" i="7"/>
  <c r="P11" i="2"/>
  <c r="T12" i="12"/>
  <c r="T12" i="11"/>
  <c r="T12" i="9"/>
  <c r="T12" i="7"/>
  <c r="T11" i="2"/>
  <c r="F13" i="12"/>
  <c r="F13" i="9"/>
  <c r="F13" i="11"/>
  <c r="F13" i="7"/>
  <c r="J13" i="12"/>
  <c r="J13" i="9"/>
  <c r="J13" i="11"/>
  <c r="J13" i="7"/>
  <c r="N13" i="12"/>
  <c r="N13" i="9"/>
  <c r="N13" i="11"/>
  <c r="N13" i="7"/>
  <c r="R13" i="12"/>
  <c r="R13" i="9"/>
  <c r="R13" i="11"/>
  <c r="R13" i="7"/>
  <c r="V13" i="12"/>
  <c r="V13" i="9"/>
  <c r="V13" i="11"/>
  <c r="V13" i="7"/>
  <c r="D14" i="12"/>
  <c r="D14" i="11"/>
  <c r="D14" i="9"/>
  <c r="D14" i="7"/>
  <c r="H14" i="12"/>
  <c r="H14" i="9"/>
  <c r="H14" i="11"/>
  <c r="H14" i="7"/>
  <c r="L14" i="12"/>
  <c r="L14" i="11"/>
  <c r="L14" i="9"/>
  <c r="L14" i="7"/>
  <c r="P14" i="12"/>
  <c r="P14" i="9"/>
  <c r="P14" i="11"/>
  <c r="P14" i="7"/>
  <c r="T14" i="12"/>
  <c r="T14" i="11"/>
  <c r="T14" i="9"/>
  <c r="T14" i="7"/>
  <c r="F15" i="12"/>
  <c r="F15" i="11"/>
  <c r="F15" i="9"/>
  <c r="F15" i="7"/>
  <c r="J15" i="11"/>
  <c r="J15" i="9"/>
  <c r="J15" i="12"/>
  <c r="J15" i="7"/>
  <c r="N15" i="12"/>
  <c r="N15" i="11"/>
  <c r="N15" i="9"/>
  <c r="N15" i="7"/>
  <c r="R15" i="12"/>
  <c r="R15" i="11"/>
  <c r="R15" i="9"/>
  <c r="R15" i="7"/>
  <c r="V15" i="12"/>
  <c r="V15" i="11"/>
  <c r="V15" i="9"/>
  <c r="V15" i="7"/>
  <c r="D16" i="11"/>
  <c r="D16" i="9"/>
  <c r="D16" i="12"/>
  <c r="D16" i="7"/>
  <c r="H16" i="12"/>
  <c r="H16" i="11"/>
  <c r="H16" i="9"/>
  <c r="H16" i="7"/>
  <c r="L16" i="11"/>
  <c r="L16" i="12"/>
  <c r="L16" i="9"/>
  <c r="L16" i="7"/>
  <c r="P16" i="12"/>
  <c r="P16" i="11"/>
  <c r="P16" i="9"/>
  <c r="P16" i="7"/>
  <c r="T16" i="11"/>
  <c r="T16" i="9"/>
  <c r="T16" i="12"/>
  <c r="T16" i="7"/>
  <c r="F17" i="2"/>
  <c r="J18" i="12"/>
  <c r="J18" i="9"/>
  <c r="J18" i="11"/>
  <c r="J18" i="7"/>
  <c r="J17" i="2"/>
  <c r="N18" i="12"/>
  <c r="N18" i="9"/>
  <c r="N18" i="11"/>
  <c r="N18" i="7"/>
  <c r="N17" i="2"/>
  <c r="R18" i="12"/>
  <c r="R18" i="9"/>
  <c r="R18" i="11"/>
  <c r="R18" i="7"/>
  <c r="R17" i="2"/>
  <c r="D19" i="12"/>
  <c r="D19" i="9"/>
  <c r="D19" i="11"/>
  <c r="D19" i="7"/>
  <c r="H19" i="12"/>
  <c r="H19" i="11"/>
  <c r="H19" i="9"/>
  <c r="H19" i="7"/>
  <c r="L19" i="12"/>
  <c r="L19" i="9"/>
  <c r="L19" i="11"/>
  <c r="L19" i="7"/>
  <c r="P19" i="12"/>
  <c r="P19" i="11"/>
  <c r="P19" i="9"/>
  <c r="P19" i="7"/>
  <c r="T19" i="12"/>
  <c r="T19" i="9"/>
  <c r="T19" i="11"/>
  <c r="T19" i="7"/>
  <c r="F20" i="12"/>
  <c r="F20" i="11"/>
  <c r="F20" i="9"/>
  <c r="F20" i="7"/>
  <c r="J20" i="11"/>
  <c r="J20" i="9"/>
  <c r="J20" i="12"/>
  <c r="J20" i="7"/>
  <c r="N20" i="12"/>
  <c r="N20" i="11"/>
  <c r="N20" i="9"/>
  <c r="N20" i="7"/>
  <c r="R20" i="12"/>
  <c r="R20" i="11"/>
  <c r="R20" i="9"/>
  <c r="R20" i="7"/>
  <c r="V20" i="12"/>
  <c r="V20" i="11"/>
  <c r="V20" i="9"/>
  <c r="V20" i="7"/>
  <c r="D21" i="12"/>
  <c r="D21" i="11"/>
  <c r="D21" i="9"/>
  <c r="D21" i="7"/>
  <c r="H21" i="12"/>
  <c r="H21" i="11"/>
  <c r="H21" i="9"/>
  <c r="H21" i="7"/>
  <c r="L21" i="12"/>
  <c r="L21" i="11"/>
  <c r="L21" i="9"/>
  <c r="L21" i="7"/>
  <c r="P21" i="12"/>
  <c r="P21" i="11"/>
  <c r="P21" i="9"/>
  <c r="P21" i="7"/>
  <c r="T21" i="12"/>
  <c r="T21" i="11"/>
  <c r="T21" i="9"/>
  <c r="T21" i="7"/>
  <c r="F23" i="12"/>
  <c r="F23" i="9"/>
  <c r="F23" i="11"/>
  <c r="F23" i="7"/>
  <c r="F22" i="2"/>
  <c r="J23" i="12"/>
  <c r="J23" i="11"/>
  <c r="J23" i="9"/>
  <c r="J23" i="7"/>
  <c r="J22" i="2"/>
  <c r="N23" i="12"/>
  <c r="N23" i="9"/>
  <c r="N23" i="11"/>
  <c r="N23" i="7"/>
  <c r="N22" i="2"/>
  <c r="R23" i="12"/>
  <c r="R23" i="11"/>
  <c r="R23" i="9"/>
  <c r="R23" i="7"/>
  <c r="R22" i="2"/>
  <c r="V23" i="12"/>
  <c r="V23" i="9"/>
  <c r="V23" i="11"/>
  <c r="V23" i="7"/>
  <c r="V22" i="2"/>
  <c r="D24" i="12"/>
  <c r="D24" i="11"/>
  <c r="D24" i="9"/>
  <c r="D24" i="7"/>
  <c r="H24" i="12"/>
  <c r="H24" i="9"/>
  <c r="H24" i="11"/>
  <c r="H24" i="7"/>
  <c r="L24" i="12"/>
  <c r="L24" i="11"/>
  <c r="L24" i="9"/>
  <c r="L24" i="7"/>
  <c r="P24" i="12"/>
  <c r="P24" i="11"/>
  <c r="P24" i="9"/>
  <c r="P24" i="7"/>
  <c r="T24" i="12"/>
  <c r="T24" i="11"/>
  <c r="T24" i="9"/>
  <c r="T24" i="7"/>
  <c r="F25" i="12"/>
  <c r="F25" i="11"/>
  <c r="F25" i="9"/>
  <c r="F25" i="7"/>
  <c r="J25" i="12"/>
  <c r="J25" i="11"/>
  <c r="J25" i="9"/>
  <c r="J25" i="7"/>
  <c r="N25" i="12"/>
  <c r="N25" i="11"/>
  <c r="N25" i="9"/>
  <c r="N25" i="7"/>
  <c r="R25" i="12"/>
  <c r="R25" i="11"/>
  <c r="R25" i="9"/>
  <c r="R25" i="7"/>
  <c r="V25" i="11"/>
  <c r="V25" i="12"/>
  <c r="V25" i="9"/>
  <c r="V25" i="7"/>
  <c r="D28" i="12"/>
  <c r="D28" i="11"/>
  <c r="D28" i="9"/>
  <c r="D28" i="7"/>
  <c r="D27" i="2"/>
  <c r="H28" i="12"/>
  <c r="H28" i="11"/>
  <c r="H28" i="9"/>
  <c r="H28" i="7"/>
  <c r="H27" i="2"/>
  <c r="L28" i="12"/>
  <c r="L28" i="11"/>
  <c r="L28" i="9"/>
  <c r="L28" i="7"/>
  <c r="L27" i="2"/>
  <c r="P28" i="12"/>
  <c r="P28" i="11"/>
  <c r="P28" i="9"/>
  <c r="P28" i="7"/>
  <c r="P27" i="2"/>
  <c r="T28" i="12"/>
  <c r="T28" i="11"/>
  <c r="T28" i="9"/>
  <c r="T28" i="7"/>
  <c r="T27" i="2"/>
  <c r="F29" i="12"/>
  <c r="F29" i="9"/>
  <c r="F29" i="11"/>
  <c r="F29" i="7"/>
  <c r="J29" i="12"/>
  <c r="J29" i="9"/>
  <c r="J29" i="11"/>
  <c r="J29" i="7"/>
  <c r="N29" i="9"/>
  <c r="N29" i="12"/>
  <c r="N29" i="11"/>
  <c r="N29" i="7"/>
  <c r="R29" i="12"/>
  <c r="R29" i="9"/>
  <c r="R29" i="11"/>
  <c r="R29" i="7"/>
  <c r="V29" i="12"/>
  <c r="V29" i="9"/>
  <c r="V29" i="11"/>
  <c r="V29" i="7"/>
  <c r="D30" i="12"/>
  <c r="D30" i="9"/>
  <c r="D30" i="11"/>
  <c r="D30" i="7"/>
  <c r="H30" i="12"/>
  <c r="H30" i="11"/>
  <c r="H30" i="9"/>
  <c r="H30" i="7"/>
  <c r="L30" i="12"/>
  <c r="L30" i="9"/>
  <c r="L30" i="11"/>
  <c r="L30" i="7"/>
  <c r="P30" i="12"/>
  <c r="P30" i="11"/>
  <c r="P30" i="9"/>
  <c r="P30" i="7"/>
  <c r="T30" i="12"/>
  <c r="T30" i="9"/>
  <c r="T30" i="11"/>
  <c r="T30" i="7"/>
  <c r="F31" i="12"/>
  <c r="F31" i="11"/>
  <c r="F31" i="9"/>
  <c r="F31" i="7"/>
  <c r="J31" i="12"/>
  <c r="J31" i="11"/>
  <c r="J31" i="9"/>
  <c r="J31" i="7"/>
  <c r="N31" i="12"/>
  <c r="N31" i="11"/>
  <c r="N31" i="9"/>
  <c r="N31" i="7"/>
  <c r="R31" i="12"/>
  <c r="R31" i="11"/>
  <c r="R31" i="9"/>
  <c r="R31" i="7"/>
  <c r="V31" i="12"/>
  <c r="V31" i="11"/>
  <c r="V31" i="9"/>
  <c r="V31" i="7"/>
  <c r="D32" i="12"/>
  <c r="D32" i="11"/>
  <c r="D32" i="9"/>
  <c r="D32" i="7"/>
  <c r="H32" i="12"/>
  <c r="H32" i="11"/>
  <c r="H32" i="9"/>
  <c r="H32" i="7"/>
  <c r="L32" i="12"/>
  <c r="L32" i="11"/>
  <c r="L32" i="9"/>
  <c r="L32" i="7"/>
  <c r="P32" i="11"/>
  <c r="P32" i="12"/>
  <c r="P32" i="9"/>
  <c r="P32" i="7"/>
  <c r="T32" i="12"/>
  <c r="T32" i="11"/>
  <c r="T32" i="9"/>
  <c r="T32" i="7"/>
  <c r="F34" i="12"/>
  <c r="F34" i="9"/>
  <c r="F34" i="11"/>
  <c r="F34" i="7"/>
  <c r="F33" i="2"/>
  <c r="J34" i="12"/>
  <c r="J34" i="11"/>
  <c r="J34" i="9"/>
  <c r="J34" i="7"/>
  <c r="J33" i="2"/>
  <c r="N34" i="12"/>
  <c r="N34" i="9"/>
  <c r="N34" i="11"/>
  <c r="N34" i="7"/>
  <c r="N33" i="2"/>
  <c r="R34" i="12"/>
  <c r="R34" i="11"/>
  <c r="R34" i="9"/>
  <c r="R34" i="7"/>
  <c r="R33" i="2"/>
  <c r="D35" i="12"/>
  <c r="D35" i="11"/>
  <c r="D35" i="9"/>
  <c r="D35" i="7"/>
  <c r="H35" i="12"/>
  <c r="H35" i="9"/>
  <c r="H35" i="11"/>
  <c r="H35" i="7"/>
  <c r="L35" i="12"/>
  <c r="L35" i="11"/>
  <c r="L35" i="9"/>
  <c r="L35" i="7"/>
  <c r="P35" i="12"/>
  <c r="P35" i="9"/>
  <c r="P35" i="11"/>
  <c r="P35" i="7"/>
  <c r="T35" i="12"/>
  <c r="T35" i="11"/>
  <c r="T35" i="9"/>
  <c r="T35" i="7"/>
  <c r="F36" i="12"/>
  <c r="F36" i="11"/>
  <c r="F36" i="9"/>
  <c r="F36" i="7"/>
  <c r="J36" i="12"/>
  <c r="J36" i="11"/>
  <c r="J36" i="9"/>
  <c r="J36" i="7"/>
  <c r="N36" i="12"/>
  <c r="N36" i="11"/>
  <c r="N36" i="9"/>
  <c r="N36" i="7"/>
  <c r="R36" i="12"/>
  <c r="R36" i="11"/>
  <c r="R36" i="9"/>
  <c r="R36" i="7"/>
  <c r="V36" i="12"/>
  <c r="V36" i="9"/>
  <c r="V36" i="7"/>
  <c r="D37" i="12"/>
  <c r="D37" i="11"/>
  <c r="D37" i="9"/>
  <c r="D37" i="7"/>
  <c r="H37" i="12"/>
  <c r="H37" i="11"/>
  <c r="H37" i="9"/>
  <c r="H37" i="7"/>
  <c r="L37" i="12"/>
  <c r="L37" i="11"/>
  <c r="L37" i="9"/>
  <c r="L37" i="7"/>
  <c r="P37" i="11"/>
  <c r="P37" i="12"/>
  <c r="P37" i="9"/>
  <c r="P37" i="7"/>
  <c r="T37" i="12"/>
  <c r="T37" i="11"/>
  <c r="T37" i="9"/>
  <c r="T37" i="7"/>
  <c r="F38" i="12"/>
  <c r="F38" i="9"/>
  <c r="F38" i="7"/>
  <c r="J38" i="12"/>
  <c r="J38" i="9"/>
  <c r="J38" i="7"/>
  <c r="N38" i="12"/>
  <c r="N38" i="11"/>
  <c r="N38" i="9"/>
  <c r="N38" i="7"/>
  <c r="R38" i="12"/>
  <c r="R38" i="9"/>
  <c r="R38" i="7"/>
  <c r="V38" i="12"/>
  <c r="V38" i="9"/>
  <c r="V38" i="7"/>
  <c r="D39" i="12"/>
  <c r="D39" i="9"/>
  <c r="D39" i="7"/>
  <c r="H39" i="12"/>
  <c r="H39" i="11"/>
  <c r="H39" i="9"/>
  <c r="H39" i="7"/>
  <c r="L39" i="12"/>
  <c r="L39" i="9"/>
  <c r="L39" i="11"/>
  <c r="L39" i="7"/>
  <c r="P39" i="12"/>
  <c r="P39" i="11"/>
  <c r="P39" i="9"/>
  <c r="P39" i="7"/>
  <c r="T39" i="12"/>
  <c r="T39" i="9"/>
  <c r="T39" i="11"/>
  <c r="T39" i="7"/>
  <c r="F40" i="12"/>
  <c r="F40" i="9"/>
  <c r="F40" i="7"/>
  <c r="J40" i="12"/>
  <c r="J40" i="9"/>
  <c r="J40" i="7"/>
  <c r="N40" i="12"/>
  <c r="N40" i="9"/>
  <c r="N40" i="7"/>
  <c r="R40" i="12"/>
  <c r="R40" i="9"/>
  <c r="R40" i="7"/>
  <c r="V40" i="12"/>
  <c r="V40" i="9"/>
  <c r="V40" i="7"/>
  <c r="D41" i="11"/>
  <c r="D41" i="12"/>
  <c r="D41" i="9"/>
  <c r="D41" i="7"/>
  <c r="H41" i="12"/>
  <c r="H41" i="11"/>
  <c r="H41" i="9"/>
  <c r="H41" i="7"/>
  <c r="L41" i="12"/>
  <c r="L41" i="11"/>
  <c r="L41" i="9"/>
  <c r="L41" i="7"/>
  <c r="P41" i="12"/>
  <c r="P41" i="11"/>
  <c r="P41" i="9"/>
  <c r="P41" i="7"/>
  <c r="T41" i="11"/>
  <c r="T41" i="12"/>
  <c r="T41" i="9"/>
  <c r="T41" i="7"/>
  <c r="F42" i="12"/>
  <c r="F42" i="9"/>
  <c r="F42" i="11"/>
  <c r="F42" i="7"/>
  <c r="J42" i="12"/>
  <c r="J42" i="11"/>
  <c r="J42" i="9"/>
  <c r="J42" i="7"/>
  <c r="N42" i="12"/>
  <c r="N42" i="9"/>
  <c r="N42" i="11"/>
  <c r="N42" i="7"/>
  <c r="R42" i="12"/>
  <c r="R42" i="11"/>
  <c r="R42" i="9"/>
  <c r="R42" i="7"/>
  <c r="V42" i="12"/>
  <c r="V42" i="9"/>
  <c r="V42" i="11"/>
  <c r="V42" i="7"/>
  <c r="D43" i="7"/>
  <c r="H43" i="7"/>
  <c r="L43" i="7"/>
  <c r="P43" i="7"/>
  <c r="T43" i="7"/>
  <c r="F44" i="7"/>
  <c r="J44" i="7"/>
  <c r="N44" i="7"/>
  <c r="R44" i="7"/>
  <c r="V44" i="7"/>
  <c r="D45" i="12"/>
  <c r="D45" i="11"/>
  <c r="D45" i="9"/>
  <c r="D45" i="7"/>
  <c r="H45" i="11"/>
  <c r="H45" i="12"/>
  <c r="H45" i="9"/>
  <c r="H45" i="7"/>
  <c r="L45" i="12"/>
  <c r="L45" i="11"/>
  <c r="L45" i="9"/>
  <c r="L45" i="7"/>
  <c r="P45" i="12"/>
  <c r="P45" i="11"/>
  <c r="P45" i="9"/>
  <c r="P45" i="7"/>
  <c r="T45" i="12"/>
  <c r="T45" i="11"/>
  <c r="T45" i="9"/>
  <c r="T45" i="7"/>
  <c r="F46" i="7"/>
  <c r="J46" i="7"/>
  <c r="N46" i="7"/>
  <c r="R46" i="7"/>
  <c r="V46" i="7"/>
  <c r="D47" i="12"/>
  <c r="D47" i="9"/>
  <c r="D47" i="11"/>
  <c r="D47" i="7"/>
  <c r="H47" i="12"/>
  <c r="H47" i="11"/>
  <c r="H47" i="9"/>
  <c r="H47" i="7"/>
  <c r="L47" i="12"/>
  <c r="L47" i="9"/>
  <c r="L47" i="11"/>
  <c r="L47" i="7"/>
  <c r="P47" i="12"/>
  <c r="P47" i="11"/>
  <c r="P47" i="9"/>
  <c r="P47" i="7"/>
  <c r="T47" i="12"/>
  <c r="T47" i="9"/>
  <c r="T47" i="11"/>
  <c r="T47" i="7"/>
  <c r="F48" i="12"/>
  <c r="F48" i="11"/>
  <c r="F48" i="9"/>
  <c r="F48" i="7"/>
  <c r="J48" i="12"/>
  <c r="J48" i="11"/>
  <c r="J48" i="9"/>
  <c r="J48" i="7"/>
  <c r="N48" i="12"/>
  <c r="N48" i="11"/>
  <c r="N48" i="9"/>
  <c r="N48" i="7"/>
  <c r="R48" i="12"/>
  <c r="R48" i="11"/>
  <c r="R48" i="9"/>
  <c r="R48" i="7"/>
  <c r="V48" i="12"/>
  <c r="V48" i="11"/>
  <c r="V48" i="9"/>
  <c r="V48" i="7"/>
  <c r="D49" i="12"/>
  <c r="D49" i="11"/>
  <c r="D49" i="9"/>
  <c r="D49" i="7"/>
  <c r="H49" i="12"/>
  <c r="H49" i="11"/>
  <c r="H49" i="9"/>
  <c r="H49" i="7"/>
  <c r="L49" i="12"/>
  <c r="L49" i="11"/>
  <c r="L49" i="9"/>
  <c r="L49" i="7"/>
  <c r="P49" i="11"/>
  <c r="P49" i="12"/>
  <c r="P49" i="9"/>
  <c r="P49" i="7"/>
  <c r="T49" i="12"/>
  <c r="T49" i="11"/>
  <c r="T49" i="9"/>
  <c r="T49" i="7"/>
  <c r="F50" i="7"/>
  <c r="J50" i="7"/>
  <c r="N50" i="7"/>
  <c r="R50" i="12"/>
  <c r="R50" i="11"/>
  <c r="R50" i="9"/>
  <c r="R50" i="7"/>
  <c r="V50" i="7"/>
  <c r="D51" i="7"/>
  <c r="H51" i="7"/>
  <c r="L51" i="7"/>
  <c r="P51" i="7"/>
  <c r="T51" i="7"/>
  <c r="F53" i="12"/>
  <c r="F53" i="11"/>
  <c r="F53" i="9"/>
  <c r="F53" i="7"/>
  <c r="F52" i="2"/>
  <c r="N53" i="12"/>
  <c r="N53" i="11"/>
  <c r="N53" i="9"/>
  <c r="N53" i="7"/>
  <c r="N52" i="2"/>
  <c r="R53" i="12"/>
  <c r="R53" i="11"/>
  <c r="R53" i="9"/>
  <c r="R53" i="7"/>
  <c r="R52" i="2"/>
  <c r="D54" i="12"/>
  <c r="D54" i="11"/>
  <c r="D54" i="9"/>
  <c r="D54" i="7"/>
  <c r="H54" i="12"/>
  <c r="H54" i="11"/>
  <c r="H54" i="9"/>
  <c r="H54" i="7"/>
  <c r="L54" i="12"/>
  <c r="L54" i="11"/>
  <c r="L54" i="9"/>
  <c r="L54" i="7"/>
  <c r="P54" i="12"/>
  <c r="P54" i="11"/>
  <c r="P54" i="9"/>
  <c r="P54" i="7"/>
  <c r="T54" i="12"/>
  <c r="T54" i="11"/>
  <c r="T54" i="9"/>
  <c r="T54" i="7"/>
  <c r="F55" i="12"/>
  <c r="F55" i="11"/>
  <c r="F55" i="9"/>
  <c r="F55" i="7"/>
  <c r="J55" i="12"/>
  <c r="J55" i="9"/>
  <c r="J55" i="11"/>
  <c r="J55" i="7"/>
  <c r="N55" i="12"/>
  <c r="N55" i="11"/>
  <c r="N55" i="9"/>
  <c r="N55" i="7"/>
  <c r="R55" i="12"/>
  <c r="R55" i="9"/>
  <c r="R55" i="11"/>
  <c r="R55" i="7"/>
  <c r="V55" i="12"/>
  <c r="V55" i="11"/>
  <c r="V55" i="9"/>
  <c r="V55" i="7"/>
  <c r="D56" i="12"/>
  <c r="D56" i="9"/>
  <c r="D56" i="11"/>
  <c r="D56" i="7"/>
  <c r="H56" i="12"/>
  <c r="H56" i="11"/>
  <c r="H56" i="7"/>
  <c r="H56" i="9"/>
  <c r="L56" i="12"/>
  <c r="L56" i="9"/>
  <c r="L56" i="11"/>
  <c r="L56" i="7"/>
  <c r="P56" i="12"/>
  <c r="P56" i="11"/>
  <c r="P56" i="7"/>
  <c r="P56" i="9"/>
  <c r="T56" i="12"/>
  <c r="T56" i="9"/>
  <c r="T56" i="11"/>
  <c r="T56" i="7"/>
  <c r="F57" i="12"/>
  <c r="F57" i="11"/>
  <c r="F57" i="9"/>
  <c r="F57" i="7"/>
  <c r="J57" i="12"/>
  <c r="J57" i="11"/>
  <c r="J57" i="9"/>
  <c r="J57" i="7"/>
  <c r="N57" i="12"/>
  <c r="N57" i="11"/>
  <c r="N57" i="9"/>
  <c r="N57" i="7"/>
  <c r="R57" i="12"/>
  <c r="R57" i="11"/>
  <c r="R57" i="9"/>
  <c r="R57" i="7"/>
  <c r="V57" i="12"/>
  <c r="V57" i="11"/>
  <c r="V57" i="9"/>
  <c r="V57" i="7"/>
  <c r="D58" i="12"/>
  <c r="D58" i="11"/>
  <c r="D58" i="7"/>
  <c r="D58" i="9"/>
  <c r="H58" i="12"/>
  <c r="H58" i="11"/>
  <c r="H58" i="9"/>
  <c r="H58" i="7"/>
  <c r="L58" i="12"/>
  <c r="L58" i="11"/>
  <c r="L58" i="9"/>
  <c r="L58" i="7"/>
  <c r="P58" i="12"/>
  <c r="P58" i="11"/>
  <c r="P58" i="9"/>
  <c r="P58" i="7"/>
  <c r="T58" i="12"/>
  <c r="T58" i="11"/>
  <c r="T58" i="9"/>
  <c r="T58" i="7"/>
  <c r="F59" i="12"/>
  <c r="F59" i="11"/>
  <c r="F59" i="9"/>
  <c r="F59" i="7"/>
  <c r="J59" i="12"/>
  <c r="J59" i="11"/>
  <c r="J59" i="9"/>
  <c r="J59" i="7"/>
  <c r="N59" i="12"/>
  <c r="N59" i="11"/>
  <c r="N59" i="9"/>
  <c r="N59" i="7"/>
  <c r="R59" i="12"/>
  <c r="R59" i="11"/>
  <c r="R59" i="9"/>
  <c r="R59" i="7"/>
  <c r="V59" i="12"/>
  <c r="V59" i="11"/>
  <c r="V59" i="9"/>
  <c r="V59" i="7"/>
  <c r="D60" i="12"/>
  <c r="D60" i="11"/>
  <c r="D60" i="9"/>
  <c r="D60" i="7"/>
  <c r="H60" i="12"/>
  <c r="H60" i="11"/>
  <c r="H60" i="7"/>
  <c r="H60" i="9"/>
  <c r="L60" i="12"/>
  <c r="L60" i="11"/>
  <c r="L60" i="9"/>
  <c r="L60" i="7"/>
  <c r="P60" i="12"/>
  <c r="P60" i="11"/>
  <c r="P60" i="7"/>
  <c r="P60" i="9"/>
  <c r="T60" i="12"/>
  <c r="T60" i="11"/>
  <c r="T60" i="9"/>
  <c r="T60" i="7"/>
  <c r="F61" i="7"/>
  <c r="J61" i="7"/>
  <c r="N61" i="7"/>
  <c r="R61" i="7"/>
  <c r="V61" i="7"/>
  <c r="D62" i="12"/>
  <c r="D62" i="11"/>
  <c r="D62" i="9"/>
  <c r="D62" i="7"/>
  <c r="H62" i="12"/>
  <c r="H62" i="11"/>
  <c r="H62" i="9"/>
  <c r="H62" i="7"/>
  <c r="L62" i="12"/>
  <c r="L62" i="11"/>
  <c r="L62" i="7"/>
  <c r="L62" i="9"/>
  <c r="P62" i="12"/>
  <c r="P62" i="11"/>
  <c r="P62" i="9"/>
  <c r="P62" i="7"/>
  <c r="T62" i="12"/>
  <c r="T62" i="11"/>
  <c r="T62" i="9"/>
  <c r="T62" i="7"/>
  <c r="F63" i="11"/>
  <c r="F63" i="12"/>
  <c r="F63" i="9"/>
  <c r="F63" i="7"/>
  <c r="J63" i="12"/>
  <c r="J63" i="9"/>
  <c r="J63" i="11"/>
  <c r="J63" i="7"/>
  <c r="N63" i="12"/>
  <c r="N63" i="11"/>
  <c r="N63" i="9"/>
  <c r="N63" i="7"/>
  <c r="R63" i="12"/>
  <c r="R63" i="11"/>
  <c r="R63" i="9"/>
  <c r="R63" i="7"/>
  <c r="V63" i="12"/>
  <c r="V63" i="11"/>
  <c r="V63" i="9"/>
  <c r="V63" i="7"/>
  <c r="D64" i="12"/>
  <c r="D64" i="11"/>
  <c r="D64" i="9"/>
  <c r="D64" i="7"/>
  <c r="H64" i="12"/>
  <c r="H64" i="11"/>
  <c r="H64" i="9"/>
  <c r="H64" i="7"/>
  <c r="L64" i="12"/>
  <c r="L64" i="11"/>
  <c r="L64" i="9"/>
  <c r="L64" i="7"/>
  <c r="P64" i="12"/>
  <c r="P64" i="11"/>
  <c r="P64" i="7"/>
  <c r="P64" i="9"/>
  <c r="T64" i="12"/>
  <c r="T64" i="11"/>
  <c r="T64" i="9"/>
  <c r="T64" i="7"/>
  <c r="F65" i="12"/>
  <c r="F65" i="11"/>
  <c r="F65" i="9"/>
  <c r="F65" i="7"/>
  <c r="J65" i="12"/>
  <c r="J65" i="11"/>
  <c r="J65" i="9"/>
  <c r="J65" i="7"/>
  <c r="N65" i="12"/>
  <c r="N65" i="11"/>
  <c r="N65" i="9"/>
  <c r="N65" i="7"/>
  <c r="R65" i="12"/>
  <c r="R65" i="11"/>
  <c r="R65" i="9"/>
  <c r="R65" i="7"/>
  <c r="V65" i="12"/>
  <c r="V65" i="11"/>
  <c r="V65" i="9"/>
  <c r="V65" i="7"/>
  <c r="D66" i="12"/>
  <c r="D66" i="11"/>
  <c r="D66" i="9"/>
  <c r="D66" i="7"/>
  <c r="H66" i="12"/>
  <c r="H66" i="11"/>
  <c r="H66" i="9"/>
  <c r="H66" i="7"/>
  <c r="L66" i="12"/>
  <c r="L66" i="11"/>
  <c r="L66" i="9"/>
  <c r="L66" i="7"/>
  <c r="P66" i="12"/>
  <c r="P66" i="9"/>
  <c r="P66" i="11"/>
  <c r="P66" i="7"/>
  <c r="T66" i="12"/>
  <c r="T66" i="11"/>
  <c r="T66" i="7"/>
  <c r="T66" i="9"/>
  <c r="F67" i="12"/>
  <c r="F67" i="11"/>
  <c r="F67" i="9"/>
  <c r="F67" i="7"/>
  <c r="J67" i="12"/>
  <c r="J67" i="11"/>
  <c r="J67" i="9"/>
  <c r="J67" i="7"/>
  <c r="N67" i="12"/>
  <c r="N67" i="11"/>
  <c r="N67" i="9"/>
  <c r="N67" i="7"/>
  <c r="R67" i="12"/>
  <c r="R67" i="11"/>
  <c r="R67" i="9"/>
  <c r="R67" i="7"/>
  <c r="V67" i="12"/>
  <c r="V67" i="11"/>
  <c r="V67" i="9"/>
  <c r="V67" i="7"/>
  <c r="D68" i="12"/>
  <c r="D68" i="11"/>
  <c r="D68" i="9"/>
  <c r="D68" i="7"/>
  <c r="H68" i="12"/>
  <c r="H68" i="11"/>
  <c r="H68" i="7"/>
  <c r="H68" i="9"/>
  <c r="L68" i="12"/>
  <c r="L68" i="11"/>
  <c r="L68" i="9"/>
  <c r="L68" i="7"/>
  <c r="P68" i="12"/>
  <c r="P68" i="11"/>
  <c r="P68" i="9"/>
  <c r="P68" i="7"/>
  <c r="T68" i="12"/>
  <c r="T68" i="11"/>
  <c r="T68" i="9"/>
  <c r="T68" i="7"/>
  <c r="F69" i="12"/>
  <c r="F69" i="11"/>
  <c r="F69" i="9"/>
  <c r="F69" i="7"/>
  <c r="J69" i="12"/>
  <c r="J69" i="11"/>
  <c r="J69" i="9"/>
  <c r="J69" i="7"/>
  <c r="N69" i="12"/>
  <c r="N69" i="11"/>
  <c r="N69" i="9"/>
  <c r="N69" i="7"/>
  <c r="R69" i="12"/>
  <c r="R69" i="11"/>
  <c r="R69" i="9"/>
  <c r="R69" i="7"/>
  <c r="V69" i="12"/>
  <c r="V69" i="11"/>
  <c r="V69" i="9"/>
  <c r="V69" i="7"/>
  <c r="D70" i="11"/>
  <c r="D70" i="9"/>
  <c r="D70" i="7"/>
  <c r="H70" i="11"/>
  <c r="H70" i="9"/>
  <c r="H70" i="7"/>
  <c r="L70" i="11"/>
  <c r="L70" i="9"/>
  <c r="L70" i="7"/>
  <c r="P70" i="11"/>
  <c r="P70" i="9"/>
  <c r="P70" i="7"/>
  <c r="T70" i="11"/>
  <c r="T70" i="9"/>
  <c r="T70" i="7"/>
  <c r="F72" i="12"/>
  <c r="F72" i="9"/>
  <c r="F72" i="11"/>
  <c r="F72" i="7"/>
  <c r="F71" i="2"/>
  <c r="N72" i="12"/>
  <c r="N72" i="9"/>
  <c r="N72" i="7"/>
  <c r="N71" i="2"/>
  <c r="R72" i="12"/>
  <c r="R72" i="9"/>
  <c r="R72" i="11"/>
  <c r="R72" i="7"/>
  <c r="R71" i="2"/>
  <c r="D73" i="12"/>
  <c r="D73" i="11"/>
  <c r="D73" i="9"/>
  <c r="D73" i="7"/>
  <c r="H73" i="12"/>
  <c r="H73" i="11"/>
  <c r="H73" i="9"/>
  <c r="H73" i="7"/>
  <c r="L73" i="12"/>
  <c r="L73" i="11"/>
  <c r="L73" i="9"/>
  <c r="L73" i="7"/>
  <c r="P73" i="12"/>
  <c r="P73" i="11"/>
  <c r="P73" i="9"/>
  <c r="P73" i="7"/>
  <c r="T73" i="12"/>
  <c r="T73" i="11"/>
  <c r="T73" i="9"/>
  <c r="T73" i="7"/>
  <c r="F74" i="12"/>
  <c r="F74" i="11"/>
  <c r="F74" i="9"/>
  <c r="F74" i="7"/>
  <c r="J74" i="12"/>
  <c r="J74" i="11"/>
  <c r="J74" i="9"/>
  <c r="J74" i="7"/>
  <c r="N74" i="12"/>
  <c r="N74" i="11"/>
  <c r="N74" i="9"/>
  <c r="N74" i="7"/>
  <c r="R74" i="12"/>
  <c r="R74" i="11"/>
  <c r="R74" i="9"/>
  <c r="R74" i="7"/>
  <c r="V74" i="12"/>
  <c r="V74" i="11"/>
  <c r="V74" i="9"/>
  <c r="V74" i="7"/>
  <c r="D75" i="12"/>
  <c r="D75" i="11"/>
  <c r="D75" i="9"/>
  <c r="D75" i="7"/>
  <c r="H75" i="12"/>
  <c r="H75" i="9"/>
  <c r="H75" i="11"/>
  <c r="H75" i="7"/>
  <c r="L75" i="12"/>
  <c r="L75" i="11"/>
  <c r="L75" i="9"/>
  <c r="L75" i="7"/>
  <c r="P75" i="12"/>
  <c r="P75" i="9"/>
  <c r="P75" i="11"/>
  <c r="P75" i="7"/>
  <c r="T75" i="12"/>
  <c r="T75" i="11"/>
  <c r="T75" i="9"/>
  <c r="T75" i="7"/>
  <c r="F76" i="12"/>
  <c r="F76" i="9"/>
  <c r="F76" i="11"/>
  <c r="F76" i="7"/>
  <c r="J76" i="12"/>
  <c r="J76" i="9"/>
  <c r="J76" i="11"/>
  <c r="J76" i="7"/>
  <c r="N76" i="12"/>
  <c r="N76" i="9"/>
  <c r="N76" i="11"/>
  <c r="N76" i="7"/>
  <c r="R76" i="12"/>
  <c r="R76" i="9"/>
  <c r="R76" i="11"/>
  <c r="R76" i="7"/>
  <c r="V76" i="12"/>
  <c r="V76" i="9"/>
  <c r="V76" i="11"/>
  <c r="V76" i="7"/>
  <c r="C4" i="125"/>
  <c r="C17" i="125"/>
  <c r="C22" i="125"/>
  <c r="C33" i="125"/>
  <c r="C52" i="125"/>
  <c r="C71" i="125"/>
  <c r="F4" i="121"/>
  <c r="J4" i="121"/>
  <c r="N4" i="121"/>
  <c r="R4" i="121"/>
  <c r="V4" i="121"/>
  <c r="D8" i="121"/>
  <c r="H8" i="121"/>
  <c r="L8" i="121"/>
  <c r="P8" i="121"/>
  <c r="T8" i="121"/>
  <c r="D11" i="121"/>
  <c r="H11" i="121"/>
  <c r="L11" i="121"/>
  <c r="P11" i="121"/>
  <c r="T11" i="121"/>
  <c r="F17" i="121"/>
  <c r="J17" i="121"/>
  <c r="N17" i="121"/>
  <c r="R17" i="121"/>
  <c r="V17" i="121"/>
  <c r="F22" i="121"/>
  <c r="J22" i="121"/>
  <c r="N22" i="121"/>
  <c r="R22" i="121"/>
  <c r="V22" i="121"/>
  <c r="D27" i="121"/>
  <c r="H27" i="121"/>
  <c r="L27" i="121"/>
  <c r="P27" i="121"/>
  <c r="T27" i="121"/>
  <c r="F33" i="121"/>
  <c r="J33" i="121"/>
  <c r="N33" i="121"/>
  <c r="R33" i="121"/>
  <c r="V33" i="121"/>
  <c r="F52" i="121"/>
  <c r="J52" i="121"/>
  <c r="N52" i="121"/>
  <c r="R52" i="121"/>
  <c r="V52" i="121"/>
  <c r="F71" i="121"/>
  <c r="J71" i="121"/>
  <c r="N71" i="121"/>
  <c r="R71" i="121"/>
  <c r="V71" i="121"/>
  <c r="F4" i="119"/>
  <c r="J4" i="119"/>
  <c r="N4" i="119"/>
  <c r="R4" i="119"/>
  <c r="R3" i="119" s="1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F71" i="119"/>
  <c r="J71" i="119"/>
  <c r="N71" i="119"/>
  <c r="R71" i="119"/>
  <c r="V71" i="119"/>
  <c r="D22" i="118"/>
  <c r="H22" i="118"/>
  <c r="L22" i="118"/>
  <c r="P22" i="118"/>
  <c r="T22" i="118"/>
  <c r="D71" i="118"/>
  <c r="H71" i="118"/>
  <c r="L71" i="118"/>
  <c r="P71" i="118"/>
  <c r="T71" i="118"/>
  <c r="D5" i="12"/>
  <c r="D5" i="11"/>
  <c r="D5" i="9"/>
  <c r="D5" i="7"/>
  <c r="D4" i="2"/>
  <c r="T5" i="12"/>
  <c r="T5" i="11"/>
  <c r="T5" i="9"/>
  <c r="T5" i="7"/>
  <c r="T4" i="2"/>
  <c r="F6" i="12"/>
  <c r="F6" i="11"/>
  <c r="F6" i="9"/>
  <c r="F6" i="7"/>
  <c r="V6" i="12"/>
  <c r="V6" i="11"/>
  <c r="V6" i="9"/>
  <c r="V6" i="7"/>
  <c r="H7" i="12"/>
  <c r="H7" i="11"/>
  <c r="H7" i="9"/>
  <c r="H7" i="7"/>
  <c r="J9" i="12"/>
  <c r="J9" i="11"/>
  <c r="J9" i="9"/>
  <c r="J9" i="7"/>
  <c r="J8" i="2"/>
  <c r="P10" i="12"/>
  <c r="P10" i="11"/>
  <c r="P10" i="9"/>
  <c r="P10" i="7"/>
  <c r="V12" i="12"/>
  <c r="V12" i="11"/>
  <c r="V12" i="9"/>
  <c r="V12" i="7"/>
  <c r="V11" i="2"/>
  <c r="H13" i="11"/>
  <c r="H13" i="12"/>
  <c r="H13" i="9"/>
  <c r="H13" i="7"/>
  <c r="T13" i="12"/>
  <c r="T13" i="11"/>
  <c r="T13" i="9"/>
  <c r="T13" i="7"/>
  <c r="J14" i="11"/>
  <c r="J14" i="12"/>
  <c r="J14" i="9"/>
  <c r="J14" i="7"/>
  <c r="P15" i="12"/>
  <c r="P15" i="9"/>
  <c r="P15" i="11"/>
  <c r="P15" i="7"/>
  <c r="R16" i="12"/>
  <c r="R16" i="11"/>
  <c r="R16" i="9"/>
  <c r="R16" i="7"/>
  <c r="D18" i="12"/>
  <c r="D18" i="11"/>
  <c r="D18" i="9"/>
  <c r="D18" i="7"/>
  <c r="D17" i="2"/>
  <c r="P18" i="12"/>
  <c r="P18" i="11"/>
  <c r="P18" i="9"/>
  <c r="P18" i="7"/>
  <c r="P17" i="2"/>
  <c r="R19" i="12"/>
  <c r="R19" i="11"/>
  <c r="R19" i="9"/>
  <c r="R19" i="7"/>
  <c r="D20" i="12"/>
  <c r="D20" i="9"/>
  <c r="D20" i="11"/>
  <c r="D20" i="7"/>
  <c r="P20" i="12"/>
  <c r="P20" i="11"/>
  <c r="P20" i="9"/>
  <c r="P20" i="7"/>
  <c r="N21" i="12"/>
  <c r="N21" i="11"/>
  <c r="N21" i="9"/>
  <c r="N21" i="7"/>
  <c r="T23" i="11"/>
  <c r="T23" i="9"/>
  <c r="T23" i="12"/>
  <c r="T23" i="7"/>
  <c r="T22" i="2"/>
  <c r="F24" i="12"/>
  <c r="F24" i="11"/>
  <c r="F24" i="9"/>
  <c r="F24" i="7"/>
  <c r="V24" i="12"/>
  <c r="V24" i="11"/>
  <c r="V24" i="9"/>
  <c r="V24" i="7"/>
  <c r="D25" i="12"/>
  <c r="D25" i="9"/>
  <c r="D25" i="11"/>
  <c r="D25" i="7"/>
  <c r="T25" i="12"/>
  <c r="T25" i="9"/>
  <c r="T25" i="11"/>
  <c r="T25" i="7"/>
  <c r="F28" i="12"/>
  <c r="F28" i="11"/>
  <c r="F28" i="9"/>
  <c r="F28" i="7"/>
  <c r="F27" i="2"/>
  <c r="V28" i="12"/>
  <c r="V28" i="11"/>
  <c r="V28" i="9"/>
  <c r="V28" i="7"/>
  <c r="V27" i="2"/>
  <c r="D29" i="12"/>
  <c r="D29" i="11"/>
  <c r="D29" i="9"/>
  <c r="D29" i="7"/>
  <c r="T29" i="12"/>
  <c r="T29" i="11"/>
  <c r="T29" i="9"/>
  <c r="T29" i="7"/>
  <c r="F30" i="12"/>
  <c r="F30" i="11"/>
  <c r="F30" i="9"/>
  <c r="F30" i="7"/>
  <c r="V30" i="12"/>
  <c r="V30" i="11"/>
  <c r="V30" i="9"/>
  <c r="V30" i="7"/>
  <c r="L31" i="12"/>
  <c r="L31" i="9"/>
  <c r="L31" i="11"/>
  <c r="L31" i="7"/>
  <c r="J32" i="12"/>
  <c r="J32" i="11"/>
  <c r="J32" i="9"/>
  <c r="J32" i="7"/>
  <c r="L34" i="12"/>
  <c r="L34" i="11"/>
  <c r="L34" i="9"/>
  <c r="L34" i="7"/>
  <c r="L33" i="2"/>
  <c r="R35" i="12"/>
  <c r="R35" i="11"/>
  <c r="R35" i="7"/>
  <c r="R35" i="9"/>
  <c r="P36" i="12"/>
  <c r="P36" i="9"/>
  <c r="P36" i="11"/>
  <c r="P36" i="7"/>
  <c r="R37" i="12"/>
  <c r="R37" i="9"/>
  <c r="R37" i="7"/>
  <c r="D38" i="12"/>
  <c r="D38" i="9"/>
  <c r="D38" i="7"/>
  <c r="P38" i="12"/>
  <c r="P38" i="11"/>
  <c r="P38" i="9"/>
  <c r="P38" i="7"/>
  <c r="R39" i="11"/>
  <c r="R39" i="12"/>
  <c r="R39" i="9"/>
  <c r="R39" i="7"/>
  <c r="D40" i="12"/>
  <c r="D40" i="9"/>
  <c r="D40" i="7"/>
  <c r="T40" i="12"/>
  <c r="T40" i="9"/>
  <c r="T40" i="7"/>
  <c r="F41" i="12"/>
  <c r="F41" i="11"/>
  <c r="F41" i="7"/>
  <c r="F41" i="9"/>
  <c r="V41" i="12"/>
  <c r="V41" i="11"/>
  <c r="V41" i="7"/>
  <c r="V41" i="9"/>
  <c r="H42" i="12"/>
  <c r="H42" i="11"/>
  <c r="H42" i="9"/>
  <c r="H42" i="7"/>
  <c r="J43" i="7"/>
  <c r="L44" i="7"/>
  <c r="N45" i="12"/>
  <c r="N45" i="11"/>
  <c r="N45" i="7"/>
  <c r="N45" i="9"/>
  <c r="L46" i="7"/>
  <c r="R47" i="12"/>
  <c r="R47" i="11"/>
  <c r="R47" i="9"/>
  <c r="R47" i="7"/>
  <c r="P48" i="12"/>
  <c r="P48" i="11"/>
  <c r="P48" i="9"/>
  <c r="P48" i="7"/>
  <c r="F49" i="12"/>
  <c r="F49" i="11"/>
  <c r="F49" i="7"/>
  <c r="F49" i="9"/>
  <c r="V49" i="12"/>
  <c r="V49" i="11"/>
  <c r="V49" i="7"/>
  <c r="V49" i="9"/>
  <c r="H50" i="7"/>
  <c r="F51" i="7"/>
  <c r="V51" i="7"/>
  <c r="H53" i="12"/>
  <c r="H53" i="9"/>
  <c r="H53" i="11"/>
  <c r="H53" i="7"/>
  <c r="H52" i="2"/>
  <c r="J54" i="12"/>
  <c r="J54" i="9"/>
  <c r="J54" i="11"/>
  <c r="J54" i="7"/>
  <c r="V54" i="12"/>
  <c r="V54" i="9"/>
  <c r="V54" i="11"/>
  <c r="V54" i="7"/>
  <c r="D55" i="12"/>
  <c r="D55" i="11"/>
  <c r="D55" i="9"/>
  <c r="D55" i="7"/>
  <c r="T55" i="12"/>
  <c r="T55" i="11"/>
  <c r="T55" i="9"/>
  <c r="T55" i="7"/>
  <c r="F56" i="12"/>
  <c r="F56" i="11"/>
  <c r="F56" i="9"/>
  <c r="F56" i="7"/>
  <c r="V56" i="12"/>
  <c r="V56" i="11"/>
  <c r="V56" i="9"/>
  <c r="V56" i="7"/>
  <c r="H57" i="12"/>
  <c r="H57" i="9"/>
  <c r="H57" i="11"/>
  <c r="H57" i="7"/>
  <c r="J58" i="12"/>
  <c r="J58" i="9"/>
  <c r="J58" i="11"/>
  <c r="J58" i="7"/>
  <c r="H59" i="12"/>
  <c r="H59" i="11"/>
  <c r="H59" i="9"/>
  <c r="H59" i="7"/>
  <c r="N60" i="12"/>
  <c r="N60" i="11"/>
  <c r="N60" i="9"/>
  <c r="N60" i="7"/>
  <c r="P61" i="7"/>
  <c r="J62" i="12"/>
  <c r="J62" i="11"/>
  <c r="J62" i="9"/>
  <c r="J62" i="7"/>
  <c r="L63" i="12"/>
  <c r="L63" i="11"/>
  <c r="L63" i="9"/>
  <c r="L63" i="7"/>
  <c r="V64" i="12"/>
  <c r="V64" i="9"/>
  <c r="V64" i="11"/>
  <c r="V64" i="7"/>
  <c r="H65" i="12"/>
  <c r="H65" i="11"/>
  <c r="H65" i="9"/>
  <c r="H65" i="7"/>
  <c r="J66" i="12"/>
  <c r="J66" i="11"/>
  <c r="J66" i="9"/>
  <c r="J66" i="7"/>
  <c r="L67" i="12"/>
  <c r="L67" i="11"/>
  <c r="L67" i="9"/>
  <c r="L67" i="7"/>
  <c r="N68" i="12"/>
  <c r="N68" i="11"/>
  <c r="N68" i="9"/>
  <c r="N68" i="7"/>
  <c r="D69" i="12"/>
  <c r="D69" i="11"/>
  <c r="D69" i="9"/>
  <c r="D69" i="7"/>
  <c r="T69" i="12"/>
  <c r="T69" i="11"/>
  <c r="T69" i="9"/>
  <c r="T69" i="7"/>
  <c r="F70" i="11"/>
  <c r="F70" i="9"/>
  <c r="F70" i="7"/>
  <c r="V70" i="11"/>
  <c r="V70" i="9"/>
  <c r="V70" i="7"/>
  <c r="L72" i="12"/>
  <c r="L72" i="11"/>
  <c r="L72" i="9"/>
  <c r="L72" i="7"/>
  <c r="L71" i="2"/>
  <c r="R73" i="12"/>
  <c r="R73" i="11"/>
  <c r="R73" i="9"/>
  <c r="R73" i="7"/>
  <c r="D74" i="12"/>
  <c r="D74" i="9"/>
  <c r="D74" i="11"/>
  <c r="D74" i="7"/>
  <c r="T74" i="12"/>
  <c r="T74" i="11"/>
  <c r="T74" i="9"/>
  <c r="T74" i="7"/>
  <c r="J75" i="12"/>
  <c r="J75" i="11"/>
  <c r="J75" i="9"/>
  <c r="J75" i="7"/>
  <c r="T76" i="12"/>
  <c r="T76" i="11"/>
  <c r="T76" i="9"/>
  <c r="T76" i="7"/>
  <c r="C5" i="12"/>
  <c r="C5" i="11"/>
  <c r="C5" i="9"/>
  <c r="C5" i="7"/>
  <c r="C4" i="2"/>
  <c r="G5" i="11"/>
  <c r="G5" i="12"/>
  <c r="G5" i="9"/>
  <c r="G5" i="7"/>
  <c r="G4" i="2"/>
  <c r="K5" i="12"/>
  <c r="K5" i="11"/>
  <c r="K5" i="9"/>
  <c r="K5" i="7"/>
  <c r="K4" i="2"/>
  <c r="O5" i="12"/>
  <c r="O5" i="11"/>
  <c r="O5" i="9"/>
  <c r="O5" i="7"/>
  <c r="O4" i="2"/>
  <c r="S5" i="12"/>
  <c r="S5" i="11"/>
  <c r="S5" i="9"/>
  <c r="S5" i="7"/>
  <c r="S4" i="2"/>
  <c r="W5" i="12"/>
  <c r="W5" i="9"/>
  <c r="W5" i="7"/>
  <c r="W4" i="2"/>
  <c r="E6" i="12"/>
  <c r="E6" i="11"/>
  <c r="E6" i="9"/>
  <c r="E6" i="7"/>
  <c r="I6" i="12"/>
  <c r="I6" i="9"/>
  <c r="I6" i="11"/>
  <c r="I6" i="7"/>
  <c r="M6" i="12"/>
  <c r="M6" i="9"/>
  <c r="M6" i="11"/>
  <c r="M6" i="7"/>
  <c r="Q6" i="9"/>
  <c r="Q6" i="12"/>
  <c r="Q6" i="11"/>
  <c r="Q6" i="7"/>
  <c r="U6" i="12"/>
  <c r="U6" i="9"/>
  <c r="U6" i="11"/>
  <c r="U6" i="7"/>
  <c r="C7" i="12"/>
  <c r="C7" i="9"/>
  <c r="C7" i="11"/>
  <c r="C7" i="7"/>
  <c r="G7" i="12"/>
  <c r="G7" i="11"/>
  <c r="G7" i="9"/>
  <c r="G7" i="7"/>
  <c r="K7" i="12"/>
  <c r="K7" i="9"/>
  <c r="K7" i="11"/>
  <c r="K7" i="7"/>
  <c r="O7" i="12"/>
  <c r="O7" i="11"/>
  <c r="O7" i="9"/>
  <c r="O7" i="7"/>
  <c r="S7" i="12"/>
  <c r="S7" i="9"/>
  <c r="S7" i="11"/>
  <c r="S7" i="7"/>
  <c r="W7" i="12"/>
  <c r="W7" i="11"/>
  <c r="W7" i="9"/>
  <c r="W7" i="7"/>
  <c r="E9" i="12"/>
  <c r="E9" i="11"/>
  <c r="E9" i="9"/>
  <c r="E9" i="7"/>
  <c r="E8" i="2"/>
  <c r="I9" i="12"/>
  <c r="I9" i="11"/>
  <c r="I9" i="9"/>
  <c r="I9" i="7"/>
  <c r="I8" i="2"/>
  <c r="M9" i="12"/>
  <c r="M9" i="11"/>
  <c r="M9" i="9"/>
  <c r="M9" i="7"/>
  <c r="M8" i="2"/>
  <c r="Q9" i="12"/>
  <c r="Q9" i="11"/>
  <c r="Q9" i="9"/>
  <c r="Q9" i="7"/>
  <c r="Q8" i="2"/>
  <c r="U9" i="12"/>
  <c r="U9" i="11"/>
  <c r="U9" i="9"/>
  <c r="U9" i="7"/>
  <c r="U8" i="2"/>
  <c r="C10" i="12"/>
  <c r="C10" i="11"/>
  <c r="C10" i="9"/>
  <c r="C10" i="7"/>
  <c r="G10" i="12"/>
  <c r="G10" i="11"/>
  <c r="G10" i="9"/>
  <c r="G10" i="7"/>
  <c r="K10" i="12"/>
  <c r="K10" i="11"/>
  <c r="K10" i="9"/>
  <c r="K10" i="7"/>
  <c r="O10" i="12"/>
  <c r="O10" i="11"/>
  <c r="O10" i="9"/>
  <c r="O10" i="7"/>
  <c r="S10" i="12"/>
  <c r="S10" i="11"/>
  <c r="S10" i="9"/>
  <c r="S10" i="7"/>
  <c r="W10" i="12"/>
  <c r="W10" i="11"/>
  <c r="W10" i="9"/>
  <c r="W10" i="7"/>
  <c r="E12" i="12"/>
  <c r="E12" i="11"/>
  <c r="E12" i="9"/>
  <c r="E12" i="7"/>
  <c r="E11" i="2"/>
  <c r="I11" i="2"/>
  <c r="M12" i="12"/>
  <c r="M12" i="11"/>
  <c r="M12" i="9"/>
  <c r="M12" i="7"/>
  <c r="M11" i="2"/>
  <c r="Q12" i="12"/>
  <c r="Q12" i="11"/>
  <c r="Q12" i="9"/>
  <c r="Q12" i="7"/>
  <c r="Q11" i="2"/>
  <c r="U11" i="2"/>
  <c r="C13" i="12"/>
  <c r="C13" i="11"/>
  <c r="C13" i="9"/>
  <c r="C13" i="7"/>
  <c r="G13" i="12"/>
  <c r="G13" i="11"/>
  <c r="G13" i="9"/>
  <c r="G13" i="7"/>
  <c r="K13" i="12"/>
  <c r="K13" i="11"/>
  <c r="K13" i="9"/>
  <c r="K13" i="7"/>
  <c r="O13" i="12"/>
  <c r="O13" i="11"/>
  <c r="O13" i="9"/>
  <c r="O13" i="7"/>
  <c r="S13" i="12"/>
  <c r="S13" i="11"/>
  <c r="S13" i="9"/>
  <c r="S13" i="7"/>
  <c r="W13" i="12"/>
  <c r="W13" i="11"/>
  <c r="W13" i="9"/>
  <c r="W13" i="7"/>
  <c r="E14" i="12"/>
  <c r="E14" i="11"/>
  <c r="E14" i="9"/>
  <c r="E14" i="7"/>
  <c r="I14" i="11"/>
  <c r="I14" i="12"/>
  <c r="I14" i="9"/>
  <c r="I14" i="7"/>
  <c r="M14" i="12"/>
  <c r="M14" i="11"/>
  <c r="M14" i="9"/>
  <c r="M14" i="7"/>
  <c r="Q14" i="12"/>
  <c r="Q14" i="11"/>
  <c r="Q14" i="9"/>
  <c r="Q14" i="7"/>
  <c r="U14" i="12"/>
  <c r="U14" i="11"/>
  <c r="U14" i="9"/>
  <c r="U14" i="7"/>
  <c r="C15" i="11"/>
  <c r="C15" i="12"/>
  <c r="C15" i="9"/>
  <c r="C15" i="7"/>
  <c r="G15" i="12"/>
  <c r="G15" i="11"/>
  <c r="G15" i="9"/>
  <c r="G15" i="7"/>
  <c r="K15" i="11"/>
  <c r="K15" i="12"/>
  <c r="K15" i="9"/>
  <c r="K15" i="7"/>
  <c r="O15" i="12"/>
  <c r="O15" i="11"/>
  <c r="O15" i="9"/>
  <c r="O15" i="7"/>
  <c r="S15" i="11"/>
  <c r="S15" i="12"/>
  <c r="S15" i="9"/>
  <c r="S15" i="7"/>
  <c r="W15" i="12"/>
  <c r="W15" i="11"/>
  <c r="W15" i="9"/>
  <c r="W15" i="7"/>
  <c r="E16" i="12"/>
  <c r="E16" i="11"/>
  <c r="E16" i="9"/>
  <c r="E16" i="7"/>
  <c r="I16" i="12"/>
  <c r="I16" i="9"/>
  <c r="I16" i="11"/>
  <c r="I16" i="7"/>
  <c r="M16" i="12"/>
  <c r="M16" i="11"/>
  <c r="M16" i="9"/>
  <c r="M16" i="7"/>
  <c r="Q16" i="12"/>
  <c r="Q16" i="11"/>
  <c r="Q16" i="9"/>
  <c r="Q16" i="7"/>
  <c r="U16" i="12"/>
  <c r="U16" i="11"/>
  <c r="U16" i="9"/>
  <c r="U16" i="7"/>
  <c r="C17" i="2"/>
  <c r="G17" i="2"/>
  <c r="K18" i="12"/>
  <c r="K18" i="11"/>
  <c r="K18" i="9"/>
  <c r="K18" i="7"/>
  <c r="K17" i="2"/>
  <c r="O17" i="2"/>
  <c r="S18" i="12"/>
  <c r="S18" i="11"/>
  <c r="S18" i="9"/>
  <c r="S18" i="7"/>
  <c r="S17" i="2"/>
  <c r="W18" i="12"/>
  <c r="W18" i="11"/>
  <c r="W18" i="9"/>
  <c r="W18" i="7"/>
  <c r="W17" i="2"/>
  <c r="E19" i="12"/>
  <c r="E19" i="11"/>
  <c r="E19" i="9"/>
  <c r="E19" i="7"/>
  <c r="I19" i="11"/>
  <c r="I19" i="12"/>
  <c r="I19" i="9"/>
  <c r="I19" i="7"/>
  <c r="M19" i="12"/>
  <c r="M19" i="11"/>
  <c r="M19" i="9"/>
  <c r="M19" i="7"/>
  <c r="Q19" i="12"/>
  <c r="Q19" i="11"/>
  <c r="Q19" i="9"/>
  <c r="Q19" i="7"/>
  <c r="U19" i="12"/>
  <c r="U19" i="11"/>
  <c r="U19" i="9"/>
  <c r="U19" i="7"/>
  <c r="C20" i="12"/>
  <c r="C20" i="11"/>
  <c r="C20" i="9"/>
  <c r="C20" i="7"/>
  <c r="G20" i="12"/>
  <c r="G20" i="11"/>
  <c r="G20" i="9"/>
  <c r="G20" i="7"/>
  <c r="K20" i="12"/>
  <c r="K20" i="11"/>
  <c r="K20" i="9"/>
  <c r="K20" i="7"/>
  <c r="O20" i="12"/>
  <c r="O20" i="11"/>
  <c r="O20" i="9"/>
  <c r="O20" i="7"/>
  <c r="S20" i="12"/>
  <c r="S20" i="11"/>
  <c r="S20" i="9"/>
  <c r="S20" i="7"/>
  <c r="W20" i="12"/>
  <c r="W20" i="11"/>
  <c r="W20" i="9"/>
  <c r="W20" i="7"/>
  <c r="E21" i="12"/>
  <c r="E21" i="11"/>
  <c r="E21" i="9"/>
  <c r="E21" i="7"/>
  <c r="I21" i="12"/>
  <c r="I21" i="11"/>
  <c r="I21" i="9"/>
  <c r="I21" i="7"/>
  <c r="M21" i="12"/>
  <c r="M21" i="9"/>
  <c r="M21" i="11"/>
  <c r="M21" i="7"/>
  <c r="Q21" i="12"/>
  <c r="Q21" i="11"/>
  <c r="Q21" i="9"/>
  <c r="Q21" i="7"/>
  <c r="U21" i="12"/>
  <c r="U21" i="11"/>
  <c r="U21" i="9"/>
  <c r="U21" i="7"/>
  <c r="C22" i="2"/>
  <c r="G23" i="12"/>
  <c r="G23" i="9"/>
  <c r="G23" i="11"/>
  <c r="G23" i="7"/>
  <c r="G22" i="2"/>
  <c r="K23" i="12"/>
  <c r="K23" i="11"/>
  <c r="K23" i="9"/>
  <c r="K23" i="7"/>
  <c r="K22" i="2"/>
  <c r="O22" i="2"/>
  <c r="S23" i="12"/>
  <c r="S23" i="11"/>
  <c r="S23" i="9"/>
  <c r="S23" i="7"/>
  <c r="S22" i="2"/>
  <c r="W23" i="12"/>
  <c r="W23" i="9"/>
  <c r="W23" i="11"/>
  <c r="W23" i="7"/>
  <c r="W22" i="2"/>
  <c r="E24" i="12"/>
  <c r="E24" i="11"/>
  <c r="E24" i="9"/>
  <c r="E24" i="7"/>
  <c r="I24" i="12"/>
  <c r="I24" i="11"/>
  <c r="I24" i="9"/>
  <c r="I24" i="7"/>
  <c r="M24" i="12"/>
  <c r="M24" i="11"/>
  <c r="M24" i="9"/>
  <c r="M24" i="7"/>
  <c r="Q24" i="12"/>
  <c r="Q24" i="11"/>
  <c r="Q24" i="9"/>
  <c r="Q24" i="7"/>
  <c r="U24" i="11"/>
  <c r="U24" i="9"/>
  <c r="U24" i="12"/>
  <c r="U24" i="7"/>
  <c r="C25" i="12"/>
  <c r="C25" i="11"/>
  <c r="C25" i="9"/>
  <c r="C25" i="7"/>
  <c r="G25" i="12"/>
  <c r="G25" i="11"/>
  <c r="G25" i="9"/>
  <c r="G25" i="7"/>
  <c r="K25" i="12"/>
  <c r="K25" i="11"/>
  <c r="K25" i="9"/>
  <c r="K25" i="7"/>
  <c r="O25" i="12"/>
  <c r="O25" i="11"/>
  <c r="O25" i="9"/>
  <c r="O25" i="7"/>
  <c r="S25" i="12"/>
  <c r="S25" i="11"/>
  <c r="S25" i="9"/>
  <c r="S25" i="7"/>
  <c r="W25" i="12"/>
  <c r="W25" i="11"/>
  <c r="W25" i="9"/>
  <c r="W25" i="7"/>
  <c r="E28" i="12"/>
  <c r="E28" i="11"/>
  <c r="E28" i="9"/>
  <c r="E28" i="7"/>
  <c r="E27" i="2"/>
  <c r="I28" i="12"/>
  <c r="I28" i="9"/>
  <c r="I28" i="11"/>
  <c r="I28" i="7"/>
  <c r="I27" i="2"/>
  <c r="M28" i="11"/>
  <c r="M28" i="12"/>
  <c r="M28" i="9"/>
  <c r="M28" i="7"/>
  <c r="M27" i="2"/>
  <c r="Q28" i="12"/>
  <c r="Q28" i="11"/>
  <c r="Q28" i="9"/>
  <c r="Q28" i="7"/>
  <c r="Q27" i="2"/>
  <c r="U28" i="11"/>
  <c r="U28" i="12"/>
  <c r="U28" i="9"/>
  <c r="U28" i="7"/>
  <c r="U27" i="2"/>
  <c r="C29" i="12"/>
  <c r="C29" i="11"/>
  <c r="C29" i="7"/>
  <c r="C29" i="9"/>
  <c r="G29" i="12"/>
  <c r="G29" i="11"/>
  <c r="G29" i="7"/>
  <c r="G29" i="9"/>
  <c r="K29" i="12"/>
  <c r="K29" i="11"/>
  <c r="K29" i="9"/>
  <c r="K29" i="7"/>
  <c r="O29" i="12"/>
  <c r="O29" i="11"/>
  <c r="O29" i="7"/>
  <c r="O29" i="9"/>
  <c r="S29" i="12"/>
  <c r="S29" i="11"/>
  <c r="S29" i="7"/>
  <c r="S29" i="9"/>
  <c r="W29" i="12"/>
  <c r="W29" i="11"/>
  <c r="W29" i="7"/>
  <c r="W29" i="9"/>
  <c r="E30" i="12"/>
  <c r="E30" i="11"/>
  <c r="E30" i="9"/>
  <c r="E30" i="7"/>
  <c r="I30" i="12"/>
  <c r="I30" i="11"/>
  <c r="I30" i="9"/>
  <c r="I30" i="7"/>
  <c r="M30" i="12"/>
  <c r="M30" i="11"/>
  <c r="M30" i="9"/>
  <c r="M30" i="7"/>
  <c r="Q30" i="12"/>
  <c r="Q30" i="11"/>
  <c r="Q30" i="9"/>
  <c r="Q30" i="7"/>
  <c r="U30" i="12"/>
  <c r="U30" i="11"/>
  <c r="U30" i="9"/>
  <c r="U30" i="7"/>
  <c r="C31" i="12"/>
  <c r="C31" i="11"/>
  <c r="C31" i="7"/>
  <c r="C31" i="9"/>
  <c r="G31" i="12"/>
  <c r="G31" i="11"/>
  <c r="G31" i="9"/>
  <c r="G31" i="7"/>
  <c r="K31" i="12"/>
  <c r="K31" i="11"/>
  <c r="K31" i="9"/>
  <c r="K31" i="7"/>
  <c r="O31" i="12"/>
  <c r="O31" i="11"/>
  <c r="O31" i="9"/>
  <c r="O31" i="7"/>
  <c r="S31" i="12"/>
  <c r="S31" i="11"/>
  <c r="S31" i="7"/>
  <c r="S31" i="9"/>
  <c r="W31" i="12"/>
  <c r="W31" i="11"/>
  <c r="W31" i="9"/>
  <c r="W31" i="7"/>
  <c r="E32" i="12"/>
  <c r="E32" i="11"/>
  <c r="E32" i="9"/>
  <c r="E32" i="7"/>
  <c r="I32" i="12"/>
  <c r="I32" i="11"/>
  <c r="I32" i="9"/>
  <c r="I32" i="7"/>
  <c r="M32" i="12"/>
  <c r="M32" i="9"/>
  <c r="M32" i="11"/>
  <c r="M32" i="7"/>
  <c r="Q32" i="12"/>
  <c r="Q32" i="11"/>
  <c r="Q32" i="9"/>
  <c r="Q32" i="7"/>
  <c r="U32" i="12"/>
  <c r="U32" i="11"/>
  <c r="U32" i="9"/>
  <c r="U32" i="7"/>
  <c r="C34" i="12"/>
  <c r="C34" i="11"/>
  <c r="C34" i="9"/>
  <c r="C34" i="7"/>
  <c r="C33" i="2"/>
  <c r="G34" i="12"/>
  <c r="G34" i="9"/>
  <c r="G34" i="11"/>
  <c r="G34" i="7"/>
  <c r="G33" i="2"/>
  <c r="K34" i="12"/>
  <c r="K34" i="11"/>
  <c r="K34" i="9"/>
  <c r="K34" i="7"/>
  <c r="K33" i="2"/>
  <c r="O34" i="12"/>
  <c r="O34" i="9"/>
  <c r="O34" i="11"/>
  <c r="O34" i="7"/>
  <c r="O33" i="2"/>
  <c r="S34" i="12"/>
  <c r="S34" i="11"/>
  <c r="S34" i="9"/>
  <c r="S34" i="7"/>
  <c r="S33" i="2"/>
  <c r="W34" i="12"/>
  <c r="W34" i="9"/>
  <c r="W34" i="11"/>
  <c r="W34" i="7"/>
  <c r="W33" i="2"/>
  <c r="E35" i="12"/>
  <c r="E35" i="11"/>
  <c r="E35" i="9"/>
  <c r="E35" i="7"/>
  <c r="I35" i="12"/>
  <c r="I35" i="11"/>
  <c r="I35" i="9"/>
  <c r="I35" i="7"/>
  <c r="M35" i="12"/>
  <c r="M35" i="11"/>
  <c r="M35" i="9"/>
  <c r="M35" i="7"/>
  <c r="Q35" i="12"/>
  <c r="Q35" i="11"/>
  <c r="Q35" i="9"/>
  <c r="Q35" i="7"/>
  <c r="U35" i="12"/>
  <c r="U35" i="11"/>
  <c r="U35" i="9"/>
  <c r="U35" i="7"/>
  <c r="C36" i="12"/>
  <c r="C36" i="11"/>
  <c r="C36" i="9"/>
  <c r="C36" i="7"/>
  <c r="G36" i="12"/>
  <c r="G36" i="11"/>
  <c r="G36" i="9"/>
  <c r="G36" i="7"/>
  <c r="K36" i="12"/>
  <c r="K36" i="11"/>
  <c r="K36" i="9"/>
  <c r="K36" i="7"/>
  <c r="O36" i="11"/>
  <c r="O36" i="9"/>
  <c r="O36" i="12"/>
  <c r="O36" i="7"/>
  <c r="S36" i="12"/>
  <c r="S36" i="11"/>
  <c r="S36" i="9"/>
  <c r="S36" i="7"/>
  <c r="W36" i="12"/>
  <c r="W36" i="9"/>
  <c r="W36" i="7"/>
  <c r="E37" i="12"/>
  <c r="E37" i="9"/>
  <c r="E37" i="11"/>
  <c r="E37" i="7"/>
  <c r="I37" i="12"/>
  <c r="I37" i="9"/>
  <c r="I37" i="11"/>
  <c r="I37" i="7"/>
  <c r="M37" i="12"/>
  <c r="M37" i="9"/>
  <c r="M37" i="11"/>
  <c r="M37" i="7"/>
  <c r="Q37" i="12"/>
  <c r="Q37" i="9"/>
  <c r="Q37" i="11"/>
  <c r="Q37" i="7"/>
  <c r="U37" i="12"/>
  <c r="U37" i="9"/>
  <c r="U37" i="11"/>
  <c r="U37" i="7"/>
  <c r="C38" i="12"/>
  <c r="C38" i="9"/>
  <c r="C38" i="7"/>
  <c r="G38" i="12"/>
  <c r="G38" i="9"/>
  <c r="G38" i="7"/>
  <c r="K38" i="12"/>
  <c r="K38" i="9"/>
  <c r="K38" i="7"/>
  <c r="O38" i="12"/>
  <c r="O38" i="11"/>
  <c r="O38" i="9"/>
  <c r="O38" i="7"/>
  <c r="S38" i="12"/>
  <c r="S38" i="9"/>
  <c r="S38" i="7"/>
  <c r="W38" i="12"/>
  <c r="W38" i="9"/>
  <c r="W38" i="7"/>
  <c r="E39" i="12"/>
  <c r="E39" i="9"/>
  <c r="E39" i="7"/>
  <c r="I39" i="12"/>
  <c r="I39" i="11"/>
  <c r="I39" i="9"/>
  <c r="I39" i="7"/>
  <c r="M39" i="12"/>
  <c r="M39" i="11"/>
  <c r="M39" i="9"/>
  <c r="M39" i="7"/>
  <c r="Q39" i="12"/>
  <c r="Q39" i="11"/>
  <c r="Q39" i="9"/>
  <c r="Q39" i="7"/>
  <c r="U39" i="12"/>
  <c r="U39" i="11"/>
  <c r="U39" i="9"/>
  <c r="U39" i="7"/>
  <c r="C40" i="12"/>
  <c r="C40" i="9"/>
  <c r="C40" i="7"/>
  <c r="G40" i="12"/>
  <c r="G40" i="9"/>
  <c r="G40" i="7"/>
  <c r="K40" i="12"/>
  <c r="K40" i="9"/>
  <c r="K40" i="7"/>
  <c r="O40" i="12"/>
  <c r="O40" i="9"/>
  <c r="O40" i="7"/>
  <c r="S40" i="9"/>
  <c r="S40" i="12"/>
  <c r="S40" i="7"/>
  <c r="W40" i="12"/>
  <c r="W40" i="9"/>
  <c r="W40" i="7"/>
  <c r="E41" i="12"/>
  <c r="E41" i="9"/>
  <c r="E41" i="11"/>
  <c r="E41" i="7"/>
  <c r="I41" i="12"/>
  <c r="I41" i="9"/>
  <c r="I41" i="11"/>
  <c r="I41" i="7"/>
  <c r="M41" i="12"/>
  <c r="M41" i="9"/>
  <c r="M41" i="11"/>
  <c r="M41" i="7"/>
  <c r="Q41" i="12"/>
  <c r="Q41" i="9"/>
  <c r="Q41" i="11"/>
  <c r="Q41" i="7"/>
  <c r="U41" i="12"/>
  <c r="U41" i="9"/>
  <c r="U41" i="11"/>
  <c r="U41" i="7"/>
  <c r="C42" i="12"/>
  <c r="C42" i="11"/>
  <c r="C42" i="9"/>
  <c r="C42" i="7"/>
  <c r="G42" i="12"/>
  <c r="G42" i="9"/>
  <c r="G42" i="11"/>
  <c r="G42" i="7"/>
  <c r="K42" i="12"/>
  <c r="K42" i="11"/>
  <c r="K42" i="9"/>
  <c r="K42" i="7"/>
  <c r="O42" i="12"/>
  <c r="O42" i="9"/>
  <c r="O42" i="11"/>
  <c r="O42" i="7"/>
  <c r="S42" i="12"/>
  <c r="S42" i="11"/>
  <c r="S42" i="9"/>
  <c r="S42" i="7"/>
  <c r="W42" i="12"/>
  <c r="W42" i="9"/>
  <c r="W42" i="11"/>
  <c r="W42" i="7"/>
  <c r="E43" i="7"/>
  <c r="I43" i="7"/>
  <c r="M43" i="7"/>
  <c r="Q43" i="7"/>
  <c r="U43" i="7"/>
  <c r="C44" i="7"/>
  <c r="G44" i="7"/>
  <c r="K44" i="7"/>
  <c r="O44" i="7"/>
  <c r="S44" i="7"/>
  <c r="W44" i="7"/>
  <c r="E45" i="12"/>
  <c r="E45" i="9"/>
  <c r="E45" i="11"/>
  <c r="E45" i="7"/>
  <c r="I45" i="12"/>
  <c r="I45" i="9"/>
  <c r="I45" i="11"/>
  <c r="I45" i="7"/>
  <c r="M45" i="12"/>
  <c r="M45" i="9"/>
  <c r="M45" i="11"/>
  <c r="M45" i="7"/>
  <c r="Q45" i="12"/>
  <c r="Q45" i="9"/>
  <c r="Q45" i="11"/>
  <c r="Q45" i="7"/>
  <c r="U45" i="12"/>
  <c r="U45" i="9"/>
  <c r="U45" i="11"/>
  <c r="U45" i="7"/>
  <c r="C46" i="7"/>
  <c r="G46" i="7"/>
  <c r="K46" i="7"/>
  <c r="O46" i="7"/>
  <c r="S46" i="7"/>
  <c r="W46" i="7"/>
  <c r="E47" i="12"/>
  <c r="E47" i="11"/>
  <c r="E47" i="9"/>
  <c r="E47" i="7"/>
  <c r="I47" i="12"/>
  <c r="I47" i="11"/>
  <c r="I47" i="9"/>
  <c r="I47" i="7"/>
  <c r="M47" i="12"/>
  <c r="M47" i="11"/>
  <c r="M47" i="9"/>
  <c r="M47" i="7"/>
  <c r="Q47" i="12"/>
  <c r="Q47" i="11"/>
  <c r="Q47" i="9"/>
  <c r="Q47" i="7"/>
  <c r="U47" i="12"/>
  <c r="U47" i="11"/>
  <c r="U47" i="9"/>
  <c r="U47" i="7"/>
  <c r="C48" i="12"/>
  <c r="C48" i="11"/>
  <c r="C48" i="9"/>
  <c r="C48" i="7"/>
  <c r="G48" i="12"/>
  <c r="G48" i="11"/>
  <c r="G48" i="9"/>
  <c r="G48" i="7"/>
  <c r="K48" i="12"/>
  <c r="K48" i="11"/>
  <c r="K48" i="9"/>
  <c r="K48" i="7"/>
  <c r="O48" i="11"/>
  <c r="O48" i="9"/>
  <c r="O48" i="12"/>
  <c r="O48" i="7"/>
  <c r="S48" i="12"/>
  <c r="S48" i="11"/>
  <c r="S48" i="9"/>
  <c r="S48" i="7"/>
  <c r="W48" i="12"/>
  <c r="W48" i="11"/>
  <c r="W48" i="9"/>
  <c r="W48" i="7"/>
  <c r="E49" i="12"/>
  <c r="E49" i="9"/>
  <c r="E49" i="11"/>
  <c r="E49" i="7"/>
  <c r="I49" i="12"/>
  <c r="I49" i="9"/>
  <c r="I49" i="11"/>
  <c r="I49" i="7"/>
  <c r="M49" i="12"/>
  <c r="M49" i="9"/>
  <c r="M49" i="11"/>
  <c r="M49" i="7"/>
  <c r="Q49" i="12"/>
  <c r="Q49" i="9"/>
  <c r="Q49" i="11"/>
  <c r="Q49" i="7"/>
  <c r="U49" i="12"/>
  <c r="U49" i="9"/>
  <c r="U49" i="11"/>
  <c r="U49" i="7"/>
  <c r="C50" i="7"/>
  <c r="G50" i="7"/>
  <c r="K50" i="7"/>
  <c r="O50" i="7"/>
  <c r="S50" i="12"/>
  <c r="S50" i="11"/>
  <c r="S50" i="9"/>
  <c r="S50" i="7"/>
  <c r="W50" i="7"/>
  <c r="E51" i="7"/>
  <c r="I51" i="7"/>
  <c r="M51" i="7"/>
  <c r="Q51" i="7"/>
  <c r="U51" i="7"/>
  <c r="C53" i="12"/>
  <c r="C53" i="11"/>
  <c r="C53" i="9"/>
  <c r="C53" i="7"/>
  <c r="C52" i="2"/>
  <c r="G52" i="2"/>
  <c r="K53" i="12"/>
  <c r="K53" i="11"/>
  <c r="K53" i="9"/>
  <c r="K53" i="7"/>
  <c r="K52" i="2"/>
  <c r="O53" i="12"/>
  <c r="O53" i="11"/>
  <c r="O53" i="9"/>
  <c r="O53" i="7"/>
  <c r="O52" i="2"/>
  <c r="S52" i="2"/>
  <c r="W53" i="12"/>
  <c r="W53" i="11"/>
  <c r="W53" i="9"/>
  <c r="W53" i="7"/>
  <c r="W52" i="2"/>
  <c r="E54" i="12"/>
  <c r="E54" i="11"/>
  <c r="E54" i="9"/>
  <c r="E54" i="7"/>
  <c r="I54" i="12"/>
  <c r="I54" i="9"/>
  <c r="I54" i="11"/>
  <c r="I54" i="7"/>
  <c r="M54" i="12"/>
  <c r="M54" i="11"/>
  <c r="M54" i="9"/>
  <c r="M54" i="7"/>
  <c r="Q54" i="12"/>
  <c r="Q54" i="9"/>
  <c r="Q54" i="11"/>
  <c r="Q54" i="7"/>
  <c r="U54" i="12"/>
  <c r="U54" i="11"/>
  <c r="U54" i="9"/>
  <c r="U54" i="7"/>
  <c r="C55" i="12"/>
  <c r="C55" i="9"/>
  <c r="C55" i="11"/>
  <c r="C55" i="7"/>
  <c r="G55" i="12"/>
  <c r="G55" i="11"/>
  <c r="G55" i="9"/>
  <c r="G55" i="7"/>
  <c r="K55" i="12"/>
  <c r="K55" i="9"/>
  <c r="K55" i="11"/>
  <c r="K55" i="7"/>
  <c r="O55" i="12"/>
  <c r="O55" i="11"/>
  <c r="O55" i="9"/>
  <c r="O55" i="7"/>
  <c r="S55" i="12"/>
  <c r="S55" i="9"/>
  <c r="S55" i="11"/>
  <c r="S55" i="7"/>
  <c r="W55" i="12"/>
  <c r="W55" i="11"/>
  <c r="W55" i="9"/>
  <c r="W55" i="7"/>
  <c r="E56" i="12"/>
  <c r="E56" i="11"/>
  <c r="E56" i="9"/>
  <c r="E56" i="7"/>
  <c r="I56" i="12"/>
  <c r="I56" i="11"/>
  <c r="I56" i="9"/>
  <c r="I56" i="7"/>
  <c r="M56" i="12"/>
  <c r="M56" i="11"/>
  <c r="M56" i="9"/>
  <c r="M56" i="7"/>
  <c r="Q56" i="12"/>
  <c r="Q56" i="11"/>
  <c r="Q56" i="9"/>
  <c r="Q56" i="7"/>
  <c r="U56" i="12"/>
  <c r="U56" i="11"/>
  <c r="U56" i="9"/>
  <c r="U56" i="7"/>
  <c r="C57" i="12"/>
  <c r="C57" i="11"/>
  <c r="C57" i="9"/>
  <c r="C57" i="7"/>
  <c r="G57" i="12"/>
  <c r="G57" i="11"/>
  <c r="G57" i="9"/>
  <c r="G57" i="7"/>
  <c r="K57" i="12"/>
  <c r="K57" i="11"/>
  <c r="K57" i="9"/>
  <c r="K57" i="7"/>
  <c r="O57" i="12"/>
  <c r="O57" i="11"/>
  <c r="O57" i="9"/>
  <c r="O57" i="7"/>
  <c r="S57" i="12"/>
  <c r="S57" i="11"/>
  <c r="S57" i="9"/>
  <c r="S57" i="7"/>
  <c r="W57" i="12"/>
  <c r="W57" i="11"/>
  <c r="W57" i="9"/>
  <c r="W57" i="7"/>
  <c r="E58" i="12"/>
  <c r="E58" i="9"/>
  <c r="E58" i="11"/>
  <c r="E58" i="7"/>
  <c r="I58" i="12"/>
  <c r="I58" i="9"/>
  <c r="I58" i="11"/>
  <c r="I58" i="7"/>
  <c r="M58" i="12"/>
  <c r="M58" i="11"/>
  <c r="M58" i="9"/>
  <c r="M58" i="7"/>
  <c r="Q58" i="12"/>
  <c r="Q58" i="9"/>
  <c r="Q58" i="11"/>
  <c r="Q58" i="7"/>
  <c r="U58" i="12"/>
  <c r="U58" i="9"/>
  <c r="U58" i="11"/>
  <c r="U58" i="7"/>
  <c r="C59" i="12"/>
  <c r="C59" i="11"/>
  <c r="C59" i="9"/>
  <c r="C59" i="7"/>
  <c r="G59" i="12"/>
  <c r="G59" i="9"/>
  <c r="G59" i="11"/>
  <c r="G59" i="7"/>
  <c r="K59" i="12"/>
  <c r="K59" i="11"/>
  <c r="K59" i="9"/>
  <c r="K59" i="7"/>
  <c r="O59" i="12"/>
  <c r="O59" i="11"/>
  <c r="O59" i="9"/>
  <c r="O59" i="7"/>
  <c r="S59" i="12"/>
  <c r="S59" i="11"/>
  <c r="S59" i="9"/>
  <c r="S59" i="7"/>
  <c r="W59" i="12"/>
  <c r="W59" i="11"/>
  <c r="W59" i="9"/>
  <c r="W59" i="7"/>
  <c r="E60" i="12"/>
  <c r="E60" i="11"/>
  <c r="E60" i="9"/>
  <c r="E60" i="7"/>
  <c r="I60" i="12"/>
  <c r="I60" i="11"/>
  <c r="I60" i="9"/>
  <c r="I60" i="7"/>
  <c r="M60" i="12"/>
  <c r="M60" i="11"/>
  <c r="M60" i="9"/>
  <c r="M60" i="7"/>
  <c r="Q60" i="12"/>
  <c r="Q60" i="11"/>
  <c r="Q60" i="9"/>
  <c r="Q60" i="7"/>
  <c r="U60" i="12"/>
  <c r="U60" i="11"/>
  <c r="U60" i="9"/>
  <c r="U60" i="7"/>
  <c r="C61" i="7"/>
  <c r="G61" i="7"/>
  <c r="K61" i="7"/>
  <c r="O61" i="7"/>
  <c r="S61" i="7"/>
  <c r="W61" i="7"/>
  <c r="E62" i="12"/>
  <c r="E62" i="11"/>
  <c r="E62" i="9"/>
  <c r="E62" i="7"/>
  <c r="I62" i="12"/>
  <c r="I62" i="9"/>
  <c r="I62" i="11"/>
  <c r="I62" i="7"/>
  <c r="M62" i="12"/>
  <c r="M62" i="11"/>
  <c r="M62" i="9"/>
  <c r="M62" i="7"/>
  <c r="Q62" i="12"/>
  <c r="Q62" i="9"/>
  <c r="Q62" i="11"/>
  <c r="Q62" i="7"/>
  <c r="U62" i="12"/>
  <c r="U62" i="11"/>
  <c r="U62" i="9"/>
  <c r="U62" i="7"/>
  <c r="C63" i="12"/>
  <c r="C63" i="11"/>
  <c r="C63" i="9"/>
  <c r="C63" i="7"/>
  <c r="G63" i="12"/>
  <c r="G63" i="11"/>
  <c r="G63" i="9"/>
  <c r="G63" i="7"/>
  <c r="K63" i="12"/>
  <c r="K63" i="11"/>
  <c r="K63" i="9"/>
  <c r="K63" i="7"/>
  <c r="O63" i="12"/>
  <c r="O63" i="11"/>
  <c r="O63" i="9"/>
  <c r="O63" i="7"/>
  <c r="S63" i="12"/>
  <c r="S63" i="11"/>
  <c r="S63" i="9"/>
  <c r="S63" i="7"/>
  <c r="W63" i="12"/>
  <c r="W63" i="11"/>
  <c r="W63" i="9"/>
  <c r="W63" i="7"/>
  <c r="E64" i="12"/>
  <c r="E64" i="11"/>
  <c r="E64" i="9"/>
  <c r="E64" i="7"/>
  <c r="I64" i="12"/>
  <c r="I64" i="11"/>
  <c r="I64" i="9"/>
  <c r="I64" i="7"/>
  <c r="M64" i="12"/>
  <c r="M64" i="11"/>
  <c r="M64" i="9"/>
  <c r="M64" i="7"/>
  <c r="Q64" i="12"/>
  <c r="Q64" i="11"/>
  <c r="Q64" i="9"/>
  <c r="Q64" i="7"/>
  <c r="U64" i="12"/>
  <c r="U64" i="11"/>
  <c r="U64" i="9"/>
  <c r="U64" i="7"/>
  <c r="C65" i="12"/>
  <c r="C65" i="11"/>
  <c r="C65" i="9"/>
  <c r="C65" i="7"/>
  <c r="G65" i="12"/>
  <c r="G65" i="11"/>
  <c r="G65" i="9"/>
  <c r="G65" i="7"/>
  <c r="K65" i="12"/>
  <c r="K65" i="11"/>
  <c r="K65" i="9"/>
  <c r="K65" i="7"/>
  <c r="O65" i="12"/>
  <c r="O65" i="9"/>
  <c r="O65" i="11"/>
  <c r="O65" i="7"/>
  <c r="S65" i="12"/>
  <c r="S65" i="11"/>
  <c r="S65" i="9"/>
  <c r="S65" i="7"/>
  <c r="W65" i="12"/>
  <c r="W65" i="11"/>
  <c r="W65" i="9"/>
  <c r="W65" i="7"/>
  <c r="E66" i="12"/>
  <c r="E66" i="11"/>
  <c r="E66" i="9"/>
  <c r="E66" i="7"/>
  <c r="I66" i="12"/>
  <c r="I66" i="11"/>
  <c r="I66" i="9"/>
  <c r="I66" i="7"/>
  <c r="M66" i="12"/>
  <c r="M66" i="11"/>
  <c r="M66" i="9"/>
  <c r="M66" i="7"/>
  <c r="Q66" i="12"/>
  <c r="Q66" i="11"/>
  <c r="Q66" i="9"/>
  <c r="Q66" i="7"/>
  <c r="U66" i="7"/>
  <c r="C67" i="12"/>
  <c r="C67" i="11"/>
  <c r="C67" i="9"/>
  <c r="C67" i="7"/>
  <c r="G67" i="12"/>
  <c r="G67" i="11"/>
  <c r="G67" i="9"/>
  <c r="G67" i="7"/>
  <c r="K67" i="12"/>
  <c r="K67" i="11"/>
  <c r="K67" i="9"/>
  <c r="K67" i="7"/>
  <c r="O67" i="12"/>
  <c r="O67" i="11"/>
  <c r="O67" i="9"/>
  <c r="O67" i="7"/>
  <c r="S67" i="12"/>
  <c r="S67" i="11"/>
  <c r="S67" i="9"/>
  <c r="S67" i="7"/>
  <c r="W67" i="12"/>
  <c r="W67" i="11"/>
  <c r="W67" i="9"/>
  <c r="W67" i="7"/>
  <c r="E68" i="12"/>
  <c r="E68" i="11"/>
  <c r="E68" i="9"/>
  <c r="E68" i="7"/>
  <c r="I68" i="12"/>
  <c r="I68" i="11"/>
  <c r="I68" i="9"/>
  <c r="I68" i="7"/>
  <c r="M68" i="12"/>
  <c r="M68" i="11"/>
  <c r="M68" i="9"/>
  <c r="M68" i="7"/>
  <c r="Q68" i="12"/>
  <c r="Q68" i="11"/>
  <c r="Q68" i="9"/>
  <c r="Q68" i="7"/>
  <c r="U68" i="12"/>
  <c r="U68" i="11"/>
  <c r="U68" i="9"/>
  <c r="U68" i="7"/>
  <c r="C69" i="12"/>
  <c r="C69" i="11"/>
  <c r="C69" i="9"/>
  <c r="C69" i="7"/>
  <c r="G69" i="12"/>
  <c r="G69" i="11"/>
  <c r="G69" i="9"/>
  <c r="G69" i="7"/>
  <c r="K69" i="12"/>
  <c r="K69" i="11"/>
  <c r="K69" i="9"/>
  <c r="K69" i="7"/>
  <c r="O69" i="12"/>
  <c r="O69" i="11"/>
  <c r="O69" i="9"/>
  <c r="O69" i="7"/>
  <c r="S69" i="12"/>
  <c r="S69" i="11"/>
  <c r="S69" i="9"/>
  <c r="S69" i="7"/>
  <c r="W69" i="12"/>
  <c r="W69" i="11"/>
  <c r="W69" i="9"/>
  <c r="W69" i="7"/>
  <c r="E70" i="11"/>
  <c r="E70" i="9"/>
  <c r="E70" i="7"/>
  <c r="I70" i="9"/>
  <c r="I70" i="11"/>
  <c r="I70" i="7"/>
  <c r="M70" i="11"/>
  <c r="M70" i="9"/>
  <c r="M70" i="7"/>
  <c r="Q70" i="9"/>
  <c r="Q70" i="11"/>
  <c r="Q70" i="7"/>
  <c r="U70" i="11"/>
  <c r="U70" i="9"/>
  <c r="U70" i="7"/>
  <c r="C72" i="12"/>
  <c r="C72" i="11"/>
  <c r="C72" i="9"/>
  <c r="C72" i="7"/>
  <c r="C71" i="2"/>
  <c r="G72" i="12"/>
  <c r="G72" i="11"/>
  <c r="G72" i="7"/>
  <c r="G72" i="9"/>
  <c r="G71" i="2"/>
  <c r="K72" i="12"/>
  <c r="K72" i="11"/>
  <c r="K72" i="9"/>
  <c r="K72" i="7"/>
  <c r="K71" i="2"/>
  <c r="O72" i="12"/>
  <c r="O72" i="11"/>
  <c r="O72" i="7"/>
  <c r="O72" i="9"/>
  <c r="O71" i="2"/>
  <c r="S72" i="12"/>
  <c r="S72" i="11"/>
  <c r="S72" i="9"/>
  <c r="S72" i="7"/>
  <c r="S71" i="2"/>
  <c r="W72" i="12"/>
  <c r="W72" i="11"/>
  <c r="W72" i="7"/>
  <c r="W72" i="9"/>
  <c r="W71" i="2"/>
  <c r="E73" i="12"/>
  <c r="E73" i="11"/>
  <c r="E73" i="9"/>
  <c r="E73" i="7"/>
  <c r="I73" i="12"/>
  <c r="I73" i="11"/>
  <c r="I73" i="9"/>
  <c r="I73" i="7"/>
  <c r="M73" i="12"/>
  <c r="M73" i="11"/>
  <c r="M73" i="9"/>
  <c r="M73" i="7"/>
  <c r="Q73" i="12"/>
  <c r="Q73" i="11"/>
  <c r="Q73" i="9"/>
  <c r="Q73" i="7"/>
  <c r="U73" i="12"/>
  <c r="U73" i="11"/>
  <c r="U73" i="9"/>
  <c r="U73" i="7"/>
  <c r="C74" i="12"/>
  <c r="C74" i="11"/>
  <c r="C74" i="9"/>
  <c r="C74" i="7"/>
  <c r="G74" i="12"/>
  <c r="G74" i="9"/>
  <c r="G74" i="11"/>
  <c r="G74" i="7"/>
  <c r="K74" i="12"/>
  <c r="K74" i="11"/>
  <c r="K74" i="7"/>
  <c r="K74" i="9"/>
  <c r="O74" i="12"/>
  <c r="O74" i="11"/>
  <c r="O74" i="9"/>
  <c r="O74" i="7"/>
  <c r="S74" i="12"/>
  <c r="S74" i="11"/>
  <c r="S74" i="9"/>
  <c r="S74" i="7"/>
  <c r="W74" i="12"/>
  <c r="W74" i="9"/>
  <c r="W74" i="11"/>
  <c r="W74" i="7"/>
  <c r="E75" i="12"/>
  <c r="E75" i="11"/>
  <c r="E75" i="9"/>
  <c r="E75" i="7"/>
  <c r="I75" i="12"/>
  <c r="I75" i="11"/>
  <c r="I75" i="9"/>
  <c r="I75" i="7"/>
  <c r="M75" i="12"/>
  <c r="M75" i="11"/>
  <c r="M75" i="9"/>
  <c r="M75" i="7"/>
  <c r="Q75" i="12"/>
  <c r="Q75" i="11"/>
  <c r="Q75" i="9"/>
  <c r="Q75" i="7"/>
  <c r="U75" i="12"/>
  <c r="U75" i="11"/>
  <c r="U75" i="9"/>
  <c r="U75" i="7"/>
  <c r="C76" i="12"/>
  <c r="C76" i="11"/>
  <c r="C76" i="9"/>
  <c r="C76" i="7"/>
  <c r="G76" i="12"/>
  <c r="G76" i="11"/>
  <c r="G76" i="9"/>
  <c r="G76" i="7"/>
  <c r="K76" i="12"/>
  <c r="K76" i="11"/>
  <c r="K76" i="9"/>
  <c r="K76" i="7"/>
  <c r="O76" i="12"/>
  <c r="O76" i="11"/>
  <c r="O76" i="7"/>
  <c r="O76" i="9"/>
  <c r="S76" i="12"/>
  <c r="S76" i="11"/>
  <c r="S76" i="9"/>
  <c r="S76" i="7"/>
  <c r="W76" i="12"/>
  <c r="W76" i="11"/>
  <c r="W76" i="7"/>
  <c r="W76" i="9"/>
  <c r="C4" i="121"/>
  <c r="G4" i="121"/>
  <c r="K4" i="121"/>
  <c r="O4" i="121"/>
  <c r="S4" i="121"/>
  <c r="W4" i="121"/>
  <c r="E8" i="121"/>
  <c r="I8" i="121"/>
  <c r="M8" i="121"/>
  <c r="Q8" i="121"/>
  <c r="U8" i="121"/>
  <c r="E11" i="121"/>
  <c r="I11" i="121"/>
  <c r="M11" i="121"/>
  <c r="Q11" i="121"/>
  <c r="U11" i="121"/>
  <c r="C17" i="121"/>
  <c r="G17" i="121"/>
  <c r="K17" i="121"/>
  <c r="O17" i="121"/>
  <c r="S17" i="121"/>
  <c r="W17" i="121"/>
  <c r="C22" i="121"/>
  <c r="G22" i="121"/>
  <c r="K22" i="121"/>
  <c r="O22" i="121"/>
  <c r="S22" i="121"/>
  <c r="W22" i="121"/>
  <c r="E27" i="121"/>
  <c r="I27" i="121"/>
  <c r="M27" i="121"/>
  <c r="Q27" i="121"/>
  <c r="U27" i="121"/>
  <c r="C33" i="121"/>
  <c r="G33" i="121"/>
  <c r="K33" i="121"/>
  <c r="O33" i="121"/>
  <c r="S33" i="121"/>
  <c r="W33" i="121"/>
  <c r="C52" i="121"/>
  <c r="G52" i="121"/>
  <c r="K52" i="121"/>
  <c r="O52" i="121"/>
  <c r="S52" i="121"/>
  <c r="W52" i="121"/>
  <c r="C71" i="121"/>
  <c r="G71" i="121"/>
  <c r="K71" i="121"/>
  <c r="O71" i="121"/>
  <c r="S71" i="121"/>
  <c r="W71" i="121"/>
  <c r="W8" i="120"/>
  <c r="W11" i="120"/>
  <c r="W27" i="120"/>
  <c r="C4" i="119"/>
  <c r="C3" i="119" s="1"/>
  <c r="G4" i="119"/>
  <c r="G3" i="119" s="1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C17" i="119"/>
  <c r="G17" i="119"/>
  <c r="K17" i="119"/>
  <c r="O17" i="119"/>
  <c r="S17" i="119"/>
  <c r="W17" i="119"/>
  <c r="C22" i="119"/>
  <c r="G22" i="119"/>
  <c r="K22" i="119"/>
  <c r="O22" i="119"/>
  <c r="S22" i="119"/>
  <c r="W22" i="119"/>
  <c r="E27" i="119"/>
  <c r="I27" i="119"/>
  <c r="M27" i="119"/>
  <c r="Q27" i="119"/>
  <c r="U27" i="119"/>
  <c r="C52" i="119"/>
  <c r="G52" i="119"/>
  <c r="K52" i="119"/>
  <c r="O52" i="119"/>
  <c r="S52" i="119"/>
  <c r="W52" i="119"/>
  <c r="C71" i="119"/>
  <c r="G71" i="119"/>
  <c r="K71" i="119"/>
  <c r="O71" i="119"/>
  <c r="S71" i="119"/>
  <c r="W71" i="119"/>
  <c r="C8" i="118"/>
  <c r="C11" i="118"/>
  <c r="E22" i="118"/>
  <c r="I22" i="118"/>
  <c r="M22" i="118"/>
  <c r="Q22" i="118"/>
  <c r="U22" i="118"/>
  <c r="C27" i="118"/>
  <c r="C26" i="118" s="1"/>
  <c r="E71" i="118"/>
  <c r="I71" i="118"/>
  <c r="M71" i="118"/>
  <c r="Q71" i="118"/>
  <c r="U71" i="118"/>
  <c r="C4" i="117"/>
  <c r="C17" i="117"/>
  <c r="C22" i="117"/>
  <c r="C33" i="117"/>
  <c r="C52" i="117"/>
  <c r="C71" i="117"/>
  <c r="C4" i="115"/>
  <c r="C3" i="115" s="1"/>
  <c r="G4" i="115"/>
  <c r="G3" i="115" s="1"/>
  <c r="K4" i="115"/>
  <c r="K3" i="115" s="1"/>
  <c r="O4" i="115"/>
  <c r="S4" i="115"/>
  <c r="S3" i="115" s="1"/>
  <c r="W4" i="115"/>
  <c r="W3" i="115" s="1"/>
  <c r="E8" i="115"/>
  <c r="I8" i="115"/>
  <c r="M8" i="115"/>
  <c r="Q8" i="115"/>
  <c r="U8" i="115"/>
  <c r="E11" i="115"/>
  <c r="I11" i="115"/>
  <c r="M11" i="115"/>
  <c r="Q11" i="115"/>
  <c r="U11" i="115"/>
  <c r="C17" i="115"/>
  <c r="G17" i="115"/>
  <c r="K17" i="115"/>
  <c r="O17" i="115"/>
  <c r="S17" i="115"/>
  <c r="W17" i="115"/>
  <c r="C22" i="115"/>
  <c r="G22" i="115"/>
  <c r="K22" i="115"/>
  <c r="O22" i="115"/>
  <c r="S22" i="115"/>
  <c r="W22" i="115"/>
  <c r="E27" i="115"/>
  <c r="E26" i="115" s="1"/>
  <c r="I27" i="115"/>
  <c r="I26" i="115" s="1"/>
  <c r="M27" i="115"/>
  <c r="M26" i="115" s="1"/>
  <c r="Q27" i="115"/>
  <c r="Q26" i="115" s="1"/>
  <c r="U27" i="115"/>
  <c r="U26" i="115" s="1"/>
  <c r="C33" i="115"/>
  <c r="C26" i="115" s="1"/>
  <c r="G33" i="115"/>
  <c r="G26" i="115" s="1"/>
  <c r="K33" i="115"/>
  <c r="K26" i="115" s="1"/>
  <c r="O33" i="115"/>
  <c r="O26" i="115" s="1"/>
  <c r="S33" i="115"/>
  <c r="S26" i="115" s="1"/>
  <c r="W33" i="115"/>
  <c r="W26" i="115" s="1"/>
  <c r="C52" i="115"/>
  <c r="G52" i="115"/>
  <c r="K52" i="115"/>
  <c r="O52" i="115"/>
  <c r="S52" i="115"/>
  <c r="W52" i="115"/>
  <c r="C71" i="115"/>
  <c r="G71" i="115"/>
  <c r="K71" i="115"/>
  <c r="O71" i="115"/>
  <c r="S71" i="115"/>
  <c r="W71" i="115"/>
  <c r="E4" i="114"/>
  <c r="I4" i="114"/>
  <c r="M4" i="114"/>
  <c r="Q4" i="114"/>
  <c r="U4" i="114"/>
  <c r="C8" i="114"/>
  <c r="G8" i="114"/>
  <c r="K8" i="114"/>
  <c r="O8" i="114"/>
  <c r="S8" i="114"/>
  <c r="W8" i="114"/>
  <c r="C11" i="114"/>
  <c r="G11" i="114"/>
  <c r="K11" i="114"/>
  <c r="O11" i="114"/>
  <c r="S11" i="114"/>
  <c r="W11" i="114"/>
  <c r="E17" i="114"/>
  <c r="I17" i="114"/>
  <c r="M17" i="114"/>
  <c r="Q17" i="114"/>
  <c r="U17" i="114"/>
  <c r="E22" i="114"/>
  <c r="I22" i="114"/>
  <c r="M22" i="114"/>
  <c r="Q22" i="114"/>
  <c r="U22" i="114"/>
  <c r="C27" i="114"/>
  <c r="G27" i="114"/>
  <c r="K27" i="114"/>
  <c r="O27" i="114"/>
  <c r="S27" i="114"/>
  <c r="W27" i="114"/>
  <c r="E33" i="114"/>
  <c r="E26" i="114" s="1"/>
  <c r="I33" i="114"/>
  <c r="I26" i="114" s="1"/>
  <c r="M33" i="114"/>
  <c r="M26" i="114" s="1"/>
  <c r="Q33" i="114"/>
  <c r="Q26" i="114" s="1"/>
  <c r="U33" i="114"/>
  <c r="U26" i="114" s="1"/>
  <c r="E52" i="114"/>
  <c r="I52" i="114"/>
  <c r="M52" i="114"/>
  <c r="Q52" i="114"/>
  <c r="U52" i="114"/>
  <c r="E71" i="114"/>
  <c r="I71" i="114"/>
  <c r="M71" i="114"/>
  <c r="Q71" i="114"/>
  <c r="U71" i="114"/>
  <c r="C4" i="113"/>
  <c r="G4" i="113"/>
  <c r="K4" i="113"/>
  <c r="O4" i="113"/>
  <c r="S4" i="113"/>
  <c r="W4" i="113"/>
  <c r="E8" i="113"/>
  <c r="I8" i="113"/>
  <c r="M8" i="113"/>
  <c r="Q8" i="113"/>
  <c r="U8" i="113"/>
  <c r="E11" i="113"/>
  <c r="I11" i="113"/>
  <c r="M11" i="113"/>
  <c r="Q11" i="113"/>
  <c r="U11" i="113"/>
  <c r="C17" i="113"/>
  <c r="G17" i="113"/>
  <c r="K17" i="113"/>
  <c r="O17" i="113"/>
  <c r="S17" i="113"/>
  <c r="W17" i="113"/>
  <c r="C22" i="113"/>
  <c r="G22" i="113"/>
  <c r="K22" i="113"/>
  <c r="O22" i="113"/>
  <c r="S22" i="113"/>
  <c r="W22" i="113"/>
  <c r="E27" i="113"/>
  <c r="I27" i="113"/>
  <c r="M27" i="113"/>
  <c r="Q27" i="113"/>
  <c r="U27" i="113"/>
  <c r="U26" i="113" s="1"/>
  <c r="C33" i="113"/>
  <c r="G33" i="113"/>
  <c r="K33" i="113"/>
  <c r="O33" i="113"/>
  <c r="S33" i="113"/>
  <c r="W33" i="113"/>
  <c r="C52" i="113"/>
  <c r="G52" i="113"/>
  <c r="K52" i="113"/>
  <c r="O52" i="113"/>
  <c r="S52" i="113"/>
  <c r="W52" i="113"/>
  <c r="C71" i="113"/>
  <c r="G71" i="113"/>
  <c r="K71" i="113"/>
  <c r="O71" i="113"/>
  <c r="S71" i="113"/>
  <c r="W71" i="113"/>
  <c r="E4" i="112"/>
  <c r="E3" i="112" s="1"/>
  <c r="I4" i="112"/>
  <c r="I3" i="112" s="1"/>
  <c r="M4" i="112"/>
  <c r="M3" i="112" s="1"/>
  <c r="Q4" i="112"/>
  <c r="Q3" i="112" s="1"/>
  <c r="U4" i="112"/>
  <c r="U3" i="112" s="1"/>
  <c r="C8" i="112"/>
  <c r="G8" i="112"/>
  <c r="K8" i="112"/>
  <c r="O8" i="112"/>
  <c r="S8" i="112"/>
  <c r="W8" i="112"/>
  <c r="C11" i="112"/>
  <c r="G11" i="112"/>
  <c r="K11" i="112"/>
  <c r="O11" i="112"/>
  <c r="S11" i="112"/>
  <c r="W11" i="112"/>
  <c r="E17" i="112"/>
  <c r="I17" i="112"/>
  <c r="M17" i="112"/>
  <c r="Q17" i="112"/>
  <c r="U17" i="112"/>
  <c r="E22" i="112"/>
  <c r="I22" i="112"/>
  <c r="M22" i="112"/>
  <c r="Q22" i="112"/>
  <c r="U22" i="112"/>
  <c r="C27" i="112"/>
  <c r="G27" i="112"/>
  <c r="G26" i="112" s="1"/>
  <c r="K27" i="112"/>
  <c r="O27" i="112"/>
  <c r="S27" i="112"/>
  <c r="W27" i="112"/>
  <c r="E33" i="112"/>
  <c r="I33" i="112"/>
  <c r="M33" i="112"/>
  <c r="Q33" i="112"/>
  <c r="Q26" i="112" s="1"/>
  <c r="U33" i="112"/>
  <c r="U26" i="112" s="1"/>
  <c r="E52" i="112"/>
  <c r="I52" i="112"/>
  <c r="M52" i="112"/>
  <c r="Q52" i="112"/>
  <c r="U52" i="112"/>
  <c r="E71" i="112"/>
  <c r="I71" i="112"/>
  <c r="M71" i="112"/>
  <c r="Q71" i="112"/>
  <c r="U71" i="112"/>
  <c r="D4" i="110"/>
  <c r="H4" i="110"/>
  <c r="L4" i="110"/>
  <c r="P4" i="110"/>
  <c r="T4" i="110"/>
  <c r="F8" i="110"/>
  <c r="J8" i="110"/>
  <c r="N8" i="110"/>
  <c r="R8" i="110"/>
  <c r="V8" i="110"/>
  <c r="F11" i="110"/>
  <c r="J11" i="110"/>
  <c r="N11" i="110"/>
  <c r="R11" i="110"/>
  <c r="V11" i="110"/>
  <c r="D17" i="110"/>
  <c r="H17" i="110"/>
  <c r="L17" i="110"/>
  <c r="P17" i="110"/>
  <c r="T17" i="110"/>
  <c r="D22" i="110"/>
  <c r="H22" i="110"/>
  <c r="L22" i="110"/>
  <c r="P22" i="110"/>
  <c r="T22" i="110"/>
  <c r="F27" i="110"/>
  <c r="J27" i="110"/>
  <c r="N27" i="110"/>
  <c r="R27" i="110"/>
  <c r="V27" i="110"/>
  <c r="C33" i="110"/>
  <c r="C26" i="110" s="1"/>
  <c r="G33" i="110"/>
  <c r="G26" i="110" s="1"/>
  <c r="K33" i="110"/>
  <c r="K26" i="110" s="1"/>
  <c r="O33" i="110"/>
  <c r="O26" i="110" s="1"/>
  <c r="S33" i="110"/>
  <c r="S26" i="110" s="1"/>
  <c r="W33" i="110"/>
  <c r="W26" i="110" s="1"/>
  <c r="C52" i="110"/>
  <c r="G52" i="110"/>
  <c r="K52" i="110"/>
  <c r="O52" i="110"/>
  <c r="S52" i="110"/>
  <c r="W52" i="110"/>
  <c r="C71" i="110"/>
  <c r="G71" i="110"/>
  <c r="K71" i="110"/>
  <c r="O71" i="110"/>
  <c r="S71" i="110"/>
  <c r="W71" i="110"/>
  <c r="E4" i="109"/>
  <c r="I4" i="109"/>
  <c r="M4" i="109"/>
  <c r="Q4" i="109"/>
  <c r="U4" i="109"/>
  <c r="C8" i="109"/>
  <c r="G8" i="109"/>
  <c r="K8" i="109"/>
  <c r="O8" i="109"/>
  <c r="S8" i="109"/>
  <c r="W8" i="109"/>
  <c r="C11" i="109"/>
  <c r="G11" i="109"/>
  <c r="K11" i="109"/>
  <c r="O11" i="109"/>
  <c r="S11" i="109"/>
  <c r="W11" i="109"/>
  <c r="E17" i="109"/>
  <c r="I17" i="109"/>
  <c r="M17" i="109"/>
  <c r="Q17" i="109"/>
  <c r="U17" i="109"/>
  <c r="E22" i="109"/>
  <c r="I22" i="109"/>
  <c r="M22" i="109"/>
  <c r="Q22" i="109"/>
  <c r="U22" i="109"/>
  <c r="C27" i="109"/>
  <c r="G27" i="109"/>
  <c r="K27" i="109"/>
  <c r="O27" i="109"/>
  <c r="S27" i="109"/>
  <c r="W27" i="109"/>
  <c r="E33" i="109"/>
  <c r="I33" i="109"/>
  <c r="M33" i="109"/>
  <c r="Q33" i="109"/>
  <c r="U33" i="109"/>
  <c r="E52" i="109"/>
  <c r="I52" i="109"/>
  <c r="M52" i="109"/>
  <c r="Q52" i="109"/>
  <c r="U52" i="109"/>
  <c r="E71" i="109"/>
  <c r="I71" i="109"/>
  <c r="M71" i="109"/>
  <c r="Q71" i="109"/>
  <c r="U71" i="109"/>
  <c r="C4" i="108"/>
  <c r="G4" i="108"/>
  <c r="K4" i="108"/>
  <c r="O4" i="108"/>
  <c r="S4" i="108"/>
  <c r="W4" i="108"/>
  <c r="E8" i="108"/>
  <c r="I8" i="108"/>
  <c r="M8" i="108"/>
  <c r="Q8" i="108"/>
  <c r="U8" i="108"/>
  <c r="E11" i="108"/>
  <c r="I11" i="108"/>
  <c r="M11" i="108"/>
  <c r="Q11" i="108"/>
  <c r="U11" i="108"/>
  <c r="C17" i="108"/>
  <c r="G17" i="108"/>
  <c r="K17" i="108"/>
  <c r="O17" i="108"/>
  <c r="S17" i="108"/>
  <c r="W17" i="108"/>
  <c r="C22" i="108"/>
  <c r="G22" i="108"/>
  <c r="K22" i="108"/>
  <c r="O22" i="108"/>
  <c r="S22" i="108"/>
  <c r="W22" i="108"/>
  <c r="E27" i="108"/>
  <c r="I27" i="108"/>
  <c r="M27" i="108"/>
  <c r="Q27" i="108"/>
  <c r="U27" i="108"/>
  <c r="C33" i="108"/>
  <c r="G33" i="108"/>
  <c r="K33" i="108"/>
  <c r="O33" i="108"/>
  <c r="S33" i="108"/>
  <c r="W33" i="108"/>
  <c r="C52" i="108"/>
  <c r="G52" i="108"/>
  <c r="K52" i="108"/>
  <c r="O52" i="108"/>
  <c r="S52" i="108"/>
  <c r="W52" i="108"/>
  <c r="C71" i="108"/>
  <c r="G71" i="108"/>
  <c r="K71" i="108"/>
  <c r="O71" i="108"/>
  <c r="S71" i="108"/>
  <c r="W71" i="108"/>
  <c r="E4" i="107"/>
  <c r="I4" i="107"/>
  <c r="M4" i="107"/>
  <c r="Q4" i="107"/>
  <c r="U4" i="107"/>
  <c r="C8" i="107"/>
  <c r="G8" i="107"/>
  <c r="K8" i="107"/>
  <c r="O8" i="107"/>
  <c r="S8" i="107"/>
  <c r="W8" i="107"/>
  <c r="C11" i="107"/>
  <c r="G11" i="107"/>
  <c r="K11" i="107"/>
  <c r="O11" i="107"/>
  <c r="S11" i="107"/>
  <c r="W11" i="107"/>
  <c r="E17" i="107"/>
  <c r="I17" i="107"/>
  <c r="M17" i="107"/>
  <c r="Q17" i="107"/>
  <c r="U17" i="107"/>
  <c r="E22" i="107"/>
  <c r="I22" i="107"/>
  <c r="M22" i="107"/>
  <c r="Q22" i="107"/>
  <c r="U22" i="107"/>
  <c r="C27" i="107"/>
  <c r="G27" i="107"/>
  <c r="K27" i="107"/>
  <c r="O27" i="107"/>
  <c r="S27" i="107"/>
  <c r="W27" i="107"/>
  <c r="E33" i="107"/>
  <c r="I33" i="107"/>
  <c r="M33" i="107"/>
  <c r="Q33" i="107"/>
  <c r="U33" i="107"/>
  <c r="E52" i="107"/>
  <c r="I52" i="107"/>
  <c r="M52" i="107"/>
  <c r="Q52" i="107"/>
  <c r="U52" i="107"/>
  <c r="E71" i="107"/>
  <c r="I71" i="107"/>
  <c r="M71" i="107"/>
  <c r="Q71" i="107"/>
  <c r="U71" i="107"/>
  <c r="C4" i="106"/>
  <c r="C17" i="106"/>
  <c r="C22" i="106"/>
  <c r="C33" i="106"/>
  <c r="C52" i="106"/>
  <c r="C71" i="106"/>
  <c r="C8" i="105"/>
  <c r="C11" i="105"/>
  <c r="C27" i="105"/>
  <c r="C4" i="104"/>
  <c r="C17" i="104"/>
  <c r="C22" i="104"/>
  <c r="C33" i="104"/>
  <c r="C52" i="104"/>
  <c r="C71" i="104"/>
  <c r="C8" i="103"/>
  <c r="C11" i="103"/>
  <c r="C27" i="103"/>
  <c r="G4" i="102"/>
  <c r="G71" i="102"/>
  <c r="K71" i="102"/>
  <c r="C4" i="100"/>
  <c r="G4" i="100"/>
  <c r="K4" i="100"/>
  <c r="O4" i="100"/>
  <c r="S4" i="100"/>
  <c r="W4" i="100"/>
  <c r="E8" i="100"/>
  <c r="I8" i="100"/>
  <c r="M8" i="100"/>
  <c r="Q8" i="100"/>
  <c r="U8" i="100"/>
  <c r="E11" i="100"/>
  <c r="I11" i="100"/>
  <c r="M11" i="100"/>
  <c r="Q11" i="100"/>
  <c r="U11" i="100"/>
  <c r="C17" i="100"/>
  <c r="G17" i="100"/>
  <c r="K17" i="100"/>
  <c r="O17" i="100"/>
  <c r="S17" i="100"/>
  <c r="W17" i="100"/>
  <c r="C22" i="100"/>
  <c r="G22" i="100"/>
  <c r="K22" i="100"/>
  <c r="O22" i="100"/>
  <c r="S22" i="100"/>
  <c r="W22" i="100"/>
  <c r="E27" i="100"/>
  <c r="I27" i="100"/>
  <c r="M27" i="100"/>
  <c r="Q27" i="100"/>
  <c r="U27" i="100"/>
  <c r="C33" i="100"/>
  <c r="G33" i="100"/>
  <c r="K33" i="100"/>
  <c r="O33" i="100"/>
  <c r="S33" i="100"/>
  <c r="W33" i="100"/>
  <c r="C52" i="100"/>
  <c r="G52" i="100"/>
  <c r="K52" i="100"/>
  <c r="O52" i="100"/>
  <c r="S52" i="100"/>
  <c r="W52" i="100"/>
  <c r="C71" i="100"/>
  <c r="G71" i="100"/>
  <c r="K71" i="100"/>
  <c r="O71" i="100"/>
  <c r="S71" i="100"/>
  <c r="W71" i="100"/>
  <c r="E4" i="99"/>
  <c r="I4" i="99"/>
  <c r="M4" i="99"/>
  <c r="Q4" i="99"/>
  <c r="U4" i="99"/>
  <c r="C8" i="99"/>
  <c r="G8" i="99"/>
  <c r="K8" i="99"/>
  <c r="O8" i="99"/>
  <c r="S8" i="99"/>
  <c r="W8" i="99"/>
  <c r="C11" i="99"/>
  <c r="G11" i="99"/>
  <c r="K11" i="99"/>
  <c r="O11" i="99"/>
  <c r="S11" i="99"/>
  <c r="W11" i="99"/>
  <c r="E17" i="99"/>
  <c r="I17" i="99"/>
  <c r="M17" i="99"/>
  <c r="Q17" i="99"/>
  <c r="U17" i="99"/>
  <c r="E22" i="99"/>
  <c r="I22" i="99"/>
  <c r="M22" i="99"/>
  <c r="Q22" i="99"/>
  <c r="U22" i="99"/>
  <c r="C27" i="99"/>
  <c r="G27" i="99"/>
  <c r="K27" i="99"/>
  <c r="O27" i="99"/>
  <c r="S27" i="99"/>
  <c r="W27" i="99"/>
  <c r="E33" i="99"/>
  <c r="I33" i="99"/>
  <c r="M33" i="99"/>
  <c r="Q33" i="99"/>
  <c r="U33" i="99"/>
  <c r="E52" i="99"/>
  <c r="I52" i="99"/>
  <c r="M52" i="99"/>
  <c r="Q52" i="99"/>
  <c r="U52" i="99"/>
  <c r="E71" i="99"/>
  <c r="I71" i="99"/>
  <c r="M71" i="99"/>
  <c r="Q71" i="99"/>
  <c r="U71" i="99"/>
  <c r="C4" i="98"/>
  <c r="G4" i="98"/>
  <c r="K4" i="98"/>
  <c r="O4" i="98"/>
  <c r="S4" i="98"/>
  <c r="W4" i="98"/>
  <c r="E8" i="98"/>
  <c r="I8" i="98"/>
  <c r="M8" i="98"/>
  <c r="Q8" i="98"/>
  <c r="U8" i="98"/>
  <c r="E11" i="98"/>
  <c r="I11" i="98"/>
  <c r="M11" i="98"/>
  <c r="Q11" i="98"/>
  <c r="U11" i="98"/>
  <c r="C17" i="98"/>
  <c r="G17" i="98"/>
  <c r="K17" i="98"/>
  <c r="O17" i="98"/>
  <c r="S17" i="98"/>
  <c r="W17" i="98"/>
  <c r="C22" i="98"/>
  <c r="G22" i="98"/>
  <c r="K22" i="98"/>
  <c r="O22" i="98"/>
  <c r="S22" i="98"/>
  <c r="W22" i="98"/>
  <c r="E27" i="98"/>
  <c r="I27" i="98"/>
  <c r="M27" i="98"/>
  <c r="Q27" i="98"/>
  <c r="U27" i="98"/>
  <c r="C33" i="98"/>
  <c r="G33" i="98"/>
  <c r="K33" i="98"/>
  <c r="O33" i="98"/>
  <c r="S33" i="98"/>
  <c r="W33" i="98"/>
  <c r="C52" i="98"/>
  <c r="G52" i="98"/>
  <c r="K52" i="98"/>
  <c r="O52" i="98"/>
  <c r="S52" i="98"/>
  <c r="W52" i="98"/>
  <c r="C71" i="98"/>
  <c r="G71" i="98"/>
  <c r="K71" i="98"/>
  <c r="O71" i="98"/>
  <c r="S71" i="98"/>
  <c r="W71" i="98"/>
  <c r="E4" i="97"/>
  <c r="I4" i="97"/>
  <c r="M4" i="97"/>
  <c r="Q4" i="97"/>
  <c r="U4" i="97"/>
  <c r="C8" i="97"/>
  <c r="G8" i="97"/>
  <c r="K8" i="97"/>
  <c r="O8" i="97"/>
  <c r="S8" i="97"/>
  <c r="W8" i="97"/>
  <c r="C11" i="97"/>
  <c r="G11" i="97"/>
  <c r="K11" i="97"/>
  <c r="O11" i="97"/>
  <c r="S11" i="97"/>
  <c r="W11" i="97"/>
  <c r="E17" i="97"/>
  <c r="I17" i="97"/>
  <c r="M17" i="97"/>
  <c r="Q17" i="97"/>
  <c r="U17" i="97"/>
  <c r="E22" i="97"/>
  <c r="I22" i="97"/>
  <c r="M22" i="97"/>
  <c r="Q22" i="97"/>
  <c r="U22" i="97"/>
  <c r="C27" i="97"/>
  <c r="G27" i="97"/>
  <c r="K27" i="97"/>
  <c r="O27" i="97"/>
  <c r="S27" i="97"/>
  <c r="W27" i="97"/>
  <c r="E33" i="97"/>
  <c r="I33" i="97"/>
  <c r="M33" i="97"/>
  <c r="Q33" i="97"/>
  <c r="U33" i="97"/>
  <c r="E52" i="97"/>
  <c r="I52" i="97"/>
  <c r="M52" i="97"/>
  <c r="Q52" i="97"/>
  <c r="U52" i="97"/>
  <c r="E71" i="97"/>
  <c r="I71" i="97"/>
  <c r="M71" i="97"/>
  <c r="Q71" i="97"/>
  <c r="U71" i="97"/>
  <c r="C4" i="96"/>
  <c r="G4" i="96"/>
  <c r="K4" i="96"/>
  <c r="O4" i="96"/>
  <c r="S4" i="96"/>
  <c r="W4" i="96"/>
  <c r="E8" i="96"/>
  <c r="I8" i="96"/>
  <c r="M8" i="96"/>
  <c r="Q8" i="96"/>
  <c r="U8" i="96"/>
  <c r="E11" i="96"/>
  <c r="I11" i="96"/>
  <c r="M11" i="96"/>
  <c r="Q11" i="96"/>
  <c r="U11" i="96"/>
  <c r="C17" i="96"/>
  <c r="G17" i="96"/>
  <c r="K17" i="96"/>
  <c r="O17" i="96"/>
  <c r="S17" i="96"/>
  <c r="W17" i="96"/>
  <c r="C22" i="96"/>
  <c r="G22" i="96"/>
  <c r="K22" i="96"/>
  <c r="O22" i="96"/>
  <c r="S22" i="96"/>
  <c r="W22" i="96"/>
  <c r="E27" i="96"/>
  <c r="I27" i="96"/>
  <c r="M27" i="96"/>
  <c r="Q27" i="96"/>
  <c r="Q26" i="96" s="1"/>
  <c r="U27" i="96"/>
  <c r="C33" i="96"/>
  <c r="G33" i="96"/>
  <c r="K33" i="96"/>
  <c r="O33" i="96"/>
  <c r="S33" i="96"/>
  <c r="W33" i="96"/>
  <c r="C52" i="96"/>
  <c r="G52" i="96"/>
  <c r="K52" i="96"/>
  <c r="O52" i="96"/>
  <c r="S52" i="96"/>
  <c r="W52" i="96"/>
  <c r="C71" i="96"/>
  <c r="G71" i="96"/>
  <c r="K71" i="96"/>
  <c r="O71" i="96"/>
  <c r="S71" i="96"/>
  <c r="W71" i="96"/>
  <c r="E4" i="95"/>
  <c r="I4" i="95"/>
  <c r="M4" i="95"/>
  <c r="Q4" i="95"/>
  <c r="U4" i="95"/>
  <c r="C8" i="95"/>
  <c r="G8" i="95"/>
  <c r="K8" i="95"/>
  <c r="O8" i="95"/>
  <c r="S8" i="95"/>
  <c r="W8" i="95"/>
  <c r="C11" i="95"/>
  <c r="G11" i="95"/>
  <c r="K11" i="95"/>
  <c r="O11" i="95"/>
  <c r="S11" i="95"/>
  <c r="W11" i="95"/>
  <c r="E17" i="95"/>
  <c r="I17" i="95"/>
  <c r="M17" i="95"/>
  <c r="Q17" i="95"/>
  <c r="U17" i="95"/>
  <c r="E22" i="95"/>
  <c r="I22" i="95"/>
  <c r="M22" i="95"/>
  <c r="Q22" i="95"/>
  <c r="U22" i="95"/>
  <c r="C27" i="95"/>
  <c r="G27" i="95"/>
  <c r="K27" i="95"/>
  <c r="O27" i="95"/>
  <c r="S27" i="95"/>
  <c r="W27" i="95"/>
  <c r="E33" i="95"/>
  <c r="I33" i="95"/>
  <c r="M33" i="95"/>
  <c r="Q33" i="95"/>
  <c r="U33" i="95"/>
  <c r="E52" i="95"/>
  <c r="I52" i="95"/>
  <c r="M52" i="95"/>
  <c r="Q52" i="95"/>
  <c r="U52" i="95"/>
  <c r="E71" i="95"/>
  <c r="I71" i="95"/>
  <c r="M71" i="95"/>
  <c r="Q71" i="95"/>
  <c r="U71" i="95"/>
  <c r="C4" i="92"/>
  <c r="G4" i="92"/>
  <c r="K4" i="92"/>
  <c r="O4" i="92"/>
  <c r="S4" i="92"/>
  <c r="W4" i="92"/>
  <c r="E8" i="92"/>
  <c r="I8" i="92"/>
  <c r="M8" i="92"/>
  <c r="Q8" i="92"/>
  <c r="U8" i="92"/>
  <c r="E11" i="92"/>
  <c r="I11" i="92"/>
  <c r="M11" i="92"/>
  <c r="Q11" i="92"/>
  <c r="U11" i="92"/>
  <c r="C17" i="92"/>
  <c r="G17" i="92"/>
  <c r="K17" i="92"/>
  <c r="O17" i="92"/>
  <c r="S17" i="92"/>
  <c r="W17" i="92"/>
  <c r="C22" i="92"/>
  <c r="G22" i="92"/>
  <c r="K22" i="92"/>
  <c r="O22" i="92"/>
  <c r="S22" i="92"/>
  <c r="W22" i="92"/>
  <c r="E27" i="92"/>
  <c r="I27" i="92"/>
  <c r="M27" i="92"/>
  <c r="Q27" i="92"/>
  <c r="U27" i="92"/>
  <c r="C33" i="92"/>
  <c r="G33" i="92"/>
  <c r="K33" i="92"/>
  <c r="O33" i="92"/>
  <c r="S33" i="92"/>
  <c r="W33" i="92"/>
  <c r="C52" i="92"/>
  <c r="G52" i="92"/>
  <c r="K52" i="92"/>
  <c r="O52" i="92"/>
  <c r="S52" i="92"/>
  <c r="W52" i="92"/>
  <c r="C71" i="92"/>
  <c r="G71" i="92"/>
  <c r="K71" i="92"/>
  <c r="O71" i="92"/>
  <c r="S71" i="92"/>
  <c r="W71" i="92"/>
  <c r="E4" i="91"/>
  <c r="I4" i="91"/>
  <c r="M4" i="91"/>
  <c r="Q4" i="91"/>
  <c r="U4" i="91"/>
  <c r="C8" i="91"/>
  <c r="G8" i="91"/>
  <c r="K8" i="91"/>
  <c r="O8" i="91"/>
  <c r="S8" i="91"/>
  <c r="W8" i="91"/>
  <c r="C11" i="91"/>
  <c r="G11" i="91"/>
  <c r="K11" i="91"/>
  <c r="O11" i="91"/>
  <c r="S11" i="91"/>
  <c r="W11" i="91"/>
  <c r="E17" i="91"/>
  <c r="I17" i="91"/>
  <c r="M17" i="91"/>
  <c r="Q17" i="91"/>
  <c r="U17" i="91"/>
  <c r="E22" i="91"/>
  <c r="I22" i="91"/>
  <c r="M22" i="91"/>
  <c r="Q22" i="91"/>
  <c r="U22" i="91"/>
  <c r="C27" i="91"/>
  <c r="G27" i="91"/>
  <c r="K27" i="91"/>
  <c r="O27" i="91"/>
  <c r="S27" i="91"/>
  <c r="W27" i="91"/>
  <c r="E33" i="91"/>
  <c r="I33" i="91"/>
  <c r="M33" i="91"/>
  <c r="Q33" i="91"/>
  <c r="U33" i="91"/>
  <c r="E52" i="91"/>
  <c r="I52" i="91"/>
  <c r="M52" i="91"/>
  <c r="Q52" i="91"/>
  <c r="U52" i="91"/>
  <c r="E71" i="91"/>
  <c r="I71" i="91"/>
  <c r="M71" i="91"/>
  <c r="Q71" i="91"/>
  <c r="U71" i="91"/>
  <c r="C4" i="90"/>
  <c r="G4" i="90"/>
  <c r="K4" i="90"/>
  <c r="O4" i="90"/>
  <c r="S4" i="90"/>
  <c r="W4" i="90"/>
  <c r="E8" i="90"/>
  <c r="I8" i="90"/>
  <c r="M8" i="90"/>
  <c r="Q8" i="90"/>
  <c r="U8" i="90"/>
  <c r="E11" i="90"/>
  <c r="I11" i="90"/>
  <c r="M11" i="90"/>
  <c r="Q11" i="90"/>
  <c r="U11" i="90"/>
  <c r="C17" i="90"/>
  <c r="G17" i="90"/>
  <c r="K17" i="90"/>
  <c r="O17" i="90"/>
  <c r="S17" i="90"/>
  <c r="W17" i="90"/>
  <c r="C22" i="90"/>
  <c r="G22" i="90"/>
  <c r="K22" i="90"/>
  <c r="O22" i="90"/>
  <c r="S22" i="90"/>
  <c r="W22" i="90"/>
  <c r="E27" i="90"/>
  <c r="I27" i="90"/>
  <c r="M27" i="90"/>
  <c r="Q27" i="90"/>
  <c r="U27" i="90"/>
  <c r="C33" i="90"/>
  <c r="G33" i="90"/>
  <c r="K33" i="90"/>
  <c r="O33" i="90"/>
  <c r="S33" i="90"/>
  <c r="W33" i="90"/>
  <c r="C52" i="90"/>
  <c r="G52" i="90"/>
  <c r="K52" i="90"/>
  <c r="O52" i="90"/>
  <c r="S52" i="90"/>
  <c r="W52" i="90"/>
  <c r="C71" i="90"/>
  <c r="G71" i="90"/>
  <c r="K71" i="90"/>
  <c r="O71" i="90"/>
  <c r="S71" i="90"/>
  <c r="W71" i="90"/>
  <c r="E4" i="89"/>
  <c r="I4" i="89"/>
  <c r="M4" i="89"/>
  <c r="Q4" i="89"/>
  <c r="U4" i="89"/>
  <c r="C8" i="89"/>
  <c r="G8" i="89"/>
  <c r="K8" i="89"/>
  <c r="O8" i="89"/>
  <c r="S8" i="89"/>
  <c r="W8" i="89"/>
  <c r="C11" i="89"/>
  <c r="G11" i="89"/>
  <c r="K11" i="89"/>
  <c r="O11" i="89"/>
  <c r="S11" i="89"/>
  <c r="W11" i="89"/>
  <c r="E17" i="89"/>
  <c r="I17" i="89"/>
  <c r="M17" i="89"/>
  <c r="Q17" i="89"/>
  <c r="U17" i="89"/>
  <c r="E22" i="89"/>
  <c r="I22" i="89"/>
  <c r="M22" i="89"/>
  <c r="Q22" i="89"/>
  <c r="U22" i="89"/>
  <c r="C27" i="89"/>
  <c r="G27" i="89"/>
  <c r="K27" i="89"/>
  <c r="O27" i="89"/>
  <c r="S27" i="89"/>
  <c r="W27" i="89"/>
  <c r="E33" i="89"/>
  <c r="I33" i="89"/>
  <c r="M33" i="89"/>
  <c r="Q33" i="89"/>
  <c r="U33" i="89"/>
  <c r="E52" i="89"/>
  <c r="I52" i="89"/>
  <c r="M52" i="89"/>
  <c r="Q52" i="89"/>
  <c r="U52" i="89"/>
  <c r="E71" i="89"/>
  <c r="I71" i="89"/>
  <c r="M71" i="89"/>
  <c r="Q71" i="89"/>
  <c r="U71" i="89"/>
  <c r="C4" i="88"/>
  <c r="G4" i="88"/>
  <c r="K4" i="88"/>
  <c r="O4" i="88"/>
  <c r="S4" i="88"/>
  <c r="W4" i="88"/>
  <c r="E8" i="88"/>
  <c r="I8" i="88"/>
  <c r="M8" i="88"/>
  <c r="Q8" i="88"/>
  <c r="U8" i="88"/>
  <c r="E11" i="88"/>
  <c r="I11" i="88"/>
  <c r="M11" i="88"/>
  <c r="Q11" i="88"/>
  <c r="U11" i="88"/>
  <c r="C17" i="88"/>
  <c r="G17" i="88"/>
  <c r="K17" i="88"/>
  <c r="O17" i="88"/>
  <c r="S17" i="88"/>
  <c r="W17" i="88"/>
  <c r="F22" i="88"/>
  <c r="J22" i="88"/>
  <c r="N22" i="88"/>
  <c r="R22" i="88"/>
  <c r="V22" i="88"/>
  <c r="D27" i="88"/>
  <c r="H27" i="88"/>
  <c r="L27" i="88"/>
  <c r="P27" i="88"/>
  <c r="T27" i="88"/>
  <c r="F33" i="88"/>
  <c r="J33" i="88"/>
  <c r="N33" i="88"/>
  <c r="R33" i="88"/>
  <c r="V33" i="88"/>
  <c r="F52" i="88"/>
  <c r="J52" i="88"/>
  <c r="N52" i="88"/>
  <c r="R52" i="88"/>
  <c r="V52" i="88"/>
  <c r="F71" i="88"/>
  <c r="J71" i="88"/>
  <c r="N71" i="88"/>
  <c r="R71" i="88"/>
  <c r="V71" i="88"/>
  <c r="D4" i="87"/>
  <c r="H4" i="87"/>
  <c r="L4" i="87"/>
  <c r="P4" i="87"/>
  <c r="T4" i="87"/>
  <c r="F8" i="87"/>
  <c r="J8" i="87"/>
  <c r="N8" i="87"/>
  <c r="R8" i="87"/>
  <c r="V8" i="87"/>
  <c r="F11" i="87"/>
  <c r="J11" i="87"/>
  <c r="N11" i="87"/>
  <c r="R11" i="87"/>
  <c r="V11" i="87"/>
  <c r="D17" i="87"/>
  <c r="H17" i="87"/>
  <c r="L17" i="87"/>
  <c r="P17" i="87"/>
  <c r="T17" i="87"/>
  <c r="D22" i="87"/>
  <c r="H22" i="87"/>
  <c r="L22" i="87"/>
  <c r="P22" i="87"/>
  <c r="T22" i="87"/>
  <c r="F27" i="87"/>
  <c r="J27" i="87"/>
  <c r="J26" i="87" s="1"/>
  <c r="N27" i="87"/>
  <c r="R27" i="87"/>
  <c r="V27" i="87"/>
  <c r="D33" i="87"/>
  <c r="H33" i="87"/>
  <c r="L33" i="87"/>
  <c r="L26" i="87" s="1"/>
  <c r="P33" i="87"/>
  <c r="T33" i="87"/>
  <c r="D52" i="87"/>
  <c r="H52" i="87"/>
  <c r="L52" i="87"/>
  <c r="P52" i="87"/>
  <c r="T52" i="87"/>
  <c r="C71" i="87"/>
  <c r="G71" i="87"/>
  <c r="K71" i="87"/>
  <c r="O71" i="87"/>
  <c r="S71" i="87"/>
  <c r="W71" i="87"/>
  <c r="E4" i="86"/>
  <c r="I4" i="86"/>
  <c r="M4" i="86"/>
  <c r="Q4" i="86"/>
  <c r="U4" i="86"/>
  <c r="C8" i="86"/>
  <c r="G8" i="86"/>
  <c r="K8" i="86"/>
  <c r="O8" i="86"/>
  <c r="S8" i="86"/>
  <c r="W8" i="86"/>
  <c r="C11" i="86"/>
  <c r="G11" i="86"/>
  <c r="K11" i="86"/>
  <c r="O11" i="86"/>
  <c r="S11" i="86"/>
  <c r="W11" i="86"/>
  <c r="E17" i="86"/>
  <c r="I17" i="86"/>
  <c r="M17" i="86"/>
  <c r="Q17" i="86"/>
  <c r="U17" i="86"/>
  <c r="E22" i="86"/>
  <c r="I22" i="86"/>
  <c r="M22" i="86"/>
  <c r="Q22" i="86"/>
  <c r="U22" i="86"/>
  <c r="C27" i="86"/>
  <c r="G27" i="86"/>
  <c r="K27" i="86"/>
  <c r="O27" i="86"/>
  <c r="S27" i="86"/>
  <c r="W27" i="86"/>
  <c r="E33" i="86"/>
  <c r="I33" i="86"/>
  <c r="M33" i="86"/>
  <c r="Q33" i="86"/>
  <c r="U33" i="86"/>
  <c r="E52" i="86"/>
  <c r="I52" i="86"/>
  <c r="M52" i="86"/>
  <c r="Q52" i="86"/>
  <c r="U52" i="86"/>
  <c r="E71" i="86"/>
  <c r="I71" i="86"/>
  <c r="M71" i="86"/>
  <c r="Q71" i="86"/>
  <c r="U71" i="86"/>
  <c r="C4" i="85"/>
  <c r="G4" i="85"/>
  <c r="K4" i="85"/>
  <c r="O4" i="85"/>
  <c r="S4" i="85"/>
  <c r="W4" i="85"/>
  <c r="E8" i="85"/>
  <c r="I8" i="85"/>
  <c r="M8" i="85"/>
  <c r="Q8" i="85"/>
  <c r="U8" i="85"/>
  <c r="E11" i="85"/>
  <c r="I11" i="85"/>
  <c r="M11" i="85"/>
  <c r="Q11" i="85"/>
  <c r="U11" i="85"/>
  <c r="C17" i="85"/>
  <c r="G17" i="85"/>
  <c r="K17" i="85"/>
  <c r="O17" i="85"/>
  <c r="S17" i="85"/>
  <c r="W17" i="85"/>
  <c r="C22" i="85"/>
  <c r="G22" i="85"/>
  <c r="K22" i="85"/>
  <c r="O22" i="85"/>
  <c r="S22" i="85"/>
  <c r="W22" i="85"/>
  <c r="E27" i="85"/>
  <c r="I27" i="85"/>
  <c r="M27" i="85"/>
  <c r="Q27" i="85"/>
  <c r="U27" i="85"/>
  <c r="C33" i="85"/>
  <c r="G33" i="85"/>
  <c r="K33" i="85"/>
  <c r="O33" i="85"/>
  <c r="S33" i="85"/>
  <c r="W33" i="85"/>
  <c r="C52" i="85"/>
  <c r="G52" i="85"/>
  <c r="K52" i="85"/>
  <c r="O52" i="85"/>
  <c r="S52" i="85"/>
  <c r="W52" i="85"/>
  <c r="C71" i="85"/>
  <c r="G71" i="85"/>
  <c r="K71" i="85"/>
  <c r="O71" i="85"/>
  <c r="S71" i="85"/>
  <c r="W71" i="85"/>
  <c r="E4" i="84"/>
  <c r="I4" i="84"/>
  <c r="M4" i="84"/>
  <c r="Q4" i="84"/>
  <c r="U4" i="84"/>
  <c r="C8" i="84"/>
  <c r="G8" i="84"/>
  <c r="K8" i="84"/>
  <c r="O8" i="84"/>
  <c r="S8" i="84"/>
  <c r="W8" i="84"/>
  <c r="C11" i="84"/>
  <c r="G11" i="84"/>
  <c r="K11" i="84"/>
  <c r="O11" i="84"/>
  <c r="S11" i="84"/>
  <c r="W11" i="84"/>
  <c r="E17" i="84"/>
  <c r="I17" i="84"/>
  <c r="M17" i="84"/>
  <c r="Q17" i="84"/>
  <c r="U17" i="84"/>
  <c r="E22" i="84"/>
  <c r="I22" i="84"/>
  <c r="M22" i="84"/>
  <c r="Q22" i="84"/>
  <c r="U22" i="84"/>
  <c r="C27" i="84"/>
  <c r="G27" i="84"/>
  <c r="K27" i="84"/>
  <c r="O27" i="84"/>
  <c r="S27" i="84"/>
  <c r="W27" i="84"/>
  <c r="E33" i="84"/>
  <c r="E26" i="84" s="1"/>
  <c r="I33" i="84"/>
  <c r="M33" i="84"/>
  <c r="Q33" i="84"/>
  <c r="U33" i="84"/>
  <c r="E52" i="84"/>
  <c r="I52" i="84"/>
  <c r="M52" i="84"/>
  <c r="Q52" i="84"/>
  <c r="U52" i="84"/>
  <c r="E71" i="84"/>
  <c r="I71" i="84"/>
  <c r="M71" i="84"/>
  <c r="Q71" i="84"/>
  <c r="U71" i="84"/>
  <c r="C4" i="83"/>
  <c r="G4" i="83"/>
  <c r="K4" i="83"/>
  <c r="O4" i="83"/>
  <c r="S4" i="83"/>
  <c r="W4" i="83"/>
  <c r="E8" i="83"/>
  <c r="I8" i="83"/>
  <c r="M8" i="83"/>
  <c r="Q8" i="83"/>
  <c r="U8" i="83"/>
  <c r="E11" i="83"/>
  <c r="I11" i="83"/>
  <c r="M11" i="83"/>
  <c r="Q11" i="83"/>
  <c r="U11" i="83"/>
  <c r="C17" i="83"/>
  <c r="G17" i="83"/>
  <c r="K17" i="83"/>
  <c r="O17" i="83"/>
  <c r="S17" i="83"/>
  <c r="W17" i="83"/>
  <c r="C22" i="83"/>
  <c r="G22" i="83"/>
  <c r="K22" i="83"/>
  <c r="O22" i="83"/>
  <c r="S22" i="83"/>
  <c r="W22" i="83"/>
  <c r="E27" i="83"/>
  <c r="I27" i="83"/>
  <c r="M27" i="83"/>
  <c r="Q27" i="83"/>
  <c r="U27" i="83"/>
  <c r="C33" i="83"/>
  <c r="C26" i="83" s="1"/>
  <c r="G33" i="83"/>
  <c r="G26" i="83" s="1"/>
  <c r="K33" i="83"/>
  <c r="K26" i="83" s="1"/>
  <c r="O33" i="83"/>
  <c r="O26" i="83" s="1"/>
  <c r="S33" i="83"/>
  <c r="S26" i="83" s="1"/>
  <c r="W33" i="83"/>
  <c r="W26" i="83" s="1"/>
  <c r="C52" i="83"/>
  <c r="G52" i="83"/>
  <c r="K52" i="83"/>
  <c r="O52" i="83"/>
  <c r="S52" i="83"/>
  <c r="W52" i="83"/>
  <c r="C71" i="83"/>
  <c r="G71" i="83"/>
  <c r="K71" i="83"/>
  <c r="O71" i="83"/>
  <c r="S71" i="83"/>
  <c r="W71" i="83"/>
  <c r="E4" i="82"/>
  <c r="E3" i="82" s="1"/>
  <c r="I4" i="82"/>
  <c r="I3" i="82" s="1"/>
  <c r="M4" i="82"/>
  <c r="M3" i="82" s="1"/>
  <c r="Q4" i="82"/>
  <c r="Q3" i="82" s="1"/>
  <c r="U4" i="82"/>
  <c r="U3" i="82" s="1"/>
  <c r="C8" i="82"/>
  <c r="G8" i="82"/>
  <c r="K8" i="82"/>
  <c r="O8" i="82"/>
  <c r="S8" i="82"/>
  <c r="W8" i="82"/>
  <c r="C11" i="82"/>
  <c r="G11" i="82"/>
  <c r="K11" i="82"/>
  <c r="O11" i="82"/>
  <c r="S11" i="82"/>
  <c r="W11" i="82"/>
  <c r="E17" i="82"/>
  <c r="I17" i="82"/>
  <c r="M17" i="82"/>
  <c r="Q17" i="82"/>
  <c r="U17" i="82"/>
  <c r="E22" i="82"/>
  <c r="I22" i="82"/>
  <c r="M22" i="82"/>
  <c r="Q22" i="82"/>
  <c r="U22" i="82"/>
  <c r="C27" i="82"/>
  <c r="G27" i="82"/>
  <c r="K27" i="82"/>
  <c r="O27" i="82"/>
  <c r="S27" i="82"/>
  <c r="W27" i="82"/>
  <c r="E33" i="82"/>
  <c r="I33" i="82"/>
  <c r="M33" i="82"/>
  <c r="Q33" i="82"/>
  <c r="Q26" i="82" s="1"/>
  <c r="U33" i="82"/>
  <c r="E52" i="82"/>
  <c r="I52" i="82"/>
  <c r="M52" i="82"/>
  <c r="Q52" i="82"/>
  <c r="U52" i="82"/>
  <c r="E71" i="82"/>
  <c r="I71" i="82"/>
  <c r="M71" i="82"/>
  <c r="Q71" i="82"/>
  <c r="U71" i="82"/>
  <c r="C4" i="81"/>
  <c r="C3" i="81" s="1"/>
  <c r="G4" i="81"/>
  <c r="G3" i="81" s="1"/>
  <c r="K4" i="81"/>
  <c r="K3" i="81" s="1"/>
  <c r="O4" i="81"/>
  <c r="O3" i="81" s="1"/>
  <c r="S4" i="81"/>
  <c r="S3" i="81" s="1"/>
  <c r="W4" i="81"/>
  <c r="W3" i="81" s="1"/>
  <c r="E8" i="81"/>
  <c r="I8" i="81"/>
  <c r="M8" i="81"/>
  <c r="Q8" i="81"/>
  <c r="U8" i="81"/>
  <c r="E11" i="81"/>
  <c r="I11" i="81"/>
  <c r="M11" i="81"/>
  <c r="Q11" i="81"/>
  <c r="U11" i="81"/>
  <c r="C17" i="81"/>
  <c r="G17" i="81"/>
  <c r="K17" i="81"/>
  <c r="O17" i="81"/>
  <c r="S17" i="81"/>
  <c r="W17" i="81"/>
  <c r="C22" i="81"/>
  <c r="G22" i="81"/>
  <c r="K22" i="81"/>
  <c r="O22" i="81"/>
  <c r="S22" i="81"/>
  <c r="W22" i="81"/>
  <c r="E27" i="81"/>
  <c r="E26" i="81" s="1"/>
  <c r="I27" i="81"/>
  <c r="I26" i="81" s="1"/>
  <c r="M27" i="81"/>
  <c r="M26" i="81" s="1"/>
  <c r="Q27" i="81"/>
  <c r="Q26" i="81" s="1"/>
  <c r="U27" i="81"/>
  <c r="U26" i="81" s="1"/>
  <c r="C33" i="81"/>
  <c r="C26" i="81" s="1"/>
  <c r="G33" i="81"/>
  <c r="G26" i="81" s="1"/>
  <c r="K33" i="81"/>
  <c r="K26" i="81" s="1"/>
  <c r="O33" i="81"/>
  <c r="O26" i="81" s="1"/>
  <c r="S33" i="81"/>
  <c r="S26" i="81" s="1"/>
  <c r="W33" i="81"/>
  <c r="W26" i="81" s="1"/>
  <c r="C52" i="81"/>
  <c r="G52" i="81"/>
  <c r="K52" i="81"/>
  <c r="O52" i="81"/>
  <c r="S52" i="81"/>
  <c r="W52" i="81"/>
  <c r="C71" i="81"/>
  <c r="G71" i="81"/>
  <c r="K71" i="81"/>
  <c r="O71" i="81"/>
  <c r="S71" i="81"/>
  <c r="W71" i="81"/>
  <c r="E4" i="80"/>
  <c r="E3" i="80" s="1"/>
  <c r="I4" i="80"/>
  <c r="I3" i="80" s="1"/>
  <c r="M4" i="80"/>
  <c r="M3" i="80" s="1"/>
  <c r="Q4" i="80"/>
  <c r="Q3" i="80" s="1"/>
  <c r="U4" i="80"/>
  <c r="U3" i="80" s="1"/>
  <c r="C8" i="80"/>
  <c r="G8" i="80"/>
  <c r="K8" i="80"/>
  <c r="O8" i="80"/>
  <c r="S8" i="80"/>
  <c r="W8" i="80"/>
  <c r="C11" i="80"/>
  <c r="G11" i="80"/>
  <c r="K11" i="80"/>
  <c r="O11" i="80"/>
  <c r="S11" i="80"/>
  <c r="W11" i="80"/>
  <c r="E17" i="80"/>
  <c r="I17" i="80"/>
  <c r="M17" i="80"/>
  <c r="Q17" i="80"/>
  <c r="U17" i="80"/>
  <c r="E22" i="80"/>
  <c r="I22" i="80"/>
  <c r="M22" i="80"/>
  <c r="Q22" i="80"/>
  <c r="U22" i="80"/>
  <c r="C27" i="80"/>
  <c r="C26" i="80" s="1"/>
  <c r="G27" i="80"/>
  <c r="G26" i="80" s="1"/>
  <c r="K27" i="80"/>
  <c r="K26" i="80" s="1"/>
  <c r="O27" i="80"/>
  <c r="O26" i="80" s="1"/>
  <c r="S27" i="80"/>
  <c r="S26" i="80" s="1"/>
  <c r="W27" i="80"/>
  <c r="W26" i="80" s="1"/>
  <c r="E33" i="80"/>
  <c r="E26" i="80" s="1"/>
  <c r="I33" i="80"/>
  <c r="I26" i="80" s="1"/>
  <c r="M33" i="80"/>
  <c r="M26" i="80" s="1"/>
  <c r="Q33" i="80"/>
  <c r="Q26" i="80" s="1"/>
  <c r="U33" i="80"/>
  <c r="U26" i="80" s="1"/>
  <c r="E52" i="80"/>
  <c r="I52" i="80"/>
  <c r="M52" i="80"/>
  <c r="Q52" i="80"/>
  <c r="U52" i="80"/>
  <c r="E71" i="80"/>
  <c r="I71" i="80"/>
  <c r="M71" i="80"/>
  <c r="Q71" i="80"/>
  <c r="U71" i="80"/>
  <c r="C4" i="79"/>
  <c r="C3" i="79" s="1"/>
  <c r="G4" i="79"/>
  <c r="G3" i="79" s="1"/>
  <c r="K4" i="79"/>
  <c r="K3" i="79" s="1"/>
  <c r="O4" i="79"/>
  <c r="O3" i="79" s="1"/>
  <c r="S4" i="79"/>
  <c r="S3" i="79" s="1"/>
  <c r="W4" i="79"/>
  <c r="W3" i="79" s="1"/>
  <c r="E8" i="79"/>
  <c r="I8" i="79"/>
  <c r="M8" i="79"/>
  <c r="Q8" i="79"/>
  <c r="U8" i="79"/>
  <c r="E11" i="79"/>
  <c r="I11" i="79"/>
  <c r="M11" i="79"/>
  <c r="Q11" i="79"/>
  <c r="U11" i="79"/>
  <c r="C17" i="79"/>
  <c r="G17" i="79"/>
  <c r="K17" i="79"/>
  <c r="O17" i="79"/>
  <c r="S17" i="79"/>
  <c r="W17" i="79"/>
  <c r="C22" i="79"/>
  <c r="G22" i="79"/>
  <c r="K22" i="79"/>
  <c r="O22" i="79"/>
  <c r="S22" i="79"/>
  <c r="W22" i="79"/>
  <c r="E27" i="79"/>
  <c r="E26" i="79" s="1"/>
  <c r="I27" i="79"/>
  <c r="I26" i="79" s="1"/>
  <c r="M27" i="79"/>
  <c r="M26" i="79" s="1"/>
  <c r="Q27" i="79"/>
  <c r="Q26" i="79" s="1"/>
  <c r="U27" i="79"/>
  <c r="U26" i="79" s="1"/>
  <c r="C33" i="79"/>
  <c r="C26" i="79" s="1"/>
  <c r="G33" i="79"/>
  <c r="G26" i="79" s="1"/>
  <c r="K33" i="79"/>
  <c r="K26" i="79" s="1"/>
  <c r="O33" i="79"/>
  <c r="O26" i="79" s="1"/>
  <c r="S33" i="79"/>
  <c r="S26" i="79" s="1"/>
  <c r="W33" i="79"/>
  <c r="W26" i="79" s="1"/>
  <c r="C52" i="79"/>
  <c r="G52" i="79"/>
  <c r="K52" i="79"/>
  <c r="O52" i="79"/>
  <c r="S52" i="79"/>
  <c r="W52" i="79"/>
  <c r="C71" i="79"/>
  <c r="G71" i="79"/>
  <c r="K71" i="79"/>
  <c r="O71" i="79"/>
  <c r="S71" i="79"/>
  <c r="W71" i="79"/>
  <c r="E4" i="78"/>
  <c r="I4" i="78"/>
  <c r="M4" i="78"/>
  <c r="Q4" i="78"/>
  <c r="U4" i="78"/>
  <c r="C8" i="78"/>
  <c r="G8" i="78"/>
  <c r="K8" i="78"/>
  <c r="O8" i="78"/>
  <c r="S8" i="78"/>
  <c r="W8" i="78"/>
  <c r="C11" i="78"/>
  <c r="G11" i="78"/>
  <c r="K11" i="78"/>
  <c r="O11" i="78"/>
  <c r="S11" i="78"/>
  <c r="W11" i="78"/>
  <c r="E17" i="78"/>
  <c r="I17" i="78"/>
  <c r="M17" i="78"/>
  <c r="Q17" i="78"/>
  <c r="U17" i="78"/>
  <c r="E22" i="78"/>
  <c r="I22" i="78"/>
  <c r="M22" i="78"/>
  <c r="Q22" i="78"/>
  <c r="U22" i="78"/>
  <c r="C27" i="78"/>
  <c r="G27" i="78"/>
  <c r="K27" i="78"/>
  <c r="O27" i="78"/>
  <c r="S27" i="78"/>
  <c r="W27" i="78"/>
  <c r="E33" i="78"/>
  <c r="I33" i="78"/>
  <c r="M33" i="78"/>
  <c r="Q33" i="78"/>
  <c r="U33" i="78"/>
  <c r="E52" i="78"/>
  <c r="I52" i="78"/>
  <c r="M52" i="78"/>
  <c r="Q52" i="78"/>
  <c r="U52" i="78"/>
  <c r="E71" i="78"/>
  <c r="I71" i="78"/>
  <c r="M71" i="78"/>
  <c r="Q71" i="78"/>
  <c r="U71" i="78"/>
  <c r="C4" i="77"/>
  <c r="G4" i="77"/>
  <c r="K4" i="77"/>
  <c r="O4" i="77"/>
  <c r="S4" i="77"/>
  <c r="W4" i="77"/>
  <c r="E8" i="77"/>
  <c r="I8" i="77"/>
  <c r="M8" i="77"/>
  <c r="Q8" i="77"/>
  <c r="U8" i="77"/>
  <c r="E11" i="77"/>
  <c r="I11" i="77"/>
  <c r="M11" i="77"/>
  <c r="Q11" i="77"/>
  <c r="U11" i="77"/>
  <c r="C17" i="77"/>
  <c r="G17" i="77"/>
  <c r="K17" i="77"/>
  <c r="O17" i="77"/>
  <c r="S17" i="77"/>
  <c r="W17" i="77"/>
  <c r="C22" i="77"/>
  <c r="G22" i="77"/>
  <c r="K22" i="77"/>
  <c r="O22" i="77"/>
  <c r="S22" i="77"/>
  <c r="W22" i="77"/>
  <c r="E27" i="77"/>
  <c r="I27" i="77"/>
  <c r="M27" i="77"/>
  <c r="Q27" i="77"/>
  <c r="U27" i="77"/>
  <c r="C33" i="77"/>
  <c r="G33" i="77"/>
  <c r="K33" i="77"/>
  <c r="O33" i="77"/>
  <c r="S33" i="77"/>
  <c r="W33" i="77"/>
  <c r="C52" i="77"/>
  <c r="G52" i="77"/>
  <c r="K52" i="77"/>
  <c r="O52" i="77"/>
  <c r="S52" i="77"/>
  <c r="W52" i="77"/>
  <c r="C71" i="77"/>
  <c r="G71" i="77"/>
  <c r="K71" i="77"/>
  <c r="O71" i="77"/>
  <c r="S71" i="77"/>
  <c r="W71" i="77"/>
  <c r="E4" i="76"/>
  <c r="I4" i="76"/>
  <c r="M4" i="76"/>
  <c r="Q4" i="76"/>
  <c r="U4" i="76"/>
  <c r="C8" i="76"/>
  <c r="G8" i="76"/>
  <c r="K8" i="76"/>
  <c r="O8" i="76"/>
  <c r="S8" i="76"/>
  <c r="W8" i="76"/>
  <c r="C11" i="76"/>
  <c r="G11" i="76"/>
  <c r="K11" i="76"/>
  <c r="O11" i="76"/>
  <c r="S11" i="76"/>
  <c r="W11" i="76"/>
  <c r="E17" i="76"/>
  <c r="I17" i="76"/>
  <c r="M17" i="76"/>
  <c r="Q17" i="76"/>
  <c r="U17" i="76"/>
  <c r="E22" i="76"/>
  <c r="I22" i="76"/>
  <c r="M22" i="76"/>
  <c r="Q22" i="76"/>
  <c r="U22" i="76"/>
  <c r="C27" i="76"/>
  <c r="G27" i="76"/>
  <c r="K27" i="76"/>
  <c r="O27" i="76"/>
  <c r="O26" i="76" s="1"/>
  <c r="S27" i="76"/>
  <c r="S26" i="76" s="1"/>
  <c r="W27" i="76"/>
  <c r="E33" i="76"/>
  <c r="I33" i="76"/>
  <c r="M33" i="76"/>
  <c r="Q33" i="76"/>
  <c r="U33" i="76"/>
  <c r="E52" i="76"/>
  <c r="I52" i="76"/>
  <c r="M52" i="76"/>
  <c r="Q52" i="76"/>
  <c r="U52" i="76"/>
  <c r="E71" i="76"/>
  <c r="I71" i="76"/>
  <c r="M71" i="76"/>
  <c r="Q71" i="76"/>
  <c r="U71" i="76"/>
  <c r="E4" i="74"/>
  <c r="E3" i="74" s="1"/>
  <c r="I4" i="74"/>
  <c r="I3" i="74" s="1"/>
  <c r="M4" i="74"/>
  <c r="M3" i="74" s="1"/>
  <c r="Q4" i="74"/>
  <c r="Q3" i="74" s="1"/>
  <c r="U4" i="74"/>
  <c r="U3" i="74" s="1"/>
  <c r="C8" i="74"/>
  <c r="G8" i="74"/>
  <c r="K8" i="74"/>
  <c r="O8" i="74"/>
  <c r="S8" i="74"/>
  <c r="W8" i="74"/>
  <c r="C11" i="74"/>
  <c r="G11" i="74"/>
  <c r="K11" i="74"/>
  <c r="O11" i="74"/>
  <c r="S11" i="74"/>
  <c r="W11" i="74"/>
  <c r="E17" i="74"/>
  <c r="I17" i="74"/>
  <c r="M17" i="74"/>
  <c r="Q17" i="74"/>
  <c r="U17" i="74"/>
  <c r="E22" i="74"/>
  <c r="I22" i="74"/>
  <c r="M22" i="74"/>
  <c r="Q22" i="74"/>
  <c r="U22" i="74"/>
  <c r="C27" i="74"/>
  <c r="C26" i="74" s="1"/>
  <c r="G27" i="74"/>
  <c r="G26" i="74" s="1"/>
  <c r="K27" i="74"/>
  <c r="K26" i="74" s="1"/>
  <c r="O27" i="74"/>
  <c r="O26" i="74" s="1"/>
  <c r="S27" i="74"/>
  <c r="S26" i="74" s="1"/>
  <c r="W27" i="74"/>
  <c r="W26" i="74" s="1"/>
  <c r="E33" i="74"/>
  <c r="E26" i="74" s="1"/>
  <c r="I33" i="74"/>
  <c r="I26" i="74" s="1"/>
  <c r="M33" i="74"/>
  <c r="M26" i="74" s="1"/>
  <c r="Q33" i="74"/>
  <c r="Q26" i="74" s="1"/>
  <c r="U33" i="74"/>
  <c r="U26" i="74" s="1"/>
  <c r="E52" i="74"/>
  <c r="I52" i="74"/>
  <c r="M52" i="74"/>
  <c r="Q52" i="74"/>
  <c r="U52" i="74"/>
  <c r="E71" i="74"/>
  <c r="I71" i="74"/>
  <c r="M71" i="74"/>
  <c r="Q71" i="74"/>
  <c r="U71" i="74"/>
  <c r="C4" i="73"/>
  <c r="G4" i="73"/>
  <c r="K4" i="73"/>
  <c r="O4" i="73"/>
  <c r="S4" i="73"/>
  <c r="W4" i="73"/>
  <c r="E8" i="73"/>
  <c r="I8" i="73"/>
  <c r="M8" i="73"/>
  <c r="Q8" i="73"/>
  <c r="U8" i="73"/>
  <c r="E11" i="73"/>
  <c r="I11" i="73"/>
  <c r="M11" i="73"/>
  <c r="Q11" i="73"/>
  <c r="U11" i="73"/>
  <c r="C17" i="73"/>
  <c r="G17" i="73"/>
  <c r="K17" i="73"/>
  <c r="O17" i="73"/>
  <c r="S17" i="73"/>
  <c r="W17" i="73"/>
  <c r="C22" i="73"/>
  <c r="G22" i="73"/>
  <c r="K22" i="73"/>
  <c r="O22" i="73"/>
  <c r="S22" i="73"/>
  <c r="W22" i="73"/>
  <c r="E27" i="73"/>
  <c r="E26" i="73" s="1"/>
  <c r="I27" i="73"/>
  <c r="I26" i="73" s="1"/>
  <c r="M27" i="73"/>
  <c r="M26" i="73" s="1"/>
  <c r="Q27" i="73"/>
  <c r="Q26" i="73" s="1"/>
  <c r="U27" i="73"/>
  <c r="U26" i="73" s="1"/>
  <c r="C33" i="73"/>
  <c r="C26" i="73" s="1"/>
  <c r="G33" i="73"/>
  <c r="G26" i="73" s="1"/>
  <c r="K33" i="73"/>
  <c r="K26" i="73" s="1"/>
  <c r="O33" i="73"/>
  <c r="O26" i="73" s="1"/>
  <c r="S33" i="73"/>
  <c r="S26" i="73" s="1"/>
  <c r="W33" i="73"/>
  <c r="W26" i="73" s="1"/>
  <c r="C52" i="73"/>
  <c r="G52" i="73"/>
  <c r="K52" i="73"/>
  <c r="O52" i="73"/>
  <c r="S52" i="73"/>
  <c r="W52" i="73"/>
  <c r="C71" i="73"/>
  <c r="G71" i="73"/>
  <c r="K71" i="73"/>
  <c r="O71" i="73"/>
  <c r="S71" i="73"/>
  <c r="W71" i="73"/>
  <c r="E4" i="72"/>
  <c r="E3" i="72" s="1"/>
  <c r="I4" i="72"/>
  <c r="I3" i="72" s="1"/>
  <c r="M4" i="72"/>
  <c r="M3" i="72" s="1"/>
  <c r="Q4" i="72"/>
  <c r="Q3" i="72" s="1"/>
  <c r="U4" i="72"/>
  <c r="U3" i="72" s="1"/>
  <c r="C8" i="72"/>
  <c r="G8" i="72"/>
  <c r="K8" i="72"/>
  <c r="O8" i="72"/>
  <c r="S8" i="72"/>
  <c r="W8" i="72"/>
  <c r="C11" i="72"/>
  <c r="G11" i="72"/>
  <c r="K11" i="72"/>
  <c r="O11" i="72"/>
  <c r="S11" i="72"/>
  <c r="W11" i="72"/>
  <c r="E17" i="72"/>
  <c r="I17" i="72"/>
  <c r="M17" i="72"/>
  <c r="Q17" i="72"/>
  <c r="U17" i="72"/>
  <c r="E22" i="72"/>
  <c r="I22" i="72"/>
  <c r="M22" i="72"/>
  <c r="Q22" i="72"/>
  <c r="U22" i="72"/>
  <c r="C27" i="72"/>
  <c r="C26" i="72" s="1"/>
  <c r="G27" i="72"/>
  <c r="G26" i="72" s="1"/>
  <c r="K27" i="72"/>
  <c r="K26" i="72" s="1"/>
  <c r="O27" i="72"/>
  <c r="O26" i="72" s="1"/>
  <c r="S27" i="72"/>
  <c r="S26" i="72" s="1"/>
  <c r="W27" i="72"/>
  <c r="W26" i="72" s="1"/>
  <c r="E33" i="72"/>
  <c r="E26" i="72" s="1"/>
  <c r="I33" i="72"/>
  <c r="I26" i="72" s="1"/>
  <c r="M33" i="72"/>
  <c r="M26" i="72" s="1"/>
  <c r="Q33" i="72"/>
  <c r="Q26" i="72" s="1"/>
  <c r="U33" i="72"/>
  <c r="U26" i="72" s="1"/>
  <c r="D52" i="72"/>
  <c r="H52" i="72"/>
  <c r="L52" i="72"/>
  <c r="P52" i="72"/>
  <c r="T52" i="72"/>
  <c r="D71" i="72"/>
  <c r="H71" i="72"/>
  <c r="L71" i="72"/>
  <c r="P71" i="72"/>
  <c r="T71" i="72"/>
  <c r="F4" i="71"/>
  <c r="J4" i="71"/>
  <c r="N4" i="71"/>
  <c r="R4" i="71"/>
  <c r="V4" i="71"/>
  <c r="D8" i="71"/>
  <c r="H8" i="71"/>
  <c r="L8" i="71"/>
  <c r="P8" i="71"/>
  <c r="T8" i="71"/>
  <c r="D11" i="71"/>
  <c r="H11" i="71"/>
  <c r="L11" i="71"/>
  <c r="P11" i="71"/>
  <c r="T11" i="71"/>
  <c r="F17" i="71"/>
  <c r="J17" i="71"/>
  <c r="N17" i="71"/>
  <c r="R17" i="71"/>
  <c r="V17" i="71"/>
  <c r="F22" i="71"/>
  <c r="J22" i="71"/>
  <c r="N22" i="71"/>
  <c r="R22" i="71"/>
  <c r="V22" i="71"/>
  <c r="D27" i="71"/>
  <c r="D26" i="71" s="1"/>
  <c r="H27" i="71"/>
  <c r="H26" i="71" s="1"/>
  <c r="L27" i="71"/>
  <c r="L26" i="71" s="1"/>
  <c r="P27" i="71"/>
  <c r="P26" i="71" s="1"/>
  <c r="T27" i="71"/>
  <c r="T26" i="71" s="1"/>
  <c r="F33" i="71"/>
  <c r="F26" i="71" s="1"/>
  <c r="J33" i="71"/>
  <c r="J26" i="71" s="1"/>
  <c r="N33" i="71"/>
  <c r="N26" i="71" s="1"/>
  <c r="R33" i="71"/>
  <c r="R26" i="71" s="1"/>
  <c r="V33" i="71"/>
  <c r="V26" i="71" s="1"/>
  <c r="F52" i="71"/>
  <c r="J52" i="71"/>
  <c r="N52" i="71"/>
  <c r="R52" i="71"/>
  <c r="V52" i="71"/>
  <c r="F71" i="71"/>
  <c r="J71" i="71"/>
  <c r="N71" i="71"/>
  <c r="R71" i="71"/>
  <c r="V71" i="71"/>
  <c r="D4" i="70"/>
  <c r="H4" i="70"/>
  <c r="L4" i="70"/>
  <c r="P4" i="70"/>
  <c r="T4" i="70"/>
  <c r="F8" i="70"/>
  <c r="J8" i="70"/>
  <c r="N8" i="70"/>
  <c r="R8" i="70"/>
  <c r="V8" i="70"/>
  <c r="F11" i="70"/>
  <c r="J11" i="70"/>
  <c r="N11" i="70"/>
  <c r="R11" i="70"/>
  <c r="V11" i="70"/>
  <c r="D17" i="70"/>
  <c r="H17" i="70"/>
  <c r="L17" i="70"/>
  <c r="P17" i="70"/>
  <c r="T17" i="70"/>
  <c r="D22" i="70"/>
  <c r="H22" i="70"/>
  <c r="L22" i="70"/>
  <c r="P22" i="70"/>
  <c r="T22" i="70"/>
  <c r="F27" i="70"/>
  <c r="J27" i="70"/>
  <c r="N27" i="70"/>
  <c r="R27" i="70"/>
  <c r="V27" i="70"/>
  <c r="D33" i="70"/>
  <c r="H33" i="70"/>
  <c r="L33" i="70"/>
  <c r="P33" i="70"/>
  <c r="T33" i="70"/>
  <c r="D52" i="70"/>
  <c r="H52" i="70"/>
  <c r="L52" i="70"/>
  <c r="P52" i="70"/>
  <c r="T52" i="70"/>
  <c r="D71" i="70"/>
  <c r="H71" i="70"/>
  <c r="L71" i="70"/>
  <c r="P71" i="70"/>
  <c r="T71" i="70"/>
  <c r="F4" i="69"/>
  <c r="J4" i="69"/>
  <c r="N4" i="69"/>
  <c r="R4" i="69"/>
  <c r="V4" i="69"/>
  <c r="D8" i="69"/>
  <c r="H8" i="69"/>
  <c r="L8" i="69"/>
  <c r="P8" i="69"/>
  <c r="T8" i="69"/>
  <c r="D11" i="69"/>
  <c r="H11" i="69"/>
  <c r="L11" i="69"/>
  <c r="P11" i="69"/>
  <c r="T11" i="69"/>
  <c r="F17" i="69"/>
  <c r="J17" i="69"/>
  <c r="N17" i="69"/>
  <c r="R17" i="69"/>
  <c r="V17" i="69"/>
  <c r="F22" i="69"/>
  <c r="J22" i="69"/>
  <c r="N22" i="69"/>
  <c r="R22" i="69"/>
  <c r="V22" i="69"/>
  <c r="D27" i="69"/>
  <c r="D26" i="69" s="1"/>
  <c r="H27" i="69"/>
  <c r="H26" i="69" s="1"/>
  <c r="L27" i="69"/>
  <c r="L26" i="69" s="1"/>
  <c r="P27" i="69"/>
  <c r="P26" i="69" s="1"/>
  <c r="T27" i="69"/>
  <c r="T26" i="69" s="1"/>
  <c r="F33" i="69"/>
  <c r="F26" i="69" s="1"/>
  <c r="J33" i="69"/>
  <c r="J26" i="69" s="1"/>
  <c r="N33" i="69"/>
  <c r="N26" i="69" s="1"/>
  <c r="R33" i="69"/>
  <c r="R26" i="69" s="1"/>
  <c r="V33" i="69"/>
  <c r="V26" i="69" s="1"/>
  <c r="F52" i="69"/>
  <c r="J52" i="69"/>
  <c r="N52" i="69"/>
  <c r="R52" i="69"/>
  <c r="V52" i="69"/>
  <c r="F71" i="69"/>
  <c r="J71" i="69"/>
  <c r="N71" i="69"/>
  <c r="R71" i="69"/>
  <c r="V71" i="69"/>
  <c r="D4" i="68"/>
  <c r="H4" i="68"/>
  <c r="L4" i="68"/>
  <c r="P4" i="68"/>
  <c r="T4" i="68"/>
  <c r="F8" i="68"/>
  <c r="J8" i="68"/>
  <c r="N8" i="68"/>
  <c r="R8" i="68"/>
  <c r="V8" i="68"/>
  <c r="F11" i="68"/>
  <c r="J11" i="68"/>
  <c r="N11" i="68"/>
  <c r="R11" i="68"/>
  <c r="V11" i="68"/>
  <c r="D17" i="68"/>
  <c r="H17" i="68"/>
  <c r="L17" i="68"/>
  <c r="P17" i="68"/>
  <c r="T17" i="68"/>
  <c r="D22" i="68"/>
  <c r="H22" i="68"/>
  <c r="L22" i="68"/>
  <c r="P22" i="68"/>
  <c r="T22" i="68"/>
  <c r="F27" i="68"/>
  <c r="J27" i="68"/>
  <c r="J26" i="68" s="1"/>
  <c r="N27" i="68"/>
  <c r="N26" i="68" s="1"/>
  <c r="R27" i="68"/>
  <c r="R26" i="68" s="1"/>
  <c r="V27" i="68"/>
  <c r="V26" i="68" s="1"/>
  <c r="D33" i="68"/>
  <c r="H33" i="68"/>
  <c r="L33" i="68"/>
  <c r="P33" i="68"/>
  <c r="T33" i="68"/>
  <c r="D52" i="68"/>
  <c r="H52" i="68"/>
  <c r="L52" i="68"/>
  <c r="P52" i="68"/>
  <c r="T52" i="68"/>
  <c r="D71" i="68"/>
  <c r="H71" i="68"/>
  <c r="L71" i="68"/>
  <c r="P71" i="68"/>
  <c r="T71" i="68"/>
  <c r="F4" i="67"/>
  <c r="F3" i="67" s="1"/>
  <c r="J4" i="67"/>
  <c r="J3" i="67" s="1"/>
  <c r="N4" i="67"/>
  <c r="N3" i="67" s="1"/>
  <c r="R4" i="67"/>
  <c r="R3" i="67" s="1"/>
  <c r="V4" i="67"/>
  <c r="V3" i="67" s="1"/>
  <c r="D8" i="67"/>
  <c r="H8" i="67"/>
  <c r="L8" i="67"/>
  <c r="P8" i="67"/>
  <c r="T8" i="67"/>
  <c r="D11" i="67"/>
  <c r="H11" i="67"/>
  <c r="L11" i="67"/>
  <c r="P11" i="67"/>
  <c r="T11" i="67"/>
  <c r="F17" i="67"/>
  <c r="J17" i="67"/>
  <c r="N17" i="67"/>
  <c r="R17" i="67"/>
  <c r="V17" i="67"/>
  <c r="F22" i="67"/>
  <c r="J22" i="67"/>
  <c r="N22" i="67"/>
  <c r="R22" i="67"/>
  <c r="V22" i="67"/>
  <c r="D27" i="67"/>
  <c r="D26" i="67" s="1"/>
  <c r="H27" i="67"/>
  <c r="H26" i="67" s="1"/>
  <c r="L27" i="67"/>
  <c r="L26" i="67" s="1"/>
  <c r="P27" i="67"/>
  <c r="P26" i="67" s="1"/>
  <c r="T27" i="67"/>
  <c r="T26" i="67" s="1"/>
  <c r="F33" i="67"/>
  <c r="F26" i="67" s="1"/>
  <c r="J33" i="67"/>
  <c r="J26" i="67" s="1"/>
  <c r="N33" i="67"/>
  <c r="N26" i="67" s="1"/>
  <c r="R33" i="67"/>
  <c r="R26" i="67" s="1"/>
  <c r="V33" i="67"/>
  <c r="V26" i="67" s="1"/>
  <c r="F52" i="67"/>
  <c r="J52" i="67"/>
  <c r="N52" i="67"/>
  <c r="R52" i="67"/>
  <c r="V52" i="67"/>
  <c r="F71" i="67"/>
  <c r="J71" i="67"/>
  <c r="N71" i="67"/>
  <c r="R71" i="67"/>
  <c r="V71" i="67"/>
  <c r="D4" i="66"/>
  <c r="D3" i="66" s="1"/>
  <c r="H4" i="66"/>
  <c r="H3" i="66" s="1"/>
  <c r="L4" i="66"/>
  <c r="L3" i="66" s="1"/>
  <c r="P4" i="66"/>
  <c r="P3" i="66" s="1"/>
  <c r="T4" i="66"/>
  <c r="T3" i="66" s="1"/>
  <c r="F8" i="66"/>
  <c r="J8" i="66"/>
  <c r="N8" i="66"/>
  <c r="R8" i="66"/>
  <c r="V8" i="66"/>
  <c r="F11" i="66"/>
  <c r="J11" i="66"/>
  <c r="N11" i="66"/>
  <c r="R11" i="66"/>
  <c r="V11" i="66"/>
  <c r="D17" i="66"/>
  <c r="H17" i="66"/>
  <c r="L17" i="66"/>
  <c r="P17" i="66"/>
  <c r="T17" i="66"/>
  <c r="D22" i="66"/>
  <c r="H22" i="66"/>
  <c r="L22" i="66"/>
  <c r="P22" i="66"/>
  <c r="T22" i="66"/>
  <c r="F27" i="66"/>
  <c r="F26" i="66" s="1"/>
  <c r="J27" i="66"/>
  <c r="J26" i="66" s="1"/>
  <c r="N27" i="66"/>
  <c r="N26" i="66" s="1"/>
  <c r="R27" i="66"/>
  <c r="R26" i="66" s="1"/>
  <c r="V27" i="66"/>
  <c r="V26" i="66" s="1"/>
  <c r="D33" i="66"/>
  <c r="D26" i="66" s="1"/>
  <c r="H33" i="66"/>
  <c r="H26" i="66" s="1"/>
  <c r="L33" i="66"/>
  <c r="L26" i="66" s="1"/>
  <c r="P33" i="66"/>
  <c r="P26" i="66" s="1"/>
  <c r="T33" i="66"/>
  <c r="T26" i="66" s="1"/>
  <c r="D52" i="66"/>
  <c r="H52" i="66"/>
  <c r="L52" i="66"/>
  <c r="P52" i="66"/>
  <c r="T52" i="66"/>
  <c r="D71" i="66"/>
  <c r="H71" i="66"/>
  <c r="L71" i="66"/>
  <c r="P71" i="66"/>
  <c r="T71" i="66"/>
  <c r="F4" i="65"/>
  <c r="F3" i="65" s="1"/>
  <c r="J4" i="65"/>
  <c r="J3" i="65" s="1"/>
  <c r="N4" i="65"/>
  <c r="N3" i="65" s="1"/>
  <c r="R4" i="65"/>
  <c r="R3" i="65" s="1"/>
  <c r="V4" i="65"/>
  <c r="V3" i="65" s="1"/>
  <c r="D8" i="65"/>
  <c r="H8" i="65"/>
  <c r="L8" i="65"/>
  <c r="P8" i="65"/>
  <c r="T8" i="65"/>
  <c r="D11" i="65"/>
  <c r="H11" i="65"/>
  <c r="L11" i="65"/>
  <c r="P11" i="65"/>
  <c r="T11" i="65"/>
  <c r="F17" i="65"/>
  <c r="J17" i="65"/>
  <c r="N17" i="65"/>
  <c r="R17" i="65"/>
  <c r="V17" i="65"/>
  <c r="F22" i="65"/>
  <c r="J22" i="65"/>
  <c r="N22" i="65"/>
  <c r="R22" i="65"/>
  <c r="V22" i="65"/>
  <c r="D27" i="65"/>
  <c r="D26" i="65" s="1"/>
  <c r="H27" i="65"/>
  <c r="H26" i="65" s="1"/>
  <c r="L27" i="65"/>
  <c r="L26" i="65" s="1"/>
  <c r="P27" i="65"/>
  <c r="P26" i="65" s="1"/>
  <c r="T27" i="65"/>
  <c r="T26" i="65" s="1"/>
  <c r="F33" i="65"/>
  <c r="F26" i="65" s="1"/>
  <c r="J33" i="65"/>
  <c r="J26" i="65" s="1"/>
  <c r="N33" i="65"/>
  <c r="N26" i="65" s="1"/>
  <c r="R33" i="65"/>
  <c r="R26" i="65" s="1"/>
  <c r="V33" i="65"/>
  <c r="V26" i="65" s="1"/>
  <c r="F52" i="65"/>
  <c r="J52" i="65"/>
  <c r="N52" i="65"/>
  <c r="R52" i="65"/>
  <c r="V52" i="65"/>
  <c r="F71" i="65"/>
  <c r="J71" i="65"/>
  <c r="N71" i="65"/>
  <c r="R71" i="65"/>
  <c r="V71" i="65"/>
  <c r="D4" i="64"/>
  <c r="D3" i="64" s="1"/>
  <c r="H4" i="64"/>
  <c r="H3" i="64" s="1"/>
  <c r="L4" i="64"/>
  <c r="L3" i="64" s="1"/>
  <c r="P4" i="64"/>
  <c r="P3" i="64" s="1"/>
  <c r="T4" i="64"/>
  <c r="T3" i="64" s="1"/>
  <c r="F8" i="64"/>
  <c r="J8" i="64"/>
  <c r="N8" i="64"/>
  <c r="R8" i="64"/>
  <c r="V8" i="64"/>
  <c r="F11" i="64"/>
  <c r="J11" i="64"/>
  <c r="N11" i="64"/>
  <c r="R11" i="64"/>
  <c r="V11" i="64"/>
  <c r="D17" i="64"/>
  <c r="H17" i="64"/>
  <c r="L17" i="64"/>
  <c r="P17" i="64"/>
  <c r="T17" i="64"/>
  <c r="D22" i="64"/>
  <c r="H22" i="64"/>
  <c r="L22" i="64"/>
  <c r="P22" i="64"/>
  <c r="T22" i="64"/>
  <c r="F27" i="64"/>
  <c r="F26" i="64" s="1"/>
  <c r="J27" i="64"/>
  <c r="J26" i="64" s="1"/>
  <c r="N27" i="64"/>
  <c r="N26" i="64" s="1"/>
  <c r="R27" i="64"/>
  <c r="R26" i="64" s="1"/>
  <c r="V27" i="64"/>
  <c r="V26" i="64" s="1"/>
  <c r="D33" i="64"/>
  <c r="D26" i="64" s="1"/>
  <c r="H33" i="64"/>
  <c r="H26" i="64" s="1"/>
  <c r="L33" i="64"/>
  <c r="L26" i="64" s="1"/>
  <c r="P33" i="64"/>
  <c r="P26" i="64" s="1"/>
  <c r="T33" i="64"/>
  <c r="T26" i="64" s="1"/>
  <c r="D52" i="64"/>
  <c r="H52" i="64"/>
  <c r="L52" i="64"/>
  <c r="P52" i="64"/>
  <c r="T52" i="64"/>
  <c r="D71" i="64"/>
  <c r="H71" i="64"/>
  <c r="L71" i="64"/>
  <c r="P71" i="64"/>
  <c r="T71" i="64"/>
  <c r="F4" i="63"/>
  <c r="F3" i="63" s="1"/>
  <c r="J4" i="63"/>
  <c r="J3" i="63" s="1"/>
  <c r="N4" i="63"/>
  <c r="N3" i="63" s="1"/>
  <c r="R4" i="63"/>
  <c r="R3" i="63" s="1"/>
  <c r="V4" i="63"/>
  <c r="V3" i="63" s="1"/>
  <c r="D8" i="63"/>
  <c r="H8" i="63"/>
  <c r="L8" i="63"/>
  <c r="P8" i="63"/>
  <c r="T8" i="63"/>
  <c r="D11" i="63"/>
  <c r="H11" i="63"/>
  <c r="L11" i="63"/>
  <c r="P11" i="63"/>
  <c r="T11" i="63"/>
  <c r="F17" i="63"/>
  <c r="J17" i="63"/>
  <c r="N17" i="63"/>
  <c r="R17" i="63"/>
  <c r="V17" i="63"/>
  <c r="F22" i="63"/>
  <c r="J22" i="63"/>
  <c r="N22" i="63"/>
  <c r="R22" i="63"/>
  <c r="V22" i="63"/>
  <c r="D27" i="63"/>
  <c r="D26" i="63" s="1"/>
  <c r="H27" i="63"/>
  <c r="H26" i="63" s="1"/>
  <c r="L27" i="63"/>
  <c r="L26" i="63" s="1"/>
  <c r="P27" i="63"/>
  <c r="P26" i="63" s="1"/>
  <c r="T27" i="63"/>
  <c r="F33" i="63"/>
  <c r="F26" i="63" s="1"/>
  <c r="J33" i="63"/>
  <c r="J26" i="63" s="1"/>
  <c r="N33" i="63"/>
  <c r="N26" i="63" s="1"/>
  <c r="R33" i="63"/>
  <c r="R26" i="63" s="1"/>
  <c r="V33" i="63"/>
  <c r="V26" i="63" s="1"/>
  <c r="F52" i="63"/>
  <c r="J52" i="63"/>
  <c r="N52" i="63"/>
  <c r="R52" i="63"/>
  <c r="V52" i="63"/>
  <c r="F71" i="63"/>
  <c r="J71" i="63"/>
  <c r="N71" i="63"/>
  <c r="R71" i="63"/>
  <c r="V71" i="63"/>
  <c r="D4" i="62"/>
  <c r="H4" i="62"/>
  <c r="L4" i="62"/>
  <c r="P4" i="62"/>
  <c r="T4" i="62"/>
  <c r="F8" i="62"/>
  <c r="J8" i="62"/>
  <c r="N8" i="62"/>
  <c r="R8" i="62"/>
  <c r="V8" i="62"/>
  <c r="F11" i="62"/>
  <c r="J11" i="62"/>
  <c r="N11" i="62"/>
  <c r="R11" i="62"/>
  <c r="V11" i="62"/>
  <c r="D17" i="62"/>
  <c r="H17" i="62"/>
  <c r="L17" i="62"/>
  <c r="P17" i="62"/>
  <c r="T17" i="62"/>
  <c r="D22" i="62"/>
  <c r="H22" i="62"/>
  <c r="L22" i="62"/>
  <c r="P22" i="62"/>
  <c r="T22" i="62"/>
  <c r="F27" i="62"/>
  <c r="J27" i="62"/>
  <c r="N27" i="62"/>
  <c r="N26" i="62" s="1"/>
  <c r="R27" i="62"/>
  <c r="V27" i="62"/>
  <c r="D33" i="62"/>
  <c r="H33" i="62"/>
  <c r="L33" i="62"/>
  <c r="P33" i="62"/>
  <c r="T33" i="62"/>
  <c r="D52" i="62"/>
  <c r="H52" i="62"/>
  <c r="L52" i="62"/>
  <c r="P52" i="62"/>
  <c r="T52" i="62"/>
  <c r="D71" i="62"/>
  <c r="H71" i="62"/>
  <c r="L71" i="62"/>
  <c r="P71" i="62"/>
  <c r="T71" i="62"/>
  <c r="F4" i="61"/>
  <c r="J4" i="61"/>
  <c r="N4" i="61"/>
  <c r="R4" i="61"/>
  <c r="V4" i="61"/>
  <c r="D8" i="61"/>
  <c r="H8" i="61"/>
  <c r="L8" i="61"/>
  <c r="P8" i="61"/>
  <c r="T8" i="61"/>
  <c r="D11" i="61"/>
  <c r="H11" i="61"/>
  <c r="L11" i="61"/>
  <c r="P11" i="61"/>
  <c r="T11" i="61"/>
  <c r="F17" i="61"/>
  <c r="J17" i="61"/>
  <c r="N17" i="61"/>
  <c r="R17" i="61"/>
  <c r="V17" i="61"/>
  <c r="F22" i="61"/>
  <c r="J22" i="61"/>
  <c r="N22" i="61"/>
  <c r="R22" i="61"/>
  <c r="V22" i="61"/>
  <c r="D27" i="61"/>
  <c r="H27" i="61"/>
  <c r="L27" i="61"/>
  <c r="P27" i="61"/>
  <c r="T27" i="61"/>
  <c r="F33" i="61"/>
  <c r="J33" i="61"/>
  <c r="N33" i="61"/>
  <c r="R33" i="61"/>
  <c r="V33" i="61"/>
  <c r="F52" i="61"/>
  <c r="J52" i="61"/>
  <c r="N52" i="61"/>
  <c r="R52" i="61"/>
  <c r="V52" i="61"/>
  <c r="F71" i="61"/>
  <c r="J71" i="61"/>
  <c r="N71" i="61"/>
  <c r="R71" i="61"/>
  <c r="V71" i="61"/>
  <c r="F4" i="59"/>
  <c r="F3" i="59" s="1"/>
  <c r="J4" i="59"/>
  <c r="J3" i="59" s="1"/>
  <c r="N4" i="59"/>
  <c r="N3" i="59" s="1"/>
  <c r="R4" i="59"/>
  <c r="R3" i="59" s="1"/>
  <c r="V4" i="59"/>
  <c r="V3" i="59" s="1"/>
  <c r="D8" i="59"/>
  <c r="H8" i="59"/>
  <c r="L8" i="59"/>
  <c r="P8" i="59"/>
  <c r="T8" i="59"/>
  <c r="D11" i="59"/>
  <c r="H11" i="59"/>
  <c r="L11" i="59"/>
  <c r="P11" i="59"/>
  <c r="T11" i="59"/>
  <c r="F17" i="59"/>
  <c r="J17" i="59"/>
  <c r="N17" i="59"/>
  <c r="R17" i="59"/>
  <c r="V17" i="59"/>
  <c r="F22" i="59"/>
  <c r="J22" i="59"/>
  <c r="N22" i="59"/>
  <c r="R22" i="59"/>
  <c r="V22" i="59"/>
  <c r="D27" i="59"/>
  <c r="D26" i="59" s="1"/>
  <c r="H27" i="59"/>
  <c r="H26" i="59" s="1"/>
  <c r="L27" i="59"/>
  <c r="L26" i="59" s="1"/>
  <c r="P27" i="59"/>
  <c r="P26" i="59" s="1"/>
  <c r="T27" i="59"/>
  <c r="T26" i="59" s="1"/>
  <c r="F33" i="59"/>
  <c r="F26" i="59" s="1"/>
  <c r="J33" i="59"/>
  <c r="J26" i="59" s="1"/>
  <c r="N33" i="59"/>
  <c r="N26" i="59" s="1"/>
  <c r="R33" i="59"/>
  <c r="R26" i="59" s="1"/>
  <c r="V33" i="59"/>
  <c r="V26" i="59" s="1"/>
  <c r="F52" i="59"/>
  <c r="J52" i="59"/>
  <c r="N52" i="59"/>
  <c r="R52" i="59"/>
  <c r="V52" i="59"/>
  <c r="F71" i="59"/>
  <c r="J71" i="59"/>
  <c r="N71" i="59"/>
  <c r="R71" i="59"/>
  <c r="V71" i="59"/>
  <c r="D4" i="58"/>
  <c r="H4" i="58"/>
  <c r="L4" i="58"/>
  <c r="P4" i="58"/>
  <c r="T4" i="58"/>
  <c r="F8" i="58"/>
  <c r="J8" i="58"/>
  <c r="N8" i="58"/>
  <c r="R8" i="58"/>
  <c r="V8" i="58"/>
  <c r="F11" i="58"/>
  <c r="J11" i="58"/>
  <c r="N11" i="58"/>
  <c r="R11" i="58"/>
  <c r="V11" i="58"/>
  <c r="D17" i="58"/>
  <c r="H17" i="58"/>
  <c r="L17" i="58"/>
  <c r="P17" i="58"/>
  <c r="T17" i="58"/>
  <c r="D22" i="58"/>
  <c r="H22" i="58"/>
  <c r="L22" i="58"/>
  <c r="P22" i="58"/>
  <c r="T22" i="58"/>
  <c r="F27" i="58"/>
  <c r="F26" i="58" s="1"/>
  <c r="J27" i="58"/>
  <c r="J26" i="58" s="1"/>
  <c r="N27" i="58"/>
  <c r="N26" i="58" s="1"/>
  <c r="R27" i="58"/>
  <c r="R26" i="58" s="1"/>
  <c r="V27" i="58"/>
  <c r="V26" i="58" s="1"/>
  <c r="D33" i="58"/>
  <c r="H33" i="58"/>
  <c r="L33" i="58"/>
  <c r="P33" i="58"/>
  <c r="T33" i="58"/>
  <c r="T26" i="58" s="1"/>
  <c r="D52" i="58"/>
  <c r="H52" i="58"/>
  <c r="L52" i="58"/>
  <c r="P52" i="58"/>
  <c r="T52" i="58"/>
  <c r="D71" i="58"/>
  <c r="H71" i="58"/>
  <c r="L71" i="58"/>
  <c r="P71" i="58"/>
  <c r="T71" i="58"/>
  <c r="E4" i="57"/>
  <c r="E3" i="57" s="1"/>
  <c r="I4" i="57"/>
  <c r="I3" i="57" s="1"/>
  <c r="M4" i="57"/>
  <c r="M3" i="57" s="1"/>
  <c r="Q4" i="57"/>
  <c r="Q3" i="57" s="1"/>
  <c r="U4" i="57"/>
  <c r="U3" i="57" s="1"/>
  <c r="C8" i="57"/>
  <c r="G8" i="57"/>
  <c r="K8" i="57"/>
  <c r="O8" i="57"/>
  <c r="S8" i="57"/>
  <c r="W8" i="57"/>
  <c r="C11" i="57"/>
  <c r="G11" i="57"/>
  <c r="K11" i="57"/>
  <c r="O11" i="57"/>
  <c r="S11" i="57"/>
  <c r="W11" i="57"/>
  <c r="E17" i="57"/>
  <c r="I17" i="57"/>
  <c r="M17" i="57"/>
  <c r="Q17" i="57"/>
  <c r="U17" i="57"/>
  <c r="E22" i="57"/>
  <c r="I22" i="57"/>
  <c r="M22" i="57"/>
  <c r="Q22" i="57"/>
  <c r="U22" i="57"/>
  <c r="C27" i="57"/>
  <c r="C26" i="57" s="1"/>
  <c r="G27" i="57"/>
  <c r="G26" i="57" s="1"/>
  <c r="K27" i="57"/>
  <c r="K26" i="57" s="1"/>
  <c r="O27" i="57"/>
  <c r="O26" i="57" s="1"/>
  <c r="S27" i="57"/>
  <c r="S26" i="57" s="1"/>
  <c r="W27" i="57"/>
  <c r="W26" i="57" s="1"/>
  <c r="E33" i="57"/>
  <c r="E26" i="57" s="1"/>
  <c r="I33" i="57"/>
  <c r="I26" i="57" s="1"/>
  <c r="M33" i="57"/>
  <c r="M26" i="57" s="1"/>
  <c r="Q33" i="57"/>
  <c r="Q26" i="57" s="1"/>
  <c r="U33" i="57"/>
  <c r="U26" i="57" s="1"/>
  <c r="E52" i="57"/>
  <c r="I52" i="57"/>
  <c r="M52" i="57"/>
  <c r="Q52" i="57"/>
  <c r="U52" i="57"/>
  <c r="E71" i="57"/>
  <c r="I71" i="57"/>
  <c r="M71" i="57"/>
  <c r="Q71" i="57"/>
  <c r="U71" i="57"/>
  <c r="E4" i="55"/>
  <c r="I4" i="55"/>
  <c r="M4" i="55"/>
  <c r="Q4" i="55"/>
  <c r="U4" i="55"/>
  <c r="C8" i="55"/>
  <c r="G8" i="55"/>
  <c r="K8" i="55"/>
  <c r="O8" i="55"/>
  <c r="S8" i="55"/>
  <c r="W8" i="55"/>
  <c r="C11" i="55"/>
  <c r="G11" i="55"/>
  <c r="K11" i="55"/>
  <c r="O11" i="55"/>
  <c r="S11" i="55"/>
  <c r="W11" i="55"/>
  <c r="E17" i="55"/>
  <c r="I17" i="55"/>
  <c r="M17" i="55"/>
  <c r="Q17" i="55"/>
  <c r="U17" i="55"/>
  <c r="E22" i="55"/>
  <c r="I22" i="55"/>
  <c r="M22" i="55"/>
  <c r="Q22" i="55"/>
  <c r="U22" i="55"/>
  <c r="C27" i="55"/>
  <c r="C26" i="55" s="1"/>
  <c r="G27" i="55"/>
  <c r="G26" i="55" s="1"/>
  <c r="K27" i="55"/>
  <c r="K26" i="55" s="1"/>
  <c r="O27" i="55"/>
  <c r="O26" i="55" s="1"/>
  <c r="S27" i="55"/>
  <c r="S26" i="55" s="1"/>
  <c r="W27" i="55"/>
  <c r="W26" i="55" s="1"/>
  <c r="E33" i="55"/>
  <c r="I33" i="55"/>
  <c r="M33" i="55"/>
  <c r="M26" i="55" s="1"/>
  <c r="Q33" i="55"/>
  <c r="Q26" i="55" s="1"/>
  <c r="U33" i="55"/>
  <c r="U26" i="55" s="1"/>
  <c r="E52" i="55"/>
  <c r="I52" i="55"/>
  <c r="M52" i="55"/>
  <c r="Q52" i="55"/>
  <c r="U52" i="55"/>
  <c r="E71" i="55"/>
  <c r="I71" i="55"/>
  <c r="M71" i="55"/>
  <c r="Q71" i="55"/>
  <c r="U71" i="55"/>
  <c r="C4" i="54"/>
  <c r="C3" i="54" s="1"/>
  <c r="G4" i="54"/>
  <c r="G3" i="54" s="1"/>
  <c r="K4" i="54"/>
  <c r="K3" i="54" s="1"/>
  <c r="O4" i="54"/>
  <c r="O3" i="54" s="1"/>
  <c r="S4" i="54"/>
  <c r="S3" i="54" s="1"/>
  <c r="W4" i="54"/>
  <c r="W3" i="54" s="1"/>
  <c r="E8" i="54"/>
  <c r="I8" i="54"/>
  <c r="M8" i="54"/>
  <c r="Q8" i="54"/>
  <c r="U8" i="54"/>
  <c r="E11" i="54"/>
  <c r="I11" i="54"/>
  <c r="M11" i="54"/>
  <c r="Q11" i="54"/>
  <c r="U11" i="54"/>
  <c r="C17" i="54"/>
  <c r="G17" i="54"/>
  <c r="K17" i="54"/>
  <c r="O17" i="54"/>
  <c r="S17" i="54"/>
  <c r="W17" i="54"/>
  <c r="C22" i="54"/>
  <c r="G22" i="54"/>
  <c r="K22" i="54"/>
  <c r="O22" i="54"/>
  <c r="S22" i="54"/>
  <c r="W22" i="54"/>
  <c r="E27" i="54"/>
  <c r="I27" i="54"/>
  <c r="M27" i="54"/>
  <c r="Q27" i="54"/>
  <c r="U27" i="54"/>
  <c r="C33" i="54"/>
  <c r="C26" i="54" s="1"/>
  <c r="G33" i="54"/>
  <c r="G26" i="54" s="1"/>
  <c r="K33" i="54"/>
  <c r="K26" i="54" s="1"/>
  <c r="O33" i="54"/>
  <c r="S33" i="54"/>
  <c r="W33" i="54"/>
  <c r="C52" i="54"/>
  <c r="G52" i="54"/>
  <c r="K52" i="54"/>
  <c r="O52" i="54"/>
  <c r="S52" i="54"/>
  <c r="W52" i="54"/>
  <c r="C71" i="54"/>
  <c r="G71" i="54"/>
  <c r="K71" i="54"/>
  <c r="O71" i="54"/>
  <c r="S71" i="54"/>
  <c r="W71" i="54"/>
  <c r="E4" i="53"/>
  <c r="I4" i="53"/>
  <c r="M4" i="53"/>
  <c r="Q4" i="53"/>
  <c r="U4" i="53"/>
  <c r="C8" i="53"/>
  <c r="G8" i="53"/>
  <c r="K8" i="53"/>
  <c r="O8" i="53"/>
  <c r="S8" i="53"/>
  <c r="W8" i="53"/>
  <c r="C11" i="53"/>
  <c r="G11" i="53"/>
  <c r="K11" i="53"/>
  <c r="O11" i="53"/>
  <c r="S11" i="53"/>
  <c r="W11" i="53"/>
  <c r="E17" i="53"/>
  <c r="I17" i="53"/>
  <c r="M17" i="53"/>
  <c r="Q17" i="53"/>
  <c r="U17" i="53"/>
  <c r="E22" i="53"/>
  <c r="I22" i="53"/>
  <c r="M22" i="53"/>
  <c r="Q22" i="53"/>
  <c r="U22" i="53"/>
  <c r="C27" i="53"/>
  <c r="G27" i="53"/>
  <c r="K27" i="53"/>
  <c r="O27" i="53"/>
  <c r="S27" i="53"/>
  <c r="S26" i="53" s="1"/>
  <c r="W27" i="53"/>
  <c r="E33" i="53"/>
  <c r="I33" i="53"/>
  <c r="I26" i="53" s="1"/>
  <c r="M33" i="53"/>
  <c r="Q33" i="53"/>
  <c r="U33" i="53"/>
  <c r="E52" i="53"/>
  <c r="I52" i="53"/>
  <c r="M52" i="53"/>
  <c r="Q52" i="53"/>
  <c r="U52" i="53"/>
  <c r="E71" i="53"/>
  <c r="I71" i="53"/>
  <c r="M71" i="53"/>
  <c r="Q71" i="53"/>
  <c r="U71" i="53"/>
  <c r="C8" i="47"/>
  <c r="C11" i="47"/>
  <c r="C27" i="47"/>
  <c r="C71" i="46"/>
  <c r="C4" i="44"/>
  <c r="C3" i="44" s="1"/>
  <c r="G4" i="44"/>
  <c r="G3" i="44" s="1"/>
  <c r="K4" i="44"/>
  <c r="O4" i="44"/>
  <c r="S4" i="44"/>
  <c r="W4" i="44"/>
  <c r="E8" i="44"/>
  <c r="I8" i="44"/>
  <c r="M8" i="44"/>
  <c r="Q8" i="44"/>
  <c r="U8" i="44"/>
  <c r="E11" i="44"/>
  <c r="I11" i="44"/>
  <c r="M11" i="44"/>
  <c r="Q11" i="44"/>
  <c r="U11" i="44"/>
  <c r="C17" i="44"/>
  <c r="G17" i="44"/>
  <c r="K17" i="44"/>
  <c r="O17" i="44"/>
  <c r="S17" i="44"/>
  <c r="W17" i="44"/>
  <c r="C22" i="44"/>
  <c r="G22" i="44"/>
  <c r="K22" i="44"/>
  <c r="O22" i="44"/>
  <c r="S22" i="44"/>
  <c r="W22" i="44"/>
  <c r="E27" i="44"/>
  <c r="E26" i="44" s="1"/>
  <c r="I27" i="44"/>
  <c r="M27" i="44"/>
  <c r="Q27" i="44"/>
  <c r="U27" i="44"/>
  <c r="C33" i="44"/>
  <c r="C26" i="44" s="1"/>
  <c r="G33" i="44"/>
  <c r="G26" i="44" s="1"/>
  <c r="K33" i="44"/>
  <c r="K26" i="44" s="1"/>
  <c r="O33" i="44"/>
  <c r="O26" i="44" s="1"/>
  <c r="S33" i="44"/>
  <c r="S26" i="44" s="1"/>
  <c r="W33" i="44"/>
  <c r="W26" i="44" s="1"/>
  <c r="C52" i="44"/>
  <c r="G52" i="44"/>
  <c r="K52" i="44"/>
  <c r="O52" i="44"/>
  <c r="S52" i="44"/>
  <c r="W52" i="44"/>
  <c r="C71" i="44"/>
  <c r="G71" i="44"/>
  <c r="K71" i="44"/>
  <c r="O71" i="44"/>
  <c r="S71" i="44"/>
  <c r="W71" i="44"/>
  <c r="E4" i="43"/>
  <c r="I4" i="43"/>
  <c r="M4" i="43"/>
  <c r="Q4" i="43"/>
  <c r="U4" i="43"/>
  <c r="F8" i="43"/>
  <c r="J8" i="43"/>
  <c r="N8" i="43"/>
  <c r="R8" i="43"/>
  <c r="V8" i="43"/>
  <c r="F11" i="43"/>
  <c r="J11" i="43"/>
  <c r="N11" i="43"/>
  <c r="R11" i="43"/>
  <c r="V11" i="43"/>
  <c r="D17" i="43"/>
  <c r="H17" i="43"/>
  <c r="L17" i="43"/>
  <c r="P17" i="43"/>
  <c r="T17" i="43"/>
  <c r="D22" i="43"/>
  <c r="H22" i="43"/>
  <c r="L22" i="43"/>
  <c r="P22" i="43"/>
  <c r="T22" i="43"/>
  <c r="F27" i="43"/>
  <c r="F26" i="43" s="1"/>
  <c r="J27" i="43"/>
  <c r="J26" i="43" s="1"/>
  <c r="N27" i="43"/>
  <c r="N26" i="43" s="1"/>
  <c r="R27" i="43"/>
  <c r="R26" i="43" s="1"/>
  <c r="V27" i="43"/>
  <c r="V26" i="43" s="1"/>
  <c r="D33" i="43"/>
  <c r="D26" i="43" s="1"/>
  <c r="H33" i="43"/>
  <c r="H26" i="43" s="1"/>
  <c r="L33" i="43"/>
  <c r="L26" i="43" s="1"/>
  <c r="P33" i="43"/>
  <c r="P26" i="43" s="1"/>
  <c r="T33" i="43"/>
  <c r="T26" i="43" s="1"/>
  <c r="D52" i="43"/>
  <c r="H52" i="43"/>
  <c r="L52" i="43"/>
  <c r="P52" i="43"/>
  <c r="T52" i="43"/>
  <c r="D71" i="43"/>
  <c r="H71" i="43"/>
  <c r="L71" i="43"/>
  <c r="P71" i="43"/>
  <c r="T71" i="43"/>
  <c r="F4" i="42"/>
  <c r="J4" i="42"/>
  <c r="N4" i="42"/>
  <c r="R4" i="42"/>
  <c r="V4" i="42"/>
  <c r="D8" i="42"/>
  <c r="H8" i="42"/>
  <c r="L8" i="42"/>
  <c r="P8" i="42"/>
  <c r="T8" i="42"/>
  <c r="D11" i="42"/>
  <c r="H11" i="42"/>
  <c r="L11" i="42"/>
  <c r="P11" i="42"/>
  <c r="T11" i="42"/>
  <c r="F17" i="42"/>
  <c r="J17" i="42"/>
  <c r="N17" i="42"/>
  <c r="R17" i="42"/>
  <c r="V17" i="42"/>
  <c r="F22" i="42"/>
  <c r="J22" i="42"/>
  <c r="N22" i="42"/>
  <c r="R22" i="42"/>
  <c r="V22" i="42"/>
  <c r="V26" i="40"/>
  <c r="N33" i="38"/>
  <c r="N26" i="38" s="1"/>
  <c r="H4" i="37"/>
  <c r="N27" i="37"/>
  <c r="H27" i="36"/>
  <c r="T27" i="36"/>
  <c r="N52" i="36"/>
  <c r="H4" i="35"/>
  <c r="F8" i="35"/>
  <c r="D71" i="35"/>
  <c r="H71" i="35"/>
  <c r="L71" i="35"/>
  <c r="P71" i="35"/>
  <c r="T71" i="35"/>
  <c r="F4" i="34"/>
  <c r="J4" i="34"/>
  <c r="N4" i="34"/>
  <c r="R4" i="34"/>
  <c r="V4" i="34"/>
  <c r="D8" i="34"/>
  <c r="H8" i="34"/>
  <c r="L8" i="34"/>
  <c r="P8" i="34"/>
  <c r="T8" i="34"/>
  <c r="D11" i="34"/>
  <c r="H11" i="34"/>
  <c r="L11" i="34"/>
  <c r="P11" i="34"/>
  <c r="T11" i="34"/>
  <c r="F17" i="34"/>
  <c r="J17" i="34"/>
  <c r="N17" i="34"/>
  <c r="R17" i="34"/>
  <c r="V17" i="34"/>
  <c r="F22" i="34"/>
  <c r="J22" i="34"/>
  <c r="N22" i="34"/>
  <c r="R22" i="34"/>
  <c r="V22" i="34"/>
  <c r="F26" i="34"/>
  <c r="C26" i="27"/>
  <c r="S26" i="27"/>
  <c r="I26" i="26"/>
  <c r="W17" i="25"/>
  <c r="H27" i="25"/>
  <c r="N33" i="25"/>
  <c r="F3" i="24"/>
  <c r="N8" i="24"/>
  <c r="N11" i="24"/>
  <c r="T17" i="24"/>
  <c r="N27" i="24"/>
  <c r="R17" i="23"/>
  <c r="F33" i="23"/>
  <c r="F26" i="23" s="1"/>
  <c r="F52" i="23"/>
  <c r="N52" i="23"/>
  <c r="R52" i="23"/>
  <c r="C8" i="17"/>
  <c r="C11" i="17"/>
  <c r="W4" i="10"/>
  <c r="I11" i="6"/>
  <c r="U11" i="6"/>
  <c r="C17" i="6"/>
  <c r="O17" i="6"/>
  <c r="C22" i="6"/>
  <c r="O22" i="6"/>
  <c r="L4" i="102"/>
  <c r="L22" i="102"/>
  <c r="P22" i="102"/>
  <c r="F8" i="73"/>
  <c r="F11" i="73"/>
  <c r="R11" i="73"/>
  <c r="F22" i="72"/>
  <c r="R22" i="72"/>
  <c r="E52" i="72"/>
  <c r="Q52" i="72"/>
  <c r="E27" i="71"/>
  <c r="M4" i="70"/>
  <c r="S71" i="70"/>
  <c r="I11" i="69"/>
  <c r="M11" i="69"/>
  <c r="U11" i="69"/>
  <c r="O33" i="69"/>
  <c r="C52" i="69"/>
  <c r="G52" i="69"/>
  <c r="O52" i="69"/>
  <c r="S52" i="69"/>
  <c r="O71" i="69"/>
  <c r="I33" i="68"/>
  <c r="C17" i="67"/>
  <c r="S17" i="67"/>
  <c r="I4" i="66"/>
  <c r="U4" i="66"/>
  <c r="I33" i="66"/>
  <c r="W8" i="60"/>
  <c r="C4" i="59"/>
  <c r="G4" i="59"/>
  <c r="K4" i="59"/>
  <c r="O4" i="59"/>
  <c r="S4" i="59"/>
  <c r="W4" i="59"/>
  <c r="E8" i="59"/>
  <c r="I8" i="59"/>
  <c r="M8" i="59"/>
  <c r="Q8" i="59"/>
  <c r="U8" i="59"/>
  <c r="E11" i="59"/>
  <c r="I11" i="59"/>
  <c r="M11" i="59"/>
  <c r="Q11" i="59"/>
  <c r="U11" i="59"/>
  <c r="C17" i="59"/>
  <c r="G17" i="59"/>
  <c r="K17" i="59"/>
  <c r="O17" i="59"/>
  <c r="S17" i="59"/>
  <c r="W17" i="59"/>
  <c r="C22" i="59"/>
  <c r="G22" i="59"/>
  <c r="K22" i="59"/>
  <c r="O22" i="59"/>
  <c r="S22" i="59"/>
  <c r="W22" i="59"/>
  <c r="E27" i="59"/>
  <c r="I27" i="59"/>
  <c r="M27" i="59"/>
  <c r="Q27" i="59"/>
  <c r="U27" i="59"/>
  <c r="C33" i="59"/>
  <c r="G33" i="59"/>
  <c r="K33" i="59"/>
  <c r="O33" i="59"/>
  <c r="S33" i="59"/>
  <c r="W33" i="59"/>
  <c r="C52" i="59"/>
  <c r="G52" i="59"/>
  <c r="K52" i="59"/>
  <c r="O52" i="59"/>
  <c r="S52" i="59"/>
  <c r="W52" i="59"/>
  <c r="C71" i="59"/>
  <c r="G71" i="59"/>
  <c r="K71" i="59"/>
  <c r="O71" i="59"/>
  <c r="S71" i="59"/>
  <c r="W71" i="59"/>
  <c r="E4" i="58"/>
  <c r="I4" i="58"/>
  <c r="M4" i="58"/>
  <c r="Q4" i="58"/>
  <c r="U4" i="58"/>
  <c r="C8" i="58"/>
  <c r="G8" i="58"/>
  <c r="K8" i="58"/>
  <c r="O8" i="58"/>
  <c r="S8" i="58"/>
  <c r="W8" i="58"/>
  <c r="C11" i="58"/>
  <c r="G11" i="58"/>
  <c r="K11" i="58"/>
  <c r="O11" i="58"/>
  <c r="S11" i="58"/>
  <c r="W11" i="58"/>
  <c r="E17" i="58"/>
  <c r="I17" i="58"/>
  <c r="M17" i="58"/>
  <c r="Q17" i="58"/>
  <c r="U17" i="58"/>
  <c r="E22" i="58"/>
  <c r="I22" i="58"/>
  <c r="M22" i="58"/>
  <c r="Q22" i="58"/>
  <c r="U22" i="58"/>
  <c r="C27" i="58"/>
  <c r="G27" i="58"/>
  <c r="K27" i="58"/>
  <c r="O27" i="58"/>
  <c r="S27" i="58"/>
  <c r="W27" i="58"/>
  <c r="E33" i="58"/>
  <c r="I33" i="58"/>
  <c r="M33" i="58"/>
  <c r="Q33" i="58"/>
  <c r="U33" i="58"/>
  <c r="E52" i="58"/>
  <c r="I52" i="58"/>
  <c r="M52" i="58"/>
  <c r="Q52" i="58"/>
  <c r="U52" i="58"/>
  <c r="E71" i="58"/>
  <c r="I71" i="58"/>
  <c r="M71" i="58"/>
  <c r="Q71" i="58"/>
  <c r="U71" i="58"/>
  <c r="F4" i="57"/>
  <c r="J4" i="57"/>
  <c r="N4" i="57"/>
  <c r="R4" i="57"/>
  <c r="V4" i="57"/>
  <c r="D8" i="57"/>
  <c r="H8" i="57"/>
  <c r="L8" i="57"/>
  <c r="P8" i="57"/>
  <c r="T8" i="57"/>
  <c r="D11" i="57"/>
  <c r="H11" i="57"/>
  <c r="L11" i="57"/>
  <c r="P11" i="57"/>
  <c r="T11" i="57"/>
  <c r="F17" i="57"/>
  <c r="J17" i="57"/>
  <c r="N17" i="57"/>
  <c r="R17" i="57"/>
  <c r="V17" i="57"/>
  <c r="F22" i="57"/>
  <c r="J22" i="57"/>
  <c r="N22" i="57"/>
  <c r="R22" i="57"/>
  <c r="V22" i="57"/>
  <c r="D27" i="57"/>
  <c r="H27" i="57"/>
  <c r="L27" i="57"/>
  <c r="P27" i="57"/>
  <c r="T27" i="57"/>
  <c r="F33" i="57"/>
  <c r="J33" i="57"/>
  <c r="N33" i="57"/>
  <c r="R33" i="57"/>
  <c r="V33" i="57"/>
  <c r="F52" i="57"/>
  <c r="J52" i="57"/>
  <c r="N52" i="57"/>
  <c r="R52" i="57"/>
  <c r="V52" i="57"/>
  <c r="F71" i="57"/>
  <c r="J71" i="57"/>
  <c r="N71" i="57"/>
  <c r="R71" i="57"/>
  <c r="V71" i="57"/>
  <c r="F4" i="55"/>
  <c r="F3" i="55" s="1"/>
  <c r="J4" i="55"/>
  <c r="J3" i="55" s="1"/>
  <c r="N4" i="55"/>
  <c r="N3" i="55" s="1"/>
  <c r="R4" i="55"/>
  <c r="R3" i="55" s="1"/>
  <c r="V4" i="55"/>
  <c r="V3" i="55" s="1"/>
  <c r="D8" i="55"/>
  <c r="H8" i="55"/>
  <c r="L8" i="55"/>
  <c r="P8" i="55"/>
  <c r="T8" i="55"/>
  <c r="D11" i="55"/>
  <c r="H11" i="55"/>
  <c r="L11" i="55"/>
  <c r="P11" i="55"/>
  <c r="T11" i="55"/>
  <c r="F17" i="55"/>
  <c r="J17" i="55"/>
  <c r="N17" i="55"/>
  <c r="R17" i="55"/>
  <c r="V17" i="55"/>
  <c r="F22" i="55"/>
  <c r="J22" i="55"/>
  <c r="N22" i="55"/>
  <c r="R22" i="55"/>
  <c r="V22" i="55"/>
  <c r="D27" i="55"/>
  <c r="H27" i="55"/>
  <c r="L27" i="55"/>
  <c r="P27" i="55"/>
  <c r="T27" i="55"/>
  <c r="F33" i="55"/>
  <c r="J33" i="55"/>
  <c r="N33" i="55"/>
  <c r="R33" i="55"/>
  <c r="V33" i="55"/>
  <c r="F52" i="55"/>
  <c r="J52" i="55"/>
  <c r="N52" i="55"/>
  <c r="R52" i="55"/>
  <c r="V52" i="55"/>
  <c r="F71" i="55"/>
  <c r="J71" i="55"/>
  <c r="N71" i="55"/>
  <c r="R71" i="55"/>
  <c r="V71" i="55"/>
  <c r="D4" i="54"/>
  <c r="H4" i="54"/>
  <c r="L4" i="54"/>
  <c r="P4" i="54"/>
  <c r="T4" i="54"/>
  <c r="F8" i="54"/>
  <c r="J8" i="54"/>
  <c r="N8" i="54"/>
  <c r="R8" i="54"/>
  <c r="V8" i="54"/>
  <c r="F11" i="54"/>
  <c r="J11" i="54"/>
  <c r="N11" i="54"/>
  <c r="R11" i="54"/>
  <c r="V11" i="54"/>
  <c r="D17" i="54"/>
  <c r="H17" i="54"/>
  <c r="L17" i="54"/>
  <c r="P17" i="54"/>
  <c r="T17" i="54"/>
  <c r="D22" i="54"/>
  <c r="H22" i="54"/>
  <c r="L22" i="54"/>
  <c r="P22" i="54"/>
  <c r="T22" i="54"/>
  <c r="F27" i="54"/>
  <c r="F26" i="54" s="1"/>
  <c r="J27" i="54"/>
  <c r="J26" i="54" s="1"/>
  <c r="N27" i="54"/>
  <c r="N26" i="54" s="1"/>
  <c r="R27" i="54"/>
  <c r="R26" i="54" s="1"/>
  <c r="V27" i="54"/>
  <c r="V26" i="54" s="1"/>
  <c r="D33" i="54"/>
  <c r="H33" i="54"/>
  <c r="L33" i="54"/>
  <c r="P33" i="54"/>
  <c r="P26" i="54" s="1"/>
  <c r="T33" i="54"/>
  <c r="T26" i="54" s="1"/>
  <c r="D52" i="54"/>
  <c r="H52" i="54"/>
  <c r="L52" i="54"/>
  <c r="P52" i="54"/>
  <c r="T52" i="54"/>
  <c r="D71" i="54"/>
  <c r="H71" i="54"/>
  <c r="L71" i="54"/>
  <c r="P71" i="54"/>
  <c r="T71" i="54"/>
  <c r="F4" i="53"/>
  <c r="F3" i="53" s="1"/>
  <c r="J4" i="53"/>
  <c r="J3" i="53" s="1"/>
  <c r="N4" i="53"/>
  <c r="N3" i="53" s="1"/>
  <c r="R4" i="53"/>
  <c r="R3" i="53" s="1"/>
  <c r="V4" i="53"/>
  <c r="V3" i="53" s="1"/>
  <c r="D8" i="53"/>
  <c r="H8" i="53"/>
  <c r="L8" i="53"/>
  <c r="P8" i="53"/>
  <c r="T8" i="53"/>
  <c r="D11" i="53"/>
  <c r="H11" i="53"/>
  <c r="L11" i="53"/>
  <c r="P11" i="53"/>
  <c r="T11" i="53"/>
  <c r="F17" i="53"/>
  <c r="J17" i="53"/>
  <c r="N17" i="53"/>
  <c r="R17" i="53"/>
  <c r="V17" i="53"/>
  <c r="F22" i="53"/>
  <c r="J22" i="53"/>
  <c r="N22" i="53"/>
  <c r="R22" i="53"/>
  <c r="V22" i="53"/>
  <c r="D27" i="53"/>
  <c r="D26" i="53" s="1"/>
  <c r="H27" i="53"/>
  <c r="H26" i="53" s="1"/>
  <c r="L27" i="53"/>
  <c r="L26" i="53" s="1"/>
  <c r="P27" i="53"/>
  <c r="P26" i="53" s="1"/>
  <c r="T27" i="53"/>
  <c r="T26" i="53" s="1"/>
  <c r="F33" i="53"/>
  <c r="F26" i="53" s="1"/>
  <c r="J33" i="53"/>
  <c r="J26" i="53" s="1"/>
  <c r="N33" i="53"/>
  <c r="N26" i="53" s="1"/>
  <c r="R33" i="53"/>
  <c r="R26" i="53" s="1"/>
  <c r="V33" i="53"/>
  <c r="V26" i="53" s="1"/>
  <c r="F52" i="53"/>
  <c r="J52" i="53"/>
  <c r="N52" i="53"/>
  <c r="R52" i="53"/>
  <c r="V52" i="53"/>
  <c r="F71" i="53"/>
  <c r="J71" i="53"/>
  <c r="N71" i="53"/>
  <c r="R71" i="53"/>
  <c r="V71" i="53"/>
  <c r="D4" i="44"/>
  <c r="H4" i="44"/>
  <c r="L4" i="44"/>
  <c r="P4" i="44"/>
  <c r="T4" i="44"/>
  <c r="F8" i="44"/>
  <c r="J8" i="44"/>
  <c r="N8" i="44"/>
  <c r="R8" i="44"/>
  <c r="V8" i="44"/>
  <c r="F11" i="44"/>
  <c r="J11" i="44"/>
  <c r="N11" i="44"/>
  <c r="R11" i="44"/>
  <c r="V11" i="44"/>
  <c r="D17" i="44"/>
  <c r="H17" i="44"/>
  <c r="L17" i="44"/>
  <c r="P17" i="44"/>
  <c r="T17" i="44"/>
  <c r="D22" i="44"/>
  <c r="H22" i="44"/>
  <c r="L22" i="44"/>
  <c r="P22" i="44"/>
  <c r="T22" i="44"/>
  <c r="F27" i="44"/>
  <c r="J27" i="44"/>
  <c r="J26" i="44" s="1"/>
  <c r="N27" i="44"/>
  <c r="R27" i="44"/>
  <c r="V27" i="44"/>
  <c r="D33" i="44"/>
  <c r="H33" i="44"/>
  <c r="L33" i="44"/>
  <c r="P33" i="44"/>
  <c r="T33" i="44"/>
  <c r="D52" i="44"/>
  <c r="H52" i="44"/>
  <c r="L52" i="44"/>
  <c r="P52" i="44"/>
  <c r="T52" i="44"/>
  <c r="D71" i="44"/>
  <c r="H71" i="44"/>
  <c r="L71" i="44"/>
  <c r="P71" i="44"/>
  <c r="T71" i="44"/>
  <c r="F4" i="43"/>
  <c r="J4" i="43"/>
  <c r="N4" i="43"/>
  <c r="R4" i="43"/>
  <c r="V4" i="43"/>
  <c r="C8" i="43"/>
  <c r="G8" i="43"/>
  <c r="K8" i="43"/>
  <c r="O8" i="43"/>
  <c r="S8" i="43"/>
  <c r="W8" i="43"/>
  <c r="C11" i="43"/>
  <c r="G11" i="43"/>
  <c r="K11" i="43"/>
  <c r="O11" i="43"/>
  <c r="S11" i="43"/>
  <c r="W11" i="43"/>
  <c r="E17" i="43"/>
  <c r="I17" i="43"/>
  <c r="M17" i="43"/>
  <c r="Q17" i="43"/>
  <c r="U17" i="43"/>
  <c r="E22" i="43"/>
  <c r="I22" i="43"/>
  <c r="M22" i="43"/>
  <c r="Q22" i="43"/>
  <c r="U22" i="43"/>
  <c r="C27" i="43"/>
  <c r="C26" i="43" s="1"/>
  <c r="G27" i="43"/>
  <c r="G26" i="43" s="1"/>
  <c r="K27" i="43"/>
  <c r="K26" i="43" s="1"/>
  <c r="O27" i="43"/>
  <c r="O26" i="43" s="1"/>
  <c r="S27" i="43"/>
  <c r="S26" i="43" s="1"/>
  <c r="W27" i="43"/>
  <c r="W26" i="43" s="1"/>
  <c r="E33" i="43"/>
  <c r="E26" i="43" s="1"/>
  <c r="I33" i="43"/>
  <c r="I26" i="43" s="1"/>
  <c r="M33" i="43"/>
  <c r="M26" i="43" s="1"/>
  <c r="Q33" i="43"/>
  <c r="Q26" i="43" s="1"/>
  <c r="U33" i="43"/>
  <c r="U26" i="43" s="1"/>
  <c r="E52" i="43"/>
  <c r="I52" i="43"/>
  <c r="M52" i="43"/>
  <c r="Q52" i="43"/>
  <c r="U52" i="43"/>
  <c r="E71" i="43"/>
  <c r="I71" i="43"/>
  <c r="M71" i="43"/>
  <c r="Q71" i="43"/>
  <c r="U71" i="43"/>
  <c r="C4" i="42"/>
  <c r="G4" i="42"/>
  <c r="K4" i="42"/>
  <c r="O4" i="42"/>
  <c r="S4" i="42"/>
  <c r="W4" i="42"/>
  <c r="E8" i="42"/>
  <c r="I8" i="42"/>
  <c r="M8" i="42"/>
  <c r="Q8" i="42"/>
  <c r="U8" i="42"/>
  <c r="E11" i="42"/>
  <c r="I11" i="42"/>
  <c r="M11" i="42"/>
  <c r="Q11" i="42"/>
  <c r="U11" i="42"/>
  <c r="G11" i="39"/>
  <c r="S11" i="39"/>
  <c r="W17" i="38"/>
  <c r="I26" i="35"/>
  <c r="E71" i="35"/>
  <c r="I71" i="35"/>
  <c r="M71" i="35"/>
  <c r="Q71" i="35"/>
  <c r="U71" i="35"/>
  <c r="C4" i="34"/>
  <c r="G4" i="34"/>
  <c r="K4" i="34"/>
  <c r="O4" i="34"/>
  <c r="S4" i="34"/>
  <c r="W4" i="34"/>
  <c r="E8" i="34"/>
  <c r="I8" i="34"/>
  <c r="M8" i="34"/>
  <c r="Q8" i="34"/>
  <c r="U8" i="34"/>
  <c r="W22" i="34"/>
  <c r="J27" i="29"/>
  <c r="V27" i="29"/>
  <c r="D26" i="29"/>
  <c r="J22" i="28"/>
  <c r="V22" i="28"/>
  <c r="J52" i="28"/>
  <c r="V52" i="28"/>
  <c r="J71" i="28"/>
  <c r="V71" i="28"/>
  <c r="D4" i="27"/>
  <c r="D3" i="27" s="1"/>
  <c r="P4" i="27"/>
  <c r="P3" i="27" s="1"/>
  <c r="P17" i="27"/>
  <c r="D71" i="27"/>
  <c r="P71" i="27"/>
  <c r="D3" i="26"/>
  <c r="J33" i="26"/>
  <c r="J26" i="26" s="1"/>
  <c r="V33" i="26"/>
  <c r="V26" i="26" s="1"/>
  <c r="J52" i="26"/>
  <c r="V52" i="26"/>
  <c r="G26" i="25"/>
  <c r="K26" i="25"/>
  <c r="O26" i="25"/>
  <c r="S26" i="25"/>
  <c r="K52" i="25"/>
  <c r="W52" i="25"/>
  <c r="K71" i="25"/>
  <c r="W71" i="25"/>
  <c r="W8" i="24"/>
  <c r="K27" i="24"/>
  <c r="W27" i="24"/>
  <c r="M26" i="24"/>
  <c r="Q33" i="24"/>
  <c r="U26" i="24"/>
  <c r="W17" i="23"/>
  <c r="W33" i="23"/>
  <c r="W71" i="23"/>
  <c r="L52" i="4"/>
  <c r="D3" i="3"/>
  <c r="P3" i="3"/>
  <c r="T3" i="3"/>
  <c r="F17" i="3"/>
  <c r="E71" i="3"/>
  <c r="Q71" i="3"/>
  <c r="W17" i="91"/>
  <c r="W71" i="91"/>
  <c r="F17" i="87"/>
  <c r="R17" i="87"/>
  <c r="E71" i="87"/>
  <c r="Q71" i="87"/>
  <c r="W4" i="86"/>
  <c r="W52" i="84"/>
  <c r="C8" i="46"/>
  <c r="V52" i="43"/>
  <c r="H22" i="40"/>
  <c r="T22" i="40"/>
  <c r="N27" i="40"/>
  <c r="N26" i="40" s="1"/>
  <c r="T52" i="40"/>
  <c r="F52" i="37"/>
  <c r="J52" i="37"/>
  <c r="N52" i="37"/>
  <c r="R52" i="37"/>
  <c r="V52" i="37"/>
  <c r="F71" i="37"/>
  <c r="J71" i="37"/>
  <c r="N71" i="37"/>
  <c r="R71" i="37"/>
  <c r="V71" i="37"/>
  <c r="D4" i="36"/>
  <c r="D3" i="36" s="1"/>
  <c r="H4" i="36"/>
  <c r="H3" i="36" s="1"/>
  <c r="L4" i="36"/>
  <c r="L3" i="36" s="1"/>
  <c r="P4" i="36"/>
  <c r="P3" i="36" s="1"/>
  <c r="T4" i="36"/>
  <c r="T3" i="36" s="1"/>
  <c r="F8" i="36"/>
  <c r="J8" i="36"/>
  <c r="N8" i="36"/>
  <c r="R8" i="36"/>
  <c r="V8" i="36"/>
  <c r="F11" i="36"/>
  <c r="J11" i="36"/>
  <c r="N11" i="36"/>
  <c r="R11" i="36"/>
  <c r="V11" i="36"/>
  <c r="D17" i="36"/>
  <c r="H17" i="36"/>
  <c r="L17" i="36"/>
  <c r="P17" i="36"/>
  <c r="T17" i="36"/>
  <c r="D22" i="36"/>
  <c r="H22" i="36"/>
  <c r="L22" i="36"/>
  <c r="P22" i="36"/>
  <c r="T22" i="36"/>
  <c r="F27" i="36"/>
  <c r="J27" i="36"/>
  <c r="J26" i="36" s="1"/>
  <c r="N27" i="36"/>
  <c r="R27" i="36"/>
  <c r="V27" i="36"/>
  <c r="D33" i="36"/>
  <c r="D26" i="36" s="1"/>
  <c r="H33" i="36"/>
  <c r="L33" i="36"/>
  <c r="L26" i="36" s="1"/>
  <c r="P33" i="36"/>
  <c r="P26" i="36" s="1"/>
  <c r="T33" i="36"/>
  <c r="D52" i="36"/>
  <c r="H52" i="36"/>
  <c r="L52" i="36"/>
  <c r="P52" i="36"/>
  <c r="T52" i="36"/>
  <c r="D71" i="36"/>
  <c r="H71" i="36"/>
  <c r="L71" i="36"/>
  <c r="P71" i="36"/>
  <c r="T71" i="36"/>
  <c r="F4" i="35"/>
  <c r="J4" i="35"/>
  <c r="J3" i="35" s="1"/>
  <c r="N4" i="35"/>
  <c r="N3" i="35" s="1"/>
  <c r="R4" i="35"/>
  <c r="R3" i="35" s="1"/>
  <c r="V4" i="35"/>
  <c r="V3" i="35" s="1"/>
  <c r="D8" i="35"/>
  <c r="H8" i="35"/>
  <c r="L8" i="35"/>
  <c r="P8" i="35"/>
  <c r="T8" i="35"/>
  <c r="D11" i="35"/>
  <c r="H11" i="35"/>
  <c r="L11" i="35"/>
  <c r="P11" i="35"/>
  <c r="T11" i="35"/>
  <c r="F17" i="35"/>
  <c r="J17" i="35"/>
  <c r="N17" i="35"/>
  <c r="R17" i="35"/>
  <c r="V17" i="35"/>
  <c r="F22" i="35"/>
  <c r="J22" i="35"/>
  <c r="N22" i="35"/>
  <c r="R22" i="35"/>
  <c r="V22" i="35"/>
  <c r="D27" i="35"/>
  <c r="D26" i="35" s="1"/>
  <c r="H27" i="35"/>
  <c r="H26" i="35" s="1"/>
  <c r="L27" i="35"/>
  <c r="L26" i="35" s="1"/>
  <c r="P27" i="35"/>
  <c r="P26" i="35" s="1"/>
  <c r="T27" i="35"/>
  <c r="T26" i="35" s="1"/>
  <c r="L71" i="34"/>
  <c r="P3" i="33"/>
  <c r="L11" i="33"/>
  <c r="E11" i="32"/>
  <c r="Q11" i="32"/>
  <c r="W52" i="32"/>
  <c r="G71" i="32"/>
  <c r="S71" i="32"/>
  <c r="C26" i="26"/>
  <c r="G26" i="26"/>
  <c r="K26" i="26"/>
  <c r="O26" i="26"/>
  <c r="E4" i="10"/>
  <c r="E3" i="10" s="1"/>
  <c r="I4" i="10"/>
  <c r="M4" i="10"/>
  <c r="M3" i="10" s="1"/>
  <c r="Q4" i="10"/>
  <c r="Q3" i="10" s="1"/>
  <c r="U4" i="10"/>
  <c r="U3" i="10" s="1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E71" i="10"/>
  <c r="I71" i="10"/>
  <c r="M71" i="10"/>
  <c r="Q71" i="10"/>
  <c r="U71" i="10"/>
  <c r="W8" i="8"/>
  <c r="W11" i="8"/>
  <c r="W27" i="8"/>
  <c r="E4" i="6"/>
  <c r="E3" i="6" s="1"/>
  <c r="I4" i="6"/>
  <c r="M4" i="6"/>
  <c r="Q4" i="6"/>
  <c r="U4" i="6"/>
  <c r="C8" i="6"/>
  <c r="G8" i="6"/>
  <c r="K8" i="6"/>
  <c r="O8" i="6"/>
  <c r="S8" i="6"/>
  <c r="W8" i="6"/>
  <c r="C11" i="6"/>
  <c r="G11" i="6"/>
  <c r="K11" i="6"/>
  <c r="O11" i="6"/>
  <c r="S11" i="6"/>
  <c r="W11" i="6"/>
  <c r="E17" i="6"/>
  <c r="I17" i="6"/>
  <c r="M17" i="6"/>
  <c r="Q17" i="6"/>
  <c r="U17" i="6"/>
  <c r="E22" i="6"/>
  <c r="I22" i="6"/>
  <c r="M22" i="6"/>
  <c r="Q22" i="6"/>
  <c r="U22" i="6"/>
  <c r="C27" i="6"/>
  <c r="C26" i="6" s="1"/>
  <c r="G27" i="6"/>
  <c r="G26" i="6" s="1"/>
  <c r="K27" i="6"/>
  <c r="K26" i="6" s="1"/>
  <c r="O27" i="6"/>
  <c r="O26" i="6" s="1"/>
  <c r="S27" i="6"/>
  <c r="S26" i="6" s="1"/>
  <c r="W27" i="6"/>
  <c r="W26" i="6" s="1"/>
  <c r="E33" i="6"/>
  <c r="I33" i="6"/>
  <c r="M33" i="6"/>
  <c r="Q33" i="6"/>
  <c r="U33" i="6"/>
  <c r="E52" i="6"/>
  <c r="I52" i="6"/>
  <c r="M52" i="6"/>
  <c r="Q52" i="6"/>
  <c r="U52" i="6"/>
  <c r="E71" i="6"/>
  <c r="I71" i="6"/>
  <c r="M71" i="6"/>
  <c r="Q71" i="6"/>
  <c r="U71" i="6"/>
  <c r="C4" i="5"/>
  <c r="C3" i="5" s="1"/>
  <c r="G4" i="5"/>
  <c r="G3" i="5" s="1"/>
  <c r="K4" i="5"/>
  <c r="K3" i="5" s="1"/>
  <c r="O4" i="5"/>
  <c r="O3" i="5" s="1"/>
  <c r="S4" i="5"/>
  <c r="S3" i="5" s="1"/>
  <c r="W4" i="5"/>
  <c r="W3" i="5" s="1"/>
  <c r="E8" i="5"/>
  <c r="I8" i="5"/>
  <c r="M8" i="5"/>
  <c r="Q8" i="5"/>
  <c r="U8" i="5"/>
  <c r="E11" i="5"/>
  <c r="I11" i="5"/>
  <c r="M11" i="5"/>
  <c r="Q11" i="5"/>
  <c r="U11" i="5"/>
  <c r="C17" i="5"/>
  <c r="G17" i="5"/>
  <c r="K17" i="5"/>
  <c r="O17" i="5"/>
  <c r="S17" i="5"/>
  <c r="W17" i="5"/>
  <c r="C22" i="5"/>
  <c r="G22" i="5"/>
  <c r="K22" i="5"/>
  <c r="O22" i="5"/>
  <c r="S22" i="5"/>
  <c r="W22" i="5"/>
  <c r="E27" i="5"/>
  <c r="E26" i="5" s="1"/>
  <c r="I27" i="5"/>
  <c r="I26" i="5" s="1"/>
  <c r="M27" i="5"/>
  <c r="M26" i="5" s="1"/>
  <c r="Q27" i="5"/>
  <c r="Q26" i="5" s="1"/>
  <c r="U27" i="5"/>
  <c r="U26" i="5" s="1"/>
  <c r="C33" i="5"/>
  <c r="C26" i="5" s="1"/>
  <c r="G33" i="5"/>
  <c r="G26" i="5" s="1"/>
  <c r="K33" i="5"/>
  <c r="K26" i="5" s="1"/>
  <c r="O33" i="5"/>
  <c r="O26" i="5" s="1"/>
  <c r="S33" i="5"/>
  <c r="S26" i="5" s="1"/>
  <c r="W33" i="5"/>
  <c r="W26" i="5" s="1"/>
  <c r="C52" i="5"/>
  <c r="G52" i="5"/>
  <c r="K52" i="5"/>
  <c r="O52" i="5"/>
  <c r="S52" i="5"/>
  <c r="W52" i="5"/>
  <c r="C71" i="5"/>
  <c r="G71" i="5"/>
  <c r="K71" i="5"/>
  <c r="O71" i="5"/>
  <c r="S71" i="5"/>
  <c r="W71" i="5"/>
  <c r="E4" i="4"/>
  <c r="E3" i="4" s="1"/>
  <c r="I4" i="4"/>
  <c r="I3" i="4" s="1"/>
  <c r="M4" i="4"/>
  <c r="M3" i="4" s="1"/>
  <c r="Q4" i="4"/>
  <c r="Q3" i="4" s="1"/>
  <c r="U4" i="4"/>
  <c r="U3" i="4" s="1"/>
  <c r="C8" i="4"/>
  <c r="G8" i="4"/>
  <c r="K8" i="4"/>
  <c r="O8" i="4"/>
  <c r="S8" i="4"/>
  <c r="W8" i="4"/>
  <c r="C11" i="4"/>
  <c r="G11" i="4"/>
  <c r="K11" i="4"/>
  <c r="O11" i="4"/>
  <c r="S11" i="4"/>
  <c r="W11" i="4"/>
  <c r="E17" i="4"/>
  <c r="I17" i="4"/>
  <c r="M17" i="4"/>
  <c r="Q17" i="4"/>
  <c r="U17" i="4"/>
  <c r="E22" i="4"/>
  <c r="I22" i="4"/>
  <c r="M22" i="4"/>
  <c r="Q22" i="4"/>
  <c r="U22" i="4"/>
  <c r="C27" i="4"/>
  <c r="C26" i="4" s="1"/>
  <c r="G27" i="4"/>
  <c r="G26" i="4" s="1"/>
  <c r="K27" i="4"/>
  <c r="K26" i="4" s="1"/>
  <c r="O27" i="4"/>
  <c r="O26" i="4" s="1"/>
  <c r="S27" i="4"/>
  <c r="S26" i="4" s="1"/>
  <c r="W27" i="4"/>
  <c r="E33" i="4"/>
  <c r="E26" i="4" s="1"/>
  <c r="I33" i="4"/>
  <c r="I26" i="4" s="1"/>
  <c r="M33" i="4"/>
  <c r="M26" i="4" s="1"/>
  <c r="Q33" i="4"/>
  <c r="Q26" i="4" s="1"/>
  <c r="U33" i="4"/>
  <c r="U26" i="4" s="1"/>
  <c r="E52" i="4"/>
  <c r="I52" i="4"/>
  <c r="M52" i="4"/>
  <c r="Q52" i="4"/>
  <c r="U52" i="4"/>
  <c r="E71" i="4"/>
  <c r="I71" i="4"/>
  <c r="M71" i="4"/>
  <c r="Q71" i="4"/>
  <c r="U71" i="4"/>
  <c r="C4" i="3"/>
  <c r="C3" i="3" s="1"/>
  <c r="G4" i="3"/>
  <c r="G3" i="3" s="1"/>
  <c r="K4" i="3"/>
  <c r="K3" i="3" s="1"/>
  <c r="O4" i="3"/>
  <c r="O3" i="3" s="1"/>
  <c r="S4" i="3"/>
  <c r="S3" i="3" s="1"/>
  <c r="W4" i="3"/>
  <c r="W3" i="3" s="1"/>
  <c r="E8" i="3"/>
  <c r="I8" i="3"/>
  <c r="M8" i="3"/>
  <c r="Q8" i="3"/>
  <c r="U8" i="3"/>
  <c r="E11" i="3"/>
  <c r="I11" i="3"/>
  <c r="M11" i="3"/>
  <c r="Q11" i="3"/>
  <c r="U11" i="3"/>
  <c r="C17" i="3"/>
  <c r="G17" i="3"/>
  <c r="K17" i="3"/>
  <c r="O17" i="3"/>
  <c r="S17" i="3"/>
  <c r="W17" i="3"/>
  <c r="C22" i="3"/>
  <c r="G22" i="3"/>
  <c r="K22" i="3"/>
  <c r="O22" i="3"/>
  <c r="S22" i="3"/>
  <c r="W22" i="3"/>
  <c r="E27" i="3"/>
  <c r="E26" i="3" s="1"/>
  <c r="I27" i="3"/>
  <c r="I26" i="3" s="1"/>
  <c r="M27" i="3"/>
  <c r="M26" i="3" s="1"/>
  <c r="Q27" i="3"/>
  <c r="Q26" i="3" s="1"/>
  <c r="U27" i="3"/>
  <c r="U26" i="3" s="1"/>
  <c r="C33" i="3"/>
  <c r="C26" i="3" s="1"/>
  <c r="G33" i="3"/>
  <c r="G26" i="3" s="1"/>
  <c r="K33" i="3"/>
  <c r="K26" i="3" s="1"/>
  <c r="O33" i="3"/>
  <c r="O26" i="3" s="1"/>
  <c r="S33" i="3"/>
  <c r="S26" i="3" s="1"/>
  <c r="W33" i="3"/>
  <c r="W26" i="3" s="1"/>
  <c r="C52" i="3"/>
  <c r="G52" i="3"/>
  <c r="K52" i="3"/>
  <c r="O52" i="3"/>
  <c r="S52" i="3"/>
  <c r="W52" i="3"/>
  <c r="F4" i="115"/>
  <c r="J4" i="115"/>
  <c r="N4" i="115"/>
  <c r="R4" i="115"/>
  <c r="V4" i="115"/>
  <c r="D8" i="115"/>
  <c r="H8" i="115"/>
  <c r="L8" i="115"/>
  <c r="P8" i="115"/>
  <c r="T8" i="115"/>
  <c r="D11" i="115"/>
  <c r="H11" i="115"/>
  <c r="L11" i="115"/>
  <c r="P11" i="115"/>
  <c r="T11" i="115"/>
  <c r="F17" i="115"/>
  <c r="J17" i="115"/>
  <c r="N17" i="115"/>
  <c r="R17" i="115"/>
  <c r="V17" i="115"/>
  <c r="F22" i="115"/>
  <c r="J22" i="115"/>
  <c r="N22" i="115"/>
  <c r="R22" i="115"/>
  <c r="V22" i="115"/>
  <c r="D27" i="115"/>
  <c r="H27" i="115"/>
  <c r="L27" i="115"/>
  <c r="P27" i="115"/>
  <c r="T27" i="115"/>
  <c r="F33" i="115"/>
  <c r="J33" i="115"/>
  <c r="N33" i="115"/>
  <c r="R33" i="115"/>
  <c r="V33" i="115"/>
  <c r="F52" i="115"/>
  <c r="J52" i="115"/>
  <c r="N52" i="115"/>
  <c r="R52" i="115"/>
  <c r="V52" i="115"/>
  <c r="F71" i="115"/>
  <c r="J71" i="115"/>
  <c r="N71" i="115"/>
  <c r="R71" i="115"/>
  <c r="V71" i="115"/>
  <c r="D4" i="114"/>
  <c r="H4" i="114"/>
  <c r="L4" i="114"/>
  <c r="P4" i="114"/>
  <c r="T4" i="114"/>
  <c r="F8" i="114"/>
  <c r="J8" i="114"/>
  <c r="N8" i="114"/>
  <c r="R8" i="114"/>
  <c r="V8" i="114"/>
  <c r="F11" i="114"/>
  <c r="J11" i="114"/>
  <c r="N11" i="114"/>
  <c r="R11" i="114"/>
  <c r="V11" i="114"/>
  <c r="D17" i="114"/>
  <c r="H17" i="114"/>
  <c r="L17" i="114"/>
  <c r="P17" i="114"/>
  <c r="T17" i="114"/>
  <c r="D22" i="114"/>
  <c r="H22" i="114"/>
  <c r="L22" i="114"/>
  <c r="P22" i="114"/>
  <c r="T22" i="114"/>
  <c r="F27" i="114"/>
  <c r="J27" i="114"/>
  <c r="N27" i="114"/>
  <c r="R27" i="114"/>
  <c r="V27" i="114"/>
  <c r="D33" i="114"/>
  <c r="H33" i="114"/>
  <c r="L33" i="114"/>
  <c r="P33" i="114"/>
  <c r="T33" i="114"/>
  <c r="D52" i="114"/>
  <c r="H52" i="114"/>
  <c r="L52" i="114"/>
  <c r="P52" i="114"/>
  <c r="T52" i="114"/>
  <c r="D71" i="114"/>
  <c r="H71" i="114"/>
  <c r="L71" i="114"/>
  <c r="P71" i="114"/>
  <c r="T71" i="114"/>
  <c r="F4" i="113"/>
  <c r="J4" i="113"/>
  <c r="N4" i="113"/>
  <c r="R4" i="113"/>
  <c r="V4" i="113"/>
  <c r="D8" i="113"/>
  <c r="H8" i="113"/>
  <c r="L8" i="113"/>
  <c r="P8" i="113"/>
  <c r="T8" i="113"/>
  <c r="D11" i="113"/>
  <c r="H11" i="113"/>
  <c r="L11" i="113"/>
  <c r="P11" i="113"/>
  <c r="T11" i="113"/>
  <c r="F17" i="113"/>
  <c r="J17" i="113"/>
  <c r="N17" i="113"/>
  <c r="R17" i="113"/>
  <c r="V17" i="113"/>
  <c r="F22" i="113"/>
  <c r="J22" i="113"/>
  <c r="N22" i="113"/>
  <c r="R22" i="113"/>
  <c r="V22" i="113"/>
  <c r="D27" i="113"/>
  <c r="H27" i="113"/>
  <c r="L27" i="113"/>
  <c r="P27" i="113"/>
  <c r="T27" i="113"/>
  <c r="F33" i="113"/>
  <c r="J33" i="113"/>
  <c r="N33" i="113"/>
  <c r="R33" i="113"/>
  <c r="V33" i="113"/>
  <c r="F52" i="113"/>
  <c r="J52" i="113"/>
  <c r="N52" i="113"/>
  <c r="R52" i="113"/>
  <c r="V52" i="113"/>
  <c r="F71" i="113"/>
  <c r="J71" i="113"/>
  <c r="N71" i="113"/>
  <c r="R71" i="113"/>
  <c r="V71" i="113"/>
  <c r="D4" i="112"/>
  <c r="H4" i="112"/>
  <c r="L4" i="112"/>
  <c r="P4" i="112"/>
  <c r="T4" i="112"/>
  <c r="F8" i="112"/>
  <c r="J8" i="112"/>
  <c r="N8" i="112"/>
  <c r="R8" i="112"/>
  <c r="V8" i="112"/>
  <c r="F11" i="112"/>
  <c r="J11" i="112"/>
  <c r="N11" i="112"/>
  <c r="R11" i="112"/>
  <c r="V11" i="112"/>
  <c r="D17" i="112"/>
  <c r="H17" i="112"/>
  <c r="L17" i="112"/>
  <c r="P17" i="112"/>
  <c r="T17" i="112"/>
  <c r="D22" i="112"/>
  <c r="H22" i="112"/>
  <c r="L22" i="112"/>
  <c r="P22" i="112"/>
  <c r="T22" i="112"/>
  <c r="F27" i="112"/>
  <c r="J27" i="112"/>
  <c r="N27" i="112"/>
  <c r="R27" i="112"/>
  <c r="V27" i="112"/>
  <c r="D33" i="112"/>
  <c r="H33" i="112"/>
  <c r="L33" i="112"/>
  <c r="P33" i="112"/>
  <c r="T33" i="112"/>
  <c r="D52" i="112"/>
  <c r="H52" i="112"/>
  <c r="L52" i="112"/>
  <c r="P52" i="112"/>
  <c r="T52" i="112"/>
  <c r="D71" i="112"/>
  <c r="H71" i="112"/>
  <c r="L71" i="112"/>
  <c r="P71" i="112"/>
  <c r="T71" i="112"/>
  <c r="C8" i="111"/>
  <c r="C11" i="111"/>
  <c r="C27" i="111"/>
  <c r="C26" i="111" s="1"/>
  <c r="C4" i="110"/>
  <c r="C3" i="110" s="1"/>
  <c r="G4" i="110"/>
  <c r="G3" i="110" s="1"/>
  <c r="K4" i="110"/>
  <c r="K3" i="110" s="1"/>
  <c r="O4" i="110"/>
  <c r="O3" i="110" s="1"/>
  <c r="S4" i="110"/>
  <c r="S3" i="110" s="1"/>
  <c r="W4" i="110"/>
  <c r="W3" i="110" s="1"/>
  <c r="E8" i="110"/>
  <c r="I8" i="110"/>
  <c r="M8" i="110"/>
  <c r="Q8" i="110"/>
  <c r="U8" i="110"/>
  <c r="E11" i="110"/>
  <c r="I11" i="110"/>
  <c r="M11" i="110"/>
  <c r="Q11" i="110"/>
  <c r="U11" i="110"/>
  <c r="C17" i="110"/>
  <c r="G17" i="110"/>
  <c r="K17" i="110"/>
  <c r="O17" i="110"/>
  <c r="S17" i="110"/>
  <c r="W17" i="110"/>
  <c r="C22" i="110"/>
  <c r="G22" i="110"/>
  <c r="K22" i="110"/>
  <c r="O22" i="110"/>
  <c r="S22" i="110"/>
  <c r="W22" i="110"/>
  <c r="E27" i="110"/>
  <c r="I27" i="110"/>
  <c r="M27" i="110"/>
  <c r="Q27" i="110"/>
  <c r="U27" i="110"/>
  <c r="F33" i="110"/>
  <c r="J33" i="110"/>
  <c r="N33" i="110"/>
  <c r="R33" i="110"/>
  <c r="V33" i="110"/>
  <c r="F52" i="110"/>
  <c r="J52" i="110"/>
  <c r="N52" i="110"/>
  <c r="R52" i="110"/>
  <c r="V52" i="110"/>
  <c r="F71" i="110"/>
  <c r="J71" i="110"/>
  <c r="N71" i="110"/>
  <c r="R71" i="110"/>
  <c r="V71" i="110"/>
  <c r="D4" i="109"/>
  <c r="D3" i="109" s="1"/>
  <c r="H4" i="109"/>
  <c r="H3" i="109" s="1"/>
  <c r="L4" i="109"/>
  <c r="L3" i="109" s="1"/>
  <c r="P4" i="109"/>
  <c r="P3" i="109" s="1"/>
  <c r="T4" i="109"/>
  <c r="T3" i="109" s="1"/>
  <c r="F8" i="109"/>
  <c r="J8" i="109"/>
  <c r="N8" i="109"/>
  <c r="R8" i="109"/>
  <c r="V8" i="109"/>
  <c r="F11" i="109"/>
  <c r="J11" i="109"/>
  <c r="N11" i="109"/>
  <c r="R11" i="109"/>
  <c r="V11" i="109"/>
  <c r="D17" i="109"/>
  <c r="H17" i="109"/>
  <c r="L17" i="109"/>
  <c r="P17" i="109"/>
  <c r="T17" i="109"/>
  <c r="D22" i="109"/>
  <c r="H22" i="109"/>
  <c r="L22" i="109"/>
  <c r="P22" i="109"/>
  <c r="T22" i="109"/>
  <c r="F27" i="109"/>
  <c r="F26" i="109" s="1"/>
  <c r="J27" i="109"/>
  <c r="J26" i="109" s="1"/>
  <c r="N27" i="109"/>
  <c r="N26" i="109" s="1"/>
  <c r="R27" i="109"/>
  <c r="R26" i="109" s="1"/>
  <c r="V27" i="109"/>
  <c r="V26" i="109" s="1"/>
  <c r="D33" i="109"/>
  <c r="D26" i="109" s="1"/>
  <c r="H33" i="109"/>
  <c r="H26" i="109" s="1"/>
  <c r="L33" i="109"/>
  <c r="L26" i="109" s="1"/>
  <c r="P33" i="109"/>
  <c r="P26" i="109" s="1"/>
  <c r="T33" i="109"/>
  <c r="T26" i="109" s="1"/>
  <c r="D52" i="109"/>
  <c r="H52" i="109"/>
  <c r="L52" i="109"/>
  <c r="P52" i="109"/>
  <c r="T52" i="109"/>
  <c r="D71" i="109"/>
  <c r="H71" i="109"/>
  <c r="L71" i="109"/>
  <c r="P71" i="109"/>
  <c r="T71" i="109"/>
  <c r="F4" i="108"/>
  <c r="F3" i="108" s="1"/>
  <c r="J4" i="108"/>
  <c r="J3" i="108" s="1"/>
  <c r="N4" i="108"/>
  <c r="N3" i="108" s="1"/>
  <c r="R4" i="108"/>
  <c r="R3" i="108" s="1"/>
  <c r="V4" i="108"/>
  <c r="V3" i="108" s="1"/>
  <c r="D8" i="108"/>
  <c r="H8" i="108"/>
  <c r="L8" i="108"/>
  <c r="P8" i="108"/>
  <c r="T8" i="108"/>
  <c r="D11" i="108"/>
  <c r="H11" i="108"/>
  <c r="L11" i="108"/>
  <c r="P11" i="108"/>
  <c r="T11" i="108"/>
  <c r="F17" i="108"/>
  <c r="J17" i="108"/>
  <c r="N17" i="108"/>
  <c r="R17" i="108"/>
  <c r="V17" i="108"/>
  <c r="F22" i="108"/>
  <c r="J22" i="108"/>
  <c r="N22" i="108"/>
  <c r="R22" i="108"/>
  <c r="V22" i="108"/>
  <c r="D27" i="108"/>
  <c r="D26" i="108" s="1"/>
  <c r="H27" i="108"/>
  <c r="H26" i="108" s="1"/>
  <c r="L27" i="108"/>
  <c r="L26" i="108" s="1"/>
  <c r="P27" i="108"/>
  <c r="P26" i="108" s="1"/>
  <c r="T27" i="108"/>
  <c r="T26" i="108" s="1"/>
  <c r="F33" i="108"/>
  <c r="F26" i="108" s="1"/>
  <c r="J33" i="108"/>
  <c r="J26" i="108" s="1"/>
  <c r="N33" i="108"/>
  <c r="N26" i="108" s="1"/>
  <c r="R33" i="108"/>
  <c r="R26" i="108" s="1"/>
  <c r="V33" i="108"/>
  <c r="V26" i="108" s="1"/>
  <c r="F52" i="108"/>
  <c r="J52" i="108"/>
  <c r="N52" i="108"/>
  <c r="R52" i="108"/>
  <c r="V52" i="108"/>
  <c r="F71" i="108"/>
  <c r="J71" i="108"/>
  <c r="N71" i="108"/>
  <c r="R71" i="108"/>
  <c r="V71" i="108"/>
  <c r="D4" i="107"/>
  <c r="H4" i="107"/>
  <c r="L4" i="107"/>
  <c r="P4" i="107"/>
  <c r="T4" i="107"/>
  <c r="F8" i="107"/>
  <c r="J8" i="107"/>
  <c r="N8" i="107"/>
  <c r="R8" i="107"/>
  <c r="V8" i="107"/>
  <c r="F11" i="107"/>
  <c r="J11" i="107"/>
  <c r="N11" i="107"/>
  <c r="R11" i="107"/>
  <c r="V11" i="107"/>
  <c r="D17" i="107"/>
  <c r="H17" i="107"/>
  <c r="L17" i="107"/>
  <c r="P17" i="107"/>
  <c r="T17" i="107"/>
  <c r="D22" i="107"/>
  <c r="H22" i="107"/>
  <c r="L22" i="107"/>
  <c r="P22" i="107"/>
  <c r="T22" i="107"/>
  <c r="F27" i="107"/>
  <c r="J27" i="107"/>
  <c r="N27" i="107"/>
  <c r="R27" i="107"/>
  <c r="V27" i="107"/>
  <c r="V26" i="107" s="1"/>
  <c r="D33" i="107"/>
  <c r="H33" i="107"/>
  <c r="H26" i="107" s="1"/>
  <c r="L33" i="107"/>
  <c r="P33" i="107"/>
  <c r="T33" i="107"/>
  <c r="D52" i="107"/>
  <c r="H52" i="107"/>
  <c r="L52" i="107"/>
  <c r="P52" i="107"/>
  <c r="T52" i="107"/>
  <c r="D71" i="107"/>
  <c r="H71" i="107"/>
  <c r="L71" i="107"/>
  <c r="P71" i="107"/>
  <c r="T71" i="107"/>
  <c r="D8" i="102"/>
  <c r="T8" i="102"/>
  <c r="N17" i="102"/>
  <c r="F4" i="100"/>
  <c r="J4" i="100"/>
  <c r="N4" i="100"/>
  <c r="R4" i="100"/>
  <c r="V4" i="100"/>
  <c r="D8" i="100"/>
  <c r="H8" i="100"/>
  <c r="L8" i="100"/>
  <c r="P8" i="100"/>
  <c r="T8" i="100"/>
  <c r="D11" i="100"/>
  <c r="H11" i="100"/>
  <c r="L11" i="100"/>
  <c r="P11" i="100"/>
  <c r="T11" i="100"/>
  <c r="F17" i="100"/>
  <c r="J17" i="100"/>
  <c r="N17" i="100"/>
  <c r="R17" i="100"/>
  <c r="V17" i="100"/>
  <c r="F22" i="100"/>
  <c r="J22" i="100"/>
  <c r="N22" i="100"/>
  <c r="R22" i="100"/>
  <c r="V22" i="100"/>
  <c r="D27" i="100"/>
  <c r="H27" i="100"/>
  <c r="L27" i="100"/>
  <c r="P27" i="100"/>
  <c r="P26" i="100" s="1"/>
  <c r="T27" i="100"/>
  <c r="F33" i="100"/>
  <c r="F26" i="100" s="1"/>
  <c r="J33" i="100"/>
  <c r="N33" i="100"/>
  <c r="N26" i="100" s="1"/>
  <c r="R33" i="100"/>
  <c r="V33" i="100"/>
  <c r="F52" i="100"/>
  <c r="J52" i="100"/>
  <c r="N52" i="100"/>
  <c r="R52" i="100"/>
  <c r="V52" i="100"/>
  <c r="F71" i="100"/>
  <c r="J71" i="100"/>
  <c r="N71" i="100"/>
  <c r="R71" i="100"/>
  <c r="V71" i="100"/>
  <c r="D4" i="99"/>
  <c r="H4" i="99"/>
  <c r="L4" i="99"/>
  <c r="P4" i="99"/>
  <c r="T4" i="99"/>
  <c r="F8" i="99"/>
  <c r="J8" i="99"/>
  <c r="N8" i="99"/>
  <c r="R8" i="99"/>
  <c r="V8" i="99"/>
  <c r="F11" i="99"/>
  <c r="J11" i="99"/>
  <c r="N11" i="99"/>
  <c r="R11" i="99"/>
  <c r="V11" i="99"/>
  <c r="D17" i="99"/>
  <c r="H17" i="99"/>
  <c r="L17" i="99"/>
  <c r="P17" i="99"/>
  <c r="T17" i="99"/>
  <c r="D22" i="99"/>
  <c r="H22" i="99"/>
  <c r="L22" i="99"/>
  <c r="P22" i="99"/>
  <c r="T22" i="99"/>
  <c r="F27" i="99"/>
  <c r="J27" i="99"/>
  <c r="N27" i="99"/>
  <c r="R27" i="99"/>
  <c r="V27" i="99"/>
  <c r="D33" i="99"/>
  <c r="H33" i="99"/>
  <c r="L33" i="99"/>
  <c r="P33" i="99"/>
  <c r="P26" i="99" s="1"/>
  <c r="T33" i="99"/>
  <c r="D52" i="99"/>
  <c r="H52" i="99"/>
  <c r="L52" i="99"/>
  <c r="P52" i="99"/>
  <c r="T52" i="99"/>
  <c r="D71" i="99"/>
  <c r="H71" i="99"/>
  <c r="L71" i="99"/>
  <c r="P71" i="99"/>
  <c r="T71" i="99"/>
  <c r="F4" i="98"/>
  <c r="J4" i="98"/>
  <c r="N4" i="98"/>
  <c r="R4" i="98"/>
  <c r="V4" i="98"/>
  <c r="D8" i="98"/>
  <c r="H8" i="98"/>
  <c r="L8" i="98"/>
  <c r="P8" i="98"/>
  <c r="T8" i="98"/>
  <c r="D11" i="98"/>
  <c r="H11" i="98"/>
  <c r="L11" i="98"/>
  <c r="P11" i="98"/>
  <c r="T11" i="98"/>
  <c r="F17" i="98"/>
  <c r="J17" i="98"/>
  <c r="N17" i="98"/>
  <c r="R17" i="98"/>
  <c r="V17" i="98"/>
  <c r="F22" i="98"/>
  <c r="J22" i="98"/>
  <c r="N22" i="98"/>
  <c r="R22" i="98"/>
  <c r="V22" i="98"/>
  <c r="D27" i="98"/>
  <c r="D26" i="98" s="1"/>
  <c r="H27" i="98"/>
  <c r="H26" i="98" s="1"/>
  <c r="L27" i="98"/>
  <c r="L26" i="98" s="1"/>
  <c r="P27" i="98"/>
  <c r="P26" i="98" s="1"/>
  <c r="T27" i="98"/>
  <c r="T26" i="98" s="1"/>
  <c r="F33" i="98"/>
  <c r="F26" i="98" s="1"/>
  <c r="J33" i="98"/>
  <c r="J26" i="98" s="1"/>
  <c r="N33" i="98"/>
  <c r="N26" i="98" s="1"/>
  <c r="R33" i="98"/>
  <c r="R26" i="98" s="1"/>
  <c r="V33" i="98"/>
  <c r="V26" i="98" s="1"/>
  <c r="F52" i="98"/>
  <c r="J52" i="98"/>
  <c r="N52" i="98"/>
  <c r="R52" i="98"/>
  <c r="V52" i="98"/>
  <c r="F71" i="98"/>
  <c r="J71" i="98"/>
  <c r="N71" i="98"/>
  <c r="R71" i="98"/>
  <c r="V71" i="98"/>
  <c r="D4" i="97"/>
  <c r="D3" i="97" s="1"/>
  <c r="H4" i="97"/>
  <c r="H3" i="97" s="1"/>
  <c r="L4" i="97"/>
  <c r="L3" i="97" s="1"/>
  <c r="P4" i="97"/>
  <c r="P3" i="97" s="1"/>
  <c r="T4" i="97"/>
  <c r="T3" i="97" s="1"/>
  <c r="F8" i="97"/>
  <c r="J8" i="97"/>
  <c r="N8" i="97"/>
  <c r="R8" i="97"/>
  <c r="V8" i="97"/>
  <c r="F11" i="97"/>
  <c r="J11" i="97"/>
  <c r="N11" i="97"/>
  <c r="R11" i="97"/>
  <c r="V11" i="97"/>
  <c r="D17" i="97"/>
  <c r="H17" i="97"/>
  <c r="L17" i="97"/>
  <c r="P17" i="97"/>
  <c r="T17" i="97"/>
  <c r="D22" i="97"/>
  <c r="H22" i="97"/>
  <c r="L22" i="97"/>
  <c r="P22" i="97"/>
  <c r="T22" i="97"/>
  <c r="F27" i="97"/>
  <c r="F26" i="97" s="1"/>
  <c r="J27" i="97"/>
  <c r="J26" i="97" s="1"/>
  <c r="N27" i="97"/>
  <c r="N26" i="97" s="1"/>
  <c r="R27" i="97"/>
  <c r="R26" i="97" s="1"/>
  <c r="V27" i="97"/>
  <c r="V26" i="97" s="1"/>
  <c r="D33" i="97"/>
  <c r="D26" i="97" s="1"/>
  <c r="H33" i="97"/>
  <c r="H26" i="97" s="1"/>
  <c r="L33" i="97"/>
  <c r="L26" i="97" s="1"/>
  <c r="P33" i="97"/>
  <c r="P26" i="97" s="1"/>
  <c r="T33" i="97"/>
  <c r="T26" i="97" s="1"/>
  <c r="D52" i="97"/>
  <c r="H52" i="97"/>
  <c r="L52" i="97"/>
  <c r="P52" i="97"/>
  <c r="T52" i="97"/>
  <c r="D71" i="97"/>
  <c r="H71" i="97"/>
  <c r="L71" i="97"/>
  <c r="P71" i="97"/>
  <c r="T71" i="97"/>
  <c r="F4" i="96"/>
  <c r="F3" i="96" s="1"/>
  <c r="J4" i="96"/>
  <c r="J3" i="96" s="1"/>
  <c r="N4" i="96"/>
  <c r="N3" i="96" s="1"/>
  <c r="R4" i="96"/>
  <c r="R3" i="96" s="1"/>
  <c r="V4" i="96"/>
  <c r="V3" i="96" s="1"/>
  <c r="D8" i="96"/>
  <c r="H8" i="96"/>
  <c r="L8" i="96"/>
  <c r="P8" i="96"/>
  <c r="T8" i="96"/>
  <c r="D11" i="96"/>
  <c r="H11" i="96"/>
  <c r="L11" i="96"/>
  <c r="P11" i="96"/>
  <c r="T11" i="96"/>
  <c r="F17" i="96"/>
  <c r="J17" i="96"/>
  <c r="N17" i="96"/>
  <c r="R17" i="96"/>
  <c r="V17" i="96"/>
  <c r="F22" i="96"/>
  <c r="J22" i="96"/>
  <c r="N22" i="96"/>
  <c r="R22" i="96"/>
  <c r="V22" i="96"/>
  <c r="D27" i="96"/>
  <c r="D26" i="96" s="1"/>
  <c r="H27" i="96"/>
  <c r="H26" i="96" s="1"/>
  <c r="L27" i="96"/>
  <c r="L26" i="96" s="1"/>
  <c r="P27" i="96"/>
  <c r="P26" i="96" s="1"/>
  <c r="T27" i="96"/>
  <c r="T26" i="96" s="1"/>
  <c r="F33" i="96"/>
  <c r="F26" i="96" s="1"/>
  <c r="J33" i="96"/>
  <c r="J26" i="96" s="1"/>
  <c r="N33" i="96"/>
  <c r="N26" i="96" s="1"/>
  <c r="R33" i="96"/>
  <c r="R26" i="96" s="1"/>
  <c r="V33" i="96"/>
  <c r="V26" i="96" s="1"/>
  <c r="F52" i="96"/>
  <c r="J52" i="96"/>
  <c r="N52" i="96"/>
  <c r="R52" i="96"/>
  <c r="V52" i="96"/>
  <c r="F71" i="96"/>
  <c r="J71" i="96"/>
  <c r="N71" i="96"/>
  <c r="R71" i="96"/>
  <c r="V71" i="96"/>
  <c r="D4" i="95"/>
  <c r="H4" i="95"/>
  <c r="L4" i="95"/>
  <c r="P4" i="95"/>
  <c r="T4" i="95"/>
  <c r="F8" i="95"/>
  <c r="J8" i="95"/>
  <c r="N8" i="95"/>
  <c r="R8" i="95"/>
  <c r="V8" i="95"/>
  <c r="F11" i="95"/>
  <c r="J11" i="95"/>
  <c r="N11" i="95"/>
  <c r="R11" i="95"/>
  <c r="V11" i="95"/>
  <c r="D17" i="95"/>
  <c r="H17" i="95"/>
  <c r="L17" i="95"/>
  <c r="P17" i="95"/>
  <c r="T17" i="95"/>
  <c r="D22" i="95"/>
  <c r="H22" i="95"/>
  <c r="L22" i="95"/>
  <c r="P22" i="95"/>
  <c r="T22" i="95"/>
  <c r="F27" i="95"/>
  <c r="J27" i="95"/>
  <c r="N27" i="95"/>
  <c r="N26" i="95" s="1"/>
  <c r="R27" i="95"/>
  <c r="V27" i="95"/>
  <c r="D33" i="95"/>
  <c r="H33" i="95"/>
  <c r="L33" i="95"/>
  <c r="P33" i="95"/>
  <c r="T33" i="95"/>
  <c r="D52" i="95"/>
  <c r="H52" i="95"/>
  <c r="L52" i="95"/>
  <c r="P52" i="95"/>
  <c r="T52" i="95"/>
  <c r="D71" i="95"/>
  <c r="H71" i="95"/>
  <c r="L71" i="95"/>
  <c r="P71" i="95"/>
  <c r="T71" i="95"/>
  <c r="T8" i="94"/>
  <c r="F4" i="92"/>
  <c r="J4" i="92"/>
  <c r="N4" i="92"/>
  <c r="R4" i="92"/>
  <c r="V4" i="92"/>
  <c r="D8" i="92"/>
  <c r="H8" i="92"/>
  <c r="L8" i="92"/>
  <c r="P8" i="92"/>
  <c r="T8" i="92"/>
  <c r="D11" i="92"/>
  <c r="H11" i="92"/>
  <c r="L11" i="92"/>
  <c r="P11" i="92"/>
  <c r="T11" i="92"/>
  <c r="F17" i="92"/>
  <c r="J17" i="92"/>
  <c r="N17" i="92"/>
  <c r="R17" i="92"/>
  <c r="V17" i="92"/>
  <c r="F22" i="92"/>
  <c r="J22" i="92"/>
  <c r="N22" i="92"/>
  <c r="R22" i="92"/>
  <c r="V22" i="92"/>
  <c r="D27" i="92"/>
  <c r="H27" i="92"/>
  <c r="L27" i="92"/>
  <c r="P27" i="92"/>
  <c r="T27" i="92"/>
  <c r="F33" i="92"/>
  <c r="J33" i="92"/>
  <c r="N33" i="92"/>
  <c r="R33" i="92"/>
  <c r="V33" i="92"/>
  <c r="F52" i="92"/>
  <c r="J52" i="92"/>
  <c r="N52" i="92"/>
  <c r="R52" i="92"/>
  <c r="V52" i="92"/>
  <c r="F71" i="92"/>
  <c r="J71" i="92"/>
  <c r="N71" i="92"/>
  <c r="R71" i="92"/>
  <c r="V71" i="92"/>
  <c r="D4" i="91"/>
  <c r="H4" i="91"/>
  <c r="L4" i="91"/>
  <c r="P4" i="91"/>
  <c r="T4" i="91"/>
  <c r="F8" i="91"/>
  <c r="J8" i="91"/>
  <c r="N8" i="91"/>
  <c r="R8" i="91"/>
  <c r="V8" i="91"/>
  <c r="F11" i="91"/>
  <c r="J11" i="91"/>
  <c r="N11" i="91"/>
  <c r="R11" i="91"/>
  <c r="V11" i="91"/>
  <c r="D17" i="91"/>
  <c r="H17" i="91"/>
  <c r="L17" i="91"/>
  <c r="P17" i="91"/>
  <c r="T17" i="91"/>
  <c r="D22" i="91"/>
  <c r="H22" i="91"/>
  <c r="L22" i="91"/>
  <c r="P22" i="91"/>
  <c r="T22" i="91"/>
  <c r="F27" i="91"/>
  <c r="J27" i="91"/>
  <c r="N27" i="91"/>
  <c r="R27" i="91"/>
  <c r="V27" i="91"/>
  <c r="D33" i="91"/>
  <c r="H33" i="91"/>
  <c r="L33" i="91"/>
  <c r="P33" i="91"/>
  <c r="T33" i="91"/>
  <c r="D52" i="91"/>
  <c r="H52" i="91"/>
  <c r="L52" i="91"/>
  <c r="P52" i="91"/>
  <c r="T52" i="91"/>
  <c r="D71" i="91"/>
  <c r="H71" i="91"/>
  <c r="L71" i="91"/>
  <c r="P71" i="91"/>
  <c r="T71" i="91"/>
  <c r="F4" i="90"/>
  <c r="F3" i="90" s="1"/>
  <c r="J4" i="90"/>
  <c r="J3" i="90" s="1"/>
  <c r="N4" i="90"/>
  <c r="N3" i="90" s="1"/>
  <c r="R4" i="90"/>
  <c r="R3" i="90" s="1"/>
  <c r="V4" i="90"/>
  <c r="V3" i="90" s="1"/>
  <c r="D8" i="90"/>
  <c r="H8" i="90"/>
  <c r="L8" i="90"/>
  <c r="P8" i="90"/>
  <c r="T8" i="90"/>
  <c r="D11" i="90"/>
  <c r="H11" i="90"/>
  <c r="L11" i="90"/>
  <c r="P11" i="90"/>
  <c r="T11" i="90"/>
  <c r="F17" i="90"/>
  <c r="J17" i="90"/>
  <c r="N17" i="90"/>
  <c r="R17" i="90"/>
  <c r="V17" i="90"/>
  <c r="F22" i="90"/>
  <c r="J22" i="90"/>
  <c r="N22" i="90"/>
  <c r="R22" i="90"/>
  <c r="V22" i="90"/>
  <c r="D27" i="90"/>
  <c r="D26" i="90" s="1"/>
  <c r="H27" i="90"/>
  <c r="H26" i="90" s="1"/>
  <c r="L27" i="90"/>
  <c r="L26" i="90" s="1"/>
  <c r="P27" i="90"/>
  <c r="P26" i="90" s="1"/>
  <c r="T27" i="90"/>
  <c r="T26" i="90" s="1"/>
  <c r="F33" i="90"/>
  <c r="F26" i="90" s="1"/>
  <c r="J33" i="90"/>
  <c r="J26" i="90" s="1"/>
  <c r="N33" i="90"/>
  <c r="N26" i="90" s="1"/>
  <c r="R33" i="90"/>
  <c r="R26" i="90" s="1"/>
  <c r="V33" i="90"/>
  <c r="V26" i="90" s="1"/>
  <c r="F52" i="90"/>
  <c r="J52" i="90"/>
  <c r="N52" i="90"/>
  <c r="R52" i="90"/>
  <c r="V52" i="90"/>
  <c r="F71" i="90"/>
  <c r="J71" i="90"/>
  <c r="N71" i="90"/>
  <c r="R71" i="90"/>
  <c r="V71" i="90"/>
  <c r="D4" i="89"/>
  <c r="D3" i="89" s="1"/>
  <c r="H4" i="89"/>
  <c r="H3" i="89" s="1"/>
  <c r="L4" i="89"/>
  <c r="L3" i="89" s="1"/>
  <c r="P4" i="89"/>
  <c r="P3" i="89" s="1"/>
  <c r="T4" i="89"/>
  <c r="T3" i="89" s="1"/>
  <c r="F8" i="89"/>
  <c r="J8" i="89"/>
  <c r="N8" i="89"/>
  <c r="R8" i="89"/>
  <c r="V8" i="89"/>
  <c r="F11" i="89"/>
  <c r="J11" i="89"/>
  <c r="N11" i="89"/>
  <c r="R11" i="89"/>
  <c r="V11" i="89"/>
  <c r="D17" i="89"/>
  <c r="H17" i="89"/>
  <c r="L17" i="89"/>
  <c r="P17" i="89"/>
  <c r="T17" i="89"/>
  <c r="D22" i="89"/>
  <c r="H22" i="89"/>
  <c r="L22" i="89"/>
  <c r="P22" i="89"/>
  <c r="T22" i="89"/>
  <c r="F27" i="89"/>
  <c r="F26" i="89" s="1"/>
  <c r="J27" i="89"/>
  <c r="J26" i="89" s="1"/>
  <c r="N27" i="89"/>
  <c r="N26" i="89" s="1"/>
  <c r="R27" i="89"/>
  <c r="R26" i="89" s="1"/>
  <c r="V27" i="89"/>
  <c r="V26" i="89" s="1"/>
  <c r="D33" i="89"/>
  <c r="D26" i="89" s="1"/>
  <c r="H33" i="89"/>
  <c r="H26" i="89" s="1"/>
  <c r="L33" i="89"/>
  <c r="L26" i="89" s="1"/>
  <c r="P33" i="89"/>
  <c r="P26" i="89" s="1"/>
  <c r="T33" i="89"/>
  <c r="T26" i="89" s="1"/>
  <c r="D52" i="89"/>
  <c r="H52" i="89"/>
  <c r="L52" i="89"/>
  <c r="P52" i="89"/>
  <c r="T52" i="89"/>
  <c r="D71" i="89"/>
  <c r="H71" i="89"/>
  <c r="L71" i="89"/>
  <c r="P71" i="89"/>
  <c r="T71" i="89"/>
  <c r="F4" i="88"/>
  <c r="F3" i="88" s="1"/>
  <c r="J4" i="88"/>
  <c r="J3" i="88" s="1"/>
  <c r="N4" i="88"/>
  <c r="N3" i="88" s="1"/>
  <c r="R4" i="88"/>
  <c r="R3" i="88" s="1"/>
  <c r="V4" i="88"/>
  <c r="V3" i="88" s="1"/>
  <c r="D8" i="88"/>
  <c r="H8" i="88"/>
  <c r="L8" i="88"/>
  <c r="P8" i="88"/>
  <c r="T8" i="88"/>
  <c r="D11" i="88"/>
  <c r="H11" i="88"/>
  <c r="L11" i="88"/>
  <c r="P11" i="88"/>
  <c r="T11" i="88"/>
  <c r="F17" i="88"/>
  <c r="J17" i="88"/>
  <c r="N17" i="88"/>
  <c r="R17" i="88"/>
  <c r="V17" i="88"/>
  <c r="E22" i="88"/>
  <c r="I22" i="88"/>
  <c r="M22" i="88"/>
  <c r="Q22" i="88"/>
  <c r="U22" i="88"/>
  <c r="C27" i="88"/>
  <c r="C26" i="88" s="1"/>
  <c r="G27" i="88"/>
  <c r="G26" i="88" s="1"/>
  <c r="K27" i="88"/>
  <c r="K26" i="88" s="1"/>
  <c r="O27" i="88"/>
  <c r="O26" i="88" s="1"/>
  <c r="S27" i="88"/>
  <c r="S26" i="88" s="1"/>
  <c r="W27" i="88"/>
  <c r="W26" i="88" s="1"/>
  <c r="E33" i="88"/>
  <c r="E26" i="88" s="1"/>
  <c r="I33" i="88"/>
  <c r="I26" i="88" s="1"/>
  <c r="M33" i="88"/>
  <c r="M26" i="88" s="1"/>
  <c r="Q33" i="88"/>
  <c r="Q26" i="88" s="1"/>
  <c r="U33" i="88"/>
  <c r="U26" i="88" s="1"/>
  <c r="E52" i="88"/>
  <c r="I52" i="88"/>
  <c r="M52" i="88"/>
  <c r="Q52" i="88"/>
  <c r="U52" i="88"/>
  <c r="E71" i="88"/>
  <c r="I71" i="88"/>
  <c r="M71" i="88"/>
  <c r="Q71" i="88"/>
  <c r="U71" i="88"/>
  <c r="C4" i="87"/>
  <c r="C3" i="87" s="1"/>
  <c r="G4" i="87"/>
  <c r="G3" i="87" s="1"/>
  <c r="K4" i="87"/>
  <c r="K3" i="87" s="1"/>
  <c r="O4" i="87"/>
  <c r="O3" i="87" s="1"/>
  <c r="S4" i="87"/>
  <c r="S3" i="87" s="1"/>
  <c r="W4" i="87"/>
  <c r="W3" i="87" s="1"/>
  <c r="E8" i="87"/>
  <c r="I8" i="87"/>
  <c r="M8" i="87"/>
  <c r="Q8" i="87"/>
  <c r="U8" i="87"/>
  <c r="E11" i="87"/>
  <c r="I11" i="87"/>
  <c r="M11" i="87"/>
  <c r="Q11" i="87"/>
  <c r="U11" i="87"/>
  <c r="C17" i="87"/>
  <c r="G17" i="87"/>
  <c r="K17" i="87"/>
  <c r="O17" i="87"/>
  <c r="S17" i="87"/>
  <c r="W17" i="87"/>
  <c r="C22" i="87"/>
  <c r="G22" i="87"/>
  <c r="K22" i="87"/>
  <c r="O22" i="87"/>
  <c r="S22" i="87"/>
  <c r="W22" i="87"/>
  <c r="E27" i="87"/>
  <c r="I27" i="87"/>
  <c r="M27" i="87"/>
  <c r="Q27" i="87"/>
  <c r="U27" i="87"/>
  <c r="C33" i="87"/>
  <c r="G33" i="87"/>
  <c r="G26" i="87" s="1"/>
  <c r="K33" i="87"/>
  <c r="O33" i="87"/>
  <c r="S33" i="87"/>
  <c r="W33" i="87"/>
  <c r="C52" i="87"/>
  <c r="G52" i="87"/>
  <c r="K52" i="87"/>
  <c r="O52" i="87"/>
  <c r="S52" i="87"/>
  <c r="W52" i="87"/>
  <c r="F71" i="87"/>
  <c r="J71" i="87"/>
  <c r="N71" i="87"/>
  <c r="R71" i="87"/>
  <c r="V71" i="87"/>
  <c r="D4" i="86"/>
  <c r="H4" i="86"/>
  <c r="L4" i="86"/>
  <c r="P4" i="86"/>
  <c r="T4" i="86"/>
  <c r="F8" i="86"/>
  <c r="J8" i="86"/>
  <c r="N8" i="86"/>
  <c r="R8" i="86"/>
  <c r="V8" i="86"/>
  <c r="F11" i="86"/>
  <c r="J11" i="86"/>
  <c r="N11" i="86"/>
  <c r="R11" i="86"/>
  <c r="V11" i="86"/>
  <c r="D17" i="86"/>
  <c r="H17" i="86"/>
  <c r="L17" i="86"/>
  <c r="P17" i="86"/>
  <c r="T17" i="86"/>
  <c r="D22" i="86"/>
  <c r="H22" i="86"/>
  <c r="L22" i="86"/>
  <c r="P22" i="86"/>
  <c r="T22" i="86"/>
  <c r="F27" i="86"/>
  <c r="J27" i="86"/>
  <c r="N27" i="86"/>
  <c r="R27" i="86"/>
  <c r="V27" i="86"/>
  <c r="D33" i="86"/>
  <c r="H33" i="86"/>
  <c r="L33" i="86"/>
  <c r="P33" i="86"/>
  <c r="T33" i="86"/>
  <c r="T26" i="86" s="1"/>
  <c r="D52" i="86"/>
  <c r="H52" i="86"/>
  <c r="L52" i="86"/>
  <c r="P52" i="86"/>
  <c r="T52" i="86"/>
  <c r="D71" i="86"/>
  <c r="H71" i="86"/>
  <c r="L71" i="86"/>
  <c r="P71" i="86"/>
  <c r="T71" i="86"/>
  <c r="F4" i="85"/>
  <c r="J4" i="85"/>
  <c r="N4" i="85"/>
  <c r="R4" i="85"/>
  <c r="V4" i="85"/>
  <c r="D8" i="85"/>
  <c r="H8" i="85"/>
  <c r="L8" i="85"/>
  <c r="P8" i="85"/>
  <c r="T8" i="85"/>
  <c r="D11" i="85"/>
  <c r="H11" i="85"/>
  <c r="L11" i="85"/>
  <c r="P11" i="85"/>
  <c r="T11" i="85"/>
  <c r="F17" i="85"/>
  <c r="J17" i="85"/>
  <c r="N17" i="85"/>
  <c r="R17" i="85"/>
  <c r="V17" i="85"/>
  <c r="F22" i="85"/>
  <c r="J22" i="85"/>
  <c r="N22" i="85"/>
  <c r="R22" i="85"/>
  <c r="V22" i="85"/>
  <c r="D27" i="85"/>
  <c r="H27" i="85"/>
  <c r="L27" i="85"/>
  <c r="P27" i="85"/>
  <c r="T27" i="85"/>
  <c r="F33" i="85"/>
  <c r="J33" i="85"/>
  <c r="N33" i="85"/>
  <c r="N26" i="85" s="1"/>
  <c r="R33" i="85"/>
  <c r="V33" i="85"/>
  <c r="F52" i="85"/>
  <c r="J52" i="85"/>
  <c r="N52" i="85"/>
  <c r="R52" i="85"/>
  <c r="V52" i="85"/>
  <c r="F71" i="85"/>
  <c r="J71" i="85"/>
  <c r="N71" i="85"/>
  <c r="R71" i="85"/>
  <c r="V71" i="85"/>
  <c r="D4" i="84"/>
  <c r="H4" i="84"/>
  <c r="L4" i="84"/>
  <c r="P4" i="84"/>
  <c r="T4" i="84"/>
  <c r="F8" i="84"/>
  <c r="J8" i="84"/>
  <c r="N8" i="84"/>
  <c r="R8" i="84"/>
  <c r="V8" i="84"/>
  <c r="F11" i="84"/>
  <c r="J11" i="84"/>
  <c r="N11" i="84"/>
  <c r="R11" i="84"/>
  <c r="V11" i="84"/>
  <c r="D17" i="84"/>
  <c r="H17" i="84"/>
  <c r="L17" i="84"/>
  <c r="P17" i="84"/>
  <c r="T17" i="84"/>
  <c r="D22" i="84"/>
  <c r="H22" i="84"/>
  <c r="L22" i="84"/>
  <c r="P22" i="84"/>
  <c r="T22" i="84"/>
  <c r="F27" i="84"/>
  <c r="J27" i="84"/>
  <c r="N27" i="84"/>
  <c r="R27" i="84"/>
  <c r="V27" i="84"/>
  <c r="D33" i="84"/>
  <c r="H33" i="84"/>
  <c r="L33" i="84"/>
  <c r="L26" i="84" s="1"/>
  <c r="P33" i="84"/>
  <c r="T33" i="84"/>
  <c r="D52" i="84"/>
  <c r="H52" i="84"/>
  <c r="L52" i="84"/>
  <c r="P52" i="84"/>
  <c r="T52" i="84"/>
  <c r="D71" i="84"/>
  <c r="H71" i="84"/>
  <c r="L71" i="84"/>
  <c r="P71" i="84"/>
  <c r="T71" i="84"/>
  <c r="F4" i="83"/>
  <c r="F3" i="83" s="1"/>
  <c r="J4" i="83"/>
  <c r="J3" i="83" s="1"/>
  <c r="N4" i="83"/>
  <c r="N3" i="83" s="1"/>
  <c r="R4" i="83"/>
  <c r="R3" i="83" s="1"/>
  <c r="V4" i="83"/>
  <c r="V3" i="83" s="1"/>
  <c r="D8" i="83"/>
  <c r="H8" i="83"/>
  <c r="L8" i="83"/>
  <c r="P8" i="83"/>
  <c r="T8" i="83"/>
  <c r="D11" i="83"/>
  <c r="H11" i="83"/>
  <c r="L11" i="83"/>
  <c r="P11" i="83"/>
  <c r="T11" i="83"/>
  <c r="F17" i="83"/>
  <c r="J17" i="83"/>
  <c r="N17" i="83"/>
  <c r="R17" i="83"/>
  <c r="V17" i="83"/>
  <c r="F22" i="83"/>
  <c r="J22" i="83"/>
  <c r="N22" i="83"/>
  <c r="R22" i="83"/>
  <c r="V22" i="83"/>
  <c r="D27" i="83"/>
  <c r="D26" i="83" s="1"/>
  <c r="H27" i="83"/>
  <c r="H26" i="83" s="1"/>
  <c r="L27" i="83"/>
  <c r="L26" i="83" s="1"/>
  <c r="P27" i="83"/>
  <c r="P26" i="83" s="1"/>
  <c r="T27" i="83"/>
  <c r="T26" i="83" s="1"/>
  <c r="F33" i="83"/>
  <c r="F26" i="83" s="1"/>
  <c r="J33" i="83"/>
  <c r="J26" i="83" s="1"/>
  <c r="N33" i="83"/>
  <c r="N26" i="83" s="1"/>
  <c r="R33" i="83"/>
  <c r="R26" i="83" s="1"/>
  <c r="V33" i="83"/>
  <c r="V26" i="83" s="1"/>
  <c r="F52" i="83"/>
  <c r="J52" i="83"/>
  <c r="N52" i="83"/>
  <c r="R52" i="83"/>
  <c r="V52" i="83"/>
  <c r="F71" i="83"/>
  <c r="J71" i="83"/>
  <c r="N71" i="83"/>
  <c r="R71" i="83"/>
  <c r="V71" i="83"/>
  <c r="D4" i="82"/>
  <c r="H4" i="82"/>
  <c r="L4" i="82"/>
  <c r="P4" i="82"/>
  <c r="T4" i="82"/>
  <c r="F8" i="82"/>
  <c r="J8" i="82"/>
  <c r="N8" i="82"/>
  <c r="R8" i="82"/>
  <c r="V8" i="82"/>
  <c r="F11" i="82"/>
  <c r="J11" i="82"/>
  <c r="N11" i="82"/>
  <c r="R11" i="82"/>
  <c r="V11" i="82"/>
  <c r="D17" i="82"/>
  <c r="H17" i="82"/>
  <c r="L17" i="82"/>
  <c r="P17" i="82"/>
  <c r="T17" i="82"/>
  <c r="D22" i="82"/>
  <c r="H22" i="82"/>
  <c r="L22" i="82"/>
  <c r="P22" i="82"/>
  <c r="T22" i="82"/>
  <c r="F27" i="82"/>
  <c r="J27" i="82"/>
  <c r="N27" i="82"/>
  <c r="R27" i="82"/>
  <c r="V27" i="82"/>
  <c r="D33" i="82"/>
  <c r="H33" i="82"/>
  <c r="L33" i="82"/>
  <c r="P33" i="82"/>
  <c r="T33" i="82"/>
  <c r="D52" i="82"/>
  <c r="H52" i="82"/>
  <c r="L52" i="82"/>
  <c r="P52" i="82"/>
  <c r="T52" i="82"/>
  <c r="D71" i="82"/>
  <c r="H71" i="82"/>
  <c r="L71" i="82"/>
  <c r="P71" i="82"/>
  <c r="T71" i="82"/>
  <c r="F4" i="81"/>
  <c r="F3" i="81" s="1"/>
  <c r="J4" i="81"/>
  <c r="J3" i="81" s="1"/>
  <c r="N4" i="81"/>
  <c r="N3" i="81" s="1"/>
  <c r="R4" i="81"/>
  <c r="R3" i="81" s="1"/>
  <c r="V4" i="81"/>
  <c r="V3" i="81" s="1"/>
  <c r="D8" i="81"/>
  <c r="H8" i="81"/>
  <c r="L8" i="81"/>
  <c r="P8" i="81"/>
  <c r="T8" i="81"/>
  <c r="D11" i="81"/>
  <c r="H11" i="81"/>
  <c r="L11" i="81"/>
  <c r="P11" i="81"/>
  <c r="T11" i="81"/>
  <c r="F17" i="81"/>
  <c r="J17" i="81"/>
  <c r="N17" i="81"/>
  <c r="R17" i="81"/>
  <c r="V17" i="81"/>
  <c r="F22" i="81"/>
  <c r="J22" i="81"/>
  <c r="N22" i="81"/>
  <c r="R22" i="81"/>
  <c r="V22" i="81"/>
  <c r="D27" i="81"/>
  <c r="H27" i="81"/>
  <c r="L27" i="81"/>
  <c r="L26" i="81" s="1"/>
  <c r="P27" i="81"/>
  <c r="T27" i="81"/>
  <c r="F33" i="81"/>
  <c r="J33" i="81"/>
  <c r="N33" i="81"/>
  <c r="R33" i="81"/>
  <c r="R26" i="81" s="1"/>
  <c r="V33" i="81"/>
  <c r="F52" i="81"/>
  <c r="J52" i="81"/>
  <c r="N52" i="81"/>
  <c r="R52" i="81"/>
  <c r="V52" i="81"/>
  <c r="F71" i="81"/>
  <c r="J71" i="81"/>
  <c r="N71" i="81"/>
  <c r="R71" i="81"/>
  <c r="V71" i="81"/>
  <c r="D4" i="80"/>
  <c r="H4" i="80"/>
  <c r="L4" i="80"/>
  <c r="P4" i="80"/>
  <c r="T4" i="80"/>
  <c r="F8" i="80"/>
  <c r="J8" i="80"/>
  <c r="N8" i="80"/>
  <c r="R8" i="80"/>
  <c r="V8" i="80"/>
  <c r="F11" i="80"/>
  <c r="J11" i="80"/>
  <c r="N11" i="80"/>
  <c r="R11" i="80"/>
  <c r="V11" i="80"/>
  <c r="D17" i="80"/>
  <c r="H17" i="80"/>
  <c r="L17" i="80"/>
  <c r="P17" i="80"/>
  <c r="T17" i="80"/>
  <c r="D22" i="80"/>
  <c r="H22" i="80"/>
  <c r="L22" i="80"/>
  <c r="P22" i="80"/>
  <c r="T22" i="80"/>
  <c r="F27" i="80"/>
  <c r="J27" i="80"/>
  <c r="N27" i="80"/>
  <c r="R27" i="80"/>
  <c r="V27" i="80"/>
  <c r="D33" i="80"/>
  <c r="H33" i="80"/>
  <c r="L33" i="80"/>
  <c r="P33" i="80"/>
  <c r="T33" i="80"/>
  <c r="D52" i="80"/>
  <c r="H52" i="80"/>
  <c r="L52" i="80"/>
  <c r="P52" i="80"/>
  <c r="T52" i="80"/>
  <c r="D71" i="80"/>
  <c r="H71" i="80"/>
  <c r="L71" i="80"/>
  <c r="P71" i="80"/>
  <c r="T71" i="80"/>
  <c r="F4" i="79"/>
  <c r="J4" i="79"/>
  <c r="N4" i="79"/>
  <c r="R4" i="79"/>
  <c r="V4" i="79"/>
  <c r="D8" i="79"/>
  <c r="H8" i="79"/>
  <c r="L8" i="79"/>
  <c r="P8" i="79"/>
  <c r="T8" i="79"/>
  <c r="D11" i="79"/>
  <c r="H11" i="79"/>
  <c r="L11" i="79"/>
  <c r="P11" i="79"/>
  <c r="T11" i="79"/>
  <c r="F17" i="79"/>
  <c r="J17" i="79"/>
  <c r="N17" i="79"/>
  <c r="R17" i="79"/>
  <c r="V17" i="79"/>
  <c r="F22" i="79"/>
  <c r="J22" i="79"/>
  <c r="N22" i="79"/>
  <c r="R22" i="79"/>
  <c r="V22" i="79"/>
  <c r="D27" i="79"/>
  <c r="D26" i="79" s="1"/>
  <c r="H27" i="79"/>
  <c r="L27" i="79"/>
  <c r="P27" i="79"/>
  <c r="T27" i="79"/>
  <c r="F33" i="79"/>
  <c r="J33" i="79"/>
  <c r="J26" i="79" s="1"/>
  <c r="N33" i="79"/>
  <c r="R33" i="79"/>
  <c r="V33" i="79"/>
  <c r="F52" i="79"/>
  <c r="J52" i="79"/>
  <c r="N52" i="79"/>
  <c r="R52" i="79"/>
  <c r="V52" i="79"/>
  <c r="F71" i="79"/>
  <c r="J71" i="79"/>
  <c r="N71" i="79"/>
  <c r="R71" i="79"/>
  <c r="V71" i="79"/>
  <c r="D4" i="78"/>
  <c r="H4" i="78"/>
  <c r="L4" i="78"/>
  <c r="L3" i="78" s="1"/>
  <c r="P4" i="78"/>
  <c r="T4" i="78"/>
  <c r="F8" i="78"/>
  <c r="J8" i="78"/>
  <c r="N8" i="78"/>
  <c r="R8" i="78"/>
  <c r="V8" i="78"/>
  <c r="F11" i="78"/>
  <c r="J11" i="78"/>
  <c r="N11" i="78"/>
  <c r="R11" i="78"/>
  <c r="V11" i="78"/>
  <c r="D17" i="78"/>
  <c r="H17" i="78"/>
  <c r="L17" i="78"/>
  <c r="P17" i="78"/>
  <c r="T17" i="78"/>
  <c r="D22" i="78"/>
  <c r="H22" i="78"/>
  <c r="L22" i="78"/>
  <c r="P22" i="78"/>
  <c r="T22" i="78"/>
  <c r="F27" i="78"/>
  <c r="F26" i="78" s="1"/>
  <c r="J27" i="78"/>
  <c r="J26" i="78" s="1"/>
  <c r="N27" i="78"/>
  <c r="N26" i="78" s="1"/>
  <c r="R27" i="78"/>
  <c r="R26" i="78" s="1"/>
  <c r="V27" i="78"/>
  <c r="V26" i="78" s="1"/>
  <c r="D33" i="78"/>
  <c r="D26" i="78" s="1"/>
  <c r="H33" i="78"/>
  <c r="H26" i="78" s="1"/>
  <c r="L33" i="78"/>
  <c r="L26" i="78" s="1"/>
  <c r="P33" i="78"/>
  <c r="P26" i="78" s="1"/>
  <c r="T33" i="78"/>
  <c r="T26" i="78" s="1"/>
  <c r="D52" i="78"/>
  <c r="H52" i="78"/>
  <c r="L52" i="78"/>
  <c r="P52" i="78"/>
  <c r="T52" i="78"/>
  <c r="D71" i="78"/>
  <c r="H71" i="78"/>
  <c r="L71" i="78"/>
  <c r="P71" i="78"/>
  <c r="T71" i="78"/>
  <c r="F4" i="77"/>
  <c r="F3" i="77" s="1"/>
  <c r="J4" i="77"/>
  <c r="J3" i="77" s="1"/>
  <c r="N4" i="77"/>
  <c r="N3" i="77" s="1"/>
  <c r="R4" i="77"/>
  <c r="R3" i="77" s="1"/>
  <c r="V4" i="77"/>
  <c r="V3" i="77" s="1"/>
  <c r="D8" i="77"/>
  <c r="H8" i="77"/>
  <c r="L8" i="77"/>
  <c r="P8" i="77"/>
  <c r="T8" i="77"/>
  <c r="D11" i="77"/>
  <c r="H11" i="77"/>
  <c r="L11" i="77"/>
  <c r="P11" i="77"/>
  <c r="T11" i="77"/>
  <c r="F17" i="77"/>
  <c r="J17" i="77"/>
  <c r="N17" i="77"/>
  <c r="R17" i="77"/>
  <c r="V17" i="77"/>
  <c r="F22" i="77"/>
  <c r="J22" i="77"/>
  <c r="N22" i="77"/>
  <c r="R22" i="77"/>
  <c r="V22" i="77"/>
  <c r="D27" i="77"/>
  <c r="D26" i="77" s="1"/>
  <c r="H27" i="77"/>
  <c r="H26" i="77" s="1"/>
  <c r="L27" i="77"/>
  <c r="L26" i="77" s="1"/>
  <c r="P27" i="77"/>
  <c r="P26" i="77" s="1"/>
  <c r="T27" i="77"/>
  <c r="T26" i="77" s="1"/>
  <c r="F33" i="77"/>
  <c r="F26" i="77" s="1"/>
  <c r="J33" i="77"/>
  <c r="J26" i="77" s="1"/>
  <c r="N33" i="77"/>
  <c r="N26" i="77" s="1"/>
  <c r="R33" i="77"/>
  <c r="R26" i="77" s="1"/>
  <c r="V33" i="77"/>
  <c r="V26" i="77" s="1"/>
  <c r="F52" i="77"/>
  <c r="J52" i="77"/>
  <c r="N52" i="77"/>
  <c r="R52" i="77"/>
  <c r="V52" i="77"/>
  <c r="F71" i="77"/>
  <c r="J71" i="77"/>
  <c r="N71" i="77"/>
  <c r="R71" i="77"/>
  <c r="V71" i="77"/>
  <c r="D4" i="76"/>
  <c r="H4" i="76"/>
  <c r="L4" i="76"/>
  <c r="P4" i="76"/>
  <c r="T4" i="76"/>
  <c r="F8" i="76"/>
  <c r="J8" i="76"/>
  <c r="N8" i="76"/>
  <c r="R8" i="76"/>
  <c r="V8" i="76"/>
  <c r="F11" i="76"/>
  <c r="J11" i="76"/>
  <c r="N11" i="76"/>
  <c r="R11" i="76"/>
  <c r="V11" i="76"/>
  <c r="D17" i="76"/>
  <c r="H17" i="76"/>
  <c r="L17" i="76"/>
  <c r="P17" i="76"/>
  <c r="T17" i="76"/>
  <c r="D22" i="76"/>
  <c r="H22" i="76"/>
  <c r="L22" i="76"/>
  <c r="P22" i="76"/>
  <c r="T22" i="76"/>
  <c r="F27" i="76"/>
  <c r="J27" i="76"/>
  <c r="N27" i="76"/>
  <c r="R27" i="76"/>
  <c r="V27" i="76"/>
  <c r="D33" i="76"/>
  <c r="H33" i="76"/>
  <c r="L33" i="76"/>
  <c r="P33" i="76"/>
  <c r="T33" i="76"/>
  <c r="D52" i="76"/>
  <c r="H52" i="76"/>
  <c r="L52" i="76"/>
  <c r="P52" i="76"/>
  <c r="T52" i="76"/>
  <c r="D71" i="76"/>
  <c r="H71" i="76"/>
  <c r="L71" i="76"/>
  <c r="P71" i="76"/>
  <c r="T71" i="76"/>
  <c r="D4" i="74"/>
  <c r="H4" i="74"/>
  <c r="L4" i="74"/>
  <c r="P4" i="74"/>
  <c r="P3" i="74" s="1"/>
  <c r="T4" i="74"/>
  <c r="F8" i="74"/>
  <c r="J8" i="74"/>
  <c r="N8" i="74"/>
  <c r="R8" i="74"/>
  <c r="V8" i="74"/>
  <c r="F11" i="74"/>
  <c r="J11" i="74"/>
  <c r="N11" i="74"/>
  <c r="R11" i="74"/>
  <c r="V11" i="74"/>
  <c r="D17" i="74"/>
  <c r="H17" i="74"/>
  <c r="L17" i="74"/>
  <c r="P17" i="74"/>
  <c r="T17" i="74"/>
  <c r="D22" i="74"/>
  <c r="H22" i="74"/>
  <c r="L22" i="74"/>
  <c r="P22" i="74"/>
  <c r="T22" i="74"/>
  <c r="F27" i="74"/>
  <c r="J27" i="74"/>
  <c r="N27" i="74"/>
  <c r="R27" i="74"/>
  <c r="V27" i="74"/>
  <c r="D33" i="74"/>
  <c r="H33" i="74"/>
  <c r="L33" i="74"/>
  <c r="P33" i="74"/>
  <c r="T33" i="74"/>
  <c r="D52" i="74"/>
  <c r="H52" i="74"/>
  <c r="L52" i="74"/>
  <c r="P52" i="74"/>
  <c r="T52" i="74"/>
  <c r="D71" i="74"/>
  <c r="H71" i="74"/>
  <c r="L71" i="74"/>
  <c r="P71" i="74"/>
  <c r="T71" i="74"/>
  <c r="F4" i="73"/>
  <c r="J4" i="73"/>
  <c r="N4" i="73"/>
  <c r="R4" i="73"/>
  <c r="V4" i="73"/>
  <c r="D8" i="73"/>
  <c r="H8" i="73"/>
  <c r="L8" i="73"/>
  <c r="P8" i="73"/>
  <c r="T8" i="73"/>
  <c r="D11" i="73"/>
  <c r="H11" i="73"/>
  <c r="L11" i="73"/>
  <c r="P11" i="73"/>
  <c r="T11" i="73"/>
  <c r="F17" i="73"/>
  <c r="J17" i="73"/>
  <c r="N17" i="73"/>
  <c r="R17" i="73"/>
  <c r="V17" i="73"/>
  <c r="F22" i="73"/>
  <c r="J22" i="73"/>
  <c r="N22" i="73"/>
  <c r="R22" i="73"/>
  <c r="V22" i="73"/>
  <c r="D27" i="73"/>
  <c r="H27" i="73"/>
  <c r="L27" i="73"/>
  <c r="P27" i="73"/>
  <c r="T27" i="73"/>
  <c r="F33" i="73"/>
  <c r="J33" i="73"/>
  <c r="N33" i="73"/>
  <c r="R33" i="73"/>
  <c r="V33" i="73"/>
  <c r="F52" i="73"/>
  <c r="J52" i="73"/>
  <c r="N52" i="73"/>
  <c r="R52" i="73"/>
  <c r="V52" i="73"/>
  <c r="F71" i="73"/>
  <c r="J71" i="73"/>
  <c r="N71" i="73"/>
  <c r="R71" i="73"/>
  <c r="V71" i="73"/>
  <c r="D4" i="72"/>
  <c r="H4" i="72"/>
  <c r="L4" i="72"/>
  <c r="P4" i="72"/>
  <c r="T4" i="72"/>
  <c r="F8" i="72"/>
  <c r="J8" i="72"/>
  <c r="N8" i="72"/>
  <c r="R8" i="72"/>
  <c r="V8" i="72"/>
  <c r="F11" i="72"/>
  <c r="J11" i="72"/>
  <c r="N11" i="72"/>
  <c r="R11" i="72"/>
  <c r="V11" i="72"/>
  <c r="D17" i="72"/>
  <c r="H17" i="72"/>
  <c r="L17" i="72"/>
  <c r="P17" i="72"/>
  <c r="T17" i="72"/>
  <c r="D22" i="72"/>
  <c r="H22" i="72"/>
  <c r="L22" i="72"/>
  <c r="P22" i="72"/>
  <c r="T22" i="72"/>
  <c r="F27" i="72"/>
  <c r="F26" i="72" s="1"/>
  <c r="J27" i="72"/>
  <c r="J26" i="72" s="1"/>
  <c r="N27" i="72"/>
  <c r="N26" i="72" s="1"/>
  <c r="R27" i="72"/>
  <c r="R26" i="72" s="1"/>
  <c r="V27" i="72"/>
  <c r="V26" i="72" s="1"/>
  <c r="D33" i="72"/>
  <c r="D26" i="72" s="1"/>
  <c r="H33" i="72"/>
  <c r="H26" i="72" s="1"/>
  <c r="L33" i="72"/>
  <c r="L26" i="72" s="1"/>
  <c r="P33" i="72"/>
  <c r="P26" i="72" s="1"/>
  <c r="T33" i="72"/>
  <c r="T26" i="72" s="1"/>
  <c r="C52" i="72"/>
  <c r="G52" i="72"/>
  <c r="K52" i="72"/>
  <c r="O52" i="72"/>
  <c r="S52" i="72"/>
  <c r="W52" i="72"/>
  <c r="C71" i="72"/>
  <c r="G71" i="72"/>
  <c r="K71" i="72"/>
  <c r="O71" i="72"/>
  <c r="S71" i="72"/>
  <c r="W71" i="72"/>
  <c r="E4" i="71"/>
  <c r="E3" i="71" s="1"/>
  <c r="I4" i="71"/>
  <c r="I3" i="71" s="1"/>
  <c r="M4" i="71"/>
  <c r="M3" i="71" s="1"/>
  <c r="Q4" i="71"/>
  <c r="Q3" i="71" s="1"/>
  <c r="U4" i="71"/>
  <c r="U3" i="71" s="1"/>
  <c r="C8" i="71"/>
  <c r="G8" i="71"/>
  <c r="K8" i="71"/>
  <c r="O8" i="71"/>
  <c r="S8" i="71"/>
  <c r="W8" i="71"/>
  <c r="C11" i="71"/>
  <c r="G11" i="71"/>
  <c r="K11" i="71"/>
  <c r="O11" i="71"/>
  <c r="S11" i="71"/>
  <c r="W11" i="71"/>
  <c r="E17" i="71"/>
  <c r="I17" i="71"/>
  <c r="M17" i="71"/>
  <c r="Q17" i="71"/>
  <c r="U17" i="71"/>
  <c r="E22" i="71"/>
  <c r="I22" i="71"/>
  <c r="M22" i="71"/>
  <c r="Q22" i="71"/>
  <c r="U22" i="71"/>
  <c r="C27" i="71"/>
  <c r="C26" i="71" s="1"/>
  <c r="G27" i="71"/>
  <c r="G26" i="71" s="1"/>
  <c r="K27" i="71"/>
  <c r="K26" i="71" s="1"/>
  <c r="O27" i="71"/>
  <c r="O26" i="71" s="1"/>
  <c r="S27" i="71"/>
  <c r="S26" i="71" s="1"/>
  <c r="W27" i="71"/>
  <c r="W26" i="71" s="1"/>
  <c r="E33" i="71"/>
  <c r="I33" i="71"/>
  <c r="I26" i="71" s="1"/>
  <c r="M33" i="71"/>
  <c r="M26" i="71" s="1"/>
  <c r="Q33" i="71"/>
  <c r="Q26" i="71" s="1"/>
  <c r="U33" i="71"/>
  <c r="U26" i="71" s="1"/>
  <c r="E52" i="71"/>
  <c r="I52" i="71"/>
  <c r="M52" i="71"/>
  <c r="Q52" i="71"/>
  <c r="U52" i="71"/>
  <c r="E71" i="71"/>
  <c r="I71" i="71"/>
  <c r="M71" i="71"/>
  <c r="Q71" i="71"/>
  <c r="U71" i="71"/>
  <c r="C4" i="70"/>
  <c r="G4" i="70"/>
  <c r="K4" i="70"/>
  <c r="O4" i="70"/>
  <c r="S4" i="70"/>
  <c r="W4" i="70"/>
  <c r="E8" i="70"/>
  <c r="I8" i="70"/>
  <c r="M8" i="70"/>
  <c r="Q8" i="70"/>
  <c r="U8" i="70"/>
  <c r="E11" i="70"/>
  <c r="I11" i="70"/>
  <c r="M11" i="70"/>
  <c r="Q11" i="70"/>
  <c r="U11" i="70"/>
  <c r="C17" i="70"/>
  <c r="G17" i="70"/>
  <c r="K17" i="70"/>
  <c r="O17" i="70"/>
  <c r="S17" i="70"/>
  <c r="W17" i="70"/>
  <c r="C22" i="70"/>
  <c r="G22" i="70"/>
  <c r="K22" i="70"/>
  <c r="O22" i="70"/>
  <c r="S22" i="70"/>
  <c r="W22" i="70"/>
  <c r="E27" i="70"/>
  <c r="I27" i="70"/>
  <c r="M27" i="70"/>
  <c r="Q27" i="70"/>
  <c r="U27" i="70"/>
  <c r="C33" i="70"/>
  <c r="G33" i="70"/>
  <c r="K33" i="70"/>
  <c r="O33" i="70"/>
  <c r="S33" i="70"/>
  <c r="W33" i="70"/>
  <c r="C52" i="70"/>
  <c r="G52" i="70"/>
  <c r="K52" i="70"/>
  <c r="O52" i="70"/>
  <c r="S52" i="70"/>
  <c r="W52" i="70"/>
  <c r="C71" i="70"/>
  <c r="G71" i="70"/>
  <c r="K71" i="70"/>
  <c r="O71" i="70"/>
  <c r="W71" i="70"/>
  <c r="E4" i="69"/>
  <c r="I4" i="69"/>
  <c r="M4" i="69"/>
  <c r="Q4" i="69"/>
  <c r="Q3" i="69" s="1"/>
  <c r="U4" i="69"/>
  <c r="C8" i="69"/>
  <c r="G8" i="69"/>
  <c r="K8" i="69"/>
  <c r="O8" i="69"/>
  <c r="S8" i="69"/>
  <c r="W8" i="69"/>
  <c r="C11" i="69"/>
  <c r="G11" i="69"/>
  <c r="K11" i="69"/>
  <c r="O11" i="69"/>
  <c r="S11" i="69"/>
  <c r="W11" i="69"/>
  <c r="E17" i="69"/>
  <c r="I17" i="69"/>
  <c r="M17" i="69"/>
  <c r="Q17" i="69"/>
  <c r="U17" i="69"/>
  <c r="E22" i="69"/>
  <c r="I22" i="69"/>
  <c r="M22" i="69"/>
  <c r="Q22" i="69"/>
  <c r="U22" i="69"/>
  <c r="C27" i="69"/>
  <c r="G27" i="69"/>
  <c r="K27" i="69"/>
  <c r="O27" i="69"/>
  <c r="S27" i="69"/>
  <c r="W27" i="69"/>
  <c r="W26" i="69" s="1"/>
  <c r="E33" i="69"/>
  <c r="E26" i="69" s="1"/>
  <c r="I33" i="69"/>
  <c r="I26" i="69" s="1"/>
  <c r="M33" i="69"/>
  <c r="M26" i="69" s="1"/>
  <c r="Q33" i="69"/>
  <c r="Q26" i="69" s="1"/>
  <c r="U33" i="69"/>
  <c r="U26" i="69" s="1"/>
  <c r="E52" i="69"/>
  <c r="I52" i="69"/>
  <c r="M52" i="69"/>
  <c r="Q52" i="69"/>
  <c r="U52" i="69"/>
  <c r="E71" i="69"/>
  <c r="I71" i="69"/>
  <c r="M71" i="69"/>
  <c r="Q71" i="69"/>
  <c r="U71" i="69"/>
  <c r="C4" i="68"/>
  <c r="C3" i="68" s="1"/>
  <c r="G4" i="68"/>
  <c r="G3" i="68" s="1"/>
  <c r="K4" i="68"/>
  <c r="K3" i="68" s="1"/>
  <c r="O4" i="68"/>
  <c r="O3" i="68" s="1"/>
  <c r="S4" i="68"/>
  <c r="S3" i="68" s="1"/>
  <c r="W4" i="68"/>
  <c r="W3" i="68" s="1"/>
  <c r="E8" i="68"/>
  <c r="I8" i="68"/>
  <c r="M8" i="68"/>
  <c r="Q8" i="68"/>
  <c r="U8" i="68"/>
  <c r="E11" i="68"/>
  <c r="I11" i="68"/>
  <c r="M11" i="68"/>
  <c r="Q11" i="68"/>
  <c r="U11" i="68"/>
  <c r="C17" i="68"/>
  <c r="G17" i="68"/>
  <c r="K17" i="68"/>
  <c r="O17" i="68"/>
  <c r="S17" i="68"/>
  <c r="W17" i="68"/>
  <c r="C22" i="68"/>
  <c r="G22" i="68"/>
  <c r="K22" i="68"/>
  <c r="O22" i="68"/>
  <c r="S22" i="68"/>
  <c r="W22" i="68"/>
  <c r="E27" i="68"/>
  <c r="E26" i="68" s="1"/>
  <c r="I27" i="68"/>
  <c r="M27" i="68"/>
  <c r="M26" i="68" s="1"/>
  <c r="Q27" i="68"/>
  <c r="Q26" i="68" s="1"/>
  <c r="U27" i="68"/>
  <c r="U26" i="68" s="1"/>
  <c r="C33" i="68"/>
  <c r="C26" i="68" s="1"/>
  <c r="G33" i="68"/>
  <c r="G26" i="68" s="1"/>
  <c r="K33" i="68"/>
  <c r="K26" i="68" s="1"/>
  <c r="O33" i="68"/>
  <c r="O26" i="68" s="1"/>
  <c r="S33" i="68"/>
  <c r="S26" i="68" s="1"/>
  <c r="W33" i="68"/>
  <c r="W26" i="68" s="1"/>
  <c r="C52" i="68"/>
  <c r="G52" i="68"/>
  <c r="K52" i="68"/>
  <c r="O52" i="68"/>
  <c r="S52" i="68"/>
  <c r="W52" i="68"/>
  <c r="C71" i="68"/>
  <c r="G71" i="68"/>
  <c r="K71" i="68"/>
  <c r="O71" i="68"/>
  <c r="S71" i="68"/>
  <c r="W71" i="68"/>
  <c r="E4" i="67"/>
  <c r="E3" i="67" s="1"/>
  <c r="I4" i="67"/>
  <c r="I3" i="67" s="1"/>
  <c r="M4" i="67"/>
  <c r="M3" i="67" s="1"/>
  <c r="Q4" i="67"/>
  <c r="Q3" i="67" s="1"/>
  <c r="U4" i="67"/>
  <c r="U3" i="67" s="1"/>
  <c r="C8" i="67"/>
  <c r="G8" i="67"/>
  <c r="K8" i="67"/>
  <c r="O8" i="67"/>
  <c r="S8" i="67"/>
  <c r="W8" i="67"/>
  <c r="C11" i="67"/>
  <c r="G11" i="67"/>
  <c r="K11" i="67"/>
  <c r="O11" i="67"/>
  <c r="S11" i="67"/>
  <c r="W11" i="67"/>
  <c r="E17" i="67"/>
  <c r="I17" i="67"/>
  <c r="M17" i="67"/>
  <c r="Q17" i="67"/>
  <c r="U17" i="67"/>
  <c r="E22" i="67"/>
  <c r="I22" i="67"/>
  <c r="M22" i="67"/>
  <c r="Q22" i="67"/>
  <c r="U22" i="67"/>
  <c r="C27" i="67"/>
  <c r="G27" i="67"/>
  <c r="K27" i="67"/>
  <c r="O27" i="67"/>
  <c r="S27" i="67"/>
  <c r="W27" i="67"/>
  <c r="E33" i="67"/>
  <c r="I33" i="67"/>
  <c r="I26" i="67" s="1"/>
  <c r="M33" i="67"/>
  <c r="Q33" i="67"/>
  <c r="U33" i="67"/>
  <c r="E52" i="67"/>
  <c r="I52" i="67"/>
  <c r="M52" i="67"/>
  <c r="Q52" i="67"/>
  <c r="U52" i="67"/>
  <c r="E71" i="67"/>
  <c r="I71" i="67"/>
  <c r="M71" i="67"/>
  <c r="Q71" i="67"/>
  <c r="U71" i="67"/>
  <c r="C4" i="66"/>
  <c r="C3" i="66" s="1"/>
  <c r="G4" i="66"/>
  <c r="G3" i="66" s="1"/>
  <c r="K4" i="66"/>
  <c r="K3" i="66" s="1"/>
  <c r="O4" i="66"/>
  <c r="O3" i="66" s="1"/>
  <c r="S4" i="66"/>
  <c r="S3" i="66" s="1"/>
  <c r="W4" i="66"/>
  <c r="W3" i="66" s="1"/>
  <c r="E8" i="66"/>
  <c r="I8" i="66"/>
  <c r="M8" i="66"/>
  <c r="Q8" i="66"/>
  <c r="U8" i="66"/>
  <c r="E11" i="66"/>
  <c r="I11" i="66"/>
  <c r="M11" i="66"/>
  <c r="Q11" i="66"/>
  <c r="U11" i="66"/>
  <c r="C17" i="66"/>
  <c r="G17" i="66"/>
  <c r="K17" i="66"/>
  <c r="O17" i="66"/>
  <c r="S17" i="66"/>
  <c r="W17" i="66"/>
  <c r="C22" i="66"/>
  <c r="G22" i="66"/>
  <c r="K22" i="66"/>
  <c r="O22" i="66"/>
  <c r="S22" i="66"/>
  <c r="W22" i="66"/>
  <c r="E27" i="66"/>
  <c r="I27" i="66"/>
  <c r="M27" i="66"/>
  <c r="Q27" i="66"/>
  <c r="U27" i="66"/>
  <c r="C33" i="66"/>
  <c r="C26" i="66" s="1"/>
  <c r="G33" i="66"/>
  <c r="G26" i="66" s="1"/>
  <c r="K33" i="66"/>
  <c r="K26" i="66" s="1"/>
  <c r="O33" i="66"/>
  <c r="O26" i="66" s="1"/>
  <c r="S33" i="66"/>
  <c r="S26" i="66" s="1"/>
  <c r="W33" i="66"/>
  <c r="W26" i="66" s="1"/>
  <c r="C52" i="66"/>
  <c r="G52" i="66"/>
  <c r="K52" i="66"/>
  <c r="O52" i="66"/>
  <c r="S52" i="66"/>
  <c r="W52" i="66"/>
  <c r="C71" i="66"/>
  <c r="G71" i="66"/>
  <c r="K71" i="66"/>
  <c r="O71" i="66"/>
  <c r="S71" i="66"/>
  <c r="W71" i="66"/>
  <c r="E4" i="65"/>
  <c r="I4" i="65"/>
  <c r="M4" i="65"/>
  <c r="Q4" i="65"/>
  <c r="U4" i="65"/>
  <c r="C8" i="65"/>
  <c r="G8" i="65"/>
  <c r="K8" i="65"/>
  <c r="O8" i="65"/>
  <c r="S8" i="65"/>
  <c r="W8" i="65"/>
  <c r="C11" i="65"/>
  <c r="G11" i="65"/>
  <c r="K11" i="65"/>
  <c r="O11" i="65"/>
  <c r="S11" i="65"/>
  <c r="W11" i="65"/>
  <c r="E17" i="65"/>
  <c r="I17" i="65"/>
  <c r="M17" i="65"/>
  <c r="Q17" i="65"/>
  <c r="U17" i="65"/>
  <c r="E22" i="65"/>
  <c r="I22" i="65"/>
  <c r="M22" i="65"/>
  <c r="Q22" i="65"/>
  <c r="U22" i="65"/>
  <c r="C27" i="65"/>
  <c r="G27" i="65"/>
  <c r="K27" i="65"/>
  <c r="O27" i="65"/>
  <c r="S27" i="65"/>
  <c r="W27" i="65"/>
  <c r="E33" i="65"/>
  <c r="I33" i="65"/>
  <c r="M33" i="65"/>
  <c r="Q33" i="65"/>
  <c r="U33" i="65"/>
  <c r="E52" i="65"/>
  <c r="I52" i="65"/>
  <c r="M52" i="65"/>
  <c r="Q52" i="65"/>
  <c r="U52" i="65"/>
  <c r="E71" i="65"/>
  <c r="I71" i="65"/>
  <c r="M71" i="65"/>
  <c r="Q71" i="65"/>
  <c r="U71" i="65"/>
  <c r="C4" i="64"/>
  <c r="G4" i="64"/>
  <c r="K4" i="64"/>
  <c r="O4" i="64"/>
  <c r="S4" i="64"/>
  <c r="W4" i="64"/>
  <c r="E8" i="64"/>
  <c r="I8" i="64"/>
  <c r="M8" i="64"/>
  <c r="Q8" i="64"/>
  <c r="U8" i="64"/>
  <c r="E11" i="64"/>
  <c r="I11" i="64"/>
  <c r="M11" i="64"/>
  <c r="Q11" i="64"/>
  <c r="U11" i="64"/>
  <c r="C17" i="64"/>
  <c r="G17" i="64"/>
  <c r="K17" i="64"/>
  <c r="O17" i="64"/>
  <c r="S17" i="64"/>
  <c r="W17" i="64"/>
  <c r="C22" i="64"/>
  <c r="G22" i="64"/>
  <c r="K22" i="64"/>
  <c r="O22" i="64"/>
  <c r="S22" i="64"/>
  <c r="W22" i="64"/>
  <c r="E27" i="64"/>
  <c r="I27" i="64"/>
  <c r="M27" i="64"/>
  <c r="Q27" i="64"/>
  <c r="U27" i="64"/>
  <c r="C33" i="64"/>
  <c r="G33" i="64"/>
  <c r="K33" i="64"/>
  <c r="O33" i="64"/>
  <c r="S33" i="64"/>
  <c r="W33" i="64"/>
  <c r="C52" i="64"/>
  <c r="G52" i="64"/>
  <c r="K52" i="64"/>
  <c r="O52" i="64"/>
  <c r="S52" i="64"/>
  <c r="W52" i="64"/>
  <c r="C71" i="64"/>
  <c r="G71" i="64"/>
  <c r="K71" i="64"/>
  <c r="O71" i="64"/>
  <c r="S71" i="64"/>
  <c r="W71" i="64"/>
  <c r="E4" i="63"/>
  <c r="I4" i="63"/>
  <c r="M4" i="63"/>
  <c r="Q4" i="63"/>
  <c r="U4" i="63"/>
  <c r="C8" i="63"/>
  <c r="G8" i="63"/>
  <c r="K8" i="63"/>
  <c r="O8" i="63"/>
  <c r="S8" i="63"/>
  <c r="W8" i="63"/>
  <c r="C11" i="63"/>
  <c r="G11" i="63"/>
  <c r="K11" i="63"/>
  <c r="O11" i="63"/>
  <c r="S11" i="63"/>
  <c r="W11" i="63"/>
  <c r="E17" i="63"/>
  <c r="I17" i="63"/>
  <c r="M17" i="63"/>
  <c r="Q17" i="63"/>
  <c r="U17" i="63"/>
  <c r="E22" i="63"/>
  <c r="I22" i="63"/>
  <c r="M22" i="63"/>
  <c r="Q22" i="63"/>
  <c r="U22" i="63"/>
  <c r="C27" i="63"/>
  <c r="G27" i="63"/>
  <c r="K27" i="63"/>
  <c r="O27" i="63"/>
  <c r="S27" i="63"/>
  <c r="W27" i="63"/>
  <c r="E33" i="63"/>
  <c r="I33" i="63"/>
  <c r="M33" i="63"/>
  <c r="Q33" i="63"/>
  <c r="U33" i="63"/>
  <c r="E52" i="63"/>
  <c r="I52" i="63"/>
  <c r="M52" i="63"/>
  <c r="Q52" i="63"/>
  <c r="U52" i="63"/>
  <c r="E71" i="63"/>
  <c r="I71" i="63"/>
  <c r="M71" i="63"/>
  <c r="Q71" i="63"/>
  <c r="U71" i="63"/>
  <c r="C4" i="62"/>
  <c r="G4" i="62"/>
  <c r="K4" i="62"/>
  <c r="O4" i="62"/>
  <c r="S4" i="62"/>
  <c r="W4" i="62"/>
  <c r="E8" i="62"/>
  <c r="I8" i="62"/>
  <c r="M8" i="62"/>
  <c r="Q8" i="62"/>
  <c r="U8" i="62"/>
  <c r="E11" i="62"/>
  <c r="I11" i="62"/>
  <c r="M11" i="62"/>
  <c r="Q11" i="62"/>
  <c r="U11" i="62"/>
  <c r="C17" i="62"/>
  <c r="G17" i="62"/>
  <c r="K17" i="62"/>
  <c r="O17" i="62"/>
  <c r="S17" i="62"/>
  <c r="W17" i="62"/>
  <c r="C22" i="62"/>
  <c r="G22" i="62"/>
  <c r="K22" i="62"/>
  <c r="O22" i="62"/>
  <c r="S22" i="62"/>
  <c r="W22" i="62"/>
  <c r="E27" i="62"/>
  <c r="I27" i="62"/>
  <c r="M27" i="62"/>
  <c r="Q27" i="62"/>
  <c r="U27" i="62"/>
  <c r="C33" i="62"/>
  <c r="G33" i="62"/>
  <c r="K33" i="62"/>
  <c r="O33" i="62"/>
  <c r="O26" i="62" s="1"/>
  <c r="S33" i="62"/>
  <c r="W33" i="62"/>
  <c r="C52" i="62"/>
  <c r="G52" i="62"/>
  <c r="K52" i="62"/>
  <c r="O52" i="62"/>
  <c r="S52" i="62"/>
  <c r="W52" i="62"/>
  <c r="C71" i="62"/>
  <c r="G71" i="62"/>
  <c r="K71" i="62"/>
  <c r="O71" i="62"/>
  <c r="S71" i="62"/>
  <c r="W71" i="62"/>
  <c r="E4" i="61"/>
  <c r="I4" i="61"/>
  <c r="M4" i="61"/>
  <c r="Q4" i="61"/>
  <c r="U4" i="61"/>
  <c r="C8" i="61"/>
  <c r="G8" i="61"/>
  <c r="K8" i="61"/>
  <c r="O8" i="61"/>
  <c r="S8" i="61"/>
  <c r="W8" i="61"/>
  <c r="C11" i="61"/>
  <c r="G11" i="61"/>
  <c r="K11" i="61"/>
  <c r="O11" i="61"/>
  <c r="S11" i="61"/>
  <c r="W11" i="61"/>
  <c r="E17" i="61"/>
  <c r="I17" i="61"/>
  <c r="M17" i="61"/>
  <c r="Q17" i="61"/>
  <c r="U17" i="61"/>
  <c r="E22" i="61"/>
  <c r="I22" i="61"/>
  <c r="M22" i="61"/>
  <c r="Q22" i="61"/>
  <c r="U22" i="61"/>
  <c r="C27" i="61"/>
  <c r="G27" i="61"/>
  <c r="K27" i="61"/>
  <c r="O27" i="61"/>
  <c r="S27" i="61"/>
  <c r="W27" i="61"/>
  <c r="E33" i="61"/>
  <c r="I33" i="61"/>
  <c r="M33" i="61"/>
  <c r="Q33" i="61"/>
  <c r="U33" i="61"/>
  <c r="E52" i="61"/>
  <c r="I52" i="61"/>
  <c r="M52" i="61"/>
  <c r="Q52" i="61"/>
  <c r="U52" i="61"/>
  <c r="N17" i="44"/>
  <c r="F33" i="44"/>
  <c r="N33" i="44"/>
  <c r="V33" i="44"/>
  <c r="F52" i="44"/>
  <c r="J52" i="44"/>
  <c r="N52" i="44"/>
  <c r="R52" i="44"/>
  <c r="V52" i="44"/>
  <c r="N71" i="44"/>
  <c r="D3" i="43"/>
  <c r="T3" i="43"/>
  <c r="E8" i="43"/>
  <c r="Q8" i="43"/>
  <c r="W22" i="43"/>
  <c r="W52" i="43"/>
  <c r="M11" i="41"/>
  <c r="M4" i="40"/>
  <c r="M3" i="40" s="1"/>
  <c r="M33" i="40"/>
  <c r="M26" i="40" s="1"/>
  <c r="Q26" i="38"/>
  <c r="U26" i="38"/>
  <c r="C26" i="37"/>
  <c r="G17" i="35"/>
  <c r="M27" i="35"/>
  <c r="M26" i="35" s="1"/>
  <c r="G52" i="35"/>
  <c r="S52" i="35"/>
  <c r="H3" i="27"/>
  <c r="L3" i="27"/>
  <c r="T3" i="27"/>
  <c r="H26" i="26"/>
  <c r="N71" i="10"/>
  <c r="J3" i="5"/>
  <c r="V3" i="3"/>
  <c r="J3" i="3"/>
  <c r="D8" i="94" l="1"/>
  <c r="F26" i="99"/>
  <c r="F26" i="29"/>
  <c r="P26" i="113"/>
  <c r="I3" i="32"/>
  <c r="I26" i="98"/>
  <c r="L26" i="107"/>
  <c r="M26" i="59"/>
  <c r="K71" i="30"/>
  <c r="H22" i="94"/>
  <c r="P71" i="30"/>
  <c r="K8" i="94"/>
  <c r="C22" i="94"/>
  <c r="U8" i="94"/>
  <c r="T22" i="94"/>
  <c r="K26" i="24"/>
  <c r="E26" i="110"/>
  <c r="M26" i="6"/>
  <c r="Q3" i="55"/>
  <c r="Q2" i="55" s="1"/>
  <c r="D71" i="60"/>
  <c r="R8" i="30"/>
  <c r="D26" i="92"/>
  <c r="H26" i="121"/>
  <c r="I26" i="34"/>
  <c r="G26" i="59"/>
  <c r="W3" i="119"/>
  <c r="T26" i="44"/>
  <c r="T2" i="44" s="1"/>
  <c r="D26" i="112"/>
  <c r="L26" i="114"/>
  <c r="I26" i="54"/>
  <c r="F3" i="119"/>
  <c r="T3" i="6"/>
  <c r="C26" i="63"/>
  <c r="O26" i="65"/>
  <c r="O26" i="78"/>
  <c r="W26" i="108"/>
  <c r="O71" i="30"/>
  <c r="O22" i="75"/>
  <c r="Q26" i="87"/>
  <c r="T3" i="91"/>
  <c r="T22" i="60"/>
  <c r="E26" i="64"/>
  <c r="S26" i="67"/>
  <c r="T3" i="44"/>
  <c r="N26" i="57"/>
  <c r="I26" i="44"/>
  <c r="E26" i="77"/>
  <c r="C3" i="35"/>
  <c r="P22" i="75"/>
  <c r="K26" i="61"/>
  <c r="P26" i="84"/>
  <c r="F26" i="85"/>
  <c r="V26" i="55"/>
  <c r="P71" i="94"/>
  <c r="O22" i="60"/>
  <c r="O71" i="75"/>
  <c r="Q26" i="66"/>
  <c r="L26" i="82"/>
  <c r="H26" i="95"/>
  <c r="F26" i="91"/>
  <c r="M71" i="30"/>
  <c r="K71" i="60"/>
  <c r="E71" i="94"/>
  <c r="O26" i="70"/>
  <c r="M26" i="61"/>
  <c r="E26" i="65"/>
  <c r="P26" i="85"/>
  <c r="F26" i="86"/>
  <c r="P3" i="54"/>
  <c r="E26" i="78"/>
  <c r="N26" i="88"/>
  <c r="F3" i="39"/>
  <c r="I22" i="30"/>
  <c r="O8" i="75"/>
  <c r="R26" i="74"/>
  <c r="N26" i="115"/>
  <c r="Q26" i="100"/>
  <c r="U3" i="61"/>
  <c r="I26" i="65"/>
  <c r="F26" i="92"/>
  <c r="P26" i="70"/>
  <c r="U26" i="84"/>
  <c r="U26" i="95"/>
  <c r="S8" i="60"/>
  <c r="P26" i="92"/>
  <c r="W26" i="85"/>
  <c r="E26" i="99"/>
  <c r="L26" i="73"/>
  <c r="U26" i="54"/>
  <c r="K26" i="86"/>
  <c r="L26" i="80"/>
  <c r="Q26" i="91"/>
  <c r="M4" i="94"/>
  <c r="D26" i="74"/>
  <c r="P26" i="82"/>
  <c r="H3" i="82"/>
  <c r="R26" i="100"/>
  <c r="W3" i="24"/>
  <c r="S26" i="59"/>
  <c r="M26" i="87"/>
  <c r="L3" i="54"/>
  <c r="E26" i="76"/>
  <c r="I3" i="76"/>
  <c r="F22" i="60"/>
  <c r="E22" i="30"/>
  <c r="G71" i="60"/>
  <c r="K8" i="75"/>
  <c r="U26" i="62"/>
  <c r="M26" i="66"/>
  <c r="O26" i="67"/>
  <c r="K26" i="70"/>
  <c r="H26" i="82"/>
  <c r="T26" i="91"/>
  <c r="N26" i="99"/>
  <c r="U26" i="109"/>
  <c r="G3" i="121"/>
  <c r="V26" i="82"/>
  <c r="L26" i="112"/>
  <c r="J26" i="115"/>
  <c r="U26" i="34"/>
  <c r="D26" i="31"/>
  <c r="P22" i="60"/>
  <c r="N8" i="60"/>
  <c r="R71" i="75"/>
  <c r="L22" i="75"/>
  <c r="U8" i="75"/>
  <c r="U26" i="70"/>
  <c r="D26" i="76"/>
  <c r="L26" i="85"/>
  <c r="U26" i="76"/>
  <c r="J26" i="88"/>
  <c r="J2" i="88" s="1"/>
  <c r="L71" i="94"/>
  <c r="K22" i="75"/>
  <c r="Q3" i="61"/>
  <c r="C26" i="87"/>
  <c r="T26" i="115"/>
  <c r="J26" i="57"/>
  <c r="F26" i="68"/>
  <c r="U26" i="83"/>
  <c r="U26" i="63"/>
  <c r="K26" i="62"/>
  <c r="W26" i="64"/>
  <c r="E26" i="67"/>
  <c r="E2" i="67" s="1"/>
  <c r="R26" i="55"/>
  <c r="W26" i="77"/>
  <c r="T26" i="88"/>
  <c r="G22" i="30"/>
  <c r="N8" i="30"/>
  <c r="K26" i="65"/>
  <c r="V26" i="79"/>
  <c r="T26" i="107"/>
  <c r="T26" i="57"/>
  <c r="K26" i="78"/>
  <c r="F3" i="41"/>
  <c r="F2" i="41" s="1"/>
  <c r="K22" i="60"/>
  <c r="K71" i="75"/>
  <c r="C26" i="105"/>
  <c r="V8" i="30"/>
  <c r="E26" i="96"/>
  <c r="S26" i="99"/>
  <c r="L26" i="121"/>
  <c r="O71" i="60"/>
  <c r="M22" i="94"/>
  <c r="I3" i="46"/>
  <c r="H22" i="30"/>
  <c r="J71" i="94"/>
  <c r="O22" i="30"/>
  <c r="T3" i="39"/>
  <c r="W3" i="41"/>
  <c r="W2" i="41" s="1"/>
  <c r="I22" i="60"/>
  <c r="Q26" i="58"/>
  <c r="M26" i="58"/>
  <c r="U26" i="90"/>
  <c r="J26" i="29"/>
  <c r="J2" i="29" s="1"/>
  <c r="I26" i="59"/>
  <c r="K3" i="44"/>
  <c r="K2" i="44" s="1"/>
  <c r="E26" i="83"/>
  <c r="U22" i="30"/>
  <c r="L26" i="55"/>
  <c r="E26" i="108"/>
  <c r="T26" i="29"/>
  <c r="M26" i="112"/>
  <c r="W26" i="38"/>
  <c r="F26" i="82"/>
  <c r="R26" i="91"/>
  <c r="E3" i="39"/>
  <c r="E2" i="39" s="1"/>
  <c r="J4" i="30"/>
  <c r="E26" i="109"/>
  <c r="T26" i="23"/>
  <c r="I3" i="41"/>
  <c r="I2" i="41" s="1"/>
  <c r="V22" i="60"/>
  <c r="M3" i="6"/>
  <c r="G26" i="35"/>
  <c r="E2" i="27"/>
  <c r="R26" i="80"/>
  <c r="D26" i="81"/>
  <c r="D26" i="82"/>
  <c r="P26" i="91"/>
  <c r="I2" i="27"/>
  <c r="R2" i="3"/>
  <c r="J26" i="99"/>
  <c r="Q26" i="110"/>
  <c r="D26" i="87"/>
  <c r="S8" i="94"/>
  <c r="D26" i="46"/>
  <c r="H3" i="46"/>
  <c r="P4" i="94"/>
  <c r="Q8" i="60"/>
  <c r="U71" i="94"/>
  <c r="U22" i="94"/>
  <c r="P26" i="46"/>
  <c r="T3" i="99"/>
  <c r="P3" i="76"/>
  <c r="H26" i="79"/>
  <c r="P26" i="81"/>
  <c r="D26" i="99"/>
  <c r="J71" i="60"/>
  <c r="U22" i="60"/>
  <c r="R3" i="116"/>
  <c r="K26" i="46"/>
  <c r="E26" i="98"/>
  <c r="E3" i="69"/>
  <c r="E2" i="69" s="1"/>
  <c r="W26" i="4"/>
  <c r="Q3" i="6"/>
  <c r="K26" i="92"/>
  <c r="P71" i="60"/>
  <c r="J3" i="100"/>
  <c r="C26" i="113"/>
  <c r="R26" i="99"/>
  <c r="U26" i="92"/>
  <c r="C3" i="92"/>
  <c r="K26" i="112"/>
  <c r="F26" i="73"/>
  <c r="N3" i="98"/>
  <c r="N2" i="98" s="1"/>
  <c r="V3" i="100"/>
  <c r="F26" i="107"/>
  <c r="H3" i="107"/>
  <c r="H2" i="107" s="1"/>
  <c r="M26" i="53"/>
  <c r="R26" i="62"/>
  <c r="E26" i="85"/>
  <c r="S26" i="109"/>
  <c r="Q71" i="94"/>
  <c r="V3" i="41"/>
  <c r="V2" i="41" s="1"/>
  <c r="O17" i="30"/>
  <c r="I27" i="60"/>
  <c r="W4" i="60"/>
  <c r="S27" i="75"/>
  <c r="I8" i="30"/>
  <c r="G3" i="41"/>
  <c r="G2" i="41" s="1"/>
  <c r="C8" i="75"/>
  <c r="D17" i="94"/>
  <c r="U71" i="30"/>
  <c r="V22" i="75"/>
  <c r="F22" i="75"/>
  <c r="T8" i="30"/>
  <c r="Q71" i="60"/>
  <c r="U22" i="75"/>
  <c r="I8" i="75"/>
  <c r="E22" i="94"/>
  <c r="M3" i="41"/>
  <c r="M2" i="41" s="1"/>
  <c r="C26" i="84"/>
  <c r="O26" i="86"/>
  <c r="M26" i="89"/>
  <c r="C26" i="95"/>
  <c r="C26" i="98"/>
  <c r="P26" i="73"/>
  <c r="P26" i="76"/>
  <c r="F26" i="76"/>
  <c r="J26" i="92"/>
  <c r="L26" i="95"/>
  <c r="O3" i="59"/>
  <c r="O26" i="54"/>
  <c r="O2" i="54" s="1"/>
  <c r="T26" i="61"/>
  <c r="T26" i="70"/>
  <c r="U26" i="82"/>
  <c r="U2" i="82" s="1"/>
  <c r="S26" i="46"/>
  <c r="I26" i="110"/>
  <c r="T26" i="112"/>
  <c r="R26" i="115"/>
  <c r="W26" i="53"/>
  <c r="G3" i="73"/>
  <c r="G2" i="73" s="1"/>
  <c r="U26" i="100"/>
  <c r="C3" i="100"/>
  <c r="N22" i="30"/>
  <c r="T8" i="60"/>
  <c r="U8" i="60"/>
  <c r="M8" i="75"/>
  <c r="K71" i="94"/>
  <c r="H2" i="28"/>
  <c r="H26" i="74"/>
  <c r="E26" i="86"/>
  <c r="C26" i="114"/>
  <c r="N4" i="75"/>
  <c r="N71" i="94"/>
  <c r="T71" i="30"/>
  <c r="I2" i="39"/>
  <c r="J2" i="25"/>
  <c r="D3" i="78"/>
  <c r="D2" i="78" s="1"/>
  <c r="T26" i="80"/>
  <c r="J26" i="81"/>
  <c r="J2" i="81" s="1"/>
  <c r="D26" i="84"/>
  <c r="L26" i="86"/>
  <c r="V3" i="98"/>
  <c r="V2" i="98" s="1"/>
  <c r="T26" i="113"/>
  <c r="J26" i="114"/>
  <c r="I26" i="109"/>
  <c r="V26" i="74"/>
  <c r="V26" i="76"/>
  <c r="P26" i="80"/>
  <c r="L26" i="99"/>
  <c r="O3" i="42"/>
  <c r="O2" i="42" s="1"/>
  <c r="D26" i="61"/>
  <c r="D26" i="62"/>
  <c r="I26" i="99"/>
  <c r="C8" i="30"/>
  <c r="J71" i="75"/>
  <c r="L8" i="75"/>
  <c r="N2" i="26"/>
  <c r="N3" i="116"/>
  <c r="O26" i="61"/>
  <c r="O26" i="64"/>
  <c r="N26" i="82"/>
  <c r="P3" i="82"/>
  <c r="P2" i="82" s="1"/>
  <c r="L26" i="92"/>
  <c r="V26" i="95"/>
  <c r="O26" i="58"/>
  <c r="G3" i="59"/>
  <c r="E26" i="53"/>
  <c r="R26" i="29"/>
  <c r="R22" i="30"/>
  <c r="H3" i="40"/>
  <c r="Q3" i="37"/>
  <c r="Q2" i="37" s="1"/>
  <c r="F3" i="46"/>
  <c r="G3" i="46"/>
  <c r="C3" i="62"/>
  <c r="W26" i="63"/>
  <c r="C26" i="65"/>
  <c r="R26" i="76"/>
  <c r="L26" i="79"/>
  <c r="R3" i="79"/>
  <c r="D3" i="80"/>
  <c r="T26" i="81"/>
  <c r="R26" i="84"/>
  <c r="D3" i="107"/>
  <c r="U3" i="76"/>
  <c r="C3" i="83"/>
  <c r="C2" i="83" s="1"/>
  <c r="H3" i="87"/>
  <c r="S26" i="113"/>
  <c r="I26" i="113"/>
  <c r="W3" i="113"/>
  <c r="K26" i="114"/>
  <c r="O71" i="94"/>
  <c r="P8" i="94"/>
  <c r="L26" i="57"/>
  <c r="R3" i="57"/>
  <c r="O26" i="53"/>
  <c r="M26" i="83"/>
  <c r="E26" i="91"/>
  <c r="O3" i="108"/>
  <c r="C26" i="109"/>
  <c r="L22" i="30"/>
  <c r="C22" i="75"/>
  <c r="M26" i="62"/>
  <c r="G26" i="67"/>
  <c r="T26" i="73"/>
  <c r="L3" i="76"/>
  <c r="N26" i="92"/>
  <c r="M3" i="61"/>
  <c r="M2" i="61" s="1"/>
  <c r="C3" i="70"/>
  <c r="P3" i="78"/>
  <c r="P2" i="78" s="1"/>
  <c r="F26" i="84"/>
  <c r="H3" i="84"/>
  <c r="N26" i="86"/>
  <c r="P3" i="86"/>
  <c r="G3" i="42"/>
  <c r="O26" i="77"/>
  <c r="L26" i="88"/>
  <c r="C26" i="70"/>
  <c r="L26" i="76"/>
  <c r="E26" i="87"/>
  <c r="H26" i="54"/>
  <c r="Q26" i="54"/>
  <c r="N26" i="61"/>
  <c r="E3" i="76"/>
  <c r="O3" i="77"/>
  <c r="C26" i="78"/>
  <c r="W3" i="98"/>
  <c r="D3" i="72"/>
  <c r="M26" i="63"/>
  <c r="Q3" i="63"/>
  <c r="N3" i="73"/>
  <c r="V3" i="85"/>
  <c r="H3" i="86"/>
  <c r="L26" i="91"/>
  <c r="N26" i="107"/>
  <c r="P3" i="107"/>
  <c r="Q26" i="24"/>
  <c r="Q2" i="24" s="1"/>
  <c r="R26" i="44"/>
  <c r="E26" i="100"/>
  <c r="S3" i="100"/>
  <c r="C22" i="60"/>
  <c r="C71" i="75"/>
  <c r="P22" i="94"/>
  <c r="W26" i="46"/>
  <c r="U3" i="16"/>
  <c r="W26" i="54"/>
  <c r="J71" i="30"/>
  <c r="S3" i="46"/>
  <c r="F26" i="46"/>
  <c r="T26" i="46"/>
  <c r="V3" i="46"/>
  <c r="U3" i="46"/>
  <c r="C3" i="125"/>
  <c r="H26" i="46"/>
  <c r="H2" i="46" s="1"/>
  <c r="Q3" i="46"/>
  <c r="V3" i="16"/>
  <c r="L26" i="46"/>
  <c r="W3" i="38"/>
  <c r="W2" i="38" s="1"/>
  <c r="S4" i="102"/>
  <c r="I2" i="23"/>
  <c r="G3" i="16"/>
  <c r="O3" i="46"/>
  <c r="W26" i="59"/>
  <c r="R3" i="16"/>
  <c r="N3" i="46"/>
  <c r="U26" i="6"/>
  <c r="Q26" i="2"/>
  <c r="G22" i="94"/>
  <c r="E26" i="46"/>
  <c r="M71" i="60"/>
  <c r="W3" i="46"/>
  <c r="K26" i="16"/>
  <c r="U26" i="46"/>
  <c r="E4" i="60"/>
  <c r="M8" i="94"/>
  <c r="O3" i="16"/>
  <c r="E27" i="102"/>
  <c r="V26" i="16"/>
  <c r="H2" i="3"/>
  <c r="H26" i="40"/>
  <c r="O3" i="39"/>
  <c r="O2" i="39" s="1"/>
  <c r="J4" i="94"/>
  <c r="M26" i="46"/>
  <c r="P8" i="60"/>
  <c r="W71" i="94"/>
  <c r="U3" i="35"/>
  <c r="U2" i="35" s="1"/>
  <c r="J3" i="16"/>
  <c r="T3" i="46"/>
  <c r="S26" i="92"/>
  <c r="Q71" i="30"/>
  <c r="J22" i="102"/>
  <c r="D4" i="94"/>
  <c r="H26" i="55"/>
  <c r="S26" i="85"/>
  <c r="K26" i="85"/>
  <c r="D26" i="100"/>
  <c r="M3" i="46"/>
  <c r="H26" i="81"/>
  <c r="P26" i="61"/>
  <c r="G26" i="46"/>
  <c r="O4" i="94"/>
  <c r="N26" i="74"/>
  <c r="P3" i="46"/>
  <c r="H26" i="2"/>
  <c r="U8" i="30"/>
  <c r="N22" i="60"/>
  <c r="N22" i="75"/>
  <c r="V3" i="28"/>
  <c r="V2" i="28" s="1"/>
  <c r="J22" i="60"/>
  <c r="V3" i="24"/>
  <c r="V2" i="24" s="1"/>
  <c r="K26" i="38"/>
  <c r="R3" i="24"/>
  <c r="R2" i="24" s="1"/>
  <c r="F8" i="102"/>
  <c r="E8" i="30"/>
  <c r="G26" i="38"/>
  <c r="N8" i="94"/>
  <c r="O26" i="87"/>
  <c r="O2" i="87" s="1"/>
  <c r="C26" i="38"/>
  <c r="O26" i="46"/>
  <c r="L26" i="40"/>
  <c r="D3" i="46"/>
  <c r="K2" i="37"/>
  <c r="Q26" i="46"/>
  <c r="V71" i="60"/>
  <c r="R26" i="46"/>
  <c r="J3" i="46"/>
  <c r="C26" i="62"/>
  <c r="F26" i="74"/>
  <c r="E4" i="75"/>
  <c r="V26" i="100"/>
  <c r="P26" i="68"/>
  <c r="D26" i="85"/>
  <c r="L3" i="46"/>
  <c r="K3" i="46"/>
  <c r="Q26" i="16"/>
  <c r="T26" i="92"/>
  <c r="J3" i="92"/>
  <c r="W3" i="108"/>
  <c r="W3" i="25"/>
  <c r="W2" i="25" s="1"/>
  <c r="U26" i="16"/>
  <c r="F3" i="16"/>
  <c r="P26" i="112"/>
  <c r="F26" i="24"/>
  <c r="F2" i="24" s="1"/>
  <c r="J3" i="33"/>
  <c r="J2" i="33" s="1"/>
  <c r="O3" i="64"/>
  <c r="U71" i="60"/>
  <c r="F3" i="33"/>
  <c r="F2" i="33" s="1"/>
  <c r="M27" i="94"/>
  <c r="E4" i="94"/>
  <c r="Q4" i="60"/>
  <c r="S22" i="75"/>
  <c r="L3" i="99"/>
  <c r="H3" i="16"/>
  <c r="J26" i="46"/>
  <c r="T3" i="16"/>
  <c r="E26" i="90"/>
  <c r="E3" i="46"/>
  <c r="R26" i="61"/>
  <c r="J26" i="121"/>
  <c r="Q3" i="116"/>
  <c r="V3" i="116"/>
  <c r="M3" i="16"/>
  <c r="I26" i="16"/>
  <c r="N3" i="16"/>
  <c r="N71" i="30"/>
  <c r="P4" i="102"/>
  <c r="T26" i="16"/>
  <c r="N26" i="16"/>
  <c r="W3" i="16"/>
  <c r="Q3" i="16"/>
  <c r="P2" i="28"/>
  <c r="D3" i="16"/>
  <c r="S3" i="16"/>
  <c r="J3" i="6"/>
  <c r="J2" i="6" s="1"/>
  <c r="I26" i="46"/>
  <c r="L3" i="16"/>
  <c r="I3" i="116"/>
  <c r="D3" i="116"/>
  <c r="R26" i="16"/>
  <c r="W26" i="16"/>
  <c r="E26" i="16"/>
  <c r="H26" i="44"/>
  <c r="W3" i="85"/>
  <c r="J26" i="73"/>
  <c r="R3" i="34"/>
  <c r="R2" i="34" s="1"/>
  <c r="K3" i="73"/>
  <c r="K2" i="73" s="1"/>
  <c r="T26" i="87"/>
  <c r="L3" i="116"/>
  <c r="I3" i="44"/>
  <c r="V3" i="69"/>
  <c r="V2" i="69" s="1"/>
  <c r="F26" i="70"/>
  <c r="H3" i="70"/>
  <c r="P26" i="29"/>
  <c r="K3" i="27"/>
  <c r="K2" i="27" s="1"/>
  <c r="J8" i="75"/>
  <c r="P3" i="116"/>
  <c r="F26" i="16"/>
  <c r="N26" i="24"/>
  <c r="I26" i="86"/>
  <c r="S26" i="38"/>
  <c r="T4" i="60"/>
  <c r="D71" i="75"/>
  <c r="K2" i="28"/>
  <c r="V4" i="30"/>
  <c r="E11" i="75"/>
  <c r="W2" i="29"/>
  <c r="V27" i="30"/>
  <c r="C71" i="60"/>
  <c r="G22" i="60"/>
  <c r="M4" i="60"/>
  <c r="G71" i="75"/>
  <c r="G22" i="75"/>
  <c r="Q8" i="75"/>
  <c r="G8" i="75"/>
  <c r="R4" i="102"/>
  <c r="L22" i="94"/>
  <c r="Q22" i="102"/>
  <c r="M8" i="102"/>
  <c r="U2" i="40"/>
  <c r="H3" i="74"/>
  <c r="H26" i="62"/>
  <c r="C26" i="82"/>
  <c r="L8" i="60"/>
  <c r="J3" i="31"/>
  <c r="J3" i="116"/>
  <c r="N26" i="46"/>
  <c r="P3" i="16"/>
  <c r="L26" i="74"/>
  <c r="P26" i="23"/>
  <c r="E3" i="41"/>
  <c r="L71" i="60"/>
  <c r="R22" i="60"/>
  <c r="R22" i="75"/>
  <c r="F4" i="75"/>
  <c r="Q22" i="30"/>
  <c r="N2" i="3"/>
  <c r="M3" i="116"/>
  <c r="R3" i="46"/>
  <c r="H3" i="44"/>
  <c r="G26" i="84"/>
  <c r="F22" i="30"/>
  <c r="C26" i="35"/>
  <c r="F71" i="75"/>
  <c r="H8" i="75"/>
  <c r="W22" i="75"/>
  <c r="P8" i="102"/>
  <c r="O26" i="16"/>
  <c r="V26" i="46"/>
  <c r="I3" i="16"/>
  <c r="K3" i="16"/>
  <c r="J26" i="16"/>
  <c r="L26" i="16"/>
  <c r="E3" i="16"/>
  <c r="E2" i="16" s="1"/>
  <c r="S26" i="16"/>
  <c r="M26" i="16"/>
  <c r="G26" i="16"/>
  <c r="D3" i="91"/>
  <c r="E3" i="32"/>
  <c r="E2" i="32" s="1"/>
  <c r="F3" i="69"/>
  <c r="F2" i="69" s="1"/>
  <c r="V26" i="70"/>
  <c r="O8" i="60"/>
  <c r="T3" i="62"/>
  <c r="M26" i="84"/>
  <c r="Q3" i="84"/>
  <c r="R26" i="87"/>
  <c r="E26" i="34"/>
  <c r="T17" i="75"/>
  <c r="P4" i="75"/>
  <c r="Q26" i="86"/>
  <c r="R71" i="30"/>
  <c r="C17" i="30"/>
  <c r="C3" i="38"/>
  <c r="D26" i="16"/>
  <c r="S26" i="82"/>
  <c r="L4" i="75"/>
  <c r="U3" i="116"/>
  <c r="L3" i="82"/>
  <c r="H26" i="92"/>
  <c r="G3" i="83"/>
  <c r="G2" i="83" s="1"/>
  <c r="O26" i="85"/>
  <c r="G26" i="61"/>
  <c r="G26" i="70"/>
  <c r="J26" i="74"/>
  <c r="N3" i="79"/>
  <c r="F26" i="62"/>
  <c r="W26" i="84"/>
  <c r="C26" i="86"/>
  <c r="K26" i="67"/>
  <c r="R26" i="79"/>
  <c r="D26" i="80"/>
  <c r="P3" i="58"/>
  <c r="D3" i="70"/>
  <c r="H26" i="16"/>
  <c r="J26" i="95"/>
  <c r="Q26" i="6"/>
  <c r="H26" i="70"/>
  <c r="E26" i="66"/>
  <c r="G3" i="70"/>
  <c r="T26" i="74"/>
  <c r="H26" i="84"/>
  <c r="H3" i="95"/>
  <c r="F3" i="98"/>
  <c r="F2" i="98" s="1"/>
  <c r="H26" i="100"/>
  <c r="N3" i="100"/>
  <c r="N2" i="100" s="1"/>
  <c r="D3" i="114"/>
  <c r="T26" i="68"/>
  <c r="S3" i="73"/>
  <c r="S2" i="73" s="1"/>
  <c r="K26" i="82"/>
  <c r="F26" i="88"/>
  <c r="S3" i="113"/>
  <c r="O3" i="90"/>
  <c r="U2" i="26"/>
  <c r="W2" i="37"/>
  <c r="T3" i="24"/>
  <c r="T2" i="26"/>
  <c r="W3" i="27"/>
  <c r="T26" i="79"/>
  <c r="J26" i="80"/>
  <c r="L3" i="80"/>
  <c r="R26" i="82"/>
  <c r="V26" i="113"/>
  <c r="H26" i="114"/>
  <c r="I26" i="6"/>
  <c r="W3" i="43"/>
  <c r="N26" i="70"/>
  <c r="P3" i="70"/>
  <c r="I26" i="92"/>
  <c r="S71" i="94"/>
  <c r="I26" i="61"/>
  <c r="D3" i="74"/>
  <c r="V26" i="84"/>
  <c r="H26" i="85"/>
  <c r="R3" i="92"/>
  <c r="E3" i="58"/>
  <c r="S26" i="77"/>
  <c r="O26" i="84"/>
  <c r="G3" i="85"/>
  <c r="I3" i="86"/>
  <c r="P26" i="88"/>
  <c r="E26" i="95"/>
  <c r="D3" i="5"/>
  <c r="D2" i="5" s="1"/>
  <c r="H3" i="23"/>
  <c r="H2" i="23" s="1"/>
  <c r="S4" i="60"/>
  <c r="F3" i="116"/>
  <c r="V26" i="92"/>
  <c r="D26" i="95"/>
  <c r="N26" i="112"/>
  <c r="P3" i="112"/>
  <c r="F3" i="113"/>
  <c r="V26" i="114"/>
  <c r="N3" i="115"/>
  <c r="P3" i="44"/>
  <c r="P26" i="62"/>
  <c r="G26" i="78"/>
  <c r="M26" i="97"/>
  <c r="H3" i="116"/>
  <c r="G3" i="116"/>
  <c r="W26" i="61"/>
  <c r="G26" i="62"/>
  <c r="S26" i="64"/>
  <c r="R26" i="73"/>
  <c r="J3" i="73"/>
  <c r="F26" i="57"/>
  <c r="C26" i="59"/>
  <c r="Q26" i="85"/>
  <c r="U26" i="99"/>
  <c r="U26" i="108"/>
  <c r="P4" i="30"/>
  <c r="O4" i="60"/>
  <c r="R26" i="88"/>
  <c r="R2" i="88" s="1"/>
  <c r="L26" i="29"/>
  <c r="T22" i="30"/>
  <c r="D22" i="30"/>
  <c r="F17" i="30"/>
  <c r="Q8" i="30"/>
  <c r="H27" i="60"/>
  <c r="P27" i="60"/>
  <c r="V17" i="60"/>
  <c r="H17" i="60"/>
  <c r="V8" i="60"/>
  <c r="H8" i="60"/>
  <c r="F4" i="60"/>
  <c r="V71" i="75"/>
  <c r="T22" i="75"/>
  <c r="L11" i="75"/>
  <c r="T11" i="75"/>
  <c r="F8" i="75"/>
  <c r="M22" i="30"/>
  <c r="K22" i="30"/>
  <c r="S17" i="30"/>
  <c r="D4" i="30"/>
  <c r="E3" i="35"/>
  <c r="E2" i="35" s="1"/>
  <c r="S22" i="60"/>
  <c r="O11" i="60"/>
  <c r="S71" i="75"/>
  <c r="M17" i="75"/>
  <c r="C17" i="75"/>
  <c r="H22" i="102"/>
  <c r="L27" i="94"/>
  <c r="R22" i="94"/>
  <c r="L8" i="94"/>
  <c r="F4" i="94"/>
  <c r="S17" i="102"/>
  <c r="L2" i="26"/>
  <c r="G3" i="62"/>
  <c r="S3" i="64"/>
  <c r="G26" i="65"/>
  <c r="D3" i="82"/>
  <c r="P3" i="91"/>
  <c r="F3" i="92"/>
  <c r="P26" i="44"/>
  <c r="K26" i="58"/>
  <c r="O26" i="98"/>
  <c r="Q26" i="107"/>
  <c r="U3" i="107"/>
  <c r="J8" i="30"/>
  <c r="P26" i="16"/>
  <c r="L3" i="72"/>
  <c r="L2" i="72" s="1"/>
  <c r="F3" i="79"/>
  <c r="I26" i="87"/>
  <c r="H26" i="99"/>
  <c r="P26" i="107"/>
  <c r="W26" i="97"/>
  <c r="W26" i="100"/>
  <c r="C26" i="112"/>
  <c r="W26" i="113"/>
  <c r="O26" i="114"/>
  <c r="P8" i="75"/>
  <c r="F8" i="94"/>
  <c r="N71" i="102"/>
  <c r="I3" i="69"/>
  <c r="I2" i="69" s="1"/>
  <c r="U26" i="87"/>
  <c r="K3" i="42"/>
  <c r="K2" i="42" s="1"/>
  <c r="F26" i="55"/>
  <c r="F2" i="55" s="1"/>
  <c r="S26" i="78"/>
  <c r="S26" i="97"/>
  <c r="S26" i="100"/>
  <c r="M26" i="113"/>
  <c r="R4" i="30"/>
  <c r="E71" i="60"/>
  <c r="I4" i="94"/>
  <c r="R17" i="94"/>
  <c r="V8" i="94"/>
  <c r="P71" i="102"/>
  <c r="T26" i="84"/>
  <c r="J26" i="85"/>
  <c r="C3" i="42"/>
  <c r="C2" i="42" s="1"/>
  <c r="R26" i="57"/>
  <c r="I26" i="76"/>
  <c r="I2" i="76" s="1"/>
  <c r="W3" i="77"/>
  <c r="C26" i="103"/>
  <c r="Q26" i="109"/>
  <c r="E26" i="112"/>
  <c r="E2" i="112" s="1"/>
  <c r="V3" i="31"/>
  <c r="R11" i="30"/>
  <c r="S26" i="62"/>
  <c r="M26" i="67"/>
  <c r="M2" i="67" s="1"/>
  <c r="V3" i="73"/>
  <c r="H3" i="76"/>
  <c r="J26" i="91"/>
  <c r="U26" i="110"/>
  <c r="I3" i="55"/>
  <c r="U26" i="89"/>
  <c r="W26" i="107"/>
  <c r="Q3" i="114"/>
  <c r="S3" i="121"/>
  <c r="D3" i="84"/>
  <c r="T26" i="85"/>
  <c r="J26" i="86"/>
  <c r="L3" i="86"/>
  <c r="R26" i="113"/>
  <c r="D26" i="114"/>
  <c r="U26" i="53"/>
  <c r="C3" i="53"/>
  <c r="P3" i="68"/>
  <c r="W26" i="76"/>
  <c r="G26" i="113"/>
  <c r="H26" i="31"/>
  <c r="U4" i="75"/>
  <c r="J8" i="102"/>
  <c r="U3" i="63"/>
  <c r="E3" i="61"/>
  <c r="H26" i="76"/>
  <c r="K26" i="87"/>
  <c r="K2" i="87" s="1"/>
  <c r="S3" i="39"/>
  <c r="L3" i="44"/>
  <c r="T3" i="54"/>
  <c r="T2" i="54" s="1"/>
  <c r="D26" i="55"/>
  <c r="I26" i="78"/>
  <c r="M3" i="78"/>
  <c r="W26" i="90"/>
  <c r="O26" i="112"/>
  <c r="N2" i="27"/>
  <c r="N17" i="75"/>
  <c r="T71" i="94"/>
  <c r="I26" i="64"/>
  <c r="W3" i="64"/>
  <c r="U26" i="66"/>
  <c r="W26" i="67"/>
  <c r="C26" i="69"/>
  <c r="S26" i="70"/>
  <c r="J26" i="112"/>
  <c r="L3" i="112"/>
  <c r="R26" i="114"/>
  <c r="J3" i="115"/>
  <c r="J2" i="115" s="1"/>
  <c r="V26" i="36"/>
  <c r="K3" i="83"/>
  <c r="K2" i="83" s="1"/>
  <c r="C26" i="96"/>
  <c r="Q26" i="99"/>
  <c r="D3" i="110"/>
  <c r="D2" i="110" s="1"/>
  <c r="E3" i="114"/>
  <c r="E2" i="114" s="1"/>
  <c r="E71" i="30"/>
  <c r="C4" i="30"/>
  <c r="S3" i="27"/>
  <c r="S2" i="27" s="1"/>
  <c r="S3" i="116"/>
  <c r="G26" i="63"/>
  <c r="K3" i="62"/>
  <c r="P3" i="95"/>
  <c r="J26" i="107"/>
  <c r="G26" i="58"/>
  <c r="M26" i="44"/>
  <c r="M3" i="53"/>
  <c r="M2" i="53" s="1"/>
  <c r="L3" i="87"/>
  <c r="G26" i="91"/>
  <c r="K26" i="98"/>
  <c r="O26" i="36"/>
  <c r="O2" i="36" s="1"/>
  <c r="O26" i="38"/>
  <c r="P17" i="60"/>
  <c r="E17" i="75"/>
  <c r="G11" i="75"/>
  <c r="S8" i="75"/>
  <c r="I4" i="75"/>
  <c r="L27" i="75"/>
  <c r="J11" i="75"/>
  <c r="M2" i="39"/>
  <c r="Q3" i="29"/>
  <c r="Q26" i="113"/>
  <c r="Q26" i="63"/>
  <c r="T26" i="95"/>
  <c r="P26" i="57"/>
  <c r="T27" i="75"/>
  <c r="D26" i="58"/>
  <c r="Q26" i="76"/>
  <c r="T3" i="76"/>
  <c r="E3" i="33"/>
  <c r="E2" i="33" s="1"/>
  <c r="L4" i="30"/>
  <c r="P26" i="86"/>
  <c r="S17" i="75"/>
  <c r="Q27" i="102"/>
  <c r="U2" i="27"/>
  <c r="F3" i="28"/>
  <c r="F2" i="28" s="1"/>
  <c r="O3" i="41"/>
  <c r="O2" i="41" s="1"/>
  <c r="E3" i="116"/>
  <c r="F26" i="81"/>
  <c r="F2" i="81" s="1"/>
  <c r="M11" i="60"/>
  <c r="F3" i="71"/>
  <c r="F2" i="71" s="1"/>
  <c r="E27" i="75"/>
  <c r="S2" i="29"/>
  <c r="T27" i="102"/>
  <c r="S26" i="121"/>
  <c r="T3" i="78"/>
  <c r="T2" i="78" s="1"/>
  <c r="S3" i="77"/>
  <c r="O2" i="37"/>
  <c r="Q26" i="62"/>
  <c r="L3" i="107"/>
  <c r="L2" i="107" s="1"/>
  <c r="M26" i="96"/>
  <c r="F4" i="102"/>
  <c r="W26" i="24"/>
  <c r="O17" i="102"/>
  <c r="M26" i="100"/>
  <c r="K3" i="100"/>
  <c r="K3" i="53"/>
  <c r="N4" i="94"/>
  <c r="H3" i="91"/>
  <c r="J3" i="39"/>
  <c r="J2" i="39" s="1"/>
  <c r="V3" i="33"/>
  <c r="V2" i="33" s="1"/>
  <c r="C3" i="116"/>
  <c r="V26" i="99"/>
  <c r="H3" i="99"/>
  <c r="V26" i="80"/>
  <c r="M26" i="91"/>
  <c r="L71" i="75"/>
  <c r="T8" i="75"/>
  <c r="C2" i="25"/>
  <c r="K3" i="116"/>
  <c r="C4" i="16"/>
  <c r="H4" i="60"/>
  <c r="E26" i="82"/>
  <c r="E2" i="82" s="1"/>
  <c r="V52" i="102"/>
  <c r="Q2" i="26"/>
  <c r="T26" i="114"/>
  <c r="V33" i="94"/>
  <c r="F17" i="60"/>
  <c r="R71" i="94"/>
  <c r="D71" i="30"/>
  <c r="U11" i="30"/>
  <c r="S71" i="60"/>
  <c r="U27" i="60"/>
  <c r="Q11" i="60"/>
  <c r="G17" i="75"/>
  <c r="C4" i="75"/>
  <c r="G27" i="60"/>
  <c r="G26" i="90"/>
  <c r="L3" i="6"/>
  <c r="G3" i="98"/>
  <c r="U11" i="102"/>
  <c r="I8" i="94"/>
  <c r="L11" i="102"/>
  <c r="L3" i="102" s="1"/>
  <c r="I26" i="82"/>
  <c r="I2" i="82" s="1"/>
  <c r="W4" i="30"/>
  <c r="P11" i="60"/>
  <c r="D11" i="75"/>
  <c r="T2" i="28"/>
  <c r="M71" i="94"/>
  <c r="E17" i="30"/>
  <c r="O26" i="109"/>
  <c r="M3" i="109"/>
  <c r="P26" i="24"/>
  <c r="P2" i="24" s="1"/>
  <c r="T11" i="102"/>
  <c r="N22" i="94"/>
  <c r="E11" i="102"/>
  <c r="K26" i="109"/>
  <c r="K8" i="30"/>
  <c r="C4" i="46"/>
  <c r="N17" i="60"/>
  <c r="R27" i="75"/>
  <c r="R4" i="75"/>
  <c r="C2" i="28"/>
  <c r="S22" i="30"/>
  <c r="F26" i="114"/>
  <c r="S26" i="86"/>
  <c r="L17" i="30"/>
  <c r="E8" i="60"/>
  <c r="C17" i="16"/>
  <c r="L27" i="60"/>
  <c r="S26" i="89"/>
  <c r="L26" i="44"/>
  <c r="O26" i="89"/>
  <c r="N8" i="102"/>
  <c r="T27" i="94"/>
  <c r="R4" i="94"/>
  <c r="C11" i="60"/>
  <c r="Q17" i="75"/>
  <c r="I2" i="40"/>
  <c r="H22" i="60"/>
  <c r="F8" i="60"/>
  <c r="D22" i="75"/>
  <c r="P11" i="75"/>
  <c r="L27" i="30"/>
  <c r="T4" i="30"/>
  <c r="O17" i="60"/>
  <c r="K4" i="60"/>
  <c r="I22" i="75"/>
  <c r="C71" i="94"/>
  <c r="E4" i="30"/>
  <c r="Q27" i="75"/>
  <c r="T71" i="60"/>
  <c r="H4" i="94"/>
  <c r="S3" i="80"/>
  <c r="S2" i="80" s="1"/>
  <c r="I26" i="77"/>
  <c r="J17" i="30"/>
  <c r="J26" i="61"/>
  <c r="W3" i="84"/>
  <c r="E3" i="29"/>
  <c r="S3" i="38"/>
  <c r="U11" i="94"/>
  <c r="L17" i="94"/>
  <c r="Q8" i="102"/>
  <c r="T3" i="116"/>
  <c r="N26" i="76"/>
  <c r="S11" i="75"/>
  <c r="H71" i="30"/>
  <c r="D17" i="30"/>
  <c r="F27" i="60"/>
  <c r="D27" i="75"/>
  <c r="D4" i="75"/>
  <c r="D3" i="75" s="1"/>
  <c r="J52" i="94"/>
  <c r="U3" i="29"/>
  <c r="C22" i="30"/>
  <c r="I11" i="30"/>
  <c r="W22" i="60"/>
  <c r="I11" i="75"/>
  <c r="S71" i="102"/>
  <c r="S3" i="43"/>
  <c r="S2" i="43" s="1"/>
  <c r="O3" i="85"/>
  <c r="W3" i="121"/>
  <c r="Q26" i="70"/>
  <c r="M26" i="70"/>
  <c r="K3" i="70"/>
  <c r="W3" i="34"/>
  <c r="M3" i="76"/>
  <c r="I26" i="58"/>
  <c r="V11" i="30"/>
  <c r="H2" i="38"/>
  <c r="C17" i="46"/>
  <c r="O17" i="94"/>
  <c r="K4" i="94"/>
  <c r="S3" i="34"/>
  <c r="Q17" i="60"/>
  <c r="S4" i="75"/>
  <c r="S2" i="28"/>
  <c r="V22" i="30"/>
  <c r="N4" i="60"/>
  <c r="V8" i="75"/>
  <c r="C8" i="16"/>
  <c r="C71" i="30"/>
  <c r="P52" i="30"/>
  <c r="N4" i="30"/>
  <c r="E17" i="60"/>
  <c r="C17" i="94"/>
  <c r="G4" i="94"/>
  <c r="F26" i="110"/>
  <c r="G26" i="76"/>
  <c r="C3" i="88"/>
  <c r="K3" i="92"/>
  <c r="I26" i="121"/>
  <c r="L3" i="32"/>
  <c r="L2" i="32" s="1"/>
  <c r="F11" i="60"/>
  <c r="M17" i="60"/>
  <c r="G27" i="75"/>
  <c r="O4" i="75"/>
  <c r="J4" i="60"/>
  <c r="R8" i="75"/>
  <c r="R3" i="113"/>
  <c r="S26" i="65"/>
  <c r="V26" i="62"/>
  <c r="M3" i="99"/>
  <c r="E26" i="121"/>
  <c r="U3" i="69"/>
  <c r="U2" i="69" s="1"/>
  <c r="H26" i="73"/>
  <c r="K26" i="99"/>
  <c r="I3" i="99"/>
  <c r="C22" i="16"/>
  <c r="Q4" i="30"/>
  <c r="D3" i="32"/>
  <c r="D2" i="32" s="1"/>
  <c r="P27" i="94"/>
  <c r="I11" i="102"/>
  <c r="W22" i="94"/>
  <c r="D26" i="73"/>
  <c r="H26" i="80"/>
  <c r="C11" i="46"/>
  <c r="L26" i="58"/>
  <c r="I71" i="30"/>
  <c r="P17" i="30"/>
  <c r="N27" i="60"/>
  <c r="P71" i="75"/>
  <c r="R11" i="75"/>
  <c r="N3" i="28"/>
  <c r="N2" i="28" s="1"/>
  <c r="R27" i="30"/>
  <c r="M22" i="60"/>
  <c r="I71" i="75"/>
  <c r="K22" i="94"/>
  <c r="G11" i="94"/>
  <c r="S22" i="94"/>
  <c r="R2" i="29"/>
  <c r="F52" i="75"/>
  <c r="C52" i="16"/>
  <c r="C26" i="125"/>
  <c r="N3" i="34"/>
  <c r="N2" i="34" s="1"/>
  <c r="I71" i="60"/>
  <c r="K27" i="60"/>
  <c r="U27" i="75"/>
  <c r="K27" i="75"/>
  <c r="R52" i="94"/>
  <c r="H52" i="30"/>
  <c r="S3" i="62"/>
  <c r="S3" i="42"/>
  <c r="S2" i="42" s="1"/>
  <c r="K26" i="113"/>
  <c r="V52" i="30"/>
  <c r="I3" i="61"/>
  <c r="E26" i="62"/>
  <c r="D3" i="44"/>
  <c r="N3" i="61"/>
  <c r="N3" i="69"/>
  <c r="S26" i="112"/>
  <c r="K3" i="113"/>
  <c r="F52" i="30"/>
  <c r="I17" i="30"/>
  <c r="C4" i="60"/>
  <c r="D52" i="94"/>
  <c r="Q26" i="64"/>
  <c r="D26" i="70"/>
  <c r="F52" i="60"/>
  <c r="E26" i="63"/>
  <c r="I3" i="63"/>
  <c r="Q26" i="65"/>
  <c r="U3" i="65"/>
  <c r="E26" i="70"/>
  <c r="S3" i="70"/>
  <c r="P3" i="72"/>
  <c r="R26" i="85"/>
  <c r="D26" i="86"/>
  <c r="D3" i="54"/>
  <c r="T26" i="55"/>
  <c r="M26" i="76"/>
  <c r="Q3" i="76"/>
  <c r="S26" i="84"/>
  <c r="K3" i="85"/>
  <c r="M3" i="86"/>
  <c r="V26" i="57"/>
  <c r="Q27" i="60"/>
  <c r="S27" i="60"/>
  <c r="C17" i="60"/>
  <c r="I27" i="75"/>
  <c r="L52" i="94"/>
  <c r="O2" i="28"/>
  <c r="K27" i="30"/>
  <c r="G4" i="30"/>
  <c r="R11" i="60"/>
  <c r="R2" i="40"/>
  <c r="O27" i="94"/>
  <c r="W11" i="94"/>
  <c r="O8" i="94"/>
  <c r="Q4" i="94"/>
  <c r="G26" i="69"/>
  <c r="V26" i="73"/>
  <c r="J3" i="79"/>
  <c r="J2" i="79" s="1"/>
  <c r="J26" i="84"/>
  <c r="L3" i="84"/>
  <c r="L2" i="84" s="1"/>
  <c r="R26" i="86"/>
  <c r="T3" i="86"/>
  <c r="T2" i="86" s="1"/>
  <c r="S3" i="44"/>
  <c r="N3" i="71"/>
  <c r="N2" i="71" s="1"/>
  <c r="W3" i="73"/>
  <c r="W2" i="73" s="1"/>
  <c r="Q26" i="78"/>
  <c r="U3" i="78"/>
  <c r="U26" i="85"/>
  <c r="E3" i="91"/>
  <c r="I3" i="114"/>
  <c r="I2" i="114" s="1"/>
  <c r="T17" i="30"/>
  <c r="N11" i="30"/>
  <c r="H3" i="33"/>
  <c r="N71" i="60"/>
  <c r="N11" i="60"/>
  <c r="H11" i="60"/>
  <c r="J11" i="60"/>
  <c r="V4" i="60"/>
  <c r="P27" i="75"/>
  <c r="V17" i="75"/>
  <c r="H17" i="75"/>
  <c r="P17" i="75"/>
  <c r="T4" i="75"/>
  <c r="D71" i="94"/>
  <c r="N26" i="79"/>
  <c r="V26" i="81"/>
  <c r="V2" i="81" s="1"/>
  <c r="S26" i="87"/>
  <c r="L3" i="95"/>
  <c r="J3" i="98"/>
  <c r="L26" i="100"/>
  <c r="R3" i="100"/>
  <c r="H26" i="112"/>
  <c r="V3" i="113"/>
  <c r="P26" i="114"/>
  <c r="H3" i="114"/>
  <c r="K3" i="34"/>
  <c r="D26" i="44"/>
  <c r="J3" i="44"/>
  <c r="J2" i="44" s="1"/>
  <c r="V3" i="57"/>
  <c r="Q26" i="59"/>
  <c r="Q3" i="53"/>
  <c r="R26" i="70"/>
  <c r="S3" i="83"/>
  <c r="S3" i="88"/>
  <c r="S2" i="88" s="1"/>
  <c r="Q26" i="97"/>
  <c r="U3" i="97"/>
  <c r="U26" i="107"/>
  <c r="C3" i="113"/>
  <c r="W26" i="114"/>
  <c r="D3" i="42"/>
  <c r="D2" i="42" s="1"/>
  <c r="N3" i="42"/>
  <c r="N2" i="42" s="1"/>
  <c r="P3" i="62"/>
  <c r="G26" i="77"/>
  <c r="T3" i="87"/>
  <c r="D26" i="88"/>
  <c r="O26" i="91"/>
  <c r="K26" i="96"/>
  <c r="C26" i="104"/>
  <c r="S26" i="114"/>
  <c r="M26" i="121"/>
  <c r="N3" i="121"/>
  <c r="O27" i="30"/>
  <c r="Q17" i="30"/>
  <c r="S11" i="30"/>
  <c r="T3" i="74"/>
  <c r="N26" i="80"/>
  <c r="P3" i="80"/>
  <c r="M3" i="34"/>
  <c r="C3" i="34"/>
  <c r="C2" i="34" s="1"/>
  <c r="E26" i="54"/>
  <c r="T26" i="62"/>
  <c r="D3" i="68"/>
  <c r="G3" i="77"/>
  <c r="I26" i="84"/>
  <c r="M3" i="84"/>
  <c r="U26" i="86"/>
  <c r="N26" i="87"/>
  <c r="W3" i="90"/>
  <c r="S26" i="98"/>
  <c r="C3" i="104"/>
  <c r="R26" i="121"/>
  <c r="G26" i="64"/>
  <c r="U26" i="67"/>
  <c r="U2" i="67" s="1"/>
  <c r="V3" i="92"/>
  <c r="R26" i="112"/>
  <c r="D26" i="113"/>
  <c r="L26" i="115"/>
  <c r="E26" i="6"/>
  <c r="E2" i="6" s="1"/>
  <c r="Q3" i="32"/>
  <c r="Q2" i="32" s="1"/>
  <c r="N26" i="36"/>
  <c r="J26" i="55"/>
  <c r="J2" i="55" s="1"/>
  <c r="D26" i="57"/>
  <c r="J3" i="57"/>
  <c r="I3" i="58"/>
  <c r="H26" i="68"/>
  <c r="L3" i="69"/>
  <c r="L2" i="69" s="1"/>
  <c r="K26" i="76"/>
  <c r="E3" i="78"/>
  <c r="O26" i="82"/>
  <c r="I26" i="112"/>
  <c r="I2" i="112" s="1"/>
  <c r="M3" i="24"/>
  <c r="M2" i="24" s="1"/>
  <c r="W3" i="26"/>
  <c r="W2" i="26" s="1"/>
  <c r="W2" i="28"/>
  <c r="P26" i="31"/>
  <c r="M4" i="30"/>
  <c r="P4" i="60"/>
  <c r="T26" i="6"/>
  <c r="T2" i="6" s="1"/>
  <c r="V27" i="94"/>
  <c r="F17" i="94"/>
  <c r="N17" i="94"/>
  <c r="P11" i="94"/>
  <c r="G11" i="102"/>
  <c r="G3" i="102" s="1"/>
  <c r="U4" i="102"/>
  <c r="J27" i="94"/>
  <c r="N11" i="94"/>
  <c r="R8" i="94"/>
  <c r="H71" i="102"/>
  <c r="G22" i="102"/>
  <c r="N3" i="54"/>
  <c r="N2" i="54" s="1"/>
  <c r="O26" i="63"/>
  <c r="G3" i="64"/>
  <c r="I3" i="65"/>
  <c r="N3" i="85"/>
  <c r="N2" i="85" s="1"/>
  <c r="D26" i="91"/>
  <c r="F3" i="36"/>
  <c r="I26" i="55"/>
  <c r="M3" i="55"/>
  <c r="M2" i="55" s="1"/>
  <c r="L3" i="58"/>
  <c r="D3" i="62"/>
  <c r="T26" i="63"/>
  <c r="Q26" i="77"/>
  <c r="M26" i="92"/>
  <c r="C3" i="96"/>
  <c r="O3" i="98"/>
  <c r="E26" i="113"/>
  <c r="U3" i="114"/>
  <c r="U2" i="114" s="1"/>
  <c r="I3" i="24"/>
  <c r="I2" i="24" s="1"/>
  <c r="K17" i="60"/>
  <c r="G17" i="60"/>
  <c r="I8" i="60"/>
  <c r="G4" i="60"/>
  <c r="W8" i="75"/>
  <c r="M4" i="75"/>
  <c r="I71" i="94"/>
  <c r="V22" i="102"/>
  <c r="V11" i="102"/>
  <c r="J4" i="102"/>
  <c r="E3" i="63"/>
  <c r="M26" i="65"/>
  <c r="Q3" i="65"/>
  <c r="O3" i="70"/>
  <c r="V26" i="112"/>
  <c r="N3" i="113"/>
  <c r="P26" i="115"/>
  <c r="V3" i="115"/>
  <c r="H3" i="37"/>
  <c r="H2" i="37" s="1"/>
  <c r="M3" i="97"/>
  <c r="Q26" i="61"/>
  <c r="P3" i="53"/>
  <c r="P2" i="53" s="1"/>
  <c r="F3" i="54"/>
  <c r="F2" i="54" s="1"/>
  <c r="F26" i="121"/>
  <c r="W26" i="62"/>
  <c r="C26" i="64"/>
  <c r="Q26" i="67"/>
  <c r="Q2" i="67" s="1"/>
  <c r="F3" i="57"/>
  <c r="K26" i="59"/>
  <c r="H26" i="58"/>
  <c r="M26" i="77"/>
  <c r="I26" i="91"/>
  <c r="K26" i="63"/>
  <c r="W26" i="65"/>
  <c r="E3" i="65"/>
  <c r="T26" i="82"/>
  <c r="T3" i="84"/>
  <c r="J3" i="85"/>
  <c r="L26" i="54"/>
  <c r="L2" i="54" s="1"/>
  <c r="S26" i="58"/>
  <c r="K3" i="59"/>
  <c r="P26" i="55"/>
  <c r="O3" i="62"/>
  <c r="M26" i="64"/>
  <c r="W26" i="70"/>
  <c r="N26" i="91"/>
  <c r="D3" i="112"/>
  <c r="L3" i="114"/>
  <c r="U26" i="59"/>
  <c r="C3" i="59"/>
  <c r="V3" i="34"/>
  <c r="V2" i="34" s="1"/>
  <c r="J3" i="42"/>
  <c r="J2" i="42" s="1"/>
  <c r="K26" i="53"/>
  <c r="J26" i="62"/>
  <c r="L3" i="62"/>
  <c r="E3" i="89"/>
  <c r="W26" i="95"/>
  <c r="W26" i="98"/>
  <c r="P3" i="32"/>
  <c r="P2" i="32" s="1"/>
  <c r="R3" i="61"/>
  <c r="D26" i="68"/>
  <c r="L26" i="70"/>
  <c r="M26" i="82"/>
  <c r="M2" i="82" s="1"/>
  <c r="H26" i="87"/>
  <c r="C26" i="90"/>
  <c r="G3" i="96"/>
  <c r="S3" i="98"/>
  <c r="G26" i="99"/>
  <c r="J3" i="34"/>
  <c r="J2" i="34" s="1"/>
  <c r="V3" i="71"/>
  <c r="V2" i="71" s="1"/>
  <c r="I26" i="83"/>
  <c r="W3" i="88"/>
  <c r="W2" i="88" s="1"/>
  <c r="C26" i="107"/>
  <c r="Q26" i="121"/>
  <c r="P3" i="6"/>
  <c r="U3" i="55"/>
  <c r="U2" i="55" s="1"/>
  <c r="T3" i="68"/>
  <c r="M26" i="78"/>
  <c r="Q3" i="78"/>
  <c r="S3" i="82"/>
  <c r="Q26" i="84"/>
  <c r="K3" i="86"/>
  <c r="V26" i="87"/>
  <c r="V26" i="88"/>
  <c r="V2" i="88" s="1"/>
  <c r="S26" i="91"/>
  <c r="G26" i="92"/>
  <c r="K3" i="98"/>
  <c r="I26" i="100"/>
  <c r="W3" i="100"/>
  <c r="S26" i="108"/>
  <c r="J26" i="24"/>
  <c r="J2" i="24" s="1"/>
  <c r="I3" i="31"/>
  <c r="D3" i="40"/>
  <c r="F71" i="30"/>
  <c r="F27" i="30"/>
  <c r="N27" i="30"/>
  <c r="U17" i="30"/>
  <c r="K17" i="30"/>
  <c r="K11" i="30"/>
  <c r="W11" i="30"/>
  <c r="M11" i="30"/>
  <c r="H26" i="25"/>
  <c r="H2" i="25" s="1"/>
  <c r="V3" i="42"/>
  <c r="V2" i="42" s="1"/>
  <c r="E3" i="53"/>
  <c r="J3" i="58"/>
  <c r="J2" i="58" s="1"/>
  <c r="F3" i="62"/>
  <c r="C3" i="80"/>
  <c r="C2" i="80" s="1"/>
  <c r="W26" i="82"/>
  <c r="O3" i="83"/>
  <c r="G3" i="92"/>
  <c r="Q3" i="95"/>
  <c r="G26" i="109"/>
  <c r="Q3" i="34"/>
  <c r="C26" i="58"/>
  <c r="G3" i="58"/>
  <c r="G3" i="88"/>
  <c r="U3" i="88"/>
  <c r="U2" i="88" s="1"/>
  <c r="E2" i="26"/>
  <c r="Q27" i="30"/>
  <c r="D27" i="30"/>
  <c r="H11" i="30"/>
  <c r="I3" i="36"/>
  <c r="I2" i="36" s="1"/>
  <c r="S2" i="37"/>
  <c r="J27" i="60"/>
  <c r="L17" i="60"/>
  <c r="H3" i="62"/>
  <c r="H2" i="62" s="1"/>
  <c r="V52" i="75"/>
  <c r="F33" i="75"/>
  <c r="F27" i="75"/>
  <c r="F11" i="75"/>
  <c r="N11" i="75"/>
  <c r="V11" i="75"/>
  <c r="Q3" i="86"/>
  <c r="Q2" i="86" s="1"/>
  <c r="F26" i="87"/>
  <c r="D26" i="6"/>
  <c r="D2" i="6" s="1"/>
  <c r="C33" i="16"/>
  <c r="C11" i="16"/>
  <c r="R2" i="26"/>
  <c r="P2" i="26"/>
  <c r="O3" i="44"/>
  <c r="L3" i="61"/>
  <c r="J3" i="71"/>
  <c r="J2" i="71" s="1"/>
  <c r="C26" i="77"/>
  <c r="P3" i="87"/>
  <c r="P3" i="110"/>
  <c r="P2" i="110" s="1"/>
  <c r="D3" i="33"/>
  <c r="E26" i="55"/>
  <c r="H3" i="58"/>
  <c r="W26" i="78"/>
  <c r="I3" i="84"/>
  <c r="S3" i="85"/>
  <c r="G26" i="86"/>
  <c r="Q26" i="92"/>
  <c r="O26" i="96"/>
  <c r="K3" i="108"/>
  <c r="P26" i="2"/>
  <c r="N26" i="29"/>
  <c r="N2" i="29" s="1"/>
  <c r="N3" i="57"/>
  <c r="N2" i="57" s="1"/>
  <c r="G52" i="60"/>
  <c r="S52" i="60"/>
  <c r="I52" i="60"/>
  <c r="U52" i="60"/>
  <c r="K52" i="60"/>
  <c r="W52" i="60"/>
  <c r="M52" i="60"/>
  <c r="C52" i="60"/>
  <c r="K33" i="60"/>
  <c r="M33" i="60"/>
  <c r="C33" i="60"/>
  <c r="O33" i="60"/>
  <c r="E33" i="60"/>
  <c r="Q33" i="60"/>
  <c r="G33" i="60"/>
  <c r="S33" i="60"/>
  <c r="U33" i="60"/>
  <c r="O27" i="60"/>
  <c r="E27" i="60"/>
  <c r="U17" i="60"/>
  <c r="W17" i="60"/>
  <c r="E11" i="60"/>
  <c r="G11" i="60"/>
  <c r="I11" i="60"/>
  <c r="K52" i="75"/>
  <c r="M52" i="75"/>
  <c r="C52" i="75"/>
  <c r="E52" i="75"/>
  <c r="Q52" i="75"/>
  <c r="I52" i="75"/>
  <c r="O33" i="75"/>
  <c r="E33" i="75"/>
  <c r="Q33" i="75"/>
  <c r="G33" i="75"/>
  <c r="S33" i="75"/>
  <c r="S26" i="75" s="1"/>
  <c r="I33" i="75"/>
  <c r="M33" i="75"/>
  <c r="K33" i="75"/>
  <c r="C27" i="75"/>
  <c r="O27" i="75"/>
  <c r="I17" i="75"/>
  <c r="U17" i="75"/>
  <c r="O17" i="75"/>
  <c r="U11" i="75"/>
  <c r="K11" i="75"/>
  <c r="W11" i="75"/>
  <c r="Q11" i="75"/>
  <c r="K4" i="75"/>
  <c r="K52" i="94"/>
  <c r="C52" i="94"/>
  <c r="O52" i="94"/>
  <c r="G52" i="94"/>
  <c r="S52" i="94"/>
  <c r="T52" i="94"/>
  <c r="F2" i="27"/>
  <c r="I27" i="30"/>
  <c r="H17" i="30"/>
  <c r="O8" i="30"/>
  <c r="M8" i="30"/>
  <c r="E2" i="40"/>
  <c r="R27" i="60"/>
  <c r="D27" i="60"/>
  <c r="L22" i="60"/>
  <c r="T17" i="60"/>
  <c r="D11" i="60"/>
  <c r="L11" i="60"/>
  <c r="T11" i="60"/>
  <c r="J8" i="60"/>
  <c r="R4" i="60"/>
  <c r="D4" i="60"/>
  <c r="T71" i="75"/>
  <c r="H22" i="75"/>
  <c r="J22" i="75"/>
  <c r="D17" i="75"/>
  <c r="L17" i="75"/>
  <c r="J17" i="75"/>
  <c r="H11" i="75"/>
  <c r="V4" i="75"/>
  <c r="H4" i="75"/>
  <c r="J4" i="75"/>
  <c r="V71" i="94"/>
  <c r="H71" i="94"/>
  <c r="V26" i="29"/>
  <c r="V2" i="29" s="1"/>
  <c r="F33" i="30"/>
  <c r="N33" i="30"/>
  <c r="V33" i="30"/>
  <c r="H33" i="30"/>
  <c r="P33" i="30"/>
  <c r="M26" i="31"/>
  <c r="W17" i="30"/>
  <c r="M17" i="30"/>
  <c r="C11" i="30"/>
  <c r="O11" i="30"/>
  <c r="H8" i="30"/>
  <c r="F4" i="30"/>
  <c r="T2" i="32"/>
  <c r="N3" i="32"/>
  <c r="N2" i="32" s="1"/>
  <c r="Q3" i="35"/>
  <c r="Q2" i="35" s="1"/>
  <c r="K3" i="38"/>
  <c r="Q2" i="39"/>
  <c r="K3" i="41"/>
  <c r="K2" i="41" s="1"/>
  <c r="W71" i="60"/>
  <c r="W33" i="60"/>
  <c r="W27" i="60"/>
  <c r="M27" i="60"/>
  <c r="C27" i="60"/>
  <c r="Q22" i="60"/>
  <c r="S17" i="60"/>
  <c r="I17" i="60"/>
  <c r="U11" i="60"/>
  <c r="K11" i="60"/>
  <c r="W11" i="60"/>
  <c r="M8" i="60"/>
  <c r="C8" i="60"/>
  <c r="M71" i="75"/>
  <c r="U33" i="75"/>
  <c r="W27" i="75"/>
  <c r="M22" i="75"/>
  <c r="K17" i="75"/>
  <c r="M11" i="75"/>
  <c r="C11" i="75"/>
  <c r="O11" i="75"/>
  <c r="E8" i="75"/>
  <c r="E3" i="75" s="1"/>
  <c r="Q4" i="75"/>
  <c r="G4" i="75"/>
  <c r="G71" i="94"/>
  <c r="K27" i="94"/>
  <c r="S11" i="94"/>
  <c r="N27" i="102"/>
  <c r="P17" i="102"/>
  <c r="N11" i="102"/>
  <c r="V11" i="94"/>
  <c r="V4" i="94"/>
  <c r="P52" i="102"/>
  <c r="Q17" i="102"/>
  <c r="Q27" i="94"/>
  <c r="I22" i="94"/>
  <c r="K17" i="94"/>
  <c r="Q8" i="94"/>
  <c r="F33" i="102"/>
  <c r="D17" i="102"/>
  <c r="F17" i="102"/>
  <c r="R11" i="102"/>
  <c r="D11" i="102"/>
  <c r="P11" i="102"/>
  <c r="V8" i="102"/>
  <c r="D4" i="102"/>
  <c r="D22" i="94"/>
  <c r="V17" i="94"/>
  <c r="H17" i="94"/>
  <c r="J17" i="94"/>
  <c r="D11" i="94"/>
  <c r="L4" i="94"/>
  <c r="O33" i="102"/>
  <c r="G27" i="102"/>
  <c r="S22" i="102"/>
  <c r="K17" i="102"/>
  <c r="C11" i="102"/>
  <c r="E8" i="102"/>
  <c r="W11" i="116"/>
  <c r="M2" i="27"/>
  <c r="O52" i="60"/>
  <c r="M27" i="75"/>
  <c r="L33" i="94"/>
  <c r="V27" i="75"/>
  <c r="T3" i="95"/>
  <c r="R3" i="98"/>
  <c r="R2" i="98" s="1"/>
  <c r="D3" i="99"/>
  <c r="T26" i="100"/>
  <c r="O3" i="34"/>
  <c r="J3" i="61"/>
  <c r="J3" i="62"/>
  <c r="R3" i="71"/>
  <c r="R2" i="71" s="1"/>
  <c r="I3" i="78"/>
  <c r="M3" i="107"/>
  <c r="V26" i="121"/>
  <c r="N52" i="94"/>
  <c r="V71" i="30"/>
  <c r="L52" i="30"/>
  <c r="J33" i="30"/>
  <c r="L33" i="75"/>
  <c r="W3" i="42"/>
  <c r="P52" i="94"/>
  <c r="D52" i="30"/>
  <c r="L33" i="30"/>
  <c r="R17" i="60"/>
  <c r="D33" i="75"/>
  <c r="M3" i="42"/>
  <c r="M2" i="42" s="1"/>
  <c r="G3" i="34"/>
  <c r="W26" i="112"/>
  <c r="O3" i="113"/>
  <c r="F52" i="94"/>
  <c r="J52" i="30"/>
  <c r="P22" i="30"/>
  <c r="J17" i="60"/>
  <c r="J52" i="75"/>
  <c r="E26" i="61"/>
  <c r="K26" i="69"/>
  <c r="D3" i="76"/>
  <c r="D2" i="76" s="1"/>
  <c r="P26" i="95"/>
  <c r="F26" i="95"/>
  <c r="D26" i="107"/>
  <c r="W3" i="72"/>
  <c r="W2" i="72" s="1"/>
  <c r="Q26" i="83"/>
  <c r="M3" i="114"/>
  <c r="M2" i="114" s="1"/>
  <c r="W26" i="40"/>
  <c r="N33" i="75"/>
  <c r="V52" i="94"/>
  <c r="D33" i="30"/>
  <c r="R52" i="75"/>
  <c r="J33" i="75"/>
  <c r="V3" i="54"/>
  <c r="V2" i="54" s="1"/>
  <c r="H3" i="54"/>
  <c r="P3" i="57"/>
  <c r="W3" i="58"/>
  <c r="O3" i="58"/>
  <c r="W3" i="55"/>
  <c r="W2" i="55" s="1"/>
  <c r="C3" i="57"/>
  <c r="C2" i="57" s="1"/>
  <c r="G3" i="113"/>
  <c r="M3" i="31"/>
  <c r="R52" i="30"/>
  <c r="R33" i="30"/>
  <c r="Q52" i="60"/>
  <c r="U52" i="75"/>
  <c r="R33" i="75"/>
  <c r="N3" i="82"/>
  <c r="P3" i="99"/>
  <c r="P2" i="99" s="1"/>
  <c r="F3" i="100"/>
  <c r="R26" i="107"/>
  <c r="T3" i="107"/>
  <c r="T2" i="107" s="1"/>
  <c r="M3" i="29"/>
  <c r="M2" i="29" s="1"/>
  <c r="V33" i="75"/>
  <c r="T52" i="30"/>
  <c r="T33" i="30"/>
  <c r="P26" i="79"/>
  <c r="V3" i="79"/>
  <c r="F26" i="80"/>
  <c r="H3" i="80"/>
  <c r="J3" i="82"/>
  <c r="V26" i="85"/>
  <c r="H26" i="86"/>
  <c r="T26" i="99"/>
  <c r="J26" i="100"/>
  <c r="L3" i="33"/>
  <c r="L2" i="33" s="1"/>
  <c r="G3" i="39"/>
  <c r="G2" i="39" s="1"/>
  <c r="R3" i="70"/>
  <c r="C3" i="73"/>
  <c r="C2" i="73" s="1"/>
  <c r="K26" i="77"/>
  <c r="I3" i="85"/>
  <c r="H26" i="88"/>
  <c r="Q26" i="89"/>
  <c r="U3" i="89"/>
  <c r="N26" i="73"/>
  <c r="T26" i="76"/>
  <c r="J26" i="76"/>
  <c r="W26" i="87"/>
  <c r="W2" i="87" s="1"/>
  <c r="U3" i="6"/>
  <c r="U3" i="43"/>
  <c r="U2" i="43" s="1"/>
  <c r="E3" i="55"/>
  <c r="D3" i="58"/>
  <c r="D2" i="58" s="1"/>
  <c r="H3" i="68"/>
  <c r="O3" i="73"/>
  <c r="O2" i="73" s="1"/>
  <c r="U26" i="77"/>
  <c r="C3" i="77"/>
  <c r="I3" i="89"/>
  <c r="S3" i="90"/>
  <c r="G26" i="95"/>
  <c r="G26" i="98"/>
  <c r="S26" i="107"/>
  <c r="U26" i="61"/>
  <c r="K3" i="61"/>
  <c r="K26" i="64"/>
  <c r="L3" i="91"/>
  <c r="F26" i="112"/>
  <c r="H3" i="112"/>
  <c r="N26" i="114"/>
  <c r="F3" i="115"/>
  <c r="Q26" i="53"/>
  <c r="U3" i="53"/>
  <c r="U2" i="53" s="1"/>
  <c r="U3" i="54"/>
  <c r="U2" i="54" s="1"/>
  <c r="L26" i="68"/>
  <c r="P3" i="69"/>
  <c r="P2" i="69" s="1"/>
  <c r="J26" i="70"/>
  <c r="L3" i="70"/>
  <c r="E3" i="84"/>
  <c r="E2" i="84" s="1"/>
  <c r="M26" i="86"/>
  <c r="C26" i="91"/>
  <c r="W26" i="92"/>
  <c r="O26" i="97"/>
  <c r="O26" i="100"/>
  <c r="C26" i="108"/>
  <c r="S26" i="63"/>
  <c r="K3" i="64"/>
  <c r="M3" i="65"/>
  <c r="H3" i="72"/>
  <c r="H2" i="72" s="1"/>
  <c r="T3" i="80"/>
  <c r="D3" i="87"/>
  <c r="D2" i="87" s="1"/>
  <c r="K3" i="90"/>
  <c r="W3" i="96"/>
  <c r="C3" i="98"/>
  <c r="W26" i="99"/>
  <c r="O3" i="100"/>
  <c r="W26" i="109"/>
  <c r="E3" i="109"/>
  <c r="E2" i="109" s="1"/>
  <c r="W26" i="121"/>
  <c r="C26" i="61"/>
  <c r="S26" i="69"/>
  <c r="L3" i="74"/>
  <c r="H3" i="78"/>
  <c r="H2" i="78" s="1"/>
  <c r="F26" i="79"/>
  <c r="N26" i="81"/>
  <c r="N2" i="81" s="1"/>
  <c r="F26" i="36"/>
  <c r="N26" i="55"/>
  <c r="N2" i="55" s="1"/>
  <c r="H26" i="57"/>
  <c r="I2" i="32"/>
  <c r="L3" i="42"/>
  <c r="L2" i="42" s="1"/>
  <c r="S26" i="54"/>
  <c r="S2" i="54" s="1"/>
  <c r="L26" i="62"/>
  <c r="R3" i="69"/>
  <c r="R2" i="69" s="1"/>
  <c r="U26" i="78"/>
  <c r="C26" i="85"/>
  <c r="G26" i="34"/>
  <c r="I26" i="62"/>
  <c r="W3" i="62"/>
  <c r="U26" i="64"/>
  <c r="C3" i="64"/>
  <c r="C26" i="67"/>
  <c r="P26" i="74"/>
  <c r="P2" i="74" s="1"/>
  <c r="T3" i="82"/>
  <c r="R3" i="85"/>
  <c r="D3" i="86"/>
  <c r="H26" i="91"/>
  <c r="H2" i="91" s="1"/>
  <c r="E26" i="59"/>
  <c r="S3" i="59"/>
  <c r="I3" i="53"/>
  <c r="I2" i="53" s="1"/>
  <c r="G3" i="55"/>
  <c r="G2" i="55" s="1"/>
  <c r="S3" i="57"/>
  <c r="S2" i="57" s="1"/>
  <c r="H26" i="61"/>
  <c r="L3" i="71"/>
  <c r="L2" i="71" s="1"/>
  <c r="G3" i="72"/>
  <c r="G2" i="72" s="1"/>
  <c r="S3" i="74"/>
  <c r="S2" i="74" s="1"/>
  <c r="I3" i="77"/>
  <c r="G3" i="78"/>
  <c r="W3" i="83"/>
  <c r="W2" i="83" s="1"/>
  <c r="K26" i="84"/>
  <c r="K3" i="84"/>
  <c r="C3" i="85"/>
  <c r="W26" i="86"/>
  <c r="E3" i="86"/>
  <c r="M3" i="90"/>
  <c r="O3" i="92"/>
  <c r="G3" i="100"/>
  <c r="J26" i="82"/>
  <c r="V26" i="91"/>
  <c r="N3" i="92"/>
  <c r="J3" i="113"/>
  <c r="R3" i="115"/>
  <c r="W26" i="23"/>
  <c r="K3" i="77"/>
  <c r="M26" i="85"/>
  <c r="I3" i="97"/>
  <c r="C26" i="106"/>
  <c r="S26" i="61"/>
  <c r="I26" i="63"/>
  <c r="M3" i="63"/>
  <c r="M2" i="63" s="1"/>
  <c r="U26" i="65"/>
  <c r="I26" i="70"/>
  <c r="W3" i="70"/>
  <c r="T3" i="72"/>
  <c r="T2" i="72" s="1"/>
  <c r="N26" i="84"/>
  <c r="P3" i="84"/>
  <c r="F3" i="85"/>
  <c r="F2" i="85" s="1"/>
  <c r="V26" i="86"/>
  <c r="R26" i="92"/>
  <c r="M26" i="110"/>
  <c r="N26" i="113"/>
  <c r="V26" i="115"/>
  <c r="F3" i="42"/>
  <c r="F2" i="42" s="1"/>
  <c r="P26" i="58"/>
  <c r="S26" i="90"/>
  <c r="M26" i="109"/>
  <c r="Q3" i="109"/>
  <c r="W3" i="80"/>
  <c r="W2" i="80" s="1"/>
  <c r="E3" i="28"/>
  <c r="E2" i="28" s="1"/>
  <c r="M3" i="83"/>
  <c r="M2" i="83" s="1"/>
  <c r="E3" i="92"/>
  <c r="G3" i="57"/>
  <c r="G2" i="57" s="1"/>
  <c r="G3" i="80"/>
  <c r="R3" i="44"/>
  <c r="S3" i="89"/>
  <c r="U3" i="90"/>
  <c r="U2" i="90" s="1"/>
  <c r="O3" i="119"/>
  <c r="F3" i="82"/>
  <c r="F2" i="82" s="1"/>
  <c r="T3" i="34"/>
  <c r="T2" i="34" s="1"/>
  <c r="D3" i="63"/>
  <c r="D2" i="63" s="1"/>
  <c r="C3" i="78"/>
  <c r="E3" i="83"/>
  <c r="O3" i="84"/>
  <c r="S3" i="86"/>
  <c r="F3" i="68"/>
  <c r="V3" i="87"/>
  <c r="W4" i="116"/>
  <c r="S3" i="119"/>
  <c r="K3" i="119"/>
  <c r="I3" i="10"/>
  <c r="F3" i="73"/>
  <c r="H26" i="36"/>
  <c r="H2" i="36" s="1"/>
  <c r="T3" i="40"/>
  <c r="N3" i="44"/>
  <c r="R3" i="82"/>
  <c r="O3" i="55"/>
  <c r="O2" i="55" s="1"/>
  <c r="V3" i="43"/>
  <c r="V2" i="43" s="1"/>
  <c r="R3" i="43"/>
  <c r="O3" i="57"/>
  <c r="O2" i="57" s="1"/>
  <c r="P3" i="59"/>
  <c r="P2" i="59" s="1"/>
  <c r="P3" i="65"/>
  <c r="P2" i="65" s="1"/>
  <c r="V3" i="70"/>
  <c r="C3" i="72"/>
  <c r="C2" i="72" s="1"/>
  <c r="S3" i="61"/>
  <c r="N3" i="91"/>
  <c r="Q3" i="110"/>
  <c r="W3" i="10"/>
  <c r="N3" i="43"/>
  <c r="K3" i="57"/>
  <c r="K2" i="57" s="1"/>
  <c r="R3" i="62"/>
  <c r="R2" i="62" s="1"/>
  <c r="K3" i="80"/>
  <c r="K2" i="80" s="1"/>
  <c r="N3" i="87"/>
  <c r="S3" i="10"/>
  <c r="N3" i="62"/>
  <c r="N2" i="62" s="1"/>
  <c r="S3" i="53"/>
  <c r="S2" i="53" s="1"/>
  <c r="H3" i="5"/>
  <c r="H2" i="5" s="1"/>
  <c r="R3" i="6"/>
  <c r="R2" i="6" s="1"/>
  <c r="E3" i="34"/>
  <c r="W26" i="58"/>
  <c r="Q3" i="58"/>
  <c r="E26" i="89"/>
  <c r="M26" i="90"/>
  <c r="N26" i="25"/>
  <c r="N2" i="25" s="1"/>
  <c r="W3" i="36"/>
  <c r="W2" i="36" s="1"/>
  <c r="N3" i="39"/>
  <c r="N2" i="39" s="1"/>
  <c r="M26" i="54"/>
  <c r="N3" i="70"/>
  <c r="W3" i="76"/>
  <c r="C3" i="86"/>
  <c r="N3" i="68"/>
  <c r="N2" i="68" s="1"/>
  <c r="J3" i="70"/>
  <c r="C3" i="74"/>
  <c r="C2" i="74" s="1"/>
  <c r="J3" i="87"/>
  <c r="J2" i="87" s="1"/>
  <c r="I3" i="42"/>
  <c r="I2" i="42" s="1"/>
  <c r="J3" i="28"/>
  <c r="J2" i="28" s="1"/>
  <c r="G3" i="38"/>
  <c r="U3" i="39"/>
  <c r="U2" i="39" s="1"/>
  <c r="E3" i="90"/>
  <c r="E26" i="92"/>
  <c r="C26" i="92"/>
  <c r="C2" i="92" s="1"/>
  <c r="S26" i="34"/>
  <c r="W8" i="30"/>
  <c r="L33" i="60"/>
  <c r="T3" i="114"/>
  <c r="U27" i="30"/>
  <c r="P2" i="38"/>
  <c r="V33" i="60"/>
  <c r="T27" i="60"/>
  <c r="P27" i="30"/>
  <c r="T33" i="60"/>
  <c r="R3" i="73"/>
  <c r="T3" i="112"/>
  <c r="P3" i="114"/>
  <c r="R71" i="60"/>
  <c r="R33" i="60"/>
  <c r="D33" i="60"/>
  <c r="L26" i="113"/>
  <c r="H26" i="115"/>
  <c r="G2" i="28"/>
  <c r="R26" i="36"/>
  <c r="N33" i="60"/>
  <c r="G8" i="30"/>
  <c r="S27" i="30"/>
  <c r="P33" i="60"/>
  <c r="J26" i="113"/>
  <c r="H26" i="113"/>
  <c r="F26" i="115"/>
  <c r="D26" i="115"/>
  <c r="J33" i="60"/>
  <c r="J26" i="60" s="1"/>
  <c r="T3" i="58"/>
  <c r="T2" i="58" s="1"/>
  <c r="T2" i="33"/>
  <c r="F26" i="113"/>
  <c r="F33" i="60"/>
  <c r="D3" i="55"/>
  <c r="U26" i="58"/>
  <c r="W3" i="44"/>
  <c r="W2" i="44" s="1"/>
  <c r="W3" i="59"/>
  <c r="V27" i="60"/>
  <c r="S4" i="30"/>
  <c r="S3" i="78"/>
  <c r="O3" i="80"/>
  <c r="O2" i="80" s="1"/>
  <c r="K3" i="82"/>
  <c r="G3" i="84"/>
  <c r="G3" i="91"/>
  <c r="W3" i="92"/>
  <c r="W26" i="96"/>
  <c r="Q26" i="98"/>
  <c r="I26" i="107"/>
  <c r="L3" i="5"/>
  <c r="L2" i="5" s="1"/>
  <c r="Q26" i="34"/>
  <c r="M2" i="26"/>
  <c r="I52" i="30"/>
  <c r="T26" i="31"/>
  <c r="J22" i="30"/>
  <c r="V17" i="30"/>
  <c r="T11" i="30"/>
  <c r="P11" i="30"/>
  <c r="U4" i="30"/>
  <c r="U3" i="30" s="1"/>
  <c r="G3" i="35"/>
  <c r="G2" i="35" s="1"/>
  <c r="I3" i="34"/>
  <c r="I2" i="34" s="1"/>
  <c r="U3" i="58"/>
  <c r="L4" i="60"/>
  <c r="K3" i="88"/>
  <c r="K2" i="88" s="1"/>
  <c r="Q26" i="95"/>
  <c r="O26" i="95"/>
  <c r="K26" i="97"/>
  <c r="I3" i="107"/>
  <c r="P3" i="23"/>
  <c r="T33" i="75"/>
  <c r="N27" i="75"/>
  <c r="M3" i="43"/>
  <c r="M2" i="43" s="1"/>
  <c r="G26" i="53"/>
  <c r="F26" i="61"/>
  <c r="J3" i="69"/>
  <c r="T3" i="70"/>
  <c r="I26" i="85"/>
  <c r="O26" i="90"/>
  <c r="C3" i="90"/>
  <c r="M26" i="95"/>
  <c r="S3" i="96"/>
  <c r="I26" i="97"/>
  <c r="G26" i="97"/>
  <c r="C26" i="99"/>
  <c r="O26" i="107"/>
  <c r="E3" i="107"/>
  <c r="J26" i="37"/>
  <c r="J2" i="37" s="1"/>
  <c r="M3" i="58"/>
  <c r="H71" i="75"/>
  <c r="P33" i="75"/>
  <c r="J27" i="75"/>
  <c r="I3" i="43"/>
  <c r="I2" i="43" s="1"/>
  <c r="C26" i="53"/>
  <c r="V3" i="61"/>
  <c r="G26" i="85"/>
  <c r="K26" i="90"/>
  <c r="O3" i="96"/>
  <c r="E26" i="97"/>
  <c r="K26" i="107"/>
  <c r="C3" i="2"/>
  <c r="I3" i="33"/>
  <c r="I2" i="33" s="1"/>
  <c r="L3" i="40"/>
  <c r="T52" i="75"/>
  <c r="F3" i="34"/>
  <c r="R3" i="42"/>
  <c r="R2" i="42" s="1"/>
  <c r="Q3" i="44"/>
  <c r="D17" i="60"/>
  <c r="V26" i="61"/>
  <c r="L3" i="63"/>
  <c r="H3" i="65"/>
  <c r="H2" i="65" s="1"/>
  <c r="D3" i="65"/>
  <c r="D2" i="65" s="1"/>
  <c r="D3" i="67"/>
  <c r="D2" i="67" s="1"/>
  <c r="C3" i="82"/>
  <c r="U3" i="83"/>
  <c r="Q3" i="85"/>
  <c r="P26" i="87"/>
  <c r="F3" i="87"/>
  <c r="K26" i="89"/>
  <c r="C3" i="89"/>
  <c r="G26" i="100"/>
  <c r="Q26" i="108"/>
  <c r="G3" i="108"/>
  <c r="C3" i="121"/>
  <c r="U26" i="2"/>
  <c r="E3" i="24"/>
  <c r="E2" i="24" s="1"/>
  <c r="G3" i="27"/>
  <c r="K26" i="36"/>
  <c r="P52" i="75"/>
  <c r="U26" i="44"/>
  <c r="F3" i="61"/>
  <c r="G26" i="82"/>
  <c r="U3" i="86"/>
  <c r="I26" i="89"/>
  <c r="G26" i="89"/>
  <c r="M3" i="95"/>
  <c r="O26" i="108"/>
  <c r="M26" i="108"/>
  <c r="C3" i="108"/>
  <c r="K26" i="121"/>
  <c r="S3" i="2"/>
  <c r="V3" i="121"/>
  <c r="Q3" i="31"/>
  <c r="D52" i="75"/>
  <c r="Q26" i="44"/>
  <c r="V11" i="60"/>
  <c r="R8" i="60"/>
  <c r="L26" i="61"/>
  <c r="U3" i="84"/>
  <c r="O3" i="88"/>
  <c r="O2" i="88" s="1"/>
  <c r="U3" i="91"/>
  <c r="S26" i="95"/>
  <c r="I3" i="95"/>
  <c r="E3" i="97"/>
  <c r="K26" i="108"/>
  <c r="P26" i="6"/>
  <c r="O26" i="34"/>
  <c r="E3" i="37"/>
  <c r="E2" i="37" s="1"/>
  <c r="Q3" i="66"/>
  <c r="T3" i="90"/>
  <c r="H3" i="34"/>
  <c r="H2" i="34" s="1"/>
  <c r="M3" i="92"/>
  <c r="C26" i="100"/>
  <c r="C26" i="89"/>
  <c r="I26" i="108"/>
  <c r="G26" i="121"/>
  <c r="G2" i="121" s="1"/>
  <c r="M26" i="2"/>
  <c r="V3" i="119"/>
  <c r="R3" i="121"/>
  <c r="M3" i="36"/>
  <c r="M2" i="36" s="1"/>
  <c r="I3" i="29"/>
  <c r="U3" i="37"/>
  <c r="U2" i="37" s="1"/>
  <c r="I26" i="68"/>
  <c r="T26" i="36"/>
  <c r="T2" i="36" s="1"/>
  <c r="U3" i="42"/>
  <c r="U2" i="42" s="1"/>
  <c r="E3" i="95"/>
  <c r="G26" i="108"/>
  <c r="G3" i="109"/>
  <c r="L26" i="6"/>
  <c r="K26" i="34"/>
  <c r="K3" i="89"/>
  <c r="O3" i="74"/>
  <c r="W26" i="91"/>
  <c r="M3" i="91"/>
  <c r="K26" i="95"/>
  <c r="T3" i="110"/>
  <c r="T2" i="110" s="1"/>
  <c r="U3" i="36"/>
  <c r="T3" i="5"/>
  <c r="T3" i="63"/>
  <c r="D3" i="71"/>
  <c r="D2" i="71" s="1"/>
  <c r="I26" i="90"/>
  <c r="U26" i="91"/>
  <c r="I3" i="91"/>
  <c r="I26" i="95"/>
  <c r="C26" i="97"/>
  <c r="U3" i="99"/>
  <c r="F26" i="37"/>
  <c r="F2" i="37" s="1"/>
  <c r="W26" i="34"/>
  <c r="M3" i="37"/>
  <c r="I3" i="37"/>
  <c r="I2" i="37" s="1"/>
  <c r="O3" i="38"/>
  <c r="P3" i="40"/>
  <c r="I3" i="6"/>
  <c r="I2" i="6" s="1"/>
  <c r="T3" i="61"/>
  <c r="L3" i="65"/>
  <c r="L2" i="65" s="1"/>
  <c r="U26" i="96"/>
  <c r="K3" i="96"/>
  <c r="Q3" i="99"/>
  <c r="G26" i="107"/>
  <c r="O3" i="2"/>
  <c r="E3" i="42"/>
  <c r="S3" i="92"/>
  <c r="S26" i="96"/>
  <c r="M26" i="98"/>
  <c r="E26" i="107"/>
  <c r="U3" i="109"/>
  <c r="P2" i="118"/>
  <c r="M26" i="34"/>
  <c r="C26" i="47"/>
  <c r="U71" i="102"/>
  <c r="D52" i="60"/>
  <c r="W33" i="94"/>
  <c r="S33" i="94"/>
  <c r="Q33" i="94"/>
  <c r="M33" i="94"/>
  <c r="K33" i="94"/>
  <c r="I27" i="94"/>
  <c r="G27" i="94"/>
  <c r="C27" i="94"/>
  <c r="W17" i="94"/>
  <c r="U17" i="94"/>
  <c r="S17" i="94"/>
  <c r="Q11" i="94"/>
  <c r="O11" i="94"/>
  <c r="M11" i="94"/>
  <c r="K11" i="94"/>
  <c r="I11" i="94"/>
  <c r="G8" i="94"/>
  <c r="E8" i="94"/>
  <c r="C4" i="94"/>
  <c r="W71" i="102"/>
  <c r="W52" i="102"/>
  <c r="K52" i="102"/>
  <c r="L33" i="102"/>
  <c r="H33" i="102"/>
  <c r="V27" i="102"/>
  <c r="R27" i="102"/>
  <c r="R17" i="102"/>
  <c r="J11" i="102"/>
  <c r="F11" i="102"/>
  <c r="T4" i="102"/>
  <c r="H33" i="94"/>
  <c r="D33" i="94"/>
  <c r="R27" i="94"/>
  <c r="N27" i="94"/>
  <c r="R11" i="94"/>
  <c r="T71" i="102"/>
  <c r="I33" i="102"/>
  <c r="S27" i="102"/>
  <c r="K22" i="102"/>
  <c r="G17" i="102"/>
  <c r="C17" i="102"/>
  <c r="U8" i="102"/>
  <c r="W27" i="116"/>
  <c r="I26" i="66"/>
  <c r="N52" i="102"/>
  <c r="K52" i="30"/>
  <c r="N17" i="30"/>
  <c r="T4" i="94"/>
  <c r="J27" i="102"/>
  <c r="F3" i="70"/>
  <c r="K3" i="78"/>
  <c r="E11" i="94"/>
  <c r="G33" i="102"/>
  <c r="S33" i="102"/>
  <c r="K33" i="102"/>
  <c r="U27" i="102"/>
  <c r="I22" i="102"/>
  <c r="E17" i="102"/>
  <c r="W11" i="102"/>
  <c r="S8" i="102"/>
  <c r="M4" i="102"/>
  <c r="I4" i="102"/>
  <c r="F2" i="26"/>
  <c r="V22" i="94"/>
  <c r="T11" i="94"/>
  <c r="J52" i="102"/>
  <c r="H8" i="102"/>
  <c r="C52" i="30"/>
  <c r="D11" i="30"/>
  <c r="T52" i="102"/>
  <c r="T17" i="102"/>
  <c r="Q52" i="30"/>
  <c r="E27" i="94"/>
  <c r="U17" i="102"/>
  <c r="M52" i="30"/>
  <c r="E52" i="30"/>
  <c r="W33" i="30"/>
  <c r="S33" i="30"/>
  <c r="G27" i="30"/>
  <c r="R17" i="30"/>
  <c r="I4" i="30"/>
  <c r="H71" i="60"/>
  <c r="T52" i="60"/>
  <c r="P52" i="60"/>
  <c r="L52" i="60"/>
  <c r="Q22" i="94"/>
  <c r="M17" i="94"/>
  <c r="C11" i="94"/>
  <c r="U4" i="94"/>
  <c r="H27" i="102"/>
  <c r="F27" i="102"/>
  <c r="L17" i="102"/>
  <c r="H17" i="102"/>
  <c r="H4" i="102"/>
  <c r="T33" i="94"/>
  <c r="T17" i="94"/>
  <c r="D71" i="102"/>
  <c r="H52" i="102"/>
  <c r="D52" i="102"/>
  <c r="C33" i="102"/>
  <c r="M27" i="102"/>
  <c r="K27" i="102"/>
  <c r="I27" i="102"/>
  <c r="C27" i="102"/>
  <c r="S11" i="102"/>
  <c r="Q11" i="102"/>
  <c r="M11" i="102"/>
  <c r="K11" i="102"/>
  <c r="C8" i="102"/>
  <c r="O52" i="30"/>
  <c r="Q33" i="30"/>
  <c r="S8" i="30"/>
  <c r="O4" i="30"/>
  <c r="C27" i="46"/>
  <c r="R52" i="60"/>
  <c r="E33" i="94"/>
  <c r="W27" i="94"/>
  <c r="I17" i="94"/>
  <c r="S4" i="94"/>
  <c r="V2" i="27"/>
  <c r="J11" i="30"/>
  <c r="R33" i="94"/>
  <c r="L11" i="94"/>
  <c r="H8" i="94"/>
  <c r="O33" i="30"/>
  <c r="P3" i="34"/>
  <c r="P2" i="34" s="1"/>
  <c r="M33" i="30"/>
  <c r="F2" i="25"/>
  <c r="R2" i="27"/>
  <c r="F11" i="30"/>
  <c r="Q2" i="40"/>
  <c r="N33" i="94"/>
  <c r="H11" i="94"/>
  <c r="R33" i="102"/>
  <c r="J17" i="102"/>
  <c r="K33" i="30"/>
  <c r="N52" i="60"/>
  <c r="J11" i="94"/>
  <c r="J8" i="94"/>
  <c r="P33" i="102"/>
  <c r="R8" i="102"/>
  <c r="U33" i="30"/>
  <c r="O33" i="94"/>
  <c r="O22" i="94"/>
  <c r="W2" i="27"/>
  <c r="U52" i="30"/>
  <c r="G33" i="30"/>
  <c r="C27" i="30"/>
  <c r="K4" i="30"/>
  <c r="F71" i="60"/>
  <c r="V52" i="60"/>
  <c r="H52" i="60"/>
  <c r="G33" i="94"/>
  <c r="U27" i="94"/>
  <c r="W4" i="94"/>
  <c r="G17" i="94"/>
  <c r="I8" i="102"/>
  <c r="J27" i="30"/>
  <c r="J33" i="94"/>
  <c r="H27" i="94"/>
  <c r="F22" i="94"/>
  <c r="R26" i="95"/>
  <c r="N33" i="102"/>
  <c r="C33" i="30"/>
  <c r="J52" i="60"/>
  <c r="O3" i="43"/>
  <c r="O2" i="43" s="1"/>
  <c r="P17" i="94"/>
  <c r="F11" i="94"/>
  <c r="D33" i="102"/>
  <c r="E33" i="30"/>
  <c r="V3" i="68"/>
  <c r="V2" i="68" s="1"/>
  <c r="K3" i="74"/>
  <c r="C33" i="94"/>
  <c r="L27" i="102"/>
  <c r="H11" i="102"/>
  <c r="E27" i="30"/>
  <c r="F27" i="94"/>
  <c r="T33" i="102"/>
  <c r="L2" i="3"/>
  <c r="J2" i="27"/>
  <c r="F33" i="94"/>
  <c r="D27" i="94"/>
  <c r="D3" i="95"/>
  <c r="J33" i="102"/>
  <c r="N4" i="102"/>
  <c r="P33" i="94"/>
  <c r="E3" i="54"/>
  <c r="R3" i="58"/>
  <c r="R2" i="58" s="1"/>
  <c r="H3" i="69"/>
  <c r="H2" i="69" s="1"/>
  <c r="I26" i="96"/>
  <c r="U26" i="97"/>
  <c r="O26" i="99"/>
  <c r="E3" i="99"/>
  <c r="Q3" i="107"/>
  <c r="E3" i="108"/>
  <c r="E2" i="108" s="1"/>
  <c r="Q3" i="113"/>
  <c r="M3" i="115"/>
  <c r="M2" i="115" s="1"/>
  <c r="C3" i="117"/>
  <c r="M2" i="118"/>
  <c r="U3" i="34"/>
  <c r="N3" i="24"/>
  <c r="I3" i="54"/>
  <c r="K26" i="91"/>
  <c r="G26" i="96"/>
  <c r="G2" i="96" s="1"/>
  <c r="M26" i="99"/>
  <c r="C3" i="106"/>
  <c r="I3" i="109"/>
  <c r="R3" i="10"/>
  <c r="C52" i="46"/>
  <c r="E52" i="60"/>
  <c r="S11" i="60"/>
  <c r="O52" i="75"/>
  <c r="C33" i="75"/>
  <c r="U52" i="94"/>
  <c r="F3" i="43"/>
  <c r="F2" i="43" s="1"/>
  <c r="T3" i="53"/>
  <c r="D26" i="54"/>
  <c r="L3" i="57"/>
  <c r="H3" i="57"/>
  <c r="O26" i="59"/>
  <c r="H3" i="61"/>
  <c r="T3" i="71"/>
  <c r="T2" i="71" s="1"/>
  <c r="U26" i="121"/>
  <c r="K3" i="121"/>
  <c r="L3" i="110"/>
  <c r="L2" i="110" s="1"/>
  <c r="I33" i="30"/>
  <c r="D22" i="60"/>
  <c r="H33" i="75"/>
  <c r="T3" i="65"/>
  <c r="T2" i="65" s="1"/>
  <c r="Q3" i="89"/>
  <c r="T3" i="55"/>
  <c r="E26" i="58"/>
  <c r="Q3" i="59"/>
  <c r="H52" i="94"/>
  <c r="N26" i="37"/>
  <c r="H33" i="60"/>
  <c r="L3" i="68"/>
  <c r="C26" i="76"/>
  <c r="M3" i="79"/>
  <c r="M2" i="79" s="1"/>
  <c r="W26" i="89"/>
  <c r="M3" i="89"/>
  <c r="M2" i="89" s="1"/>
  <c r="U3" i="95"/>
  <c r="Q3" i="97"/>
  <c r="K26" i="100"/>
  <c r="H3" i="110"/>
  <c r="C26" i="117"/>
  <c r="O3" i="121"/>
  <c r="F3" i="2"/>
  <c r="M52" i="94"/>
  <c r="I52" i="94"/>
  <c r="I33" i="94"/>
  <c r="Q17" i="94"/>
  <c r="C8" i="94"/>
  <c r="U52" i="102"/>
  <c r="M52" i="102"/>
  <c r="I52" i="102"/>
  <c r="W71" i="116"/>
  <c r="U33" i="102"/>
  <c r="M33" i="102"/>
  <c r="M17" i="102"/>
  <c r="I17" i="102"/>
  <c r="W8" i="102"/>
  <c r="Q4" i="102"/>
  <c r="K3" i="2"/>
  <c r="L26" i="31"/>
  <c r="R3" i="28"/>
  <c r="R2" i="28" s="1"/>
  <c r="E52" i="94"/>
  <c r="S27" i="94"/>
  <c r="E17" i="94"/>
  <c r="W8" i="94"/>
  <c r="M22" i="102"/>
  <c r="O11" i="102"/>
  <c r="K8" i="102"/>
  <c r="E4" i="102"/>
  <c r="M3" i="88"/>
  <c r="M2" i="88" s="1"/>
  <c r="Q26" i="90"/>
  <c r="G3" i="90"/>
  <c r="Q3" i="91"/>
  <c r="O26" i="92"/>
  <c r="U26" i="98"/>
  <c r="W3" i="99"/>
  <c r="M26" i="107"/>
  <c r="U3" i="108"/>
  <c r="S3" i="108"/>
  <c r="Q52" i="94"/>
  <c r="U33" i="94"/>
  <c r="H26" i="6"/>
  <c r="H2" i="6" s="1"/>
  <c r="E26" i="2"/>
  <c r="T26" i="2"/>
  <c r="Q2" i="118"/>
  <c r="E3" i="119"/>
  <c r="O3" i="27"/>
  <c r="S26" i="36"/>
  <c r="D3" i="31"/>
  <c r="U26" i="31"/>
  <c r="P3" i="29"/>
  <c r="U3" i="31"/>
  <c r="E3" i="31"/>
  <c r="M3" i="32"/>
  <c r="G3" i="2"/>
  <c r="J3" i="119"/>
  <c r="P26" i="121"/>
  <c r="F3" i="121"/>
  <c r="K26" i="35"/>
  <c r="K2" i="35" s="1"/>
  <c r="G26" i="114"/>
  <c r="N26" i="121"/>
  <c r="H3" i="32"/>
  <c r="H2" i="32" s="1"/>
  <c r="V3" i="64"/>
  <c r="F3" i="64"/>
  <c r="F2" i="64" s="1"/>
  <c r="R3" i="66"/>
  <c r="R2" i="66" s="1"/>
  <c r="K3" i="76"/>
  <c r="K2" i="76" s="1"/>
  <c r="M3" i="77"/>
  <c r="U3" i="81"/>
  <c r="U2" i="81" s="1"/>
  <c r="O3" i="82"/>
  <c r="G3" i="86"/>
  <c r="R3" i="87"/>
  <c r="E3" i="88"/>
  <c r="E2" i="88" s="1"/>
  <c r="O3" i="89"/>
  <c r="N3" i="4"/>
  <c r="N2" i="4" s="1"/>
  <c r="M3" i="28"/>
  <c r="E3" i="36"/>
  <c r="E2" i="36" s="1"/>
  <c r="N3" i="38"/>
  <c r="S3" i="40"/>
  <c r="C3" i="40"/>
  <c r="M3" i="35"/>
  <c r="M2" i="35" s="1"/>
  <c r="K3" i="43"/>
  <c r="F3" i="44"/>
  <c r="C3" i="17"/>
  <c r="U3" i="44"/>
  <c r="E3" i="44"/>
  <c r="Q3" i="54"/>
  <c r="W3" i="57"/>
  <c r="W2" i="57" s="1"/>
  <c r="V3" i="62"/>
  <c r="H3" i="63"/>
  <c r="H2" i="63" s="1"/>
  <c r="R3" i="64"/>
  <c r="R2" i="64" s="1"/>
  <c r="J3" i="68"/>
  <c r="H3" i="71"/>
  <c r="E3" i="73"/>
  <c r="E2" i="73" s="1"/>
  <c r="G3" i="76"/>
  <c r="L3" i="119"/>
  <c r="J3" i="4"/>
  <c r="J2" i="4" s="1"/>
  <c r="P3" i="5"/>
  <c r="P2" i="5" s="1"/>
  <c r="V3" i="6"/>
  <c r="F3" i="10"/>
  <c r="D3" i="23"/>
  <c r="I3" i="28"/>
  <c r="I2" i="28" s="1"/>
  <c r="Q3" i="36"/>
  <c r="Q2" i="36" s="1"/>
  <c r="J3" i="38"/>
  <c r="J2" i="38" s="1"/>
  <c r="O3" i="40"/>
  <c r="U26" i="25"/>
  <c r="D26" i="25"/>
  <c r="S3" i="25"/>
  <c r="N3" i="64"/>
  <c r="S3" i="76"/>
  <c r="C3" i="76"/>
  <c r="U3" i="77"/>
  <c r="O3" i="78"/>
  <c r="M3" i="81"/>
  <c r="M2" i="81" s="1"/>
  <c r="W3" i="82"/>
  <c r="S3" i="84"/>
  <c r="C3" i="84"/>
  <c r="E3" i="85"/>
  <c r="O3" i="86"/>
  <c r="Q3" i="88"/>
  <c r="W3" i="89"/>
  <c r="G3" i="89"/>
  <c r="I3" i="90"/>
  <c r="I3" i="92"/>
  <c r="P3" i="121"/>
  <c r="V3" i="4"/>
  <c r="F3" i="4"/>
  <c r="F2" i="4" s="1"/>
  <c r="S3" i="26"/>
  <c r="U3" i="28"/>
  <c r="U2" i="28" s="1"/>
  <c r="T3" i="29"/>
  <c r="F3" i="38"/>
  <c r="K3" i="40"/>
  <c r="O3" i="25"/>
  <c r="O2" i="25" s="1"/>
  <c r="R3" i="32"/>
  <c r="S3" i="41"/>
  <c r="C3" i="43"/>
  <c r="T3" i="57"/>
  <c r="T2" i="57" s="1"/>
  <c r="M3" i="44"/>
  <c r="W3" i="53"/>
  <c r="W2" i="53" s="1"/>
  <c r="C3" i="55"/>
  <c r="C2" i="55" s="1"/>
  <c r="D3" i="61"/>
  <c r="P3" i="63"/>
  <c r="P2" i="63" s="1"/>
  <c r="J3" i="64"/>
  <c r="V3" i="66"/>
  <c r="V2" i="66" s="1"/>
  <c r="T3" i="69"/>
  <c r="T2" i="69" s="1"/>
  <c r="W3" i="74"/>
  <c r="O3" i="76"/>
  <c r="O2" i="76" s="1"/>
  <c r="Q3" i="77"/>
  <c r="P3" i="37"/>
  <c r="P2" i="37" s="1"/>
  <c r="R3" i="4"/>
  <c r="N3" i="6"/>
  <c r="N2" i="6" s="1"/>
  <c r="L3" i="25"/>
  <c r="L2" i="25" s="1"/>
  <c r="Q3" i="33"/>
  <c r="R3" i="38"/>
  <c r="R2" i="38" s="1"/>
  <c r="O26" i="40"/>
  <c r="W3" i="40"/>
  <c r="G3" i="40"/>
  <c r="K3" i="25"/>
  <c r="K2" i="25" s="1"/>
  <c r="T2" i="4"/>
  <c r="V2" i="23"/>
  <c r="D2" i="4"/>
  <c r="N2" i="5"/>
  <c r="L2" i="24"/>
  <c r="Q2" i="41"/>
  <c r="J2" i="23"/>
  <c r="C2" i="19"/>
  <c r="D3" i="53"/>
  <c r="D2" i="53" s="1"/>
  <c r="M3" i="54"/>
  <c r="Q3" i="79"/>
  <c r="Q2" i="79" s="1"/>
  <c r="P2" i="4"/>
  <c r="J3" i="43"/>
  <c r="J2" i="43" s="1"/>
  <c r="V3" i="44"/>
  <c r="S3" i="58"/>
  <c r="P3" i="71"/>
  <c r="F3" i="6"/>
  <c r="D26" i="40"/>
  <c r="I3" i="79"/>
  <c r="I2" i="79" s="1"/>
  <c r="V3" i="38"/>
  <c r="C2" i="37"/>
  <c r="K3" i="58"/>
  <c r="K2" i="58" s="1"/>
  <c r="Q3" i="28"/>
  <c r="Q2" i="28" s="1"/>
  <c r="C3" i="58"/>
  <c r="V2" i="5"/>
  <c r="V2" i="39"/>
  <c r="C3" i="27"/>
  <c r="C2" i="27" s="1"/>
  <c r="C3" i="41"/>
  <c r="E3" i="77"/>
  <c r="E2" i="77" s="1"/>
  <c r="G3" i="82"/>
  <c r="U3" i="92"/>
  <c r="L3" i="29"/>
  <c r="Q3" i="42"/>
  <c r="Q2" i="42" s="1"/>
  <c r="C3" i="47"/>
  <c r="D3" i="69"/>
  <c r="G3" i="74"/>
  <c r="H3" i="29"/>
  <c r="H2" i="29" s="1"/>
  <c r="F2" i="39"/>
  <c r="T3" i="119"/>
  <c r="W3" i="23"/>
  <c r="D3" i="29"/>
  <c r="D2" i="29" s="1"/>
  <c r="R3" i="54"/>
  <c r="R2" i="54" s="1"/>
  <c r="F2" i="29"/>
  <c r="O3" i="23"/>
  <c r="H2" i="26"/>
  <c r="I2" i="38"/>
  <c r="N3" i="78"/>
  <c r="N2" i="78" s="1"/>
  <c r="U3" i="110"/>
  <c r="J3" i="54"/>
  <c r="G3" i="53"/>
  <c r="S3" i="55"/>
  <c r="S2" i="55" s="1"/>
  <c r="K3" i="72"/>
  <c r="K2" i="72" s="1"/>
  <c r="S3" i="99"/>
  <c r="S2" i="99" s="1"/>
  <c r="T3" i="2"/>
  <c r="T3" i="23"/>
  <c r="J2" i="26"/>
  <c r="E2" i="38"/>
  <c r="W3" i="78"/>
  <c r="M3" i="85"/>
  <c r="Q3" i="90"/>
  <c r="D3" i="119"/>
  <c r="G3" i="23"/>
  <c r="C3" i="32"/>
  <c r="D3" i="57"/>
  <c r="K3" i="55"/>
  <c r="K3" i="99"/>
  <c r="I2" i="125"/>
  <c r="L3" i="23"/>
  <c r="C26" i="36"/>
  <c r="Q3" i="121"/>
  <c r="Q2" i="121" s="1"/>
  <c r="Q2" i="29"/>
  <c r="I3" i="70"/>
  <c r="C3" i="99"/>
  <c r="V3" i="10"/>
  <c r="P26" i="40"/>
  <c r="R3" i="99"/>
  <c r="I3" i="81"/>
  <c r="I2" i="81" s="1"/>
  <c r="Q3" i="83"/>
  <c r="N3" i="99"/>
  <c r="O3" i="53"/>
  <c r="P3" i="61"/>
  <c r="N3" i="10"/>
  <c r="G26" i="40"/>
  <c r="J3" i="99"/>
  <c r="D3" i="34"/>
  <c r="D2" i="34" s="1"/>
  <c r="U3" i="79"/>
  <c r="I3" i="83"/>
  <c r="F26" i="2"/>
  <c r="K2" i="32"/>
  <c r="H2" i="4"/>
  <c r="V4" i="102"/>
  <c r="W33" i="102"/>
  <c r="W2" i="33"/>
  <c r="G2" i="33"/>
  <c r="O2" i="32"/>
  <c r="S2" i="33"/>
  <c r="C2" i="33"/>
  <c r="R2" i="37"/>
  <c r="L76" i="15"/>
  <c r="J75" i="15"/>
  <c r="H74" i="15"/>
  <c r="V73" i="15"/>
  <c r="F73" i="15"/>
  <c r="T72" i="15"/>
  <c r="D72" i="15"/>
  <c r="N70" i="15"/>
  <c r="L69" i="15"/>
  <c r="J68" i="15"/>
  <c r="H67" i="15"/>
  <c r="V66" i="15"/>
  <c r="F66" i="15"/>
  <c r="T65" i="15"/>
  <c r="D65" i="15"/>
  <c r="R64" i="15"/>
  <c r="P63" i="15"/>
  <c r="N62" i="15"/>
  <c r="L61" i="15"/>
  <c r="J60" i="15"/>
  <c r="H59" i="15"/>
  <c r="V58" i="15"/>
  <c r="F58" i="15"/>
  <c r="T57" i="15"/>
  <c r="D57" i="15"/>
  <c r="R56" i="15"/>
  <c r="P55" i="15"/>
  <c r="N54" i="15"/>
  <c r="P53" i="15"/>
  <c r="H53" i="15"/>
  <c r="V51" i="15"/>
  <c r="F51" i="15"/>
  <c r="T50" i="15"/>
  <c r="D50" i="15"/>
  <c r="R49" i="15"/>
  <c r="P48" i="15"/>
  <c r="N47" i="15"/>
  <c r="L46" i="15"/>
  <c r="J45" i="15"/>
  <c r="H44" i="15"/>
  <c r="V43" i="15"/>
  <c r="F43" i="15"/>
  <c r="T42" i="15"/>
  <c r="D42" i="15"/>
  <c r="R41" i="15"/>
  <c r="P40" i="15"/>
  <c r="N39" i="15"/>
  <c r="L38" i="15"/>
  <c r="J37" i="15"/>
  <c r="H36" i="15"/>
  <c r="V35" i="15"/>
  <c r="F35" i="15"/>
  <c r="K34" i="15"/>
  <c r="W32" i="15"/>
  <c r="G32" i="15"/>
  <c r="U31" i="15"/>
  <c r="E31" i="15"/>
  <c r="S30" i="15"/>
  <c r="C30" i="15"/>
  <c r="Q29" i="15"/>
  <c r="F28" i="15"/>
  <c r="O25" i="15"/>
  <c r="M24" i="15"/>
  <c r="I21" i="15"/>
  <c r="W20" i="15"/>
  <c r="G20" i="15"/>
  <c r="U19" i="15"/>
  <c r="E19" i="15"/>
  <c r="P16" i="15"/>
  <c r="N15" i="15"/>
  <c r="L14" i="15"/>
  <c r="J13" i="15"/>
  <c r="R10" i="15"/>
  <c r="J7" i="15"/>
  <c r="H6" i="15"/>
  <c r="V5" i="15"/>
  <c r="N5" i="15"/>
  <c r="F5" i="15"/>
  <c r="S72" i="30"/>
  <c r="S72" i="15" s="1"/>
  <c r="H28" i="30"/>
  <c r="T24" i="15"/>
  <c r="D24" i="15"/>
  <c r="I10" i="15"/>
  <c r="N76" i="45"/>
  <c r="L75" i="45"/>
  <c r="H73" i="45"/>
  <c r="V72" i="45"/>
  <c r="F72" i="45"/>
  <c r="T70" i="45"/>
  <c r="D70" i="45"/>
  <c r="R69" i="45"/>
  <c r="P68" i="45"/>
  <c r="N67" i="45"/>
  <c r="L66" i="45"/>
  <c r="J65" i="45"/>
  <c r="H64" i="45"/>
  <c r="V63" i="45"/>
  <c r="F63" i="45"/>
  <c r="T62" i="45"/>
  <c r="D62" i="45"/>
  <c r="R61" i="45"/>
  <c r="P60" i="45"/>
  <c r="N59" i="45"/>
  <c r="L58" i="45"/>
  <c r="J57" i="45"/>
  <c r="H56" i="45"/>
  <c r="V55" i="45"/>
  <c r="F55" i="45"/>
  <c r="T54" i="45"/>
  <c r="D54" i="45"/>
  <c r="R53" i="45"/>
  <c r="O51" i="45"/>
  <c r="M50" i="45"/>
  <c r="K49" i="45"/>
  <c r="I48" i="45"/>
  <c r="W47" i="45"/>
  <c r="G47" i="45"/>
  <c r="U46" i="45"/>
  <c r="E46" i="45"/>
  <c r="S45" i="45"/>
  <c r="C45" i="45"/>
  <c r="Q44" i="45"/>
  <c r="O43" i="45"/>
  <c r="M42" i="45"/>
  <c r="K41" i="45"/>
  <c r="I40" i="45"/>
  <c r="W39" i="45"/>
  <c r="G39" i="45"/>
  <c r="U38" i="45"/>
  <c r="E38" i="45"/>
  <c r="S37" i="45"/>
  <c r="C37" i="45"/>
  <c r="Q36" i="45"/>
  <c r="O35" i="45"/>
  <c r="M34" i="45"/>
  <c r="K32" i="45"/>
  <c r="I31" i="45"/>
  <c r="W30" i="45"/>
  <c r="G30" i="45"/>
  <c r="U29" i="45"/>
  <c r="E29" i="45"/>
  <c r="S28" i="45"/>
  <c r="R25" i="45"/>
  <c r="P24" i="45"/>
  <c r="N23" i="45"/>
  <c r="J20" i="45"/>
  <c r="H19" i="45"/>
  <c r="V18" i="45"/>
  <c r="F18" i="45"/>
  <c r="R15" i="45"/>
  <c r="P14" i="45"/>
  <c r="J10" i="45"/>
  <c r="K7" i="45"/>
  <c r="I6" i="45"/>
  <c r="O5" i="45"/>
  <c r="T76" i="45"/>
  <c r="D76" i="45"/>
  <c r="P72" i="45"/>
  <c r="H72" i="45"/>
  <c r="N19" i="45"/>
  <c r="T15" i="45"/>
  <c r="D15" i="45"/>
  <c r="R14" i="45"/>
  <c r="L10" i="45"/>
  <c r="T5" i="45"/>
  <c r="D5" i="45"/>
  <c r="K76" i="15"/>
  <c r="I75" i="15"/>
  <c r="W74" i="15"/>
  <c r="G74" i="15"/>
  <c r="U73" i="15"/>
  <c r="E73" i="15"/>
  <c r="Q70" i="15"/>
  <c r="O69" i="15"/>
  <c r="M68" i="15"/>
  <c r="K67" i="15"/>
  <c r="I66" i="15"/>
  <c r="W65" i="15"/>
  <c r="G65" i="15"/>
  <c r="U64" i="15"/>
  <c r="E64" i="15"/>
  <c r="S63" i="15"/>
  <c r="C63" i="15"/>
  <c r="Q62" i="15"/>
  <c r="O61" i="15"/>
  <c r="M60" i="15"/>
  <c r="K59" i="15"/>
  <c r="I58" i="15"/>
  <c r="W57" i="15"/>
  <c r="G57" i="15"/>
  <c r="U56" i="15"/>
  <c r="E56" i="15"/>
  <c r="S55" i="15"/>
  <c r="C55" i="15"/>
  <c r="Q54" i="15"/>
  <c r="C53" i="15"/>
  <c r="M51" i="15"/>
  <c r="K50" i="15"/>
  <c r="I49" i="15"/>
  <c r="W48" i="15"/>
  <c r="G48" i="15"/>
  <c r="U47" i="15"/>
  <c r="E47" i="15"/>
  <c r="S46" i="15"/>
  <c r="C46" i="15"/>
  <c r="Q45" i="15"/>
  <c r="O44" i="15"/>
  <c r="M43" i="15"/>
  <c r="K42" i="15"/>
  <c r="I41" i="15"/>
  <c r="W40" i="15"/>
  <c r="G40" i="15"/>
  <c r="U39" i="15"/>
  <c r="E39" i="15"/>
  <c r="S38" i="15"/>
  <c r="C38" i="15"/>
  <c r="Q37" i="15"/>
  <c r="O36" i="15"/>
  <c r="M35" i="15"/>
  <c r="R32" i="15"/>
  <c r="P31" i="15"/>
  <c r="N30" i="15"/>
  <c r="L29" i="15"/>
  <c r="R25" i="15"/>
  <c r="L21" i="15"/>
  <c r="J20" i="15"/>
  <c r="H19" i="15"/>
  <c r="V18" i="15"/>
  <c r="N18" i="15"/>
  <c r="E18" i="15"/>
  <c r="S16" i="15"/>
  <c r="C16" i="15"/>
  <c r="Q15" i="15"/>
  <c r="O14" i="15"/>
  <c r="M13" i="15"/>
  <c r="K12" i="15"/>
  <c r="G9" i="15"/>
  <c r="U7" i="15"/>
  <c r="E7" i="15"/>
  <c r="S6" i="15"/>
  <c r="C6" i="15"/>
  <c r="Q5" i="15"/>
  <c r="O26" i="24"/>
  <c r="U25" i="15"/>
  <c r="E25" i="15"/>
  <c r="S24" i="15"/>
  <c r="C24" i="15"/>
  <c r="H5" i="30"/>
  <c r="U76" i="45"/>
  <c r="E76" i="45"/>
  <c r="Q74" i="45"/>
  <c r="O73" i="45"/>
  <c r="K70" i="45"/>
  <c r="I69" i="45"/>
  <c r="W68" i="45"/>
  <c r="G68" i="45"/>
  <c r="U67" i="45"/>
  <c r="E67" i="45"/>
  <c r="S66" i="45"/>
  <c r="C66" i="45"/>
  <c r="Q65" i="45"/>
  <c r="O64" i="45"/>
  <c r="M63" i="45"/>
  <c r="K62" i="45"/>
  <c r="I61" i="45"/>
  <c r="W60" i="45"/>
  <c r="G60" i="45"/>
  <c r="U59" i="45"/>
  <c r="E59" i="45"/>
  <c r="S58" i="45"/>
  <c r="C58" i="45"/>
  <c r="Q57" i="45"/>
  <c r="O56" i="45"/>
  <c r="M55" i="45"/>
  <c r="K54" i="45"/>
  <c r="I53" i="45"/>
  <c r="J51" i="45"/>
  <c r="H50" i="45"/>
  <c r="V49" i="45"/>
  <c r="F49" i="45"/>
  <c r="T48" i="45"/>
  <c r="D48" i="45"/>
  <c r="R47" i="45"/>
  <c r="P46" i="45"/>
  <c r="N45" i="45"/>
  <c r="L44" i="45"/>
  <c r="J43" i="45"/>
  <c r="H42" i="45"/>
  <c r="V41" i="45"/>
  <c r="F41" i="45"/>
  <c r="T40" i="45"/>
  <c r="D40" i="45"/>
  <c r="R39" i="45"/>
  <c r="P38" i="45"/>
  <c r="N37" i="45"/>
  <c r="L36" i="45"/>
  <c r="J35" i="45"/>
  <c r="R32" i="45"/>
  <c r="N30" i="45"/>
  <c r="L29" i="45"/>
  <c r="U25" i="45"/>
  <c r="E25" i="45"/>
  <c r="S24" i="45"/>
  <c r="C24" i="45"/>
  <c r="Q23" i="45"/>
  <c r="O21" i="45"/>
  <c r="M20" i="45"/>
  <c r="K19" i="45"/>
  <c r="W16" i="45"/>
  <c r="G16" i="45"/>
  <c r="U15" i="45"/>
  <c r="E15" i="45"/>
  <c r="O12" i="45"/>
  <c r="M10" i="45"/>
  <c r="J7" i="45"/>
  <c r="H6" i="45"/>
  <c r="V5" i="45"/>
  <c r="F5" i="45"/>
  <c r="Q73" i="45"/>
  <c r="I28" i="45"/>
  <c r="O20" i="45"/>
  <c r="I16" i="45"/>
  <c r="W15" i="45"/>
  <c r="G15" i="45"/>
  <c r="S53" i="75"/>
  <c r="N76" i="15"/>
  <c r="L75" i="15"/>
  <c r="J74" i="15"/>
  <c r="H73" i="15"/>
  <c r="V72" i="15"/>
  <c r="N72" i="15"/>
  <c r="F72" i="15"/>
  <c r="T70" i="15"/>
  <c r="D70" i="15"/>
  <c r="R69" i="15"/>
  <c r="P68" i="15"/>
  <c r="N67" i="15"/>
  <c r="L66" i="15"/>
  <c r="J65" i="15"/>
  <c r="H64" i="15"/>
  <c r="V63" i="15"/>
  <c r="F63" i="15"/>
  <c r="T62" i="15"/>
  <c r="D62" i="15"/>
  <c r="R61" i="15"/>
  <c r="P60" i="15"/>
  <c r="N59" i="15"/>
  <c r="L58" i="15"/>
  <c r="J57" i="15"/>
  <c r="H56" i="15"/>
  <c r="V55" i="15"/>
  <c r="F55" i="15"/>
  <c r="T54" i="15"/>
  <c r="D54" i="15"/>
  <c r="P51" i="15"/>
  <c r="N50" i="15"/>
  <c r="L49" i="15"/>
  <c r="J48" i="15"/>
  <c r="H47" i="15"/>
  <c r="V46" i="15"/>
  <c r="F46" i="15"/>
  <c r="T45" i="15"/>
  <c r="D45" i="15"/>
  <c r="R44" i="15"/>
  <c r="P43" i="15"/>
  <c r="N42" i="15"/>
  <c r="L41" i="15"/>
  <c r="J40" i="15"/>
  <c r="H39" i="15"/>
  <c r="V38" i="15"/>
  <c r="F38" i="15"/>
  <c r="T37" i="15"/>
  <c r="D37" i="15"/>
  <c r="R36" i="15"/>
  <c r="P35" i="15"/>
  <c r="H34" i="15"/>
  <c r="U32" i="15"/>
  <c r="E32" i="15"/>
  <c r="S31" i="15"/>
  <c r="C31" i="15"/>
  <c r="Q30" i="15"/>
  <c r="O29" i="15"/>
  <c r="Q28" i="15"/>
  <c r="Q23" i="15"/>
  <c r="O21" i="15"/>
  <c r="M20" i="15"/>
  <c r="K19" i="15"/>
  <c r="H18" i="15"/>
  <c r="V16" i="15"/>
  <c r="F16" i="15"/>
  <c r="T15" i="15"/>
  <c r="D15" i="15"/>
  <c r="R14" i="15"/>
  <c r="P13" i="15"/>
  <c r="R12" i="15"/>
  <c r="J12" i="15"/>
  <c r="L10" i="15"/>
  <c r="H7" i="15"/>
  <c r="V6" i="15"/>
  <c r="F6" i="15"/>
  <c r="T5" i="15"/>
  <c r="L5" i="15"/>
  <c r="D5" i="15"/>
  <c r="R26" i="31"/>
  <c r="J26" i="31"/>
  <c r="H25" i="15"/>
  <c r="V75" i="45"/>
  <c r="F75" i="45"/>
  <c r="T74" i="45"/>
  <c r="D74" i="45"/>
  <c r="R73" i="45"/>
  <c r="J70" i="45"/>
  <c r="H69" i="45"/>
  <c r="V68" i="45"/>
  <c r="F68" i="45"/>
  <c r="T67" i="45"/>
  <c r="D67" i="45"/>
  <c r="R66" i="45"/>
  <c r="P65" i="45"/>
  <c r="N64" i="45"/>
  <c r="L63" i="45"/>
  <c r="J62" i="45"/>
  <c r="H61" i="45"/>
  <c r="V60" i="45"/>
  <c r="F60" i="45"/>
  <c r="T59" i="45"/>
  <c r="D59" i="45"/>
  <c r="R58" i="45"/>
  <c r="P57" i="45"/>
  <c r="N56" i="45"/>
  <c r="L55" i="45"/>
  <c r="J54" i="45"/>
  <c r="Q51" i="45"/>
  <c r="O50" i="45"/>
  <c r="M49" i="45"/>
  <c r="K48" i="45"/>
  <c r="I47" i="45"/>
  <c r="W46" i="45"/>
  <c r="G46" i="45"/>
  <c r="U45" i="45"/>
  <c r="E45" i="45"/>
  <c r="S44" i="45"/>
  <c r="C44" i="45"/>
  <c r="Q43" i="45"/>
  <c r="O42" i="45"/>
  <c r="M41" i="45"/>
  <c r="K40" i="45"/>
  <c r="I39" i="45"/>
  <c r="W38" i="45"/>
  <c r="G38" i="45"/>
  <c r="U37" i="45"/>
  <c r="E37" i="45"/>
  <c r="S36" i="45"/>
  <c r="C36" i="45"/>
  <c r="Q35" i="45"/>
  <c r="S34" i="45"/>
  <c r="C34" i="45"/>
  <c r="K31" i="45"/>
  <c r="I30" i="45"/>
  <c r="W29" i="45"/>
  <c r="G29" i="45"/>
  <c r="U28" i="45"/>
  <c r="H28" i="45"/>
  <c r="T25" i="45"/>
  <c r="D25" i="45"/>
  <c r="R24" i="45"/>
  <c r="J21" i="45"/>
  <c r="H20" i="45"/>
  <c r="T18" i="45"/>
  <c r="L18" i="45"/>
  <c r="D18" i="45"/>
  <c r="N16" i="45"/>
  <c r="H13" i="45"/>
  <c r="V12" i="45"/>
  <c r="N12" i="45"/>
  <c r="F12" i="45"/>
  <c r="M7" i="45"/>
  <c r="K6" i="45"/>
  <c r="R74" i="45"/>
  <c r="N29" i="45"/>
  <c r="T21" i="45"/>
  <c r="D21" i="45"/>
  <c r="L16" i="45"/>
  <c r="V13" i="45"/>
  <c r="F13" i="45"/>
  <c r="T12" i="45"/>
  <c r="D12" i="45"/>
  <c r="H28" i="75"/>
  <c r="M76" i="15"/>
  <c r="K75" i="15"/>
  <c r="I74" i="15"/>
  <c r="W73" i="15"/>
  <c r="G73" i="15"/>
  <c r="U72" i="15"/>
  <c r="M72" i="15"/>
  <c r="E72" i="15"/>
  <c r="O70" i="15"/>
  <c r="M69" i="15"/>
  <c r="K68" i="15"/>
  <c r="I67" i="15"/>
  <c r="W66" i="15"/>
  <c r="G66" i="15"/>
  <c r="U65" i="15"/>
  <c r="E65" i="15"/>
  <c r="S64" i="15"/>
  <c r="C64" i="15"/>
  <c r="Q63" i="15"/>
  <c r="O62" i="15"/>
  <c r="M61" i="15"/>
  <c r="K60" i="15"/>
  <c r="I59" i="15"/>
  <c r="W58" i="15"/>
  <c r="G58" i="15"/>
  <c r="U57" i="15"/>
  <c r="E57" i="15"/>
  <c r="S56" i="15"/>
  <c r="C56" i="15"/>
  <c r="Q55" i="15"/>
  <c r="O54" i="15"/>
  <c r="Q53" i="15"/>
  <c r="I53" i="15"/>
  <c r="W51" i="15"/>
  <c r="G51" i="15"/>
  <c r="U50" i="15"/>
  <c r="E50" i="15"/>
  <c r="S49" i="15"/>
  <c r="C49" i="15"/>
  <c r="Q48" i="15"/>
  <c r="O47" i="15"/>
  <c r="M46" i="15"/>
  <c r="K45" i="15"/>
  <c r="I44" i="15"/>
  <c r="W43" i="15"/>
  <c r="G43" i="15"/>
  <c r="U42" i="15"/>
  <c r="E42" i="15"/>
  <c r="S41" i="15"/>
  <c r="C41" i="15"/>
  <c r="Q40" i="15"/>
  <c r="O39" i="15"/>
  <c r="M38" i="15"/>
  <c r="K37" i="15"/>
  <c r="I36" i="15"/>
  <c r="W35" i="15"/>
  <c r="G35" i="15"/>
  <c r="T34" i="15"/>
  <c r="C34" i="15"/>
  <c r="L32" i="15"/>
  <c r="J31" i="15"/>
  <c r="H30" i="15"/>
  <c r="V29" i="15"/>
  <c r="F29" i="15"/>
  <c r="J24" i="15"/>
  <c r="R21" i="15"/>
  <c r="P20" i="15"/>
  <c r="N19" i="15"/>
  <c r="U16" i="15"/>
  <c r="E16" i="15"/>
  <c r="S15" i="15"/>
  <c r="C15" i="15"/>
  <c r="Q14" i="15"/>
  <c r="O13" i="15"/>
  <c r="I12" i="15"/>
  <c r="W10" i="15"/>
  <c r="G10" i="15"/>
  <c r="U9" i="15"/>
  <c r="O7" i="15"/>
  <c r="M6" i="15"/>
  <c r="C26" i="24"/>
  <c r="L34" i="15"/>
  <c r="M28" i="30"/>
  <c r="M28" i="15" s="1"/>
  <c r="N3" i="31"/>
  <c r="F3" i="31"/>
  <c r="W3" i="39"/>
  <c r="K76" i="45"/>
  <c r="I75" i="45"/>
  <c r="W74" i="45"/>
  <c r="G74" i="45"/>
  <c r="Q70" i="45"/>
  <c r="O69" i="45"/>
  <c r="M68" i="45"/>
  <c r="K67" i="45"/>
  <c r="I66" i="45"/>
  <c r="W65" i="45"/>
  <c r="G65" i="45"/>
  <c r="U64" i="45"/>
  <c r="E64" i="45"/>
  <c r="S63" i="45"/>
  <c r="C63" i="45"/>
  <c r="Q62" i="45"/>
  <c r="O61" i="45"/>
  <c r="M60" i="45"/>
  <c r="K59" i="45"/>
  <c r="I58" i="45"/>
  <c r="W57" i="45"/>
  <c r="G57" i="45"/>
  <c r="U56" i="45"/>
  <c r="E56" i="45"/>
  <c r="S55" i="45"/>
  <c r="C55" i="45"/>
  <c r="Q54" i="45"/>
  <c r="S53" i="45"/>
  <c r="C53" i="45"/>
  <c r="T51" i="45"/>
  <c r="D51" i="45"/>
  <c r="R50" i="45"/>
  <c r="P49" i="45"/>
  <c r="N48" i="45"/>
  <c r="L47" i="45"/>
  <c r="J46" i="45"/>
  <c r="H45" i="45"/>
  <c r="V44" i="45"/>
  <c r="F44" i="45"/>
  <c r="T43" i="45"/>
  <c r="D43" i="45"/>
  <c r="R42" i="45"/>
  <c r="P41" i="45"/>
  <c r="N40" i="45"/>
  <c r="L39" i="45"/>
  <c r="J38" i="45"/>
  <c r="H37" i="45"/>
  <c r="V36" i="45"/>
  <c r="F36" i="45"/>
  <c r="T35" i="45"/>
  <c r="D35" i="45"/>
  <c r="R34" i="45"/>
  <c r="P32" i="45"/>
  <c r="N31" i="45"/>
  <c r="L30" i="45"/>
  <c r="G28" i="45"/>
  <c r="K25" i="45"/>
  <c r="I24" i="45"/>
  <c r="W23" i="45"/>
  <c r="O23" i="45"/>
  <c r="G23" i="45"/>
  <c r="U21" i="45"/>
  <c r="E21" i="45"/>
  <c r="Q19" i="45"/>
  <c r="K18" i="45"/>
  <c r="C18" i="45"/>
  <c r="I14" i="45"/>
  <c r="W13" i="45"/>
  <c r="G13" i="45"/>
  <c r="O10" i="45"/>
  <c r="P9" i="45"/>
  <c r="L7" i="45"/>
  <c r="J6" i="45"/>
  <c r="O75" i="45"/>
  <c r="K30" i="45"/>
  <c r="I18" i="45"/>
  <c r="S14" i="45"/>
  <c r="C14" i="45"/>
  <c r="Q13" i="45"/>
  <c r="U5" i="60"/>
  <c r="U5" i="45" s="1"/>
  <c r="Q23" i="75"/>
  <c r="O74" i="101"/>
  <c r="I70" i="101"/>
  <c r="Q58" i="101"/>
  <c r="O57" i="101"/>
  <c r="M56" i="101"/>
  <c r="K55" i="101"/>
  <c r="I54" i="101"/>
  <c r="W53" i="101"/>
  <c r="J74" i="101"/>
  <c r="T70" i="101"/>
  <c r="D70" i="101"/>
  <c r="L58" i="101"/>
  <c r="J57" i="101"/>
  <c r="H56" i="101"/>
  <c r="V55" i="101"/>
  <c r="F55" i="101"/>
  <c r="T54" i="101"/>
  <c r="D54" i="101"/>
  <c r="T58" i="101"/>
  <c r="D58" i="101"/>
  <c r="Q74" i="101"/>
  <c r="K70" i="101"/>
  <c r="S58" i="101"/>
  <c r="C58" i="101"/>
  <c r="Q57" i="101"/>
  <c r="O56" i="101"/>
  <c r="M55" i="101"/>
  <c r="K54" i="101"/>
  <c r="H53" i="101"/>
  <c r="H74" i="101"/>
  <c r="R70" i="101"/>
  <c r="J58" i="101"/>
  <c r="H57" i="101"/>
  <c r="V56" i="101"/>
  <c r="F56" i="101"/>
  <c r="T55" i="101"/>
  <c r="D55" i="101"/>
  <c r="R54" i="101"/>
  <c r="P53" i="101"/>
  <c r="W2" i="35"/>
  <c r="C2" i="26"/>
  <c r="W27" i="31"/>
  <c r="W26" i="31" s="1"/>
  <c r="W28" i="30"/>
  <c r="M3" i="69"/>
  <c r="M2" i="69" s="1"/>
  <c r="U3" i="87"/>
  <c r="H3" i="88"/>
  <c r="H3" i="98"/>
  <c r="M3" i="110"/>
  <c r="O2" i="26"/>
  <c r="G11" i="31"/>
  <c r="G3" i="31" s="1"/>
  <c r="G12" i="30"/>
  <c r="W3" i="86"/>
  <c r="H3" i="53"/>
  <c r="H2" i="53" s="1"/>
  <c r="M3" i="59"/>
  <c r="P3" i="42"/>
  <c r="M3" i="73"/>
  <c r="M2" i="73" s="1"/>
  <c r="I3" i="96"/>
  <c r="U3" i="98"/>
  <c r="E3" i="98"/>
  <c r="Q3" i="100"/>
  <c r="Q2" i="100" s="1"/>
  <c r="D3" i="2"/>
  <c r="D2" i="118"/>
  <c r="D3" i="121"/>
  <c r="W52" i="95"/>
  <c r="W53" i="94"/>
  <c r="K3" i="23"/>
  <c r="I26" i="29"/>
  <c r="T3" i="37"/>
  <c r="D3" i="37"/>
  <c r="H76" i="15"/>
  <c r="V75" i="15"/>
  <c r="F75" i="15"/>
  <c r="T74" i="15"/>
  <c r="D74" i="15"/>
  <c r="R73" i="15"/>
  <c r="J70" i="15"/>
  <c r="H69" i="15"/>
  <c r="V68" i="15"/>
  <c r="F68" i="15"/>
  <c r="T67" i="15"/>
  <c r="D67" i="15"/>
  <c r="R66" i="15"/>
  <c r="P65" i="15"/>
  <c r="N64" i="15"/>
  <c r="L63" i="15"/>
  <c r="J62" i="15"/>
  <c r="H61" i="15"/>
  <c r="V60" i="15"/>
  <c r="F60" i="15"/>
  <c r="T59" i="15"/>
  <c r="D59" i="15"/>
  <c r="R58" i="15"/>
  <c r="P57" i="15"/>
  <c r="N56" i="15"/>
  <c r="L55" i="15"/>
  <c r="J54" i="15"/>
  <c r="R51" i="15"/>
  <c r="P50" i="15"/>
  <c r="N49" i="15"/>
  <c r="L48" i="15"/>
  <c r="J47" i="15"/>
  <c r="H46" i="15"/>
  <c r="V45" i="15"/>
  <c r="F45" i="15"/>
  <c r="T44" i="15"/>
  <c r="D44" i="15"/>
  <c r="R43" i="15"/>
  <c r="P42" i="15"/>
  <c r="N41" i="15"/>
  <c r="L40" i="15"/>
  <c r="J39" i="15"/>
  <c r="H38" i="15"/>
  <c r="V37" i="15"/>
  <c r="F37" i="15"/>
  <c r="T36" i="15"/>
  <c r="D36" i="15"/>
  <c r="R35" i="15"/>
  <c r="S32" i="15"/>
  <c r="C32" i="15"/>
  <c r="Q31" i="15"/>
  <c r="O30" i="15"/>
  <c r="M29" i="15"/>
  <c r="K25" i="15"/>
  <c r="I24" i="15"/>
  <c r="U21" i="15"/>
  <c r="E21" i="15"/>
  <c r="S20" i="15"/>
  <c r="C20" i="15"/>
  <c r="Q19" i="15"/>
  <c r="S18" i="15"/>
  <c r="K18" i="15"/>
  <c r="L16" i="15"/>
  <c r="J15" i="15"/>
  <c r="H14" i="15"/>
  <c r="V13" i="15"/>
  <c r="V13" i="93" s="1"/>
  <c r="F13" i="15"/>
  <c r="T12" i="15"/>
  <c r="D12" i="15"/>
  <c r="N10" i="15"/>
  <c r="P9" i="15"/>
  <c r="V7" i="15"/>
  <c r="F7" i="15"/>
  <c r="T6" i="15"/>
  <c r="D6" i="15"/>
  <c r="E26" i="29"/>
  <c r="W53" i="30"/>
  <c r="G53" i="30"/>
  <c r="P24" i="15"/>
  <c r="R23" i="15"/>
  <c r="J23" i="15"/>
  <c r="U10" i="15"/>
  <c r="E10" i="15"/>
  <c r="M3" i="33"/>
  <c r="J26" i="40"/>
  <c r="R3" i="41"/>
  <c r="J76" i="45"/>
  <c r="H75" i="45"/>
  <c r="T73" i="45"/>
  <c r="D73" i="45"/>
  <c r="R72" i="45"/>
  <c r="P70" i="45"/>
  <c r="N69" i="45"/>
  <c r="L68" i="45"/>
  <c r="J67" i="45"/>
  <c r="H66" i="45"/>
  <c r="V65" i="45"/>
  <c r="F65" i="45"/>
  <c r="T64" i="45"/>
  <c r="D64" i="45"/>
  <c r="R63" i="45"/>
  <c r="P62" i="45"/>
  <c r="N61" i="45"/>
  <c r="L60" i="45"/>
  <c r="J59" i="45"/>
  <c r="H58" i="45"/>
  <c r="V57" i="45"/>
  <c r="F57" i="45"/>
  <c r="T56" i="45"/>
  <c r="D56" i="45"/>
  <c r="R55" i="45"/>
  <c r="P54" i="45"/>
  <c r="N53" i="45"/>
  <c r="K51" i="45"/>
  <c r="I50" i="45"/>
  <c r="W49" i="45"/>
  <c r="G49" i="45"/>
  <c r="U48" i="45"/>
  <c r="E48" i="45"/>
  <c r="S47" i="45"/>
  <c r="C47" i="45"/>
  <c r="Q46" i="45"/>
  <c r="O45" i="45"/>
  <c r="M44" i="45"/>
  <c r="K43" i="45"/>
  <c r="I42" i="45"/>
  <c r="W41" i="45"/>
  <c r="G41" i="45"/>
  <c r="U40" i="45"/>
  <c r="E40" i="45"/>
  <c r="S39" i="45"/>
  <c r="C39" i="45"/>
  <c r="Q38" i="45"/>
  <c r="O37" i="45"/>
  <c r="M36" i="45"/>
  <c r="K35" i="45"/>
  <c r="W32" i="45"/>
  <c r="G32" i="45"/>
  <c r="U31" i="45"/>
  <c r="E31" i="45"/>
  <c r="S30" i="45"/>
  <c r="C30" i="45"/>
  <c r="Q29" i="45"/>
  <c r="N28" i="45"/>
  <c r="E28" i="45"/>
  <c r="N25" i="45"/>
  <c r="L24" i="45"/>
  <c r="J23" i="45"/>
  <c r="V20" i="45"/>
  <c r="F20" i="45"/>
  <c r="T19" i="45"/>
  <c r="D19" i="45"/>
  <c r="R18" i="45"/>
  <c r="N15" i="45"/>
  <c r="L14" i="45"/>
  <c r="V10" i="45"/>
  <c r="F10" i="45"/>
  <c r="T9" i="45"/>
  <c r="W7" i="45"/>
  <c r="G7" i="45"/>
  <c r="U6" i="45"/>
  <c r="E6" i="45"/>
  <c r="P76" i="45"/>
  <c r="P31" i="45"/>
  <c r="J19" i="45"/>
  <c r="P15" i="45"/>
  <c r="N14" i="45"/>
  <c r="H10" i="45"/>
  <c r="L53" i="75"/>
  <c r="W76" i="15"/>
  <c r="G76" i="15"/>
  <c r="U75" i="15"/>
  <c r="E75" i="15"/>
  <c r="S74" i="15"/>
  <c r="C74" i="15"/>
  <c r="Q73" i="15"/>
  <c r="C72" i="15"/>
  <c r="M70" i="15"/>
  <c r="K69" i="15"/>
  <c r="I68" i="15"/>
  <c r="W67" i="15"/>
  <c r="G67" i="15"/>
  <c r="U66" i="15"/>
  <c r="E66" i="15"/>
  <c r="S65" i="15"/>
  <c r="C65" i="15"/>
  <c r="Q64" i="15"/>
  <c r="O63" i="15"/>
  <c r="M62" i="15"/>
  <c r="K61" i="15"/>
  <c r="I60" i="15"/>
  <c r="W59" i="15"/>
  <c r="G59" i="15"/>
  <c r="U58" i="15"/>
  <c r="E58" i="15"/>
  <c r="S57" i="15"/>
  <c r="C57" i="15"/>
  <c r="Q56" i="15"/>
  <c r="O55" i="15"/>
  <c r="M54" i="15"/>
  <c r="I51" i="15"/>
  <c r="W50" i="15"/>
  <c r="G50" i="15"/>
  <c r="U49" i="15"/>
  <c r="E49" i="15"/>
  <c r="S48" i="15"/>
  <c r="C48" i="15"/>
  <c r="Q47" i="15"/>
  <c r="O46" i="15"/>
  <c r="M45" i="15"/>
  <c r="K44" i="15"/>
  <c r="I43" i="15"/>
  <c r="W42" i="15"/>
  <c r="G42" i="15"/>
  <c r="U41" i="15"/>
  <c r="E41" i="15"/>
  <c r="S40" i="15"/>
  <c r="C40" i="15"/>
  <c r="Q39" i="15"/>
  <c r="O38" i="15"/>
  <c r="M37" i="15"/>
  <c r="K36" i="15"/>
  <c r="I35" i="15"/>
  <c r="E34" i="15"/>
  <c r="N32" i="15"/>
  <c r="L31" i="15"/>
  <c r="J30" i="15"/>
  <c r="H29" i="15"/>
  <c r="V28" i="15"/>
  <c r="E28" i="15"/>
  <c r="N25" i="15"/>
  <c r="H21" i="15"/>
  <c r="V20" i="15"/>
  <c r="F20" i="15"/>
  <c r="T19" i="15"/>
  <c r="D19" i="15"/>
  <c r="O16" i="15"/>
  <c r="M15" i="15"/>
  <c r="K14" i="15"/>
  <c r="I13" i="15"/>
  <c r="W12" i="15"/>
  <c r="S9" i="15"/>
  <c r="C9" i="15"/>
  <c r="Q7" i="15"/>
  <c r="O6" i="15"/>
  <c r="M5" i="15"/>
  <c r="Q26" i="25"/>
  <c r="T3" i="25"/>
  <c r="N53" i="30"/>
  <c r="O26" i="31"/>
  <c r="G26" i="31"/>
  <c r="Q25" i="15"/>
  <c r="O24" i="15"/>
  <c r="P3" i="31"/>
  <c r="H3" i="31"/>
  <c r="Q76" i="45"/>
  <c r="M74" i="45"/>
  <c r="K73" i="45"/>
  <c r="I72" i="45"/>
  <c r="W70" i="45"/>
  <c r="G70" i="45"/>
  <c r="U69" i="45"/>
  <c r="E69" i="45"/>
  <c r="S68" i="45"/>
  <c r="C68" i="45"/>
  <c r="Q67" i="45"/>
  <c r="O66" i="45"/>
  <c r="M65" i="45"/>
  <c r="K64" i="45"/>
  <c r="I63" i="45"/>
  <c r="W62" i="45"/>
  <c r="G62" i="45"/>
  <c r="U61" i="45"/>
  <c r="E61" i="45"/>
  <c r="S60" i="45"/>
  <c r="C60" i="45"/>
  <c r="Q59" i="45"/>
  <c r="O58" i="45"/>
  <c r="M57" i="45"/>
  <c r="K56" i="45"/>
  <c r="I55" i="45"/>
  <c r="W54" i="45"/>
  <c r="G54" i="45"/>
  <c r="U53" i="45"/>
  <c r="E53" i="45"/>
  <c r="V51" i="45"/>
  <c r="F51" i="45"/>
  <c r="T50" i="45"/>
  <c r="D50" i="45"/>
  <c r="R49" i="45"/>
  <c r="P48" i="45"/>
  <c r="N47" i="45"/>
  <c r="L46" i="45"/>
  <c r="J45" i="45"/>
  <c r="H44" i="45"/>
  <c r="V43" i="45"/>
  <c r="F43" i="45"/>
  <c r="T42" i="45"/>
  <c r="D42" i="45"/>
  <c r="R41" i="45"/>
  <c r="P40" i="45"/>
  <c r="N39" i="45"/>
  <c r="L38" i="45"/>
  <c r="J37" i="45"/>
  <c r="H36" i="45"/>
  <c r="V35" i="45"/>
  <c r="F35" i="45"/>
  <c r="T34" i="45"/>
  <c r="L34" i="45"/>
  <c r="D34" i="45"/>
  <c r="N32" i="45"/>
  <c r="J30" i="45"/>
  <c r="H29" i="45"/>
  <c r="V28" i="45"/>
  <c r="M28" i="45"/>
  <c r="D28" i="45"/>
  <c r="Q25" i="45"/>
  <c r="O24" i="45"/>
  <c r="M23" i="45"/>
  <c r="K21" i="45"/>
  <c r="I20" i="45"/>
  <c r="W19" i="45"/>
  <c r="G19" i="45"/>
  <c r="S16" i="45"/>
  <c r="C16" i="45"/>
  <c r="Q15" i="45"/>
  <c r="K12" i="45"/>
  <c r="I10" i="45"/>
  <c r="J9" i="45"/>
  <c r="V7" i="45"/>
  <c r="F7" i="45"/>
  <c r="T6" i="45"/>
  <c r="D6" i="45"/>
  <c r="R5" i="45"/>
  <c r="M73" i="45"/>
  <c r="Q32" i="45"/>
  <c r="K20" i="45"/>
  <c r="U16" i="45"/>
  <c r="E16" i="45"/>
  <c r="S15" i="45"/>
  <c r="C15" i="45"/>
  <c r="I12" i="45"/>
  <c r="W34" i="75"/>
  <c r="J76" i="15"/>
  <c r="H75" i="15"/>
  <c r="V74" i="15"/>
  <c r="F74" i="15"/>
  <c r="T73" i="15"/>
  <c r="D73" i="15"/>
  <c r="P70" i="15"/>
  <c r="N69" i="15"/>
  <c r="L68" i="15"/>
  <c r="J67" i="15"/>
  <c r="H66" i="15"/>
  <c r="V65" i="15"/>
  <c r="F65" i="15"/>
  <c r="T64" i="15"/>
  <c r="D64" i="15"/>
  <c r="R63" i="15"/>
  <c r="P62" i="15"/>
  <c r="N61" i="15"/>
  <c r="L60" i="15"/>
  <c r="J59" i="15"/>
  <c r="H58" i="15"/>
  <c r="V57" i="15"/>
  <c r="F57" i="15"/>
  <c r="T56" i="15"/>
  <c r="D56" i="15"/>
  <c r="R55" i="15"/>
  <c r="P54" i="15"/>
  <c r="L51" i="15"/>
  <c r="J50" i="15"/>
  <c r="H49" i="15"/>
  <c r="V48" i="15"/>
  <c r="F48" i="15"/>
  <c r="T47" i="15"/>
  <c r="D47" i="15"/>
  <c r="R46" i="15"/>
  <c r="P45" i="15"/>
  <c r="N44" i="15"/>
  <c r="L43" i="15"/>
  <c r="J42" i="15"/>
  <c r="H41" i="15"/>
  <c r="V40" i="15"/>
  <c r="F40" i="15"/>
  <c r="T39" i="15"/>
  <c r="D39" i="15"/>
  <c r="R38" i="15"/>
  <c r="P37" i="15"/>
  <c r="N36" i="15"/>
  <c r="L35" i="15"/>
  <c r="Q32" i="15"/>
  <c r="O31" i="15"/>
  <c r="M30" i="15"/>
  <c r="K29" i="15"/>
  <c r="M23" i="15"/>
  <c r="K21" i="15"/>
  <c r="I20" i="15"/>
  <c r="W19" i="15"/>
  <c r="G19" i="15"/>
  <c r="U18" i="15"/>
  <c r="R16" i="15"/>
  <c r="P15" i="15"/>
  <c r="N14" i="15"/>
  <c r="L13" i="15"/>
  <c r="H10" i="15"/>
  <c r="V9" i="15"/>
  <c r="T7" i="15"/>
  <c r="D7" i="15"/>
  <c r="R6" i="15"/>
  <c r="T25" i="15"/>
  <c r="D25" i="15"/>
  <c r="E12" i="30"/>
  <c r="E12" i="15" s="1"/>
  <c r="I9" i="15"/>
  <c r="W3" i="31"/>
  <c r="O3" i="31"/>
  <c r="R75" i="45"/>
  <c r="P74" i="45"/>
  <c r="N73" i="45"/>
  <c r="V70" i="45"/>
  <c r="F70" i="45"/>
  <c r="T69" i="45"/>
  <c r="D69" i="45"/>
  <c r="R68" i="45"/>
  <c r="P67" i="45"/>
  <c r="N66" i="45"/>
  <c r="L65" i="45"/>
  <c r="J64" i="45"/>
  <c r="H63" i="45"/>
  <c r="V62" i="45"/>
  <c r="F62" i="45"/>
  <c r="T61" i="45"/>
  <c r="D61" i="45"/>
  <c r="R60" i="45"/>
  <c r="P59" i="45"/>
  <c r="N58" i="45"/>
  <c r="L57" i="45"/>
  <c r="J56" i="45"/>
  <c r="H55" i="45"/>
  <c r="V54" i="45"/>
  <c r="F54" i="45"/>
  <c r="T53" i="45"/>
  <c r="L53" i="45"/>
  <c r="D53" i="45"/>
  <c r="M51" i="45"/>
  <c r="K50" i="45"/>
  <c r="I49" i="45"/>
  <c r="W48" i="45"/>
  <c r="G48" i="45"/>
  <c r="U47" i="45"/>
  <c r="E47" i="45"/>
  <c r="S46" i="45"/>
  <c r="C46" i="45"/>
  <c r="Q45" i="45"/>
  <c r="O44" i="45"/>
  <c r="M43" i="45"/>
  <c r="K42" i="45"/>
  <c r="I41" i="45"/>
  <c r="W40" i="45"/>
  <c r="G40" i="45"/>
  <c r="U39" i="45"/>
  <c r="E39" i="45"/>
  <c r="S38" i="45"/>
  <c r="C38" i="45"/>
  <c r="Q37" i="45"/>
  <c r="O36" i="45"/>
  <c r="M35" i="45"/>
  <c r="I32" i="45"/>
  <c r="W31" i="45"/>
  <c r="G31" i="45"/>
  <c r="U30" i="45"/>
  <c r="E30" i="45"/>
  <c r="S29" i="45"/>
  <c r="C29" i="45"/>
  <c r="C28" i="45"/>
  <c r="P25" i="45"/>
  <c r="N24" i="45"/>
  <c r="P23" i="45"/>
  <c r="H23" i="45"/>
  <c r="V21" i="45"/>
  <c r="F21" i="45"/>
  <c r="T20" i="45"/>
  <c r="D20" i="45"/>
  <c r="J16" i="45"/>
  <c r="T13" i="45"/>
  <c r="D13" i="45"/>
  <c r="Q9" i="45"/>
  <c r="I9" i="45"/>
  <c r="I7" i="45"/>
  <c r="W6" i="45"/>
  <c r="G6" i="45"/>
  <c r="N74" i="45"/>
  <c r="J29" i="45"/>
  <c r="P21" i="45"/>
  <c r="H16" i="45"/>
  <c r="R13" i="45"/>
  <c r="P12" i="45"/>
  <c r="N53" i="75"/>
  <c r="F18" i="75"/>
  <c r="I76" i="15"/>
  <c r="W75" i="15"/>
  <c r="G75" i="15"/>
  <c r="U74" i="15"/>
  <c r="E74" i="15"/>
  <c r="S73" i="15"/>
  <c r="C73" i="15"/>
  <c r="K70" i="15"/>
  <c r="I69" i="15"/>
  <c r="W68" i="15"/>
  <c r="G68" i="15"/>
  <c r="U67" i="15"/>
  <c r="E67" i="15"/>
  <c r="S66" i="15"/>
  <c r="C66" i="15"/>
  <c r="Q65" i="15"/>
  <c r="O64" i="15"/>
  <c r="M63" i="15"/>
  <c r="K62" i="15"/>
  <c r="I61" i="15"/>
  <c r="W60" i="15"/>
  <c r="G60" i="15"/>
  <c r="U59" i="15"/>
  <c r="E59" i="15"/>
  <c r="S58" i="15"/>
  <c r="C58" i="15"/>
  <c r="Q57" i="15"/>
  <c r="O56" i="15"/>
  <c r="M55" i="15"/>
  <c r="K54" i="15"/>
  <c r="S51" i="15"/>
  <c r="C51" i="15"/>
  <c r="Q50" i="15"/>
  <c r="O49" i="15"/>
  <c r="M48" i="15"/>
  <c r="K47" i="15"/>
  <c r="I46" i="15"/>
  <c r="W45" i="15"/>
  <c r="G45" i="15"/>
  <c r="U44" i="15"/>
  <c r="E44" i="15"/>
  <c r="S43" i="15"/>
  <c r="C43" i="15"/>
  <c r="Q42" i="15"/>
  <c r="O41" i="15"/>
  <c r="M40" i="15"/>
  <c r="K39" i="15"/>
  <c r="I38" i="15"/>
  <c r="W37" i="15"/>
  <c r="G37" i="15"/>
  <c r="U36" i="15"/>
  <c r="E36" i="15"/>
  <c r="S35" i="15"/>
  <c r="C35" i="15"/>
  <c r="H32" i="15"/>
  <c r="V31" i="15"/>
  <c r="F31" i="15"/>
  <c r="T30" i="15"/>
  <c r="D30" i="15"/>
  <c r="R29" i="15"/>
  <c r="V24" i="15"/>
  <c r="F24" i="15"/>
  <c r="T23" i="15"/>
  <c r="L23" i="15"/>
  <c r="D23" i="15"/>
  <c r="N21" i="15"/>
  <c r="L20" i="15"/>
  <c r="J19" i="15"/>
  <c r="Q16" i="15"/>
  <c r="O15" i="15"/>
  <c r="M14" i="15"/>
  <c r="K13" i="15"/>
  <c r="S10" i="15"/>
  <c r="C10" i="15"/>
  <c r="K7" i="15"/>
  <c r="I6" i="15"/>
  <c r="O5" i="15"/>
  <c r="G5" i="15"/>
  <c r="L72" i="30"/>
  <c r="E26" i="31"/>
  <c r="W23" i="30"/>
  <c r="O23" i="15"/>
  <c r="H9" i="15"/>
  <c r="R3" i="33"/>
  <c r="C3" i="39"/>
  <c r="T26" i="40"/>
  <c r="C26" i="40"/>
  <c r="W76" i="45"/>
  <c r="G76" i="45"/>
  <c r="U75" i="45"/>
  <c r="E75" i="45"/>
  <c r="S74" i="45"/>
  <c r="C74" i="45"/>
  <c r="S72" i="45"/>
  <c r="K72" i="45"/>
  <c r="C72" i="45"/>
  <c r="M70" i="45"/>
  <c r="K69" i="45"/>
  <c r="I68" i="45"/>
  <c r="W67" i="45"/>
  <c r="G67" i="45"/>
  <c r="U66" i="45"/>
  <c r="E66" i="45"/>
  <c r="S65" i="45"/>
  <c r="C65" i="45"/>
  <c r="Q64" i="45"/>
  <c r="O63" i="45"/>
  <c r="M62" i="45"/>
  <c r="K61" i="45"/>
  <c r="I60" i="45"/>
  <c r="W59" i="45"/>
  <c r="G59" i="45"/>
  <c r="U58" i="45"/>
  <c r="E58" i="45"/>
  <c r="S57" i="45"/>
  <c r="C57" i="45"/>
  <c r="Q56" i="45"/>
  <c r="O55" i="45"/>
  <c r="M54" i="45"/>
  <c r="P51" i="45"/>
  <c r="N50" i="45"/>
  <c r="L49" i="45"/>
  <c r="J48" i="45"/>
  <c r="H47" i="45"/>
  <c r="V46" i="45"/>
  <c r="F46" i="45"/>
  <c r="T45" i="45"/>
  <c r="D45" i="45"/>
  <c r="R44" i="45"/>
  <c r="P43" i="45"/>
  <c r="N42" i="45"/>
  <c r="L41" i="45"/>
  <c r="J40" i="45"/>
  <c r="H39" i="45"/>
  <c r="V38" i="45"/>
  <c r="F38" i="45"/>
  <c r="T37" i="45"/>
  <c r="D37" i="45"/>
  <c r="R36" i="45"/>
  <c r="P35" i="45"/>
  <c r="N34" i="45"/>
  <c r="L32" i="45"/>
  <c r="J31" i="45"/>
  <c r="H30" i="45"/>
  <c r="V29" i="45"/>
  <c r="F29" i="45"/>
  <c r="T28" i="45"/>
  <c r="W25" i="45"/>
  <c r="G25" i="45"/>
  <c r="U24" i="45"/>
  <c r="E24" i="45"/>
  <c r="Q21" i="45"/>
  <c r="M19" i="45"/>
  <c r="U14" i="45"/>
  <c r="E14" i="45"/>
  <c r="S13" i="45"/>
  <c r="C13" i="45"/>
  <c r="K10" i="45"/>
  <c r="L9" i="45"/>
  <c r="H7" i="45"/>
  <c r="V6" i="45"/>
  <c r="F6" i="45"/>
  <c r="K75" i="45"/>
  <c r="U18" i="45"/>
  <c r="E18" i="45"/>
  <c r="O14" i="45"/>
  <c r="M13" i="45"/>
  <c r="G9" i="45"/>
  <c r="E72" i="75"/>
  <c r="K74" i="101"/>
  <c r="U70" i="101"/>
  <c r="E70" i="101"/>
  <c r="M58" i="101"/>
  <c r="K57" i="101"/>
  <c r="I56" i="101"/>
  <c r="W55" i="101"/>
  <c r="G55" i="101"/>
  <c r="U54" i="101"/>
  <c r="E54" i="101"/>
  <c r="V74" i="101"/>
  <c r="F74" i="101"/>
  <c r="P70" i="101"/>
  <c r="H58" i="101"/>
  <c r="V57" i="101"/>
  <c r="F57" i="101"/>
  <c r="T56" i="101"/>
  <c r="D56" i="101"/>
  <c r="R55" i="101"/>
  <c r="M74" i="101"/>
  <c r="W70" i="101"/>
  <c r="G70" i="101"/>
  <c r="O58" i="101"/>
  <c r="M57" i="101"/>
  <c r="K56" i="101"/>
  <c r="I55" i="101"/>
  <c r="W54" i="101"/>
  <c r="G54" i="101"/>
  <c r="Q55" i="101"/>
  <c r="T74" i="101"/>
  <c r="D74" i="101"/>
  <c r="N70" i="101"/>
  <c r="V58" i="101"/>
  <c r="F58" i="101"/>
  <c r="T57" i="101"/>
  <c r="D57" i="101"/>
  <c r="P55" i="101"/>
  <c r="N54" i="101"/>
  <c r="K53" i="101"/>
  <c r="N3" i="2"/>
  <c r="T76" i="15"/>
  <c r="D76" i="15"/>
  <c r="R75" i="15"/>
  <c r="P74" i="15"/>
  <c r="N73" i="15"/>
  <c r="P72" i="15"/>
  <c r="H72" i="15"/>
  <c r="V70" i="15"/>
  <c r="F70" i="15"/>
  <c r="T69" i="15"/>
  <c r="D69" i="15"/>
  <c r="R68" i="15"/>
  <c r="P67" i="15"/>
  <c r="N66" i="15"/>
  <c r="L65" i="15"/>
  <c r="J64" i="15"/>
  <c r="H63" i="15"/>
  <c r="V62" i="15"/>
  <c r="F62" i="15"/>
  <c r="T61" i="15"/>
  <c r="D61" i="15"/>
  <c r="R60" i="15"/>
  <c r="P59" i="15"/>
  <c r="N58" i="15"/>
  <c r="L57" i="15"/>
  <c r="J56" i="15"/>
  <c r="H55" i="15"/>
  <c r="V54" i="15"/>
  <c r="F54" i="15"/>
  <c r="T53" i="15"/>
  <c r="L53" i="15"/>
  <c r="D53" i="15"/>
  <c r="N51" i="15"/>
  <c r="L50" i="15"/>
  <c r="J49" i="15"/>
  <c r="H48" i="15"/>
  <c r="V47" i="15"/>
  <c r="F47" i="15"/>
  <c r="T46" i="15"/>
  <c r="D46" i="15"/>
  <c r="R45" i="15"/>
  <c r="P44" i="15"/>
  <c r="N43" i="15"/>
  <c r="L42" i="15"/>
  <c r="J41" i="15"/>
  <c r="H40" i="15"/>
  <c r="V39" i="15"/>
  <c r="F39" i="15"/>
  <c r="T38" i="15"/>
  <c r="D38" i="15"/>
  <c r="R37" i="15"/>
  <c r="P36" i="15"/>
  <c r="N35" i="15"/>
  <c r="O34" i="15"/>
  <c r="O32" i="15"/>
  <c r="M31" i="15"/>
  <c r="K30" i="15"/>
  <c r="I29" i="15"/>
  <c r="J28" i="15"/>
  <c r="W25" i="15"/>
  <c r="G25" i="15"/>
  <c r="U24" i="15"/>
  <c r="E24" i="15"/>
  <c r="Q21" i="15"/>
  <c r="O20" i="15"/>
  <c r="M19" i="15"/>
  <c r="H16" i="15"/>
  <c r="V15" i="15"/>
  <c r="F15" i="15"/>
  <c r="T14" i="15"/>
  <c r="D14" i="15"/>
  <c r="R13" i="15"/>
  <c r="R7" i="15"/>
  <c r="P6" i="15"/>
  <c r="R5" i="15"/>
  <c r="J5" i="15"/>
  <c r="V26" i="25"/>
  <c r="E26" i="25"/>
  <c r="G72" i="30"/>
  <c r="G72" i="15" s="1"/>
  <c r="T28" i="30"/>
  <c r="L24" i="15"/>
  <c r="U3" i="32"/>
  <c r="F26" i="40"/>
  <c r="N3" i="41"/>
  <c r="V76" i="45"/>
  <c r="F76" i="45"/>
  <c r="T75" i="45"/>
  <c r="D75" i="45"/>
  <c r="P73" i="45"/>
  <c r="N72" i="45"/>
  <c r="L70" i="45"/>
  <c r="J69" i="45"/>
  <c r="H68" i="45"/>
  <c r="V67" i="45"/>
  <c r="F67" i="45"/>
  <c r="T66" i="45"/>
  <c r="D66" i="45"/>
  <c r="R65" i="45"/>
  <c r="P64" i="45"/>
  <c r="N63" i="45"/>
  <c r="L62" i="45"/>
  <c r="J61" i="45"/>
  <c r="H60" i="45"/>
  <c r="V59" i="45"/>
  <c r="F59" i="45"/>
  <c r="T58" i="45"/>
  <c r="D58" i="45"/>
  <c r="R57" i="45"/>
  <c r="P56" i="45"/>
  <c r="N55" i="45"/>
  <c r="L54" i="45"/>
  <c r="J53" i="45"/>
  <c r="W51" i="45"/>
  <c r="G51" i="45"/>
  <c r="U50" i="45"/>
  <c r="E50" i="45"/>
  <c r="S49" i="45"/>
  <c r="C49" i="45"/>
  <c r="Q48" i="45"/>
  <c r="O47" i="45"/>
  <c r="M46" i="45"/>
  <c r="K45" i="45"/>
  <c r="I44" i="45"/>
  <c r="W43" i="45"/>
  <c r="G43" i="45"/>
  <c r="U42" i="45"/>
  <c r="E42" i="45"/>
  <c r="S41" i="45"/>
  <c r="C41" i="45"/>
  <c r="Q40" i="45"/>
  <c r="O39" i="45"/>
  <c r="M38" i="45"/>
  <c r="K37" i="45"/>
  <c r="I36" i="45"/>
  <c r="W35" i="45"/>
  <c r="G35" i="45"/>
  <c r="U34" i="45"/>
  <c r="E34" i="45"/>
  <c r="S32" i="45"/>
  <c r="C32" i="45"/>
  <c r="Q31" i="45"/>
  <c r="M29" i="45"/>
  <c r="J25" i="45"/>
  <c r="H24" i="45"/>
  <c r="V23" i="45"/>
  <c r="F23" i="45"/>
  <c r="R20" i="45"/>
  <c r="P19" i="45"/>
  <c r="N18" i="45"/>
  <c r="J15" i="45"/>
  <c r="H14" i="45"/>
  <c r="R10" i="45"/>
  <c r="S7" i="45"/>
  <c r="C7" i="45"/>
  <c r="Q6" i="45"/>
  <c r="C5" i="45"/>
  <c r="L76" i="45"/>
  <c r="T72" i="45"/>
  <c r="L72" i="45"/>
  <c r="D72" i="45"/>
  <c r="L31" i="45"/>
  <c r="V19" i="45"/>
  <c r="F19" i="45"/>
  <c r="L15" i="45"/>
  <c r="J14" i="45"/>
  <c r="T10" i="45"/>
  <c r="D10" i="45"/>
  <c r="P5" i="45"/>
  <c r="H53" i="75"/>
  <c r="N9" i="75"/>
  <c r="S76" i="15"/>
  <c r="C76" i="15"/>
  <c r="Q75" i="15"/>
  <c r="O74" i="15"/>
  <c r="M73" i="15"/>
  <c r="I70" i="15"/>
  <c r="W69" i="15"/>
  <c r="G69" i="15"/>
  <c r="U68" i="15"/>
  <c r="E68" i="15"/>
  <c r="S67" i="15"/>
  <c r="C67" i="15"/>
  <c r="Q66" i="15"/>
  <c r="O65" i="15"/>
  <c r="M64" i="15"/>
  <c r="K63" i="15"/>
  <c r="I62" i="15"/>
  <c r="W61" i="15"/>
  <c r="G61" i="15"/>
  <c r="U60" i="15"/>
  <c r="E60" i="15"/>
  <c r="S59" i="15"/>
  <c r="C59" i="15"/>
  <c r="Q58" i="15"/>
  <c r="O57" i="15"/>
  <c r="M56" i="15"/>
  <c r="K55" i="15"/>
  <c r="I54" i="15"/>
  <c r="O53" i="15"/>
  <c r="U51" i="15"/>
  <c r="E51" i="15"/>
  <c r="S50" i="15"/>
  <c r="C50" i="15"/>
  <c r="Q49" i="15"/>
  <c r="O48" i="15"/>
  <c r="M47" i="15"/>
  <c r="K46" i="15"/>
  <c r="I45" i="15"/>
  <c r="W44" i="15"/>
  <c r="G44" i="15"/>
  <c r="U43" i="15"/>
  <c r="E43" i="15"/>
  <c r="S42" i="15"/>
  <c r="C42" i="15"/>
  <c r="Q41" i="15"/>
  <c r="O40" i="15"/>
  <c r="M39" i="15"/>
  <c r="K38" i="15"/>
  <c r="I37" i="15"/>
  <c r="W36" i="15"/>
  <c r="G36" i="15"/>
  <c r="U35" i="15"/>
  <c r="E35" i="15"/>
  <c r="J32" i="15"/>
  <c r="H31" i="15"/>
  <c r="V30" i="15"/>
  <c r="F30" i="15"/>
  <c r="T29" i="15"/>
  <c r="D29" i="15"/>
  <c r="J25" i="15"/>
  <c r="T21" i="15"/>
  <c r="D21" i="15"/>
  <c r="R20" i="15"/>
  <c r="P19" i="15"/>
  <c r="J18" i="15"/>
  <c r="K16" i="15"/>
  <c r="I15" i="15"/>
  <c r="W14" i="15"/>
  <c r="G14" i="15"/>
  <c r="U13" i="15"/>
  <c r="E13" i="15"/>
  <c r="S12" i="15"/>
  <c r="C12" i="15"/>
  <c r="Q10" i="15"/>
  <c r="O9" i="15"/>
  <c r="M7" i="15"/>
  <c r="K6" i="15"/>
  <c r="I5" i="15"/>
  <c r="M26" i="25"/>
  <c r="P3" i="25"/>
  <c r="M25" i="15"/>
  <c r="K24" i="15"/>
  <c r="M76" i="45"/>
  <c r="I74" i="45"/>
  <c r="W73" i="45"/>
  <c r="G73" i="45"/>
  <c r="U72" i="45"/>
  <c r="E72" i="45"/>
  <c r="S70" i="45"/>
  <c r="C70" i="45"/>
  <c r="Q69" i="45"/>
  <c r="O68" i="45"/>
  <c r="M67" i="45"/>
  <c r="K66" i="45"/>
  <c r="I65" i="45"/>
  <c r="W64" i="45"/>
  <c r="G64" i="45"/>
  <c r="U63" i="45"/>
  <c r="E63" i="45"/>
  <c r="S62" i="45"/>
  <c r="C62" i="45"/>
  <c r="Q61" i="45"/>
  <c r="O60" i="45"/>
  <c r="M59" i="45"/>
  <c r="K58" i="45"/>
  <c r="I57" i="45"/>
  <c r="W56" i="45"/>
  <c r="G56" i="45"/>
  <c r="U55" i="45"/>
  <c r="E55" i="45"/>
  <c r="S54" i="45"/>
  <c r="C54" i="45"/>
  <c r="Q53" i="45"/>
  <c r="R51" i="45"/>
  <c r="P50" i="45"/>
  <c r="N49" i="45"/>
  <c r="L48" i="45"/>
  <c r="J47" i="45"/>
  <c r="H46" i="45"/>
  <c r="V45" i="45"/>
  <c r="F45" i="45"/>
  <c r="T44" i="45"/>
  <c r="D44" i="45"/>
  <c r="R43" i="45"/>
  <c r="P42" i="45"/>
  <c r="N41" i="45"/>
  <c r="L40" i="45"/>
  <c r="J39" i="45"/>
  <c r="H38" i="45"/>
  <c r="V37" i="45"/>
  <c r="F37" i="45"/>
  <c r="T36" i="45"/>
  <c r="D36" i="45"/>
  <c r="R35" i="45"/>
  <c r="J32" i="45"/>
  <c r="H31" i="45"/>
  <c r="V30" i="45"/>
  <c r="F30" i="45"/>
  <c r="T29" i="45"/>
  <c r="D29" i="45"/>
  <c r="M25" i="45"/>
  <c r="K24" i="45"/>
  <c r="I23" i="45"/>
  <c r="W21" i="45"/>
  <c r="G21" i="45"/>
  <c r="U20" i="45"/>
  <c r="E20" i="45"/>
  <c r="S19" i="45"/>
  <c r="C19" i="45"/>
  <c r="O16" i="45"/>
  <c r="M15" i="45"/>
  <c r="W12" i="45"/>
  <c r="G12" i="45"/>
  <c r="U10" i="45"/>
  <c r="E10" i="45"/>
  <c r="R7" i="45"/>
  <c r="P6" i="45"/>
  <c r="N5" i="45"/>
  <c r="I73" i="45"/>
  <c r="M32" i="45"/>
  <c r="W20" i="45"/>
  <c r="G20" i="45"/>
  <c r="Q16" i="45"/>
  <c r="O15" i="45"/>
  <c r="W53" i="75"/>
  <c r="G53" i="75"/>
  <c r="W18" i="75"/>
  <c r="V76" i="15"/>
  <c r="F76" i="15"/>
  <c r="T75" i="15"/>
  <c r="D75" i="15"/>
  <c r="R74" i="15"/>
  <c r="P73" i="15"/>
  <c r="R72" i="15"/>
  <c r="J72" i="15"/>
  <c r="L70" i="15"/>
  <c r="J69" i="15"/>
  <c r="H68" i="15"/>
  <c r="V67" i="15"/>
  <c r="F67" i="15"/>
  <c r="T66" i="15"/>
  <c r="D66" i="15"/>
  <c r="R65" i="15"/>
  <c r="P64" i="15"/>
  <c r="N63" i="15"/>
  <c r="L62" i="15"/>
  <c r="J61" i="15"/>
  <c r="H60" i="15"/>
  <c r="V59" i="15"/>
  <c r="F59" i="15"/>
  <c r="T58" i="15"/>
  <c r="D58" i="15"/>
  <c r="R57" i="15"/>
  <c r="P56" i="15"/>
  <c r="N55" i="15"/>
  <c r="L54" i="15"/>
  <c r="H51" i="15"/>
  <c r="V50" i="15"/>
  <c r="F50" i="15"/>
  <c r="T49" i="15"/>
  <c r="D49" i="15"/>
  <c r="R48" i="15"/>
  <c r="P47" i="15"/>
  <c r="N46" i="15"/>
  <c r="L45" i="15"/>
  <c r="J44" i="15"/>
  <c r="H43" i="15"/>
  <c r="V42" i="15"/>
  <c r="F42" i="15"/>
  <c r="T41" i="15"/>
  <c r="D41" i="15"/>
  <c r="R40" i="15"/>
  <c r="P39" i="15"/>
  <c r="N38" i="15"/>
  <c r="L37" i="15"/>
  <c r="J36" i="15"/>
  <c r="H35" i="15"/>
  <c r="M34" i="15"/>
  <c r="D34" i="15"/>
  <c r="M32" i="15"/>
  <c r="K31" i="15"/>
  <c r="I30" i="15"/>
  <c r="W29" i="15"/>
  <c r="G29" i="15"/>
  <c r="U28" i="15"/>
  <c r="L28" i="15"/>
  <c r="D28" i="15"/>
  <c r="I23" i="15"/>
  <c r="W21" i="15"/>
  <c r="G21" i="15"/>
  <c r="U20" i="15"/>
  <c r="E20" i="15"/>
  <c r="S19" i="15"/>
  <c r="C19" i="15"/>
  <c r="Q18" i="15"/>
  <c r="N16" i="15"/>
  <c r="L15" i="15"/>
  <c r="J14" i="15"/>
  <c r="H13" i="15"/>
  <c r="V12" i="15"/>
  <c r="F12" i="15"/>
  <c r="T10" i="15"/>
  <c r="D10" i="15"/>
  <c r="P7" i="15"/>
  <c r="N6" i="15"/>
  <c r="P5" i="15"/>
  <c r="V26" i="31"/>
  <c r="N26" i="31"/>
  <c r="F26" i="31"/>
  <c r="P25" i="15"/>
  <c r="N75" i="45"/>
  <c r="L74" i="45"/>
  <c r="J73" i="45"/>
  <c r="R70" i="45"/>
  <c r="P69" i="45"/>
  <c r="N68" i="45"/>
  <c r="L67" i="45"/>
  <c r="J66" i="45"/>
  <c r="H65" i="45"/>
  <c r="V64" i="45"/>
  <c r="F64" i="45"/>
  <c r="T63" i="45"/>
  <c r="D63" i="45"/>
  <c r="R62" i="45"/>
  <c r="P61" i="45"/>
  <c r="N60" i="45"/>
  <c r="L59" i="45"/>
  <c r="J58" i="45"/>
  <c r="H57" i="45"/>
  <c r="V56" i="45"/>
  <c r="F56" i="45"/>
  <c r="T55" i="45"/>
  <c r="D55" i="45"/>
  <c r="R54" i="45"/>
  <c r="I51" i="45"/>
  <c r="W50" i="45"/>
  <c r="G50" i="45"/>
  <c r="U49" i="45"/>
  <c r="E49" i="45"/>
  <c r="S48" i="45"/>
  <c r="C48" i="45"/>
  <c r="Q47" i="45"/>
  <c r="O46" i="45"/>
  <c r="M45" i="45"/>
  <c r="K44" i="45"/>
  <c r="I43" i="45"/>
  <c r="W42" i="45"/>
  <c r="G42" i="45"/>
  <c r="U41" i="45"/>
  <c r="E41" i="45"/>
  <c r="S40" i="45"/>
  <c r="C40" i="45"/>
  <c r="Q39" i="45"/>
  <c r="O38" i="45"/>
  <c r="M37" i="45"/>
  <c r="K36" i="45"/>
  <c r="I35" i="45"/>
  <c r="O34" i="45"/>
  <c r="G34" i="45"/>
  <c r="U32" i="45"/>
  <c r="E32" i="45"/>
  <c r="S31" i="45"/>
  <c r="C31" i="45"/>
  <c r="Q30" i="45"/>
  <c r="O29" i="45"/>
  <c r="P28" i="45"/>
  <c r="L25" i="45"/>
  <c r="J24" i="45"/>
  <c r="R21" i="45"/>
  <c r="P20" i="45"/>
  <c r="P18" i="45"/>
  <c r="H18" i="45"/>
  <c r="V16" i="45"/>
  <c r="F16" i="45"/>
  <c r="P13" i="45"/>
  <c r="R12" i="45"/>
  <c r="J12" i="45"/>
  <c r="U7" i="45"/>
  <c r="E7" i="45"/>
  <c r="S6" i="45"/>
  <c r="C6" i="45"/>
  <c r="J74" i="45"/>
  <c r="L21" i="45"/>
  <c r="T16" i="45"/>
  <c r="D16" i="45"/>
  <c r="N13" i="45"/>
  <c r="L12" i="45"/>
  <c r="N72" i="75"/>
  <c r="U76" i="15"/>
  <c r="E76" i="15"/>
  <c r="S75" i="15"/>
  <c r="C75" i="15"/>
  <c r="Q74" i="15"/>
  <c r="O73" i="15"/>
  <c r="Q72" i="15"/>
  <c r="I72" i="15"/>
  <c r="W70" i="15"/>
  <c r="G70" i="15"/>
  <c r="U69" i="15"/>
  <c r="E69" i="15"/>
  <c r="S68" i="15"/>
  <c r="C68" i="15"/>
  <c r="Q67" i="15"/>
  <c r="O66" i="15"/>
  <c r="M65" i="15"/>
  <c r="K64" i="15"/>
  <c r="I63" i="15"/>
  <c r="W62" i="15"/>
  <c r="G62" i="15"/>
  <c r="U61" i="15"/>
  <c r="E61" i="15"/>
  <c r="S60" i="15"/>
  <c r="C60" i="15"/>
  <c r="Q59" i="15"/>
  <c r="O58" i="15"/>
  <c r="M57" i="15"/>
  <c r="K56" i="15"/>
  <c r="I55" i="15"/>
  <c r="W54" i="15"/>
  <c r="G54" i="15"/>
  <c r="U53" i="15"/>
  <c r="M53" i="15"/>
  <c r="E53" i="15"/>
  <c r="O51" i="15"/>
  <c r="M50" i="15"/>
  <c r="K49" i="15"/>
  <c r="I48" i="15"/>
  <c r="W47" i="15"/>
  <c r="G47" i="15"/>
  <c r="U46" i="15"/>
  <c r="E46" i="15"/>
  <c r="S45" i="15"/>
  <c r="S45" i="93" s="1"/>
  <c r="C45" i="15"/>
  <c r="Q44" i="15"/>
  <c r="O43" i="15"/>
  <c r="M42" i="15"/>
  <c r="K41" i="15"/>
  <c r="I40" i="15"/>
  <c r="W39" i="15"/>
  <c r="G39" i="15"/>
  <c r="U38" i="15"/>
  <c r="E38" i="15"/>
  <c r="S37" i="15"/>
  <c r="C37" i="15"/>
  <c r="Q36" i="15"/>
  <c r="O35" i="15"/>
  <c r="T32" i="15"/>
  <c r="D32" i="15"/>
  <c r="R31" i="15"/>
  <c r="P30" i="15"/>
  <c r="N29" i="15"/>
  <c r="P28" i="15"/>
  <c r="G28" i="15"/>
  <c r="R24" i="15"/>
  <c r="J21" i="15"/>
  <c r="H20" i="15"/>
  <c r="V19" i="15"/>
  <c r="F19" i="15"/>
  <c r="L18" i="15"/>
  <c r="C18" i="15"/>
  <c r="M16" i="15"/>
  <c r="K15" i="15"/>
  <c r="I14" i="15"/>
  <c r="W13" i="15"/>
  <c r="G13" i="15"/>
  <c r="U12" i="15"/>
  <c r="M12" i="15"/>
  <c r="O10" i="15"/>
  <c r="W7" i="15"/>
  <c r="G7" i="15"/>
  <c r="U6" i="15"/>
  <c r="E6" i="15"/>
  <c r="J10" i="15"/>
  <c r="R3" i="31"/>
  <c r="J3" i="32"/>
  <c r="N3" i="33"/>
  <c r="S76" i="45"/>
  <c r="C76" i="45"/>
  <c r="Q75" i="45"/>
  <c r="O74" i="45"/>
  <c r="I70" i="45"/>
  <c r="W69" i="45"/>
  <c r="G69" i="45"/>
  <c r="U68" i="45"/>
  <c r="E68" i="45"/>
  <c r="S67" i="45"/>
  <c r="C67" i="45"/>
  <c r="Q66" i="45"/>
  <c r="O65" i="45"/>
  <c r="M64" i="45"/>
  <c r="K63" i="45"/>
  <c r="I62" i="45"/>
  <c r="W61" i="45"/>
  <c r="G61" i="45"/>
  <c r="U60" i="45"/>
  <c r="E60" i="45"/>
  <c r="S59" i="45"/>
  <c r="C59" i="45"/>
  <c r="Q58" i="45"/>
  <c r="O57" i="45"/>
  <c r="M56" i="45"/>
  <c r="K55" i="45"/>
  <c r="I54" i="45"/>
  <c r="W53" i="45"/>
  <c r="O53" i="45"/>
  <c r="G53" i="45"/>
  <c r="L51" i="45"/>
  <c r="J50" i="45"/>
  <c r="H49" i="45"/>
  <c r="V48" i="45"/>
  <c r="F48" i="45"/>
  <c r="T47" i="45"/>
  <c r="D47" i="45"/>
  <c r="R46" i="45"/>
  <c r="P45" i="45"/>
  <c r="N44" i="45"/>
  <c r="L43" i="45"/>
  <c r="J42" i="45"/>
  <c r="H41" i="45"/>
  <c r="V40" i="45"/>
  <c r="F40" i="45"/>
  <c r="T39" i="45"/>
  <c r="D39" i="45"/>
  <c r="R38" i="45"/>
  <c r="P37" i="45"/>
  <c r="N36" i="45"/>
  <c r="L35" i="45"/>
  <c r="J34" i="45"/>
  <c r="H32" i="45"/>
  <c r="V31" i="45"/>
  <c r="F31" i="45"/>
  <c r="T30" i="45"/>
  <c r="D30" i="45"/>
  <c r="R29" i="45"/>
  <c r="O28" i="45"/>
  <c r="S25" i="45"/>
  <c r="C25" i="45"/>
  <c r="Q24" i="45"/>
  <c r="K23" i="45"/>
  <c r="C23" i="45"/>
  <c r="M21" i="45"/>
  <c r="I19" i="45"/>
  <c r="O18" i="45"/>
  <c r="Q14" i="45"/>
  <c r="O13" i="45"/>
  <c r="W10" i="45"/>
  <c r="G10" i="45"/>
  <c r="U9" i="45"/>
  <c r="H9" i="45"/>
  <c r="T7" i="45"/>
  <c r="D7" i="45"/>
  <c r="R6" i="45"/>
  <c r="W75" i="45"/>
  <c r="G75" i="45"/>
  <c r="I34" i="60"/>
  <c r="Q18" i="45"/>
  <c r="K14" i="45"/>
  <c r="I13" i="45"/>
  <c r="S9" i="45"/>
  <c r="C9" i="45"/>
  <c r="Q72" i="75"/>
  <c r="W74" i="101"/>
  <c r="G74" i="101"/>
  <c r="Q70" i="101"/>
  <c r="I58" i="101"/>
  <c r="W57" i="101"/>
  <c r="G57" i="101"/>
  <c r="U56" i="101"/>
  <c r="E56" i="101"/>
  <c r="S55" i="101"/>
  <c r="C55" i="101"/>
  <c r="Q54" i="101"/>
  <c r="R74" i="101"/>
  <c r="L70" i="101"/>
  <c r="R57" i="101"/>
  <c r="P56" i="101"/>
  <c r="N55" i="101"/>
  <c r="L54" i="101"/>
  <c r="D53" i="101"/>
  <c r="I74" i="101"/>
  <c r="S70" i="101"/>
  <c r="C70" i="101"/>
  <c r="K58" i="101"/>
  <c r="I57" i="101"/>
  <c r="W56" i="101"/>
  <c r="G56" i="101"/>
  <c r="U55" i="101"/>
  <c r="E55" i="101"/>
  <c r="S54" i="101"/>
  <c r="C54" i="101"/>
  <c r="P74" i="101"/>
  <c r="J70" i="101"/>
  <c r="R58" i="101"/>
  <c r="P57" i="101"/>
  <c r="N56" i="101"/>
  <c r="L55" i="101"/>
  <c r="J54" i="101"/>
  <c r="K2" i="26"/>
  <c r="R2" i="23"/>
  <c r="O26" i="69"/>
  <c r="M3" i="70"/>
  <c r="L3" i="98"/>
  <c r="L2" i="98" s="1"/>
  <c r="H3" i="108"/>
  <c r="H2" i="108" s="1"/>
  <c r="F3" i="35"/>
  <c r="L3" i="53"/>
  <c r="U3" i="59"/>
  <c r="E3" i="59"/>
  <c r="C27" i="17"/>
  <c r="C26" i="17" s="1"/>
  <c r="W71" i="31"/>
  <c r="W72" i="30"/>
  <c r="H3" i="42"/>
  <c r="H2" i="42" s="1"/>
  <c r="L3" i="59"/>
  <c r="L2" i="59" s="1"/>
  <c r="U3" i="73"/>
  <c r="E3" i="81"/>
  <c r="E2" i="81" s="1"/>
  <c r="O26" i="113"/>
  <c r="O3" i="115"/>
  <c r="O2" i="115" s="1"/>
  <c r="I26" i="2"/>
  <c r="P3" i="119"/>
  <c r="N3" i="119"/>
  <c r="T26" i="121"/>
  <c r="D26" i="121"/>
  <c r="J3" i="121"/>
  <c r="D26" i="2"/>
  <c r="S3" i="23"/>
  <c r="C3" i="23"/>
  <c r="L3" i="37"/>
  <c r="P76" i="15"/>
  <c r="N75" i="15"/>
  <c r="L74" i="15"/>
  <c r="J73" i="15"/>
  <c r="R70" i="15"/>
  <c r="P69" i="15"/>
  <c r="N68" i="15"/>
  <c r="L67" i="15"/>
  <c r="J66" i="15"/>
  <c r="H65" i="15"/>
  <c r="V64" i="15"/>
  <c r="F64" i="15"/>
  <c r="T63" i="15"/>
  <c r="D63" i="15"/>
  <c r="R62" i="15"/>
  <c r="P61" i="15"/>
  <c r="N60" i="15"/>
  <c r="L59" i="15"/>
  <c r="J58" i="15"/>
  <c r="H57" i="15"/>
  <c r="V56" i="15"/>
  <c r="F56" i="15"/>
  <c r="T55" i="15"/>
  <c r="D55" i="15"/>
  <c r="R54" i="15"/>
  <c r="J51" i="15"/>
  <c r="H50" i="15"/>
  <c r="V49" i="15"/>
  <c r="F49" i="15"/>
  <c r="T48" i="15"/>
  <c r="D48" i="15"/>
  <c r="R47" i="15"/>
  <c r="P46" i="15"/>
  <c r="N45" i="15"/>
  <c r="L44" i="15"/>
  <c r="J43" i="15"/>
  <c r="H42" i="15"/>
  <c r="V41" i="15"/>
  <c r="F41" i="15"/>
  <c r="T40" i="15"/>
  <c r="D40" i="15"/>
  <c r="R39" i="15"/>
  <c r="P38" i="15"/>
  <c r="N37" i="15"/>
  <c r="L36" i="15"/>
  <c r="J35" i="15"/>
  <c r="K32" i="15"/>
  <c r="I31" i="15"/>
  <c r="W30" i="15"/>
  <c r="G30" i="15"/>
  <c r="U29" i="15"/>
  <c r="E29" i="15"/>
  <c r="S28" i="15"/>
  <c r="S25" i="15"/>
  <c r="C25" i="15"/>
  <c r="Q24" i="15"/>
  <c r="M21" i="15"/>
  <c r="K20" i="15"/>
  <c r="I19" i="15"/>
  <c r="O18" i="15"/>
  <c r="F18" i="15"/>
  <c r="T16" i="15"/>
  <c r="D16" i="15"/>
  <c r="R15" i="15"/>
  <c r="P14" i="15"/>
  <c r="N13" i="15"/>
  <c r="P12" i="15"/>
  <c r="H12" i="15"/>
  <c r="V10" i="15"/>
  <c r="F10" i="15"/>
  <c r="L9" i="15"/>
  <c r="N7" i="15"/>
  <c r="L6" i="15"/>
  <c r="T26" i="24"/>
  <c r="R26" i="25"/>
  <c r="S53" i="30"/>
  <c r="H24" i="15"/>
  <c r="V23" i="15"/>
  <c r="N23" i="15"/>
  <c r="F23" i="15"/>
  <c r="L12" i="30"/>
  <c r="U3" i="33"/>
  <c r="R3" i="39"/>
  <c r="S26" i="40"/>
  <c r="R76" i="45"/>
  <c r="P75" i="45"/>
  <c r="L73" i="45"/>
  <c r="J72" i="45"/>
  <c r="H70" i="45"/>
  <c r="V69" i="45"/>
  <c r="F69" i="45"/>
  <c r="T68" i="45"/>
  <c r="D68" i="45"/>
  <c r="R67" i="45"/>
  <c r="P66" i="45"/>
  <c r="N65" i="45"/>
  <c r="L64" i="45"/>
  <c r="J63" i="45"/>
  <c r="H62" i="45"/>
  <c r="V61" i="45"/>
  <c r="F61" i="45"/>
  <c r="T60" i="45"/>
  <c r="D60" i="45"/>
  <c r="R59" i="45"/>
  <c r="P58" i="45"/>
  <c r="N57" i="45"/>
  <c r="L56" i="45"/>
  <c r="J55" i="45"/>
  <c r="H54" i="45"/>
  <c r="V53" i="45"/>
  <c r="F53" i="45"/>
  <c r="S51" i="45"/>
  <c r="C51" i="45"/>
  <c r="Q50" i="45"/>
  <c r="O49" i="45"/>
  <c r="M48" i="45"/>
  <c r="K47" i="45"/>
  <c r="I46" i="45"/>
  <c r="W45" i="45"/>
  <c r="G45" i="45"/>
  <c r="U44" i="45"/>
  <c r="E44" i="45"/>
  <c r="S43" i="45"/>
  <c r="C43" i="45"/>
  <c r="Q42" i="45"/>
  <c r="O41" i="45"/>
  <c r="M40" i="45"/>
  <c r="K39" i="45"/>
  <c r="I38" i="45"/>
  <c r="W37" i="45"/>
  <c r="G37" i="45"/>
  <c r="U36" i="45"/>
  <c r="E36" i="45"/>
  <c r="S35" i="45"/>
  <c r="C35" i="45"/>
  <c r="Q34" i="45"/>
  <c r="O32" i="45"/>
  <c r="M31" i="45"/>
  <c r="I29" i="45"/>
  <c r="W28" i="45"/>
  <c r="J28" i="45"/>
  <c r="V25" i="45"/>
  <c r="F25" i="45"/>
  <c r="T24" i="45"/>
  <c r="D24" i="45"/>
  <c r="R23" i="45"/>
  <c r="N20" i="45"/>
  <c r="L19" i="45"/>
  <c r="J18" i="45"/>
  <c r="V15" i="45"/>
  <c r="F15" i="45"/>
  <c r="T14" i="45"/>
  <c r="D14" i="45"/>
  <c r="N10" i="45"/>
  <c r="O7" i="45"/>
  <c r="M6" i="45"/>
  <c r="H76" i="45"/>
  <c r="R19" i="45"/>
  <c r="H15" i="45"/>
  <c r="V14" i="45"/>
  <c r="F14" i="45"/>
  <c r="P10" i="45"/>
  <c r="O76" i="15"/>
  <c r="M75" i="15"/>
  <c r="K74" i="15"/>
  <c r="I73" i="15"/>
  <c r="U70" i="15"/>
  <c r="E70" i="15"/>
  <c r="S69" i="15"/>
  <c r="C69" i="15"/>
  <c r="Q68" i="15"/>
  <c r="O67" i="15"/>
  <c r="M66" i="15"/>
  <c r="K65" i="15"/>
  <c r="I64" i="15"/>
  <c r="W63" i="15"/>
  <c r="G63" i="15"/>
  <c r="U62" i="15"/>
  <c r="E62" i="15"/>
  <c r="S61" i="15"/>
  <c r="C61" i="15"/>
  <c r="Q60" i="15"/>
  <c r="O59" i="15"/>
  <c r="M58" i="15"/>
  <c r="K57" i="15"/>
  <c r="I56" i="15"/>
  <c r="W55" i="15"/>
  <c r="G55" i="15"/>
  <c r="U54" i="15"/>
  <c r="E54" i="15"/>
  <c r="Q51" i="15"/>
  <c r="O50" i="15"/>
  <c r="M49" i="15"/>
  <c r="K48" i="15"/>
  <c r="I47" i="15"/>
  <c r="W46" i="15"/>
  <c r="G46" i="15"/>
  <c r="U45" i="15"/>
  <c r="E45" i="15"/>
  <c r="S44" i="15"/>
  <c r="C44" i="15"/>
  <c r="Q43" i="15"/>
  <c r="O42" i="15"/>
  <c r="M41" i="15"/>
  <c r="K40" i="15"/>
  <c r="I39" i="15"/>
  <c r="W38" i="15"/>
  <c r="G38" i="15"/>
  <c r="U37" i="15"/>
  <c r="E37" i="15"/>
  <c r="S36" i="15"/>
  <c r="C36" i="15"/>
  <c r="Q35" i="15"/>
  <c r="R34" i="15"/>
  <c r="V32" i="15"/>
  <c r="F32" i="15"/>
  <c r="T31" i="15"/>
  <c r="D31" i="15"/>
  <c r="R30" i="15"/>
  <c r="P29" i="15"/>
  <c r="R28" i="15"/>
  <c r="I28" i="15"/>
  <c r="V25" i="15"/>
  <c r="F25" i="15"/>
  <c r="P21" i="15"/>
  <c r="N20" i="15"/>
  <c r="L19" i="15"/>
  <c r="W16" i="15"/>
  <c r="G16" i="15"/>
  <c r="U15" i="15"/>
  <c r="E15" i="15"/>
  <c r="S14" i="15"/>
  <c r="C14" i="15"/>
  <c r="Q13" i="15"/>
  <c r="O12" i="15"/>
  <c r="M10" i="15"/>
  <c r="K9" i="15"/>
  <c r="I7" i="15"/>
  <c r="W6" i="15"/>
  <c r="G6" i="15"/>
  <c r="U5" i="15"/>
  <c r="E5" i="15"/>
  <c r="S26" i="24"/>
  <c r="I26" i="25"/>
  <c r="S26" i="31"/>
  <c r="K26" i="31"/>
  <c r="C26" i="31"/>
  <c r="I25" i="15"/>
  <c r="W24" i="15"/>
  <c r="G24" i="15"/>
  <c r="F9" i="30"/>
  <c r="T3" i="31"/>
  <c r="L3" i="31"/>
  <c r="I76" i="45"/>
  <c r="U74" i="45"/>
  <c r="E74" i="45"/>
  <c r="S73" i="45"/>
  <c r="C73" i="45"/>
  <c r="Q72" i="45"/>
  <c r="O70" i="45"/>
  <c r="M69" i="45"/>
  <c r="K68" i="45"/>
  <c r="I67" i="45"/>
  <c r="W66" i="45"/>
  <c r="G66" i="45"/>
  <c r="U65" i="45"/>
  <c r="E65" i="45"/>
  <c r="S64" i="45"/>
  <c r="C64" i="45"/>
  <c r="Q63" i="45"/>
  <c r="O62" i="45"/>
  <c r="M61" i="45"/>
  <c r="K60" i="45"/>
  <c r="I59" i="45"/>
  <c r="W58" i="45"/>
  <c r="G58" i="45"/>
  <c r="U57" i="45"/>
  <c r="E57" i="45"/>
  <c r="S56" i="45"/>
  <c r="C56" i="45"/>
  <c r="Q55" i="45"/>
  <c r="O54" i="45"/>
  <c r="M53" i="45"/>
  <c r="N51" i="45"/>
  <c r="L50" i="45"/>
  <c r="J49" i="45"/>
  <c r="H48" i="45"/>
  <c r="V47" i="45"/>
  <c r="F47" i="45"/>
  <c r="T46" i="45"/>
  <c r="D46" i="45"/>
  <c r="R45" i="45"/>
  <c r="P44" i="45"/>
  <c r="N43" i="45"/>
  <c r="L42" i="45"/>
  <c r="J41" i="45"/>
  <c r="H40" i="45"/>
  <c r="V39" i="45"/>
  <c r="F39" i="45"/>
  <c r="T38" i="45"/>
  <c r="D38" i="45"/>
  <c r="R37" i="45"/>
  <c r="P36" i="45"/>
  <c r="N35" i="45"/>
  <c r="P34" i="45"/>
  <c r="H34" i="45"/>
  <c r="V32" i="45"/>
  <c r="F32" i="45"/>
  <c r="T31" i="45"/>
  <c r="D31" i="45"/>
  <c r="R30" i="45"/>
  <c r="P29" i="45"/>
  <c r="I25" i="45"/>
  <c r="W24" i="45"/>
  <c r="G24" i="45"/>
  <c r="U23" i="45"/>
  <c r="E23" i="45"/>
  <c r="S21" i="45"/>
  <c r="C21" i="45"/>
  <c r="Q20" i="45"/>
  <c r="O19" i="45"/>
  <c r="K16" i="45"/>
  <c r="I15" i="45"/>
  <c r="S12" i="45"/>
  <c r="C12" i="45"/>
  <c r="Q10" i="45"/>
  <c r="N9" i="45"/>
  <c r="E9" i="45"/>
  <c r="N7" i="45"/>
  <c r="L6" i="45"/>
  <c r="J5" i="45"/>
  <c r="U73" i="45"/>
  <c r="E73" i="45"/>
  <c r="S20" i="45"/>
  <c r="C20" i="45"/>
  <c r="M16" i="45"/>
  <c r="K15" i="45"/>
  <c r="U12" i="45"/>
  <c r="M12" i="45"/>
  <c r="E12" i="45"/>
  <c r="W72" i="75"/>
  <c r="W5" i="75"/>
  <c r="R76" i="15"/>
  <c r="P75" i="15"/>
  <c r="N74" i="15"/>
  <c r="L73" i="15"/>
  <c r="H70" i="15"/>
  <c r="V69" i="15"/>
  <c r="F69" i="15"/>
  <c r="T68" i="15"/>
  <c r="D68" i="15"/>
  <c r="R67" i="15"/>
  <c r="P66" i="15"/>
  <c r="N65" i="15"/>
  <c r="L64" i="15"/>
  <c r="J63" i="15"/>
  <c r="H62" i="15"/>
  <c r="V61" i="15"/>
  <c r="F61" i="15"/>
  <c r="T60" i="15"/>
  <c r="D60" i="15"/>
  <c r="R59" i="15"/>
  <c r="P58" i="15"/>
  <c r="N57" i="15"/>
  <c r="L56" i="15"/>
  <c r="J55" i="15"/>
  <c r="H54" i="15"/>
  <c r="T51" i="15"/>
  <c r="D51" i="15"/>
  <c r="R50" i="15"/>
  <c r="P49" i="15"/>
  <c r="N48" i="15"/>
  <c r="L47" i="15"/>
  <c r="J46" i="15"/>
  <c r="H45" i="15"/>
  <c r="V44" i="15"/>
  <c r="F44" i="15"/>
  <c r="T43" i="15"/>
  <c r="D43" i="15"/>
  <c r="R42" i="15"/>
  <c r="P41" i="15"/>
  <c r="N40" i="15"/>
  <c r="L39" i="15"/>
  <c r="J38" i="15"/>
  <c r="H37" i="15"/>
  <c r="V36" i="15"/>
  <c r="F36" i="15"/>
  <c r="T35" i="15"/>
  <c r="D35" i="15"/>
  <c r="I32" i="15"/>
  <c r="W31" i="15"/>
  <c r="G31" i="15"/>
  <c r="U30" i="15"/>
  <c r="E30" i="15"/>
  <c r="S29" i="15"/>
  <c r="C29" i="15"/>
  <c r="U23" i="15"/>
  <c r="E23" i="15"/>
  <c r="S21" i="15"/>
  <c r="C21" i="15"/>
  <c r="Q20" i="15"/>
  <c r="O19" i="15"/>
  <c r="J16" i="15"/>
  <c r="H15" i="15"/>
  <c r="V14" i="15"/>
  <c r="F14" i="15"/>
  <c r="T13" i="15"/>
  <c r="D13" i="15"/>
  <c r="P10" i="15"/>
  <c r="R9" i="15"/>
  <c r="J9" i="15"/>
  <c r="L7" i="15"/>
  <c r="J6" i="15"/>
  <c r="L25" i="15"/>
  <c r="S3" i="31"/>
  <c r="K3" i="31"/>
  <c r="C3" i="31"/>
  <c r="J75" i="45"/>
  <c r="H74" i="45"/>
  <c r="V73" i="45"/>
  <c r="F73" i="45"/>
  <c r="N70" i="45"/>
  <c r="L69" i="45"/>
  <c r="J68" i="45"/>
  <c r="H67" i="45"/>
  <c r="V66" i="45"/>
  <c r="F66" i="45"/>
  <c r="T65" i="45"/>
  <c r="D65" i="45"/>
  <c r="R64" i="45"/>
  <c r="P63" i="45"/>
  <c r="N62" i="45"/>
  <c r="L61" i="45"/>
  <c r="J60" i="45"/>
  <c r="H59" i="45"/>
  <c r="V58" i="45"/>
  <c r="F58" i="45"/>
  <c r="T57" i="45"/>
  <c r="D57" i="45"/>
  <c r="R56" i="45"/>
  <c r="P55" i="45"/>
  <c r="N54" i="45"/>
  <c r="P53" i="45"/>
  <c r="H53" i="45"/>
  <c r="U51" i="45"/>
  <c r="E51" i="45"/>
  <c r="S50" i="45"/>
  <c r="C50" i="45"/>
  <c r="Q49" i="45"/>
  <c r="O48" i="45"/>
  <c r="M47" i="45"/>
  <c r="K46" i="45"/>
  <c r="I45" i="45"/>
  <c r="W44" i="45"/>
  <c r="G44" i="45"/>
  <c r="U43" i="45"/>
  <c r="E43" i="45"/>
  <c r="S42" i="45"/>
  <c r="C42" i="45"/>
  <c r="Q41" i="45"/>
  <c r="O40" i="45"/>
  <c r="M39" i="45"/>
  <c r="K38" i="45"/>
  <c r="I37" i="45"/>
  <c r="W36" i="45"/>
  <c r="G36" i="45"/>
  <c r="U35" i="45"/>
  <c r="E35" i="45"/>
  <c r="O31" i="45"/>
  <c r="M30" i="45"/>
  <c r="K29" i="45"/>
  <c r="H25" i="45"/>
  <c r="V24" i="45"/>
  <c r="F24" i="45"/>
  <c r="T23" i="45"/>
  <c r="L23" i="45"/>
  <c r="D23" i="45"/>
  <c r="N21" i="45"/>
  <c r="L20" i="45"/>
  <c r="R16" i="45"/>
  <c r="L13" i="45"/>
  <c r="V9" i="45"/>
  <c r="D9" i="45"/>
  <c r="Q7" i="45"/>
  <c r="O6" i="45"/>
  <c r="M5" i="45"/>
  <c r="V74" i="45"/>
  <c r="F74" i="45"/>
  <c r="H21" i="45"/>
  <c r="P16" i="45"/>
  <c r="J13" i="45"/>
  <c r="H12" i="45"/>
  <c r="R18" i="75"/>
  <c r="Q76" i="15"/>
  <c r="O75" i="15"/>
  <c r="M74" i="15"/>
  <c r="K73" i="15"/>
  <c r="S70" i="15"/>
  <c r="C70" i="15"/>
  <c r="Q69" i="15"/>
  <c r="O68" i="15"/>
  <c r="M67" i="15"/>
  <c r="K66" i="15"/>
  <c r="I65" i="15"/>
  <c r="W64" i="15"/>
  <c r="G64" i="15"/>
  <c r="U63" i="15"/>
  <c r="E63" i="15"/>
  <c r="S62" i="15"/>
  <c r="C62" i="15"/>
  <c r="Q61" i="15"/>
  <c r="O60" i="15"/>
  <c r="M59" i="15"/>
  <c r="K58" i="15"/>
  <c r="I57" i="15"/>
  <c r="W56" i="15"/>
  <c r="G56" i="15"/>
  <c r="U55" i="15"/>
  <c r="E55" i="15"/>
  <c r="S54" i="15"/>
  <c r="C54" i="15"/>
  <c r="K51" i="15"/>
  <c r="I50" i="15"/>
  <c r="W49" i="15"/>
  <c r="G49" i="15"/>
  <c r="U48" i="15"/>
  <c r="E48" i="15"/>
  <c r="S47" i="15"/>
  <c r="C47" i="15"/>
  <c r="Q46" i="15"/>
  <c r="O45" i="15"/>
  <c r="M44" i="15"/>
  <c r="K43" i="15"/>
  <c r="I42" i="15"/>
  <c r="W41" i="15"/>
  <c r="G41" i="15"/>
  <c r="U40" i="15"/>
  <c r="E40" i="15"/>
  <c r="S39" i="15"/>
  <c r="C39" i="15"/>
  <c r="Q38" i="15"/>
  <c r="O37" i="15"/>
  <c r="M36" i="15"/>
  <c r="K35" i="15"/>
  <c r="P32" i="15"/>
  <c r="N31" i="15"/>
  <c r="L30" i="15"/>
  <c r="J29" i="15"/>
  <c r="N24" i="15"/>
  <c r="P23" i="15"/>
  <c r="H23" i="15"/>
  <c r="V21" i="15"/>
  <c r="F21" i="15"/>
  <c r="T20" i="15"/>
  <c r="D20" i="15"/>
  <c r="R19" i="15"/>
  <c r="I16" i="15"/>
  <c r="W15" i="15"/>
  <c r="G15" i="15"/>
  <c r="U14" i="15"/>
  <c r="E14" i="15"/>
  <c r="S13" i="15"/>
  <c r="C13" i="15"/>
  <c r="K10" i="15"/>
  <c r="S7" i="15"/>
  <c r="C7" i="15"/>
  <c r="Q6" i="15"/>
  <c r="S5" i="15"/>
  <c r="K5" i="15"/>
  <c r="C5" i="15"/>
  <c r="G26" i="24"/>
  <c r="Q26" i="31"/>
  <c r="I26" i="31"/>
  <c r="S23" i="15"/>
  <c r="K23" i="15"/>
  <c r="C23" i="15"/>
  <c r="G18" i="30"/>
  <c r="Q12" i="30"/>
  <c r="T9" i="15"/>
  <c r="D9" i="15"/>
  <c r="V3" i="32"/>
  <c r="F3" i="32"/>
  <c r="I3" i="35"/>
  <c r="I2" i="35" s="1"/>
  <c r="G26" i="36"/>
  <c r="K3" i="39"/>
  <c r="K26" i="40"/>
  <c r="O76" i="45"/>
  <c r="M75" i="45"/>
  <c r="K74" i="45"/>
  <c r="W72" i="45"/>
  <c r="O72" i="45"/>
  <c r="G72" i="45"/>
  <c r="U70" i="45"/>
  <c r="E70" i="45"/>
  <c r="S69" i="45"/>
  <c r="C69" i="45"/>
  <c r="Q68" i="45"/>
  <c r="O67" i="45"/>
  <c r="M66" i="45"/>
  <c r="K65" i="45"/>
  <c r="I64" i="45"/>
  <c r="W63" i="45"/>
  <c r="G63" i="45"/>
  <c r="U62" i="45"/>
  <c r="E62" i="45"/>
  <c r="S61" i="45"/>
  <c r="C61" i="45"/>
  <c r="Q60" i="45"/>
  <c r="O59" i="45"/>
  <c r="M58" i="45"/>
  <c r="K57" i="45"/>
  <c r="I56" i="45"/>
  <c r="W55" i="45"/>
  <c r="G55" i="45"/>
  <c r="U54" i="45"/>
  <c r="E54" i="45"/>
  <c r="H51" i="45"/>
  <c r="V50" i="45"/>
  <c r="F50" i="45"/>
  <c r="T49" i="45"/>
  <c r="D49" i="45"/>
  <c r="R48" i="45"/>
  <c r="P47" i="45"/>
  <c r="N46" i="45"/>
  <c r="L45" i="45"/>
  <c r="J44" i="45"/>
  <c r="H43" i="45"/>
  <c r="V42" i="45"/>
  <c r="F42" i="45"/>
  <c r="T41" i="45"/>
  <c r="D41" i="45"/>
  <c r="R40" i="45"/>
  <c r="P39" i="45"/>
  <c r="N38" i="45"/>
  <c r="L37" i="45"/>
  <c r="J36" i="45"/>
  <c r="H35" i="45"/>
  <c r="V34" i="45"/>
  <c r="F34" i="45"/>
  <c r="T32" i="45"/>
  <c r="D32" i="45"/>
  <c r="R31" i="45"/>
  <c r="P30" i="45"/>
  <c r="K28" i="45"/>
  <c r="O25" i="45"/>
  <c r="M24" i="45"/>
  <c r="I21" i="45"/>
  <c r="U19" i="45"/>
  <c r="E19" i="45"/>
  <c r="M14" i="45"/>
  <c r="K13" i="45"/>
  <c r="S10" i="45"/>
  <c r="C10" i="45"/>
  <c r="P7" i="45"/>
  <c r="N6" i="45"/>
  <c r="H5" i="45"/>
  <c r="S75" i="45"/>
  <c r="C75" i="45"/>
  <c r="O30" i="45"/>
  <c r="M18" i="45"/>
  <c r="W14" i="45"/>
  <c r="G14" i="45"/>
  <c r="U13" i="45"/>
  <c r="E13" i="45"/>
  <c r="O9" i="45"/>
  <c r="I5" i="60"/>
  <c r="E23" i="75"/>
  <c r="S74" i="101"/>
  <c r="C74" i="101"/>
  <c r="M70" i="101"/>
  <c r="U58" i="101"/>
  <c r="E58" i="101"/>
  <c r="C57" i="101"/>
  <c r="Q56" i="101"/>
  <c r="O55" i="101"/>
  <c r="M54" i="101"/>
  <c r="J53" i="101"/>
  <c r="S57" i="101"/>
  <c r="N74" i="101"/>
  <c r="H70" i="101"/>
  <c r="P58" i="101"/>
  <c r="N57" i="101"/>
  <c r="L56" i="101"/>
  <c r="J55" i="101"/>
  <c r="H54" i="101"/>
  <c r="V53" i="101"/>
  <c r="N53" i="101"/>
  <c r="P54" i="101"/>
  <c r="U74" i="101"/>
  <c r="E74" i="101"/>
  <c r="O70" i="101"/>
  <c r="W58" i="101"/>
  <c r="G58" i="101"/>
  <c r="U57" i="101"/>
  <c r="E57" i="101"/>
  <c r="S56" i="101"/>
  <c r="C56" i="101"/>
  <c r="O54" i="101"/>
  <c r="M53" i="101"/>
  <c r="L74" i="101"/>
  <c r="V70" i="101"/>
  <c r="F70" i="101"/>
  <c r="N58" i="101"/>
  <c r="L57" i="101"/>
  <c r="J56" i="101"/>
  <c r="H55" i="101"/>
  <c r="V54" i="101"/>
  <c r="F54" i="101"/>
  <c r="T53" i="101"/>
  <c r="R56" i="101"/>
  <c r="C3" i="61"/>
  <c r="U3" i="62"/>
  <c r="E3" i="62"/>
  <c r="O3" i="63"/>
  <c r="Q3" i="64"/>
  <c r="K3" i="65"/>
  <c r="I3" i="68"/>
  <c r="O3" i="71"/>
  <c r="N3" i="72"/>
  <c r="N2" i="72" s="1"/>
  <c r="P3" i="73"/>
  <c r="J3" i="74"/>
  <c r="R3" i="76"/>
  <c r="T3" i="77"/>
  <c r="D3" i="77"/>
  <c r="R3" i="78"/>
  <c r="F3" i="78"/>
  <c r="H3" i="79"/>
  <c r="R3" i="80"/>
  <c r="H3" i="81"/>
  <c r="V3" i="84"/>
  <c r="F3" i="84"/>
  <c r="H3" i="85"/>
  <c r="H2" i="85" s="1"/>
  <c r="R3" i="86"/>
  <c r="E3" i="87"/>
  <c r="E2" i="87" s="1"/>
  <c r="R3" i="89"/>
  <c r="D3" i="90"/>
  <c r="D2" i="90" s="1"/>
  <c r="P3" i="92"/>
  <c r="V3" i="95"/>
  <c r="F3" i="95"/>
  <c r="H3" i="96"/>
  <c r="H2" i="96" s="1"/>
  <c r="R3" i="97"/>
  <c r="T3" i="98"/>
  <c r="D3" i="98"/>
  <c r="P3" i="100"/>
  <c r="R3" i="107"/>
  <c r="T3" i="108"/>
  <c r="D3" i="108"/>
  <c r="D2" i="108" s="1"/>
  <c r="N3" i="109"/>
  <c r="N2" i="109" s="1"/>
  <c r="V3" i="112"/>
  <c r="F3" i="112"/>
  <c r="H3" i="113"/>
  <c r="R3" i="114"/>
  <c r="R2" i="114" s="1"/>
  <c r="T3" i="115"/>
  <c r="T2" i="115" s="1"/>
  <c r="D3" i="115"/>
  <c r="I3" i="3"/>
  <c r="S3" i="4"/>
  <c r="C3" i="4"/>
  <c r="U3" i="5"/>
  <c r="E3" i="5"/>
  <c r="S3" i="6"/>
  <c r="C3" i="6"/>
  <c r="C3" i="10"/>
  <c r="R3" i="36"/>
  <c r="I3" i="59"/>
  <c r="I2" i="59" s="1"/>
  <c r="E3" i="79"/>
  <c r="E2" i="79" s="1"/>
  <c r="Q3" i="81"/>
  <c r="Q2" i="81" s="1"/>
  <c r="U3" i="85"/>
  <c r="Q3" i="92"/>
  <c r="S3" i="95"/>
  <c r="U3" i="96"/>
  <c r="E3" i="96"/>
  <c r="E2" i="96" s="1"/>
  <c r="O3" i="97"/>
  <c r="Q3" i="98"/>
  <c r="M3" i="100"/>
  <c r="C3" i="105"/>
  <c r="O3" i="107"/>
  <c r="Q3" i="108"/>
  <c r="K3" i="112"/>
  <c r="M3" i="113"/>
  <c r="W3" i="114"/>
  <c r="G3" i="114"/>
  <c r="I3" i="115"/>
  <c r="I2" i="115" s="1"/>
  <c r="Q3" i="119"/>
  <c r="M3" i="121"/>
  <c r="M2" i="125"/>
  <c r="O3" i="61"/>
  <c r="Q3" i="62"/>
  <c r="K3" i="63"/>
  <c r="W3" i="65"/>
  <c r="W2" i="65" s="1"/>
  <c r="G3" i="65"/>
  <c r="S3" i="67"/>
  <c r="C3" i="67"/>
  <c r="U3" i="68"/>
  <c r="O3" i="69"/>
  <c r="Q3" i="70"/>
  <c r="K3" i="71"/>
  <c r="K2" i="71" s="1"/>
  <c r="J3" i="72"/>
  <c r="L3" i="73"/>
  <c r="L2" i="73" s="1"/>
  <c r="V3" i="74"/>
  <c r="F3" i="74"/>
  <c r="N3" i="76"/>
  <c r="P3" i="77"/>
  <c r="T3" i="79"/>
  <c r="D3" i="79"/>
  <c r="N3" i="80"/>
  <c r="T3" i="81"/>
  <c r="D3" i="81"/>
  <c r="V3" i="82"/>
  <c r="R3" i="84"/>
  <c r="T3" i="85"/>
  <c r="D3" i="85"/>
  <c r="N3" i="86"/>
  <c r="N2" i="86" s="1"/>
  <c r="Q3" i="87"/>
  <c r="T3" i="88"/>
  <c r="D3" i="88"/>
  <c r="N3" i="89"/>
  <c r="P3" i="90"/>
  <c r="P2" i="90" s="1"/>
  <c r="J3" i="91"/>
  <c r="L3" i="92"/>
  <c r="R3" i="95"/>
  <c r="T3" i="96"/>
  <c r="T2" i="96" s="1"/>
  <c r="D3" i="96"/>
  <c r="N3" i="97"/>
  <c r="P3" i="98"/>
  <c r="L3" i="100"/>
  <c r="N3" i="107"/>
  <c r="P3" i="108"/>
  <c r="J3" i="109"/>
  <c r="J2" i="109" s="1"/>
  <c r="R3" i="112"/>
  <c r="T3" i="113"/>
  <c r="D3" i="113"/>
  <c r="N3" i="114"/>
  <c r="U3" i="3"/>
  <c r="E3" i="3"/>
  <c r="E2" i="3" s="1"/>
  <c r="O3" i="4"/>
  <c r="Q3" i="5"/>
  <c r="O3" i="6"/>
  <c r="W3" i="8"/>
  <c r="O3" i="10"/>
  <c r="T3" i="35"/>
  <c r="D3" i="35"/>
  <c r="N3" i="36"/>
  <c r="T3" i="59"/>
  <c r="D3" i="59"/>
  <c r="T3" i="67"/>
  <c r="T2" i="67" s="1"/>
  <c r="O3" i="95"/>
  <c r="Q3" i="96"/>
  <c r="K3" i="97"/>
  <c r="M3" i="98"/>
  <c r="M2" i="98" s="1"/>
  <c r="G3" i="99"/>
  <c r="C3" i="103"/>
  <c r="M3" i="108"/>
  <c r="J3" i="110"/>
  <c r="W3" i="112"/>
  <c r="G3" i="112"/>
  <c r="G2" i="112" s="1"/>
  <c r="I3" i="113"/>
  <c r="S3" i="114"/>
  <c r="U3" i="115"/>
  <c r="U2" i="115" s="1"/>
  <c r="E3" i="115"/>
  <c r="K2" i="118"/>
  <c r="M3" i="119"/>
  <c r="W3" i="120"/>
  <c r="I3" i="121"/>
  <c r="L3" i="121"/>
  <c r="M3" i="62"/>
  <c r="W3" i="63"/>
  <c r="G3" i="63"/>
  <c r="I3" i="64"/>
  <c r="I2" i="64" s="1"/>
  <c r="S3" i="65"/>
  <c r="C3" i="65"/>
  <c r="E3" i="66"/>
  <c r="O3" i="67"/>
  <c r="G3" i="71"/>
  <c r="V3" i="72"/>
  <c r="F3" i="72"/>
  <c r="H3" i="73"/>
  <c r="R3" i="74"/>
  <c r="J3" i="76"/>
  <c r="L3" i="77"/>
  <c r="P3" i="79"/>
  <c r="J3" i="80"/>
  <c r="P3" i="81"/>
  <c r="T3" i="83"/>
  <c r="D3" i="83"/>
  <c r="D2" i="83" s="1"/>
  <c r="N3" i="84"/>
  <c r="P3" i="85"/>
  <c r="J3" i="86"/>
  <c r="J3" i="89"/>
  <c r="V3" i="91"/>
  <c r="F3" i="91"/>
  <c r="H3" i="92"/>
  <c r="N3" i="95"/>
  <c r="P3" i="96"/>
  <c r="V3" i="99"/>
  <c r="F3" i="99"/>
  <c r="H3" i="100"/>
  <c r="J3" i="107"/>
  <c r="L3" i="108"/>
  <c r="V3" i="109"/>
  <c r="F3" i="109"/>
  <c r="F2" i="109" s="1"/>
  <c r="C3" i="111"/>
  <c r="N3" i="112"/>
  <c r="P3" i="113"/>
  <c r="J3" i="114"/>
  <c r="L3" i="115"/>
  <c r="Q3" i="3"/>
  <c r="K3" i="4"/>
  <c r="M3" i="5"/>
  <c r="K3" i="6"/>
  <c r="K3" i="10"/>
  <c r="P3" i="35"/>
  <c r="J3" i="36"/>
  <c r="J2" i="36" s="1"/>
  <c r="H3" i="55"/>
  <c r="L3" i="34"/>
  <c r="K3" i="95"/>
  <c r="M3" i="96"/>
  <c r="M2" i="96" s="1"/>
  <c r="W3" i="97"/>
  <c r="G3" i="97"/>
  <c r="I3" i="98"/>
  <c r="U3" i="100"/>
  <c r="E3" i="100"/>
  <c r="W3" i="107"/>
  <c r="S3" i="109"/>
  <c r="C3" i="109"/>
  <c r="V3" i="110"/>
  <c r="F3" i="110"/>
  <c r="S3" i="112"/>
  <c r="C3" i="112"/>
  <c r="U3" i="113"/>
  <c r="E3" i="113"/>
  <c r="G2" i="118"/>
  <c r="U3" i="121"/>
  <c r="E3" i="121"/>
  <c r="V2" i="125"/>
  <c r="F2" i="125"/>
  <c r="H3" i="121"/>
  <c r="W3" i="61"/>
  <c r="G3" i="61"/>
  <c r="I3" i="62"/>
  <c r="S3" i="63"/>
  <c r="C3" i="63"/>
  <c r="C2" i="63" s="1"/>
  <c r="U3" i="64"/>
  <c r="E3" i="64"/>
  <c r="O3" i="65"/>
  <c r="K3" i="67"/>
  <c r="S3" i="71"/>
  <c r="C3" i="71"/>
  <c r="R3" i="72"/>
  <c r="T3" i="73"/>
  <c r="D3" i="73"/>
  <c r="N3" i="74"/>
  <c r="N2" i="74" s="1"/>
  <c r="V3" i="76"/>
  <c r="F3" i="76"/>
  <c r="H3" i="77"/>
  <c r="V3" i="78"/>
  <c r="J3" i="78"/>
  <c r="L3" i="79"/>
  <c r="V3" i="80"/>
  <c r="F3" i="80"/>
  <c r="L3" i="81"/>
  <c r="L3" i="85"/>
  <c r="V3" i="86"/>
  <c r="F3" i="86"/>
  <c r="F2" i="86" s="1"/>
  <c r="I3" i="87"/>
  <c r="L3" i="88"/>
  <c r="V3" i="89"/>
  <c r="H3" i="90"/>
  <c r="R3" i="91"/>
  <c r="T3" i="92"/>
  <c r="D3" i="92"/>
  <c r="J3" i="95"/>
  <c r="L3" i="96"/>
  <c r="V3" i="97"/>
  <c r="V2" i="97" s="1"/>
  <c r="F3" i="97"/>
  <c r="T3" i="100"/>
  <c r="D3" i="100"/>
  <c r="V3" i="107"/>
  <c r="F3" i="107"/>
  <c r="R3" i="109"/>
  <c r="E3" i="110"/>
  <c r="J3" i="112"/>
  <c r="L3" i="113"/>
  <c r="V3" i="114"/>
  <c r="F3" i="114"/>
  <c r="M3" i="3"/>
  <c r="M2" i="3" s="1"/>
  <c r="W3" i="4"/>
  <c r="G3" i="4"/>
  <c r="I3" i="5"/>
  <c r="W3" i="6"/>
  <c r="G3" i="6"/>
  <c r="G3" i="10"/>
  <c r="L3" i="35"/>
  <c r="L2" i="35" s="1"/>
  <c r="V3" i="36"/>
  <c r="S3" i="97"/>
  <c r="C3" i="97"/>
  <c r="O3" i="99"/>
  <c r="S3" i="107"/>
  <c r="C3" i="107"/>
  <c r="O3" i="109"/>
  <c r="O3" i="112"/>
  <c r="K3" i="114"/>
  <c r="C3" i="118"/>
  <c r="R2" i="125"/>
  <c r="T3" i="121"/>
  <c r="W40" i="149"/>
  <c r="C42" i="149"/>
  <c r="O2" i="62"/>
  <c r="S2" i="68"/>
  <c r="F2" i="88"/>
  <c r="C2" i="3"/>
  <c r="O2" i="5"/>
  <c r="Q2" i="114"/>
  <c r="I2" i="118"/>
  <c r="O2" i="3"/>
  <c r="K2" i="5"/>
  <c r="Q2" i="112"/>
  <c r="E2" i="125"/>
  <c r="K2" i="68"/>
  <c r="V2" i="77"/>
  <c r="F2" i="77"/>
  <c r="T2" i="89"/>
  <c r="D2" i="89"/>
  <c r="Q2" i="69"/>
  <c r="M2" i="71"/>
  <c r="P2" i="89"/>
  <c r="G2" i="3"/>
  <c r="P2" i="36"/>
  <c r="W2" i="115"/>
  <c r="J2" i="3"/>
  <c r="J2" i="5"/>
  <c r="H2" i="27"/>
  <c r="O2" i="33"/>
  <c r="U2" i="41"/>
  <c r="H2" i="43"/>
  <c r="R2" i="53"/>
  <c r="M3" i="64"/>
  <c r="M3" i="66"/>
  <c r="W2" i="66"/>
  <c r="G2" i="66"/>
  <c r="E3" i="68"/>
  <c r="C2" i="68"/>
  <c r="U3" i="70"/>
  <c r="E3" i="70"/>
  <c r="I2" i="71"/>
  <c r="L2" i="78"/>
  <c r="L2" i="82"/>
  <c r="P3" i="83"/>
  <c r="N2" i="83"/>
  <c r="J3" i="84"/>
  <c r="M3" i="87"/>
  <c r="G2" i="87"/>
  <c r="P3" i="88"/>
  <c r="N2" i="88"/>
  <c r="F3" i="89"/>
  <c r="L3" i="90"/>
  <c r="V2" i="90"/>
  <c r="F2" i="90"/>
  <c r="J2" i="96"/>
  <c r="T2" i="97"/>
  <c r="D2" i="97"/>
  <c r="V71" i="102"/>
  <c r="D27" i="102"/>
  <c r="V2" i="108"/>
  <c r="F2" i="108"/>
  <c r="P2" i="109"/>
  <c r="I3" i="110"/>
  <c r="S2" i="110"/>
  <c r="C2" i="110"/>
  <c r="H3" i="115"/>
  <c r="S2" i="3"/>
  <c r="M2" i="4"/>
  <c r="Q32" i="149"/>
  <c r="C2" i="29"/>
  <c r="J2" i="35"/>
  <c r="D2" i="36"/>
  <c r="H2" i="39"/>
  <c r="H2" i="41"/>
  <c r="N2" i="64"/>
  <c r="J2" i="65"/>
  <c r="T2" i="66"/>
  <c r="T2" i="3"/>
  <c r="J27" i="149"/>
  <c r="E2" i="23"/>
  <c r="V2" i="26"/>
  <c r="K2" i="33"/>
  <c r="N2" i="43"/>
  <c r="N2" i="53"/>
  <c r="R2" i="55"/>
  <c r="I2" i="26"/>
  <c r="V2" i="37"/>
  <c r="T3" i="42"/>
  <c r="W2" i="54"/>
  <c r="E2" i="57"/>
  <c r="N2" i="59"/>
  <c r="F2" i="63"/>
  <c r="P2" i="64"/>
  <c r="N3" i="66"/>
  <c r="P3" i="67"/>
  <c r="N2" i="67"/>
  <c r="J2" i="69"/>
  <c r="S3" i="72"/>
  <c r="Q2" i="72"/>
  <c r="I3" i="73"/>
  <c r="M2" i="74"/>
  <c r="K2" i="79"/>
  <c r="G2" i="80"/>
  <c r="W2" i="81"/>
  <c r="G2" i="81"/>
  <c r="I3" i="88"/>
  <c r="K3" i="91"/>
  <c r="C3" i="95"/>
  <c r="V26" i="110"/>
  <c r="N3" i="110"/>
  <c r="G2" i="115"/>
  <c r="H2" i="125"/>
  <c r="U71" i="12"/>
  <c r="M71" i="12"/>
  <c r="I71" i="12"/>
  <c r="W71" i="11"/>
  <c r="S71" i="9"/>
  <c r="O71" i="9"/>
  <c r="K71" i="12"/>
  <c r="G71" i="11"/>
  <c r="C71" i="9"/>
  <c r="S53" i="7"/>
  <c r="G53" i="9"/>
  <c r="C52" i="7"/>
  <c r="S33" i="7"/>
  <c r="C33" i="7"/>
  <c r="U27" i="9"/>
  <c r="Q27" i="7"/>
  <c r="M27" i="11"/>
  <c r="I27" i="9"/>
  <c r="E27" i="9"/>
  <c r="W22" i="9"/>
  <c r="S22" i="9"/>
  <c r="O23" i="7"/>
  <c r="K22" i="12"/>
  <c r="G22" i="9"/>
  <c r="C23" i="9"/>
  <c r="U17" i="12"/>
  <c r="I17" i="12"/>
  <c r="E17" i="12"/>
  <c r="W17" i="11"/>
  <c r="S17" i="9"/>
  <c r="O18" i="7"/>
  <c r="G18" i="11"/>
  <c r="C18" i="9"/>
  <c r="U12" i="11"/>
  <c r="Q11" i="9"/>
  <c r="M11" i="7"/>
  <c r="I12" i="12"/>
  <c r="E11" i="11"/>
  <c r="U8" i="12"/>
  <c r="Q8" i="11"/>
  <c r="M8" i="9"/>
  <c r="I8" i="7"/>
  <c r="E8" i="12"/>
  <c r="W4" i="7"/>
  <c r="O4" i="11"/>
  <c r="K4" i="9"/>
  <c r="G4" i="7"/>
  <c r="L71" i="9"/>
  <c r="F27" i="11"/>
  <c r="D17" i="11"/>
  <c r="J11" i="12"/>
  <c r="V11" i="9"/>
  <c r="T4" i="9"/>
  <c r="D4" i="7"/>
  <c r="R71" i="7"/>
  <c r="N71" i="12"/>
  <c r="F71" i="7"/>
  <c r="R52" i="7"/>
  <c r="F52" i="7"/>
  <c r="V34" i="12"/>
  <c r="V34" i="9"/>
  <c r="V34" i="11"/>
  <c r="V34" i="7"/>
  <c r="V33" i="2"/>
  <c r="V26" i="2" s="1"/>
  <c r="N33" i="7"/>
  <c r="T27" i="11"/>
  <c r="P27" i="9"/>
  <c r="L27" i="7"/>
  <c r="H27" i="12"/>
  <c r="D27" i="11"/>
  <c r="V22" i="12"/>
  <c r="R22" i="11"/>
  <c r="N22" i="11"/>
  <c r="J22" i="7"/>
  <c r="F22" i="12"/>
  <c r="V18" i="12"/>
  <c r="V18" i="9"/>
  <c r="V18" i="11"/>
  <c r="V18" i="7"/>
  <c r="V17" i="2"/>
  <c r="R17" i="11"/>
  <c r="N17" i="7"/>
  <c r="J17" i="12"/>
  <c r="F18" i="9"/>
  <c r="T11" i="11"/>
  <c r="P11" i="12"/>
  <c r="L11" i="7"/>
  <c r="H11" i="11"/>
  <c r="D11" i="11"/>
  <c r="T8" i="12"/>
  <c r="P8" i="11"/>
  <c r="L8" i="9"/>
  <c r="H8" i="7"/>
  <c r="D8" i="11"/>
  <c r="R4" i="11"/>
  <c r="N4" i="9"/>
  <c r="F4" i="11"/>
  <c r="P71" i="7"/>
  <c r="L53" i="7"/>
  <c r="J27" i="7"/>
  <c r="P22" i="11"/>
  <c r="D22" i="9"/>
  <c r="N17" i="9"/>
  <c r="L17" i="7"/>
  <c r="N11" i="12"/>
  <c r="N11" i="9"/>
  <c r="N8" i="7"/>
  <c r="H4" i="11"/>
  <c r="U3" i="119"/>
  <c r="O26" i="121"/>
  <c r="C26" i="121"/>
  <c r="U71" i="9"/>
  <c r="Q72" i="9"/>
  <c r="M71" i="7"/>
  <c r="E72" i="9"/>
  <c r="I52" i="7"/>
  <c r="U33" i="7"/>
  <c r="E33" i="7"/>
  <c r="W28" i="9"/>
  <c r="S27" i="7"/>
  <c r="O26" i="2"/>
  <c r="O27" i="12"/>
  <c r="K27" i="11"/>
  <c r="G27" i="9"/>
  <c r="C27" i="7"/>
  <c r="U22" i="9"/>
  <c r="Q22" i="7"/>
  <c r="M22" i="12"/>
  <c r="I22" i="11"/>
  <c r="E22" i="9"/>
  <c r="W17" i="12"/>
  <c r="S17" i="12"/>
  <c r="K17" i="12"/>
  <c r="U17" i="11"/>
  <c r="Q17" i="9"/>
  <c r="M18" i="7"/>
  <c r="E17" i="11"/>
  <c r="W12" i="11"/>
  <c r="W12" i="12"/>
  <c r="W12" i="9"/>
  <c r="W12" i="7"/>
  <c r="W11" i="2"/>
  <c r="W3" i="2" s="1"/>
  <c r="S11" i="9"/>
  <c r="O11" i="7"/>
  <c r="K11" i="12"/>
  <c r="G11" i="9"/>
  <c r="C11" i="9"/>
  <c r="W8" i="9"/>
  <c r="S8" i="11"/>
  <c r="O8" i="7"/>
  <c r="K8" i="9"/>
  <c r="G8" i="9"/>
  <c r="C8" i="11"/>
  <c r="U4" i="11"/>
  <c r="Q4" i="9"/>
  <c r="M4" i="7"/>
  <c r="I3" i="2"/>
  <c r="I4" i="12"/>
  <c r="E4" i="11"/>
  <c r="H71" i="12"/>
  <c r="D33" i="7"/>
  <c r="N26" i="2"/>
  <c r="H22" i="9"/>
  <c r="H17" i="11"/>
  <c r="J11" i="11"/>
  <c r="R8" i="7"/>
  <c r="N4" i="12"/>
  <c r="L4" i="11"/>
  <c r="W3" i="109"/>
  <c r="K3" i="109"/>
  <c r="T71" i="7"/>
  <c r="D71" i="12"/>
  <c r="T52" i="7"/>
  <c r="R27" i="9"/>
  <c r="H17" i="12"/>
  <c r="T17" i="11"/>
  <c r="R11" i="7"/>
  <c r="V8" i="11"/>
  <c r="F8" i="9"/>
  <c r="P4" i="7"/>
  <c r="V2" i="3"/>
  <c r="F2" i="5"/>
  <c r="T2" i="27"/>
  <c r="S2" i="39"/>
  <c r="E2" i="41"/>
  <c r="T2" i="43"/>
  <c r="D2" i="43"/>
  <c r="F2" i="53"/>
  <c r="S2" i="66"/>
  <c r="C2" i="66"/>
  <c r="Q3" i="68"/>
  <c r="O2" i="68"/>
  <c r="K3" i="69"/>
  <c r="W3" i="71"/>
  <c r="U2" i="71"/>
  <c r="D2" i="72"/>
  <c r="R2" i="77"/>
  <c r="H2" i="82"/>
  <c r="L3" i="83"/>
  <c r="J2" i="83"/>
  <c r="S2" i="87"/>
  <c r="C2" i="87"/>
  <c r="R2" i="90"/>
  <c r="V2" i="96"/>
  <c r="F2" i="96"/>
  <c r="P2" i="97"/>
  <c r="R2" i="108"/>
  <c r="L2" i="109"/>
  <c r="O2" i="110"/>
  <c r="D2" i="112"/>
  <c r="I2" i="4"/>
  <c r="U26" i="149"/>
  <c r="M26" i="149"/>
  <c r="W27" i="149"/>
  <c r="G27" i="149"/>
  <c r="H2" i="24"/>
  <c r="G2" i="26"/>
  <c r="O2" i="29"/>
  <c r="H2" i="33"/>
  <c r="V2" i="35"/>
  <c r="R42" i="149"/>
  <c r="T2" i="39"/>
  <c r="D2" i="39"/>
  <c r="V2" i="40"/>
  <c r="T2" i="41"/>
  <c r="D2" i="41"/>
  <c r="W2" i="43"/>
  <c r="R2" i="59"/>
  <c r="V2" i="65"/>
  <c r="F2" i="65"/>
  <c r="P2" i="66"/>
  <c r="R2" i="67"/>
  <c r="U2" i="80"/>
  <c r="O2" i="83"/>
  <c r="P2" i="3"/>
  <c r="T26" i="149"/>
  <c r="U2" i="23"/>
  <c r="D2" i="27"/>
  <c r="L2" i="28"/>
  <c r="D8" i="30"/>
  <c r="W2" i="32"/>
  <c r="G2" i="32"/>
  <c r="U2" i="38"/>
  <c r="N26" i="44"/>
  <c r="J2" i="53"/>
  <c r="P3" i="55"/>
  <c r="I3" i="66"/>
  <c r="N2" i="23"/>
  <c r="F2" i="23"/>
  <c r="T2" i="38"/>
  <c r="J2" i="41"/>
  <c r="E3" i="43"/>
  <c r="G2" i="44"/>
  <c r="C2" i="54"/>
  <c r="Q2" i="57"/>
  <c r="V3" i="58"/>
  <c r="F3" i="58"/>
  <c r="R2" i="63"/>
  <c r="L2" i="64"/>
  <c r="J3" i="66"/>
  <c r="H2" i="66"/>
  <c r="L3" i="67"/>
  <c r="O3" i="72"/>
  <c r="M2" i="72"/>
  <c r="I2" i="74"/>
  <c r="W2" i="79"/>
  <c r="G2" i="79"/>
  <c r="Q2" i="80"/>
  <c r="S2" i="81"/>
  <c r="C2" i="81"/>
  <c r="Q2" i="82"/>
  <c r="L2" i="87"/>
  <c r="W3" i="91"/>
  <c r="K3" i="107"/>
  <c r="R26" i="110"/>
  <c r="U2" i="112"/>
  <c r="S2" i="115"/>
  <c r="C2" i="115"/>
  <c r="U2" i="118"/>
  <c r="T2" i="125"/>
  <c r="W71" i="12"/>
  <c r="S71" i="11"/>
  <c r="O71" i="7"/>
  <c r="K71" i="7"/>
  <c r="G71" i="12"/>
  <c r="C71" i="11"/>
  <c r="S53" i="9"/>
  <c r="O52" i="7"/>
  <c r="G53" i="11"/>
  <c r="O33" i="7"/>
  <c r="S27" i="12"/>
  <c r="C27" i="12"/>
  <c r="Q27" i="9"/>
  <c r="M27" i="7"/>
  <c r="E27" i="11"/>
  <c r="W22" i="12"/>
  <c r="S22" i="11"/>
  <c r="O23" i="11"/>
  <c r="K22" i="7"/>
  <c r="G22" i="12"/>
  <c r="C23" i="11"/>
  <c r="S17" i="11"/>
  <c r="O18" i="9"/>
  <c r="K17" i="7"/>
  <c r="G18" i="12"/>
  <c r="C18" i="11"/>
  <c r="U12" i="12"/>
  <c r="U11" i="12" s="1"/>
  <c r="Q11" i="11"/>
  <c r="M11" i="9"/>
  <c r="I12" i="7"/>
  <c r="U8" i="7"/>
  <c r="Q8" i="12"/>
  <c r="M8" i="11"/>
  <c r="I8" i="9"/>
  <c r="E8" i="7"/>
  <c r="W4" i="9"/>
  <c r="S4" i="7"/>
  <c r="K4" i="11"/>
  <c r="G4" i="9"/>
  <c r="C4" i="7"/>
  <c r="L71" i="11"/>
  <c r="V27" i="7"/>
  <c r="T22" i="9"/>
  <c r="P17" i="7"/>
  <c r="V11" i="11"/>
  <c r="J8" i="7"/>
  <c r="F4" i="12"/>
  <c r="T4" i="11"/>
  <c r="D4" i="9"/>
  <c r="H3" i="119"/>
  <c r="V72" i="12"/>
  <c r="V72" i="9"/>
  <c r="V72" i="11"/>
  <c r="V72" i="7"/>
  <c r="V71" i="2"/>
  <c r="R71" i="11"/>
  <c r="N71" i="7"/>
  <c r="J72" i="12"/>
  <c r="J72" i="9"/>
  <c r="J72" i="11"/>
  <c r="J72" i="7"/>
  <c r="J71" i="2"/>
  <c r="F71" i="11"/>
  <c r="V53" i="12"/>
  <c r="V53" i="11"/>
  <c r="V53" i="9"/>
  <c r="V53" i="7"/>
  <c r="V52" i="2"/>
  <c r="N52" i="7"/>
  <c r="J53" i="12"/>
  <c r="J53" i="11"/>
  <c r="J53" i="9"/>
  <c r="J53" i="7"/>
  <c r="J52" i="2"/>
  <c r="J33" i="7"/>
  <c r="T27" i="12"/>
  <c r="P27" i="11"/>
  <c r="L27" i="9"/>
  <c r="H27" i="7"/>
  <c r="D27" i="12"/>
  <c r="V22" i="7"/>
  <c r="R22" i="12"/>
  <c r="N22" i="9"/>
  <c r="J22" i="9"/>
  <c r="F22" i="7"/>
  <c r="R17" i="9"/>
  <c r="N17" i="11"/>
  <c r="J17" i="7"/>
  <c r="F18" i="12"/>
  <c r="T11" i="12"/>
  <c r="P11" i="9"/>
  <c r="L11" i="9"/>
  <c r="H11" i="7"/>
  <c r="D11" i="12"/>
  <c r="T8" i="7"/>
  <c r="P8" i="12"/>
  <c r="L8" i="11"/>
  <c r="H8" i="9"/>
  <c r="D8" i="7"/>
  <c r="N4" i="11"/>
  <c r="P71" i="9"/>
  <c r="L53" i="9"/>
  <c r="J27" i="9"/>
  <c r="D22" i="11"/>
  <c r="L17" i="9"/>
  <c r="N8" i="9"/>
  <c r="H3" i="2"/>
  <c r="H4" i="12"/>
  <c r="Q72" i="11"/>
  <c r="M71" i="11"/>
  <c r="I71" i="7"/>
  <c r="E72" i="12"/>
  <c r="U52" i="7"/>
  <c r="E52" i="7"/>
  <c r="Q33" i="7"/>
  <c r="U27" i="12"/>
  <c r="Q27" i="12"/>
  <c r="M27" i="12"/>
  <c r="I27" i="12"/>
  <c r="W28" i="11"/>
  <c r="S27" i="9"/>
  <c r="O27" i="7"/>
  <c r="K26" i="2"/>
  <c r="K27" i="12"/>
  <c r="G27" i="11"/>
  <c r="C27" i="9"/>
  <c r="U22" i="11"/>
  <c r="Q22" i="9"/>
  <c r="M22" i="7"/>
  <c r="I22" i="12"/>
  <c r="E22" i="11"/>
  <c r="Q17" i="11"/>
  <c r="M18" i="9"/>
  <c r="I17" i="7"/>
  <c r="S11" i="11"/>
  <c r="O11" i="9"/>
  <c r="K11" i="7"/>
  <c r="G11" i="11"/>
  <c r="C11" i="11"/>
  <c r="W8" i="12"/>
  <c r="S8" i="9"/>
  <c r="O8" i="11"/>
  <c r="K8" i="7"/>
  <c r="G8" i="12"/>
  <c r="C8" i="9"/>
  <c r="U3" i="2"/>
  <c r="U4" i="12"/>
  <c r="Q4" i="11"/>
  <c r="M4" i="9"/>
  <c r="I4" i="7"/>
  <c r="E3" i="2"/>
  <c r="E4" i="12"/>
  <c r="H71" i="7"/>
  <c r="P52" i="7"/>
  <c r="N27" i="7"/>
  <c r="H22" i="11"/>
  <c r="J17" i="9"/>
  <c r="H17" i="7"/>
  <c r="R8" i="9"/>
  <c r="L3" i="2"/>
  <c r="L4" i="12"/>
  <c r="W27" i="102"/>
  <c r="T71" i="9"/>
  <c r="D71" i="7"/>
  <c r="J27" i="12"/>
  <c r="R27" i="11"/>
  <c r="L22" i="7"/>
  <c r="R11" i="9"/>
  <c r="F11" i="7"/>
  <c r="F8" i="11"/>
  <c r="P4" i="11"/>
  <c r="K2" i="24"/>
  <c r="P2" i="27"/>
  <c r="N32" i="149"/>
  <c r="S2" i="35"/>
  <c r="G2" i="37"/>
  <c r="M2" i="40"/>
  <c r="E45" i="149"/>
  <c r="P2" i="43"/>
  <c r="O2" i="66"/>
  <c r="I2" i="67"/>
  <c r="M3" i="68"/>
  <c r="W3" i="69"/>
  <c r="G3" i="69"/>
  <c r="Q2" i="71"/>
  <c r="P2" i="72"/>
  <c r="N2" i="77"/>
  <c r="R2" i="81"/>
  <c r="H3" i="83"/>
  <c r="V2" i="83"/>
  <c r="F2" i="83"/>
  <c r="L2" i="89"/>
  <c r="N2" i="90"/>
  <c r="R2" i="96"/>
  <c r="L2" i="97"/>
  <c r="J71" i="102"/>
  <c r="V33" i="102"/>
  <c r="P27" i="102"/>
  <c r="N2" i="108"/>
  <c r="H2" i="109"/>
  <c r="K2" i="110"/>
  <c r="P3" i="115"/>
  <c r="K2" i="3"/>
  <c r="U2" i="4"/>
  <c r="E2" i="4"/>
  <c r="W2" i="5"/>
  <c r="G2" i="5"/>
  <c r="D2" i="24"/>
  <c r="G2" i="25"/>
  <c r="U32" i="149"/>
  <c r="O33" i="149"/>
  <c r="K2" i="29"/>
  <c r="D2" i="33"/>
  <c r="H3" i="35"/>
  <c r="R2" i="35"/>
  <c r="L2" i="36"/>
  <c r="P2" i="39"/>
  <c r="P2" i="41"/>
  <c r="S2" i="44"/>
  <c r="G2" i="54"/>
  <c r="U2" i="57"/>
  <c r="J2" i="59"/>
  <c r="L2" i="63"/>
  <c r="R2" i="65"/>
  <c r="L2" i="66"/>
  <c r="J2" i="67"/>
  <c r="E2" i="80"/>
  <c r="G2" i="88"/>
  <c r="D2" i="3"/>
  <c r="R5" i="149"/>
  <c r="F2" i="3"/>
  <c r="L2" i="4"/>
  <c r="F27" i="149"/>
  <c r="Q2" i="23"/>
  <c r="U2" i="24"/>
  <c r="D2" i="28"/>
  <c r="O2" i="35"/>
  <c r="Q2" i="38"/>
  <c r="G3" i="43"/>
  <c r="P2" i="54"/>
  <c r="L3" i="55"/>
  <c r="E26" i="71"/>
  <c r="L2" i="38"/>
  <c r="N2" i="40"/>
  <c r="Q3" i="43"/>
  <c r="C2" i="44"/>
  <c r="C33" i="46"/>
  <c r="H3" i="59"/>
  <c r="V2" i="59"/>
  <c r="F2" i="59"/>
  <c r="N2" i="63"/>
  <c r="H2" i="64"/>
  <c r="F3" i="66"/>
  <c r="H3" i="67"/>
  <c r="V2" i="67"/>
  <c r="F2" i="67"/>
  <c r="R3" i="68"/>
  <c r="I2" i="72"/>
  <c r="Q3" i="73"/>
  <c r="U2" i="74"/>
  <c r="E2" i="74"/>
  <c r="S2" i="79"/>
  <c r="C2" i="79"/>
  <c r="M2" i="80"/>
  <c r="O2" i="81"/>
  <c r="S3" i="91"/>
  <c r="C3" i="91"/>
  <c r="I3" i="100"/>
  <c r="G3" i="107"/>
  <c r="I3" i="108"/>
  <c r="N26" i="110"/>
  <c r="Q3" i="115"/>
  <c r="P2" i="125"/>
  <c r="W71" i="9"/>
  <c r="S71" i="12"/>
  <c r="O71" i="11"/>
  <c r="K71" i="9"/>
  <c r="G71" i="9"/>
  <c r="C71" i="12"/>
  <c r="S53" i="11"/>
  <c r="K52" i="7"/>
  <c r="G53" i="12"/>
  <c r="K33" i="7"/>
  <c r="U27" i="11"/>
  <c r="Q27" i="11"/>
  <c r="M27" i="9"/>
  <c r="I27" i="7"/>
  <c r="E27" i="12"/>
  <c r="W22" i="7"/>
  <c r="S22" i="12"/>
  <c r="O23" i="9"/>
  <c r="K22" i="9"/>
  <c r="G22" i="7"/>
  <c r="C23" i="12"/>
  <c r="W17" i="7"/>
  <c r="O18" i="11"/>
  <c r="K17" i="9"/>
  <c r="G18" i="7"/>
  <c r="C18" i="12"/>
  <c r="U12" i="7"/>
  <c r="M11" i="11"/>
  <c r="I12" i="9"/>
  <c r="E11" i="7"/>
  <c r="U8" i="9"/>
  <c r="Q8" i="7"/>
  <c r="M8" i="12"/>
  <c r="I8" i="11"/>
  <c r="E8" i="9"/>
  <c r="W4" i="12"/>
  <c r="S4" i="12"/>
  <c r="O4" i="12"/>
  <c r="K4" i="12"/>
  <c r="G4" i="12"/>
  <c r="C4" i="12"/>
  <c r="S4" i="9"/>
  <c r="O4" i="7"/>
  <c r="C4" i="9"/>
  <c r="L71" i="12"/>
  <c r="H52" i="7"/>
  <c r="V27" i="9"/>
  <c r="F27" i="7"/>
  <c r="T22" i="11"/>
  <c r="P17" i="9"/>
  <c r="D17" i="7"/>
  <c r="J8" i="9"/>
  <c r="T4" i="12"/>
  <c r="D4" i="11"/>
  <c r="O2" i="125"/>
  <c r="R71" i="9"/>
  <c r="N72" i="11"/>
  <c r="F71" i="9"/>
  <c r="F33" i="7"/>
  <c r="T27" i="7"/>
  <c r="P27" i="12"/>
  <c r="L27" i="11"/>
  <c r="H27" i="9"/>
  <c r="D27" i="7"/>
  <c r="V22" i="11"/>
  <c r="R22" i="7"/>
  <c r="N22" i="12"/>
  <c r="J22" i="11"/>
  <c r="F22" i="11"/>
  <c r="R17" i="12"/>
  <c r="J17" i="11"/>
  <c r="F18" i="7"/>
  <c r="T11" i="7"/>
  <c r="P11" i="11"/>
  <c r="L11" i="11"/>
  <c r="H11" i="9"/>
  <c r="D11" i="7"/>
  <c r="T8" i="9"/>
  <c r="P8" i="7"/>
  <c r="L8" i="12"/>
  <c r="H8" i="11"/>
  <c r="D8" i="9"/>
  <c r="R4" i="7"/>
  <c r="F4" i="7"/>
  <c r="P71" i="11"/>
  <c r="L53" i="11"/>
  <c r="P33" i="7"/>
  <c r="N27" i="12"/>
  <c r="J27" i="11"/>
  <c r="P22" i="7"/>
  <c r="T17" i="12"/>
  <c r="L17" i="11"/>
  <c r="N11" i="7"/>
  <c r="N8" i="11"/>
  <c r="H4" i="7"/>
  <c r="O3" i="114"/>
  <c r="C3" i="114"/>
  <c r="U71" i="7"/>
  <c r="Q72" i="12"/>
  <c r="M71" i="9"/>
  <c r="I71" i="9"/>
  <c r="E72" i="7"/>
  <c r="Q52" i="7"/>
  <c r="M33" i="7"/>
  <c r="W26" i="2"/>
  <c r="W28" i="12"/>
  <c r="S27" i="11"/>
  <c r="O27" i="9"/>
  <c r="K27" i="7"/>
  <c r="G26" i="2"/>
  <c r="G27" i="12"/>
  <c r="C27" i="11"/>
  <c r="U22" i="12"/>
  <c r="Q22" i="11"/>
  <c r="M22" i="9"/>
  <c r="I22" i="7"/>
  <c r="E22" i="12"/>
  <c r="U17" i="7"/>
  <c r="Q17" i="12"/>
  <c r="M18" i="11"/>
  <c r="I17" i="9"/>
  <c r="E17" i="7"/>
  <c r="Q11" i="12"/>
  <c r="O11" i="11"/>
  <c r="K11" i="9"/>
  <c r="G11" i="7"/>
  <c r="W8" i="7"/>
  <c r="S8" i="12"/>
  <c r="O8" i="9"/>
  <c r="K8" i="11"/>
  <c r="G8" i="7"/>
  <c r="C8" i="12"/>
  <c r="U4" i="7"/>
  <c r="Q3" i="2"/>
  <c r="Q4" i="12"/>
  <c r="M4" i="11"/>
  <c r="I4" i="9"/>
  <c r="E4" i="7"/>
  <c r="H71" i="9"/>
  <c r="D52" i="7"/>
  <c r="N27" i="9"/>
  <c r="H17" i="9"/>
  <c r="J11" i="7"/>
  <c r="R8" i="11"/>
  <c r="L4" i="7"/>
  <c r="T71" i="11"/>
  <c r="D71" i="9"/>
  <c r="H33" i="7"/>
  <c r="R26" i="2"/>
  <c r="L22" i="9"/>
  <c r="T17" i="7"/>
  <c r="V11" i="12"/>
  <c r="F11" i="12"/>
  <c r="R11" i="11"/>
  <c r="F11" i="9"/>
  <c r="V8" i="7"/>
  <c r="R4" i="12"/>
  <c r="P4" i="9"/>
  <c r="R2" i="5"/>
  <c r="L2" i="27"/>
  <c r="H33" i="149"/>
  <c r="W2" i="42"/>
  <c r="L2" i="43"/>
  <c r="V2" i="53"/>
  <c r="K2" i="66"/>
  <c r="W3" i="67"/>
  <c r="G3" i="67"/>
  <c r="W2" i="68"/>
  <c r="G2" i="68"/>
  <c r="S3" i="69"/>
  <c r="C3" i="69"/>
  <c r="J2" i="77"/>
  <c r="N2" i="79"/>
  <c r="R2" i="83"/>
  <c r="H2" i="89"/>
  <c r="J2" i="90"/>
  <c r="N2" i="96"/>
  <c r="J3" i="97"/>
  <c r="H2" i="97"/>
  <c r="J2" i="98"/>
  <c r="V2" i="100"/>
  <c r="F2" i="100"/>
  <c r="J2" i="108"/>
  <c r="T2" i="109"/>
  <c r="D2" i="109"/>
  <c r="W2" i="110"/>
  <c r="G2" i="110"/>
  <c r="W2" i="3"/>
  <c r="Q2" i="4"/>
  <c r="S2" i="5"/>
  <c r="C2" i="5"/>
  <c r="Q26" i="149"/>
  <c r="G2" i="29"/>
  <c r="P2" i="33"/>
  <c r="N2" i="35"/>
  <c r="L2" i="39"/>
  <c r="L2" i="41"/>
  <c r="O2" i="44"/>
  <c r="M2" i="57"/>
  <c r="V2" i="63"/>
  <c r="N2" i="65"/>
  <c r="D2" i="66"/>
  <c r="H2" i="71"/>
  <c r="O2" i="79"/>
  <c r="C2" i="88"/>
  <c r="P26" i="149"/>
  <c r="D26" i="149"/>
  <c r="N27" i="149"/>
  <c r="M2" i="23"/>
  <c r="D2" i="26"/>
  <c r="P8" i="30"/>
  <c r="S2" i="32"/>
  <c r="M2" i="38"/>
  <c r="G2" i="42"/>
  <c r="R2" i="43"/>
  <c r="V26" i="44"/>
  <c r="F26" i="44"/>
  <c r="V2" i="55"/>
  <c r="U3" i="66"/>
  <c r="U2" i="29"/>
  <c r="D2" i="38"/>
  <c r="K2" i="54"/>
  <c r="I2" i="57"/>
  <c r="N3" i="58"/>
  <c r="J2" i="63"/>
  <c r="T2" i="64"/>
  <c r="D2" i="64"/>
  <c r="N2" i="69"/>
  <c r="U2" i="72"/>
  <c r="E2" i="72"/>
  <c r="Q2" i="74"/>
  <c r="I2" i="80"/>
  <c r="K2" i="81"/>
  <c r="S2" i="83"/>
  <c r="O3" i="91"/>
  <c r="W3" i="95"/>
  <c r="G3" i="95"/>
  <c r="Q2" i="97"/>
  <c r="J26" i="110"/>
  <c r="R3" i="110"/>
  <c r="M2" i="112"/>
  <c r="K2" i="115"/>
  <c r="W71" i="7"/>
  <c r="S71" i="7"/>
  <c r="O71" i="12"/>
  <c r="K71" i="11"/>
  <c r="G71" i="7"/>
  <c r="C71" i="7"/>
  <c r="W52" i="7"/>
  <c r="S53" i="12"/>
  <c r="G53" i="7"/>
  <c r="W33" i="7"/>
  <c r="G33" i="7"/>
  <c r="U27" i="7"/>
  <c r="I27" i="11"/>
  <c r="E27" i="7"/>
  <c r="W22" i="11"/>
  <c r="S22" i="7"/>
  <c r="O23" i="12"/>
  <c r="K22" i="11"/>
  <c r="G22" i="11"/>
  <c r="C23" i="7"/>
  <c r="W17" i="9"/>
  <c r="S17" i="7"/>
  <c r="O18" i="12"/>
  <c r="K17" i="11"/>
  <c r="G18" i="9"/>
  <c r="C18" i="7"/>
  <c r="S11" i="12"/>
  <c r="C11" i="12"/>
  <c r="U12" i="9"/>
  <c r="Q11" i="7"/>
  <c r="I12" i="11"/>
  <c r="E11" i="9"/>
  <c r="U8" i="11"/>
  <c r="Q8" i="9"/>
  <c r="M8" i="7"/>
  <c r="I8" i="12"/>
  <c r="E8" i="11"/>
  <c r="W5" i="11"/>
  <c r="S4" i="11"/>
  <c r="O4" i="9"/>
  <c r="K4" i="7"/>
  <c r="G4" i="11"/>
  <c r="C4" i="11"/>
  <c r="L71" i="7"/>
  <c r="L33" i="7"/>
  <c r="V27" i="12"/>
  <c r="F27" i="12"/>
  <c r="V27" i="11"/>
  <c r="F27" i="9"/>
  <c r="T22" i="7"/>
  <c r="P17" i="12"/>
  <c r="D17" i="12"/>
  <c r="P17" i="11"/>
  <c r="D17" i="9"/>
  <c r="V11" i="7"/>
  <c r="J8" i="11"/>
  <c r="T4" i="7"/>
  <c r="D4" i="12"/>
  <c r="L2" i="118"/>
  <c r="K2" i="125"/>
  <c r="R71" i="12"/>
  <c r="N71" i="9"/>
  <c r="F71" i="12"/>
  <c r="R33" i="7"/>
  <c r="T27" i="9"/>
  <c r="P27" i="7"/>
  <c r="L26" i="2"/>
  <c r="L27" i="12"/>
  <c r="H27" i="11"/>
  <c r="D27" i="9"/>
  <c r="T22" i="12"/>
  <c r="P22" i="12"/>
  <c r="L22" i="12"/>
  <c r="H22" i="12"/>
  <c r="D22" i="12"/>
  <c r="V22" i="9"/>
  <c r="R22" i="9"/>
  <c r="N22" i="7"/>
  <c r="J22" i="12"/>
  <c r="F22" i="9"/>
  <c r="R17" i="7"/>
  <c r="N17" i="12"/>
  <c r="F18" i="11"/>
  <c r="T11" i="9"/>
  <c r="P11" i="7"/>
  <c r="L11" i="12"/>
  <c r="H11" i="12"/>
  <c r="D11" i="9"/>
  <c r="V8" i="12"/>
  <c r="R8" i="12"/>
  <c r="N8" i="12"/>
  <c r="J8" i="12"/>
  <c r="F8" i="12"/>
  <c r="T8" i="11"/>
  <c r="P8" i="9"/>
  <c r="L8" i="7"/>
  <c r="H8" i="12"/>
  <c r="D8" i="12"/>
  <c r="V5" i="12"/>
  <c r="V5" i="11"/>
  <c r="V5" i="9"/>
  <c r="V5" i="7"/>
  <c r="V4" i="2"/>
  <c r="V3" i="2" s="1"/>
  <c r="R4" i="9"/>
  <c r="N4" i="7"/>
  <c r="J5" i="12"/>
  <c r="J5" i="11"/>
  <c r="J5" i="9"/>
  <c r="J5" i="7"/>
  <c r="J4" i="2"/>
  <c r="J3" i="2" s="1"/>
  <c r="F4" i="9"/>
  <c r="P71" i="12"/>
  <c r="L53" i="12"/>
  <c r="J26" i="2"/>
  <c r="P22" i="9"/>
  <c r="D22" i="7"/>
  <c r="N11" i="11"/>
  <c r="H4" i="9"/>
  <c r="I3" i="119"/>
  <c r="U71" i="11"/>
  <c r="Q72" i="7"/>
  <c r="I71" i="11"/>
  <c r="E72" i="11"/>
  <c r="M52" i="7"/>
  <c r="I33" i="7"/>
  <c r="W28" i="7"/>
  <c r="S26" i="2"/>
  <c r="O27" i="11"/>
  <c r="K27" i="9"/>
  <c r="G27" i="7"/>
  <c r="C26" i="2"/>
  <c r="U22" i="7"/>
  <c r="Q22" i="12"/>
  <c r="M22" i="11"/>
  <c r="I22" i="9"/>
  <c r="E22" i="7"/>
  <c r="U17" i="9"/>
  <c r="Q17" i="7"/>
  <c r="M18" i="12"/>
  <c r="I17" i="11"/>
  <c r="E17" i="9"/>
  <c r="M11" i="12"/>
  <c r="E11" i="12"/>
  <c r="S11" i="7"/>
  <c r="O11" i="12"/>
  <c r="K11" i="11"/>
  <c r="G11" i="12"/>
  <c r="C11" i="7"/>
  <c r="W8" i="11"/>
  <c r="S8" i="7"/>
  <c r="O8" i="12"/>
  <c r="K8" i="12"/>
  <c r="G8" i="11"/>
  <c r="C8" i="7"/>
  <c r="U4" i="9"/>
  <c r="Q4" i="7"/>
  <c r="M3" i="2"/>
  <c r="M4" i="12"/>
  <c r="I4" i="11"/>
  <c r="E4" i="9"/>
  <c r="H71" i="11"/>
  <c r="T33" i="7"/>
  <c r="R27" i="12"/>
  <c r="N27" i="11"/>
  <c r="H22" i="7"/>
  <c r="L17" i="12"/>
  <c r="R11" i="12"/>
  <c r="J11" i="9"/>
  <c r="R3" i="2"/>
  <c r="L4" i="9"/>
  <c r="T71" i="12"/>
  <c r="D71" i="11"/>
  <c r="R27" i="7"/>
  <c r="L22" i="11"/>
  <c r="T17" i="9"/>
  <c r="F11" i="11"/>
  <c r="V8" i="9"/>
  <c r="F8" i="7"/>
  <c r="P3" i="2"/>
  <c r="P4" i="12"/>
  <c r="I2" i="65" l="1"/>
  <c r="U2" i="63"/>
  <c r="Q31" i="149"/>
  <c r="Q2" i="83"/>
  <c r="T3" i="102"/>
  <c r="U2" i="95"/>
  <c r="T2" i="112"/>
  <c r="W2" i="4"/>
  <c r="O2" i="67"/>
  <c r="E2" i="95"/>
  <c r="V2" i="115"/>
  <c r="F26" i="60"/>
  <c r="G2" i="92"/>
  <c r="L2" i="114"/>
  <c r="E2" i="99"/>
  <c r="U2" i="109"/>
  <c r="Q2" i="66"/>
  <c r="I32" i="149"/>
  <c r="E2" i="91"/>
  <c r="P2" i="92"/>
  <c r="N2" i="115"/>
  <c r="Q2" i="109"/>
  <c r="C2" i="64"/>
  <c r="L2" i="99"/>
  <c r="I2" i="46"/>
  <c r="G2" i="58"/>
  <c r="K2" i="16"/>
  <c r="C2" i="35"/>
  <c r="D2" i="70"/>
  <c r="U26" i="60"/>
  <c r="P2" i="107"/>
  <c r="N5" i="149"/>
  <c r="U2" i="34"/>
  <c r="W2" i="108"/>
  <c r="F2" i="79"/>
  <c r="T2" i="76"/>
  <c r="G2" i="59"/>
  <c r="L2" i="74"/>
  <c r="L2" i="86"/>
  <c r="U2" i="87"/>
  <c r="F2" i="46"/>
  <c r="L31" i="149"/>
  <c r="W2" i="82"/>
  <c r="F2" i="121"/>
  <c r="V2" i="70"/>
  <c r="F30" i="149"/>
  <c r="O2" i="70"/>
  <c r="P2" i="80"/>
  <c r="F2" i="92"/>
  <c r="P2" i="70"/>
  <c r="G2" i="70"/>
  <c r="G2" i="113"/>
  <c r="K2" i="70"/>
  <c r="Q2" i="6"/>
  <c r="N2" i="92"/>
  <c r="M2" i="46"/>
  <c r="L2" i="91"/>
  <c r="M2" i="6"/>
  <c r="M26" i="75"/>
  <c r="K2" i="61"/>
  <c r="Q2" i="110"/>
  <c r="E2" i="65"/>
  <c r="W43" i="149"/>
  <c r="E32" i="149"/>
  <c r="U2" i="84"/>
  <c r="H2" i="114"/>
  <c r="E2" i="54"/>
  <c r="E56" i="149" s="1"/>
  <c r="Q26" i="60"/>
  <c r="I2" i="78"/>
  <c r="R26" i="94"/>
  <c r="K2" i="65"/>
  <c r="K2" i="62"/>
  <c r="F2" i="76"/>
  <c r="D2" i="82"/>
  <c r="H2" i="81"/>
  <c r="M2" i="107"/>
  <c r="E2" i="86"/>
  <c r="O2" i="38"/>
  <c r="U2" i="89"/>
  <c r="O2" i="84"/>
  <c r="S2" i="59"/>
  <c r="L2" i="80"/>
  <c r="H2" i="95"/>
  <c r="K42" i="149"/>
  <c r="D2" i="54"/>
  <c r="D56" i="149" s="1"/>
  <c r="C2" i="105"/>
  <c r="K2" i="46"/>
  <c r="V28" i="149"/>
  <c r="T2" i="99"/>
  <c r="M2" i="44"/>
  <c r="T2" i="29"/>
  <c r="K3" i="94"/>
  <c r="H2" i="86"/>
  <c r="C2" i="113"/>
  <c r="F32" i="149"/>
  <c r="T2" i="80"/>
  <c r="O26" i="75"/>
  <c r="U2" i="46"/>
  <c r="J30" i="149"/>
  <c r="E2" i="59"/>
  <c r="M2" i="86"/>
  <c r="W2" i="46"/>
  <c r="P2" i="73"/>
  <c r="D2" i="61"/>
  <c r="P2" i="85"/>
  <c r="K26" i="30"/>
  <c r="Q2" i="58"/>
  <c r="P2" i="84"/>
  <c r="W2" i="97"/>
  <c r="R2" i="74"/>
  <c r="R2" i="82"/>
  <c r="R2" i="85"/>
  <c r="D2" i="107"/>
  <c r="E2" i="53"/>
  <c r="E55" i="149" s="1"/>
  <c r="C2" i="109"/>
  <c r="D26" i="94"/>
  <c r="O2" i="78"/>
  <c r="M2" i="99"/>
  <c r="U2" i="83"/>
  <c r="V2" i="121"/>
  <c r="U2" i="107"/>
  <c r="N3" i="60"/>
  <c r="U2" i="78"/>
  <c r="S26" i="60"/>
  <c r="M2" i="78"/>
  <c r="E2" i="61"/>
  <c r="J2" i="92"/>
  <c r="P2" i="91"/>
  <c r="V2" i="79"/>
  <c r="D2" i="74"/>
  <c r="E31" i="149"/>
  <c r="U45" i="149"/>
  <c r="T3" i="30"/>
  <c r="Q2" i="61"/>
  <c r="Q2" i="65"/>
  <c r="W2" i="64"/>
  <c r="U2" i="61"/>
  <c r="D2" i="46"/>
  <c r="E2" i="76"/>
  <c r="P2" i="76"/>
  <c r="I2" i="54"/>
  <c r="I56" i="149" s="1"/>
  <c r="Q26" i="94"/>
  <c r="H2" i="68"/>
  <c r="L2" i="112"/>
  <c r="L2" i="70"/>
  <c r="U26" i="75"/>
  <c r="W2" i="85"/>
  <c r="C2" i="53"/>
  <c r="E2" i="78"/>
  <c r="V3" i="30"/>
  <c r="P33" i="149"/>
  <c r="R45" i="149"/>
  <c r="D2" i="92"/>
  <c r="T2" i="55"/>
  <c r="S3" i="94"/>
  <c r="T2" i="74"/>
  <c r="I2" i="44"/>
  <c r="K33" i="149"/>
  <c r="V2" i="36"/>
  <c r="V2" i="84"/>
  <c r="S2" i="46"/>
  <c r="N2" i="113"/>
  <c r="R2" i="121"/>
  <c r="R2" i="113"/>
  <c r="N3" i="30"/>
  <c r="S3" i="75"/>
  <c r="I2" i="58"/>
  <c r="K3" i="60"/>
  <c r="S2" i="89"/>
  <c r="S2" i="64"/>
  <c r="K2" i="85"/>
  <c r="Q2" i="63"/>
  <c r="C2" i="62"/>
  <c r="F2" i="68"/>
  <c r="W2" i="24"/>
  <c r="K2" i="86"/>
  <c r="R2" i="70"/>
  <c r="U2" i="110"/>
  <c r="H2" i="99"/>
  <c r="T2" i="62"/>
  <c r="Q3" i="60"/>
  <c r="P2" i="112"/>
  <c r="T2" i="46"/>
  <c r="H2" i="54"/>
  <c r="H56" i="149" s="1"/>
  <c r="W2" i="113"/>
  <c r="D2" i="99"/>
  <c r="W2" i="77"/>
  <c r="T2" i="91"/>
  <c r="J8" i="149"/>
  <c r="V29" i="149"/>
  <c r="I44" i="149"/>
  <c r="V2" i="80"/>
  <c r="G2" i="97"/>
  <c r="T2" i="81"/>
  <c r="V2" i="31"/>
  <c r="J2" i="99"/>
  <c r="L2" i="6"/>
  <c r="S2" i="85"/>
  <c r="K2" i="92"/>
  <c r="P2" i="86"/>
  <c r="L29" i="149"/>
  <c r="C2" i="82"/>
  <c r="J2" i="85"/>
  <c r="R2" i="100"/>
  <c r="S2" i="77"/>
  <c r="K2" i="63"/>
  <c r="Q2" i="54"/>
  <c r="G2" i="86"/>
  <c r="U2" i="108"/>
  <c r="I2" i="91"/>
  <c r="O2" i="108"/>
  <c r="N31" i="149"/>
  <c r="Q2" i="107"/>
  <c r="Q2" i="99"/>
  <c r="C2" i="90"/>
  <c r="F2" i="73"/>
  <c r="R26" i="30"/>
  <c r="R2" i="61"/>
  <c r="J2" i="57"/>
  <c r="D2" i="80"/>
  <c r="G2" i="62"/>
  <c r="J34" i="149"/>
  <c r="W34" i="149"/>
  <c r="C33" i="149"/>
  <c r="R2" i="36"/>
  <c r="Q2" i="64"/>
  <c r="K2" i="96"/>
  <c r="E2" i="83"/>
  <c r="U2" i="76"/>
  <c r="K2" i="114"/>
  <c r="L2" i="85"/>
  <c r="V2" i="91"/>
  <c r="H2" i="88"/>
  <c r="P2" i="114"/>
  <c r="C2" i="98"/>
  <c r="L26" i="94"/>
  <c r="C2" i="38"/>
  <c r="H2" i="44"/>
  <c r="L2" i="76"/>
  <c r="P3" i="102"/>
  <c r="F2" i="57"/>
  <c r="M2" i="97"/>
  <c r="N2" i="46"/>
  <c r="I2" i="63"/>
  <c r="Q3" i="75"/>
  <c r="O3" i="75"/>
  <c r="Q2" i="76"/>
  <c r="C26" i="75"/>
  <c r="K26" i="60"/>
  <c r="Q2" i="78"/>
  <c r="K2" i="98"/>
  <c r="Q2" i="53"/>
  <c r="Q55" i="149" s="1"/>
  <c r="J3" i="60"/>
  <c r="J2" i="60" s="1"/>
  <c r="W2" i="84"/>
  <c r="L2" i="40"/>
  <c r="S2" i="100"/>
  <c r="H2" i="74"/>
  <c r="J2" i="100"/>
  <c r="Q2" i="95"/>
  <c r="I3" i="75"/>
  <c r="C2" i="96"/>
  <c r="V3" i="94"/>
  <c r="F2" i="70"/>
  <c r="T2" i="84"/>
  <c r="O2" i="98"/>
  <c r="F2" i="95"/>
  <c r="V26" i="30"/>
  <c r="K2" i="108"/>
  <c r="O2" i="112"/>
  <c r="F2" i="74"/>
  <c r="J2" i="121"/>
  <c r="G2" i="91"/>
  <c r="F26" i="30"/>
  <c r="M2" i="84"/>
  <c r="P2" i="62"/>
  <c r="V2" i="92"/>
  <c r="I2" i="61"/>
  <c r="V2" i="113"/>
  <c r="S2" i="82"/>
  <c r="P2" i="68"/>
  <c r="W2" i="98"/>
  <c r="H2" i="84"/>
  <c r="S2" i="113"/>
  <c r="R2" i="79"/>
  <c r="W3" i="60"/>
  <c r="T2" i="100"/>
  <c r="I2" i="109"/>
  <c r="Q26" i="30"/>
  <c r="W2" i="76"/>
  <c r="D26" i="75"/>
  <c r="D2" i="75" s="1"/>
  <c r="P3" i="60"/>
  <c r="G2" i="98"/>
  <c r="R3" i="30"/>
  <c r="O2" i="64"/>
  <c r="K2" i="90"/>
  <c r="D2" i="62"/>
  <c r="V2" i="46"/>
  <c r="O42" i="149"/>
  <c r="H3" i="94"/>
  <c r="P3" i="94"/>
  <c r="P2" i="46"/>
  <c r="P7" i="149"/>
  <c r="T33" i="149"/>
  <c r="S42" i="149"/>
  <c r="D2" i="73"/>
  <c r="D2" i="68"/>
  <c r="H5" i="149"/>
  <c r="Q2" i="98"/>
  <c r="Q44" i="149"/>
  <c r="P31" i="149"/>
  <c r="G2" i="61"/>
  <c r="O2" i="86"/>
  <c r="M3" i="60"/>
  <c r="L2" i="95"/>
  <c r="W42" i="149"/>
  <c r="I28" i="149"/>
  <c r="V2" i="76"/>
  <c r="P2" i="61"/>
  <c r="O2" i="53"/>
  <c r="O55" i="149" s="1"/>
  <c r="U2" i="92"/>
  <c r="F26" i="102"/>
  <c r="T26" i="60"/>
  <c r="O26" i="60"/>
  <c r="M2" i="31"/>
  <c r="D3" i="60"/>
  <c r="F3" i="60"/>
  <c r="F2" i="60" s="1"/>
  <c r="W2" i="70"/>
  <c r="O2" i="34"/>
  <c r="O2" i="96"/>
  <c r="C2" i="70"/>
  <c r="W2" i="58"/>
  <c r="O2" i="77"/>
  <c r="F26" i="94"/>
  <c r="D2" i="44"/>
  <c r="F3" i="102"/>
  <c r="R2" i="57"/>
  <c r="H2" i="87"/>
  <c r="H2" i="40"/>
  <c r="C3" i="30"/>
  <c r="D2" i="84"/>
  <c r="J26" i="94"/>
  <c r="U2" i="86"/>
  <c r="U3" i="75"/>
  <c r="U2" i="75" s="1"/>
  <c r="V3" i="60"/>
  <c r="F2" i="113"/>
  <c r="E2" i="58"/>
  <c r="O2" i="85"/>
  <c r="R2" i="87"/>
  <c r="D2" i="91"/>
  <c r="N2" i="61"/>
  <c r="N2" i="82"/>
  <c r="I2" i="99"/>
  <c r="R2" i="115"/>
  <c r="T2" i="82"/>
  <c r="O26" i="94"/>
  <c r="K26" i="75"/>
  <c r="V26" i="94"/>
  <c r="P2" i="57"/>
  <c r="P2" i="95"/>
  <c r="W2" i="100"/>
  <c r="R2" i="92"/>
  <c r="Q2" i="84"/>
  <c r="J2" i="31"/>
  <c r="H2" i="70"/>
  <c r="U26" i="94"/>
  <c r="V2" i="16"/>
  <c r="C2" i="125"/>
  <c r="C2" i="112"/>
  <c r="H36" i="93"/>
  <c r="M3" i="94"/>
  <c r="V2" i="85"/>
  <c r="U31" i="149"/>
  <c r="V44" i="149"/>
  <c r="L2" i="79"/>
  <c r="V2" i="99"/>
  <c r="V2" i="74"/>
  <c r="M2" i="100"/>
  <c r="O2" i="90"/>
  <c r="T26" i="75"/>
  <c r="N2" i="73"/>
  <c r="D3" i="94"/>
  <c r="S33" i="149"/>
  <c r="S2" i="63"/>
  <c r="I2" i="92"/>
  <c r="P2" i="29"/>
  <c r="C2" i="59"/>
  <c r="R31" i="149"/>
  <c r="H2" i="55"/>
  <c r="J28" i="149"/>
  <c r="H43" i="149"/>
  <c r="N2" i="36"/>
  <c r="T2" i="61"/>
  <c r="L2" i="44"/>
  <c r="J2" i="112"/>
  <c r="R2" i="44"/>
  <c r="L26" i="75"/>
  <c r="G2" i="46"/>
  <c r="C30" i="149"/>
  <c r="D2" i="85"/>
  <c r="L2" i="57"/>
  <c r="U2" i="6"/>
  <c r="O2" i="46"/>
  <c r="P29" i="149"/>
  <c r="S24" i="93"/>
  <c r="K2" i="100"/>
  <c r="E2" i="90"/>
  <c r="K2" i="38"/>
  <c r="T3" i="60"/>
  <c r="U2" i="16"/>
  <c r="L2" i="46"/>
  <c r="C2" i="86"/>
  <c r="O2" i="58"/>
  <c r="L26" i="30"/>
  <c r="V2" i="73"/>
  <c r="R2" i="73"/>
  <c r="C2" i="78"/>
  <c r="M2" i="109"/>
  <c r="G26" i="60"/>
  <c r="J2" i="16"/>
  <c r="L2" i="68"/>
  <c r="C2" i="104"/>
  <c r="S2" i="70"/>
  <c r="G2" i="77"/>
  <c r="J2" i="73"/>
  <c r="Q2" i="46"/>
  <c r="E26" i="75"/>
  <c r="J2" i="46"/>
  <c r="O2" i="100"/>
  <c r="O2" i="16"/>
  <c r="W2" i="121"/>
  <c r="N3" i="94"/>
  <c r="S2" i="98"/>
  <c r="N2" i="16"/>
  <c r="R2" i="46"/>
  <c r="J2" i="61"/>
  <c r="S2" i="121"/>
  <c r="E2" i="46"/>
  <c r="T26" i="102"/>
  <c r="T2" i="102" s="1"/>
  <c r="P2" i="44"/>
  <c r="T2" i="16"/>
  <c r="P26" i="60"/>
  <c r="S2" i="78"/>
  <c r="R2" i="16"/>
  <c r="M2" i="54"/>
  <c r="V2" i="57"/>
  <c r="S2" i="84"/>
  <c r="K2" i="113"/>
  <c r="G2" i="16"/>
  <c r="G2" i="89"/>
  <c r="G2" i="76"/>
  <c r="T31" i="149"/>
  <c r="E2" i="34"/>
  <c r="D2" i="114"/>
  <c r="M44" i="149"/>
  <c r="G2" i="85"/>
  <c r="F2" i="62"/>
  <c r="N2" i="70"/>
  <c r="L3" i="75"/>
  <c r="I2" i="86"/>
  <c r="O3" i="60"/>
  <c r="I2" i="16"/>
  <c r="C45" i="93"/>
  <c r="V2" i="87"/>
  <c r="F2" i="16"/>
  <c r="Q2" i="16"/>
  <c r="T2" i="68"/>
  <c r="W2" i="90"/>
  <c r="Q3" i="94"/>
  <c r="P26" i="75"/>
  <c r="S2" i="86"/>
  <c r="L2" i="58"/>
  <c r="M2" i="76"/>
  <c r="G2" i="84"/>
  <c r="G2" i="38"/>
  <c r="K2" i="82"/>
  <c r="S2" i="38"/>
  <c r="H2" i="16"/>
  <c r="S2" i="58"/>
  <c r="G2" i="78"/>
  <c r="L3" i="94"/>
  <c r="M2" i="92"/>
  <c r="I2" i="77"/>
  <c r="L37" i="149"/>
  <c r="D2" i="16"/>
  <c r="H2" i="76"/>
  <c r="P2" i="6"/>
  <c r="N2" i="112"/>
  <c r="M2" i="34"/>
  <c r="W2" i="34"/>
  <c r="D2" i="55"/>
  <c r="I2" i="55"/>
  <c r="W2" i="125"/>
  <c r="M3" i="30"/>
  <c r="C2" i="58"/>
  <c r="W2" i="16"/>
  <c r="L2" i="61"/>
  <c r="J26" i="102"/>
  <c r="J26" i="30"/>
  <c r="U2" i="99"/>
  <c r="P2" i="58"/>
  <c r="O2" i="113"/>
  <c r="I3" i="102"/>
  <c r="W3" i="30"/>
  <c r="T2" i="87"/>
  <c r="M2" i="16"/>
  <c r="N2" i="24"/>
  <c r="F3" i="75"/>
  <c r="L2" i="16"/>
  <c r="U3" i="102"/>
  <c r="Q2" i="85"/>
  <c r="M2" i="65"/>
  <c r="S2" i="16"/>
  <c r="P2" i="16"/>
  <c r="E2" i="63"/>
  <c r="D3" i="102"/>
  <c r="H3" i="75"/>
  <c r="R26" i="60"/>
  <c r="F26" i="75"/>
  <c r="D26" i="30"/>
  <c r="Q70" i="93"/>
  <c r="Q70" i="129" s="1"/>
  <c r="O2" i="89"/>
  <c r="G3" i="75"/>
  <c r="T3" i="75"/>
  <c r="P3" i="75"/>
  <c r="P2" i="75" s="1"/>
  <c r="H3" i="60"/>
  <c r="M2" i="85"/>
  <c r="G2" i="64"/>
  <c r="H2" i="80"/>
  <c r="G26" i="75"/>
  <c r="M2" i="70"/>
  <c r="Q26" i="75"/>
  <c r="R26" i="75"/>
  <c r="K2" i="53"/>
  <c r="K55" i="149" s="1"/>
  <c r="D54" i="93"/>
  <c r="D54" i="129" s="1"/>
  <c r="H73" i="93"/>
  <c r="E2" i="92"/>
  <c r="U2" i="44"/>
  <c r="F2" i="110"/>
  <c r="M63" i="93"/>
  <c r="T26" i="94"/>
  <c r="D2" i="86"/>
  <c r="K2" i="59"/>
  <c r="S38" i="149"/>
  <c r="S32" i="149"/>
  <c r="N2" i="76"/>
  <c r="V6" i="93"/>
  <c r="N2" i="87"/>
  <c r="E2" i="55"/>
  <c r="E26" i="60"/>
  <c r="G3" i="60"/>
  <c r="S2" i="62"/>
  <c r="C3" i="75"/>
  <c r="Q45" i="149"/>
  <c r="S34" i="149"/>
  <c r="R34" i="149"/>
  <c r="I3" i="94"/>
  <c r="K2" i="89"/>
  <c r="E2" i="97"/>
  <c r="T2" i="95"/>
  <c r="J3" i="75"/>
  <c r="K3" i="75"/>
  <c r="N2" i="125"/>
  <c r="N26" i="102"/>
  <c r="W26" i="60"/>
  <c r="W26" i="94"/>
  <c r="T2" i="114"/>
  <c r="R3" i="60"/>
  <c r="O64" i="93"/>
  <c r="G28" i="93"/>
  <c r="P70" i="93"/>
  <c r="P70" i="129" s="1"/>
  <c r="I53" i="93"/>
  <c r="L58" i="93"/>
  <c r="L58" i="129" s="1"/>
  <c r="T6" i="93"/>
  <c r="H64" i="93"/>
  <c r="J56" i="93"/>
  <c r="J56" i="129" s="1"/>
  <c r="Q59" i="93"/>
  <c r="T2" i="40"/>
  <c r="S2" i="95"/>
  <c r="N3" i="102"/>
  <c r="O56" i="93"/>
  <c r="O56" i="129" s="1"/>
  <c r="N2" i="91"/>
  <c r="U64" i="93"/>
  <c r="D26" i="102"/>
  <c r="L10" i="93"/>
  <c r="S3" i="30"/>
  <c r="K26" i="94"/>
  <c r="K2" i="94" s="1"/>
  <c r="U59" i="93"/>
  <c r="Q2" i="89"/>
  <c r="I26" i="102"/>
  <c r="G2" i="90"/>
  <c r="R3" i="75"/>
  <c r="G2" i="125"/>
  <c r="V3" i="75"/>
  <c r="C3" i="46"/>
  <c r="E3" i="102"/>
  <c r="U2" i="65"/>
  <c r="I26" i="30"/>
  <c r="L26" i="60"/>
  <c r="E3" i="60"/>
  <c r="N26" i="30"/>
  <c r="I2" i="83"/>
  <c r="H2" i="58"/>
  <c r="M3" i="75"/>
  <c r="O2" i="82"/>
  <c r="P2" i="87"/>
  <c r="J37" i="93"/>
  <c r="M38" i="93"/>
  <c r="W57" i="93"/>
  <c r="W57" i="129" s="1"/>
  <c r="H6" i="93"/>
  <c r="F6" i="93"/>
  <c r="V55" i="93"/>
  <c r="V55" i="129" s="1"/>
  <c r="C3" i="16"/>
  <c r="M41" i="149"/>
  <c r="I29" i="149"/>
  <c r="G68" i="93"/>
  <c r="O3" i="94"/>
  <c r="N47" i="93"/>
  <c r="N26" i="75"/>
  <c r="K2" i="64"/>
  <c r="G2" i="53"/>
  <c r="G55" i="149" s="1"/>
  <c r="Q46" i="149"/>
  <c r="F46" i="149"/>
  <c r="J64" i="93"/>
  <c r="F2" i="36"/>
  <c r="S2" i="90"/>
  <c r="R3" i="94"/>
  <c r="R2" i="94" s="1"/>
  <c r="J2" i="113"/>
  <c r="I26" i="75"/>
  <c r="C2" i="77"/>
  <c r="F2" i="87"/>
  <c r="G2" i="100"/>
  <c r="R2" i="112"/>
  <c r="R26" i="102"/>
  <c r="L3" i="60"/>
  <c r="Q2" i="34"/>
  <c r="W2" i="62"/>
  <c r="M2" i="90"/>
  <c r="I45" i="149"/>
  <c r="Q2" i="90"/>
  <c r="N26" i="60"/>
  <c r="E2" i="89"/>
  <c r="J2" i="62"/>
  <c r="V3" i="102"/>
  <c r="S26" i="30"/>
  <c r="V26" i="75"/>
  <c r="I2" i="84"/>
  <c r="R41" i="93"/>
  <c r="C2" i="85"/>
  <c r="S2" i="34"/>
  <c r="G32" i="93"/>
  <c r="U26" i="102"/>
  <c r="R3" i="102"/>
  <c r="S2" i="96"/>
  <c r="D26" i="60"/>
  <c r="L2" i="62"/>
  <c r="H2" i="112"/>
  <c r="R28" i="149"/>
  <c r="O2" i="63"/>
  <c r="S37" i="93"/>
  <c r="W48" i="93"/>
  <c r="H2" i="113"/>
  <c r="O3" i="30"/>
  <c r="M26" i="60"/>
  <c r="W33" i="149"/>
  <c r="I2" i="107"/>
  <c r="C3" i="60"/>
  <c r="C26" i="60"/>
  <c r="P26" i="30"/>
  <c r="J2" i="82"/>
  <c r="M32" i="149"/>
  <c r="J31" i="149"/>
  <c r="H13" i="93"/>
  <c r="S65" i="93"/>
  <c r="C72" i="93"/>
  <c r="S26" i="94"/>
  <c r="C2" i="117"/>
  <c r="E26" i="30"/>
  <c r="E3" i="94"/>
  <c r="I66" i="93"/>
  <c r="T62" i="93"/>
  <c r="R69" i="93"/>
  <c r="U2" i="91"/>
  <c r="K2" i="121"/>
  <c r="S2" i="125"/>
  <c r="W2" i="96"/>
  <c r="G2" i="34"/>
  <c r="J70" i="93"/>
  <c r="J70" i="129" s="1"/>
  <c r="E25" i="93"/>
  <c r="T54" i="93"/>
  <c r="T54" i="129" s="1"/>
  <c r="N67" i="93"/>
  <c r="L75" i="93"/>
  <c r="K2" i="34"/>
  <c r="C2" i="108"/>
  <c r="F2" i="61"/>
  <c r="M31" i="149"/>
  <c r="I46" i="149"/>
  <c r="T37" i="149"/>
  <c r="I2" i="70"/>
  <c r="C2" i="17"/>
  <c r="C2" i="99"/>
  <c r="J29" i="149"/>
  <c r="V34" i="149"/>
  <c r="H18" i="93"/>
  <c r="J26" i="75"/>
  <c r="C38" i="149"/>
  <c r="U47" i="93"/>
  <c r="R14" i="93"/>
  <c r="K32" i="149"/>
  <c r="I58" i="93"/>
  <c r="I58" i="129" s="1"/>
  <c r="P60" i="93"/>
  <c r="W2" i="92"/>
  <c r="V7" i="149"/>
  <c r="W26" i="149"/>
  <c r="P57" i="93"/>
  <c r="P57" i="129" s="1"/>
  <c r="W2" i="23"/>
  <c r="K2" i="77"/>
  <c r="K2" i="84"/>
  <c r="F2" i="112"/>
  <c r="O2" i="92"/>
  <c r="G2" i="109"/>
  <c r="O2" i="97"/>
  <c r="P42" i="149"/>
  <c r="R33" i="149"/>
  <c r="E41" i="149"/>
  <c r="C2" i="76"/>
  <c r="I2" i="85"/>
  <c r="S2" i="61"/>
  <c r="H2" i="57"/>
  <c r="L5" i="149"/>
  <c r="N2" i="84"/>
  <c r="D2" i="121"/>
  <c r="W60" i="93"/>
  <c r="R32" i="149"/>
  <c r="L31" i="93"/>
  <c r="J47" i="93"/>
  <c r="T3" i="94"/>
  <c r="P43" i="149"/>
  <c r="U2" i="98"/>
  <c r="C2" i="121"/>
  <c r="H2" i="61"/>
  <c r="J2" i="70"/>
  <c r="F2" i="115"/>
  <c r="I2" i="89"/>
  <c r="J26" i="149"/>
  <c r="J42" i="149"/>
  <c r="R29" i="149"/>
  <c r="N33" i="149"/>
  <c r="R27" i="149"/>
  <c r="P6" i="149"/>
  <c r="R8" i="149"/>
  <c r="N34" i="149"/>
  <c r="F31" i="149"/>
  <c r="J32" i="149"/>
  <c r="Q2" i="125"/>
  <c r="G2" i="82"/>
  <c r="C27" i="149"/>
  <c r="G38" i="149"/>
  <c r="N7" i="149"/>
  <c r="K76" i="93"/>
  <c r="W32" i="149"/>
  <c r="T38" i="149"/>
  <c r="I37" i="149"/>
  <c r="H29" i="93"/>
  <c r="G67" i="93"/>
  <c r="V63" i="93"/>
  <c r="U25" i="93"/>
  <c r="M60" i="93"/>
  <c r="Q42" i="149"/>
  <c r="H6" i="149"/>
  <c r="U2" i="96"/>
  <c r="N26" i="94"/>
  <c r="U44" i="149"/>
  <c r="H56" i="93"/>
  <c r="H56" i="129" s="1"/>
  <c r="F63" i="93"/>
  <c r="Q2" i="44"/>
  <c r="F55" i="93"/>
  <c r="F55" i="129" s="1"/>
  <c r="D62" i="93"/>
  <c r="P68" i="93"/>
  <c r="R32" i="93"/>
  <c r="N30" i="149"/>
  <c r="Q27" i="149"/>
  <c r="N8" i="149"/>
  <c r="R68" i="93"/>
  <c r="N14" i="93"/>
  <c r="I43" i="149"/>
  <c r="H34" i="149"/>
  <c r="L26" i="149"/>
  <c r="C31" i="149"/>
  <c r="D34" i="149"/>
  <c r="R26" i="149"/>
  <c r="Q34" i="149"/>
  <c r="E44" i="149"/>
  <c r="O37" i="149"/>
  <c r="O31" i="149"/>
  <c r="W35" i="93"/>
  <c r="E42" i="93"/>
  <c r="Q48" i="93"/>
  <c r="N59" i="93"/>
  <c r="E18" i="93"/>
  <c r="E56" i="93"/>
  <c r="E56" i="129" s="1"/>
  <c r="Q62" i="93"/>
  <c r="K49" i="93"/>
  <c r="J7" i="93"/>
  <c r="P37" i="149"/>
  <c r="F34" i="149"/>
  <c r="R43" i="149"/>
  <c r="L66" i="93"/>
  <c r="G33" i="149"/>
  <c r="L30" i="149"/>
  <c r="J43" i="149"/>
  <c r="E42" i="149"/>
  <c r="O2" i="107"/>
  <c r="H28" i="149"/>
  <c r="V33" i="149"/>
  <c r="T19" i="93"/>
  <c r="K37" i="149"/>
  <c r="Q41" i="149"/>
  <c r="W3" i="94"/>
  <c r="O21" i="93"/>
  <c r="K37" i="93"/>
  <c r="I75" i="93"/>
  <c r="W39" i="93"/>
  <c r="C2" i="47"/>
  <c r="J14" i="93"/>
  <c r="J12" i="93"/>
  <c r="D42" i="93"/>
  <c r="H3" i="102"/>
  <c r="V26" i="60"/>
  <c r="U26" i="30"/>
  <c r="U2" i="30" s="1"/>
  <c r="I48" i="93"/>
  <c r="C2" i="84"/>
  <c r="W2" i="74"/>
  <c r="M2" i="59"/>
  <c r="W2" i="89"/>
  <c r="O41" i="149"/>
  <c r="D8" i="149"/>
  <c r="Q2" i="108"/>
  <c r="R2" i="72"/>
  <c r="G2" i="63"/>
  <c r="H2" i="118"/>
  <c r="F54" i="93"/>
  <c r="L48" i="93"/>
  <c r="Q15" i="93"/>
  <c r="Q57" i="93"/>
  <c r="Q57" i="129" s="1"/>
  <c r="H14" i="93"/>
  <c r="W32" i="93"/>
  <c r="H7" i="93"/>
  <c r="Q3" i="102"/>
  <c r="L2" i="125"/>
  <c r="U2" i="59"/>
  <c r="K27" i="149"/>
  <c r="J3" i="102"/>
  <c r="D6" i="149"/>
  <c r="Q2" i="59"/>
  <c r="P2" i="42"/>
  <c r="E2" i="121"/>
  <c r="L2" i="77"/>
  <c r="D53" i="93"/>
  <c r="D53" i="129" s="1"/>
  <c r="O47" i="93"/>
  <c r="G48" i="93"/>
  <c r="S2" i="25"/>
  <c r="C3" i="12"/>
  <c r="S2" i="108"/>
  <c r="M2" i="110"/>
  <c r="U2" i="97"/>
  <c r="U42" i="149"/>
  <c r="M2" i="95"/>
  <c r="V2" i="61"/>
  <c r="E2" i="25"/>
  <c r="M2" i="77"/>
  <c r="K2" i="74"/>
  <c r="N2" i="99"/>
  <c r="U2" i="58"/>
  <c r="E2" i="98"/>
  <c r="F2" i="114"/>
  <c r="E2" i="118"/>
  <c r="N2" i="89"/>
  <c r="O58" i="93"/>
  <c r="O58" i="129" s="1"/>
  <c r="G53" i="15"/>
  <c r="G52" i="15" s="1"/>
  <c r="D6" i="93"/>
  <c r="U39" i="93"/>
  <c r="S2" i="26"/>
  <c r="I26" i="94"/>
  <c r="M2" i="58"/>
  <c r="M26" i="102"/>
  <c r="S26" i="102"/>
  <c r="V2" i="62"/>
  <c r="J2" i="54"/>
  <c r="J56" i="149" s="1"/>
  <c r="M26" i="94"/>
  <c r="T2" i="118"/>
  <c r="G3" i="94"/>
  <c r="H2" i="98"/>
  <c r="T2" i="70"/>
  <c r="F2" i="34"/>
  <c r="O2" i="74"/>
  <c r="I2" i="68"/>
  <c r="J2" i="95"/>
  <c r="C2" i="103"/>
  <c r="V62" i="93"/>
  <c r="C37" i="93"/>
  <c r="W54" i="93"/>
  <c r="W54" i="129" s="1"/>
  <c r="K64" i="93"/>
  <c r="S72" i="93"/>
  <c r="O63" i="93"/>
  <c r="W67" i="93"/>
  <c r="K2" i="36"/>
  <c r="P2" i="23"/>
  <c r="I68" i="93"/>
  <c r="D2" i="2"/>
  <c r="Q2" i="92"/>
  <c r="D2" i="59"/>
  <c r="G26" i="30"/>
  <c r="K2" i="55"/>
  <c r="W2" i="99"/>
  <c r="W2" i="86"/>
  <c r="L26" i="102"/>
  <c r="G26" i="102"/>
  <c r="D2" i="95"/>
  <c r="R2" i="109"/>
  <c r="N2" i="114"/>
  <c r="D76" i="93"/>
  <c r="J45" i="93"/>
  <c r="C60" i="93"/>
  <c r="R58" i="93"/>
  <c r="R58" i="129" s="1"/>
  <c r="L34" i="93"/>
  <c r="Q25" i="93"/>
  <c r="R73" i="93"/>
  <c r="E64" i="93"/>
  <c r="M68" i="93"/>
  <c r="V2" i="38"/>
  <c r="G2" i="27"/>
  <c r="M2" i="91"/>
  <c r="D2" i="69"/>
  <c r="I2" i="97"/>
  <c r="W2" i="59"/>
  <c r="E2" i="42"/>
  <c r="V2" i="118"/>
  <c r="G2" i="71"/>
  <c r="H31" i="149"/>
  <c r="Q2" i="62"/>
  <c r="L76" i="93"/>
  <c r="O14" i="93"/>
  <c r="S41" i="93"/>
  <c r="G60" i="93"/>
  <c r="W68" i="93"/>
  <c r="R13" i="93"/>
  <c r="W59" i="93"/>
  <c r="W2" i="40"/>
  <c r="V2" i="6"/>
  <c r="D2" i="25"/>
  <c r="U3" i="94"/>
  <c r="N2" i="44"/>
  <c r="K31" i="149"/>
  <c r="T2" i="2"/>
  <c r="C2" i="89"/>
  <c r="G26" i="94"/>
  <c r="D2" i="125"/>
  <c r="M34" i="149"/>
  <c r="I33" i="149"/>
  <c r="T2" i="121"/>
  <c r="G2" i="6"/>
  <c r="M57" i="93"/>
  <c r="M57" i="129" s="1"/>
  <c r="P48" i="93"/>
  <c r="U2" i="31"/>
  <c r="C26" i="94"/>
  <c r="G2" i="74"/>
  <c r="E26" i="94"/>
  <c r="I42" i="149"/>
  <c r="K2" i="95"/>
  <c r="W2" i="63"/>
  <c r="H63" i="93"/>
  <c r="K45" i="93"/>
  <c r="K54" i="93"/>
  <c r="K54" i="129" s="1"/>
  <c r="N64" i="93"/>
  <c r="F13" i="93"/>
  <c r="I2" i="95"/>
  <c r="V2" i="64"/>
  <c r="Q2" i="88"/>
  <c r="W2" i="78"/>
  <c r="J3" i="94"/>
  <c r="E2" i="29"/>
  <c r="R2" i="99"/>
  <c r="F2" i="107"/>
  <c r="C2" i="100"/>
  <c r="L2" i="108"/>
  <c r="C41" i="93"/>
  <c r="Q29" i="93"/>
  <c r="K42" i="93"/>
  <c r="C65" i="93"/>
  <c r="V26" i="149"/>
  <c r="N2" i="2"/>
  <c r="S2" i="92"/>
  <c r="H37" i="149"/>
  <c r="N6" i="149"/>
  <c r="J3" i="30"/>
  <c r="E2" i="44"/>
  <c r="F44" i="149"/>
  <c r="T2" i="24"/>
  <c r="W38" i="149"/>
  <c r="I2" i="96"/>
  <c r="W2" i="61"/>
  <c r="U2" i="121"/>
  <c r="V35" i="93"/>
  <c r="G35" i="93"/>
  <c r="N32" i="93"/>
  <c r="T15" i="93"/>
  <c r="E2" i="107"/>
  <c r="O2" i="2"/>
  <c r="O2" i="59"/>
  <c r="N2" i="118"/>
  <c r="G2" i="108"/>
  <c r="H2" i="110"/>
  <c r="D2" i="113"/>
  <c r="G57" i="93"/>
  <c r="G57" i="129" s="1"/>
  <c r="W65" i="93"/>
  <c r="M2" i="37"/>
  <c r="O26" i="30"/>
  <c r="L2" i="29"/>
  <c r="T2" i="90"/>
  <c r="Q33" i="149"/>
  <c r="L2" i="53"/>
  <c r="L55" i="149" s="1"/>
  <c r="I2" i="90"/>
  <c r="H26" i="60"/>
  <c r="C2" i="43"/>
  <c r="H26" i="94"/>
  <c r="H2" i="94" s="1"/>
  <c r="K2" i="99"/>
  <c r="K3" i="30"/>
  <c r="K2" i="30" s="1"/>
  <c r="Q2" i="77"/>
  <c r="K2" i="43"/>
  <c r="O2" i="95"/>
  <c r="O2" i="69"/>
  <c r="O39" i="93"/>
  <c r="D19" i="93"/>
  <c r="C24" i="93"/>
  <c r="E66" i="93"/>
  <c r="T2" i="5"/>
  <c r="U2" i="77"/>
  <c r="P26" i="94"/>
  <c r="T2" i="63"/>
  <c r="O2" i="99"/>
  <c r="V2" i="114"/>
  <c r="E2" i="113"/>
  <c r="W2" i="107"/>
  <c r="D10" i="93"/>
  <c r="T5" i="93"/>
  <c r="K59" i="93"/>
  <c r="S63" i="93"/>
  <c r="N2" i="38"/>
  <c r="U2" i="36"/>
  <c r="P2" i="121"/>
  <c r="I3" i="30"/>
  <c r="V27" i="149"/>
  <c r="V32" i="149"/>
  <c r="O27" i="149"/>
  <c r="F33" i="149"/>
  <c r="Q29" i="149"/>
  <c r="C2" i="97"/>
  <c r="H30" i="149"/>
  <c r="G2" i="99"/>
  <c r="T2" i="113"/>
  <c r="L55" i="93"/>
  <c r="L55" i="129" s="1"/>
  <c r="R75" i="93"/>
  <c r="N39" i="93"/>
  <c r="I36" i="93"/>
  <c r="C49" i="93"/>
  <c r="O36" i="93"/>
  <c r="Q32" i="93"/>
  <c r="J65" i="93"/>
  <c r="M2" i="32"/>
  <c r="O2" i="27"/>
  <c r="S2" i="36"/>
  <c r="E2" i="85"/>
  <c r="C26" i="30"/>
  <c r="W2" i="6"/>
  <c r="D2" i="100"/>
  <c r="G47" i="93"/>
  <c r="S60" i="93"/>
  <c r="R10" i="93"/>
  <c r="V70" i="93"/>
  <c r="Q64" i="93"/>
  <c r="W9" i="45"/>
  <c r="O2" i="40"/>
  <c r="V2" i="4"/>
  <c r="C3" i="94"/>
  <c r="H26" i="102"/>
  <c r="E43" i="149"/>
  <c r="N26" i="149"/>
  <c r="Q2" i="91"/>
  <c r="U2" i="73"/>
  <c r="J2" i="68"/>
  <c r="J2" i="64"/>
  <c r="K2" i="78"/>
  <c r="F2" i="99"/>
  <c r="I2" i="113"/>
  <c r="G2" i="31"/>
  <c r="F35" i="93"/>
  <c r="C58" i="93"/>
  <c r="S68" i="93"/>
  <c r="M62" i="93"/>
  <c r="N2" i="121"/>
  <c r="U33" i="149"/>
  <c r="S27" i="149"/>
  <c r="F3" i="94"/>
  <c r="S3" i="60"/>
  <c r="S2" i="60" s="1"/>
  <c r="T6" i="149"/>
  <c r="D2" i="57"/>
  <c r="S2" i="76"/>
  <c r="M3" i="102"/>
  <c r="C2" i="106"/>
  <c r="J2" i="86"/>
  <c r="V2" i="82"/>
  <c r="F62" i="93"/>
  <c r="W47" i="93"/>
  <c r="K56" i="93"/>
  <c r="K56" i="129" s="1"/>
  <c r="F2" i="38"/>
  <c r="P34" i="15"/>
  <c r="P33" i="15" s="1"/>
  <c r="O24" i="93"/>
  <c r="T74" i="93"/>
  <c r="T74" i="129" s="1"/>
  <c r="E47" i="93"/>
  <c r="O69" i="93"/>
  <c r="J57" i="93"/>
  <c r="J57" i="129" s="1"/>
  <c r="R2" i="4"/>
  <c r="I38" i="149"/>
  <c r="L27" i="149"/>
  <c r="T2" i="53"/>
  <c r="H2" i="77"/>
  <c r="L2" i="92"/>
  <c r="T2" i="88"/>
  <c r="S2" i="67"/>
  <c r="N16" i="93"/>
  <c r="S58" i="93"/>
  <c r="V12" i="93"/>
  <c r="W7" i="93"/>
  <c r="M70" i="93"/>
  <c r="M70" i="129" s="1"/>
  <c r="I60" i="93"/>
  <c r="C63" i="93"/>
  <c r="G65" i="93"/>
  <c r="K67" i="93"/>
  <c r="J20" i="93"/>
  <c r="D2" i="23"/>
  <c r="U2" i="85"/>
  <c r="F6" i="149"/>
  <c r="U2" i="79"/>
  <c r="P2" i="71"/>
  <c r="F2" i="35"/>
  <c r="C26" i="102"/>
  <c r="C2" i="118"/>
  <c r="Q2" i="113"/>
  <c r="U2" i="125"/>
  <c r="N2" i="107"/>
  <c r="Q2" i="87"/>
  <c r="J2" i="72"/>
  <c r="M34" i="93"/>
  <c r="H5" i="15"/>
  <c r="H5" i="93" s="1"/>
  <c r="S15" i="93"/>
  <c r="U56" i="93"/>
  <c r="U56" i="129" s="1"/>
  <c r="D2" i="31"/>
  <c r="N2" i="37"/>
  <c r="F2" i="2"/>
  <c r="K26" i="102"/>
  <c r="S3" i="102"/>
  <c r="J6" i="149"/>
  <c r="V2" i="107"/>
  <c r="U2" i="113"/>
  <c r="I2" i="98"/>
  <c r="M2" i="62"/>
  <c r="P2" i="77"/>
  <c r="F5" i="93"/>
  <c r="E28" i="93"/>
  <c r="D15" i="93"/>
  <c r="G12" i="15"/>
  <c r="G11" i="15" s="1"/>
  <c r="M2" i="28"/>
  <c r="P12" i="93"/>
  <c r="Q2" i="33"/>
  <c r="S2" i="41"/>
  <c r="R2" i="32"/>
  <c r="V10" i="93"/>
  <c r="U2" i="25"/>
  <c r="C2" i="71"/>
  <c r="E2" i="115"/>
  <c r="G2" i="114"/>
  <c r="T9" i="93"/>
  <c r="J28" i="93"/>
  <c r="T2" i="83"/>
  <c r="O2" i="109"/>
  <c r="S2" i="71"/>
  <c r="C2" i="67"/>
  <c r="P2" i="25"/>
  <c r="C2" i="24"/>
  <c r="C2" i="107"/>
  <c r="E2" i="110"/>
  <c r="P2" i="81"/>
  <c r="S2" i="114"/>
  <c r="C2" i="61"/>
  <c r="S2" i="40"/>
  <c r="M2" i="25"/>
  <c r="V2" i="25"/>
  <c r="K2" i="67"/>
  <c r="G2" i="65"/>
  <c r="G18" i="15"/>
  <c r="G17" i="15" s="1"/>
  <c r="V9" i="93"/>
  <c r="R2" i="39"/>
  <c r="T2" i="23"/>
  <c r="H2" i="121"/>
  <c r="S2" i="109"/>
  <c r="J2" i="80"/>
  <c r="H53" i="93"/>
  <c r="H53" i="129" s="1"/>
  <c r="J2" i="32"/>
  <c r="G2" i="23"/>
  <c r="U2" i="68"/>
  <c r="V2" i="86"/>
  <c r="R2" i="84"/>
  <c r="U2" i="33"/>
  <c r="E53" i="93"/>
  <c r="O2" i="31"/>
  <c r="S2" i="112"/>
  <c r="O2" i="65"/>
  <c r="K2" i="6"/>
  <c r="H2" i="100"/>
  <c r="P2" i="79"/>
  <c r="D2" i="35"/>
  <c r="L2" i="31"/>
  <c r="R34" i="93"/>
  <c r="R2" i="31"/>
  <c r="T2" i="25"/>
  <c r="P2" i="35"/>
  <c r="E2" i="64"/>
  <c r="F2" i="118"/>
  <c r="T2" i="35"/>
  <c r="D2" i="81"/>
  <c r="C2" i="6"/>
  <c r="T2" i="31"/>
  <c r="N13" i="93"/>
  <c r="U53" i="93"/>
  <c r="R72" i="93"/>
  <c r="K69" i="93"/>
  <c r="Q2" i="25"/>
  <c r="G2" i="40"/>
  <c r="U2" i="64"/>
  <c r="F2" i="6"/>
  <c r="D2" i="77"/>
  <c r="I2" i="31"/>
  <c r="J2" i="76"/>
  <c r="M2" i="108"/>
  <c r="N2" i="80"/>
  <c r="O2" i="61"/>
  <c r="Q2" i="31"/>
  <c r="D2" i="37"/>
  <c r="O2" i="24"/>
  <c r="F2" i="84"/>
  <c r="P2" i="108"/>
  <c r="L2" i="81"/>
  <c r="I2" i="62"/>
  <c r="C2" i="4"/>
  <c r="D2" i="98"/>
  <c r="K9" i="45"/>
  <c r="T2" i="37"/>
  <c r="C2" i="36"/>
  <c r="R2" i="107"/>
  <c r="F2" i="80"/>
  <c r="Q2" i="3"/>
  <c r="P2" i="96"/>
  <c r="T2" i="79"/>
  <c r="P14" i="93"/>
  <c r="J30" i="93"/>
  <c r="R2" i="118"/>
  <c r="E2" i="100"/>
  <c r="H2" i="73"/>
  <c r="I2" i="3"/>
  <c r="G2" i="24"/>
  <c r="S53" i="15"/>
  <c r="S52" i="15" s="1"/>
  <c r="C2" i="40"/>
  <c r="I2" i="29"/>
  <c r="F2" i="72"/>
  <c r="D2" i="96"/>
  <c r="R2" i="25"/>
  <c r="P9" i="93"/>
  <c r="K2" i="23"/>
  <c r="M3" i="12"/>
  <c r="E2" i="62"/>
  <c r="W2" i="112"/>
  <c r="V2" i="72"/>
  <c r="C5" i="93"/>
  <c r="U10" i="93"/>
  <c r="H24" i="93"/>
  <c r="I6" i="93"/>
  <c r="C2" i="39"/>
  <c r="L2" i="23"/>
  <c r="T3" i="12"/>
  <c r="R2" i="80"/>
  <c r="U2" i="62"/>
  <c r="L2" i="100"/>
  <c r="D2" i="79"/>
  <c r="F2" i="91"/>
  <c r="O2" i="4"/>
  <c r="R2" i="95"/>
  <c r="I5" i="45"/>
  <c r="I5" i="93" s="1"/>
  <c r="C2" i="31"/>
  <c r="G72" i="93"/>
  <c r="L2" i="37"/>
  <c r="C34" i="93"/>
  <c r="H2" i="79"/>
  <c r="J2" i="78"/>
  <c r="K2" i="31"/>
  <c r="I2" i="25"/>
  <c r="C2" i="23"/>
  <c r="K41" i="93"/>
  <c r="S49" i="93"/>
  <c r="P28" i="93"/>
  <c r="K7" i="93"/>
  <c r="M54" i="93"/>
  <c r="S9" i="93"/>
  <c r="O2" i="23"/>
  <c r="C26" i="46"/>
  <c r="F2" i="78"/>
  <c r="M2" i="5"/>
  <c r="F2" i="97"/>
  <c r="V2" i="78"/>
  <c r="P2" i="113"/>
  <c r="J2" i="125"/>
  <c r="U2" i="3"/>
  <c r="M2" i="121"/>
  <c r="S2" i="31"/>
  <c r="E23" i="93"/>
  <c r="S2" i="24"/>
  <c r="S2" i="23"/>
  <c r="J24" i="93"/>
  <c r="E6" i="93"/>
  <c r="N2" i="41"/>
  <c r="C15" i="93"/>
  <c r="P2" i="100"/>
  <c r="R2" i="78"/>
  <c r="N2" i="95"/>
  <c r="J2" i="118"/>
  <c r="P2" i="98"/>
  <c r="I2" i="5"/>
  <c r="J2" i="89"/>
  <c r="P5" i="93"/>
  <c r="G7" i="93"/>
  <c r="L38" i="93"/>
  <c r="O55" i="93"/>
  <c r="G2" i="2"/>
  <c r="P26" i="102"/>
  <c r="S2" i="6"/>
  <c r="T2" i="77"/>
  <c r="U2" i="100"/>
  <c r="K2" i="4"/>
  <c r="G2" i="4"/>
  <c r="I2" i="121"/>
  <c r="J2" i="91"/>
  <c r="V2" i="112"/>
  <c r="O2" i="71"/>
  <c r="Q18" i="93"/>
  <c r="D72" i="93"/>
  <c r="F2" i="40"/>
  <c r="R2" i="41"/>
  <c r="W2" i="39"/>
  <c r="F72" i="93"/>
  <c r="K2" i="2"/>
  <c r="W2" i="114"/>
  <c r="E2" i="5"/>
  <c r="R2" i="76"/>
  <c r="S2" i="107"/>
  <c r="O2" i="6"/>
  <c r="N2" i="97"/>
  <c r="L2" i="96"/>
  <c r="W2" i="118"/>
  <c r="C2" i="111"/>
  <c r="C2" i="65"/>
  <c r="K2" i="40"/>
  <c r="R6" i="93"/>
  <c r="M42" i="93"/>
  <c r="G23" i="15"/>
  <c r="G22" i="15" s="1"/>
  <c r="J62" i="93"/>
  <c r="C2" i="32"/>
  <c r="M2" i="113"/>
  <c r="U2" i="5"/>
  <c r="H2" i="90"/>
  <c r="S2" i="65"/>
  <c r="K2" i="97"/>
  <c r="D7" i="93"/>
  <c r="M12" i="93"/>
  <c r="D34" i="93"/>
  <c r="U2" i="32"/>
  <c r="Q56" i="93"/>
  <c r="J2" i="40"/>
  <c r="L63" i="93"/>
  <c r="U33" i="45"/>
  <c r="S2" i="4"/>
  <c r="T2" i="98"/>
  <c r="Q2" i="96"/>
  <c r="G2" i="36"/>
  <c r="T7" i="93"/>
  <c r="H9" i="93"/>
  <c r="D23" i="93"/>
  <c r="D74" i="93"/>
  <c r="D74" i="129" s="1"/>
  <c r="K2" i="112"/>
  <c r="J2" i="74"/>
  <c r="L2" i="115"/>
  <c r="V2" i="109"/>
  <c r="O2" i="118"/>
  <c r="V37" i="93"/>
  <c r="H72" i="93"/>
  <c r="M35" i="93"/>
  <c r="C57" i="93"/>
  <c r="C57" i="129" s="1"/>
  <c r="H2" i="31"/>
  <c r="M2" i="33"/>
  <c r="D2" i="40"/>
  <c r="D2" i="115"/>
  <c r="R2" i="97"/>
  <c r="V2" i="89"/>
  <c r="T2" i="92"/>
  <c r="T2" i="73"/>
  <c r="D2" i="88"/>
  <c r="F2" i="32"/>
  <c r="H12" i="93"/>
  <c r="P72" i="93"/>
  <c r="E2" i="31"/>
  <c r="T23" i="93"/>
  <c r="P2" i="31"/>
  <c r="Q54" i="93"/>
  <c r="Q54" i="129" s="1"/>
  <c r="C2" i="41"/>
  <c r="T2" i="59"/>
  <c r="Q3" i="12"/>
  <c r="L2" i="88"/>
  <c r="Q2" i="70"/>
  <c r="T2" i="108"/>
  <c r="R2" i="86"/>
  <c r="G54" i="93"/>
  <c r="G54" i="129" s="1"/>
  <c r="Q67" i="93"/>
  <c r="F10" i="93"/>
  <c r="I34" i="45"/>
  <c r="M28" i="93"/>
  <c r="T28" i="15"/>
  <c r="U18" i="93"/>
  <c r="F7" i="93"/>
  <c r="S57" i="93"/>
  <c r="S57" i="129" s="1"/>
  <c r="C55" i="93"/>
  <c r="C55" i="129" s="1"/>
  <c r="P2" i="40"/>
  <c r="I2" i="87"/>
  <c r="L2" i="113"/>
  <c r="R2" i="91"/>
  <c r="J2" i="107"/>
  <c r="Q36" i="93"/>
  <c r="C68" i="93"/>
  <c r="J10" i="93"/>
  <c r="K21" i="93"/>
  <c r="V7" i="93"/>
  <c r="S55" i="93"/>
  <c r="S55" i="129" s="1"/>
  <c r="E72" i="93"/>
  <c r="V5" i="93"/>
  <c r="F18" i="93"/>
  <c r="I12" i="93"/>
  <c r="L53" i="93"/>
  <c r="C23" i="93"/>
  <c r="O23" i="93"/>
  <c r="U12" i="93"/>
  <c r="O8" i="102"/>
  <c r="Q71" i="102"/>
  <c r="O71" i="102"/>
  <c r="K22" i="15"/>
  <c r="M4" i="45"/>
  <c r="M9" i="45"/>
  <c r="P52" i="45"/>
  <c r="J8" i="15"/>
  <c r="N53" i="15"/>
  <c r="W4" i="75"/>
  <c r="J4" i="45"/>
  <c r="H33" i="45"/>
  <c r="E4" i="15"/>
  <c r="K8" i="15"/>
  <c r="O11" i="15"/>
  <c r="I27" i="15"/>
  <c r="W27" i="45"/>
  <c r="F52" i="45"/>
  <c r="J71" i="45"/>
  <c r="S27" i="15"/>
  <c r="F14" i="93"/>
  <c r="L59" i="93"/>
  <c r="L42" i="93"/>
  <c r="J49" i="93"/>
  <c r="N10" i="93"/>
  <c r="L19" i="93"/>
  <c r="D20" i="93"/>
  <c r="F53" i="101"/>
  <c r="F52" i="102"/>
  <c r="V17" i="102"/>
  <c r="R22" i="102"/>
  <c r="S8" i="45"/>
  <c r="H8" i="45"/>
  <c r="G18" i="45"/>
  <c r="C22" i="45"/>
  <c r="S23" i="45"/>
  <c r="S23" i="93" s="1"/>
  <c r="O52" i="45"/>
  <c r="N2" i="33"/>
  <c r="G27" i="15"/>
  <c r="M52" i="15"/>
  <c r="Q71" i="15"/>
  <c r="R11" i="45"/>
  <c r="H17" i="45"/>
  <c r="P4" i="15"/>
  <c r="F11" i="15"/>
  <c r="I22" i="15"/>
  <c r="D27" i="15"/>
  <c r="U27" i="15"/>
  <c r="J71" i="15"/>
  <c r="W17" i="75"/>
  <c r="N4" i="45"/>
  <c r="Q52" i="45"/>
  <c r="U71" i="45"/>
  <c r="I4" i="15"/>
  <c r="O8" i="15"/>
  <c r="S11" i="15"/>
  <c r="R18" i="15"/>
  <c r="O52" i="15"/>
  <c r="S5" i="45"/>
  <c r="R4" i="15"/>
  <c r="W28" i="15"/>
  <c r="F34" i="15"/>
  <c r="H31" i="93"/>
  <c r="V32" i="93"/>
  <c r="V58" i="93"/>
  <c r="F73" i="93"/>
  <c r="G53" i="101"/>
  <c r="G52" i="102"/>
  <c r="P13" i="93"/>
  <c r="V16" i="93"/>
  <c r="O9" i="93"/>
  <c r="C21" i="93"/>
  <c r="I23" i="93"/>
  <c r="K24" i="93"/>
  <c r="M25" i="93"/>
  <c r="I29" i="93"/>
  <c r="Q31" i="93"/>
  <c r="O32" i="93"/>
  <c r="K39" i="93"/>
  <c r="K47" i="93"/>
  <c r="J6" i="93"/>
  <c r="L7" i="93"/>
  <c r="L13" i="93"/>
  <c r="L15" i="93"/>
  <c r="J16" i="93"/>
  <c r="D36" i="93"/>
  <c r="F37" i="93"/>
  <c r="J39" i="93"/>
  <c r="P42" i="93"/>
  <c r="V45" i="93"/>
  <c r="V47" i="93"/>
  <c r="M6" i="93"/>
  <c r="U6" i="93"/>
  <c r="C7" i="93"/>
  <c r="S7" i="93"/>
  <c r="I14" i="93"/>
  <c r="G29" i="93"/>
  <c r="O29" i="93"/>
  <c r="W29" i="93"/>
  <c r="I30" i="93"/>
  <c r="Q30" i="93"/>
  <c r="C31" i="93"/>
  <c r="K31" i="93"/>
  <c r="S31" i="93"/>
  <c r="E32" i="93"/>
  <c r="E35" i="93"/>
  <c r="U35" i="93"/>
  <c r="G36" i="93"/>
  <c r="S36" i="93"/>
  <c r="O38" i="93"/>
  <c r="M39" i="93"/>
  <c r="M47" i="93"/>
  <c r="S48" i="93"/>
  <c r="M56" i="93"/>
  <c r="O57" i="93"/>
  <c r="M58" i="93"/>
  <c r="S59" i="93"/>
  <c r="E60" i="93"/>
  <c r="U60" i="93"/>
  <c r="K63" i="93"/>
  <c r="M64" i="93"/>
  <c r="K65" i="93"/>
  <c r="M66" i="93"/>
  <c r="O67" i="93"/>
  <c r="Q68" i="93"/>
  <c r="C69" i="93"/>
  <c r="S69" i="93"/>
  <c r="I71" i="102"/>
  <c r="R53" i="101"/>
  <c r="R52" i="102"/>
  <c r="S53" i="101"/>
  <c r="S52" i="102"/>
  <c r="L22" i="15"/>
  <c r="N52" i="75"/>
  <c r="P11" i="45"/>
  <c r="U4" i="45"/>
  <c r="Q8" i="45"/>
  <c r="H22" i="45"/>
  <c r="C27" i="45"/>
  <c r="L52" i="45"/>
  <c r="M22" i="15"/>
  <c r="M22" i="45"/>
  <c r="N52" i="30"/>
  <c r="E27" i="15"/>
  <c r="V27" i="15"/>
  <c r="E33" i="15"/>
  <c r="C71" i="15"/>
  <c r="T8" i="45"/>
  <c r="R17" i="45"/>
  <c r="J22" i="45"/>
  <c r="N27" i="45"/>
  <c r="G52" i="30"/>
  <c r="K17" i="15"/>
  <c r="F19" i="93"/>
  <c r="H20" i="93"/>
  <c r="V21" i="93"/>
  <c r="J35" i="93"/>
  <c r="L36" i="93"/>
  <c r="N37" i="93"/>
  <c r="V39" i="93"/>
  <c r="R45" i="93"/>
  <c r="T48" i="93"/>
  <c r="R49" i="93"/>
  <c r="F32" i="93"/>
  <c r="H55" i="93"/>
  <c r="N56" i="93"/>
  <c r="P59" i="93"/>
  <c r="N62" i="93"/>
  <c r="P63" i="93"/>
  <c r="R64" i="93"/>
  <c r="F68" i="93"/>
  <c r="N5" i="93"/>
  <c r="R7" i="93"/>
  <c r="L16" i="93"/>
  <c r="H30" i="93"/>
  <c r="J31" i="93"/>
  <c r="R31" i="93"/>
  <c r="H32" i="93"/>
  <c r="T32" i="93"/>
  <c r="L35" i="93"/>
  <c r="J36" i="93"/>
  <c r="R36" i="93"/>
  <c r="H37" i="93"/>
  <c r="T37" i="93"/>
  <c r="H39" i="93"/>
  <c r="H41" i="93"/>
  <c r="P41" i="93"/>
  <c r="R42" i="93"/>
  <c r="L45" i="93"/>
  <c r="T45" i="93"/>
  <c r="H47" i="93"/>
  <c r="J48" i="93"/>
  <c r="R48" i="93"/>
  <c r="D49" i="93"/>
  <c r="L49" i="93"/>
  <c r="H54" i="93"/>
  <c r="P54" i="93"/>
  <c r="N55" i="93"/>
  <c r="P56" i="93"/>
  <c r="F57" i="93"/>
  <c r="N57" i="93"/>
  <c r="V57" i="93"/>
  <c r="H58" i="93"/>
  <c r="P58" i="93"/>
  <c r="J59" i="93"/>
  <c r="R59" i="93"/>
  <c r="H60" i="93"/>
  <c r="L62" i="93"/>
  <c r="R63" i="93"/>
  <c r="D64" i="93"/>
  <c r="L64" i="93"/>
  <c r="T64" i="93"/>
  <c r="F65" i="93"/>
  <c r="N65" i="93"/>
  <c r="V65" i="93"/>
  <c r="D66" i="93"/>
  <c r="F67" i="93"/>
  <c r="V67" i="93"/>
  <c r="H68" i="93"/>
  <c r="J69" i="93"/>
  <c r="H70" i="93"/>
  <c r="D73" i="93"/>
  <c r="L73" i="93"/>
  <c r="T73" i="93"/>
  <c r="F74" i="93"/>
  <c r="N74" i="93"/>
  <c r="V74" i="93"/>
  <c r="D75" i="93"/>
  <c r="T75" i="93"/>
  <c r="F28" i="45"/>
  <c r="W2" i="31"/>
  <c r="Q33" i="102"/>
  <c r="F71" i="102"/>
  <c r="Q22" i="75"/>
  <c r="K17" i="45"/>
  <c r="E9" i="15"/>
  <c r="T33" i="15"/>
  <c r="I52" i="15"/>
  <c r="M71" i="15"/>
  <c r="T11" i="45"/>
  <c r="S33" i="45"/>
  <c r="L4" i="15"/>
  <c r="R11" i="15"/>
  <c r="H17" i="15"/>
  <c r="Q22" i="15"/>
  <c r="Q27" i="15"/>
  <c r="Q34" i="15"/>
  <c r="S52" i="75"/>
  <c r="S2" i="75" s="1"/>
  <c r="I27" i="45"/>
  <c r="V4" i="45"/>
  <c r="H4" i="30"/>
  <c r="G8" i="15"/>
  <c r="K53" i="15"/>
  <c r="W5" i="45"/>
  <c r="N4" i="15"/>
  <c r="N28" i="15"/>
  <c r="S34" i="15"/>
  <c r="N72" i="93"/>
  <c r="W12" i="93"/>
  <c r="V18" i="93"/>
  <c r="E33" i="102"/>
  <c r="E22" i="75"/>
  <c r="H4" i="45"/>
  <c r="F33" i="45"/>
  <c r="O71" i="45"/>
  <c r="D8" i="15"/>
  <c r="Q11" i="30"/>
  <c r="K4" i="15"/>
  <c r="H22" i="15"/>
  <c r="R17" i="75"/>
  <c r="V8" i="45"/>
  <c r="D22" i="45"/>
  <c r="T22" i="45"/>
  <c r="U22" i="15"/>
  <c r="V53" i="15"/>
  <c r="W71" i="75"/>
  <c r="E11" i="45"/>
  <c r="U11" i="45"/>
  <c r="N8" i="45"/>
  <c r="S11" i="45"/>
  <c r="E22" i="45"/>
  <c r="Q28" i="45"/>
  <c r="Q28" i="93" s="1"/>
  <c r="Q71" i="45"/>
  <c r="O72" i="15"/>
  <c r="N22" i="15"/>
  <c r="L8" i="15"/>
  <c r="H11" i="15"/>
  <c r="O17" i="15"/>
  <c r="M5" i="93"/>
  <c r="M10" i="93"/>
  <c r="W30" i="93"/>
  <c r="C35" i="93"/>
  <c r="K35" i="93"/>
  <c r="G41" i="93"/>
  <c r="O41" i="93"/>
  <c r="W41" i="93"/>
  <c r="I42" i="93"/>
  <c r="Q42" i="93"/>
  <c r="E48" i="93"/>
  <c r="C54" i="93"/>
  <c r="S54" i="93"/>
  <c r="C56" i="93"/>
  <c r="S56" i="93"/>
  <c r="E57" i="93"/>
  <c r="U57" i="93"/>
  <c r="G58" i="93"/>
  <c r="W58" i="93"/>
  <c r="O60" i="93"/>
  <c r="E63" i="93"/>
  <c r="U63" i="93"/>
  <c r="G64" i="93"/>
  <c r="W64" i="93"/>
  <c r="I67" i="93"/>
  <c r="K68" i="93"/>
  <c r="C70" i="93"/>
  <c r="T20" i="93"/>
  <c r="D57" i="93"/>
  <c r="F64" i="93"/>
  <c r="D65" i="93"/>
  <c r="P69" i="93"/>
  <c r="W71" i="30"/>
  <c r="R28" i="45"/>
  <c r="C71" i="102"/>
  <c r="O17" i="45"/>
  <c r="O27" i="45"/>
  <c r="E11" i="15"/>
  <c r="U11" i="15"/>
  <c r="L17" i="15"/>
  <c r="Q5" i="45"/>
  <c r="G33" i="45"/>
  <c r="W34" i="45"/>
  <c r="D18" i="15"/>
  <c r="D33" i="15"/>
  <c r="V34" i="15"/>
  <c r="V34" i="93" s="1"/>
  <c r="G52" i="75"/>
  <c r="G11" i="45"/>
  <c r="I22" i="45"/>
  <c r="N8" i="75"/>
  <c r="L71" i="45"/>
  <c r="C4" i="45"/>
  <c r="N17" i="45"/>
  <c r="V22" i="45"/>
  <c r="E33" i="45"/>
  <c r="J52" i="45"/>
  <c r="N71" i="45"/>
  <c r="T27" i="30"/>
  <c r="O33" i="15"/>
  <c r="D52" i="15"/>
  <c r="T52" i="15"/>
  <c r="H71" i="15"/>
  <c r="P6" i="93"/>
  <c r="N7" i="93"/>
  <c r="N23" i="93"/>
  <c r="D28" i="93"/>
  <c r="D41" i="93"/>
  <c r="H45" i="93"/>
  <c r="T13" i="93"/>
  <c r="R16" i="93"/>
  <c r="F24" i="93"/>
  <c r="V41" i="93"/>
  <c r="F49" i="93"/>
  <c r="F70" i="93"/>
  <c r="J75" i="93"/>
  <c r="T76" i="93"/>
  <c r="I18" i="15"/>
  <c r="I34" i="15"/>
  <c r="C53" i="101"/>
  <c r="C52" i="102"/>
  <c r="C22" i="102"/>
  <c r="E71" i="75"/>
  <c r="U17" i="45"/>
  <c r="L8" i="45"/>
  <c r="T27" i="45"/>
  <c r="K71" i="45"/>
  <c r="R2" i="33"/>
  <c r="G4" i="15"/>
  <c r="W5" i="15"/>
  <c r="I8" i="15"/>
  <c r="N9" i="15"/>
  <c r="Q12" i="45"/>
  <c r="R4" i="45"/>
  <c r="V27" i="45"/>
  <c r="L33" i="45"/>
  <c r="E52" i="45"/>
  <c r="I71" i="45"/>
  <c r="C8" i="15"/>
  <c r="J22" i="15"/>
  <c r="W52" i="30"/>
  <c r="P8" i="15"/>
  <c r="D11" i="15"/>
  <c r="T11" i="15"/>
  <c r="I7" i="93"/>
  <c r="I13" i="93"/>
  <c r="G19" i="93"/>
  <c r="W19" i="93"/>
  <c r="I20" i="93"/>
  <c r="G21" i="93"/>
  <c r="S21" i="93"/>
  <c r="G24" i="93"/>
  <c r="C30" i="93"/>
  <c r="S30" i="93"/>
  <c r="E31" i="93"/>
  <c r="U31" i="93"/>
  <c r="K70" i="93"/>
  <c r="U72" i="93"/>
  <c r="G73" i="93"/>
  <c r="W73" i="93"/>
  <c r="I74" i="93"/>
  <c r="Q74" i="93"/>
  <c r="C75" i="93"/>
  <c r="K75" i="93"/>
  <c r="S75" i="93"/>
  <c r="M76" i="93"/>
  <c r="J9" i="93"/>
  <c r="P15" i="93"/>
  <c r="D25" i="93"/>
  <c r="V28" i="93"/>
  <c r="P36" i="93"/>
  <c r="T55" i="93"/>
  <c r="V56" i="93"/>
  <c r="H59" i="93"/>
  <c r="N60" i="93"/>
  <c r="D69" i="93"/>
  <c r="C13" i="93"/>
  <c r="K13" i="93"/>
  <c r="S13" i="93"/>
  <c r="E14" i="93"/>
  <c r="Q14" i="93"/>
  <c r="O15" i="93"/>
  <c r="E16" i="93"/>
  <c r="Q16" i="93"/>
  <c r="M19" i="93"/>
  <c r="U19" i="93"/>
  <c r="G20" i="93"/>
  <c r="O20" i="93"/>
  <c r="W20" i="93"/>
  <c r="E21" i="93"/>
  <c r="Q21" i="93"/>
  <c r="K23" i="93"/>
  <c r="I24" i="93"/>
  <c r="Q24" i="93"/>
  <c r="G25" i="93"/>
  <c r="O25" i="93"/>
  <c r="W25" i="93"/>
  <c r="M32" i="93"/>
  <c r="I37" i="93"/>
  <c r="Q37" i="93"/>
  <c r="E41" i="93"/>
  <c r="M41" i="93"/>
  <c r="U41" i="93"/>
  <c r="G42" i="93"/>
  <c r="W42" i="93"/>
  <c r="I45" i="93"/>
  <c r="Q45" i="93"/>
  <c r="E49" i="93"/>
  <c r="M49" i="93"/>
  <c r="U49" i="93"/>
  <c r="O53" i="93"/>
  <c r="I54" i="93"/>
  <c r="K55" i="93"/>
  <c r="U58" i="93"/>
  <c r="I62" i="93"/>
  <c r="I70" i="93"/>
  <c r="E73" i="93"/>
  <c r="M73" i="93"/>
  <c r="U73" i="93"/>
  <c r="K74" i="93"/>
  <c r="S74" i="93"/>
  <c r="Q75" i="93"/>
  <c r="C76" i="93"/>
  <c r="S76" i="93"/>
  <c r="G11" i="30"/>
  <c r="W17" i="116"/>
  <c r="U4" i="60"/>
  <c r="P8" i="45"/>
  <c r="G22" i="45"/>
  <c r="W22" i="45"/>
  <c r="G27" i="45"/>
  <c r="R33" i="45"/>
  <c r="K53" i="45"/>
  <c r="F2" i="31"/>
  <c r="M9" i="15"/>
  <c r="I11" i="15"/>
  <c r="N11" i="45"/>
  <c r="D17" i="45"/>
  <c r="T17" i="45"/>
  <c r="H27" i="45"/>
  <c r="C33" i="45"/>
  <c r="N71" i="15"/>
  <c r="O11" i="45"/>
  <c r="Q22" i="45"/>
  <c r="K11" i="15"/>
  <c r="N17" i="15"/>
  <c r="D4" i="45"/>
  <c r="T4" i="45"/>
  <c r="H71" i="45"/>
  <c r="G5" i="45"/>
  <c r="G5" i="93" s="1"/>
  <c r="V17" i="45"/>
  <c r="S27" i="45"/>
  <c r="F71" i="45"/>
  <c r="H27" i="30"/>
  <c r="P52" i="15"/>
  <c r="D71" i="15"/>
  <c r="T71" i="15"/>
  <c r="R12" i="93"/>
  <c r="L69" i="93"/>
  <c r="T72" i="93"/>
  <c r="L20" i="93"/>
  <c r="D31" i="93"/>
  <c r="T34" i="93"/>
  <c r="R54" i="93"/>
  <c r="L57" i="93"/>
  <c r="N58" i="93"/>
  <c r="L65" i="93"/>
  <c r="G6" i="93"/>
  <c r="O6" i="93"/>
  <c r="W6" i="93"/>
  <c r="M7" i="93"/>
  <c r="U7" i="93"/>
  <c r="E10" i="93"/>
  <c r="Q10" i="93"/>
  <c r="K12" i="93"/>
  <c r="E13" i="93"/>
  <c r="U13" i="93"/>
  <c r="C14" i="93"/>
  <c r="S14" i="93"/>
  <c r="E15" i="93"/>
  <c r="U15" i="93"/>
  <c r="C16" i="93"/>
  <c r="O16" i="93"/>
  <c r="W16" i="93"/>
  <c r="K19" i="93"/>
  <c r="M20" i="93"/>
  <c r="E34" i="93"/>
  <c r="Q38" i="93"/>
  <c r="E55" i="93"/>
  <c r="M55" i="93"/>
  <c r="U55" i="93"/>
  <c r="I59" i="93"/>
  <c r="G62" i="93"/>
  <c r="O62" i="93"/>
  <c r="W62" i="93"/>
  <c r="I63" i="93"/>
  <c r="E65" i="93"/>
  <c r="M65" i="93"/>
  <c r="U65" i="93"/>
  <c r="G66" i="93"/>
  <c r="O66" i="93"/>
  <c r="E67" i="93"/>
  <c r="U67" i="93"/>
  <c r="I69" i="93"/>
  <c r="Q69" i="93"/>
  <c r="G70" i="93"/>
  <c r="K73" i="93"/>
  <c r="Q76" i="93"/>
  <c r="N19" i="93"/>
  <c r="F21" i="93"/>
  <c r="L29" i="93"/>
  <c r="N30" i="93"/>
  <c r="P31" i="93"/>
  <c r="P55" i="93"/>
  <c r="R56" i="93"/>
  <c r="T59" i="93"/>
  <c r="D63" i="93"/>
  <c r="P65" i="93"/>
  <c r="R66" i="93"/>
  <c r="P67" i="93"/>
  <c r="N73" i="93"/>
  <c r="L74" i="93"/>
  <c r="F75" i="93"/>
  <c r="H76" i="93"/>
  <c r="D14" i="93"/>
  <c r="T14" i="93"/>
  <c r="N15" i="93"/>
  <c r="V15" i="93"/>
  <c r="H16" i="93"/>
  <c r="P19" i="93"/>
  <c r="N20" i="93"/>
  <c r="V20" i="93"/>
  <c r="H21" i="93"/>
  <c r="P21" i="93"/>
  <c r="J23" i="93"/>
  <c r="D24" i="93"/>
  <c r="P24" i="93"/>
  <c r="F25" i="93"/>
  <c r="N25" i="93"/>
  <c r="J29" i="93"/>
  <c r="R29" i="93"/>
  <c r="L30" i="93"/>
  <c r="P35" i="93"/>
  <c r="T39" i="93"/>
  <c r="F42" i="93"/>
  <c r="V42" i="93"/>
  <c r="L47" i="93"/>
  <c r="J55" i="93"/>
  <c r="L56" i="93"/>
  <c r="J63" i="93"/>
  <c r="P66" i="93"/>
  <c r="D70" i="93"/>
  <c r="H75" i="93"/>
  <c r="J76" i="93"/>
  <c r="R76" i="93"/>
  <c r="P10" i="93"/>
  <c r="P20" i="93"/>
  <c r="N21" i="93"/>
  <c r="T29" i="93"/>
  <c r="V30" i="93"/>
  <c r="J32" i="93"/>
  <c r="V54" i="93"/>
  <c r="C10" i="93"/>
  <c r="K10" i="93"/>
  <c r="S10" i="93"/>
  <c r="M21" i="93"/>
  <c r="U28" i="93"/>
  <c r="G74" i="93"/>
  <c r="O18" i="93"/>
  <c r="V72" i="93"/>
  <c r="F17" i="9"/>
  <c r="G17" i="30"/>
  <c r="C22" i="15"/>
  <c r="S22" i="15"/>
  <c r="D8" i="45"/>
  <c r="H52" i="45"/>
  <c r="R8" i="15"/>
  <c r="M18" i="15"/>
  <c r="P33" i="45"/>
  <c r="M52" i="45"/>
  <c r="U4" i="15"/>
  <c r="R27" i="15"/>
  <c r="J34" i="15"/>
  <c r="W72" i="15"/>
  <c r="J17" i="45"/>
  <c r="R22" i="45"/>
  <c r="J27" i="45"/>
  <c r="Q33" i="45"/>
  <c r="V52" i="45"/>
  <c r="D13" i="93"/>
  <c r="V14" i="93"/>
  <c r="H25" i="93"/>
  <c r="F66" i="93"/>
  <c r="H67" i="93"/>
  <c r="H74" i="93"/>
  <c r="J13" i="93"/>
  <c r="J18" i="93"/>
  <c r="R39" i="93"/>
  <c r="O7" i="93"/>
  <c r="C28" i="15"/>
  <c r="C27" i="16"/>
  <c r="W8" i="116"/>
  <c r="E71" i="102"/>
  <c r="W17" i="102"/>
  <c r="O52" i="102"/>
  <c r="C8" i="45"/>
  <c r="Q17" i="45"/>
  <c r="U8" i="45"/>
  <c r="K22" i="45"/>
  <c r="J33" i="45"/>
  <c r="G52" i="45"/>
  <c r="W52" i="45"/>
  <c r="Q9" i="15"/>
  <c r="P27" i="15"/>
  <c r="G34" i="15"/>
  <c r="E52" i="15"/>
  <c r="U52" i="15"/>
  <c r="I71" i="15"/>
  <c r="N71" i="75"/>
  <c r="L11" i="45"/>
  <c r="J11" i="45"/>
  <c r="P17" i="45"/>
  <c r="P27" i="45"/>
  <c r="N12" i="15"/>
  <c r="Q17" i="15"/>
  <c r="L27" i="15"/>
  <c r="R71" i="15"/>
  <c r="W52" i="75"/>
  <c r="M27" i="45"/>
  <c r="E71" i="45"/>
  <c r="C11" i="15"/>
  <c r="J17" i="15"/>
  <c r="W53" i="15"/>
  <c r="G71" i="30"/>
  <c r="J4" i="15"/>
  <c r="J27" i="15"/>
  <c r="H15" i="93"/>
  <c r="H34" i="93"/>
  <c r="F58" i="93"/>
  <c r="J60" i="93"/>
  <c r="T65" i="93"/>
  <c r="J68" i="93"/>
  <c r="V73" i="93"/>
  <c r="N6" i="93"/>
  <c r="P7" i="93"/>
  <c r="F16" i="93"/>
  <c r="P25" i="93"/>
  <c r="C12" i="93"/>
  <c r="S12" i="93"/>
  <c r="W24" i="93"/>
  <c r="I25" i="93"/>
  <c r="E29" i="93"/>
  <c r="M29" i="93"/>
  <c r="U29" i="93"/>
  <c r="G30" i="93"/>
  <c r="I31" i="93"/>
  <c r="C32" i="93"/>
  <c r="K32" i="93"/>
  <c r="S32" i="93"/>
  <c r="O35" i="93"/>
  <c r="C39" i="93"/>
  <c r="S39" i="93"/>
  <c r="C47" i="93"/>
  <c r="S47" i="93"/>
  <c r="M48" i="93"/>
  <c r="O70" i="93"/>
  <c r="N24" i="93"/>
  <c r="F45" i="93"/>
  <c r="F47" i="93"/>
  <c r="H48" i="93"/>
  <c r="N49" i="93"/>
  <c r="N70" i="93"/>
  <c r="Q6" i="93"/>
  <c r="E12" i="93"/>
  <c r="K15" i="93"/>
  <c r="I19" i="93"/>
  <c r="U24" i="93"/>
  <c r="C29" i="93"/>
  <c r="K29" i="93"/>
  <c r="S29" i="93"/>
  <c r="E30" i="93"/>
  <c r="M30" i="93"/>
  <c r="U30" i="93"/>
  <c r="G31" i="93"/>
  <c r="O31" i="93"/>
  <c r="W31" i="93"/>
  <c r="I32" i="93"/>
  <c r="U32" i="93"/>
  <c r="I35" i="93"/>
  <c r="Q35" i="93"/>
  <c r="C36" i="93"/>
  <c r="K36" i="93"/>
  <c r="I39" i="93"/>
  <c r="Q39" i="93"/>
  <c r="C42" i="93"/>
  <c r="S42" i="93"/>
  <c r="I47" i="93"/>
  <c r="Q47" i="93"/>
  <c r="C48" i="93"/>
  <c r="K48" i="93"/>
  <c r="S50" i="93"/>
  <c r="E54" i="93"/>
  <c r="U54" i="93"/>
  <c r="G55" i="93"/>
  <c r="W55" i="93"/>
  <c r="I56" i="93"/>
  <c r="K57" i="93"/>
  <c r="C59" i="93"/>
  <c r="O59" i="93"/>
  <c r="Q60" i="93"/>
  <c r="E62" i="93"/>
  <c r="U62" i="93"/>
  <c r="G63" i="93"/>
  <c r="W63" i="93"/>
  <c r="I64" i="93"/>
  <c r="Q66" i="93"/>
  <c r="C67" i="93"/>
  <c r="S67" i="93"/>
  <c r="E68" i="93"/>
  <c r="U68" i="93"/>
  <c r="G69" i="93"/>
  <c r="W69" i="93"/>
  <c r="U53" i="101"/>
  <c r="W4" i="102"/>
  <c r="I53" i="101"/>
  <c r="O22" i="15"/>
  <c r="L71" i="30"/>
  <c r="D22" i="15"/>
  <c r="T22" i="15"/>
  <c r="I8" i="45"/>
  <c r="P22" i="45"/>
  <c r="D52" i="45"/>
  <c r="T52" i="45"/>
  <c r="E11" i="30"/>
  <c r="V8" i="15"/>
  <c r="U17" i="15"/>
  <c r="J53" i="15"/>
  <c r="W33" i="75"/>
  <c r="K11" i="45"/>
  <c r="D27" i="45"/>
  <c r="M27" i="15"/>
  <c r="N34" i="15"/>
  <c r="K72" i="15"/>
  <c r="L52" i="75"/>
  <c r="E27" i="45"/>
  <c r="N52" i="45"/>
  <c r="R71" i="45"/>
  <c r="S17" i="15"/>
  <c r="F12" i="93"/>
  <c r="V19" i="93"/>
  <c r="L23" i="93"/>
  <c r="J41" i="93"/>
  <c r="T42" i="93"/>
  <c r="D48" i="93"/>
  <c r="R70" i="93"/>
  <c r="W52" i="94"/>
  <c r="J19" i="93"/>
  <c r="J21" i="93"/>
  <c r="P29" i="93"/>
  <c r="R30" i="93"/>
  <c r="P53" i="93"/>
  <c r="F60" i="93"/>
  <c r="N66" i="93"/>
  <c r="T67" i="93"/>
  <c r="V68" i="93"/>
  <c r="J73" i="93"/>
  <c r="P74" i="93"/>
  <c r="N75" i="93"/>
  <c r="P76" i="93"/>
  <c r="D9" i="93"/>
  <c r="D12" i="93"/>
  <c r="T12" i="93"/>
  <c r="J15" i="93"/>
  <c r="D16" i="93"/>
  <c r="T16" i="93"/>
  <c r="V25" i="93"/>
  <c r="P30" i="93"/>
  <c r="F31" i="93"/>
  <c r="N31" i="93"/>
  <c r="V31" i="93"/>
  <c r="D32" i="93"/>
  <c r="L32" i="93"/>
  <c r="D35" i="93"/>
  <c r="T35" i="93"/>
  <c r="F36" i="93"/>
  <c r="N36" i="93"/>
  <c r="D37" i="93"/>
  <c r="L37" i="93"/>
  <c r="N38" i="93"/>
  <c r="P39" i="93"/>
  <c r="L41" i="93"/>
  <c r="J42" i="93"/>
  <c r="D45" i="93"/>
  <c r="P45" i="93"/>
  <c r="P47" i="93"/>
  <c r="F48" i="93"/>
  <c r="N48" i="93"/>
  <c r="V48" i="93"/>
  <c r="H49" i="93"/>
  <c r="T49" i="93"/>
  <c r="R50" i="93"/>
  <c r="L54" i="93"/>
  <c r="R57" i="93"/>
  <c r="D58" i="93"/>
  <c r="T58" i="93"/>
  <c r="F59" i="93"/>
  <c r="V59" i="93"/>
  <c r="D60" i="93"/>
  <c r="L60" i="93"/>
  <c r="T60" i="93"/>
  <c r="H62" i="93"/>
  <c r="P62" i="93"/>
  <c r="N63" i="93"/>
  <c r="P64" i="93"/>
  <c r="R65" i="93"/>
  <c r="H66" i="93"/>
  <c r="T66" i="93"/>
  <c r="J67" i="93"/>
  <c r="R67" i="93"/>
  <c r="D68" i="93"/>
  <c r="L68" i="93"/>
  <c r="T68" i="93"/>
  <c r="F69" i="93"/>
  <c r="N69" i="93"/>
  <c r="V69" i="93"/>
  <c r="P73" i="93"/>
  <c r="J74" i="93"/>
  <c r="R74" i="93"/>
  <c r="R9" i="45"/>
  <c r="C17" i="45"/>
  <c r="S18" i="45"/>
  <c r="S52" i="45"/>
  <c r="N2" i="31"/>
  <c r="U8" i="15"/>
  <c r="C33" i="15"/>
  <c r="Q52" i="15"/>
  <c r="E71" i="15"/>
  <c r="U71" i="15"/>
  <c r="D11" i="45"/>
  <c r="D4" i="15"/>
  <c r="T4" i="15"/>
  <c r="J11" i="15"/>
  <c r="H33" i="15"/>
  <c r="F4" i="45"/>
  <c r="Q4" i="15"/>
  <c r="W9" i="15"/>
  <c r="C52" i="15"/>
  <c r="O4" i="45"/>
  <c r="F4" i="15"/>
  <c r="V4" i="15"/>
  <c r="F27" i="15"/>
  <c r="K33" i="15"/>
  <c r="J5" i="93"/>
  <c r="Q72" i="93"/>
  <c r="J72" i="93"/>
  <c r="C18" i="93"/>
  <c r="O4" i="102"/>
  <c r="I4" i="60"/>
  <c r="O8" i="45"/>
  <c r="M17" i="45"/>
  <c r="K27" i="45"/>
  <c r="V33" i="45"/>
  <c r="G71" i="45"/>
  <c r="W71" i="45"/>
  <c r="K2" i="39"/>
  <c r="V2" i="32"/>
  <c r="T8" i="15"/>
  <c r="C4" i="15"/>
  <c r="S4" i="15"/>
  <c r="P22" i="15"/>
  <c r="H11" i="45"/>
  <c r="L22" i="45"/>
  <c r="L28" i="45"/>
  <c r="E22" i="15"/>
  <c r="F53" i="15"/>
  <c r="M11" i="45"/>
  <c r="E8" i="45"/>
  <c r="C11" i="45"/>
  <c r="U22" i="45"/>
  <c r="F8" i="30"/>
  <c r="R33" i="15"/>
  <c r="G71" i="15"/>
  <c r="L11" i="30"/>
  <c r="F22" i="15"/>
  <c r="V22" i="15"/>
  <c r="S52" i="30"/>
  <c r="P11" i="15"/>
  <c r="F17" i="15"/>
  <c r="W18" i="15"/>
  <c r="O12" i="93"/>
  <c r="G14" i="93"/>
  <c r="W14" i="93"/>
  <c r="I15" i="93"/>
  <c r="U23" i="93"/>
  <c r="O30" i="93"/>
  <c r="S35" i="93"/>
  <c r="E36" i="93"/>
  <c r="M36" i="93"/>
  <c r="G37" i="93"/>
  <c r="O37" i="93"/>
  <c r="W37" i="93"/>
  <c r="G45" i="93"/>
  <c r="O45" i="93"/>
  <c r="W45" i="93"/>
  <c r="U48" i="93"/>
  <c r="G49" i="93"/>
  <c r="O49" i="93"/>
  <c r="W49" i="93"/>
  <c r="M53" i="93"/>
  <c r="O54" i="93"/>
  <c r="G56" i="93"/>
  <c r="W56" i="93"/>
  <c r="I57" i="93"/>
  <c r="K58" i="93"/>
  <c r="M59" i="93"/>
  <c r="K60" i="93"/>
  <c r="C64" i="93"/>
  <c r="S64" i="93"/>
  <c r="O68" i="93"/>
  <c r="S70" i="93"/>
  <c r="P23" i="93"/>
  <c r="N35" i="93"/>
  <c r="N54" i="93"/>
  <c r="T57" i="93"/>
  <c r="O48" i="93"/>
  <c r="F9" i="45"/>
  <c r="O27" i="102"/>
  <c r="L71" i="102"/>
  <c r="Q53" i="101"/>
  <c r="Q52" i="102"/>
  <c r="C4" i="102"/>
  <c r="O22" i="102"/>
  <c r="R71" i="102"/>
  <c r="Q71" i="75"/>
  <c r="I33" i="60"/>
  <c r="W18" i="45"/>
  <c r="M11" i="15"/>
  <c r="C17" i="15"/>
  <c r="T18" i="15"/>
  <c r="O33" i="45"/>
  <c r="V11" i="15"/>
  <c r="M33" i="15"/>
  <c r="W11" i="45"/>
  <c r="H52" i="75"/>
  <c r="P4" i="45"/>
  <c r="D71" i="45"/>
  <c r="T71" i="45"/>
  <c r="K5" i="45"/>
  <c r="F22" i="45"/>
  <c r="L52" i="15"/>
  <c r="P71" i="15"/>
  <c r="L6" i="93"/>
  <c r="L9" i="93"/>
  <c r="N18" i="93"/>
  <c r="R23" i="93"/>
  <c r="P32" i="93"/>
  <c r="P37" i="93"/>
  <c r="T41" i="93"/>
  <c r="P49" i="93"/>
  <c r="L70" i="93"/>
  <c r="V24" i="93"/>
  <c r="R35" i="93"/>
  <c r="P38" i="93"/>
  <c r="F41" i="93"/>
  <c r="H42" i="93"/>
  <c r="N45" i="93"/>
  <c r="R47" i="93"/>
  <c r="V49" i="93"/>
  <c r="O28" i="15"/>
  <c r="L53" i="101"/>
  <c r="L52" i="102"/>
  <c r="E53" i="101"/>
  <c r="E52" i="102"/>
  <c r="G8" i="45"/>
  <c r="E17" i="45"/>
  <c r="N33" i="45"/>
  <c r="C71" i="45"/>
  <c r="S71" i="45"/>
  <c r="H8" i="15"/>
  <c r="W23" i="15"/>
  <c r="W22" i="30"/>
  <c r="O4" i="15"/>
  <c r="F17" i="75"/>
  <c r="E5" i="45"/>
  <c r="F9" i="15"/>
  <c r="R53" i="15"/>
  <c r="I11" i="45"/>
  <c r="J8" i="45"/>
  <c r="D33" i="45"/>
  <c r="T33" i="45"/>
  <c r="U52" i="45"/>
  <c r="M4" i="15"/>
  <c r="S8" i="15"/>
  <c r="W11" i="15"/>
  <c r="W34" i="15"/>
  <c r="S71" i="15"/>
  <c r="R22" i="15"/>
  <c r="L12" i="15"/>
  <c r="U5" i="93"/>
  <c r="C9" i="93"/>
  <c r="Q13" i="93"/>
  <c r="K16" i="93"/>
  <c r="O19" i="93"/>
  <c r="Q20" i="93"/>
  <c r="W21" i="93"/>
  <c r="M23" i="93"/>
  <c r="K30" i="93"/>
  <c r="M31" i="93"/>
  <c r="Q53" i="93"/>
  <c r="I72" i="93"/>
  <c r="O73" i="93"/>
  <c r="E74" i="93"/>
  <c r="M74" i="93"/>
  <c r="U74" i="93"/>
  <c r="G75" i="93"/>
  <c r="O75" i="93"/>
  <c r="W75" i="93"/>
  <c r="E76" i="93"/>
  <c r="U76" i="93"/>
  <c r="L18" i="93"/>
  <c r="L25" i="93"/>
  <c r="T25" i="93"/>
  <c r="D55" i="93"/>
  <c r="F56" i="93"/>
  <c r="H65" i="93"/>
  <c r="J66" i="93"/>
  <c r="L67" i="93"/>
  <c r="N68" i="93"/>
  <c r="T69" i="93"/>
  <c r="O5" i="93"/>
  <c r="U9" i="93"/>
  <c r="G13" i="93"/>
  <c r="O13" i="93"/>
  <c r="W13" i="93"/>
  <c r="M14" i="93"/>
  <c r="U14" i="93"/>
  <c r="G15" i="93"/>
  <c r="W15" i="93"/>
  <c r="M16" i="93"/>
  <c r="U16" i="93"/>
  <c r="K18" i="93"/>
  <c r="E19" i="93"/>
  <c r="Q19" i="93"/>
  <c r="C20" i="93"/>
  <c r="K20" i="93"/>
  <c r="S20" i="93"/>
  <c r="I21" i="93"/>
  <c r="U21" i="93"/>
  <c r="E24" i="93"/>
  <c r="M24" i="93"/>
  <c r="C25" i="93"/>
  <c r="K25" i="93"/>
  <c r="S25" i="93"/>
  <c r="I28" i="93"/>
  <c r="E37" i="93"/>
  <c r="M37" i="93"/>
  <c r="U37" i="93"/>
  <c r="I41" i="93"/>
  <c r="Q41" i="93"/>
  <c r="O42" i="93"/>
  <c r="E45" i="93"/>
  <c r="M45" i="93"/>
  <c r="U45" i="93"/>
  <c r="I49" i="93"/>
  <c r="Q49" i="93"/>
  <c r="E58" i="93"/>
  <c r="Q58" i="93"/>
  <c r="G59" i="93"/>
  <c r="O65" i="93"/>
  <c r="E70" i="93"/>
  <c r="U70" i="93"/>
  <c r="I73" i="93"/>
  <c r="Q73" i="93"/>
  <c r="C74" i="93"/>
  <c r="O74" i="93"/>
  <c r="E75" i="93"/>
  <c r="M75" i="93"/>
  <c r="U75" i="93"/>
  <c r="G76" i="93"/>
  <c r="O76" i="93"/>
  <c r="W76" i="93"/>
  <c r="U34" i="15"/>
  <c r="W27" i="30"/>
  <c r="F22" i="102"/>
  <c r="K4" i="102"/>
  <c r="O53" i="101"/>
  <c r="I17" i="45"/>
  <c r="O22" i="45"/>
  <c r="C52" i="45"/>
  <c r="M27" i="30"/>
  <c r="L33" i="15"/>
  <c r="Q12" i="15"/>
  <c r="P18" i="15"/>
  <c r="K28" i="15"/>
  <c r="H27" i="75"/>
  <c r="F11" i="45"/>
  <c r="V11" i="45"/>
  <c r="L17" i="45"/>
  <c r="U27" i="45"/>
  <c r="K34" i="45"/>
  <c r="H28" i="15"/>
  <c r="F71" i="15"/>
  <c r="V71" i="15"/>
  <c r="I52" i="45"/>
  <c r="M72" i="45"/>
  <c r="E17" i="15"/>
  <c r="V17" i="15"/>
  <c r="L5" i="45"/>
  <c r="P71" i="45"/>
  <c r="F17" i="45"/>
  <c r="N22" i="45"/>
  <c r="M33" i="45"/>
  <c r="R52" i="45"/>
  <c r="V71" i="45"/>
  <c r="S71" i="30"/>
  <c r="H52" i="15"/>
  <c r="L72" i="15"/>
  <c r="T10" i="93"/>
  <c r="R24" i="93"/>
  <c r="T53" i="93"/>
  <c r="H10" i="93"/>
  <c r="H23" i="93"/>
  <c r="T31" i="93"/>
  <c r="R60" i="93"/>
  <c r="H69" i="93"/>
  <c r="C6" i="93"/>
  <c r="K6" i="93"/>
  <c r="S6" i="93"/>
  <c r="E7" i="93"/>
  <c r="Q7" i="93"/>
  <c r="G9" i="93"/>
  <c r="I10" i="93"/>
  <c r="M13" i="93"/>
  <c r="K14" i="93"/>
  <c r="M15" i="93"/>
  <c r="G16" i="93"/>
  <c r="S16" i="93"/>
  <c r="C19" i="93"/>
  <c r="S19" i="93"/>
  <c r="E20" i="93"/>
  <c r="U20" i="93"/>
  <c r="Q23" i="93"/>
  <c r="S28" i="93"/>
  <c r="U42" i="93"/>
  <c r="I55" i="93"/>
  <c r="Q55" i="93"/>
  <c r="E59" i="93"/>
  <c r="C62" i="93"/>
  <c r="K62" i="93"/>
  <c r="S62" i="93"/>
  <c r="Q63" i="93"/>
  <c r="I65" i="93"/>
  <c r="Q65" i="93"/>
  <c r="C66" i="93"/>
  <c r="K66" i="93"/>
  <c r="S66" i="93"/>
  <c r="M67" i="93"/>
  <c r="E69" i="93"/>
  <c r="M69" i="93"/>
  <c r="U69" i="93"/>
  <c r="W70" i="93"/>
  <c r="C73" i="93"/>
  <c r="S73" i="93"/>
  <c r="I76" i="93"/>
  <c r="R21" i="93"/>
  <c r="D59" i="93"/>
  <c r="V60" i="93"/>
  <c r="R62" i="93"/>
  <c r="T63" i="93"/>
  <c r="D67" i="93"/>
  <c r="V75" i="93"/>
  <c r="R5" i="93"/>
  <c r="L14" i="93"/>
  <c r="F15" i="93"/>
  <c r="R15" i="93"/>
  <c r="P16" i="93"/>
  <c r="H19" i="93"/>
  <c r="F20" i="93"/>
  <c r="R20" i="93"/>
  <c r="D21" i="93"/>
  <c r="L21" i="93"/>
  <c r="T21" i="93"/>
  <c r="F23" i="93"/>
  <c r="V23" i="93"/>
  <c r="L24" i="93"/>
  <c r="T24" i="93"/>
  <c r="J25" i="93"/>
  <c r="R25" i="93"/>
  <c r="F29" i="93"/>
  <c r="N29" i="93"/>
  <c r="V29" i="93"/>
  <c r="D30" i="93"/>
  <c r="T30" i="93"/>
  <c r="H35" i="93"/>
  <c r="L39" i="93"/>
  <c r="N42" i="93"/>
  <c r="D47" i="93"/>
  <c r="T47" i="93"/>
  <c r="R55" i="93"/>
  <c r="D56" i="93"/>
  <c r="T56" i="93"/>
  <c r="T70" i="93"/>
  <c r="P75" i="93"/>
  <c r="F76" i="93"/>
  <c r="N76" i="93"/>
  <c r="V76" i="93"/>
  <c r="D5" i="93"/>
  <c r="R19" i="93"/>
  <c r="D29" i="93"/>
  <c r="F30" i="93"/>
  <c r="J54" i="93"/>
  <c r="H57" i="93"/>
  <c r="J58" i="93"/>
  <c r="V64" i="93"/>
  <c r="I9" i="93"/>
  <c r="G10" i="93"/>
  <c r="O10" i="93"/>
  <c r="W10" i="93"/>
  <c r="I16" i="93"/>
  <c r="O34" i="93"/>
  <c r="C53" i="93"/>
  <c r="W74" i="93"/>
  <c r="D3" i="12"/>
  <c r="L2" i="34"/>
  <c r="O2" i="121"/>
  <c r="S2" i="118"/>
  <c r="S2" i="97"/>
  <c r="L2" i="121"/>
  <c r="Q2" i="5"/>
  <c r="P3" i="12"/>
  <c r="S3" i="12"/>
  <c r="V2" i="95"/>
  <c r="R2" i="89"/>
  <c r="J2" i="114"/>
  <c r="H2" i="92"/>
  <c r="E2" i="66"/>
  <c r="T2" i="85"/>
  <c r="I11" i="12"/>
  <c r="I3" i="12" s="1"/>
  <c r="P2" i="2"/>
  <c r="T26" i="7"/>
  <c r="Q3" i="7"/>
  <c r="H3" i="9"/>
  <c r="J2" i="2"/>
  <c r="R3" i="9"/>
  <c r="V4" i="11"/>
  <c r="F17" i="11"/>
  <c r="K164" i="149"/>
  <c r="T3" i="7"/>
  <c r="I164" i="149"/>
  <c r="G3" i="11"/>
  <c r="K3" i="7"/>
  <c r="S3" i="11"/>
  <c r="G17" i="9"/>
  <c r="K132" i="149"/>
  <c r="G97" i="149"/>
  <c r="E96" i="149"/>
  <c r="G2" i="95"/>
  <c r="S84" i="149"/>
  <c r="K82" i="149"/>
  <c r="K81" i="149"/>
  <c r="M79" i="149"/>
  <c r="T68" i="149"/>
  <c r="T65" i="149"/>
  <c r="J64" i="149"/>
  <c r="R47" i="149"/>
  <c r="J44" i="149"/>
  <c r="E26" i="149"/>
  <c r="U2" i="66"/>
  <c r="G47" i="149"/>
  <c r="M47" i="149"/>
  <c r="K40" i="149"/>
  <c r="D31" i="149"/>
  <c r="K77" i="149"/>
  <c r="E74" i="149"/>
  <c r="V72" i="149"/>
  <c r="V69" i="149"/>
  <c r="R65" i="149"/>
  <c r="H64" i="149"/>
  <c r="W52" i="149"/>
  <c r="M49" i="149"/>
  <c r="O48" i="149"/>
  <c r="L47" i="149"/>
  <c r="L44" i="149"/>
  <c r="C7" i="149"/>
  <c r="Q6" i="149"/>
  <c r="J132" i="149"/>
  <c r="J127" i="149"/>
  <c r="V117" i="149"/>
  <c r="L85" i="149"/>
  <c r="R84" i="149"/>
  <c r="P79" i="149"/>
  <c r="C71" i="149"/>
  <c r="C2" i="69"/>
  <c r="W69" i="149"/>
  <c r="Q67" i="149"/>
  <c r="I47" i="149"/>
  <c r="L32" i="149"/>
  <c r="P3" i="9"/>
  <c r="R3" i="12"/>
  <c r="L3" i="7"/>
  <c r="K26" i="7"/>
  <c r="E71" i="7"/>
  <c r="O2" i="114"/>
  <c r="F3" i="7"/>
  <c r="V134" i="149"/>
  <c r="C3" i="9"/>
  <c r="S3" i="9"/>
  <c r="G17" i="7"/>
  <c r="C22" i="12"/>
  <c r="Q2" i="115"/>
  <c r="D125" i="149"/>
  <c r="S101" i="149"/>
  <c r="C2" i="91"/>
  <c r="S80" i="149"/>
  <c r="N64" i="149"/>
  <c r="S53" i="149"/>
  <c r="K30" i="149"/>
  <c r="P56" i="149"/>
  <c r="R49" i="149"/>
  <c r="W46" i="149"/>
  <c r="U29" i="149"/>
  <c r="C83" i="149"/>
  <c r="K73" i="149"/>
  <c r="F69" i="149"/>
  <c r="L67" i="149"/>
  <c r="H66" i="149"/>
  <c r="R66" i="149"/>
  <c r="J60" i="149"/>
  <c r="U58" i="149"/>
  <c r="W55" i="149"/>
  <c r="K52" i="149"/>
  <c r="S48" i="149"/>
  <c r="K34" i="149"/>
  <c r="I27" i="149"/>
  <c r="G7" i="149"/>
  <c r="U6" i="149"/>
  <c r="K5" i="149"/>
  <c r="N132" i="149"/>
  <c r="U121" i="149"/>
  <c r="N127" i="149"/>
  <c r="F113" i="149"/>
  <c r="P105" i="149"/>
  <c r="N99" i="149"/>
  <c r="N91" i="149"/>
  <c r="P85" i="149"/>
  <c r="N78" i="149"/>
  <c r="G2" i="69"/>
  <c r="I68" i="149"/>
  <c r="W26" i="102"/>
  <c r="N26" i="7"/>
  <c r="E3" i="12"/>
  <c r="Q3" i="11"/>
  <c r="O26" i="7"/>
  <c r="Q71" i="11"/>
  <c r="H3" i="12"/>
  <c r="N3" i="11"/>
  <c r="F17" i="12"/>
  <c r="V52" i="7"/>
  <c r="J71" i="11"/>
  <c r="V71" i="7"/>
  <c r="O17" i="9"/>
  <c r="U139" i="149"/>
  <c r="K134" i="149"/>
  <c r="S132" i="149"/>
  <c r="E130" i="149"/>
  <c r="I113" i="149"/>
  <c r="E101" i="149"/>
  <c r="Q83" i="149"/>
  <c r="S82" i="149"/>
  <c r="Q81" i="149"/>
  <c r="I77" i="149"/>
  <c r="M73" i="149"/>
  <c r="H67" i="149"/>
  <c r="D59" i="149"/>
  <c r="F2" i="58"/>
  <c r="C56" i="149"/>
  <c r="U48" i="149"/>
  <c r="J47" i="149"/>
  <c r="M25" i="149"/>
  <c r="V26" i="102"/>
  <c r="P2" i="55"/>
  <c r="V52" i="149"/>
  <c r="O44" i="149"/>
  <c r="O43" i="149"/>
  <c r="U43" i="149"/>
  <c r="G37" i="149"/>
  <c r="W37" i="149"/>
  <c r="L33" i="149"/>
  <c r="D32" i="149"/>
  <c r="W83" i="149"/>
  <c r="U82" i="149"/>
  <c r="D68" i="149"/>
  <c r="P64" i="149"/>
  <c r="D44" i="149"/>
  <c r="O34" i="149"/>
  <c r="O125" i="149"/>
  <c r="T108" i="149"/>
  <c r="N102" i="149"/>
  <c r="F97" i="149"/>
  <c r="J89" i="149"/>
  <c r="S88" i="149"/>
  <c r="F86" i="149"/>
  <c r="J84" i="149"/>
  <c r="F82" i="149"/>
  <c r="P81" i="149"/>
  <c r="F80" i="149"/>
  <c r="U72" i="149"/>
  <c r="I65" i="149"/>
  <c r="U64" i="149"/>
  <c r="K62" i="149"/>
  <c r="N53" i="149"/>
  <c r="T48" i="149"/>
  <c r="S44" i="149"/>
  <c r="H26" i="149"/>
  <c r="D26" i="7"/>
  <c r="M3" i="7"/>
  <c r="W11" i="7"/>
  <c r="W27" i="9"/>
  <c r="V17" i="12"/>
  <c r="V33" i="7"/>
  <c r="G17" i="11"/>
  <c r="Q26" i="7"/>
  <c r="G132" i="149"/>
  <c r="E105" i="149"/>
  <c r="E83" i="149"/>
  <c r="S74" i="149"/>
  <c r="D71" i="149"/>
  <c r="N2" i="66"/>
  <c r="W54" i="149"/>
  <c r="T2" i="42"/>
  <c r="Q2" i="60"/>
  <c r="N55" i="149"/>
  <c r="S47" i="149"/>
  <c r="K90" i="149"/>
  <c r="J88" i="149"/>
  <c r="M84" i="149"/>
  <c r="S81" i="149"/>
  <c r="T72" i="149"/>
  <c r="L70" i="149"/>
  <c r="K49" i="149"/>
  <c r="H46" i="149"/>
  <c r="T41" i="149"/>
  <c r="H2" i="115"/>
  <c r="C125" i="149"/>
  <c r="I2" i="110"/>
  <c r="V127" i="149"/>
  <c r="R117" i="149"/>
  <c r="P92" i="149"/>
  <c r="L2" i="90"/>
  <c r="F2" i="89"/>
  <c r="P2" i="88"/>
  <c r="I72" i="149"/>
  <c r="M2" i="66"/>
  <c r="E66" i="149"/>
  <c r="R56" i="149"/>
  <c r="R53" i="149"/>
  <c r="P52" i="149"/>
  <c r="F2" i="44"/>
  <c r="U46" i="149"/>
  <c r="E39" i="149"/>
  <c r="M164" i="149"/>
  <c r="E134" i="149"/>
  <c r="O127" i="149"/>
  <c r="M126" i="149"/>
  <c r="E97" i="149"/>
  <c r="P41" i="149"/>
  <c r="I121" i="149"/>
  <c r="H97" i="149"/>
  <c r="D91" i="149"/>
  <c r="N73" i="149"/>
  <c r="E68" i="149"/>
  <c r="H134" i="149"/>
  <c r="I134" i="149"/>
  <c r="M132" i="149"/>
  <c r="I128" i="149"/>
  <c r="G108" i="149"/>
  <c r="E8" i="149"/>
  <c r="W6" i="149"/>
  <c r="M5" i="149"/>
  <c r="V99" i="149"/>
  <c r="N75" i="149"/>
  <c r="U70" i="149"/>
  <c r="K69" i="149"/>
  <c r="M128" i="149"/>
  <c r="Q129" i="149"/>
  <c r="M97" i="149"/>
  <c r="H41" i="149"/>
  <c r="J41" i="149"/>
  <c r="L38" i="149"/>
  <c r="I8" i="149"/>
  <c r="T113" i="149"/>
  <c r="J2" i="110"/>
  <c r="Q105" i="149"/>
  <c r="C5" i="149"/>
  <c r="T97" i="149"/>
  <c r="P91" i="149"/>
  <c r="T83" i="149"/>
  <c r="T82" i="149"/>
  <c r="L74" i="149"/>
  <c r="K72" i="149"/>
  <c r="L3" i="9"/>
  <c r="R2" i="2"/>
  <c r="E3" i="9"/>
  <c r="O3" i="12"/>
  <c r="M17" i="12"/>
  <c r="W27" i="7"/>
  <c r="E71" i="11"/>
  <c r="J4" i="7"/>
  <c r="V2" i="2"/>
  <c r="R134" i="149"/>
  <c r="W4" i="11"/>
  <c r="U26" i="7"/>
  <c r="M129" i="149"/>
  <c r="W117" i="149"/>
  <c r="M101" i="149"/>
  <c r="Q98" i="149"/>
  <c r="W2" i="95"/>
  <c r="O2" i="91"/>
  <c r="G74" i="149"/>
  <c r="U73" i="149"/>
  <c r="J72" i="149"/>
  <c r="N2" i="58"/>
  <c r="Q57" i="149"/>
  <c r="J39" i="149"/>
  <c r="F38" i="149"/>
  <c r="U25" i="149"/>
  <c r="L56" i="149"/>
  <c r="H55" i="149"/>
  <c r="H53" i="149"/>
  <c r="R48" i="149"/>
  <c r="C89" i="149"/>
  <c r="Q84" i="149"/>
  <c r="I80" i="149"/>
  <c r="S75" i="149"/>
  <c r="R67" i="149"/>
  <c r="T66" i="149"/>
  <c r="S58" i="149"/>
  <c r="W57" i="149"/>
  <c r="U56" i="149"/>
  <c r="G54" i="149"/>
  <c r="M54" i="149"/>
  <c r="N40" i="149"/>
  <c r="W5" i="149"/>
  <c r="L129" i="149"/>
  <c r="G125" i="149"/>
  <c r="T130" i="149"/>
  <c r="L105" i="149"/>
  <c r="F102" i="149"/>
  <c r="J2" i="97"/>
  <c r="N97" i="149"/>
  <c r="J91" i="149"/>
  <c r="H90" i="149"/>
  <c r="S2" i="69"/>
  <c r="G2" i="67"/>
  <c r="C63" i="149"/>
  <c r="N58" i="149"/>
  <c r="V56" i="149"/>
  <c r="V55" i="149"/>
  <c r="J54" i="149"/>
  <c r="D52" i="149"/>
  <c r="J49" i="149"/>
  <c r="E37" i="149"/>
  <c r="R7" i="149"/>
  <c r="H26" i="7"/>
  <c r="Q2" i="2"/>
  <c r="W27" i="12"/>
  <c r="R3" i="7"/>
  <c r="N71" i="11"/>
  <c r="O164" i="149"/>
  <c r="D3" i="11"/>
  <c r="I11" i="9"/>
  <c r="U11" i="7"/>
  <c r="U3" i="7" s="1"/>
  <c r="W134" i="149"/>
  <c r="G2" i="107"/>
  <c r="K117" i="149"/>
  <c r="I2" i="100"/>
  <c r="S2" i="91"/>
  <c r="K89" i="149"/>
  <c r="W84" i="149"/>
  <c r="M83" i="149"/>
  <c r="O82" i="149"/>
  <c r="U75" i="149"/>
  <c r="K74" i="149"/>
  <c r="N72" i="149"/>
  <c r="V68" i="149"/>
  <c r="F60" i="149"/>
  <c r="H2" i="59"/>
  <c r="U57" i="149"/>
  <c r="C49" i="149"/>
  <c r="Q2" i="43"/>
  <c r="V47" i="149"/>
  <c r="N45" i="149"/>
  <c r="N44" i="149"/>
  <c r="L43" i="149"/>
  <c r="I26" i="149"/>
  <c r="V48" i="149"/>
  <c r="I40" i="149"/>
  <c r="J33" i="149"/>
  <c r="D33" i="149"/>
  <c r="M89" i="149"/>
  <c r="Q87" i="149"/>
  <c r="E84" i="149"/>
  <c r="K84" i="149"/>
  <c r="C81" i="149"/>
  <c r="O77" i="149"/>
  <c r="L72" i="149"/>
  <c r="T70" i="149"/>
  <c r="P46" i="149"/>
  <c r="L45" i="149"/>
  <c r="P44" i="149"/>
  <c r="R40" i="149"/>
  <c r="G30" i="149"/>
  <c r="P129" i="149"/>
  <c r="L126" i="149"/>
  <c r="J117" i="149"/>
  <c r="R97" i="149"/>
  <c r="O88" i="149"/>
  <c r="L87" i="149"/>
  <c r="V84" i="149"/>
  <c r="L81" i="149"/>
  <c r="G71" i="149"/>
  <c r="W2" i="69"/>
  <c r="M2" i="68"/>
  <c r="T58" i="149"/>
  <c r="M45" i="149"/>
  <c r="K29" i="149"/>
  <c r="P3" i="11"/>
  <c r="F4" i="149"/>
  <c r="J71" i="9"/>
  <c r="V71" i="11"/>
  <c r="V151" i="149"/>
  <c r="J134" i="149"/>
  <c r="D3" i="9"/>
  <c r="F3" i="12"/>
  <c r="C3" i="7"/>
  <c r="K3" i="11"/>
  <c r="I11" i="7"/>
  <c r="C22" i="11"/>
  <c r="M26" i="7"/>
  <c r="T164" i="149"/>
  <c r="S151" i="149"/>
  <c r="G131" i="149"/>
  <c r="U129" i="149"/>
  <c r="J121" i="149"/>
  <c r="O108" i="149"/>
  <c r="E92" i="149"/>
  <c r="W2" i="91"/>
  <c r="W80" i="149"/>
  <c r="O74" i="149"/>
  <c r="R72" i="149"/>
  <c r="L2" i="67"/>
  <c r="R64" i="149"/>
  <c r="P63" i="149"/>
  <c r="V2" i="58"/>
  <c r="C58" i="149"/>
  <c r="W53" i="149"/>
  <c r="E52" i="149"/>
  <c r="G49" i="149"/>
  <c r="T43" i="149"/>
  <c r="R39" i="149"/>
  <c r="W31" i="149"/>
  <c r="F29" i="149"/>
  <c r="N57" i="149"/>
  <c r="T56" i="149"/>
  <c r="J55" i="149"/>
  <c r="I39" i="149"/>
  <c r="E38" i="149"/>
  <c r="U28" i="149"/>
  <c r="W89" i="149"/>
  <c r="U81" i="149"/>
  <c r="C79" i="149"/>
  <c r="I2" i="75"/>
  <c r="H70" i="149"/>
  <c r="F66" i="149"/>
  <c r="O57" i="149"/>
  <c r="E54" i="149"/>
  <c r="T46" i="149"/>
  <c r="V45" i="149"/>
  <c r="V40" i="149"/>
  <c r="E33" i="149"/>
  <c r="H29" i="149"/>
  <c r="G25" i="149"/>
  <c r="I6" i="149"/>
  <c r="T129" i="149"/>
  <c r="L130" i="149"/>
  <c r="R127" i="149"/>
  <c r="J113" i="149"/>
  <c r="P98" i="149"/>
  <c r="H83" i="149"/>
  <c r="N79" i="149"/>
  <c r="D73" i="149"/>
  <c r="K71" i="149"/>
  <c r="Q2" i="68"/>
  <c r="C67" i="149"/>
  <c r="F55" i="149"/>
  <c r="D54" i="149"/>
  <c r="Q40" i="149"/>
  <c r="T32" i="149"/>
  <c r="V5" i="149"/>
  <c r="N3" i="12"/>
  <c r="K3" i="12"/>
  <c r="W11" i="9"/>
  <c r="C17" i="12"/>
  <c r="E71" i="9"/>
  <c r="N3" i="9"/>
  <c r="H3" i="7"/>
  <c r="V17" i="7"/>
  <c r="G3" i="7"/>
  <c r="O3" i="11"/>
  <c r="O22" i="7"/>
  <c r="Q71" i="12"/>
  <c r="N2" i="110"/>
  <c r="Q108" i="149"/>
  <c r="C2" i="95"/>
  <c r="M90" i="149"/>
  <c r="S89" i="149"/>
  <c r="G82" i="149"/>
  <c r="W81" i="149"/>
  <c r="K80" i="149"/>
  <c r="I79" i="149"/>
  <c r="M75" i="149"/>
  <c r="Q73" i="149"/>
  <c r="F72" i="149"/>
  <c r="P2" i="67"/>
  <c r="P65" i="149"/>
  <c r="F64" i="149"/>
  <c r="G58" i="149"/>
  <c r="K53" i="149"/>
  <c r="I52" i="149"/>
  <c r="I48" i="149"/>
  <c r="V46" i="149"/>
  <c r="V42" i="149"/>
  <c r="V39" i="149"/>
  <c r="O30" i="149"/>
  <c r="V54" i="149"/>
  <c r="D53" i="149"/>
  <c r="G40" i="149"/>
  <c r="K38" i="149"/>
  <c r="D3" i="30"/>
  <c r="P25" i="149"/>
  <c r="N69" i="149"/>
  <c r="J66" i="149"/>
  <c r="N63" i="149"/>
  <c r="S57" i="149"/>
  <c r="Q56" i="149"/>
  <c r="S54" i="149"/>
  <c r="M53" i="149"/>
  <c r="D47" i="149"/>
  <c r="H44" i="149"/>
  <c r="J40" i="149"/>
  <c r="H39" i="149"/>
  <c r="P130" i="149"/>
  <c r="H105" i="149"/>
  <c r="P101" i="149"/>
  <c r="T98" i="149"/>
  <c r="J97" i="149"/>
  <c r="V91" i="149"/>
  <c r="G88" i="149"/>
  <c r="J2" i="84"/>
  <c r="N84" i="149"/>
  <c r="L83" i="149"/>
  <c r="D81" i="149"/>
  <c r="L79" i="149"/>
  <c r="H73" i="149"/>
  <c r="E2" i="70"/>
  <c r="E2" i="68"/>
  <c r="W67" i="149"/>
  <c r="R55" i="149"/>
  <c r="H54" i="149"/>
  <c r="O47" i="149"/>
  <c r="H32" i="149"/>
  <c r="W132" i="149"/>
  <c r="U128" i="149"/>
  <c r="T132" i="149"/>
  <c r="R128" i="149"/>
  <c r="R99" i="149"/>
  <c r="M64" i="149"/>
  <c r="Q62" i="149"/>
  <c r="Q151" i="149"/>
  <c r="P125" i="149"/>
  <c r="Q102" i="149"/>
  <c r="C99" i="149"/>
  <c r="R130" i="149"/>
  <c r="T117" i="149"/>
  <c r="V98" i="149"/>
  <c r="D90" i="149"/>
  <c r="F87" i="149"/>
  <c r="V78" i="149"/>
  <c r="D77" i="149"/>
  <c r="C65" i="149"/>
  <c r="E65" i="149"/>
  <c r="V164" i="149"/>
  <c r="S131" i="149"/>
  <c r="V2" i="110"/>
  <c r="Q121" i="149"/>
  <c r="S121" i="149"/>
  <c r="F130" i="149"/>
  <c r="H126" i="149"/>
  <c r="M46" i="149"/>
  <c r="Q134" i="149"/>
  <c r="U132" i="149"/>
  <c r="O7" i="149"/>
  <c r="L128" i="149"/>
  <c r="J130" i="149"/>
  <c r="V89" i="149"/>
  <c r="M70" i="149"/>
  <c r="S69" i="149"/>
  <c r="O63" i="149"/>
  <c r="M2" i="2"/>
  <c r="G26" i="7"/>
  <c r="Q71" i="7"/>
  <c r="J4" i="9"/>
  <c r="N3" i="7"/>
  <c r="V4" i="7"/>
  <c r="L26" i="7"/>
  <c r="C3" i="11"/>
  <c r="O3" i="9"/>
  <c r="W2" i="2"/>
  <c r="I11" i="11"/>
  <c r="U11" i="9"/>
  <c r="C22" i="7"/>
  <c r="E26" i="7"/>
  <c r="G52" i="7"/>
  <c r="R2" i="110"/>
  <c r="K113" i="149"/>
  <c r="U96" i="149"/>
  <c r="M85" i="149"/>
  <c r="C84" i="149"/>
  <c r="Q82" i="149"/>
  <c r="I81" i="149"/>
  <c r="Q75" i="149"/>
  <c r="D65" i="149"/>
  <c r="T2" i="60"/>
  <c r="I58" i="149"/>
  <c r="K58" i="149"/>
  <c r="O53" i="149"/>
  <c r="M48" i="149"/>
  <c r="H47" i="149"/>
  <c r="H42" i="149"/>
  <c r="U34" i="149"/>
  <c r="N52" i="149"/>
  <c r="O46" i="149"/>
  <c r="M43" i="149"/>
  <c r="W28" i="149"/>
  <c r="H7" i="149"/>
  <c r="G93" i="149"/>
  <c r="O79" i="149"/>
  <c r="E78" i="149"/>
  <c r="G73" i="149"/>
  <c r="H72" i="149"/>
  <c r="V64" i="149"/>
  <c r="J59" i="149"/>
  <c r="G52" i="149"/>
  <c r="O49" i="149"/>
  <c r="L46" i="149"/>
  <c r="P39" i="149"/>
  <c r="P38" i="149"/>
  <c r="G34" i="149"/>
  <c r="E27" i="149"/>
  <c r="S7" i="149"/>
  <c r="F117" i="149"/>
  <c r="L96" i="149"/>
  <c r="V93" i="149"/>
  <c r="T92" i="149"/>
  <c r="R89" i="149"/>
  <c r="K88" i="149"/>
  <c r="D84" i="149"/>
  <c r="N80" i="149"/>
  <c r="J78" i="149"/>
  <c r="L73" i="149"/>
  <c r="G69" i="149"/>
  <c r="W2" i="67"/>
  <c r="K67" i="149"/>
  <c r="F56" i="149"/>
  <c r="V53" i="149"/>
  <c r="L48" i="149"/>
  <c r="W47" i="149"/>
  <c r="J25" i="149"/>
  <c r="E3" i="7"/>
  <c r="M3" i="11"/>
  <c r="P26" i="7"/>
  <c r="L3" i="11"/>
  <c r="F17" i="7"/>
  <c r="F134" i="149"/>
  <c r="O3" i="7"/>
  <c r="G3" i="12"/>
  <c r="O22" i="9"/>
  <c r="P164" i="149"/>
  <c r="I2" i="108"/>
  <c r="K97" i="149"/>
  <c r="Q85" i="149"/>
  <c r="M81" i="149"/>
  <c r="C80" i="149"/>
  <c r="Q79" i="149"/>
  <c r="I73" i="149"/>
  <c r="F2" i="66"/>
  <c r="P59" i="149"/>
  <c r="C53" i="149"/>
  <c r="N39" i="149"/>
  <c r="Q43" i="149"/>
  <c r="O40" i="149"/>
  <c r="E29" i="149"/>
  <c r="Q28" i="149"/>
  <c r="F5" i="149"/>
  <c r="D5" i="149"/>
  <c r="M82" i="149"/>
  <c r="V67" i="149"/>
  <c r="L64" i="149"/>
  <c r="W58" i="149"/>
  <c r="G56" i="149"/>
  <c r="C55" i="149"/>
  <c r="K54" i="149"/>
  <c r="Q54" i="149"/>
  <c r="S49" i="149"/>
  <c r="W7" i="149"/>
  <c r="E6" i="149"/>
  <c r="E121" i="149"/>
  <c r="K125" i="149"/>
  <c r="Q125" i="149"/>
  <c r="V113" i="149"/>
  <c r="F83" i="149"/>
  <c r="Q72" i="149"/>
  <c r="E70" i="149"/>
  <c r="V2" i="44"/>
  <c r="P48" i="149"/>
  <c r="S40" i="149"/>
  <c r="C39" i="149"/>
  <c r="Q37" i="149"/>
  <c r="P32" i="149"/>
  <c r="T8" i="149"/>
  <c r="L2" i="2"/>
  <c r="E2" i="2"/>
  <c r="M3" i="9"/>
  <c r="U3" i="12"/>
  <c r="H2" i="2"/>
  <c r="J71" i="12"/>
  <c r="V71" i="9"/>
  <c r="S3" i="7"/>
  <c r="C132" i="149"/>
  <c r="U130" i="149"/>
  <c r="U117" i="149"/>
  <c r="S113" i="149"/>
  <c r="C82" i="149"/>
  <c r="I82" i="149"/>
  <c r="F70" i="149"/>
  <c r="D69" i="149"/>
  <c r="J2" i="66"/>
  <c r="T59" i="149"/>
  <c r="I55" i="149"/>
  <c r="J46" i="149"/>
  <c r="V38" i="149"/>
  <c r="C32" i="149"/>
  <c r="F28" i="149"/>
  <c r="I2" i="66"/>
  <c r="I60" i="149"/>
  <c r="J58" i="149"/>
  <c r="P53" i="149"/>
  <c r="G46" i="149"/>
  <c r="P5" i="149"/>
  <c r="W73" i="149"/>
  <c r="R68" i="149"/>
  <c r="M56" i="149"/>
  <c r="W48" i="149"/>
  <c r="T44" i="149"/>
  <c r="N117" i="149"/>
  <c r="V97" i="149"/>
  <c r="C88" i="149"/>
  <c r="L2" i="83"/>
  <c r="V82" i="149"/>
  <c r="E2" i="71"/>
  <c r="W2" i="71"/>
  <c r="K2" i="69"/>
  <c r="O69" i="149"/>
  <c r="W65" i="149"/>
  <c r="K63" i="149"/>
  <c r="G59" i="149"/>
  <c r="F57" i="149"/>
  <c r="L53" i="149"/>
  <c r="D48" i="149"/>
  <c r="K47" i="149"/>
  <c r="P3" i="7"/>
  <c r="K2" i="109"/>
  <c r="I2" i="2"/>
  <c r="Q3" i="9"/>
  <c r="W11" i="12"/>
  <c r="W3" i="12" s="1"/>
  <c r="C26" i="7"/>
  <c r="Q71" i="9"/>
  <c r="H3" i="11"/>
  <c r="J4" i="12"/>
  <c r="J3" i="12" s="1"/>
  <c r="J26" i="7"/>
  <c r="L52" i="7"/>
  <c r="V17" i="11"/>
  <c r="N134" i="149"/>
  <c r="C2" i="2"/>
  <c r="U11" i="11"/>
  <c r="S52" i="7"/>
  <c r="G151" i="149"/>
  <c r="L125" i="149"/>
  <c r="K2" i="91"/>
  <c r="U83" i="149"/>
  <c r="C74" i="149"/>
  <c r="I2" i="73"/>
  <c r="J70" i="149"/>
  <c r="N68" i="149"/>
  <c r="N60" i="149"/>
  <c r="M55" i="149"/>
  <c r="N47" i="149"/>
  <c r="D37" i="149"/>
  <c r="I31" i="149"/>
  <c r="J52" i="149"/>
  <c r="N48" i="149"/>
  <c r="C47" i="149"/>
  <c r="V31" i="149"/>
  <c r="E28" i="149"/>
  <c r="T5" i="149"/>
  <c r="C93" i="149"/>
  <c r="U89" i="149"/>
  <c r="D72" i="149"/>
  <c r="T67" i="149"/>
  <c r="N65" i="149"/>
  <c r="D64" i="149"/>
  <c r="S52" i="149"/>
  <c r="I49" i="149"/>
  <c r="D41" i="149"/>
  <c r="C34" i="149"/>
  <c r="S125" i="149"/>
  <c r="F127" i="149"/>
  <c r="H108" i="149"/>
  <c r="F99" i="149"/>
  <c r="N89" i="149"/>
  <c r="M2" i="87"/>
  <c r="T87" i="149"/>
  <c r="J82" i="149"/>
  <c r="D75" i="149"/>
  <c r="U2" i="70"/>
  <c r="Q68" i="149"/>
  <c r="M2" i="64"/>
  <c r="K59" i="149"/>
  <c r="L58" i="149"/>
  <c r="G44" i="149"/>
  <c r="O38" i="149"/>
  <c r="H8" i="149"/>
  <c r="J7" i="149"/>
  <c r="J5" i="149"/>
  <c r="M139" i="149"/>
  <c r="U134" i="149"/>
  <c r="Q8" i="149"/>
  <c r="N130" i="149"/>
  <c r="D127" i="149"/>
  <c r="P93" i="149"/>
  <c r="H86" i="149"/>
  <c r="V85" i="149"/>
  <c r="M72" i="149"/>
  <c r="Q70" i="149"/>
  <c r="R164" i="149"/>
  <c r="Q139" i="149"/>
  <c r="I117" i="149"/>
  <c r="E108" i="149"/>
  <c r="V132" i="149"/>
  <c r="E62" i="149"/>
  <c r="E164" i="149"/>
  <c r="O132" i="149"/>
  <c r="C129" i="149"/>
  <c r="O105" i="149"/>
  <c r="K7" i="149"/>
  <c r="D113" i="149"/>
  <c r="L99" i="149"/>
  <c r="H87" i="149"/>
  <c r="P83" i="149"/>
  <c r="P75" i="149"/>
  <c r="R75" i="149"/>
  <c r="G129" i="149"/>
  <c r="N87" i="149"/>
  <c r="D83" i="149"/>
  <c r="D79" i="149"/>
  <c r="T75" i="149"/>
  <c r="V75" i="149"/>
  <c r="W66" i="149"/>
  <c r="M62" i="149"/>
  <c r="R26" i="7"/>
  <c r="F3" i="9"/>
  <c r="J4" i="11"/>
  <c r="J3" i="11" s="1"/>
  <c r="V4" i="9"/>
  <c r="L139" i="149"/>
  <c r="C17" i="7"/>
  <c r="O22" i="12"/>
  <c r="G117" i="149"/>
  <c r="D88" i="149"/>
  <c r="O86" i="149"/>
  <c r="I83" i="149"/>
  <c r="E80" i="149"/>
  <c r="W74" i="149"/>
  <c r="M74" i="149"/>
  <c r="E73" i="149"/>
  <c r="N70" i="149"/>
  <c r="K56" i="149"/>
  <c r="M52" i="149"/>
  <c r="D43" i="149"/>
  <c r="S26" i="149"/>
  <c r="E25" i="149"/>
  <c r="E60" i="149"/>
  <c r="V57" i="149"/>
  <c r="S37" i="149"/>
  <c r="M28" i="149"/>
  <c r="E89" i="149"/>
  <c r="R88" i="149"/>
  <c r="E87" i="149"/>
  <c r="O85" i="149"/>
  <c r="G84" i="149"/>
  <c r="O80" i="149"/>
  <c r="C75" i="149"/>
  <c r="P70" i="149"/>
  <c r="D67" i="149"/>
  <c r="D66" i="149"/>
  <c r="N66" i="149"/>
  <c r="R63" i="149"/>
  <c r="P60" i="149"/>
  <c r="M58" i="149"/>
  <c r="G57" i="149"/>
  <c r="S55" i="149"/>
  <c r="Q53" i="149"/>
  <c r="F42" i="149"/>
  <c r="O25" i="149"/>
  <c r="W125" i="149"/>
  <c r="D130" i="149"/>
  <c r="L108" i="149"/>
  <c r="R113" i="149"/>
  <c r="V102" i="149"/>
  <c r="J99" i="149"/>
  <c r="H98" i="149"/>
  <c r="N86" i="149"/>
  <c r="N82" i="149"/>
  <c r="U68" i="149"/>
  <c r="P55" i="149"/>
  <c r="M17" i="11"/>
  <c r="C2" i="114"/>
  <c r="L3" i="12"/>
  <c r="P139" i="149"/>
  <c r="F26" i="7"/>
  <c r="O17" i="11"/>
  <c r="I26" i="7"/>
  <c r="G134" i="149"/>
  <c r="T125" i="149"/>
  <c r="Q130" i="149"/>
  <c r="Q117" i="149"/>
  <c r="I108" i="149"/>
  <c r="O113" i="149"/>
  <c r="M87" i="149"/>
  <c r="E82" i="149"/>
  <c r="E77" i="149"/>
  <c r="E75" i="149"/>
  <c r="Q2" i="73"/>
  <c r="R70" i="149"/>
  <c r="R2" i="68"/>
  <c r="F68" i="149"/>
  <c r="H2" i="67"/>
  <c r="H65" i="149"/>
  <c r="R62" i="149"/>
  <c r="V60" i="149"/>
  <c r="O58" i="149"/>
  <c r="U55" i="149"/>
  <c r="Q52" i="149"/>
  <c r="F47" i="149"/>
  <c r="J38" i="149"/>
  <c r="V58" i="149"/>
  <c r="L2" i="55"/>
  <c r="N54" i="149"/>
  <c r="F48" i="149"/>
  <c r="G2" i="43"/>
  <c r="P3" i="30"/>
  <c r="M29" i="149"/>
  <c r="L7" i="149"/>
  <c r="L6" i="149"/>
  <c r="U91" i="149"/>
  <c r="G89" i="149"/>
  <c r="E81" i="149"/>
  <c r="Q80" i="149"/>
  <c r="V71" i="149"/>
  <c r="J68" i="149"/>
  <c r="F65" i="149"/>
  <c r="D62" i="149"/>
  <c r="R59" i="149"/>
  <c r="L41" i="149"/>
  <c r="H2" i="35"/>
  <c r="T39" i="149"/>
  <c r="D38" i="149"/>
  <c r="N37" i="149"/>
  <c r="D29" i="149"/>
  <c r="S25" i="149"/>
  <c r="P2" i="115"/>
  <c r="R131" i="149"/>
  <c r="H130" i="149"/>
  <c r="P108" i="149"/>
  <c r="J102" i="149"/>
  <c r="L98" i="149"/>
  <c r="H92" i="149"/>
  <c r="L90" i="149"/>
  <c r="U88" i="149"/>
  <c r="F84" i="149"/>
  <c r="H2" i="83"/>
  <c r="R82" i="149"/>
  <c r="T79" i="149"/>
  <c r="P73" i="149"/>
  <c r="O67" i="149"/>
  <c r="Q64" i="149"/>
  <c r="J53" i="149"/>
  <c r="Q47" i="149"/>
  <c r="G42" i="149"/>
  <c r="E40" i="149"/>
  <c r="F3" i="11"/>
  <c r="U2" i="2"/>
  <c r="M17" i="9"/>
  <c r="W27" i="11"/>
  <c r="D3" i="7"/>
  <c r="J52" i="7"/>
  <c r="J71" i="7"/>
  <c r="V71" i="12"/>
  <c r="F151" i="149"/>
  <c r="D139" i="149"/>
  <c r="T3" i="11"/>
  <c r="V4" i="12"/>
  <c r="V3" i="12" s="1"/>
  <c r="G3" i="9"/>
  <c r="C17" i="11"/>
  <c r="O22" i="11"/>
  <c r="E129" i="149"/>
  <c r="K2" i="107"/>
  <c r="O89" i="149"/>
  <c r="L88" i="149"/>
  <c r="E85" i="149"/>
  <c r="G80" i="149"/>
  <c r="M80" i="149"/>
  <c r="E79" i="149"/>
  <c r="K78" i="149"/>
  <c r="I75" i="149"/>
  <c r="O2" i="72"/>
  <c r="P71" i="149"/>
  <c r="L65" i="149"/>
  <c r="L60" i="149"/>
  <c r="Q58" i="149"/>
  <c r="M57" i="149"/>
  <c r="S56" i="149"/>
  <c r="G53" i="149"/>
  <c r="U52" i="149"/>
  <c r="E2" i="43"/>
  <c r="N28" i="149"/>
  <c r="R54" i="149"/>
  <c r="T49" i="149"/>
  <c r="J48" i="149"/>
  <c r="U47" i="149"/>
  <c r="I41" i="149"/>
  <c r="O84" i="149"/>
  <c r="O81" i="149"/>
  <c r="V70" i="149"/>
  <c r="P67" i="149"/>
  <c r="L66" i="149"/>
  <c r="V66" i="149"/>
  <c r="R60" i="149"/>
  <c r="O56" i="149"/>
  <c r="O54" i="149"/>
  <c r="U54" i="149"/>
  <c r="I53" i="149"/>
  <c r="D46" i="149"/>
  <c r="D39" i="149"/>
  <c r="H38" i="149"/>
  <c r="G31" i="149"/>
  <c r="W30" i="149"/>
  <c r="M27" i="149"/>
  <c r="W25" i="149"/>
  <c r="D129" i="149"/>
  <c r="H127" i="149"/>
  <c r="P126" i="149"/>
  <c r="D108" i="149"/>
  <c r="T105" i="149"/>
  <c r="R91" i="149"/>
  <c r="H79" i="149"/>
  <c r="R78" i="149"/>
  <c r="T73" i="149"/>
  <c r="S67" i="149"/>
  <c r="G60" i="149"/>
  <c r="N56" i="149"/>
  <c r="E46" i="149"/>
  <c r="H27" i="149"/>
  <c r="F7" i="149"/>
  <c r="W2" i="109"/>
  <c r="E3" i="11"/>
  <c r="W11" i="11"/>
  <c r="M17" i="7"/>
  <c r="G17" i="12"/>
  <c r="O17" i="12"/>
  <c r="S26" i="7"/>
  <c r="R3" i="11"/>
  <c r="V17" i="9"/>
  <c r="T3" i="9"/>
  <c r="K3" i="9"/>
  <c r="S2" i="2"/>
  <c r="C17" i="9"/>
  <c r="O17" i="7"/>
  <c r="C22" i="9"/>
  <c r="E71" i="12"/>
  <c r="H164" i="149"/>
  <c r="O134" i="149"/>
  <c r="N121" i="149"/>
  <c r="S108" i="149"/>
  <c r="M98" i="149"/>
  <c r="Q96" i="149"/>
  <c r="I92" i="149"/>
  <c r="I2" i="88"/>
  <c r="W82" i="149"/>
  <c r="G81" i="149"/>
  <c r="S2" i="72"/>
  <c r="T63" i="149"/>
  <c r="E58" i="149"/>
  <c r="W56" i="149"/>
  <c r="W49" i="149"/>
  <c r="W2" i="60"/>
  <c r="R57" i="149"/>
  <c r="F54" i="149"/>
  <c r="T53" i="149"/>
  <c r="K46" i="149"/>
  <c r="D7" i="149"/>
  <c r="C73" i="149"/>
  <c r="P66" i="149"/>
  <c r="H63" i="149"/>
  <c r="C57" i="149"/>
  <c r="C54" i="149"/>
  <c r="I54" i="149"/>
  <c r="U27" i="149"/>
  <c r="K25" i="149"/>
  <c r="M6" i="149"/>
  <c r="S5" i="149"/>
  <c r="D128" i="149"/>
  <c r="M121" i="149"/>
  <c r="O121" i="149"/>
  <c r="T126" i="149"/>
  <c r="N113" i="149"/>
  <c r="R102" i="149"/>
  <c r="D98" i="149"/>
  <c r="F91" i="149"/>
  <c r="W88" i="149"/>
  <c r="J86" i="149"/>
  <c r="P2" i="83"/>
  <c r="T81" i="149"/>
  <c r="J80" i="149"/>
  <c r="O71" i="149"/>
  <c r="C69" i="149"/>
  <c r="G67" i="149"/>
  <c r="J57" i="149"/>
  <c r="D55" i="149"/>
  <c r="H48" i="149"/>
  <c r="W41" i="149"/>
  <c r="U40" i="149"/>
  <c r="I132" i="149"/>
  <c r="E128" i="149"/>
  <c r="I129" i="149"/>
  <c r="E117" i="149"/>
  <c r="G105" i="149"/>
  <c r="G5" i="149"/>
  <c r="L101" i="149"/>
  <c r="F96" i="149"/>
  <c r="P90" i="149"/>
  <c r="E88" i="149"/>
  <c r="I66" i="149"/>
  <c r="K66" i="149"/>
  <c r="D121" i="149"/>
  <c r="E127" i="149"/>
  <c r="L40" i="149"/>
  <c r="T90" i="149"/>
  <c r="F78" i="149"/>
  <c r="T77" i="149"/>
  <c r="C64" i="149"/>
  <c r="F164" i="149"/>
  <c r="G139" i="149"/>
  <c r="W127" i="149"/>
  <c r="G99" i="149"/>
  <c r="W98" i="149"/>
  <c r="O5" i="149"/>
  <c r="I70" i="149"/>
  <c r="M68" i="149"/>
  <c r="O68" i="149"/>
  <c r="M40" i="149"/>
  <c r="I139" i="149"/>
  <c r="K139" i="149"/>
  <c r="Q128" i="149"/>
  <c r="M99" i="149"/>
  <c r="E5" i="149"/>
  <c r="L117" i="149"/>
  <c r="F89" i="149"/>
  <c r="I64" i="149"/>
  <c r="Q2" i="94" l="1"/>
  <c r="Q65" i="149"/>
  <c r="V36" i="149"/>
  <c r="H85" i="149"/>
  <c r="H45" i="149"/>
  <c r="K99" i="149"/>
  <c r="S71" i="149"/>
  <c r="C40" i="149"/>
  <c r="V2" i="30"/>
  <c r="N93" i="149"/>
  <c r="M8" i="149"/>
  <c r="C108" i="149"/>
  <c r="J129" i="149"/>
  <c r="I85" i="149"/>
  <c r="E59" i="149"/>
  <c r="N2" i="60"/>
  <c r="H128" i="149"/>
  <c r="W151" i="149"/>
  <c r="C131" i="149"/>
  <c r="L75" i="149"/>
  <c r="M2" i="75"/>
  <c r="P128" i="149"/>
  <c r="L2" i="94"/>
  <c r="D2" i="94"/>
  <c r="P2" i="60"/>
  <c r="P2" i="102"/>
  <c r="I93" i="149"/>
  <c r="T101" i="149"/>
  <c r="U85" i="149"/>
  <c r="U126" i="149"/>
  <c r="K57" i="149"/>
  <c r="F93" i="149"/>
  <c r="F131" i="149"/>
  <c r="C66" i="149"/>
  <c r="U59" i="149"/>
  <c r="U39" i="149"/>
  <c r="L164" i="149"/>
  <c r="P77" i="149"/>
  <c r="W99" i="149"/>
  <c r="T62" i="149"/>
  <c r="Q99" i="149"/>
  <c r="L92" i="149"/>
  <c r="R86" i="149"/>
  <c r="D126" i="149"/>
  <c r="J101" i="149"/>
  <c r="L8" i="149"/>
  <c r="C130" i="149"/>
  <c r="W78" i="149"/>
  <c r="K86" i="149"/>
  <c r="M130" i="149"/>
  <c r="M131" i="149"/>
  <c r="R151" i="149"/>
  <c r="Q59" i="149"/>
  <c r="M102" i="149"/>
  <c r="M2" i="60"/>
  <c r="H101" i="149"/>
  <c r="L49" i="149"/>
  <c r="H96" i="149"/>
  <c r="O99" i="149"/>
  <c r="D74" i="149"/>
  <c r="W86" i="149"/>
  <c r="H89" i="149"/>
  <c r="U79" i="149"/>
  <c r="H82" i="149"/>
  <c r="P34" i="149"/>
  <c r="S2" i="94"/>
  <c r="R93" i="149"/>
  <c r="U127" i="149"/>
  <c r="W77" i="149"/>
  <c r="T34" i="149"/>
  <c r="F77" i="149"/>
  <c r="P86" i="149"/>
  <c r="O2" i="75"/>
  <c r="S60" i="149"/>
  <c r="V80" i="149"/>
  <c r="R77" i="149"/>
  <c r="J87" i="149"/>
  <c r="S62" i="149"/>
  <c r="P74" i="149"/>
  <c r="C97" i="149"/>
  <c r="H69" i="149"/>
  <c r="U77" i="149"/>
  <c r="W97" i="149"/>
  <c r="D85" i="149"/>
  <c r="Q66" i="149"/>
  <c r="V41" i="149"/>
  <c r="U84" i="149"/>
  <c r="S63" i="149"/>
  <c r="V86" i="149"/>
  <c r="R83" i="149"/>
  <c r="S78" i="149"/>
  <c r="C43" i="149"/>
  <c r="W29" i="149"/>
  <c r="P2" i="94"/>
  <c r="T2" i="75"/>
  <c r="J93" i="149"/>
  <c r="C90" i="149"/>
  <c r="O78" i="149"/>
  <c r="F128" i="149"/>
  <c r="R80" i="149"/>
  <c r="J69" i="149"/>
  <c r="U90" i="149"/>
  <c r="G63" i="149"/>
  <c r="K2" i="75"/>
  <c r="Q126" i="149"/>
  <c r="H71" i="149"/>
  <c r="M66" i="149"/>
  <c r="M36" i="149"/>
  <c r="I59" i="149"/>
  <c r="K127" i="149"/>
  <c r="U125" i="149"/>
  <c r="G90" i="149"/>
  <c r="C91" i="149"/>
  <c r="V2" i="94"/>
  <c r="Q77" i="149"/>
  <c r="M93" i="149"/>
  <c r="S65" i="149"/>
  <c r="L71" i="149"/>
  <c r="N131" i="149"/>
  <c r="S90" i="149"/>
  <c r="F75" i="149"/>
  <c r="W131" i="149"/>
  <c r="D101" i="149"/>
  <c r="D93" i="149"/>
  <c r="R71" i="149"/>
  <c r="L77" i="149"/>
  <c r="L86" i="149"/>
  <c r="U62" i="149"/>
  <c r="K93" i="149"/>
  <c r="D164" i="149"/>
  <c r="T57" i="149"/>
  <c r="W39" i="149"/>
  <c r="M39" i="149"/>
  <c r="O129" i="149"/>
  <c r="J2" i="94"/>
  <c r="S86" i="149"/>
  <c r="N74" i="149"/>
  <c r="K87" i="149"/>
  <c r="C86" i="149"/>
  <c r="K64" i="149"/>
  <c r="S99" i="149"/>
  <c r="D92" i="149"/>
  <c r="I62" i="149"/>
  <c r="H57" i="149"/>
  <c r="E93" i="149"/>
  <c r="W85" i="149"/>
  <c r="Q101" i="149"/>
  <c r="H81" i="149"/>
  <c r="F2" i="94"/>
  <c r="V77" i="149"/>
  <c r="L62" i="149"/>
  <c r="J74" i="149"/>
  <c r="T88" i="149"/>
  <c r="K128" i="149"/>
  <c r="H49" i="149"/>
  <c r="U2" i="94"/>
  <c r="K2" i="60"/>
  <c r="R2" i="60"/>
  <c r="K43" i="149"/>
  <c r="R2" i="30"/>
  <c r="G87" i="149"/>
  <c r="S102" i="149"/>
  <c r="U101" i="149"/>
  <c r="H75" i="149"/>
  <c r="P87" i="149"/>
  <c r="I57" i="149"/>
  <c r="V74" i="149"/>
  <c r="F58" i="149"/>
  <c r="R58" i="149"/>
  <c r="O39" i="149"/>
  <c r="R41" i="149"/>
  <c r="O87" i="149"/>
  <c r="J62" i="149"/>
  <c r="U93" i="149"/>
  <c r="G98" i="149"/>
  <c r="G92" i="149"/>
  <c r="D63" i="149"/>
  <c r="E91" i="149"/>
  <c r="Q39" i="149"/>
  <c r="K83" i="149"/>
  <c r="I101" i="149"/>
  <c r="N88" i="149"/>
  <c r="P69" i="149"/>
  <c r="T85" i="149"/>
  <c r="W91" i="149"/>
  <c r="F74" i="149"/>
  <c r="P40" i="149"/>
  <c r="V92" i="149"/>
  <c r="V81" i="149"/>
  <c r="C113" i="149"/>
  <c r="I130" i="149"/>
  <c r="G77" i="149"/>
  <c r="S96" i="149"/>
  <c r="P96" i="149"/>
  <c r="I78" i="149"/>
  <c r="S79" i="149"/>
  <c r="L69" i="149"/>
  <c r="C2" i="75"/>
  <c r="O66" i="149"/>
  <c r="D57" i="149"/>
  <c r="T131" i="149"/>
  <c r="E64" i="149"/>
  <c r="K91" i="149"/>
  <c r="L80" i="149"/>
  <c r="H59" i="149"/>
  <c r="C164" i="149"/>
  <c r="W71" i="149"/>
  <c r="K102" i="149"/>
  <c r="S83" i="149"/>
  <c r="H58" i="149"/>
  <c r="F71" i="149"/>
  <c r="Q49" i="149"/>
  <c r="L2" i="75"/>
  <c r="N164" i="149"/>
  <c r="G62" i="149"/>
  <c r="J151" i="149"/>
  <c r="T69" i="149"/>
  <c r="F132" i="149"/>
  <c r="T102" i="149"/>
  <c r="E90" i="149"/>
  <c r="D102" i="149"/>
  <c r="O90" i="149"/>
  <c r="O2" i="60"/>
  <c r="V62" i="149"/>
  <c r="N62" i="149"/>
  <c r="V131" i="149"/>
  <c r="U49" i="149"/>
  <c r="U87" i="149"/>
  <c r="N71" i="149"/>
  <c r="D49" i="149"/>
  <c r="F92" i="149"/>
  <c r="G85" i="149"/>
  <c r="O65" i="149"/>
  <c r="P62" i="149"/>
  <c r="F63" i="149"/>
  <c r="W102" i="149"/>
  <c r="R132" i="149"/>
  <c r="W59" i="149"/>
  <c r="D86" i="149"/>
  <c r="F2" i="75"/>
  <c r="C2" i="30"/>
  <c r="U66" i="149"/>
  <c r="G2" i="60"/>
  <c r="D2" i="102"/>
  <c r="V130" i="149"/>
  <c r="R79" i="149"/>
  <c r="C78" i="149"/>
  <c r="O102" i="149"/>
  <c r="O91" i="149"/>
  <c r="O2" i="94"/>
  <c r="J36" i="149"/>
  <c r="M2" i="94"/>
  <c r="U8" i="149"/>
  <c r="T89" i="149"/>
  <c r="K60" i="149"/>
  <c r="G65" i="149"/>
  <c r="C77" i="149"/>
  <c r="I87" i="149"/>
  <c r="T121" i="149"/>
  <c r="R74" i="149"/>
  <c r="D2" i="60"/>
  <c r="M7" i="149"/>
  <c r="O97" i="149"/>
  <c r="R96" i="149"/>
  <c r="N29" i="149"/>
  <c r="C60" i="149"/>
  <c r="S126" i="149"/>
  <c r="P78" i="149"/>
  <c r="H77" i="149"/>
  <c r="S87" i="149"/>
  <c r="O83" i="149"/>
  <c r="O117" i="149"/>
  <c r="O131" i="149"/>
  <c r="G130" i="149"/>
  <c r="N2" i="94"/>
  <c r="P58" i="149"/>
  <c r="L121" i="149"/>
  <c r="H88" i="149"/>
  <c r="S59" i="149"/>
  <c r="S85" i="149"/>
  <c r="N83" i="149"/>
  <c r="G78" i="149"/>
  <c r="V2" i="60"/>
  <c r="W164" i="149"/>
  <c r="N129" i="149"/>
  <c r="Q131" i="149"/>
  <c r="F39" i="149"/>
  <c r="C87" i="149"/>
  <c r="V128" i="149"/>
  <c r="U2" i="102"/>
  <c r="K65" i="149"/>
  <c r="O59" i="149"/>
  <c r="K68" i="149"/>
  <c r="V88" i="149"/>
  <c r="G91" i="149"/>
  <c r="U86" i="149"/>
  <c r="N41" i="149"/>
  <c r="S64" i="149"/>
  <c r="Q63" i="149"/>
  <c r="S130" i="149"/>
  <c r="J75" i="149"/>
  <c r="M77" i="149"/>
  <c r="R101" i="149"/>
  <c r="K131" i="149"/>
  <c r="Q86" i="149"/>
  <c r="P49" i="149"/>
  <c r="S97" i="149"/>
  <c r="V101" i="149"/>
  <c r="Q71" i="149"/>
  <c r="C134" i="149"/>
  <c r="N139" i="149"/>
  <c r="T128" i="149"/>
  <c r="U105" i="149"/>
  <c r="F98" i="149"/>
  <c r="F129" i="149"/>
  <c r="C59" i="149"/>
  <c r="M91" i="149"/>
  <c r="I126" i="149"/>
  <c r="G79" i="149"/>
  <c r="T139" i="149"/>
  <c r="T96" i="149"/>
  <c r="N92" i="149"/>
  <c r="V121" i="149"/>
  <c r="G86" i="149"/>
  <c r="H91" i="149"/>
  <c r="U164" i="149"/>
  <c r="C2" i="60"/>
  <c r="G43" i="149"/>
  <c r="E2" i="60"/>
  <c r="S43" i="149"/>
  <c r="L59" i="149"/>
  <c r="N77" i="149"/>
  <c r="G2" i="75"/>
  <c r="P8" i="149"/>
  <c r="R126" i="149"/>
  <c r="J2" i="30"/>
  <c r="T2" i="94"/>
  <c r="J2" i="102"/>
  <c r="T29" i="149"/>
  <c r="W90" i="149"/>
  <c r="T99" i="149"/>
  <c r="M71" i="149"/>
  <c r="S139" i="149"/>
  <c r="F105" i="149"/>
  <c r="K85" i="149"/>
  <c r="D70" i="149"/>
  <c r="I5" i="149"/>
  <c r="T45" i="149"/>
  <c r="I96" i="149"/>
  <c r="C151" i="149"/>
  <c r="N2" i="102"/>
  <c r="W62" i="149"/>
  <c r="I7" i="149"/>
  <c r="S8" i="149"/>
  <c r="H129" i="149"/>
  <c r="G102" i="149"/>
  <c r="S164" i="149"/>
  <c r="N105" i="149"/>
  <c r="N81" i="149"/>
  <c r="D4" i="149"/>
  <c r="N42" i="149"/>
  <c r="K4" i="149"/>
  <c r="M86" i="149"/>
  <c r="R2" i="75"/>
  <c r="U65" i="149"/>
  <c r="U99" i="149"/>
  <c r="S66" i="149"/>
  <c r="L97" i="149"/>
  <c r="G72" i="149"/>
  <c r="O139" i="149"/>
  <c r="S91" i="149"/>
  <c r="N85" i="149"/>
  <c r="E132" i="149"/>
  <c r="C62" i="149"/>
  <c r="E98" i="149"/>
  <c r="M92" i="149"/>
  <c r="L2" i="60"/>
  <c r="J128" i="149"/>
  <c r="P151" i="149"/>
  <c r="M127" i="149"/>
  <c r="L63" i="149"/>
  <c r="U97" i="149"/>
  <c r="F41" i="149"/>
  <c r="J92" i="149"/>
  <c r="L78" i="149"/>
  <c r="J83" i="149"/>
  <c r="O2" i="30"/>
  <c r="W93" i="149"/>
  <c r="K151" i="149"/>
  <c r="V2" i="75"/>
  <c r="N98" i="149"/>
  <c r="P99" i="149"/>
  <c r="F125" i="149"/>
  <c r="W63" i="149"/>
  <c r="C117" i="149"/>
  <c r="H2" i="60"/>
  <c r="D134" i="149"/>
  <c r="E63" i="149"/>
  <c r="P88" i="149"/>
  <c r="J131" i="149"/>
  <c r="Q113" i="149"/>
  <c r="V83" i="149"/>
  <c r="C127" i="149"/>
  <c r="O64" i="149"/>
  <c r="R98" i="149"/>
  <c r="V63" i="149"/>
  <c r="C121" i="149"/>
  <c r="H78" i="149"/>
  <c r="Q60" i="149"/>
  <c r="Q90" i="149"/>
  <c r="O70" i="149"/>
  <c r="O60" i="149"/>
  <c r="M96" i="149"/>
  <c r="Q91" i="149"/>
  <c r="J2" i="75"/>
  <c r="I2" i="94"/>
  <c r="I86" i="149"/>
  <c r="E57" i="149"/>
  <c r="R105" i="149"/>
  <c r="I84" i="149"/>
  <c r="G101" i="149"/>
  <c r="D87" i="149"/>
  <c r="C101" i="149"/>
  <c r="I98" i="149"/>
  <c r="C139" i="149"/>
  <c r="E2" i="94"/>
  <c r="P82" i="149"/>
  <c r="G164" i="149"/>
  <c r="M59" i="149"/>
  <c r="O126" i="149"/>
  <c r="P127" i="149"/>
  <c r="G113" i="149"/>
  <c r="T134" i="149"/>
  <c r="F121" i="149"/>
  <c r="W105" i="149"/>
  <c r="W113" i="149"/>
  <c r="U108" i="149"/>
  <c r="G4" i="149"/>
  <c r="Q127" i="149"/>
  <c r="U92" i="149"/>
  <c r="S105" i="149"/>
  <c r="F88" i="149"/>
  <c r="W87" i="149"/>
  <c r="J63" i="149"/>
  <c r="I2" i="30"/>
  <c r="N151" i="149"/>
  <c r="G66" i="149"/>
  <c r="C2" i="46"/>
  <c r="H71" i="93"/>
  <c r="R129" i="149"/>
  <c r="M60" i="149"/>
  <c r="M63" i="149"/>
  <c r="L134" i="149"/>
  <c r="O98" i="149"/>
  <c r="I90" i="149"/>
  <c r="I151" i="149"/>
  <c r="E99" i="149"/>
  <c r="C105" i="149"/>
  <c r="I71" i="149"/>
  <c r="F40" i="149"/>
  <c r="G6" i="149"/>
  <c r="H4" i="15"/>
  <c r="H3" i="15" s="1"/>
  <c r="G53" i="93"/>
  <c r="G53" i="129" s="1"/>
  <c r="Q25" i="149"/>
  <c r="F126" i="149"/>
  <c r="J126" i="149"/>
  <c r="U5" i="149"/>
  <c r="J71" i="149"/>
  <c r="W108" i="149"/>
  <c r="F62" i="149"/>
  <c r="P131" i="149"/>
  <c r="U131" i="149"/>
  <c r="U102" i="149"/>
  <c r="S39" i="149"/>
  <c r="N128" i="149"/>
  <c r="D97" i="149"/>
  <c r="S2" i="102"/>
  <c r="I131" i="149"/>
  <c r="R90" i="149"/>
  <c r="Q78" i="149"/>
  <c r="O93" i="149"/>
  <c r="U80" i="149"/>
  <c r="D96" i="149"/>
  <c r="J164" i="149"/>
  <c r="C6" i="149"/>
  <c r="F108" i="149"/>
  <c r="L52" i="149"/>
  <c r="H102" i="149"/>
  <c r="L113" i="149"/>
  <c r="G64" i="149"/>
  <c r="C25" i="149"/>
  <c r="H2" i="102"/>
  <c r="H131" i="149"/>
  <c r="I91" i="149"/>
  <c r="O29" i="149"/>
  <c r="D151" i="149"/>
  <c r="G39" i="149"/>
  <c r="K48" i="149"/>
  <c r="K39" i="149"/>
  <c r="H113" i="149"/>
  <c r="D82" i="149"/>
  <c r="E34" i="149"/>
  <c r="H52" i="149"/>
  <c r="R2" i="102"/>
  <c r="P117" i="149"/>
  <c r="J65" i="149"/>
  <c r="G83" i="149"/>
  <c r="E102" i="149"/>
  <c r="Q89" i="149"/>
  <c r="V73" i="149"/>
  <c r="M105" i="149"/>
  <c r="N4" i="149"/>
  <c r="U98" i="149"/>
  <c r="C52" i="149"/>
  <c r="C48" i="149"/>
  <c r="J96" i="149"/>
  <c r="I25" i="149"/>
  <c r="J79" i="149"/>
  <c r="H62" i="149"/>
  <c r="O151" i="149"/>
  <c r="C102" i="149"/>
  <c r="K129" i="149"/>
  <c r="S117" i="149"/>
  <c r="K75" i="149"/>
  <c r="H125" i="149"/>
  <c r="V2" i="102"/>
  <c r="M108" i="149"/>
  <c r="E151" i="149"/>
  <c r="H74" i="149"/>
  <c r="N96" i="149"/>
  <c r="V108" i="149"/>
  <c r="E53" i="149"/>
  <c r="Q92" i="149"/>
  <c r="T84" i="149"/>
  <c r="W128" i="149"/>
  <c r="J73" i="149"/>
  <c r="U53" i="149"/>
  <c r="G2" i="102"/>
  <c r="G2" i="94"/>
  <c r="E113" i="149"/>
  <c r="G23" i="93"/>
  <c r="T80" i="149"/>
  <c r="G121" i="149"/>
  <c r="G75" i="149"/>
  <c r="W139" i="149"/>
  <c r="U78" i="149"/>
  <c r="Q2" i="75"/>
  <c r="W64" i="149"/>
  <c r="E125" i="149"/>
  <c r="P134" i="149"/>
  <c r="I88" i="149"/>
  <c r="F101" i="149"/>
  <c r="C126" i="149"/>
  <c r="K6" i="149"/>
  <c r="Q164" i="149"/>
  <c r="E7" i="149"/>
  <c r="O52" i="149"/>
  <c r="W121" i="149"/>
  <c r="M2" i="102"/>
  <c r="E47" i="149"/>
  <c r="V105" i="149"/>
  <c r="O4" i="149"/>
  <c r="L34" i="149"/>
  <c r="J77" i="149"/>
  <c r="M117" i="149"/>
  <c r="R81" i="149"/>
  <c r="T71" i="149"/>
  <c r="T91" i="149"/>
  <c r="E126" i="149"/>
  <c r="F53" i="149"/>
  <c r="C8" i="149"/>
  <c r="K101" i="149"/>
  <c r="T55" i="149"/>
  <c r="W126" i="149"/>
  <c r="G8" i="149"/>
  <c r="H99" i="149"/>
  <c r="V65" i="149"/>
  <c r="C72" i="149"/>
  <c r="E131" i="149"/>
  <c r="D58" i="149"/>
  <c r="J108" i="149"/>
  <c r="E49" i="149"/>
  <c r="P121" i="149"/>
  <c r="W75" i="149"/>
  <c r="U38" i="149"/>
  <c r="S93" i="149"/>
  <c r="W8" i="149"/>
  <c r="S30" i="149"/>
  <c r="L2" i="102"/>
  <c r="N126" i="149"/>
  <c r="L127" i="149"/>
  <c r="H139" i="149"/>
  <c r="S68" i="149"/>
  <c r="J81" i="149"/>
  <c r="T78" i="149"/>
  <c r="I99" i="149"/>
  <c r="D99" i="149"/>
  <c r="P72" i="149"/>
  <c r="O72" i="149"/>
  <c r="N108" i="149"/>
  <c r="R108" i="149"/>
  <c r="L151" i="149"/>
  <c r="M134" i="149"/>
  <c r="N101" i="149"/>
  <c r="I97" i="149"/>
  <c r="P102" i="149"/>
  <c r="K8" i="149"/>
  <c r="Q5" i="149"/>
  <c r="V87" i="149"/>
  <c r="R139" i="149"/>
  <c r="W79" i="149"/>
  <c r="T52" i="149"/>
  <c r="O101" i="149"/>
  <c r="T151" i="149"/>
  <c r="T4" i="149"/>
  <c r="S45" i="149"/>
  <c r="L93" i="149"/>
  <c r="R87" i="149"/>
  <c r="P47" i="149"/>
  <c r="V129" i="149"/>
  <c r="D78" i="149"/>
  <c r="D60" i="149"/>
  <c r="D80" i="149"/>
  <c r="M125" i="149"/>
  <c r="F139" i="149"/>
  <c r="M78" i="149"/>
  <c r="E67" i="149"/>
  <c r="T4" i="93"/>
  <c r="S53" i="93"/>
  <c r="S53" i="129" s="1"/>
  <c r="L82" i="149"/>
  <c r="G36" i="149"/>
  <c r="E30" i="149"/>
  <c r="G128" i="149"/>
  <c r="O62" i="149"/>
  <c r="W129" i="149"/>
  <c r="W60" i="149"/>
  <c r="Q7" i="149"/>
  <c r="U26" i="45"/>
  <c r="S72" i="149"/>
  <c r="V139" i="149"/>
  <c r="W101" i="149"/>
  <c r="O75" i="149"/>
  <c r="N49" i="149"/>
  <c r="D89" i="149"/>
  <c r="J105" i="149"/>
  <c r="H151" i="149"/>
  <c r="Q97" i="149"/>
  <c r="V79" i="149"/>
  <c r="P80" i="149"/>
  <c r="U151" i="149"/>
  <c r="C68" i="149"/>
  <c r="R73" i="149"/>
  <c r="L39" i="149"/>
  <c r="Q93" i="149"/>
  <c r="E139" i="149"/>
  <c r="S29" i="149"/>
  <c r="P97" i="149"/>
  <c r="Q88" i="149"/>
  <c r="E86" i="149"/>
  <c r="S128" i="149"/>
  <c r="K108" i="149"/>
  <c r="J90" i="149"/>
  <c r="P113" i="149"/>
  <c r="G127" i="149"/>
  <c r="I69" i="149"/>
  <c r="F79" i="149"/>
  <c r="O26" i="149"/>
  <c r="K79" i="149"/>
  <c r="O96" i="149"/>
  <c r="K96" i="149"/>
  <c r="E2" i="75"/>
  <c r="C2" i="94"/>
  <c r="D30" i="149"/>
  <c r="P28" i="149"/>
  <c r="V96" i="149"/>
  <c r="D105" i="149"/>
  <c r="U60" i="149"/>
  <c r="T40" i="149"/>
  <c r="I63" i="149"/>
  <c r="I105" i="149"/>
  <c r="S6" i="149"/>
  <c r="V8" i="149"/>
  <c r="O6" i="149"/>
  <c r="V90" i="149"/>
  <c r="C98" i="149"/>
  <c r="C85" i="149"/>
  <c r="C58" i="129"/>
  <c r="K41" i="149"/>
  <c r="R71" i="93"/>
  <c r="P34" i="93"/>
  <c r="W45" i="149"/>
  <c r="V43" i="149"/>
  <c r="H80" i="149"/>
  <c r="F54" i="129"/>
  <c r="K9" i="93"/>
  <c r="K8" i="45"/>
  <c r="L131" i="149"/>
  <c r="D131" i="149"/>
  <c r="S77" i="149"/>
  <c r="V126" i="149"/>
  <c r="S127" i="149"/>
  <c r="V8" i="93"/>
  <c r="G26" i="149"/>
  <c r="R85" i="149"/>
  <c r="U7" i="149"/>
  <c r="F73" i="149"/>
  <c r="L132" i="149"/>
  <c r="T64" i="149"/>
  <c r="R121" i="149"/>
  <c r="S31" i="149"/>
  <c r="T93" i="149"/>
  <c r="N90" i="149"/>
  <c r="K105" i="149"/>
  <c r="I33" i="45"/>
  <c r="G32" i="149"/>
  <c r="C26" i="149"/>
  <c r="N43" i="149"/>
  <c r="F26" i="149"/>
  <c r="N2" i="30"/>
  <c r="I2" i="102"/>
  <c r="U41" i="149"/>
  <c r="M42" i="149"/>
  <c r="F2" i="102"/>
  <c r="S2" i="30"/>
  <c r="T7" i="149"/>
  <c r="U36" i="149"/>
  <c r="W2" i="94"/>
  <c r="D27" i="149"/>
  <c r="U63" i="149"/>
  <c r="D132" i="149"/>
  <c r="U74" i="149"/>
  <c r="T86" i="149"/>
  <c r="U113" i="149"/>
  <c r="P27" i="149"/>
  <c r="D28" i="149"/>
  <c r="O45" i="149"/>
  <c r="V25" i="149"/>
  <c r="T28" i="93"/>
  <c r="V53" i="93"/>
  <c r="V53" i="129" s="1"/>
  <c r="F4" i="93"/>
  <c r="T27" i="15"/>
  <c r="T26" i="15" s="1"/>
  <c r="O32" i="149"/>
  <c r="R92" i="149"/>
  <c r="J139" i="149"/>
  <c r="S98" i="149"/>
  <c r="W3" i="7"/>
  <c r="T74" i="149"/>
  <c r="L28" i="93"/>
  <c r="L27" i="93" s="1"/>
  <c r="Q56" i="129"/>
  <c r="K26" i="149"/>
  <c r="D117" i="149"/>
  <c r="T60" i="149"/>
  <c r="H117" i="149"/>
  <c r="S129" i="149"/>
  <c r="L89" i="149"/>
  <c r="F85" i="149"/>
  <c r="K121" i="149"/>
  <c r="M151" i="149"/>
  <c r="N25" i="149"/>
  <c r="D36" i="149"/>
  <c r="R6" i="149"/>
  <c r="M37" i="149"/>
  <c r="F81" i="149"/>
  <c r="S134" i="149"/>
  <c r="O8" i="149"/>
  <c r="K45" i="149"/>
  <c r="U69" i="149"/>
  <c r="K98" i="149"/>
  <c r="T127" i="149"/>
  <c r="T54" i="149"/>
  <c r="D40" i="149"/>
  <c r="O130" i="149"/>
  <c r="L102" i="149"/>
  <c r="W8" i="45"/>
  <c r="F43" i="149"/>
  <c r="S41" i="149"/>
  <c r="S58" i="129"/>
  <c r="V70" i="129"/>
  <c r="G12" i="93"/>
  <c r="G11" i="93" s="1"/>
  <c r="M33" i="149"/>
  <c r="V6" i="149"/>
  <c r="U30" i="149"/>
  <c r="S46" i="149"/>
  <c r="R37" i="149"/>
  <c r="Q38" i="149"/>
  <c r="H11" i="93"/>
  <c r="E22" i="93"/>
  <c r="H36" i="149"/>
  <c r="L42" i="149"/>
  <c r="K28" i="149"/>
  <c r="G28" i="149"/>
  <c r="M30" i="149"/>
  <c r="T27" i="149"/>
  <c r="C41" i="149"/>
  <c r="C46" i="149"/>
  <c r="W44" i="149"/>
  <c r="L28" i="149"/>
  <c r="G18" i="93"/>
  <c r="G17" i="93" s="1"/>
  <c r="G45" i="149"/>
  <c r="R46" i="149"/>
  <c r="R30" i="149"/>
  <c r="W28" i="93"/>
  <c r="C44" i="149"/>
  <c r="Q30" i="149"/>
  <c r="P36" i="149"/>
  <c r="G41" i="149"/>
  <c r="O28" i="149"/>
  <c r="C36" i="149"/>
  <c r="T42" i="149"/>
  <c r="F45" i="149"/>
  <c r="W5" i="93"/>
  <c r="N46" i="149"/>
  <c r="I34" i="149"/>
  <c r="I36" i="149"/>
  <c r="E36" i="149"/>
  <c r="F25" i="149"/>
  <c r="J37" i="149"/>
  <c r="E53" i="129"/>
  <c r="S5" i="93"/>
  <c r="S4" i="93" s="1"/>
  <c r="P45" i="149"/>
  <c r="F8" i="149"/>
  <c r="C29" i="149"/>
  <c r="S28" i="149"/>
  <c r="T8" i="93"/>
  <c r="G27" i="93"/>
  <c r="D71" i="93"/>
  <c r="H25" i="149"/>
  <c r="O36" i="149"/>
  <c r="T30" i="149"/>
  <c r="P30" i="149"/>
  <c r="T36" i="149"/>
  <c r="E27" i="93"/>
  <c r="G29" i="149"/>
  <c r="V11" i="93"/>
  <c r="D42" i="149"/>
  <c r="T28" i="149"/>
  <c r="P27" i="93"/>
  <c r="F71" i="93"/>
  <c r="F37" i="149"/>
  <c r="S36" i="149"/>
  <c r="C28" i="149"/>
  <c r="H17" i="93"/>
  <c r="P71" i="93"/>
  <c r="G71" i="93"/>
  <c r="O55" i="129"/>
  <c r="D45" i="149"/>
  <c r="R36" i="149"/>
  <c r="C45" i="149"/>
  <c r="J45" i="149"/>
  <c r="I30" i="149"/>
  <c r="H93" i="149"/>
  <c r="M54" i="129"/>
  <c r="R44" i="149"/>
  <c r="K36" i="149"/>
  <c r="Q36" i="149"/>
  <c r="S71" i="93"/>
  <c r="R25" i="149"/>
  <c r="L36" i="149"/>
  <c r="K5" i="93"/>
  <c r="U37" i="149"/>
  <c r="I4" i="45"/>
  <c r="I3" i="45" s="1"/>
  <c r="M38" i="149"/>
  <c r="C37" i="149"/>
  <c r="L25" i="149"/>
  <c r="V30" i="149"/>
  <c r="C53" i="129"/>
  <c r="H57" i="129"/>
  <c r="C71" i="93"/>
  <c r="I55" i="129"/>
  <c r="S27" i="93"/>
  <c r="L4" i="45"/>
  <c r="L5" i="93"/>
  <c r="K33" i="45"/>
  <c r="K34" i="93"/>
  <c r="H26" i="75"/>
  <c r="K3" i="102"/>
  <c r="C74" i="129"/>
  <c r="O4" i="93"/>
  <c r="D55" i="129"/>
  <c r="E74" i="129"/>
  <c r="I71" i="93"/>
  <c r="D25" i="149"/>
  <c r="W22" i="15"/>
  <c r="W23" i="93"/>
  <c r="R22" i="93"/>
  <c r="T17" i="15"/>
  <c r="T18" i="93"/>
  <c r="O26" i="102"/>
  <c r="W17" i="15"/>
  <c r="W18" i="93"/>
  <c r="S3" i="15"/>
  <c r="I3" i="60"/>
  <c r="O3" i="102"/>
  <c r="J71" i="93"/>
  <c r="V3" i="15"/>
  <c r="D3" i="15"/>
  <c r="T58" i="129"/>
  <c r="L54" i="129"/>
  <c r="D8" i="93"/>
  <c r="F11" i="93"/>
  <c r="D26" i="45"/>
  <c r="J52" i="15"/>
  <c r="I56" i="129"/>
  <c r="G55" i="129"/>
  <c r="E11" i="93"/>
  <c r="O70" i="129"/>
  <c r="P26" i="15"/>
  <c r="S22" i="93"/>
  <c r="J33" i="15"/>
  <c r="J26" i="15" s="1"/>
  <c r="J34" i="93"/>
  <c r="M17" i="15"/>
  <c r="V71" i="93"/>
  <c r="M18" i="93"/>
  <c r="G74" i="129"/>
  <c r="V54" i="129"/>
  <c r="J22" i="93"/>
  <c r="L74" i="129"/>
  <c r="R56" i="129"/>
  <c r="E55" i="129"/>
  <c r="I4" i="93"/>
  <c r="R54" i="129"/>
  <c r="S26" i="45"/>
  <c r="K52" i="45"/>
  <c r="G26" i="45"/>
  <c r="K74" i="129"/>
  <c r="J8" i="93"/>
  <c r="K70" i="129"/>
  <c r="Q11" i="45"/>
  <c r="T25" i="149"/>
  <c r="I17" i="15"/>
  <c r="I18" i="93"/>
  <c r="R27" i="45"/>
  <c r="D57" i="129"/>
  <c r="C70" i="129"/>
  <c r="W58" i="129"/>
  <c r="S56" i="129"/>
  <c r="S33" i="15"/>
  <c r="S26" i="15" s="1"/>
  <c r="S34" i="93"/>
  <c r="W4" i="45"/>
  <c r="H3" i="30"/>
  <c r="F28" i="93"/>
  <c r="F27" i="45"/>
  <c r="V74" i="129"/>
  <c r="H70" i="129"/>
  <c r="H58" i="129"/>
  <c r="F57" i="129"/>
  <c r="N55" i="129"/>
  <c r="N4" i="93"/>
  <c r="N56" i="129"/>
  <c r="M58" i="129"/>
  <c r="F33" i="15"/>
  <c r="F26" i="15" s="1"/>
  <c r="F34" i="93"/>
  <c r="D26" i="15"/>
  <c r="N52" i="15"/>
  <c r="N53" i="93"/>
  <c r="U11" i="93"/>
  <c r="O22" i="93"/>
  <c r="L53" i="129"/>
  <c r="J54" i="129"/>
  <c r="T70" i="129"/>
  <c r="T56" i="129"/>
  <c r="W70" i="129"/>
  <c r="Q22" i="93"/>
  <c r="H27" i="15"/>
  <c r="H28" i="93"/>
  <c r="Q11" i="15"/>
  <c r="Q12" i="93"/>
  <c r="M26" i="30"/>
  <c r="U33" i="15"/>
  <c r="U26" i="15" s="1"/>
  <c r="U34" i="93"/>
  <c r="U70" i="129"/>
  <c r="Q58" i="129"/>
  <c r="I27" i="93"/>
  <c r="M22" i="93"/>
  <c r="R52" i="15"/>
  <c r="R53" i="93"/>
  <c r="L70" i="129"/>
  <c r="P3" i="45"/>
  <c r="W17" i="45"/>
  <c r="K58" i="129"/>
  <c r="G56" i="129"/>
  <c r="M53" i="129"/>
  <c r="O11" i="93"/>
  <c r="K44" i="149"/>
  <c r="R8" i="45"/>
  <c r="R3" i="45" s="1"/>
  <c r="L22" i="93"/>
  <c r="M26" i="15"/>
  <c r="W26" i="75"/>
  <c r="W3" i="102"/>
  <c r="U54" i="129"/>
  <c r="N70" i="129"/>
  <c r="S11" i="93"/>
  <c r="J3" i="15"/>
  <c r="N11" i="15"/>
  <c r="N12" i="93"/>
  <c r="Q8" i="15"/>
  <c r="Q9" i="93"/>
  <c r="W3" i="116"/>
  <c r="J17" i="93"/>
  <c r="W71" i="15"/>
  <c r="W72" i="93"/>
  <c r="J55" i="129"/>
  <c r="P55" i="129"/>
  <c r="G70" i="129"/>
  <c r="T71" i="93"/>
  <c r="R11" i="93"/>
  <c r="D3" i="45"/>
  <c r="H26" i="45"/>
  <c r="I54" i="129"/>
  <c r="K22" i="93"/>
  <c r="V27" i="93"/>
  <c r="W4" i="15"/>
  <c r="R38" i="149"/>
  <c r="T26" i="45"/>
  <c r="I33" i="15"/>
  <c r="I34" i="93"/>
  <c r="D27" i="93"/>
  <c r="E57" i="129"/>
  <c r="C54" i="129"/>
  <c r="K3" i="15"/>
  <c r="Q3" i="30"/>
  <c r="H3" i="45"/>
  <c r="E26" i="102"/>
  <c r="V17" i="93"/>
  <c r="W11" i="93"/>
  <c r="Q33" i="15"/>
  <c r="Q34" i="93"/>
  <c r="E8" i="15"/>
  <c r="E9" i="93"/>
  <c r="N74" i="129"/>
  <c r="H55" i="129"/>
  <c r="N26" i="45"/>
  <c r="M56" i="129"/>
  <c r="I22" i="93"/>
  <c r="S4" i="45"/>
  <c r="R17" i="15"/>
  <c r="R18" i="93"/>
  <c r="I3" i="15"/>
  <c r="N3" i="45"/>
  <c r="P11" i="93"/>
  <c r="W3" i="75"/>
  <c r="M8" i="45"/>
  <c r="M3" i="45" s="1"/>
  <c r="S8" i="93"/>
  <c r="C4" i="93"/>
  <c r="I8" i="93"/>
  <c r="D4" i="93"/>
  <c r="D56" i="129"/>
  <c r="V22" i="93"/>
  <c r="H22" i="93"/>
  <c r="T53" i="129"/>
  <c r="M71" i="45"/>
  <c r="M72" i="93"/>
  <c r="P17" i="15"/>
  <c r="P18" i="93"/>
  <c r="W26" i="30"/>
  <c r="E70" i="129"/>
  <c r="E58" i="129"/>
  <c r="K17" i="93"/>
  <c r="U74" i="129"/>
  <c r="Q53" i="129"/>
  <c r="C8" i="93"/>
  <c r="E4" i="45"/>
  <c r="O3" i="15"/>
  <c r="O27" i="15"/>
  <c r="O28" i="93"/>
  <c r="N17" i="93"/>
  <c r="C3" i="102"/>
  <c r="F8" i="45"/>
  <c r="T57" i="129"/>
  <c r="S70" i="129"/>
  <c r="W56" i="129"/>
  <c r="O54" i="129"/>
  <c r="U22" i="93"/>
  <c r="F52" i="15"/>
  <c r="F53" i="93"/>
  <c r="L27" i="45"/>
  <c r="C3" i="15"/>
  <c r="V37" i="149"/>
  <c r="C17" i="93"/>
  <c r="Q71" i="93"/>
  <c r="J4" i="93"/>
  <c r="O3" i="45"/>
  <c r="T3" i="15"/>
  <c r="R74" i="129"/>
  <c r="R57" i="129"/>
  <c r="T11" i="93"/>
  <c r="R9" i="93"/>
  <c r="R70" i="129"/>
  <c r="K71" i="15"/>
  <c r="K72" i="93"/>
  <c r="K57" i="129"/>
  <c r="E54" i="129"/>
  <c r="U17" i="93"/>
  <c r="C11" i="93"/>
  <c r="F58" i="129"/>
  <c r="W52" i="15"/>
  <c r="W53" i="93"/>
  <c r="M26" i="45"/>
  <c r="L26" i="15"/>
  <c r="G33" i="15"/>
  <c r="G34" i="93"/>
  <c r="C26" i="16"/>
  <c r="J11" i="93"/>
  <c r="J26" i="45"/>
  <c r="R26" i="15"/>
  <c r="U3" i="15"/>
  <c r="O17" i="93"/>
  <c r="U27" i="93"/>
  <c r="U55" i="129"/>
  <c r="K11" i="93"/>
  <c r="N58" i="129"/>
  <c r="H26" i="30"/>
  <c r="M8" i="15"/>
  <c r="M9" i="93"/>
  <c r="F36" i="149"/>
  <c r="I70" i="129"/>
  <c r="O53" i="129"/>
  <c r="V56" i="129"/>
  <c r="Q74" i="129"/>
  <c r="V26" i="45"/>
  <c r="N8" i="15"/>
  <c r="N9" i="93"/>
  <c r="N22" i="93"/>
  <c r="N3" i="75"/>
  <c r="V33" i="15"/>
  <c r="W33" i="45"/>
  <c r="U57" i="129"/>
  <c r="S54" i="129"/>
  <c r="Q27" i="45"/>
  <c r="K52" i="15"/>
  <c r="K53" i="93"/>
  <c r="V3" i="45"/>
  <c r="W36" i="149"/>
  <c r="F74" i="129"/>
  <c r="V57" i="129"/>
  <c r="P56" i="129"/>
  <c r="P54" i="129"/>
  <c r="C26" i="45"/>
  <c r="U3" i="45"/>
  <c r="O8" i="93"/>
  <c r="V58" i="129"/>
  <c r="R3" i="15"/>
  <c r="P3" i="15"/>
  <c r="S22" i="45"/>
  <c r="H8" i="93"/>
  <c r="C22" i="93"/>
  <c r="J53" i="93"/>
  <c r="I11" i="93"/>
  <c r="F17" i="93"/>
  <c r="V4" i="93"/>
  <c r="M11" i="93"/>
  <c r="D22" i="93"/>
  <c r="U53" i="129"/>
  <c r="P8" i="93"/>
  <c r="W74" i="129"/>
  <c r="Q27" i="93"/>
  <c r="G4" i="93"/>
  <c r="J58" i="129"/>
  <c r="R55" i="129"/>
  <c r="F22" i="93"/>
  <c r="R4" i="93"/>
  <c r="Q55" i="129"/>
  <c r="G8" i="93"/>
  <c r="L71" i="15"/>
  <c r="L72" i="93"/>
  <c r="K27" i="15"/>
  <c r="K28" i="93"/>
  <c r="O74" i="129"/>
  <c r="U8" i="93"/>
  <c r="F56" i="129"/>
  <c r="L17" i="93"/>
  <c r="M74" i="129"/>
  <c r="U4" i="93"/>
  <c r="L11" i="15"/>
  <c r="L12" i="93"/>
  <c r="W33" i="15"/>
  <c r="W34" i="93"/>
  <c r="F8" i="15"/>
  <c r="F9" i="93"/>
  <c r="L8" i="93"/>
  <c r="K4" i="45"/>
  <c r="I26" i="60"/>
  <c r="N54" i="129"/>
  <c r="P22" i="93"/>
  <c r="H4" i="93"/>
  <c r="I57" i="129"/>
  <c r="Q17" i="93"/>
  <c r="L3" i="30"/>
  <c r="F3" i="30"/>
  <c r="W8" i="15"/>
  <c r="W9" i="93"/>
  <c r="N36" i="149"/>
  <c r="S17" i="45"/>
  <c r="S18" i="93"/>
  <c r="J74" i="129"/>
  <c r="D58" i="129"/>
  <c r="D11" i="93"/>
  <c r="P74" i="129"/>
  <c r="P53" i="129"/>
  <c r="E26" i="45"/>
  <c r="N33" i="15"/>
  <c r="N34" i="93"/>
  <c r="E3" i="30"/>
  <c r="W55" i="129"/>
  <c r="P26" i="45"/>
  <c r="C27" i="15"/>
  <c r="C28" i="93"/>
  <c r="H74" i="129"/>
  <c r="P4" i="93"/>
  <c r="D70" i="129"/>
  <c r="L56" i="129"/>
  <c r="M55" i="129"/>
  <c r="L57" i="129"/>
  <c r="G4" i="45"/>
  <c r="T3" i="45"/>
  <c r="U3" i="60"/>
  <c r="G3" i="30"/>
  <c r="S74" i="129"/>
  <c r="U58" i="129"/>
  <c r="K55" i="129"/>
  <c r="T55" i="129"/>
  <c r="I74" i="129"/>
  <c r="U71" i="93"/>
  <c r="E5" i="93"/>
  <c r="G3" i="15"/>
  <c r="F70" i="129"/>
  <c r="T26" i="30"/>
  <c r="C3" i="45"/>
  <c r="D17" i="15"/>
  <c r="D18" i="93"/>
  <c r="Q4" i="45"/>
  <c r="Q5" i="93"/>
  <c r="O26" i="45"/>
  <c r="G58" i="129"/>
  <c r="C56" i="129"/>
  <c r="I53" i="129"/>
  <c r="M4" i="93"/>
  <c r="O71" i="15"/>
  <c r="O72" i="93"/>
  <c r="V52" i="15"/>
  <c r="N71" i="93"/>
  <c r="N27" i="15"/>
  <c r="N28" i="93"/>
  <c r="Q26" i="102"/>
  <c r="P58" i="129"/>
  <c r="N57" i="129"/>
  <c r="H54" i="129"/>
  <c r="E26" i="15"/>
  <c r="O57" i="129"/>
  <c r="E17" i="93"/>
  <c r="W27" i="15"/>
  <c r="N38" i="149"/>
  <c r="G17" i="45"/>
  <c r="J3" i="45"/>
  <c r="E71" i="93"/>
  <c r="R28" i="93"/>
  <c r="T22" i="93"/>
  <c r="M27" i="93"/>
  <c r="J27" i="93"/>
  <c r="P61" i="149"/>
  <c r="S73" i="149"/>
  <c r="P132" i="149"/>
  <c r="L57" i="149"/>
  <c r="R69" i="149"/>
  <c r="C128" i="149"/>
  <c r="M65" i="149"/>
  <c r="U35" i="149"/>
  <c r="C4" i="149"/>
  <c r="H4" i="149"/>
  <c r="F61" i="149"/>
  <c r="H95" i="149"/>
  <c r="T61" i="149"/>
  <c r="R125" i="149"/>
  <c r="I3" i="11"/>
  <c r="N2" i="7"/>
  <c r="M4" i="149"/>
  <c r="E69" i="149"/>
  <c r="L24" i="149"/>
  <c r="Q69" i="149"/>
  <c r="I76" i="149"/>
  <c r="L68" i="149"/>
  <c r="W70" i="149"/>
  <c r="S61" i="149"/>
  <c r="Q4" i="149"/>
  <c r="G68" i="149"/>
  <c r="D51" i="149"/>
  <c r="W96" i="149"/>
  <c r="J3" i="7"/>
  <c r="F49" i="149"/>
  <c r="P89" i="149"/>
  <c r="I51" i="149"/>
  <c r="W3" i="9"/>
  <c r="I3" i="7"/>
  <c r="G70" i="149"/>
  <c r="Q132" i="149"/>
  <c r="N61" i="149"/>
  <c r="T76" i="149"/>
  <c r="P4" i="149"/>
  <c r="D24" i="149"/>
  <c r="W61" i="149"/>
  <c r="E48" i="149"/>
  <c r="K126" i="149"/>
  <c r="U4" i="149"/>
  <c r="H40" i="149"/>
  <c r="Q74" i="149"/>
  <c r="V3" i="9"/>
  <c r="U71" i="149"/>
  <c r="M88" i="149"/>
  <c r="I74" i="149"/>
  <c r="I4" i="149"/>
  <c r="K130" i="149"/>
  <c r="P2" i="7"/>
  <c r="K70" i="149"/>
  <c r="E72" i="149"/>
  <c r="R95" i="149"/>
  <c r="P76" i="149"/>
  <c r="J67" i="149"/>
  <c r="S2" i="7"/>
  <c r="E4" i="149"/>
  <c r="I127" i="149"/>
  <c r="O2" i="7"/>
  <c r="V51" i="149"/>
  <c r="O51" i="149"/>
  <c r="W4" i="149"/>
  <c r="V59" i="149"/>
  <c r="P54" i="149"/>
  <c r="Q48" i="149"/>
  <c r="S92" i="149"/>
  <c r="V35" i="149"/>
  <c r="T51" i="149"/>
  <c r="V4" i="149"/>
  <c r="F90" i="149"/>
  <c r="I125" i="149"/>
  <c r="Q61" i="149"/>
  <c r="O76" i="149"/>
  <c r="M2" i="7"/>
  <c r="P57" i="149"/>
  <c r="F59" i="149"/>
  <c r="K76" i="149"/>
  <c r="C92" i="149"/>
  <c r="F2" i="7"/>
  <c r="C70" i="149"/>
  <c r="U67" i="149"/>
  <c r="G96" i="149"/>
  <c r="K2" i="7"/>
  <c r="P84" i="149"/>
  <c r="T24" i="149"/>
  <c r="I89" i="149"/>
  <c r="K92" i="149"/>
  <c r="L84" i="149"/>
  <c r="I67" i="149"/>
  <c r="L4" i="149"/>
  <c r="V49" i="149"/>
  <c r="R52" i="149"/>
  <c r="F67" i="149"/>
  <c r="S76" i="149"/>
  <c r="E2" i="7"/>
  <c r="K95" i="149"/>
  <c r="V3" i="7"/>
  <c r="J3" i="9"/>
  <c r="V125" i="149"/>
  <c r="E71" i="149"/>
  <c r="J85" i="149"/>
  <c r="D2" i="30"/>
  <c r="G2" i="7"/>
  <c r="R35" i="149"/>
  <c r="U76" i="149"/>
  <c r="C2" i="7"/>
  <c r="M69" i="149"/>
  <c r="O92" i="149"/>
  <c r="M67" i="149"/>
  <c r="H132" i="149"/>
  <c r="K35" i="149"/>
  <c r="V26" i="7"/>
  <c r="P51" i="149"/>
  <c r="L2" i="7"/>
  <c r="T2" i="7"/>
  <c r="S4" i="149"/>
  <c r="W130" i="149"/>
  <c r="J51" i="149"/>
  <c r="O73" i="149"/>
  <c r="D2" i="7"/>
  <c r="H84" i="149"/>
  <c r="P2" i="30"/>
  <c r="G48" i="149"/>
  <c r="H68" i="149"/>
  <c r="H121" i="149"/>
  <c r="U2" i="7"/>
  <c r="L54" i="149"/>
  <c r="F52" i="149"/>
  <c r="W72" i="149"/>
  <c r="J61" i="149"/>
  <c r="H51" i="149"/>
  <c r="T104" i="149"/>
  <c r="W68" i="149"/>
  <c r="U3" i="9"/>
  <c r="P68" i="149"/>
  <c r="C96" i="149"/>
  <c r="N125" i="149"/>
  <c r="H2" i="7"/>
  <c r="W92" i="149"/>
  <c r="H60" i="149"/>
  <c r="I102" i="149"/>
  <c r="G126" i="149"/>
  <c r="R2" i="7"/>
  <c r="S70" i="149"/>
  <c r="J98" i="149"/>
  <c r="U51" i="149"/>
  <c r="N59" i="149"/>
  <c r="W3" i="11"/>
  <c r="W26" i="7"/>
  <c r="R4" i="149"/>
  <c r="J125" i="149"/>
  <c r="L91" i="149"/>
  <c r="T47" i="149"/>
  <c r="N67" i="149"/>
  <c r="M113" i="149"/>
  <c r="U3" i="11"/>
  <c r="L95" i="149"/>
  <c r="M61" i="149"/>
  <c r="O128" i="149"/>
  <c r="I3" i="9"/>
  <c r="N51" i="149"/>
  <c r="D76" i="149"/>
  <c r="V3" i="11"/>
  <c r="J4" i="149"/>
  <c r="Q2" i="7"/>
  <c r="F76" i="149" l="1"/>
  <c r="Q95" i="149"/>
  <c r="D95" i="149"/>
  <c r="J95" i="149"/>
  <c r="M76" i="149"/>
  <c r="P104" i="149"/>
  <c r="J35" i="149"/>
  <c r="S95" i="149"/>
  <c r="D61" i="149"/>
  <c r="V95" i="149"/>
  <c r="U95" i="149"/>
  <c r="P95" i="149"/>
  <c r="G61" i="149"/>
  <c r="N95" i="149"/>
  <c r="V61" i="149"/>
  <c r="C76" i="149"/>
  <c r="R61" i="149"/>
  <c r="L76" i="149"/>
  <c r="K61" i="149"/>
  <c r="F95" i="149"/>
  <c r="O35" i="149"/>
  <c r="C61" i="149"/>
  <c r="O61" i="149"/>
  <c r="D104" i="149"/>
  <c r="I95" i="149"/>
  <c r="C35" i="149"/>
  <c r="O95" i="149"/>
  <c r="T95" i="149"/>
  <c r="H61" i="149"/>
  <c r="E61" i="149"/>
  <c r="M95" i="149"/>
  <c r="U104" i="149"/>
  <c r="V76" i="149"/>
  <c r="J104" i="149"/>
  <c r="V104" i="149"/>
  <c r="G76" i="149"/>
  <c r="L104" i="149"/>
  <c r="S104" i="149"/>
  <c r="N104" i="149"/>
  <c r="R76" i="149"/>
  <c r="I104" i="149"/>
  <c r="K8" i="93"/>
  <c r="E95" i="149"/>
  <c r="L61" i="149"/>
  <c r="Q76" i="149"/>
  <c r="G22" i="93"/>
  <c r="I35" i="149"/>
  <c r="J76" i="149"/>
  <c r="C51" i="149"/>
  <c r="H104" i="149"/>
  <c r="T27" i="93"/>
  <c r="M104" i="149"/>
  <c r="R104" i="149"/>
  <c r="S35" i="149"/>
  <c r="W95" i="149"/>
  <c r="G104" i="149"/>
  <c r="E76" i="149"/>
  <c r="R24" i="149"/>
  <c r="G95" i="149"/>
  <c r="F104" i="149"/>
  <c r="C95" i="149"/>
  <c r="N35" i="149"/>
  <c r="W27" i="93"/>
  <c r="W4" i="93"/>
  <c r="I26" i="45"/>
  <c r="I2" i="45" s="1"/>
  <c r="K4" i="93"/>
  <c r="F3" i="45"/>
  <c r="Q26" i="15"/>
  <c r="N3" i="15"/>
  <c r="Q3" i="15"/>
  <c r="E3" i="15"/>
  <c r="E2" i="15" s="1"/>
  <c r="W26" i="45"/>
  <c r="K26" i="45"/>
  <c r="Q2" i="102"/>
  <c r="O71" i="93"/>
  <c r="D17" i="93"/>
  <c r="W8" i="93"/>
  <c r="F2" i="30"/>
  <c r="L2" i="30"/>
  <c r="F8" i="93"/>
  <c r="L71" i="93"/>
  <c r="R2" i="15"/>
  <c r="V2" i="45"/>
  <c r="K53" i="129"/>
  <c r="U2" i="15"/>
  <c r="W53" i="129"/>
  <c r="R8" i="93"/>
  <c r="C2" i="102"/>
  <c r="O27" i="93"/>
  <c r="G26" i="15"/>
  <c r="G2" i="15" s="1"/>
  <c r="N2" i="45"/>
  <c r="V26" i="15"/>
  <c r="E8" i="93"/>
  <c r="H2" i="45"/>
  <c r="Q2" i="30"/>
  <c r="H27" i="93"/>
  <c r="I26" i="15"/>
  <c r="F27" i="93"/>
  <c r="H2" i="30"/>
  <c r="I17" i="93"/>
  <c r="O2" i="102"/>
  <c r="S2" i="15"/>
  <c r="W17" i="93"/>
  <c r="L3" i="45"/>
  <c r="M2" i="45"/>
  <c r="J2" i="45"/>
  <c r="W26" i="15"/>
  <c r="Q4" i="93"/>
  <c r="C2" i="45"/>
  <c r="T2" i="45"/>
  <c r="C27" i="93"/>
  <c r="E2" i="30"/>
  <c r="U3" i="93"/>
  <c r="K27" i="93"/>
  <c r="G3" i="93"/>
  <c r="V3" i="93"/>
  <c r="U2" i="45"/>
  <c r="N2" i="75"/>
  <c r="F3" i="15"/>
  <c r="J3" i="93"/>
  <c r="O26" i="15"/>
  <c r="S3" i="45"/>
  <c r="W71" i="93"/>
  <c r="W2" i="102"/>
  <c r="P2" i="45"/>
  <c r="M2" i="30"/>
  <c r="H26" i="15"/>
  <c r="R26" i="45"/>
  <c r="I3" i="93"/>
  <c r="S3" i="93"/>
  <c r="N27" i="93"/>
  <c r="P3" i="93"/>
  <c r="C26" i="15"/>
  <c r="J53" i="129"/>
  <c r="P2" i="15"/>
  <c r="N8" i="93"/>
  <c r="L26" i="45"/>
  <c r="F53" i="129"/>
  <c r="W2" i="30"/>
  <c r="P17" i="93"/>
  <c r="C3" i="93"/>
  <c r="R17" i="93"/>
  <c r="E2" i="102"/>
  <c r="Q8" i="93"/>
  <c r="J2" i="15"/>
  <c r="R53" i="129"/>
  <c r="W3" i="45"/>
  <c r="M17" i="93"/>
  <c r="D2" i="15"/>
  <c r="I2" i="60"/>
  <c r="T17" i="93"/>
  <c r="M3" i="15"/>
  <c r="O3" i="93"/>
  <c r="K2" i="102"/>
  <c r="H2" i="75"/>
  <c r="R27" i="93"/>
  <c r="Q3" i="45"/>
  <c r="L11" i="93"/>
  <c r="K26" i="15"/>
  <c r="N26" i="15"/>
  <c r="T2" i="30"/>
  <c r="E4" i="93"/>
  <c r="G2" i="30"/>
  <c r="U2" i="60"/>
  <c r="G3" i="45"/>
  <c r="S17" i="93"/>
  <c r="H3" i="93"/>
  <c r="K3" i="45"/>
  <c r="Q26" i="45"/>
  <c r="M8" i="93"/>
  <c r="C2" i="16"/>
  <c r="K71" i="93"/>
  <c r="T2" i="15"/>
  <c r="O2" i="45"/>
  <c r="E3" i="45"/>
  <c r="M71" i="93"/>
  <c r="D3" i="93"/>
  <c r="W2" i="75"/>
  <c r="L3" i="15"/>
  <c r="W3" i="15"/>
  <c r="D2" i="45"/>
  <c r="T3" i="93"/>
  <c r="N11" i="93"/>
  <c r="Q11" i="93"/>
  <c r="N53" i="129"/>
  <c r="F26" i="45"/>
  <c r="W22" i="93"/>
  <c r="L4" i="93"/>
  <c r="Q9" i="149"/>
  <c r="H9" i="149"/>
  <c r="W2" i="7"/>
  <c r="T9" i="149"/>
  <c r="C9" i="149"/>
  <c r="E9" i="149"/>
  <c r="O9" i="149"/>
  <c r="I2" i="7"/>
  <c r="N9" i="149"/>
  <c r="P35" i="149"/>
  <c r="V2" i="7"/>
  <c r="K9" i="149"/>
  <c r="S9" i="149"/>
  <c r="R9" i="149"/>
  <c r="L9" i="149"/>
  <c r="G9" i="149"/>
  <c r="M9" i="149"/>
  <c r="J2" i="7"/>
  <c r="U9" i="149"/>
  <c r="D9" i="149"/>
  <c r="D35" i="149"/>
  <c r="F9" i="149"/>
  <c r="P9" i="149"/>
  <c r="Q2" i="15" l="1"/>
  <c r="W3" i="93"/>
  <c r="V2" i="15"/>
  <c r="K3" i="93"/>
  <c r="K2" i="15"/>
  <c r="I2" i="15"/>
  <c r="I50" i="149"/>
  <c r="H2" i="15"/>
  <c r="R2" i="45"/>
  <c r="I24" i="149"/>
  <c r="V24" i="149"/>
  <c r="L2" i="15"/>
  <c r="K2" i="45"/>
  <c r="G2" i="45"/>
  <c r="E3" i="93"/>
  <c r="F24" i="149"/>
  <c r="K104" i="149"/>
  <c r="P24" i="149"/>
  <c r="P23" i="149"/>
  <c r="W24" i="149"/>
  <c r="G24" i="149"/>
  <c r="N24" i="149"/>
  <c r="F2" i="15"/>
  <c r="U50" i="149"/>
  <c r="E35" i="149"/>
  <c r="M50" i="149"/>
  <c r="L2" i="45"/>
  <c r="O104" i="149"/>
  <c r="R51" i="149"/>
  <c r="O24" i="149"/>
  <c r="H50" i="149"/>
  <c r="V50" i="149"/>
  <c r="L51" i="149"/>
  <c r="T35" i="149"/>
  <c r="Q2" i="45"/>
  <c r="H76" i="149"/>
  <c r="M2" i="15"/>
  <c r="I61" i="149"/>
  <c r="D23" i="149"/>
  <c r="N3" i="93"/>
  <c r="E104" i="149"/>
  <c r="W35" i="149"/>
  <c r="S51" i="149"/>
  <c r="M35" i="149"/>
  <c r="Q51" i="149"/>
  <c r="J50" i="149"/>
  <c r="S23" i="149"/>
  <c r="H35" i="149"/>
  <c r="Q35" i="149"/>
  <c r="U23" i="149"/>
  <c r="R23" i="149"/>
  <c r="R3" i="93"/>
  <c r="J24" i="149"/>
  <c r="D50" i="149"/>
  <c r="W2" i="15"/>
  <c r="W76" i="149"/>
  <c r="E2" i="45"/>
  <c r="T23" i="149"/>
  <c r="U61" i="149"/>
  <c r="M3" i="93"/>
  <c r="F2" i="45"/>
  <c r="G23" i="149"/>
  <c r="W51" i="149"/>
  <c r="W2" i="45"/>
  <c r="E24" i="149"/>
  <c r="K51" i="149"/>
  <c r="H24" i="149"/>
  <c r="P50" i="149"/>
  <c r="W104" i="149"/>
  <c r="S2" i="45"/>
  <c r="O2" i="15"/>
  <c r="N76" i="149"/>
  <c r="C50" i="149"/>
  <c r="S24" i="149"/>
  <c r="E23" i="149"/>
  <c r="F3" i="93"/>
  <c r="F35" i="149"/>
  <c r="Q104" i="149"/>
  <c r="L3" i="93"/>
  <c r="M51" i="149"/>
  <c r="M24" i="149"/>
  <c r="O50" i="149"/>
  <c r="C24" i="149"/>
  <c r="G35" i="149"/>
  <c r="U24" i="149"/>
  <c r="F51" i="149"/>
  <c r="J23" i="149"/>
  <c r="C2" i="15"/>
  <c r="G51" i="149"/>
  <c r="Q24" i="149"/>
  <c r="K24" i="149"/>
  <c r="T50" i="149"/>
  <c r="Q3" i="93"/>
  <c r="E51" i="149"/>
  <c r="N50" i="149"/>
  <c r="C104" i="149"/>
  <c r="L35" i="149"/>
  <c r="N2" i="15"/>
  <c r="V9" i="149"/>
  <c r="J9" i="149"/>
  <c r="I9" i="149"/>
  <c r="W9" i="149"/>
  <c r="V23" i="149" l="1"/>
  <c r="Q23" i="149"/>
  <c r="R50" i="149"/>
  <c r="K23" i="149"/>
  <c r="H23" i="149"/>
  <c r="I23" i="149"/>
  <c r="S50" i="149"/>
  <c r="F50" i="149"/>
  <c r="E50" i="149"/>
  <c r="M23" i="149"/>
  <c r="C23" i="149"/>
  <c r="G50" i="149"/>
  <c r="L23" i="149"/>
  <c r="N23" i="149"/>
  <c r="W50" i="149"/>
  <c r="W23" i="149"/>
  <c r="Q50" i="149"/>
  <c r="L50" i="149"/>
  <c r="F23" i="149"/>
  <c r="K50" i="149"/>
  <c r="O23" i="149"/>
  <c r="N33" i="156" l="1"/>
  <c r="N26" i="156" s="1"/>
  <c r="N2" i="156" s="1"/>
  <c r="G33" i="156"/>
  <c r="G26" i="156" s="1"/>
  <c r="G2" i="156" s="1"/>
  <c r="V33" i="156"/>
  <c r="V26" i="156" s="1"/>
  <c r="V2" i="156" s="1"/>
  <c r="U33" i="156"/>
  <c r="U26" i="156" s="1"/>
  <c r="U2" i="156" s="1"/>
  <c r="O33" i="156"/>
  <c r="O26" i="156" s="1"/>
  <c r="O2" i="156" s="1"/>
  <c r="V40" i="119"/>
  <c r="V40" i="116" s="1"/>
  <c r="V38" i="119"/>
  <c r="V38" i="116" s="1"/>
  <c r="O40" i="119"/>
  <c r="O40" i="116" s="1"/>
  <c r="O38" i="119"/>
  <c r="O38" i="116" s="1"/>
  <c r="M40" i="119"/>
  <c r="M40" i="116" s="1"/>
  <c r="M38" i="119"/>
  <c r="M38" i="116" s="1"/>
  <c r="M33" i="156"/>
  <c r="M26" i="156" s="1"/>
  <c r="M2" i="156" s="1"/>
  <c r="H33" i="156"/>
  <c r="H26" i="156" s="1"/>
  <c r="H2" i="156" s="1"/>
  <c r="V147" i="149"/>
  <c r="N40" i="119"/>
  <c r="N40" i="116" s="1"/>
  <c r="N38" i="119"/>
  <c r="N38" i="116" s="1"/>
  <c r="U147" i="149" l="1"/>
  <c r="O147" i="149"/>
  <c r="G147" i="149"/>
  <c r="N147" i="149"/>
  <c r="W33" i="156"/>
  <c r="W26" i="156" s="1"/>
  <c r="W2" i="156" s="1"/>
  <c r="F33" i="156"/>
  <c r="F26" i="156" s="1"/>
  <c r="F2" i="156" s="1"/>
  <c r="I38" i="119"/>
  <c r="I38" i="116" s="1"/>
  <c r="I39" i="119"/>
  <c r="I39" i="116" s="1"/>
  <c r="I40" i="119"/>
  <c r="I40" i="116" s="1"/>
  <c r="P33" i="156"/>
  <c r="P26" i="156" s="1"/>
  <c r="P2" i="156" s="1"/>
  <c r="W40" i="119"/>
  <c r="W40" i="116" s="1"/>
  <c r="W38" i="119"/>
  <c r="W38" i="116" s="1"/>
  <c r="G40" i="119"/>
  <c r="G40" i="116" s="1"/>
  <c r="G43" i="119"/>
  <c r="G39" i="119"/>
  <c r="G39" i="116" s="1"/>
  <c r="U40" i="119"/>
  <c r="U40" i="116" s="1"/>
  <c r="U38" i="119"/>
  <c r="U38" i="116" s="1"/>
  <c r="I33" i="156"/>
  <c r="I26" i="156" s="1"/>
  <c r="I2" i="156" s="1"/>
  <c r="V37" i="119"/>
  <c r="V33" i="155"/>
  <c r="V26" i="155" s="1"/>
  <c r="V2" i="155" s="1"/>
  <c r="H43" i="119"/>
  <c r="H38" i="119"/>
  <c r="H38" i="116" s="1"/>
  <c r="H39" i="119"/>
  <c r="H39" i="116" s="1"/>
  <c r="H40" i="119"/>
  <c r="H40" i="116" s="1"/>
  <c r="P38" i="119"/>
  <c r="P38" i="116" s="1"/>
  <c r="P40" i="119"/>
  <c r="P40" i="116" s="1"/>
  <c r="M147" i="149"/>
  <c r="O33" i="155"/>
  <c r="O26" i="155" s="1"/>
  <c r="O2" i="155" s="1"/>
  <c r="O37" i="119"/>
  <c r="F40" i="119"/>
  <c r="F40" i="116" s="1"/>
  <c r="F41" i="119"/>
  <c r="F41" i="116" s="1"/>
  <c r="F39" i="119"/>
  <c r="F39" i="116" s="1"/>
  <c r="N37" i="119"/>
  <c r="N33" i="155"/>
  <c r="N26" i="155" s="1"/>
  <c r="N2" i="155" s="1"/>
  <c r="H147" i="149"/>
  <c r="M37" i="119"/>
  <c r="M33" i="155"/>
  <c r="M26" i="155" s="1"/>
  <c r="M2" i="155" s="1"/>
  <c r="W147" i="149" l="1"/>
  <c r="F147" i="149"/>
  <c r="G33" i="153"/>
  <c r="G26" i="153" s="1"/>
  <c r="G2" i="153" s="1"/>
  <c r="N146" i="149"/>
  <c r="F33" i="155"/>
  <c r="F26" i="155" s="1"/>
  <c r="F2" i="155" s="1"/>
  <c r="F38" i="119"/>
  <c r="W33" i="155"/>
  <c r="W26" i="155" s="1"/>
  <c r="W2" i="155" s="1"/>
  <c r="W37" i="119"/>
  <c r="E40" i="119"/>
  <c r="E40" i="116" s="1"/>
  <c r="E41" i="119"/>
  <c r="E41" i="116" s="1"/>
  <c r="E39" i="119"/>
  <c r="E39" i="116" s="1"/>
  <c r="O33" i="152"/>
  <c r="O26" i="152" s="1"/>
  <c r="O2" i="152" s="1"/>
  <c r="N33" i="119"/>
  <c r="N26" i="119" s="1"/>
  <c r="N2" i="119" s="1"/>
  <c r="I37" i="119"/>
  <c r="I33" i="155"/>
  <c r="I26" i="155" s="1"/>
  <c r="I2" i="155" s="1"/>
  <c r="M33" i="152"/>
  <c r="M26" i="152" s="1"/>
  <c r="M2" i="152" s="1"/>
  <c r="G33" i="155"/>
  <c r="G26" i="155" s="1"/>
  <c r="G2" i="155" s="1"/>
  <c r="G38" i="119"/>
  <c r="J33" i="156"/>
  <c r="J26" i="156" s="1"/>
  <c r="J2" i="156" s="1"/>
  <c r="M33" i="153"/>
  <c r="M26" i="153" s="1"/>
  <c r="M2" i="153" s="1"/>
  <c r="P37" i="119"/>
  <c r="P33" i="155"/>
  <c r="P26" i="155" s="1"/>
  <c r="P2" i="155" s="1"/>
  <c r="V146" i="149"/>
  <c r="O33" i="153"/>
  <c r="O26" i="153" s="1"/>
  <c r="O2" i="153" s="1"/>
  <c r="M146" i="149"/>
  <c r="O33" i="119"/>
  <c r="O26" i="119" s="1"/>
  <c r="O2" i="119" s="1"/>
  <c r="V33" i="119"/>
  <c r="V26" i="119" s="1"/>
  <c r="V2" i="119" s="1"/>
  <c r="P147" i="149"/>
  <c r="M33" i="119"/>
  <c r="M26" i="119" s="1"/>
  <c r="M2" i="119" s="1"/>
  <c r="O146" i="149"/>
  <c r="I147" i="149"/>
  <c r="U52" i="154"/>
  <c r="M33" i="154"/>
  <c r="M26" i="154" s="1"/>
  <c r="M2" i="154" s="1"/>
  <c r="H37" i="119"/>
  <c r="H33" i="155"/>
  <c r="H26" i="155" s="1"/>
  <c r="H2" i="155" s="1"/>
  <c r="Q33" i="156"/>
  <c r="Q26" i="156" s="1"/>
  <c r="Q2" i="156" s="1"/>
  <c r="U52" i="153"/>
  <c r="N33" i="153"/>
  <c r="N26" i="153" s="1"/>
  <c r="N2" i="153" s="1"/>
  <c r="U37" i="119"/>
  <c r="U33" i="155"/>
  <c r="U26" i="155" s="1"/>
  <c r="U2" i="155" s="1"/>
  <c r="E33" i="156"/>
  <c r="E26" i="156" s="1"/>
  <c r="E2" i="156" s="1"/>
  <c r="G17" i="149" l="1"/>
  <c r="F33" i="153"/>
  <c r="F26" i="153" s="1"/>
  <c r="F2" i="153" s="1"/>
  <c r="U33" i="153"/>
  <c r="U26" i="153" s="1"/>
  <c r="U2" i="153" s="1"/>
  <c r="H33" i="152"/>
  <c r="H26" i="152" s="1"/>
  <c r="H2" i="152" s="1"/>
  <c r="H33" i="153"/>
  <c r="H26" i="153" s="1"/>
  <c r="H2" i="153" s="1"/>
  <c r="G33" i="152"/>
  <c r="G26" i="152" s="1"/>
  <c r="G2" i="152" s="1"/>
  <c r="L33" i="156"/>
  <c r="L26" i="156" s="1"/>
  <c r="L2" i="156" s="1"/>
  <c r="U33" i="154"/>
  <c r="U26" i="154" s="1"/>
  <c r="U2" i="154" s="1"/>
  <c r="H40" i="10"/>
  <c r="H40" i="11" s="1"/>
  <c r="H40" i="93" s="1"/>
  <c r="V33" i="152"/>
  <c r="V26" i="152" s="1"/>
  <c r="V2" i="152" s="1"/>
  <c r="P33" i="152"/>
  <c r="P26" i="152" s="1"/>
  <c r="P2" i="152" s="1"/>
  <c r="V33" i="151"/>
  <c r="V26" i="151" s="1"/>
  <c r="V2" i="151" s="1"/>
  <c r="H33" i="151"/>
  <c r="H26" i="151" s="1"/>
  <c r="H2" i="151" s="1"/>
  <c r="H38" i="10"/>
  <c r="U33" i="151"/>
  <c r="U26" i="151" s="1"/>
  <c r="K33" i="156"/>
  <c r="K26" i="156" s="1"/>
  <c r="K2" i="156" s="1"/>
  <c r="P33" i="154"/>
  <c r="P26" i="154" s="1"/>
  <c r="P2" i="154" s="1"/>
  <c r="P33" i="153"/>
  <c r="P26" i="153" s="1"/>
  <c r="P2" i="153" s="1"/>
  <c r="E147" i="149"/>
  <c r="U146" i="149"/>
  <c r="N17" i="149"/>
  <c r="O16" i="149"/>
  <c r="U33" i="119"/>
  <c r="U26" i="119" s="1"/>
  <c r="U2" i="119" s="1"/>
  <c r="U17" i="149"/>
  <c r="M145" i="149"/>
  <c r="O145" i="149"/>
  <c r="M17" i="149"/>
  <c r="M16" i="149"/>
  <c r="N145" i="149"/>
  <c r="W33" i="119"/>
  <c r="W26" i="119" s="1"/>
  <c r="W2" i="119" s="1"/>
  <c r="O33" i="154"/>
  <c r="O26" i="154" s="1"/>
  <c r="O2" i="154" s="1"/>
  <c r="M18" i="149"/>
  <c r="O17" i="149"/>
  <c r="W146" i="149"/>
  <c r="F38" i="116"/>
  <c r="F33" i="119"/>
  <c r="F26" i="119" s="1"/>
  <c r="F2" i="119" s="1"/>
  <c r="M33" i="151"/>
  <c r="M26" i="151" s="1"/>
  <c r="M2" i="151" s="1"/>
  <c r="M40" i="10"/>
  <c r="D33" i="156"/>
  <c r="D26" i="156" s="1"/>
  <c r="D2" i="156" s="1"/>
  <c r="I146" i="149"/>
  <c r="F146" i="149"/>
  <c r="U52" i="152"/>
  <c r="U43" i="10"/>
  <c r="U40" i="10"/>
  <c r="U40" i="11" s="1"/>
  <c r="U40" i="93" s="1"/>
  <c r="U38" i="10"/>
  <c r="U38" i="11" s="1"/>
  <c r="U38" i="93" s="1"/>
  <c r="U36" i="10"/>
  <c r="Q147" i="149"/>
  <c r="H146" i="149"/>
  <c r="P146" i="149"/>
  <c r="H33" i="154"/>
  <c r="H26" i="154" s="1"/>
  <c r="H2" i="154" s="1"/>
  <c r="J147" i="149"/>
  <c r="I33" i="119"/>
  <c r="I26" i="119" s="1"/>
  <c r="I2" i="119" s="1"/>
  <c r="E38" i="119"/>
  <c r="E33" i="155"/>
  <c r="E26" i="155" s="1"/>
  <c r="E2" i="155" s="1"/>
  <c r="H33" i="119"/>
  <c r="H26" i="119" s="1"/>
  <c r="H2" i="119" s="1"/>
  <c r="R33" i="156"/>
  <c r="R26" i="156" s="1"/>
  <c r="R2" i="156" s="1"/>
  <c r="V145" i="149"/>
  <c r="P33" i="119"/>
  <c r="P26" i="119" s="1"/>
  <c r="P2" i="119" s="1"/>
  <c r="G38" i="116"/>
  <c r="G33" i="119"/>
  <c r="G26" i="119" s="1"/>
  <c r="G2" i="119" s="1"/>
  <c r="O33" i="151"/>
  <c r="O26" i="151" s="1"/>
  <c r="O2" i="151" s="1"/>
  <c r="Q38" i="119"/>
  <c r="Q38" i="116" s="1"/>
  <c r="Q40" i="119"/>
  <c r="Q40" i="116" s="1"/>
  <c r="J39" i="119"/>
  <c r="J39" i="116" s="1"/>
  <c r="J40" i="119"/>
  <c r="J40" i="116" s="1"/>
  <c r="J43" i="119"/>
  <c r="J38" i="119"/>
  <c r="J38" i="116" s="1"/>
  <c r="U52" i="151"/>
  <c r="G146" i="149"/>
  <c r="I33" i="153"/>
  <c r="I26" i="153" s="1"/>
  <c r="I2" i="153" s="1"/>
  <c r="H16" i="149" l="1"/>
  <c r="V16" i="149"/>
  <c r="F17" i="149"/>
  <c r="L147" i="149"/>
  <c r="G39" i="10"/>
  <c r="G39" i="11" s="1"/>
  <c r="G39" i="93" s="1"/>
  <c r="U2" i="151"/>
  <c r="G16" i="149"/>
  <c r="H17" i="149"/>
  <c r="G33" i="154"/>
  <c r="G26" i="154" s="1"/>
  <c r="G2" i="154" s="1"/>
  <c r="U18" i="149"/>
  <c r="O40" i="10"/>
  <c r="O33" i="10" s="1"/>
  <c r="O26" i="10" s="1"/>
  <c r="O2" i="10" s="1"/>
  <c r="N33" i="154"/>
  <c r="N26" i="154" s="1"/>
  <c r="N2" i="154" s="1"/>
  <c r="U66" i="10"/>
  <c r="U52" i="10" s="1"/>
  <c r="C33" i="156"/>
  <c r="C26" i="156" s="1"/>
  <c r="C2" i="156" s="1"/>
  <c r="N33" i="152"/>
  <c r="N26" i="152" s="1"/>
  <c r="N2" i="152" s="1"/>
  <c r="S33" i="156"/>
  <c r="S26" i="156" s="1"/>
  <c r="S2" i="156" s="1"/>
  <c r="V36" i="10"/>
  <c r="V38" i="10"/>
  <c r="V38" i="11" s="1"/>
  <c r="V38" i="93" s="1"/>
  <c r="V40" i="10"/>
  <c r="V40" i="11" s="1"/>
  <c r="V40" i="93" s="1"/>
  <c r="U33" i="10"/>
  <c r="U26" i="10" s="1"/>
  <c r="U36" i="11"/>
  <c r="D39" i="119"/>
  <c r="D39" i="116" s="1"/>
  <c r="D40" i="119"/>
  <c r="D40" i="116" s="1"/>
  <c r="D41" i="119"/>
  <c r="Q33" i="153"/>
  <c r="Q26" i="153" s="1"/>
  <c r="Q2" i="153" s="1"/>
  <c r="S40" i="119"/>
  <c r="S40" i="116" s="1"/>
  <c r="S38" i="119"/>
  <c r="S38" i="116" s="1"/>
  <c r="G145" i="149"/>
  <c r="H145" i="149"/>
  <c r="W33" i="151"/>
  <c r="W26" i="151" s="1"/>
  <c r="W2" i="151" s="1"/>
  <c r="W145" i="149"/>
  <c r="H15" i="149"/>
  <c r="W33" i="153"/>
  <c r="W26" i="153" s="1"/>
  <c r="W2" i="153" s="1"/>
  <c r="L40" i="119"/>
  <c r="L40" i="116" s="1"/>
  <c r="L43" i="119"/>
  <c r="L38" i="119"/>
  <c r="L38" i="116" s="1"/>
  <c r="I17" i="149"/>
  <c r="F33" i="151"/>
  <c r="F26" i="151" s="1"/>
  <c r="F2" i="151" s="1"/>
  <c r="Q37" i="119"/>
  <c r="Q33" i="155"/>
  <c r="Q26" i="155" s="1"/>
  <c r="Q2" i="155" s="1"/>
  <c r="P145" i="149"/>
  <c r="M33" i="10"/>
  <c r="M26" i="10" s="1"/>
  <c r="M2" i="10" s="1"/>
  <c r="M40" i="11"/>
  <c r="N33" i="151"/>
  <c r="N26" i="151" s="1"/>
  <c r="N2" i="151" s="1"/>
  <c r="N40" i="10"/>
  <c r="V15" i="149"/>
  <c r="J33" i="155"/>
  <c r="J26" i="155" s="1"/>
  <c r="J2" i="155" s="1"/>
  <c r="J37" i="119"/>
  <c r="R147" i="149"/>
  <c r="M15" i="149"/>
  <c r="F145" i="149"/>
  <c r="O18" i="149"/>
  <c r="N41" i="10"/>
  <c r="N41" i="11" s="1"/>
  <c r="N41" i="93" s="1"/>
  <c r="U145" i="149"/>
  <c r="P33" i="151"/>
  <c r="P26" i="151" s="1"/>
  <c r="P2" i="151" s="1"/>
  <c r="P40" i="10"/>
  <c r="E146" i="149"/>
  <c r="D147" i="149"/>
  <c r="P17" i="149"/>
  <c r="K147" i="149"/>
  <c r="P16" i="149"/>
  <c r="R40" i="119"/>
  <c r="R40" i="116" s="1"/>
  <c r="R38" i="119"/>
  <c r="R38" i="116" s="1"/>
  <c r="O15" i="149"/>
  <c r="E38" i="116"/>
  <c r="E33" i="119"/>
  <c r="E26" i="119" s="1"/>
  <c r="E2" i="119" s="1"/>
  <c r="K39" i="119"/>
  <c r="K39" i="116" s="1"/>
  <c r="K40" i="119"/>
  <c r="K40" i="116" s="1"/>
  <c r="K43" i="119"/>
  <c r="K38" i="119"/>
  <c r="K38" i="116" s="1"/>
  <c r="H18" i="149"/>
  <c r="T33" i="156"/>
  <c r="T26" i="156" s="1"/>
  <c r="T2" i="156" s="1"/>
  <c r="G33" i="151"/>
  <c r="G26" i="151" s="1"/>
  <c r="G2" i="151" s="1"/>
  <c r="G38" i="10"/>
  <c r="V33" i="154"/>
  <c r="V26" i="154" s="1"/>
  <c r="V2" i="154" s="1"/>
  <c r="I145" i="149"/>
  <c r="U33" i="152"/>
  <c r="U26" i="152" s="1"/>
  <c r="U2" i="152" s="1"/>
  <c r="V33" i="153"/>
  <c r="V26" i="153" s="1"/>
  <c r="V2" i="153" s="1"/>
  <c r="G40" i="10"/>
  <c r="G40" i="11" s="1"/>
  <c r="G40" i="93" s="1"/>
  <c r="P18" i="149"/>
  <c r="H33" i="10"/>
  <c r="H26" i="10" s="1"/>
  <c r="H2" i="10" s="1"/>
  <c r="H38" i="11"/>
  <c r="N18" i="149" l="1"/>
  <c r="G18" i="149"/>
  <c r="O40" i="11"/>
  <c r="O40" i="93" s="1"/>
  <c r="U15" i="149"/>
  <c r="F40" i="10"/>
  <c r="F40" i="11" s="1"/>
  <c r="F40" i="93" s="1"/>
  <c r="V33" i="10"/>
  <c r="V26" i="10" s="1"/>
  <c r="V2" i="10" s="1"/>
  <c r="V36" i="11"/>
  <c r="V36" i="93" s="1"/>
  <c r="I33" i="152"/>
  <c r="I26" i="152" s="1"/>
  <c r="I2" i="152" s="1"/>
  <c r="I33" i="154"/>
  <c r="I26" i="154" s="1"/>
  <c r="I2" i="154" s="1"/>
  <c r="S147" i="149"/>
  <c r="W36" i="10"/>
  <c r="W36" i="11" s="1"/>
  <c r="J33" i="153"/>
  <c r="J26" i="153" s="1"/>
  <c r="J2" i="153" s="1"/>
  <c r="N16" i="149"/>
  <c r="W38" i="10"/>
  <c r="W38" i="11" s="1"/>
  <c r="W38" i="93" s="1"/>
  <c r="C147" i="149"/>
  <c r="F39" i="10"/>
  <c r="F39" i="11" s="1"/>
  <c r="F39" i="93" s="1"/>
  <c r="W40" i="10"/>
  <c r="W40" i="11" s="1"/>
  <c r="W40" i="93" s="1"/>
  <c r="U16" i="149"/>
  <c r="P33" i="10"/>
  <c r="P26" i="10" s="1"/>
  <c r="P2" i="10" s="1"/>
  <c r="P40" i="11"/>
  <c r="J33" i="119"/>
  <c r="J26" i="119" s="1"/>
  <c r="J2" i="119" s="1"/>
  <c r="D38" i="119"/>
  <c r="D33" i="155"/>
  <c r="D26" i="155" s="1"/>
  <c r="D2" i="155" s="1"/>
  <c r="U36" i="93"/>
  <c r="L33" i="153"/>
  <c r="L26" i="153" s="1"/>
  <c r="L2" i="153" s="1"/>
  <c r="Q33" i="152"/>
  <c r="Q26" i="152" s="1"/>
  <c r="Q2" i="152" s="1"/>
  <c r="G38" i="11"/>
  <c r="G33" i="10"/>
  <c r="G26" i="10" s="1"/>
  <c r="G2" i="10" s="1"/>
  <c r="O14" i="149"/>
  <c r="W33" i="154"/>
  <c r="W26" i="154" s="1"/>
  <c r="W2" i="154" s="1"/>
  <c r="P15" i="149"/>
  <c r="J146" i="149"/>
  <c r="M40" i="93"/>
  <c r="I33" i="151"/>
  <c r="I26" i="151" s="1"/>
  <c r="I2" i="151" s="1"/>
  <c r="I38" i="10"/>
  <c r="Q17" i="149"/>
  <c r="U2" i="10"/>
  <c r="Q33" i="154"/>
  <c r="Q26" i="154" s="1"/>
  <c r="Q2" i="154" s="1"/>
  <c r="V17" i="149"/>
  <c r="Q33" i="151"/>
  <c r="Q26" i="151" s="1"/>
  <c r="Q2" i="151" s="1"/>
  <c r="G15" i="149"/>
  <c r="R37" i="119"/>
  <c r="R33" i="155"/>
  <c r="R26" i="155" s="1"/>
  <c r="R2" i="155" s="1"/>
  <c r="D33" i="153"/>
  <c r="D26" i="153" s="1"/>
  <c r="D2" i="153" s="1"/>
  <c r="M14" i="149"/>
  <c r="I40" i="10"/>
  <c r="I40" i="11" s="1"/>
  <c r="I40" i="93" s="1"/>
  <c r="S33" i="155"/>
  <c r="S26" i="155" s="1"/>
  <c r="S2" i="155" s="1"/>
  <c r="S37" i="119"/>
  <c r="H38" i="93"/>
  <c r="V18" i="149"/>
  <c r="N33" i="10"/>
  <c r="N26" i="10" s="1"/>
  <c r="N2" i="10" s="1"/>
  <c r="N40" i="11"/>
  <c r="W15" i="149"/>
  <c r="J33" i="151"/>
  <c r="J26" i="151" s="1"/>
  <c r="J2" i="151" s="1"/>
  <c r="C39" i="119"/>
  <c r="C39" i="116" s="1"/>
  <c r="C40" i="119"/>
  <c r="C40" i="116" s="1"/>
  <c r="C41" i="119"/>
  <c r="H14" i="149"/>
  <c r="E33" i="151"/>
  <c r="E26" i="151" s="1"/>
  <c r="E2" i="151" s="1"/>
  <c r="N15" i="149"/>
  <c r="Q146" i="149"/>
  <c r="R33" i="151"/>
  <c r="R26" i="151" s="1"/>
  <c r="R2" i="151" s="1"/>
  <c r="T40" i="119"/>
  <c r="T40" i="116" s="1"/>
  <c r="T38" i="119"/>
  <c r="T38" i="116" s="1"/>
  <c r="T147" i="149"/>
  <c r="K33" i="155"/>
  <c r="K26" i="155" s="1"/>
  <c r="K2" i="155" s="1"/>
  <c r="K37" i="119"/>
  <c r="Q33" i="119"/>
  <c r="Q26" i="119" s="1"/>
  <c r="Q2" i="119" s="1"/>
  <c r="L33" i="155"/>
  <c r="L26" i="155" s="1"/>
  <c r="L2" i="155" s="1"/>
  <c r="L37" i="119"/>
  <c r="F33" i="154"/>
  <c r="F26" i="154" s="1"/>
  <c r="F2" i="154" s="1"/>
  <c r="F33" i="152"/>
  <c r="F26" i="152" s="1"/>
  <c r="F2" i="152" s="1"/>
  <c r="E145" i="149"/>
  <c r="F15" i="149"/>
  <c r="W17" i="149"/>
  <c r="F38" i="10"/>
  <c r="W33" i="152"/>
  <c r="W26" i="152" s="1"/>
  <c r="W2" i="152" s="1"/>
  <c r="J17" i="149" l="1"/>
  <c r="I16" i="149"/>
  <c r="V14" i="149"/>
  <c r="I18" i="149"/>
  <c r="K33" i="153"/>
  <c r="K26" i="153" s="1"/>
  <c r="K2" i="153" s="1"/>
  <c r="R33" i="152"/>
  <c r="R26" i="152" s="1"/>
  <c r="R2" i="152" s="1"/>
  <c r="J33" i="152"/>
  <c r="J26" i="152" s="1"/>
  <c r="J2" i="152" s="1"/>
  <c r="K33" i="154"/>
  <c r="K26" i="154" s="1"/>
  <c r="K2" i="154" s="1"/>
  <c r="S33" i="153"/>
  <c r="S26" i="153" s="1"/>
  <c r="S2" i="153" s="1"/>
  <c r="Q40" i="10"/>
  <c r="Q40" i="11" s="1"/>
  <c r="E40" i="10"/>
  <c r="E40" i="11" s="1"/>
  <c r="E40" i="93" s="1"/>
  <c r="W33" i="10"/>
  <c r="W26" i="10" s="1"/>
  <c r="W2" i="10" s="1"/>
  <c r="R40" i="10"/>
  <c r="R40" i="11" s="1"/>
  <c r="R40" i="93" s="1"/>
  <c r="E33" i="152"/>
  <c r="E26" i="152" s="1"/>
  <c r="E2" i="152" s="1"/>
  <c r="J40" i="10"/>
  <c r="J40" i="11" s="1"/>
  <c r="J40" i="93" s="1"/>
  <c r="R38" i="10"/>
  <c r="R38" i="11" s="1"/>
  <c r="R38" i="93" s="1"/>
  <c r="E39" i="10"/>
  <c r="E39" i="11" s="1"/>
  <c r="E39" i="93" s="1"/>
  <c r="E33" i="154"/>
  <c r="E26" i="154" s="1"/>
  <c r="E2" i="154" s="1"/>
  <c r="F18" i="149"/>
  <c r="E33" i="153"/>
  <c r="E26" i="153" s="1"/>
  <c r="E2" i="153" s="1"/>
  <c r="E38" i="10"/>
  <c r="N40" i="93"/>
  <c r="S146" i="149"/>
  <c r="U14" i="149"/>
  <c r="J145" i="149"/>
  <c r="D33" i="151"/>
  <c r="D26" i="151" s="1"/>
  <c r="D2" i="151" s="1"/>
  <c r="R33" i="154"/>
  <c r="R26" i="154" s="1"/>
  <c r="R2" i="154" s="1"/>
  <c r="N14" i="149"/>
  <c r="S33" i="151"/>
  <c r="S26" i="151" s="1"/>
  <c r="S2" i="151" s="1"/>
  <c r="P40" i="93"/>
  <c r="L33" i="119"/>
  <c r="L26" i="119" s="1"/>
  <c r="L2" i="119" s="1"/>
  <c r="I33" i="10"/>
  <c r="I26" i="10" s="1"/>
  <c r="I2" i="10" s="1"/>
  <c r="I38" i="11"/>
  <c r="G14" i="149"/>
  <c r="P14" i="149"/>
  <c r="L33" i="154"/>
  <c r="L26" i="154" s="1"/>
  <c r="L2" i="154" s="1"/>
  <c r="L146" i="149"/>
  <c r="K33" i="119"/>
  <c r="K26" i="119" s="1"/>
  <c r="K2" i="119" s="1"/>
  <c r="C38" i="119"/>
  <c r="C33" i="155"/>
  <c r="C26" i="155" s="1"/>
  <c r="C2" i="155" s="1"/>
  <c r="I15" i="149"/>
  <c r="G38" i="93"/>
  <c r="L17" i="149"/>
  <c r="J33" i="154"/>
  <c r="J26" i="154" s="1"/>
  <c r="J2" i="154" s="1"/>
  <c r="K146" i="149"/>
  <c r="R37" i="10"/>
  <c r="K40" i="10"/>
  <c r="K40" i="11" s="1"/>
  <c r="K40" i="93" s="1"/>
  <c r="K38" i="10"/>
  <c r="L33" i="152"/>
  <c r="L26" i="152" s="1"/>
  <c r="L2" i="152" s="1"/>
  <c r="R15" i="149"/>
  <c r="J38" i="10"/>
  <c r="R146" i="149"/>
  <c r="Q15" i="149"/>
  <c r="W18" i="149"/>
  <c r="D146" i="149"/>
  <c r="W16" i="149"/>
  <c r="F16" i="149"/>
  <c r="Q145" i="149"/>
  <c r="T33" i="155"/>
  <c r="T26" i="155" s="1"/>
  <c r="T2" i="155" s="1"/>
  <c r="T37" i="119"/>
  <c r="R33" i="153"/>
  <c r="R26" i="153" s="1"/>
  <c r="R2" i="153" s="1"/>
  <c r="J15" i="149"/>
  <c r="D17" i="149"/>
  <c r="R33" i="119"/>
  <c r="R26" i="119" s="1"/>
  <c r="R2" i="119" s="1"/>
  <c r="Q16" i="149"/>
  <c r="D38" i="116"/>
  <c r="D33" i="119"/>
  <c r="D26" i="119" s="1"/>
  <c r="D2" i="119" s="1"/>
  <c r="L33" i="151"/>
  <c r="L26" i="151" s="1"/>
  <c r="L2" i="151" s="1"/>
  <c r="F33" i="10"/>
  <c r="F26" i="10" s="1"/>
  <c r="F2" i="10" s="1"/>
  <c r="F38" i="11"/>
  <c r="E15" i="149"/>
  <c r="S33" i="119"/>
  <c r="S26" i="119" s="1"/>
  <c r="S2" i="119" s="1"/>
  <c r="K33" i="151"/>
  <c r="K26" i="151" s="1"/>
  <c r="K2" i="151" s="1"/>
  <c r="Q18" i="149"/>
  <c r="W36" i="93"/>
  <c r="W14" i="149" l="1"/>
  <c r="K17" i="149"/>
  <c r="S33" i="154"/>
  <c r="S26" i="154" s="1"/>
  <c r="S2" i="154" s="1"/>
  <c r="R16" i="149"/>
  <c r="J16" i="149"/>
  <c r="E16" i="149"/>
  <c r="S17" i="149"/>
  <c r="K18" i="149"/>
  <c r="S33" i="152"/>
  <c r="S26" i="152" s="1"/>
  <c r="S2" i="152" s="1"/>
  <c r="Q33" i="10"/>
  <c r="Q26" i="10" s="1"/>
  <c r="Q2" i="10" s="1"/>
  <c r="D39" i="10"/>
  <c r="D39" i="11" s="1"/>
  <c r="D39" i="93" s="1"/>
  <c r="D40" i="10"/>
  <c r="D40" i="11" s="1"/>
  <c r="D40" i="93" s="1"/>
  <c r="E18" i="149"/>
  <c r="S40" i="10"/>
  <c r="S40" i="11" s="1"/>
  <c r="S40" i="93" s="1"/>
  <c r="L40" i="10"/>
  <c r="L40" i="11" s="1"/>
  <c r="K15" i="149"/>
  <c r="F38" i="93"/>
  <c r="J18" i="149"/>
  <c r="L18" i="149"/>
  <c r="S15" i="149"/>
  <c r="K38" i="11"/>
  <c r="K33" i="10"/>
  <c r="K26" i="10" s="1"/>
  <c r="K2" i="10" s="1"/>
  <c r="F14" i="149"/>
  <c r="R145" i="149"/>
  <c r="T33" i="151"/>
  <c r="T26" i="151" s="1"/>
  <c r="T2" i="151" s="1"/>
  <c r="L16" i="149"/>
  <c r="S38" i="10"/>
  <c r="D145" i="149"/>
  <c r="T33" i="119"/>
  <c r="T26" i="119" s="1"/>
  <c r="T2" i="119" s="1"/>
  <c r="T33" i="153"/>
  <c r="T26" i="153" s="1"/>
  <c r="T2" i="153" s="1"/>
  <c r="I38" i="93"/>
  <c r="L145" i="149"/>
  <c r="S145" i="149"/>
  <c r="T146" i="149"/>
  <c r="R33" i="10"/>
  <c r="R26" i="10" s="1"/>
  <c r="R2" i="10" s="1"/>
  <c r="R37" i="11"/>
  <c r="C146" i="149"/>
  <c r="I14" i="149"/>
  <c r="C33" i="151"/>
  <c r="C26" i="151" s="1"/>
  <c r="C2" i="151" s="1"/>
  <c r="E17" i="149"/>
  <c r="K33" i="152"/>
  <c r="K26" i="152" s="1"/>
  <c r="K2" i="152" s="1"/>
  <c r="C38" i="116"/>
  <c r="C33" i="119"/>
  <c r="C26" i="119" s="1"/>
  <c r="C2" i="119" s="1"/>
  <c r="R17" i="149"/>
  <c r="D33" i="154"/>
  <c r="D26" i="154" s="1"/>
  <c r="D2" i="154" s="1"/>
  <c r="J38" i="11"/>
  <c r="J33" i="10"/>
  <c r="J26" i="10" s="1"/>
  <c r="J2" i="10" s="1"/>
  <c r="D38" i="10"/>
  <c r="K145" i="149"/>
  <c r="D15" i="149"/>
  <c r="L15" i="149"/>
  <c r="Q40" i="93"/>
  <c r="R18" i="149"/>
  <c r="E33" i="10"/>
  <c r="E26" i="10" s="1"/>
  <c r="E2" i="10" s="1"/>
  <c r="E38" i="11"/>
  <c r="D33" i="152"/>
  <c r="D26" i="152" s="1"/>
  <c r="D2" i="152" s="1"/>
  <c r="S18" i="149" l="1"/>
  <c r="S16" i="149"/>
  <c r="Q14" i="149"/>
  <c r="T38" i="10"/>
  <c r="T38" i="11" s="1"/>
  <c r="T38" i="93" s="1"/>
  <c r="C40" i="10"/>
  <c r="C40" i="11" s="1"/>
  <c r="C40" i="93" s="1"/>
  <c r="L33" i="10"/>
  <c r="L26" i="10" s="1"/>
  <c r="L2" i="10" s="1"/>
  <c r="C33" i="152"/>
  <c r="C26" i="152" s="1"/>
  <c r="C2" i="152" s="1"/>
  <c r="C38" i="10"/>
  <c r="T40" i="10"/>
  <c r="T40" i="11" s="1"/>
  <c r="T40" i="93" s="1"/>
  <c r="D33" i="10"/>
  <c r="D26" i="10" s="1"/>
  <c r="D2" i="10" s="1"/>
  <c r="D38" i="11"/>
  <c r="C15" i="149"/>
  <c r="T17" i="149"/>
  <c r="T15" i="149"/>
  <c r="C33" i="154"/>
  <c r="C26" i="154" s="1"/>
  <c r="C2" i="154" s="1"/>
  <c r="C33" i="153"/>
  <c r="C26" i="153" s="1"/>
  <c r="C2" i="153" s="1"/>
  <c r="D16" i="149"/>
  <c r="D18" i="149"/>
  <c r="T145" i="149"/>
  <c r="J14" i="149"/>
  <c r="C145" i="149"/>
  <c r="K16" i="149"/>
  <c r="E38" i="93"/>
  <c r="J38" i="93"/>
  <c r="T33" i="152"/>
  <c r="T26" i="152" s="1"/>
  <c r="T2" i="152" s="1"/>
  <c r="L40" i="93"/>
  <c r="E14" i="149"/>
  <c r="R37" i="93"/>
  <c r="K14" i="149"/>
  <c r="T33" i="154"/>
  <c r="T26" i="154" s="1"/>
  <c r="T2" i="154" s="1"/>
  <c r="R14" i="149"/>
  <c r="S33" i="10"/>
  <c r="S26" i="10" s="1"/>
  <c r="S2" i="10" s="1"/>
  <c r="S38" i="11"/>
  <c r="T36" i="10"/>
  <c r="K38" i="93"/>
  <c r="L14" i="149" l="1"/>
  <c r="C33" i="10"/>
  <c r="C26" i="10" s="1"/>
  <c r="C2" i="10" s="1"/>
  <c r="C16" i="149"/>
  <c r="C38" i="11"/>
  <c r="C38" i="93" s="1"/>
  <c r="C18" i="149"/>
  <c r="S38" i="93"/>
  <c r="S14" i="149"/>
  <c r="T18" i="149"/>
  <c r="T33" i="10"/>
  <c r="T26" i="10" s="1"/>
  <c r="T2" i="10" s="1"/>
  <c r="T36" i="11"/>
  <c r="D38" i="93"/>
  <c r="D14" i="149"/>
  <c r="T16" i="149"/>
  <c r="C17" i="149"/>
  <c r="C14" i="149" l="1"/>
  <c r="T36" i="93"/>
  <c r="T14" i="149"/>
  <c r="J52" i="159" l="1"/>
  <c r="G52" i="159"/>
  <c r="J51" i="120"/>
  <c r="J51" i="116" s="1"/>
  <c r="L64" i="120"/>
  <c r="L64" i="116" s="1"/>
  <c r="Q51" i="120"/>
  <c r="Q51" i="116" s="1"/>
  <c r="H52" i="159"/>
  <c r="J43" i="120"/>
  <c r="J43" i="116" s="1"/>
  <c r="Q44" i="120" l="1"/>
  <c r="Q44" i="116" s="1"/>
  <c r="H44" i="120"/>
  <c r="H44" i="116" s="1"/>
  <c r="T52" i="159"/>
  <c r="H51" i="120"/>
  <c r="H51" i="116" s="1"/>
  <c r="K64" i="120"/>
  <c r="K64" i="116" s="1"/>
  <c r="R51" i="120"/>
  <c r="R51" i="116" s="1"/>
  <c r="P51" i="120"/>
  <c r="P51" i="116" s="1"/>
  <c r="N51" i="120"/>
  <c r="N51" i="116" s="1"/>
  <c r="N41" i="120"/>
  <c r="N41" i="116" s="1"/>
  <c r="K37" i="120"/>
  <c r="K37" i="116" s="1"/>
  <c r="T66" i="120"/>
  <c r="T66" i="116" s="1"/>
  <c r="R66" i="120"/>
  <c r="R66" i="116" s="1"/>
  <c r="M41" i="120"/>
  <c r="M41" i="116" s="1"/>
  <c r="R64" i="120"/>
  <c r="R64" i="116" s="1"/>
  <c r="J37" i="120"/>
  <c r="J37" i="116" s="1"/>
  <c r="Q41" i="120"/>
  <c r="Q41" i="116" s="1"/>
  <c r="G44" i="120"/>
  <c r="G44" i="116" s="1"/>
  <c r="T64" i="120"/>
  <c r="T64" i="116" s="1"/>
  <c r="K43" i="120"/>
  <c r="K43" i="116" s="1"/>
  <c r="T43" i="120"/>
  <c r="T43" i="116" s="1"/>
  <c r="K44" i="120"/>
  <c r="K44" i="116" s="1"/>
  <c r="G51" i="120"/>
  <c r="G51" i="116" s="1"/>
  <c r="N43" i="120"/>
  <c r="N43" i="116" s="1"/>
  <c r="M52" i="159"/>
  <c r="N44" i="120"/>
  <c r="N44" i="116" s="1"/>
  <c r="L66" i="120"/>
  <c r="L66" i="116" s="1"/>
  <c r="R44" i="120"/>
  <c r="R44" i="116" s="1"/>
  <c r="P43" i="120"/>
  <c r="P43" i="116" s="1"/>
  <c r="J41" i="120"/>
  <c r="J41" i="116" s="1"/>
  <c r="L52" i="159"/>
  <c r="P33" i="159"/>
  <c r="P26" i="159" s="1"/>
  <c r="N33" i="159"/>
  <c r="N26" i="159" s="1"/>
  <c r="T33" i="159"/>
  <c r="T26" i="159" s="1"/>
  <c r="M44" i="120"/>
  <c r="M44" i="116" s="1"/>
  <c r="N52" i="159"/>
  <c r="K51" i="120"/>
  <c r="K51" i="116" s="1"/>
  <c r="Q33" i="159"/>
  <c r="Q26" i="159" s="1"/>
  <c r="M64" i="120"/>
  <c r="M64" i="116" s="1"/>
  <c r="K33" i="159"/>
  <c r="K26" i="159" s="1"/>
  <c r="K41" i="120"/>
  <c r="K41" i="116" s="1"/>
  <c r="H61" i="120"/>
  <c r="H52" i="158"/>
  <c r="G61" i="120"/>
  <c r="G52" i="158"/>
  <c r="L61" i="120"/>
  <c r="L52" i="158"/>
  <c r="H37" i="120"/>
  <c r="H33" i="158"/>
  <c r="H26" i="158" s="1"/>
  <c r="M61" i="120"/>
  <c r="M52" i="158"/>
  <c r="L43" i="120"/>
  <c r="L43" i="116" s="1"/>
  <c r="Q66" i="120"/>
  <c r="Q66" i="116" s="1"/>
  <c r="R33" i="159"/>
  <c r="R26" i="159" s="1"/>
  <c r="M33" i="158"/>
  <c r="M26" i="158" s="1"/>
  <c r="M37" i="120"/>
  <c r="R52" i="159"/>
  <c r="P64" i="120"/>
  <c r="P64" i="116" s="1"/>
  <c r="R43" i="120"/>
  <c r="R43" i="116" s="1"/>
  <c r="T61" i="120"/>
  <c r="T52" i="158"/>
  <c r="Q61" i="120"/>
  <c r="Q52" i="158"/>
  <c r="I52" i="159"/>
  <c r="Q52" i="159"/>
  <c r="P52" i="159"/>
  <c r="R41" i="120"/>
  <c r="R41" i="116" s="1"/>
  <c r="G43" i="120"/>
  <c r="G43" i="116" s="1"/>
  <c r="F43" i="120"/>
  <c r="F43" i="116" s="1"/>
  <c r="L51" i="120"/>
  <c r="L51" i="116" s="1"/>
  <c r="N64" i="120"/>
  <c r="N64" i="116" s="1"/>
  <c r="J61" i="120"/>
  <c r="J52" i="158"/>
  <c r="K61" i="120"/>
  <c r="K52" i="158"/>
  <c r="T41" i="120"/>
  <c r="T41" i="116" s="1"/>
  <c r="M43" i="120"/>
  <c r="M43" i="116" s="1"/>
  <c r="M33" i="159"/>
  <c r="M26" i="159" s="1"/>
  <c r="H43" i="120"/>
  <c r="H43" i="116" s="1"/>
  <c r="L41" i="120"/>
  <c r="L41" i="116" s="1"/>
  <c r="K52" i="159"/>
  <c r="J33" i="159"/>
  <c r="J26" i="159" s="1"/>
  <c r="J2" i="159" s="1"/>
  <c r="G33" i="159"/>
  <c r="G26" i="159" s="1"/>
  <c r="G2" i="159" s="1"/>
  <c r="H33" i="159"/>
  <c r="H26" i="159" s="1"/>
  <c r="H2" i="159" s="1"/>
  <c r="C52" i="159"/>
  <c r="F52" i="159"/>
  <c r="N66" i="120"/>
  <c r="N66" i="116" s="1"/>
  <c r="R65" i="120"/>
  <c r="R65" i="116" s="1"/>
  <c r="J36" i="120"/>
  <c r="J33" i="158"/>
  <c r="J26" i="158" s="1"/>
  <c r="P33" i="158"/>
  <c r="P26" i="158" s="1"/>
  <c r="P37" i="120"/>
  <c r="T44" i="120"/>
  <c r="T44" i="116" s="1"/>
  <c r="R37" i="120"/>
  <c r="R33" i="158"/>
  <c r="R26" i="158" s="1"/>
  <c r="K33" i="158"/>
  <c r="K26" i="158" s="1"/>
  <c r="K36" i="120"/>
  <c r="L44" i="120"/>
  <c r="L44" i="116" s="1"/>
  <c r="R52" i="158"/>
  <c r="R61" i="120"/>
  <c r="N61" i="120"/>
  <c r="N52" i="158"/>
  <c r="S44" i="120"/>
  <c r="S44" i="116" s="1"/>
  <c r="N37" i="120"/>
  <c r="N33" i="158"/>
  <c r="N26" i="158" s="1"/>
  <c r="N65" i="120"/>
  <c r="N65" i="116" s="1"/>
  <c r="Q65" i="120"/>
  <c r="Q65" i="116" s="1"/>
  <c r="T51" i="120"/>
  <c r="T51" i="116" s="1"/>
  <c r="J44" i="120"/>
  <c r="J44" i="116" s="1"/>
  <c r="P44" i="120"/>
  <c r="P44" i="116" s="1"/>
  <c r="T37" i="120"/>
  <c r="T33" i="158"/>
  <c r="T26" i="158" s="1"/>
  <c r="L37" i="120"/>
  <c r="L33" i="158"/>
  <c r="L26" i="158" s="1"/>
  <c r="P65" i="120"/>
  <c r="P65" i="116" s="1"/>
  <c r="Q43" i="120"/>
  <c r="Q43" i="116" s="1"/>
  <c r="Q64" i="120"/>
  <c r="Q64" i="116" s="1"/>
  <c r="P41" i="120"/>
  <c r="P41" i="116" s="1"/>
  <c r="L33" i="159"/>
  <c r="L26" i="159" s="1"/>
  <c r="Q37" i="120"/>
  <c r="Q33" i="158"/>
  <c r="Q26" i="158" s="1"/>
  <c r="P61" i="120"/>
  <c r="P52" i="158"/>
  <c r="G37" i="120"/>
  <c r="G33" i="158"/>
  <c r="G26" i="158" s="1"/>
  <c r="P66" i="120"/>
  <c r="P66" i="116" s="1"/>
  <c r="M51" i="120"/>
  <c r="M51" i="116" s="1"/>
  <c r="T2" i="159" l="1"/>
  <c r="Q2" i="159"/>
  <c r="S43" i="120"/>
  <c r="S43" i="116" s="1"/>
  <c r="S51" i="120"/>
  <c r="S51" i="116" s="1"/>
  <c r="C51" i="120"/>
  <c r="C51" i="116" s="1"/>
  <c r="H2" i="158"/>
  <c r="Q2" i="158"/>
  <c r="F44" i="120"/>
  <c r="F44" i="116" s="1"/>
  <c r="M2" i="158"/>
  <c r="N2" i="159"/>
  <c r="P2" i="159"/>
  <c r="O64" i="120"/>
  <c r="O64" i="116" s="1"/>
  <c r="L2" i="159"/>
  <c r="O65" i="120"/>
  <c r="O65" i="116" s="1"/>
  <c r="O51" i="120"/>
  <c r="O51" i="116" s="1"/>
  <c r="U51" i="120"/>
  <c r="U51" i="116" s="1"/>
  <c r="T150" i="149"/>
  <c r="K2" i="158"/>
  <c r="R2" i="158"/>
  <c r="O33" i="159"/>
  <c r="O26" i="159" s="1"/>
  <c r="M2" i="159"/>
  <c r="K2" i="159"/>
  <c r="T2" i="158"/>
  <c r="N2" i="158"/>
  <c r="F33" i="159"/>
  <c r="F26" i="159" s="1"/>
  <c r="F2" i="159" s="1"/>
  <c r="S64" i="120"/>
  <c r="S64" i="116" s="1"/>
  <c r="I33" i="159"/>
  <c r="I26" i="159" s="1"/>
  <c r="I2" i="159" s="1"/>
  <c r="C33" i="159"/>
  <c r="C26" i="159" s="1"/>
  <c r="C2" i="159" s="1"/>
  <c r="C43" i="120"/>
  <c r="C43" i="116" s="1"/>
  <c r="C44" i="120"/>
  <c r="C44" i="116" s="1"/>
  <c r="U50" i="120"/>
  <c r="U50" i="116" s="1"/>
  <c r="N61" i="116"/>
  <c r="N52" i="120"/>
  <c r="K33" i="120"/>
  <c r="K26" i="120" s="1"/>
  <c r="K36" i="116"/>
  <c r="O33" i="158"/>
  <c r="O26" i="158" s="1"/>
  <c r="O37" i="120"/>
  <c r="H52" i="120"/>
  <c r="H61" i="116"/>
  <c r="P52" i="120"/>
  <c r="P61" i="116"/>
  <c r="F51" i="120"/>
  <c r="F51" i="116" s="1"/>
  <c r="O41" i="120"/>
  <c r="O41" i="116" s="1"/>
  <c r="C37" i="120"/>
  <c r="C33" i="158"/>
  <c r="C26" i="158" s="1"/>
  <c r="L61" i="116"/>
  <c r="L52" i="120"/>
  <c r="J36" i="116"/>
  <c r="J33" i="120"/>
  <c r="J26" i="120" s="1"/>
  <c r="K52" i="120"/>
  <c r="K61" i="116"/>
  <c r="F52" i="158"/>
  <c r="F61" i="120"/>
  <c r="T33" i="120"/>
  <c r="T26" i="120" s="1"/>
  <c r="T37" i="116"/>
  <c r="N33" i="120"/>
  <c r="N26" i="120" s="1"/>
  <c r="N37" i="116"/>
  <c r="S33" i="159"/>
  <c r="S26" i="159" s="1"/>
  <c r="J52" i="120"/>
  <c r="J61" i="116"/>
  <c r="F37" i="120"/>
  <c r="F33" i="158"/>
  <c r="F26" i="158" s="1"/>
  <c r="T61" i="116"/>
  <c r="T52" i="120"/>
  <c r="M33" i="120"/>
  <c r="M26" i="120" s="1"/>
  <c r="M37" i="116"/>
  <c r="S66" i="120"/>
  <c r="S66" i="116" s="1"/>
  <c r="C41" i="120"/>
  <c r="C41" i="116" s="1"/>
  <c r="G2" i="158"/>
  <c r="L33" i="120"/>
  <c r="L26" i="120" s="1"/>
  <c r="L37" i="116"/>
  <c r="J150" i="149"/>
  <c r="D52" i="159"/>
  <c r="Q33" i="120"/>
  <c r="Q26" i="120" s="1"/>
  <c r="Q37" i="116"/>
  <c r="S61" i="120"/>
  <c r="S52" i="158"/>
  <c r="R33" i="120"/>
  <c r="R26" i="120" s="1"/>
  <c r="R37" i="116"/>
  <c r="G52" i="120"/>
  <c r="G61" i="116"/>
  <c r="C52" i="158"/>
  <c r="C61" i="120"/>
  <c r="O52" i="158"/>
  <c r="O61" i="120"/>
  <c r="U52" i="159"/>
  <c r="I52" i="158"/>
  <c r="I61" i="120"/>
  <c r="I43" i="120"/>
  <c r="I43" i="116" s="1"/>
  <c r="I51" i="120"/>
  <c r="I51" i="116" s="1"/>
  <c r="U33" i="159"/>
  <c r="U26" i="159" s="1"/>
  <c r="R2" i="159"/>
  <c r="U64" i="120"/>
  <c r="U64" i="116" s="1"/>
  <c r="O66" i="120"/>
  <c r="O66" i="116" s="1"/>
  <c r="R61" i="116"/>
  <c r="R52" i="120"/>
  <c r="P33" i="120"/>
  <c r="P26" i="120" s="1"/>
  <c r="P37" i="116"/>
  <c r="I33" i="158"/>
  <c r="I26" i="158" s="1"/>
  <c r="I37" i="120"/>
  <c r="S52" i="159"/>
  <c r="Q52" i="120"/>
  <c r="Q61" i="116"/>
  <c r="U43" i="120"/>
  <c r="U43" i="116" s="1"/>
  <c r="U37" i="120"/>
  <c r="U33" i="158"/>
  <c r="U26" i="158" s="1"/>
  <c r="U66" i="120"/>
  <c r="U66" i="116" s="1"/>
  <c r="M52" i="120"/>
  <c r="M61" i="116"/>
  <c r="P2" i="158"/>
  <c r="H150" i="149"/>
  <c r="I41" i="120"/>
  <c r="I41" i="116" s="1"/>
  <c r="U41" i="120"/>
  <c r="U41" i="116" s="1"/>
  <c r="E51" i="120"/>
  <c r="E51" i="116" s="1"/>
  <c r="G33" i="120"/>
  <c r="G26" i="120" s="1"/>
  <c r="G37" i="116"/>
  <c r="S41" i="120"/>
  <c r="S41" i="116" s="1"/>
  <c r="L2" i="158"/>
  <c r="S37" i="120"/>
  <c r="S33" i="158"/>
  <c r="S26" i="158" s="1"/>
  <c r="O43" i="120"/>
  <c r="O43" i="116" s="1"/>
  <c r="U61" i="120"/>
  <c r="U52" i="158"/>
  <c r="J2" i="158"/>
  <c r="G150" i="149"/>
  <c r="O52" i="159"/>
  <c r="I44" i="120"/>
  <c r="I44" i="116" s="1"/>
  <c r="O44" i="120"/>
  <c r="O44" i="116" s="1"/>
  <c r="U44" i="120"/>
  <c r="U44" i="116" s="1"/>
  <c r="H33" i="120"/>
  <c r="H26" i="120" s="1"/>
  <c r="H37" i="116"/>
  <c r="M149" i="149" l="1"/>
  <c r="Q149" i="149"/>
  <c r="H149" i="149"/>
  <c r="C150" i="149"/>
  <c r="R149" i="149"/>
  <c r="N150" i="149"/>
  <c r="Q150" i="149"/>
  <c r="V51" i="120"/>
  <c r="V51" i="116" s="1"/>
  <c r="T149" i="149"/>
  <c r="N149" i="149"/>
  <c r="K149" i="149"/>
  <c r="P150" i="149"/>
  <c r="O2" i="159"/>
  <c r="S2" i="158"/>
  <c r="M150" i="149"/>
  <c r="G2" i="120"/>
  <c r="E43" i="120"/>
  <c r="E43" i="116" s="1"/>
  <c r="V65" i="120"/>
  <c r="V65" i="116" s="1"/>
  <c r="L150" i="149"/>
  <c r="E33" i="159"/>
  <c r="E26" i="159" s="1"/>
  <c r="U2" i="158"/>
  <c r="L2" i="120"/>
  <c r="V41" i="120"/>
  <c r="V41" i="116" s="1"/>
  <c r="J2" i="120"/>
  <c r="K150" i="149"/>
  <c r="H2" i="120"/>
  <c r="C2" i="158"/>
  <c r="E37" i="120"/>
  <c r="E37" i="116" s="1"/>
  <c r="R2" i="120"/>
  <c r="E44" i="120"/>
  <c r="E44" i="116" s="1"/>
  <c r="I2" i="158"/>
  <c r="U2" i="159"/>
  <c r="S2" i="159"/>
  <c r="U52" i="120"/>
  <c r="U61" i="116"/>
  <c r="P149" i="149"/>
  <c r="I33" i="120"/>
  <c r="I26" i="120" s="1"/>
  <c r="I37" i="116"/>
  <c r="V61" i="120"/>
  <c r="V52" i="158"/>
  <c r="R150" i="149"/>
  <c r="O61" i="116"/>
  <c r="O52" i="120"/>
  <c r="R33" i="116"/>
  <c r="R26" i="116" s="1"/>
  <c r="M2" i="120"/>
  <c r="D41" i="120"/>
  <c r="D41" i="116" s="1"/>
  <c r="K2" i="120"/>
  <c r="E36" i="120"/>
  <c r="E33" i="158"/>
  <c r="E26" i="158" s="1"/>
  <c r="E61" i="120"/>
  <c r="E61" i="116" s="1"/>
  <c r="P33" i="116"/>
  <c r="P26" i="116" s="1"/>
  <c r="D51" i="120"/>
  <c r="D51" i="116" s="1"/>
  <c r="I150" i="149"/>
  <c r="L33" i="116"/>
  <c r="L26" i="116" s="1"/>
  <c r="T52" i="116"/>
  <c r="K52" i="116"/>
  <c r="P52" i="116"/>
  <c r="N52" i="116"/>
  <c r="V64" i="120"/>
  <c r="V64" i="116" s="1"/>
  <c r="S33" i="120"/>
  <c r="S26" i="120" s="1"/>
  <c r="S37" i="116"/>
  <c r="U33" i="120"/>
  <c r="U26" i="120" s="1"/>
  <c r="U37" i="116"/>
  <c r="N33" i="116"/>
  <c r="N26" i="116" s="1"/>
  <c r="P2" i="120"/>
  <c r="H52" i="116"/>
  <c r="C37" i="116"/>
  <c r="C33" i="120"/>
  <c r="C26" i="120" s="1"/>
  <c r="L149" i="149"/>
  <c r="V44" i="120"/>
  <c r="V44" i="116" s="1"/>
  <c r="C52" i="120"/>
  <c r="C61" i="116"/>
  <c r="F150" i="149"/>
  <c r="S61" i="116"/>
  <c r="S52" i="120"/>
  <c r="G149" i="149"/>
  <c r="F2" i="158"/>
  <c r="N2" i="120"/>
  <c r="E52" i="159"/>
  <c r="V52" i="159"/>
  <c r="V43" i="120"/>
  <c r="V43" i="116" s="1"/>
  <c r="Q52" i="116"/>
  <c r="R52" i="116"/>
  <c r="V50" i="120"/>
  <c r="V50" i="116" s="1"/>
  <c r="Q33" i="116"/>
  <c r="Q26" i="116" s="1"/>
  <c r="F37" i="116"/>
  <c r="F33" i="120"/>
  <c r="F26" i="120" s="1"/>
  <c r="T33" i="116"/>
  <c r="T26" i="116" s="1"/>
  <c r="J33" i="116"/>
  <c r="J26" i="116" s="1"/>
  <c r="O33" i="120"/>
  <c r="O26" i="120" s="1"/>
  <c r="O37" i="116"/>
  <c r="H33" i="116"/>
  <c r="H26" i="116" s="1"/>
  <c r="J149" i="149"/>
  <c r="G33" i="116"/>
  <c r="G26" i="116" s="1"/>
  <c r="E52" i="158"/>
  <c r="E59" i="120"/>
  <c r="V33" i="159"/>
  <c r="V26" i="159" s="1"/>
  <c r="I61" i="116"/>
  <c r="I52" i="120"/>
  <c r="V37" i="120"/>
  <c r="V33" i="158"/>
  <c r="V26" i="158" s="1"/>
  <c r="G52" i="116"/>
  <c r="Q2" i="120"/>
  <c r="J52" i="116"/>
  <c r="T2" i="120"/>
  <c r="D52" i="158"/>
  <c r="D61" i="120"/>
  <c r="D37" i="120"/>
  <c r="D33" i="158"/>
  <c r="D26" i="158" s="1"/>
  <c r="O2" i="158"/>
  <c r="D43" i="120"/>
  <c r="D43" i="116" s="1"/>
  <c r="M52" i="116"/>
  <c r="D33" i="159"/>
  <c r="D26" i="159" s="1"/>
  <c r="D2" i="159" s="1"/>
  <c r="V66" i="120"/>
  <c r="V66" i="116" s="1"/>
  <c r="M33" i="116"/>
  <c r="M26" i="116" s="1"/>
  <c r="F61" i="116"/>
  <c r="F52" i="120"/>
  <c r="L52" i="116"/>
  <c r="D44" i="120"/>
  <c r="D44" i="116" s="1"/>
  <c r="K33" i="116"/>
  <c r="K26" i="116" s="1"/>
  <c r="N2" i="116" l="1"/>
  <c r="U150" i="149"/>
  <c r="S149" i="149"/>
  <c r="O150" i="149"/>
  <c r="S150" i="149"/>
  <c r="C149" i="149"/>
  <c r="H148" i="149"/>
  <c r="V2" i="158"/>
  <c r="G148" i="149"/>
  <c r="E2" i="159"/>
  <c r="D2" i="158"/>
  <c r="O2" i="120"/>
  <c r="T2" i="116"/>
  <c r="J148" i="149"/>
  <c r="H2" i="116"/>
  <c r="V2" i="159"/>
  <c r="Q2" i="116"/>
  <c r="W43" i="120"/>
  <c r="W43" i="116" s="1"/>
  <c r="W41" i="120"/>
  <c r="W41" i="116" s="1"/>
  <c r="U149" i="149"/>
  <c r="W64" i="120"/>
  <c r="W64" i="116" s="1"/>
  <c r="L148" i="149"/>
  <c r="W65" i="120"/>
  <c r="W65" i="116" s="1"/>
  <c r="C2" i="120"/>
  <c r="I149" i="149"/>
  <c r="P2" i="116"/>
  <c r="W50" i="120"/>
  <c r="W50" i="116" s="1"/>
  <c r="E2" i="158"/>
  <c r="S2" i="120"/>
  <c r="R148" i="149"/>
  <c r="W33" i="159"/>
  <c r="W26" i="159" s="1"/>
  <c r="K2" i="116"/>
  <c r="M2" i="116"/>
  <c r="T148" i="149"/>
  <c r="F33" i="116"/>
  <c r="F26" i="116" s="1"/>
  <c r="P148" i="149"/>
  <c r="S33" i="116"/>
  <c r="S26" i="116" s="1"/>
  <c r="L2" i="116"/>
  <c r="I52" i="116"/>
  <c r="D150" i="149"/>
  <c r="N133" i="149"/>
  <c r="E33" i="120"/>
  <c r="E26" i="120" s="1"/>
  <c r="E36" i="116"/>
  <c r="U52" i="116"/>
  <c r="O149" i="149"/>
  <c r="Q148" i="149"/>
  <c r="E59" i="116"/>
  <c r="E52" i="120"/>
  <c r="J2" i="116"/>
  <c r="W44" i="120"/>
  <c r="W44" i="116" s="1"/>
  <c r="W52" i="158"/>
  <c r="W61" i="120"/>
  <c r="W52" i="159"/>
  <c r="N148" i="149"/>
  <c r="C52" i="116"/>
  <c r="S52" i="116"/>
  <c r="K148" i="149"/>
  <c r="W66" i="120"/>
  <c r="W66" i="116" s="1"/>
  <c r="D37" i="116"/>
  <c r="D33" i="120"/>
  <c r="D26" i="120" s="1"/>
  <c r="G2" i="116"/>
  <c r="F149" i="149"/>
  <c r="W37" i="120"/>
  <c r="W33" i="158"/>
  <c r="W26" i="158" s="1"/>
  <c r="C33" i="116"/>
  <c r="C26" i="116" s="1"/>
  <c r="M148" i="149"/>
  <c r="V52" i="120"/>
  <c r="V61" i="116"/>
  <c r="F52" i="116"/>
  <c r="D52" i="120"/>
  <c r="D61" i="116"/>
  <c r="U33" i="116"/>
  <c r="U26" i="116" s="1"/>
  <c r="R2" i="116"/>
  <c r="I33" i="116"/>
  <c r="I26" i="116" s="1"/>
  <c r="O33" i="116"/>
  <c r="O26" i="116" s="1"/>
  <c r="O52" i="116"/>
  <c r="V33" i="120"/>
  <c r="V26" i="120" s="1"/>
  <c r="V37" i="116"/>
  <c r="F2" i="120"/>
  <c r="W51" i="120"/>
  <c r="W51" i="116" s="1"/>
  <c r="U2" i="120"/>
  <c r="I2" i="120"/>
  <c r="E150" i="149" l="1"/>
  <c r="D149" i="149"/>
  <c r="V149" i="149"/>
  <c r="S148" i="149"/>
  <c r="O148" i="149"/>
  <c r="Q133" i="149"/>
  <c r="I2" i="116"/>
  <c r="H133" i="149"/>
  <c r="T133" i="149"/>
  <c r="C2" i="116"/>
  <c r="V150" i="149"/>
  <c r="V2" i="120"/>
  <c r="E149" i="149"/>
  <c r="P133" i="149"/>
  <c r="C148" i="149"/>
  <c r="W2" i="159"/>
  <c r="U2" i="116"/>
  <c r="O2" i="116"/>
  <c r="W61" i="116"/>
  <c r="W52" i="120"/>
  <c r="I148" i="149"/>
  <c r="M133" i="149"/>
  <c r="K133" i="149"/>
  <c r="V33" i="116"/>
  <c r="V26" i="116" s="1"/>
  <c r="D52" i="116"/>
  <c r="V52" i="116"/>
  <c r="S2" i="116"/>
  <c r="G133" i="149"/>
  <c r="F148" i="149"/>
  <c r="D2" i="120"/>
  <c r="J133" i="149"/>
  <c r="F2" i="116"/>
  <c r="U148" i="149"/>
  <c r="W2" i="158"/>
  <c r="D33" i="116"/>
  <c r="D26" i="116" s="1"/>
  <c r="E33" i="116"/>
  <c r="E26" i="116" s="1"/>
  <c r="L133" i="149"/>
  <c r="W33" i="120"/>
  <c r="W26" i="120" s="1"/>
  <c r="W37" i="116"/>
  <c r="E52" i="116"/>
  <c r="E2" i="120"/>
  <c r="R133" i="149"/>
  <c r="W150" i="149" l="1"/>
  <c r="V148" i="149"/>
  <c r="I133" i="149"/>
  <c r="C133" i="149"/>
  <c r="D2" i="116"/>
  <c r="W2" i="120"/>
  <c r="U133" i="149"/>
  <c r="O133" i="149"/>
  <c r="W149" i="149"/>
  <c r="S133" i="149"/>
  <c r="W52" i="116"/>
  <c r="D148" i="149"/>
  <c r="V2" i="116"/>
  <c r="E148" i="149"/>
  <c r="E2" i="116"/>
  <c r="F133" i="149"/>
  <c r="W33" i="116"/>
  <c r="W148" i="149" l="1"/>
  <c r="W26" i="116"/>
  <c r="W2" i="116" s="1"/>
  <c r="D133" i="149"/>
  <c r="V133" i="149"/>
  <c r="E133" i="149"/>
  <c r="W133" i="149" l="1"/>
  <c r="M52" i="161" l="1"/>
  <c r="C52" i="161"/>
  <c r="S52" i="161"/>
  <c r="I52" i="161"/>
  <c r="T52" i="161"/>
  <c r="G52" i="161"/>
  <c r="O52" i="161"/>
  <c r="R52" i="161"/>
  <c r="L52" i="161"/>
  <c r="K52" i="161"/>
  <c r="D52" i="161"/>
  <c r="J52" i="161"/>
  <c r="P52" i="161"/>
  <c r="H52" i="161"/>
  <c r="E52" i="161"/>
  <c r="E52" i="160" l="1"/>
  <c r="E61" i="8"/>
  <c r="K51" i="8"/>
  <c r="J51" i="8"/>
  <c r="I51" i="8"/>
  <c r="O52" i="160"/>
  <c r="O61" i="8"/>
  <c r="Q52" i="160"/>
  <c r="L51" i="8"/>
  <c r="H52" i="160"/>
  <c r="H61" i="8"/>
  <c r="V61" i="8"/>
  <c r="C51" i="8"/>
  <c r="M51" i="8"/>
  <c r="T61" i="8"/>
  <c r="T52" i="160"/>
  <c r="K61" i="8"/>
  <c r="K52" i="160"/>
  <c r="E51" i="8"/>
  <c r="O51" i="8"/>
  <c r="N51" i="8"/>
  <c r="M52" i="160"/>
  <c r="M61" i="8"/>
  <c r="F52" i="161"/>
  <c r="N52" i="161"/>
  <c r="T61" i="9" l="1"/>
  <c r="T52" i="9" s="1"/>
  <c r="T52" i="8"/>
  <c r="T61" i="12"/>
  <c r="T52" i="12" s="1"/>
  <c r="T61" i="11"/>
  <c r="M61" i="9"/>
  <c r="M52" i="9" s="1"/>
  <c r="M61" i="12"/>
  <c r="M52" i="12" s="1"/>
  <c r="M52" i="8"/>
  <c r="M61" i="11"/>
  <c r="E51" i="11"/>
  <c r="E51" i="93" s="1"/>
  <c r="E51" i="9"/>
  <c r="E51" i="12"/>
  <c r="C51" i="11"/>
  <c r="C51" i="93" s="1"/>
  <c r="C51" i="12"/>
  <c r="C51" i="9"/>
  <c r="F61" i="8"/>
  <c r="F52" i="160"/>
  <c r="R61" i="8"/>
  <c r="R52" i="160"/>
  <c r="I51" i="11"/>
  <c r="I51" i="93" s="1"/>
  <c r="I51" i="12"/>
  <c r="I51" i="9"/>
  <c r="P52" i="160"/>
  <c r="P61" i="8"/>
  <c r="L51" i="11"/>
  <c r="L51" i="93" s="1"/>
  <c r="L51" i="9"/>
  <c r="L51" i="12"/>
  <c r="D51" i="8"/>
  <c r="C52" i="160"/>
  <c r="C61" i="8"/>
  <c r="K51" i="9"/>
  <c r="K51" i="12"/>
  <c r="K51" i="11"/>
  <c r="K51" i="93" s="1"/>
  <c r="F51" i="8"/>
  <c r="W61" i="8"/>
  <c r="N51" i="12"/>
  <c r="N51" i="11"/>
  <c r="N51" i="93" s="1"/>
  <c r="N51" i="9"/>
  <c r="S61" i="8"/>
  <c r="S52" i="160"/>
  <c r="J51" i="9"/>
  <c r="J51" i="12"/>
  <c r="J51" i="11"/>
  <c r="J51" i="93" s="1"/>
  <c r="J61" i="8"/>
  <c r="J52" i="160"/>
  <c r="D61" i="8"/>
  <c r="D52" i="160"/>
  <c r="V61" i="11"/>
  <c r="V61" i="12"/>
  <c r="V61" i="9"/>
  <c r="G61" i="8"/>
  <c r="G52" i="160"/>
  <c r="I61" i="8"/>
  <c r="I52" i="160"/>
  <c r="N61" i="8"/>
  <c r="N52" i="160"/>
  <c r="G51" i="8"/>
  <c r="O51" i="11"/>
  <c r="O51" i="93" s="1"/>
  <c r="O51" i="12"/>
  <c r="O51" i="9"/>
  <c r="M51" i="9"/>
  <c r="M51" i="11"/>
  <c r="M51" i="93" s="1"/>
  <c r="M51" i="12"/>
  <c r="H61" i="9"/>
  <c r="H52" i="9" s="1"/>
  <c r="H61" i="12"/>
  <c r="H52" i="12" s="1"/>
  <c r="H52" i="8"/>
  <c r="H61" i="11"/>
  <c r="O52" i="8"/>
  <c r="O61" i="9"/>
  <c r="O52" i="9" s="1"/>
  <c r="O61" i="11"/>
  <c r="O61" i="12"/>
  <c r="O52" i="12" s="1"/>
  <c r="U61" i="8"/>
  <c r="E61" i="12"/>
  <c r="E52" i="12" s="1"/>
  <c r="E52" i="8"/>
  <c r="E61" i="11"/>
  <c r="E61" i="9"/>
  <c r="E52" i="9" s="1"/>
  <c r="K52" i="8"/>
  <c r="K61" i="12"/>
  <c r="K52" i="12" s="1"/>
  <c r="K61" i="11"/>
  <c r="K61" i="9"/>
  <c r="K52" i="9" s="1"/>
  <c r="L52" i="160"/>
  <c r="L61" i="8"/>
  <c r="H51" i="8"/>
  <c r="M61" i="93" l="1"/>
  <c r="M52" i="11"/>
  <c r="G51" i="9"/>
  <c r="G51" i="12"/>
  <c r="G51" i="11"/>
  <c r="G51" i="93" s="1"/>
  <c r="Q52" i="161"/>
  <c r="Q61" i="8"/>
  <c r="F61" i="9"/>
  <c r="F52" i="9" s="1"/>
  <c r="F52" i="8"/>
  <c r="F61" i="11"/>
  <c r="F61" i="12"/>
  <c r="F52" i="12" s="1"/>
  <c r="W61" i="11"/>
  <c r="W61" i="12"/>
  <c r="W61" i="9"/>
  <c r="D51" i="9"/>
  <c r="D51" i="11"/>
  <c r="D51" i="93" s="1"/>
  <c r="D51" i="12"/>
  <c r="C52" i="8"/>
  <c r="C61" i="12"/>
  <c r="C52" i="12" s="1"/>
  <c r="C61" i="9"/>
  <c r="C52" i="9" s="1"/>
  <c r="C61" i="11"/>
  <c r="O61" i="93"/>
  <c r="O52" i="11"/>
  <c r="N52" i="8"/>
  <c r="N61" i="9"/>
  <c r="N52" i="9" s="1"/>
  <c r="N61" i="11"/>
  <c r="N61" i="12"/>
  <c r="N52" i="12" s="1"/>
  <c r="V61" i="93"/>
  <c r="U61" i="12"/>
  <c r="U61" i="11"/>
  <c r="U61" i="9"/>
  <c r="H51" i="9"/>
  <c r="H51" i="11"/>
  <c r="H51" i="93" s="1"/>
  <c r="H51" i="12"/>
  <c r="E52" i="11"/>
  <c r="E61" i="93"/>
  <c r="F51" i="11"/>
  <c r="F51" i="93" s="1"/>
  <c r="F51" i="9"/>
  <c r="F51" i="12"/>
  <c r="T52" i="11"/>
  <c r="T61" i="93"/>
  <c r="L52" i="8"/>
  <c r="L61" i="12"/>
  <c r="L52" i="12" s="1"/>
  <c r="L61" i="11"/>
  <c r="L61" i="9"/>
  <c r="L52" i="9" s="1"/>
  <c r="I52" i="8"/>
  <c r="I61" i="11"/>
  <c r="I61" i="9"/>
  <c r="I52" i="9" s="1"/>
  <c r="I61" i="12"/>
  <c r="I52" i="12" s="1"/>
  <c r="D61" i="12"/>
  <c r="D52" i="12" s="1"/>
  <c r="D52" i="8"/>
  <c r="D61" i="9"/>
  <c r="D52" i="9" s="1"/>
  <c r="D61" i="11"/>
  <c r="S61" i="12"/>
  <c r="S52" i="12" s="1"/>
  <c r="S61" i="11"/>
  <c r="S61" i="9"/>
  <c r="S52" i="9" s="1"/>
  <c r="S52" i="8"/>
  <c r="K61" i="93"/>
  <c r="K52" i="11"/>
  <c r="H52" i="11"/>
  <c r="H61" i="93"/>
  <c r="P61" i="12"/>
  <c r="P52" i="12" s="1"/>
  <c r="P61" i="11"/>
  <c r="P52" i="8"/>
  <c r="P61" i="9"/>
  <c r="P52" i="9" s="1"/>
  <c r="G61" i="11"/>
  <c r="G61" i="12"/>
  <c r="G52" i="12" s="1"/>
  <c r="G61" i="9"/>
  <c r="G52" i="9" s="1"/>
  <c r="G52" i="8"/>
  <c r="J61" i="12"/>
  <c r="J52" i="12" s="1"/>
  <c r="J52" i="8"/>
  <c r="J61" i="11"/>
  <c r="J61" i="9"/>
  <c r="J52" i="9" s="1"/>
  <c r="R61" i="12"/>
  <c r="R52" i="12" s="1"/>
  <c r="R52" i="8"/>
  <c r="R61" i="11"/>
  <c r="R61" i="9"/>
  <c r="R52" i="9" s="1"/>
  <c r="D52" i="11" l="1"/>
  <c r="D61" i="93"/>
  <c r="U61" i="93"/>
  <c r="C52" i="11"/>
  <c r="C61" i="93"/>
  <c r="H52" i="93"/>
  <c r="O52" i="93"/>
  <c r="W61" i="93"/>
  <c r="R52" i="11"/>
  <c r="R61" i="93"/>
  <c r="L52" i="11"/>
  <c r="L61" i="93"/>
  <c r="Q61" i="9"/>
  <c r="Q52" i="9" s="1"/>
  <c r="Q52" i="8"/>
  <c r="Q61" i="12"/>
  <c r="Q52" i="12" s="1"/>
  <c r="Q61" i="11"/>
  <c r="G61" i="93"/>
  <c r="G52" i="11"/>
  <c r="J52" i="11"/>
  <c r="J61" i="93"/>
  <c r="N52" i="11"/>
  <c r="N61" i="93"/>
  <c r="E52" i="93"/>
  <c r="T52" i="93"/>
  <c r="P52" i="11"/>
  <c r="P61" i="93"/>
  <c r="S52" i="11"/>
  <c r="S61" i="93"/>
  <c r="I61" i="93"/>
  <c r="I52" i="11"/>
  <c r="F61" i="93"/>
  <c r="F52" i="11"/>
  <c r="K52" i="93"/>
  <c r="M52" i="93"/>
  <c r="C52" i="93" l="1"/>
  <c r="F52" i="93"/>
  <c r="Q61" i="93"/>
  <c r="Q52" i="11"/>
  <c r="R52" i="93"/>
  <c r="G52" i="93"/>
  <c r="I52" i="93"/>
  <c r="S52" i="93"/>
  <c r="D52" i="93"/>
  <c r="N52" i="93"/>
  <c r="P52" i="93"/>
  <c r="J52" i="93"/>
  <c r="L52" i="93"/>
  <c r="Q52" i="93" l="1"/>
  <c r="W52" i="161" l="1"/>
  <c r="V52" i="161" l="1"/>
  <c r="V51" i="8"/>
  <c r="U51" i="8" l="1"/>
  <c r="W66" i="8"/>
  <c r="W52" i="160"/>
  <c r="U51" i="12"/>
  <c r="U51" i="11"/>
  <c r="U51" i="93" s="1"/>
  <c r="U51" i="9"/>
  <c r="U52" i="161"/>
  <c r="V51" i="12"/>
  <c r="V51" i="11"/>
  <c r="V51" i="93" s="1"/>
  <c r="V51" i="9"/>
  <c r="V66" i="8"/>
  <c r="V52" i="160"/>
  <c r="U66" i="8" l="1"/>
  <c r="U52" i="160"/>
  <c r="W51" i="8"/>
  <c r="V66" i="11"/>
  <c r="V66" i="9"/>
  <c r="V52" i="9" s="1"/>
  <c r="V66" i="12"/>
  <c r="V52" i="12" s="1"/>
  <c r="V52" i="8"/>
  <c r="W66" i="12"/>
  <c r="W52" i="12" s="1"/>
  <c r="W66" i="11"/>
  <c r="W66" i="9"/>
  <c r="W52" i="9" s="1"/>
  <c r="W52" i="8"/>
  <c r="V43" i="8" l="1"/>
  <c r="W51" i="12"/>
  <c r="W51" i="11"/>
  <c r="W51" i="93" s="1"/>
  <c r="W51" i="9"/>
  <c r="T51" i="8"/>
  <c r="U66" i="12"/>
  <c r="U52" i="12" s="1"/>
  <c r="U66" i="9"/>
  <c r="U52" i="9" s="1"/>
  <c r="U66" i="11"/>
  <c r="U52" i="8"/>
  <c r="V66" i="93"/>
  <c r="V52" i="11"/>
  <c r="W66" i="93"/>
  <c r="W52" i="11"/>
  <c r="W43" i="8"/>
  <c r="W33" i="160" l="1"/>
  <c r="W26" i="160" s="1"/>
  <c r="W2" i="160" s="1"/>
  <c r="W33" i="161"/>
  <c r="W26" i="161" s="1"/>
  <c r="W2" i="161" s="1"/>
  <c r="Q51" i="8"/>
  <c r="Q51" i="12" s="1"/>
  <c r="R51" i="8"/>
  <c r="R51" i="9" s="1"/>
  <c r="V33" i="161"/>
  <c r="V26" i="161" s="1"/>
  <c r="V2" i="161" s="1"/>
  <c r="V46" i="8"/>
  <c r="V46" i="12" s="1"/>
  <c r="R51" i="11"/>
  <c r="R51" i="93" s="1"/>
  <c r="W52" i="93"/>
  <c r="T51" i="12"/>
  <c r="T51" i="11"/>
  <c r="T51" i="93" s="1"/>
  <c r="T51" i="9"/>
  <c r="V52" i="93"/>
  <c r="Q51" i="9"/>
  <c r="U66" i="93"/>
  <c r="U52" i="11"/>
  <c r="U43" i="8"/>
  <c r="W46" i="8"/>
  <c r="W50" i="8"/>
  <c r="V43" i="9"/>
  <c r="V43" i="11"/>
  <c r="V43" i="12"/>
  <c r="W43" i="12"/>
  <c r="W43" i="9"/>
  <c r="W43" i="11"/>
  <c r="S43" i="8"/>
  <c r="W44" i="8"/>
  <c r="V50" i="8"/>
  <c r="S51" i="8"/>
  <c r="V44" i="8"/>
  <c r="V33" i="160"/>
  <c r="V26" i="160" s="1"/>
  <c r="V2" i="160" s="1"/>
  <c r="V12" i="149" l="1"/>
  <c r="W12" i="149"/>
  <c r="W11" i="149"/>
  <c r="Q51" i="11"/>
  <c r="Q51" i="93" s="1"/>
  <c r="R51" i="12"/>
  <c r="W33" i="8"/>
  <c r="W26" i="8" s="1"/>
  <c r="W2" i="8" s="1"/>
  <c r="V46" i="9"/>
  <c r="V46" i="11"/>
  <c r="V46" i="93" s="1"/>
  <c r="U33" i="161"/>
  <c r="U26" i="161" s="1"/>
  <c r="U2" i="161" s="1"/>
  <c r="U50" i="8"/>
  <c r="U50" i="11" s="1"/>
  <c r="U50" i="93" s="1"/>
  <c r="U46" i="8"/>
  <c r="T43" i="8"/>
  <c r="S51" i="12"/>
  <c r="S51" i="11"/>
  <c r="S51" i="93" s="1"/>
  <c r="S51" i="9"/>
  <c r="V43" i="93"/>
  <c r="U44" i="8"/>
  <c r="U33" i="160"/>
  <c r="U26" i="160" s="1"/>
  <c r="U2" i="160" s="1"/>
  <c r="W50" i="11"/>
  <c r="W50" i="93" s="1"/>
  <c r="W50" i="9"/>
  <c r="W50" i="12"/>
  <c r="Q43" i="8"/>
  <c r="V50" i="9"/>
  <c r="V50" i="11"/>
  <c r="V50" i="93" s="1"/>
  <c r="V50" i="12"/>
  <c r="W43" i="93"/>
  <c r="W46" i="9"/>
  <c r="W46" i="11"/>
  <c r="W46" i="93" s="1"/>
  <c r="W46" i="12"/>
  <c r="R43" i="8"/>
  <c r="V11" i="149"/>
  <c r="W44" i="9"/>
  <c r="W44" i="12"/>
  <c r="W44" i="11"/>
  <c r="W44" i="93" s="1"/>
  <c r="U43" i="12"/>
  <c r="U43" i="9"/>
  <c r="U43" i="11"/>
  <c r="V44" i="12"/>
  <c r="V44" i="11"/>
  <c r="V44" i="93" s="1"/>
  <c r="V44" i="9"/>
  <c r="S43" i="11"/>
  <c r="S43" i="12"/>
  <c r="S43" i="9"/>
  <c r="U52" i="93"/>
  <c r="V33" i="8"/>
  <c r="V26" i="8" s="1"/>
  <c r="V2" i="8" s="1"/>
  <c r="U12" i="149" l="1"/>
  <c r="W10" i="149"/>
  <c r="V33" i="12"/>
  <c r="V26" i="12" s="1"/>
  <c r="V2" i="12" s="1"/>
  <c r="U33" i="8"/>
  <c r="U26" i="8" s="1"/>
  <c r="U2" i="8" s="1"/>
  <c r="U50" i="12"/>
  <c r="U50" i="9"/>
  <c r="V33" i="9"/>
  <c r="V26" i="9" s="1"/>
  <c r="V2" i="9" s="1"/>
  <c r="T33" i="161"/>
  <c r="T26" i="161" s="1"/>
  <c r="T2" i="161" s="1"/>
  <c r="S43" i="93"/>
  <c r="T46" i="8"/>
  <c r="U46" i="12"/>
  <c r="U46" i="11"/>
  <c r="U46" i="93" s="1"/>
  <c r="U46" i="9"/>
  <c r="P51" i="8"/>
  <c r="U43" i="93"/>
  <c r="T44" i="8"/>
  <c r="T33" i="160"/>
  <c r="T26" i="160" s="1"/>
  <c r="T2" i="160" s="1"/>
  <c r="U11" i="149"/>
  <c r="V10" i="149"/>
  <c r="W33" i="11"/>
  <c r="W26" i="11" s="1"/>
  <c r="W2" i="11" s="1"/>
  <c r="Q43" i="11"/>
  <c r="Q43" i="12"/>
  <c r="Q43" i="9"/>
  <c r="U44" i="12"/>
  <c r="U44" i="9"/>
  <c r="U44" i="11"/>
  <c r="U44" i="93" s="1"/>
  <c r="W33" i="93"/>
  <c r="W26" i="93" s="1"/>
  <c r="W2" i="93" s="1"/>
  <c r="T50" i="8"/>
  <c r="V33" i="11"/>
  <c r="V26" i="11" s="1"/>
  <c r="V2" i="11" s="1"/>
  <c r="V33" i="93"/>
  <c r="V26" i="93" s="1"/>
  <c r="V2" i="93" s="1"/>
  <c r="R43" i="11"/>
  <c r="R43" i="9"/>
  <c r="R43" i="12"/>
  <c r="R46" i="8"/>
  <c r="W33" i="12"/>
  <c r="W26" i="12" s="1"/>
  <c r="W2" i="12" s="1"/>
  <c r="T43" i="11"/>
  <c r="T43" i="12"/>
  <c r="T43" i="9"/>
  <c r="W33" i="9"/>
  <c r="W26" i="9" s="1"/>
  <c r="W2" i="9" s="1"/>
  <c r="P43" i="8"/>
  <c r="U10" i="149" l="1"/>
  <c r="V2" i="13"/>
  <c r="V20" i="149"/>
  <c r="V13" i="149"/>
  <c r="S46" i="8"/>
  <c r="S46" i="11" s="1"/>
  <c r="S46" i="93" s="1"/>
  <c r="U33" i="11"/>
  <c r="U26" i="11" s="1"/>
  <c r="U2" i="11" s="1"/>
  <c r="T12" i="149"/>
  <c r="U33" i="12"/>
  <c r="U26" i="12" s="1"/>
  <c r="U2" i="12" s="1"/>
  <c r="R46" i="12"/>
  <c r="R46" i="9"/>
  <c r="R46" i="11"/>
  <c r="R46" i="93" s="1"/>
  <c r="T43" i="93"/>
  <c r="S46" i="9"/>
  <c r="W94" i="149"/>
  <c r="T44" i="12"/>
  <c r="T44" i="11"/>
  <c r="T44" i="93" s="1"/>
  <c r="T44" i="9"/>
  <c r="P51" i="12"/>
  <c r="P51" i="11"/>
  <c r="P51" i="93" s="1"/>
  <c r="P51" i="9"/>
  <c r="T46" i="11"/>
  <c r="T46" i="93" s="1"/>
  <c r="T46" i="9"/>
  <c r="T46" i="12"/>
  <c r="Q50" i="8"/>
  <c r="P43" i="9"/>
  <c r="P43" i="11"/>
  <c r="P43" i="12"/>
  <c r="W13" i="149"/>
  <c r="W2" i="13"/>
  <c r="W20" i="149"/>
  <c r="S33" i="161"/>
  <c r="S26" i="161" s="1"/>
  <c r="S2" i="161" s="1"/>
  <c r="Q43" i="93"/>
  <c r="U33" i="93"/>
  <c r="U26" i="93" s="1"/>
  <c r="U2" i="93" s="1"/>
  <c r="R43" i="93"/>
  <c r="R44" i="8"/>
  <c r="R33" i="160"/>
  <c r="R26" i="160" s="1"/>
  <c r="R2" i="160" s="1"/>
  <c r="W19" i="149"/>
  <c r="S44" i="8"/>
  <c r="S33" i="160"/>
  <c r="S26" i="160" s="1"/>
  <c r="S2" i="160" s="1"/>
  <c r="R33" i="161"/>
  <c r="R26" i="161" s="1"/>
  <c r="R2" i="161" s="1"/>
  <c r="U33" i="9"/>
  <c r="U26" i="9" s="1"/>
  <c r="U2" i="9" s="1"/>
  <c r="T33" i="8"/>
  <c r="T26" i="8" s="1"/>
  <c r="T2" i="8" s="1"/>
  <c r="V94" i="149"/>
  <c r="V19" i="149"/>
  <c r="V21" i="149"/>
  <c r="T11" i="149"/>
  <c r="T50" i="11"/>
  <c r="T50" i="93" s="1"/>
  <c r="T50" i="12"/>
  <c r="T50" i="9"/>
  <c r="U2" i="13" l="1"/>
  <c r="U20" i="149"/>
  <c r="S46" i="12"/>
  <c r="U19" i="149"/>
  <c r="Q33" i="161"/>
  <c r="Q26" i="161" s="1"/>
  <c r="Q2" i="161" s="1"/>
  <c r="Q46" i="8"/>
  <c r="Q46" i="9" s="1"/>
  <c r="T33" i="12"/>
  <c r="T26" i="12" s="1"/>
  <c r="T2" i="12" s="1"/>
  <c r="T33" i="9"/>
  <c r="T26" i="9" s="1"/>
  <c r="T2" i="9" s="1"/>
  <c r="Q50" i="11"/>
  <c r="Q50" i="93" s="1"/>
  <c r="Q50" i="12"/>
  <c r="Q50" i="9"/>
  <c r="S44" i="12"/>
  <c r="S44" i="11"/>
  <c r="S44" i="9"/>
  <c r="S33" i="9" s="1"/>
  <c r="S26" i="9" s="1"/>
  <c r="S2" i="9" s="1"/>
  <c r="S33" i="8"/>
  <c r="S26" i="8" s="1"/>
  <c r="S2" i="8" s="1"/>
  <c r="R44" i="9"/>
  <c r="R33" i="9" s="1"/>
  <c r="R26" i="9" s="1"/>
  <c r="R2" i="9" s="1"/>
  <c r="R44" i="11"/>
  <c r="R44" i="12"/>
  <c r="R33" i="12" s="1"/>
  <c r="R26" i="12" s="1"/>
  <c r="R2" i="12" s="1"/>
  <c r="R33" i="8"/>
  <c r="R26" i="8" s="1"/>
  <c r="R2" i="8" s="1"/>
  <c r="W21" i="149"/>
  <c r="T33" i="11"/>
  <c r="T26" i="11" s="1"/>
  <c r="T2" i="11" s="1"/>
  <c r="T33" i="93"/>
  <c r="T26" i="93" s="1"/>
  <c r="T2" i="93" s="1"/>
  <c r="T10" i="149"/>
  <c r="O43" i="8"/>
  <c r="Q33" i="160"/>
  <c r="Q26" i="160" s="1"/>
  <c r="Q2" i="160" s="1"/>
  <c r="S12" i="149"/>
  <c r="Q44" i="8"/>
  <c r="R12" i="149"/>
  <c r="U94" i="149"/>
  <c r="P43" i="93"/>
  <c r="U13" i="149"/>
  <c r="S11" i="149"/>
  <c r="R11" i="149"/>
  <c r="U21" i="149" l="1"/>
  <c r="Q12" i="149"/>
  <c r="T2" i="13"/>
  <c r="S33" i="12"/>
  <c r="S26" i="12" s="1"/>
  <c r="S2" i="12" s="1"/>
  <c r="Q46" i="11"/>
  <c r="Q46" i="93" s="1"/>
  <c r="Q46" i="12"/>
  <c r="T13" i="149"/>
  <c r="O50" i="8"/>
  <c r="O50" i="12" s="1"/>
  <c r="O33" i="161"/>
  <c r="O26" i="161" s="1"/>
  <c r="O2" i="161" s="1"/>
  <c r="T20" i="149"/>
  <c r="O46" i="8"/>
  <c r="O46" i="11" s="1"/>
  <c r="O46" i="93" s="1"/>
  <c r="M43" i="8"/>
  <c r="R10" i="149"/>
  <c r="O43" i="12"/>
  <c r="O43" i="11"/>
  <c r="O43" i="9"/>
  <c r="R2" i="13"/>
  <c r="R20" i="149"/>
  <c r="T19" i="149"/>
  <c r="N43" i="8"/>
  <c r="R44" i="93"/>
  <c r="R33" i="11"/>
  <c r="R26" i="11" s="1"/>
  <c r="R2" i="11" s="1"/>
  <c r="Q44" i="12"/>
  <c r="Q44" i="11"/>
  <c r="Q44" i="9"/>
  <c r="Q33" i="9" s="1"/>
  <c r="Q26" i="9" s="1"/>
  <c r="Q2" i="9" s="1"/>
  <c r="Q33" i="8"/>
  <c r="Q26" i="8" s="1"/>
  <c r="Q2" i="8" s="1"/>
  <c r="O44" i="8"/>
  <c r="O33" i="160"/>
  <c r="O26" i="160" s="1"/>
  <c r="O2" i="160" s="1"/>
  <c r="T94" i="149"/>
  <c r="R13" i="149"/>
  <c r="S10" i="149"/>
  <c r="S13" i="149"/>
  <c r="S44" i="93"/>
  <c r="S33" i="11"/>
  <c r="S26" i="11" s="1"/>
  <c r="S2" i="11" s="1"/>
  <c r="Q11" i="149"/>
  <c r="T21" i="149" l="1"/>
  <c r="O46" i="9"/>
  <c r="S20" i="149"/>
  <c r="S2" i="13"/>
  <c r="O50" i="9"/>
  <c r="O50" i="11"/>
  <c r="O50" i="93" s="1"/>
  <c r="O12" i="149"/>
  <c r="Q33" i="12"/>
  <c r="Q26" i="12" s="1"/>
  <c r="Q2" i="12" s="1"/>
  <c r="P46" i="8"/>
  <c r="P46" i="11" s="1"/>
  <c r="P46" i="93" s="1"/>
  <c r="O33" i="8"/>
  <c r="O26" i="8" s="1"/>
  <c r="O2" i="8" s="1"/>
  <c r="P50" i="8"/>
  <c r="P50" i="9" s="1"/>
  <c r="O46" i="12"/>
  <c r="P33" i="161"/>
  <c r="P26" i="161" s="1"/>
  <c r="P2" i="161" s="1"/>
  <c r="N46" i="8"/>
  <c r="N46" i="12" s="1"/>
  <c r="N33" i="161"/>
  <c r="N26" i="161" s="1"/>
  <c r="N2" i="161" s="1"/>
  <c r="P46" i="12"/>
  <c r="L43" i="8"/>
  <c r="M43" i="9"/>
  <c r="M43" i="12"/>
  <c r="M43" i="11"/>
  <c r="P44" i="8"/>
  <c r="P33" i="160"/>
  <c r="P26" i="160" s="1"/>
  <c r="P2" i="160" s="1"/>
  <c r="O11" i="149"/>
  <c r="R19" i="149"/>
  <c r="N50" i="8"/>
  <c r="O44" i="12"/>
  <c r="O44" i="11"/>
  <c r="O44" i="93" s="1"/>
  <c r="O44" i="9"/>
  <c r="R33" i="93"/>
  <c r="R26" i="93" s="1"/>
  <c r="R2" i="93" s="1"/>
  <c r="S19" i="149"/>
  <c r="N44" i="8"/>
  <c r="N33" i="160"/>
  <c r="N26" i="160" s="1"/>
  <c r="N2" i="160" s="1"/>
  <c r="Q10" i="149"/>
  <c r="N43" i="12"/>
  <c r="N43" i="11"/>
  <c r="N43" i="9"/>
  <c r="O43" i="93"/>
  <c r="S33" i="93"/>
  <c r="S26" i="93" s="1"/>
  <c r="S2" i="93" s="1"/>
  <c r="Q13" i="149"/>
  <c r="Q44" i="93"/>
  <c r="Q33" i="11"/>
  <c r="Q26" i="11" s="1"/>
  <c r="Q2" i="11" s="1"/>
  <c r="R21" i="149"/>
  <c r="O33" i="9" l="1"/>
  <c r="O26" i="9" s="1"/>
  <c r="O2" i="9" s="1"/>
  <c r="S21" i="149"/>
  <c r="N12" i="149"/>
  <c r="P12" i="149"/>
  <c r="P46" i="9"/>
  <c r="O10" i="149"/>
  <c r="P50" i="12"/>
  <c r="P50" i="11"/>
  <c r="P50" i="93" s="1"/>
  <c r="Q20" i="149"/>
  <c r="Q2" i="13"/>
  <c r="O33" i="12"/>
  <c r="O26" i="12" s="1"/>
  <c r="O2" i="12" s="1"/>
  <c r="N46" i="9"/>
  <c r="N46" i="11"/>
  <c r="N46" i="93" s="1"/>
  <c r="O33" i="11"/>
  <c r="O26" i="11" s="1"/>
  <c r="O2" i="11" s="1"/>
  <c r="N11" i="149"/>
  <c r="M33" i="161"/>
  <c r="M26" i="161" s="1"/>
  <c r="M2" i="161" s="1"/>
  <c r="O13" i="149"/>
  <c r="P11" i="149"/>
  <c r="K43" i="8"/>
  <c r="Q19" i="149"/>
  <c r="S94" i="149"/>
  <c r="O33" i="93"/>
  <c r="O26" i="93" s="1"/>
  <c r="O2" i="93" s="1"/>
  <c r="N44" i="12"/>
  <c r="N44" i="11"/>
  <c r="N44" i="93" s="1"/>
  <c r="N44" i="9"/>
  <c r="R94" i="149"/>
  <c r="P44" i="11"/>
  <c r="P44" i="12"/>
  <c r="P44" i="9"/>
  <c r="P33" i="8"/>
  <c r="P26" i="8" s="1"/>
  <c r="P2" i="8" s="1"/>
  <c r="L43" i="12"/>
  <c r="L43" i="9"/>
  <c r="L43" i="11"/>
  <c r="Q33" i="93"/>
  <c r="Q26" i="93" s="1"/>
  <c r="Q2" i="93" s="1"/>
  <c r="N33" i="8"/>
  <c r="N26" i="8" s="1"/>
  <c r="N2" i="8" s="1"/>
  <c r="N43" i="93"/>
  <c r="M50" i="8"/>
  <c r="M43" i="93"/>
  <c r="M44" i="8"/>
  <c r="M33" i="160"/>
  <c r="M26" i="160" s="1"/>
  <c r="M2" i="160" s="1"/>
  <c r="M46" i="8"/>
  <c r="N50" i="12"/>
  <c r="N50" i="9"/>
  <c r="N50" i="11"/>
  <c r="N50" i="93" s="1"/>
  <c r="P33" i="9" l="1"/>
  <c r="P26" i="9" s="1"/>
  <c r="P2" i="9" s="1"/>
  <c r="P33" i="12"/>
  <c r="P26" i="12" s="1"/>
  <c r="P2" i="12" s="1"/>
  <c r="Q21" i="149"/>
  <c r="O2" i="13"/>
  <c r="O20" i="149"/>
  <c r="N33" i="9"/>
  <c r="N26" i="9" s="1"/>
  <c r="N2" i="9" s="1"/>
  <c r="N33" i="12"/>
  <c r="N26" i="12" s="1"/>
  <c r="N2" i="12" s="1"/>
  <c r="L50" i="8"/>
  <c r="L50" i="11" s="1"/>
  <c r="L50" i="93" s="1"/>
  <c r="O19" i="149"/>
  <c r="M11" i="149"/>
  <c r="N33" i="11"/>
  <c r="N26" i="11" s="1"/>
  <c r="N2" i="11" s="1"/>
  <c r="P44" i="93"/>
  <c r="P33" i="11"/>
  <c r="P26" i="11" s="1"/>
  <c r="P2" i="11" s="1"/>
  <c r="M44" i="12"/>
  <c r="M44" i="11"/>
  <c r="M44" i="9"/>
  <c r="M33" i="8"/>
  <c r="M26" i="8" s="1"/>
  <c r="M2" i="8" s="1"/>
  <c r="N33" i="93"/>
  <c r="N26" i="93" s="1"/>
  <c r="N2" i="93" s="1"/>
  <c r="N10" i="149"/>
  <c r="J43" i="8"/>
  <c r="L44" i="8"/>
  <c r="L33" i="160"/>
  <c r="L26" i="160" s="1"/>
  <c r="L2" i="160" s="1"/>
  <c r="L43" i="93"/>
  <c r="M12" i="149"/>
  <c r="M46" i="11"/>
  <c r="M46" i="93" s="1"/>
  <c r="M46" i="9"/>
  <c r="M46" i="12"/>
  <c r="Q94" i="149"/>
  <c r="M50" i="11"/>
  <c r="M50" i="93" s="1"/>
  <c r="M50" i="12"/>
  <c r="M50" i="9"/>
  <c r="L46" i="8"/>
  <c r="P10" i="149"/>
  <c r="K43" i="12"/>
  <c r="K43" i="11"/>
  <c r="K43" i="9"/>
  <c r="P13" i="149"/>
  <c r="L33" i="161"/>
  <c r="L26" i="161" s="1"/>
  <c r="L2" i="161" s="1"/>
  <c r="O94" i="149"/>
  <c r="P20" i="149" l="1"/>
  <c r="P2" i="13"/>
  <c r="O21" i="149"/>
  <c r="N2" i="13"/>
  <c r="N13" i="149"/>
  <c r="L50" i="12"/>
  <c r="L50" i="9"/>
  <c r="N20" i="149"/>
  <c r="K44" i="8"/>
  <c r="K33" i="160"/>
  <c r="K26" i="160" s="1"/>
  <c r="K2" i="160" s="1"/>
  <c r="P33" i="93"/>
  <c r="P26" i="93" s="1"/>
  <c r="P2" i="93" s="1"/>
  <c r="K43" i="93"/>
  <c r="N94" i="149"/>
  <c r="N19" i="149"/>
  <c r="M10" i="149"/>
  <c r="L11" i="149"/>
  <c r="K33" i="161"/>
  <c r="K26" i="161" s="1"/>
  <c r="K2" i="161" s="1"/>
  <c r="M33" i="9"/>
  <c r="M26" i="9" s="1"/>
  <c r="M2" i="9" s="1"/>
  <c r="P21" i="149"/>
  <c r="L44" i="9"/>
  <c r="L44" i="12"/>
  <c r="L44" i="11"/>
  <c r="L33" i="8"/>
  <c r="L26" i="8" s="1"/>
  <c r="L2" i="8" s="1"/>
  <c r="M44" i="93"/>
  <c r="M33" i="11"/>
  <c r="M26" i="11" s="1"/>
  <c r="M2" i="11" s="1"/>
  <c r="J43" i="9"/>
  <c r="J43" i="11"/>
  <c r="J43" i="12"/>
  <c r="M33" i="12"/>
  <c r="M26" i="12" s="1"/>
  <c r="M2" i="12" s="1"/>
  <c r="I43" i="8"/>
  <c r="L12" i="149"/>
  <c r="K46" i="8"/>
  <c r="L46" i="12"/>
  <c r="L46" i="9"/>
  <c r="L46" i="11"/>
  <c r="L46" i="93" s="1"/>
  <c r="K50" i="8"/>
  <c r="P19" i="149"/>
  <c r="N21" i="149" l="1"/>
  <c r="J46" i="8"/>
  <c r="J46" i="12" s="1"/>
  <c r="J50" i="8"/>
  <c r="J50" i="12" s="1"/>
  <c r="L33" i="9"/>
  <c r="L26" i="9" s="1"/>
  <c r="L2" i="9" s="1"/>
  <c r="P94" i="149"/>
  <c r="H43" i="8"/>
  <c r="M13" i="149"/>
  <c r="K46" i="11"/>
  <c r="K46" i="93" s="1"/>
  <c r="K46" i="9"/>
  <c r="K46" i="12"/>
  <c r="I43" i="11"/>
  <c r="I43" i="12"/>
  <c r="I43" i="9"/>
  <c r="M19" i="149"/>
  <c r="K12" i="149"/>
  <c r="J44" i="8"/>
  <c r="J33" i="160"/>
  <c r="J26" i="160" s="1"/>
  <c r="J2" i="160" s="1"/>
  <c r="M20" i="149"/>
  <c r="M2" i="13"/>
  <c r="M33" i="93"/>
  <c r="M26" i="93" s="1"/>
  <c r="M2" i="93" s="1"/>
  <c r="K11" i="149"/>
  <c r="L10" i="149"/>
  <c r="K44" i="9"/>
  <c r="K44" i="11"/>
  <c r="K44" i="12"/>
  <c r="K33" i="8"/>
  <c r="K26" i="8" s="1"/>
  <c r="K2" i="8" s="1"/>
  <c r="J33" i="161"/>
  <c r="J26" i="161" s="1"/>
  <c r="J2" i="161" s="1"/>
  <c r="L44" i="93"/>
  <c r="L33" i="11"/>
  <c r="L26" i="11" s="1"/>
  <c r="L2" i="11" s="1"/>
  <c r="K50" i="11"/>
  <c r="K50" i="93" s="1"/>
  <c r="K50" i="9"/>
  <c r="K50" i="12"/>
  <c r="J43" i="93"/>
  <c r="L33" i="12"/>
  <c r="L26" i="12" s="1"/>
  <c r="L2" i="12" s="1"/>
  <c r="J46" i="11" l="1"/>
  <c r="J46" i="93" s="1"/>
  <c r="J46" i="9"/>
  <c r="J50" i="9"/>
  <c r="J50" i="11"/>
  <c r="J50" i="93" s="1"/>
  <c r="I33" i="161"/>
  <c r="I26" i="161" s="1"/>
  <c r="I2" i="161" s="1"/>
  <c r="I46" i="8"/>
  <c r="I46" i="12" s="1"/>
  <c r="L19" i="149"/>
  <c r="L33" i="93"/>
  <c r="L26" i="93" s="1"/>
  <c r="L2" i="93" s="1"/>
  <c r="J11" i="149"/>
  <c r="I43" i="93"/>
  <c r="J12" i="149"/>
  <c r="J44" i="9"/>
  <c r="J44" i="12"/>
  <c r="J33" i="12" s="1"/>
  <c r="J26" i="12" s="1"/>
  <c r="J2" i="12" s="1"/>
  <c r="J44" i="11"/>
  <c r="J33" i="8"/>
  <c r="J26" i="8" s="1"/>
  <c r="J2" i="8" s="1"/>
  <c r="K10" i="149"/>
  <c r="G43" i="8"/>
  <c r="K33" i="12"/>
  <c r="K26" i="12" s="1"/>
  <c r="K2" i="12" s="1"/>
  <c r="M94" i="149"/>
  <c r="I50" i="8"/>
  <c r="H43" i="9"/>
  <c r="H43" i="11"/>
  <c r="H43" i="12"/>
  <c r="L13" i="149"/>
  <c r="L20" i="149"/>
  <c r="L2" i="13"/>
  <c r="K44" i="93"/>
  <c r="K33" i="11"/>
  <c r="K26" i="11" s="1"/>
  <c r="K2" i="11" s="1"/>
  <c r="K33" i="9"/>
  <c r="K26" i="9" s="1"/>
  <c r="K2" i="9" s="1"/>
  <c r="M21" i="149"/>
  <c r="I44" i="8"/>
  <c r="I33" i="160"/>
  <c r="I26" i="160" s="1"/>
  <c r="I2" i="160" s="1"/>
  <c r="J33" i="9" l="1"/>
  <c r="J26" i="9" s="1"/>
  <c r="J2" i="9" s="1"/>
  <c r="I12" i="149"/>
  <c r="I46" i="9"/>
  <c r="I46" i="11"/>
  <c r="I46" i="93" s="1"/>
  <c r="I11" i="149"/>
  <c r="K20" i="149"/>
  <c r="K2" i="13"/>
  <c r="I44" i="12"/>
  <c r="I44" i="11"/>
  <c r="I44" i="9"/>
  <c r="I33" i="8"/>
  <c r="I26" i="8" s="1"/>
  <c r="I2" i="8" s="1"/>
  <c r="F43" i="8"/>
  <c r="K19" i="149"/>
  <c r="G43" i="11"/>
  <c r="G43" i="9"/>
  <c r="G43" i="12"/>
  <c r="H46" i="8"/>
  <c r="K33" i="93"/>
  <c r="K26" i="93" s="1"/>
  <c r="K2" i="93" s="1"/>
  <c r="H43" i="93"/>
  <c r="H50" i="8"/>
  <c r="K13" i="149"/>
  <c r="L21" i="149"/>
  <c r="J10" i="149"/>
  <c r="I50" i="9"/>
  <c r="I50" i="11"/>
  <c r="I50" i="93" s="1"/>
  <c r="I50" i="12"/>
  <c r="J44" i="93"/>
  <c r="J33" i="11"/>
  <c r="J26" i="11" s="1"/>
  <c r="J2" i="11" s="1"/>
  <c r="H44" i="8"/>
  <c r="H33" i="160"/>
  <c r="H26" i="160" s="1"/>
  <c r="H2" i="160" s="1"/>
  <c r="J20" i="149"/>
  <c r="J2" i="13"/>
  <c r="L94" i="149"/>
  <c r="H33" i="161"/>
  <c r="H26" i="161" s="1"/>
  <c r="H2" i="161" s="1"/>
  <c r="J13" i="149" l="1"/>
  <c r="I10" i="149"/>
  <c r="G33" i="161"/>
  <c r="G26" i="161" s="1"/>
  <c r="G2" i="161" s="1"/>
  <c r="J21" i="149"/>
  <c r="I33" i="9"/>
  <c r="I26" i="9" s="1"/>
  <c r="I2" i="9" s="1"/>
  <c r="K21" i="149"/>
  <c r="H50" i="12"/>
  <c r="H50" i="11"/>
  <c r="H50" i="93" s="1"/>
  <c r="H50" i="9"/>
  <c r="I44" i="93"/>
  <c r="I33" i="11"/>
  <c r="I26" i="11" s="1"/>
  <c r="I2" i="11" s="1"/>
  <c r="H46" i="9"/>
  <c r="H46" i="12"/>
  <c r="H46" i="11"/>
  <c r="H46" i="93" s="1"/>
  <c r="I33" i="12"/>
  <c r="I26" i="12" s="1"/>
  <c r="I2" i="12" s="1"/>
  <c r="H11" i="149"/>
  <c r="G50" i="8"/>
  <c r="H44" i="11"/>
  <c r="H44" i="12"/>
  <c r="H44" i="9"/>
  <c r="H33" i="8"/>
  <c r="H26" i="8" s="1"/>
  <c r="H2" i="8" s="1"/>
  <c r="H12" i="149"/>
  <c r="J19" i="149"/>
  <c r="K94" i="149"/>
  <c r="F43" i="9"/>
  <c r="F43" i="11"/>
  <c r="F43" i="12"/>
  <c r="G44" i="8"/>
  <c r="G33" i="160"/>
  <c r="G26" i="160" s="1"/>
  <c r="G2" i="160" s="1"/>
  <c r="J33" i="93"/>
  <c r="J26" i="93" s="1"/>
  <c r="J2" i="93" s="1"/>
  <c r="G43" i="93"/>
  <c r="G46" i="8"/>
  <c r="H33" i="12" l="1"/>
  <c r="H26" i="12" s="1"/>
  <c r="H2" i="12" s="1"/>
  <c r="H33" i="9"/>
  <c r="H26" i="9" s="1"/>
  <c r="H2" i="9" s="1"/>
  <c r="F33" i="161"/>
  <c r="F26" i="161" s="1"/>
  <c r="F2" i="161" s="1"/>
  <c r="F44" i="8"/>
  <c r="F33" i="160"/>
  <c r="F26" i="160" s="1"/>
  <c r="F2" i="160" s="1"/>
  <c r="G44" i="11"/>
  <c r="G44" i="9"/>
  <c r="G44" i="12"/>
  <c r="G33" i="8"/>
  <c r="G26" i="8" s="1"/>
  <c r="G2" i="8" s="1"/>
  <c r="G50" i="12"/>
  <c r="G50" i="11"/>
  <c r="G50" i="93" s="1"/>
  <c r="G50" i="9"/>
  <c r="H10" i="149"/>
  <c r="J94" i="149"/>
  <c r="I2" i="13"/>
  <c r="I20" i="149"/>
  <c r="D43" i="8"/>
  <c r="F43" i="93"/>
  <c r="G12" i="149"/>
  <c r="H44" i="93"/>
  <c r="H33" i="11"/>
  <c r="H26" i="11" s="1"/>
  <c r="H2" i="11" s="1"/>
  <c r="I19" i="149"/>
  <c r="G46" i="12"/>
  <c r="G46" i="9"/>
  <c r="G46" i="11"/>
  <c r="G46" i="93" s="1"/>
  <c r="F50" i="8"/>
  <c r="I33" i="93"/>
  <c r="I26" i="93" s="1"/>
  <c r="I2" i="93" s="1"/>
  <c r="F46" i="8"/>
  <c r="G11" i="149"/>
  <c r="E43" i="8"/>
  <c r="I13" i="149"/>
  <c r="H20" i="149" l="1"/>
  <c r="H2" i="13"/>
  <c r="H13" i="149"/>
  <c r="E33" i="161"/>
  <c r="E26" i="161" s="1"/>
  <c r="E2" i="161" s="1"/>
  <c r="F12" i="149"/>
  <c r="G33" i="12"/>
  <c r="G26" i="12" s="1"/>
  <c r="G2" i="12" s="1"/>
  <c r="D43" i="12"/>
  <c r="D43" i="9"/>
  <c r="D43" i="11"/>
  <c r="G33" i="9"/>
  <c r="G26" i="9" s="1"/>
  <c r="G2" i="9" s="1"/>
  <c r="E43" i="11"/>
  <c r="E43" i="9"/>
  <c r="E43" i="12"/>
  <c r="G44" i="93"/>
  <c r="G33" i="11"/>
  <c r="G26" i="11" s="1"/>
  <c r="G2" i="11" s="1"/>
  <c r="F50" i="11"/>
  <c r="F50" i="93" s="1"/>
  <c r="F50" i="12"/>
  <c r="F50" i="9"/>
  <c r="H21" i="149"/>
  <c r="I21" i="149"/>
  <c r="F11" i="149"/>
  <c r="F44" i="12"/>
  <c r="F44" i="11"/>
  <c r="F44" i="9"/>
  <c r="F33" i="8"/>
  <c r="F26" i="8" s="1"/>
  <c r="F2" i="8" s="1"/>
  <c r="F46" i="12"/>
  <c r="F46" i="11"/>
  <c r="F46" i="93" s="1"/>
  <c r="F46" i="9"/>
  <c r="I94" i="149"/>
  <c r="H19" i="149"/>
  <c r="E50" i="8"/>
  <c r="H33" i="93"/>
  <c r="H26" i="93" s="1"/>
  <c r="H2" i="93" s="1"/>
  <c r="E44" i="8"/>
  <c r="E33" i="160"/>
  <c r="E26" i="160" s="1"/>
  <c r="E2" i="160" s="1"/>
  <c r="C43" i="8"/>
  <c r="E46" i="8"/>
  <c r="G10" i="149"/>
  <c r="E12" i="149" l="1"/>
  <c r="G20" i="149"/>
  <c r="D46" i="8"/>
  <c r="D46" i="12" s="1"/>
  <c r="G2" i="13"/>
  <c r="D50" i="8"/>
  <c r="D50" i="12" s="1"/>
  <c r="F33" i="12"/>
  <c r="F26" i="12" s="1"/>
  <c r="F2" i="12" s="1"/>
  <c r="F44" i="93"/>
  <c r="F33" i="11"/>
  <c r="F26" i="11" s="1"/>
  <c r="F2" i="11" s="1"/>
  <c r="D43" i="93"/>
  <c r="E43" i="93"/>
  <c r="E11" i="149"/>
  <c r="E46" i="9"/>
  <c r="E46" i="11"/>
  <c r="E46" i="93" s="1"/>
  <c r="E46" i="12"/>
  <c r="E44" i="11"/>
  <c r="E44" i="93" s="1"/>
  <c r="E44" i="12"/>
  <c r="E44" i="9"/>
  <c r="D44" i="8"/>
  <c r="D33" i="160"/>
  <c r="D26" i="160" s="1"/>
  <c r="D2" i="160" s="1"/>
  <c r="G19" i="149"/>
  <c r="C43" i="11"/>
  <c r="C43" i="9"/>
  <c r="C43" i="12"/>
  <c r="H94" i="149"/>
  <c r="D33" i="161"/>
  <c r="D26" i="161" s="1"/>
  <c r="D2" i="161" s="1"/>
  <c r="E50" i="12"/>
  <c r="E50" i="9"/>
  <c r="E50" i="11"/>
  <c r="E50" i="93" s="1"/>
  <c r="G33" i="93"/>
  <c r="G26" i="93" s="1"/>
  <c r="G2" i="93" s="1"/>
  <c r="F10" i="149"/>
  <c r="E33" i="8"/>
  <c r="E26" i="8" s="1"/>
  <c r="E2" i="8" s="1"/>
  <c r="G13" i="149"/>
  <c r="F33" i="9"/>
  <c r="F26" i="9" s="1"/>
  <c r="F2" i="9" s="1"/>
  <c r="D46" i="9" l="1"/>
  <c r="D46" i="11"/>
  <c r="D46" i="93" s="1"/>
  <c r="F2" i="13"/>
  <c r="G21" i="149"/>
  <c r="D50" i="11"/>
  <c r="D50" i="93" s="1"/>
  <c r="D50" i="9"/>
  <c r="C46" i="8"/>
  <c r="C46" i="12" s="1"/>
  <c r="F20" i="149"/>
  <c r="E33" i="12"/>
  <c r="E26" i="12" s="1"/>
  <c r="E2" i="12" s="1"/>
  <c r="E33" i="9"/>
  <c r="E26" i="9" s="1"/>
  <c r="E2" i="9" s="1"/>
  <c r="G94" i="149"/>
  <c r="D11" i="149"/>
  <c r="C44" i="8"/>
  <c r="C33" i="160"/>
  <c r="C26" i="160" s="1"/>
  <c r="C2" i="160" s="1"/>
  <c r="F13" i="149"/>
  <c r="D44" i="12"/>
  <c r="D33" i="12" s="1"/>
  <c r="D26" i="12" s="1"/>
  <c r="D2" i="12" s="1"/>
  <c r="D44" i="11"/>
  <c r="D44" i="9"/>
  <c r="D33" i="8"/>
  <c r="D26" i="8" s="1"/>
  <c r="D2" i="8" s="1"/>
  <c r="C43" i="93"/>
  <c r="E33" i="11"/>
  <c r="E26" i="11" s="1"/>
  <c r="E2" i="11" s="1"/>
  <c r="E10" i="149"/>
  <c r="D12" i="149"/>
  <c r="E33" i="93"/>
  <c r="E26" i="93" s="1"/>
  <c r="E2" i="93" s="1"/>
  <c r="C50" i="8"/>
  <c r="F19" i="149"/>
  <c r="C33" i="161"/>
  <c r="C26" i="161" s="1"/>
  <c r="C2" i="161" s="1"/>
  <c r="F33" i="93"/>
  <c r="F26" i="93" s="1"/>
  <c r="F2" i="93" s="1"/>
  <c r="F21" i="149" l="1"/>
  <c r="D33" i="9"/>
  <c r="D26" i="9" s="1"/>
  <c r="D2" i="9" s="1"/>
  <c r="E2" i="13"/>
  <c r="C46" i="9"/>
  <c r="C46" i="11"/>
  <c r="C46" i="93" s="1"/>
  <c r="E20" i="149"/>
  <c r="E13" i="149"/>
  <c r="D44" i="93"/>
  <c r="D33" i="11"/>
  <c r="D26" i="11" s="1"/>
  <c r="D2" i="11" s="1"/>
  <c r="C11" i="149"/>
  <c r="E19" i="149"/>
  <c r="D20" i="149"/>
  <c r="D2" i="13"/>
  <c r="C44" i="12"/>
  <c r="C44" i="9"/>
  <c r="C44" i="11"/>
  <c r="C33" i="8"/>
  <c r="C26" i="8" s="1"/>
  <c r="C2" i="8" s="1"/>
  <c r="F94" i="149"/>
  <c r="C50" i="11"/>
  <c r="C50" i="93" s="1"/>
  <c r="C50" i="9"/>
  <c r="C50" i="12"/>
  <c r="C12" i="149"/>
  <c r="E94" i="149"/>
  <c r="D10" i="149"/>
  <c r="E21" i="149" l="1"/>
  <c r="D13" i="149"/>
  <c r="C33" i="9"/>
  <c r="C26" i="9" s="1"/>
  <c r="C2" i="9" s="1"/>
  <c r="C10" i="149"/>
  <c r="C44" i="93"/>
  <c r="C33" i="11"/>
  <c r="C26" i="11" s="1"/>
  <c r="C2" i="11" s="1"/>
  <c r="C33" i="12"/>
  <c r="C26" i="12" s="1"/>
  <c r="C2" i="12" s="1"/>
  <c r="D19" i="149"/>
  <c r="D33" i="93"/>
  <c r="D26" i="93" s="1"/>
  <c r="D2" i="93" s="1"/>
  <c r="D21" i="149"/>
  <c r="C13" i="149" l="1"/>
  <c r="D94" i="149"/>
  <c r="C19" i="149"/>
  <c r="C33" i="93"/>
  <c r="C26" i="93" s="1"/>
  <c r="C2" i="93" s="1"/>
  <c r="C20" i="149"/>
  <c r="C2" i="13"/>
  <c r="C21" i="149" l="1"/>
  <c r="C94" i="149"/>
  <c r="K33" i="204" l="1"/>
  <c r="K26" i="204" s="1"/>
  <c r="N33" i="204"/>
  <c r="N26" i="204" s="1"/>
  <c r="W33" i="204"/>
  <c r="W26" i="204" s="1"/>
  <c r="L33" i="204"/>
  <c r="L26" i="204" s="1"/>
  <c r="X33" i="204"/>
  <c r="X26" i="204" s="1"/>
  <c r="G75" i="124"/>
  <c r="G75" i="123" s="1"/>
  <c r="G75" i="101" s="1"/>
  <c r="G75" i="129" s="1"/>
  <c r="R33" i="204"/>
  <c r="R26" i="204" s="1"/>
  <c r="D33" i="204"/>
  <c r="D26" i="204" s="1"/>
  <c r="T33" i="204"/>
  <c r="T26" i="204" s="1"/>
  <c r="Q33" i="204"/>
  <c r="Q26" i="204" s="1"/>
  <c r="V75" i="124"/>
  <c r="V75" i="123" s="1"/>
  <c r="V75" i="101" s="1"/>
  <c r="V75" i="129" s="1"/>
  <c r="H33" i="204"/>
  <c r="H26" i="204" s="1"/>
  <c r="S33" i="204"/>
  <c r="S26" i="204" s="1"/>
  <c r="P33" i="204"/>
  <c r="P26" i="204" s="1"/>
  <c r="J33" i="204"/>
  <c r="J26" i="204" s="1"/>
  <c r="F33" i="204"/>
  <c r="F26" i="204" s="1"/>
  <c r="O33" i="204"/>
  <c r="O26" i="204" s="1"/>
  <c r="W75" i="124"/>
  <c r="W75" i="123" s="1"/>
  <c r="W75" i="101" s="1"/>
  <c r="W75" i="129" s="1"/>
  <c r="V33" i="204"/>
  <c r="V26" i="204" s="1"/>
  <c r="I33" i="204"/>
  <c r="I26" i="204" s="1"/>
  <c r="G33" i="204"/>
  <c r="G26" i="204" s="1"/>
  <c r="M75" i="124"/>
  <c r="M75" i="123" s="1"/>
  <c r="M75" i="101" s="1"/>
  <c r="M75" i="129" s="1"/>
  <c r="T75" i="124"/>
  <c r="T75" i="123" s="1"/>
  <c r="T75" i="101" s="1"/>
  <c r="T75" i="129" s="1"/>
  <c r="K75" i="124" l="1"/>
  <c r="K75" i="123" s="1"/>
  <c r="K75" i="101" s="1"/>
  <c r="K75" i="129" s="1"/>
  <c r="K36" i="124"/>
  <c r="K36" i="123" s="1"/>
  <c r="K36" i="101" s="1"/>
  <c r="K36" i="129" s="1"/>
  <c r="R75" i="124"/>
  <c r="R75" i="123" s="1"/>
  <c r="R75" i="101" s="1"/>
  <c r="R75" i="129" s="1"/>
  <c r="D75" i="124"/>
  <c r="D75" i="123" s="1"/>
  <c r="D75" i="101" s="1"/>
  <c r="D75" i="129" s="1"/>
  <c r="P36" i="124"/>
  <c r="P36" i="123" s="1"/>
  <c r="P36" i="101" s="1"/>
  <c r="P36" i="129" s="1"/>
  <c r="L75" i="124"/>
  <c r="L75" i="123" s="1"/>
  <c r="L75" i="101" s="1"/>
  <c r="L75" i="129" s="1"/>
  <c r="U75" i="124"/>
  <c r="U75" i="123" s="1"/>
  <c r="U75" i="101" s="1"/>
  <c r="U75" i="129" s="1"/>
  <c r="H36" i="124"/>
  <c r="H36" i="123" s="1"/>
  <c r="H36" i="101" s="1"/>
  <c r="H36" i="129" s="1"/>
  <c r="R36" i="124"/>
  <c r="R36" i="123" s="1"/>
  <c r="R36" i="101" s="1"/>
  <c r="R36" i="129" s="1"/>
  <c r="O36" i="124"/>
  <c r="O36" i="123" s="1"/>
  <c r="O36" i="101" s="1"/>
  <c r="O36" i="129" s="1"/>
  <c r="I75" i="124"/>
  <c r="I75" i="123" s="1"/>
  <c r="I75" i="101" s="1"/>
  <c r="I75" i="129" s="1"/>
  <c r="X75" i="124"/>
  <c r="X75" i="123" s="1"/>
  <c r="X75" i="101" s="1"/>
  <c r="X75" i="129" s="1"/>
  <c r="F36" i="124"/>
  <c r="F36" i="123" s="1"/>
  <c r="F36" i="101" s="1"/>
  <c r="F36" i="129" s="1"/>
  <c r="T36" i="124"/>
  <c r="T36" i="123" s="1"/>
  <c r="T36" i="101" s="1"/>
  <c r="T36" i="129" s="1"/>
  <c r="M33" i="204"/>
  <c r="M26" i="204" s="1"/>
  <c r="J36" i="124"/>
  <c r="J36" i="123" s="1"/>
  <c r="J36" i="101" s="1"/>
  <c r="J36" i="129" s="1"/>
  <c r="S36" i="124"/>
  <c r="S36" i="123" s="1"/>
  <c r="S36" i="101" s="1"/>
  <c r="S36" i="129" s="1"/>
  <c r="W36" i="124"/>
  <c r="W36" i="123" s="1"/>
  <c r="W36" i="101" s="1"/>
  <c r="W36" i="129" s="1"/>
  <c r="U22" i="203"/>
  <c r="U8" i="203"/>
  <c r="T22" i="203"/>
  <c r="U13" i="124"/>
  <c r="U13" i="123" s="1"/>
  <c r="U13" i="101" s="1"/>
  <c r="U13" i="129" s="1"/>
  <c r="U7" i="124"/>
  <c r="U7" i="123" s="1"/>
  <c r="U7" i="101" s="1"/>
  <c r="U7" i="129" s="1"/>
  <c r="U24" i="124"/>
  <c r="U24" i="123" s="1"/>
  <c r="U24" i="101" s="1"/>
  <c r="U24" i="129" s="1"/>
  <c r="U25" i="124"/>
  <c r="U25" i="123" s="1"/>
  <c r="U25" i="101" s="1"/>
  <c r="U25" i="129" s="1"/>
  <c r="U10" i="124"/>
  <c r="U10" i="123" s="1"/>
  <c r="U10" i="101" s="1"/>
  <c r="U10" i="129" s="1"/>
  <c r="J75" i="124"/>
  <c r="J75" i="123" s="1"/>
  <c r="J75" i="101" s="1"/>
  <c r="J75" i="129" s="1"/>
  <c r="I36" i="124"/>
  <c r="I36" i="123" s="1"/>
  <c r="I36" i="101" s="1"/>
  <c r="I36" i="129" s="1"/>
  <c r="O75" i="124"/>
  <c r="O75" i="123" s="1"/>
  <c r="O75" i="101" s="1"/>
  <c r="O75" i="129" s="1"/>
  <c r="E8" i="203"/>
  <c r="Q75" i="124"/>
  <c r="Q75" i="123" s="1"/>
  <c r="Q75" i="101" s="1"/>
  <c r="Q75" i="129" s="1"/>
  <c r="L36" i="124"/>
  <c r="L36" i="123" s="1"/>
  <c r="L36" i="101" s="1"/>
  <c r="L36" i="129" s="1"/>
  <c r="E13" i="124"/>
  <c r="E13" i="123" s="1"/>
  <c r="E13" i="101" s="1"/>
  <c r="E13" i="129" s="1"/>
  <c r="E14" i="124"/>
  <c r="E14" i="123" s="1"/>
  <c r="E14" i="101" s="1"/>
  <c r="E14" i="129" s="1"/>
  <c r="E25" i="124"/>
  <c r="E25" i="123" s="1"/>
  <c r="E25" i="101" s="1"/>
  <c r="E25" i="129" s="1"/>
  <c r="E10" i="124"/>
  <c r="E10" i="123" s="1"/>
  <c r="E10" i="101" s="1"/>
  <c r="E10" i="129" s="1"/>
  <c r="V36" i="124"/>
  <c r="V36" i="123" s="1"/>
  <c r="V36" i="101" s="1"/>
  <c r="V36" i="129" s="1"/>
  <c r="P75" i="124"/>
  <c r="P75" i="123" s="1"/>
  <c r="P75" i="101" s="1"/>
  <c r="P75" i="129" s="1"/>
  <c r="K8" i="203"/>
  <c r="N75" i="124"/>
  <c r="N75" i="123" s="1"/>
  <c r="N75" i="101" s="1"/>
  <c r="N75" i="129" s="1"/>
  <c r="E33" i="204"/>
  <c r="E26" i="204" s="1"/>
  <c r="Q36" i="124"/>
  <c r="Q36" i="123" s="1"/>
  <c r="Q36" i="101" s="1"/>
  <c r="Q36" i="129" s="1"/>
  <c r="X36" i="124"/>
  <c r="X36" i="123" s="1"/>
  <c r="X36" i="101" s="1"/>
  <c r="X36" i="129" s="1"/>
  <c r="R25" i="124"/>
  <c r="R25" i="123" s="1"/>
  <c r="R25" i="101" s="1"/>
  <c r="R25" i="129" s="1"/>
  <c r="R15" i="124"/>
  <c r="R15" i="123" s="1"/>
  <c r="R15" i="101" s="1"/>
  <c r="R15" i="129" s="1"/>
  <c r="R10" i="124"/>
  <c r="R10" i="123" s="1"/>
  <c r="R10" i="101" s="1"/>
  <c r="R10" i="129" s="1"/>
  <c r="R16" i="124"/>
  <c r="R16" i="123" s="1"/>
  <c r="R16" i="101" s="1"/>
  <c r="R16" i="129" s="1"/>
  <c r="R6" i="124"/>
  <c r="R6" i="123" s="1"/>
  <c r="R6" i="101" s="1"/>
  <c r="R6" i="129" s="1"/>
  <c r="R13" i="124"/>
  <c r="R13" i="123" s="1"/>
  <c r="R13" i="101" s="1"/>
  <c r="R13" i="129" s="1"/>
  <c r="R7" i="124"/>
  <c r="R7" i="123" s="1"/>
  <c r="R7" i="101" s="1"/>
  <c r="R7" i="129" s="1"/>
  <c r="R24" i="124"/>
  <c r="R24" i="123" s="1"/>
  <c r="R24" i="101" s="1"/>
  <c r="R24" i="129" s="1"/>
  <c r="R14" i="124"/>
  <c r="R14" i="123" s="1"/>
  <c r="R14" i="101" s="1"/>
  <c r="R14" i="129" s="1"/>
  <c r="M16" i="124"/>
  <c r="M16" i="123" s="1"/>
  <c r="M16" i="101" s="1"/>
  <c r="M16" i="129" s="1"/>
  <c r="M6" i="124"/>
  <c r="M6" i="123" s="1"/>
  <c r="M6" i="101" s="1"/>
  <c r="M6" i="129" s="1"/>
  <c r="M13" i="124"/>
  <c r="M13" i="123" s="1"/>
  <c r="M13" i="101" s="1"/>
  <c r="M13" i="129" s="1"/>
  <c r="M14" i="124"/>
  <c r="M14" i="123" s="1"/>
  <c r="M14" i="101" s="1"/>
  <c r="M14" i="129" s="1"/>
  <c r="M25" i="124"/>
  <c r="M25" i="123" s="1"/>
  <c r="M25" i="101" s="1"/>
  <c r="M25" i="129" s="1"/>
  <c r="G36" i="124"/>
  <c r="G36" i="123" s="1"/>
  <c r="G36" i="101" s="1"/>
  <c r="G36" i="129" s="1"/>
  <c r="U33" i="204"/>
  <c r="U26" i="204" s="1"/>
  <c r="N8" i="203"/>
  <c r="L16" i="124"/>
  <c r="L16" i="123" s="1"/>
  <c r="L16" i="101" s="1"/>
  <c r="L16" i="129" s="1"/>
  <c r="N7" i="124"/>
  <c r="N7" i="123" s="1"/>
  <c r="N7" i="101" s="1"/>
  <c r="N7" i="129" s="1"/>
  <c r="N24" i="124"/>
  <c r="N24" i="123" s="1"/>
  <c r="N24" i="101" s="1"/>
  <c r="N24" i="129" s="1"/>
  <c r="N25" i="124"/>
  <c r="N25" i="123" s="1"/>
  <c r="N25" i="101" s="1"/>
  <c r="N25" i="129" s="1"/>
  <c r="N15" i="124"/>
  <c r="N15" i="123" s="1"/>
  <c r="N15" i="101" s="1"/>
  <c r="N15" i="129" s="1"/>
  <c r="N10" i="124"/>
  <c r="N10" i="123" s="1"/>
  <c r="N10" i="101" s="1"/>
  <c r="N10" i="129" s="1"/>
  <c r="N6" i="124"/>
  <c r="N6" i="123" s="1"/>
  <c r="N6" i="101" s="1"/>
  <c r="N6" i="129" s="1"/>
  <c r="N36" i="124"/>
  <c r="N36" i="123" s="1"/>
  <c r="N36" i="101" s="1"/>
  <c r="N36" i="129" s="1"/>
  <c r="S16" i="124"/>
  <c r="S16" i="123" s="1"/>
  <c r="S16" i="101" s="1"/>
  <c r="S16" i="129" s="1"/>
  <c r="S24" i="124"/>
  <c r="S24" i="123" s="1"/>
  <c r="S24" i="101" s="1"/>
  <c r="S24" i="129" s="1"/>
  <c r="O13" i="124"/>
  <c r="O13" i="123" s="1"/>
  <c r="O13" i="101" s="1"/>
  <c r="O13" i="129" s="1"/>
  <c r="O24" i="124"/>
  <c r="O24" i="123" s="1"/>
  <c r="O24" i="101" s="1"/>
  <c r="O24" i="129" s="1"/>
  <c r="O14" i="124"/>
  <c r="O14" i="123" s="1"/>
  <c r="O14" i="101" s="1"/>
  <c r="O14" i="129" s="1"/>
  <c r="O25" i="124"/>
  <c r="O25" i="123" s="1"/>
  <c r="O25" i="101" s="1"/>
  <c r="O25" i="129" s="1"/>
  <c r="O15" i="124"/>
  <c r="O15" i="123" s="1"/>
  <c r="O15" i="101" s="1"/>
  <c r="O15" i="129" s="1"/>
  <c r="O10" i="124"/>
  <c r="O10" i="123" s="1"/>
  <c r="O10" i="101" s="1"/>
  <c r="O10" i="129" s="1"/>
  <c r="O16" i="124"/>
  <c r="O16" i="123" s="1"/>
  <c r="O16" i="101" s="1"/>
  <c r="O16" i="129" s="1"/>
  <c r="O6" i="124"/>
  <c r="O6" i="123" s="1"/>
  <c r="O6" i="101" s="1"/>
  <c r="O6" i="129" s="1"/>
  <c r="P22" i="203"/>
  <c r="S75" i="124"/>
  <c r="S75" i="123" s="1"/>
  <c r="S75" i="101" s="1"/>
  <c r="S75" i="129" s="1"/>
  <c r="E75" i="124"/>
  <c r="E75" i="123" s="1"/>
  <c r="E75" i="101" s="1"/>
  <c r="E75" i="129" s="1"/>
  <c r="W13" i="124"/>
  <c r="W13" i="123" s="1"/>
  <c r="W13" i="101" s="1"/>
  <c r="W13" i="129" s="1"/>
  <c r="W24" i="124"/>
  <c r="W24" i="123" s="1"/>
  <c r="W24" i="101" s="1"/>
  <c r="W24" i="129" s="1"/>
  <c r="W15" i="124"/>
  <c r="W15" i="123" s="1"/>
  <c r="W15" i="101" s="1"/>
  <c r="W15" i="129" s="1"/>
  <c r="W6" i="124"/>
  <c r="W6" i="123" s="1"/>
  <c r="W6" i="101" s="1"/>
  <c r="W6" i="129" s="1"/>
  <c r="P24" i="124"/>
  <c r="P24" i="123" s="1"/>
  <c r="P24" i="101" s="1"/>
  <c r="P24" i="129" s="1"/>
  <c r="P25" i="124"/>
  <c r="P25" i="123" s="1"/>
  <c r="P25" i="101" s="1"/>
  <c r="P25" i="129" s="1"/>
  <c r="P10" i="124"/>
  <c r="P10" i="123" s="1"/>
  <c r="P10" i="101" s="1"/>
  <c r="P10" i="129" s="1"/>
  <c r="P16" i="124"/>
  <c r="P16" i="123" s="1"/>
  <c r="P16" i="101" s="1"/>
  <c r="P16" i="129" s="1"/>
  <c r="P13" i="124"/>
  <c r="P13" i="123" s="1"/>
  <c r="P13" i="101" s="1"/>
  <c r="P13" i="129" s="1"/>
  <c r="H75" i="124"/>
  <c r="H75" i="123" s="1"/>
  <c r="H75" i="101" s="1"/>
  <c r="H75" i="129" s="1"/>
  <c r="D36" i="124"/>
  <c r="D36" i="123" s="1"/>
  <c r="D36" i="101" s="1"/>
  <c r="D36" i="129" s="1"/>
  <c r="F75" i="124"/>
  <c r="F75" i="123" s="1"/>
  <c r="F75" i="101" s="1"/>
  <c r="F75" i="129" s="1"/>
  <c r="V8" i="203"/>
  <c r="N13" i="124" l="1"/>
  <c r="N13" i="123" s="1"/>
  <c r="N13" i="101" s="1"/>
  <c r="N13" i="129" s="1"/>
  <c r="S7" i="124"/>
  <c r="S7" i="123" s="1"/>
  <c r="S7" i="101" s="1"/>
  <c r="S7" i="129" s="1"/>
  <c r="T4" i="203"/>
  <c r="W25" i="124"/>
  <c r="W25" i="123" s="1"/>
  <c r="W25" i="101" s="1"/>
  <c r="W25" i="129" s="1"/>
  <c r="S14" i="124"/>
  <c r="S14" i="123" s="1"/>
  <c r="S14" i="101" s="1"/>
  <c r="S14" i="129" s="1"/>
  <c r="L24" i="124"/>
  <c r="E24" i="124"/>
  <c r="E24" i="123" s="1"/>
  <c r="E24" i="101" s="1"/>
  <c r="E24" i="129" s="1"/>
  <c r="E22" i="203"/>
  <c r="S10" i="124"/>
  <c r="S10" i="123" s="1"/>
  <c r="S10" i="101" s="1"/>
  <c r="S10" i="129" s="1"/>
  <c r="L7" i="124"/>
  <c r="L7" i="123" s="1"/>
  <c r="L7" i="101" s="1"/>
  <c r="L7" i="129" s="1"/>
  <c r="W14" i="124"/>
  <c r="W14" i="123" s="1"/>
  <c r="W14" i="101" s="1"/>
  <c r="W14" i="129" s="1"/>
  <c r="S15" i="124"/>
  <c r="S15" i="123" s="1"/>
  <c r="S15" i="101" s="1"/>
  <c r="S15" i="129" s="1"/>
  <c r="T8" i="203"/>
  <c r="V10" i="124"/>
  <c r="V10" i="123" s="1"/>
  <c r="V10" i="101" s="1"/>
  <c r="V10" i="129" s="1"/>
  <c r="L15" i="124"/>
  <c r="L15" i="123" s="1"/>
  <c r="L15" i="101" s="1"/>
  <c r="L15" i="129" s="1"/>
  <c r="L22" i="203"/>
  <c r="R8" i="203"/>
  <c r="G6" i="124"/>
  <c r="G6" i="123" s="1"/>
  <c r="G6" i="101" s="1"/>
  <c r="G6" i="129" s="1"/>
  <c r="G14" i="124"/>
  <c r="G14" i="123" s="1"/>
  <c r="G14" i="101" s="1"/>
  <c r="G14" i="129" s="1"/>
  <c r="L6" i="124"/>
  <c r="L6" i="123" s="1"/>
  <c r="L6" i="101" s="1"/>
  <c r="L6" i="129" s="1"/>
  <c r="K22" i="203"/>
  <c r="E15" i="124"/>
  <c r="E15" i="123" s="1"/>
  <c r="E15" i="101" s="1"/>
  <c r="E15" i="129" s="1"/>
  <c r="E6" i="124"/>
  <c r="E6" i="123" s="1"/>
  <c r="E6" i="101" s="1"/>
  <c r="E6" i="129" s="1"/>
  <c r="O4" i="203"/>
  <c r="T16" i="124"/>
  <c r="T16" i="123" s="1"/>
  <c r="T16" i="101" s="1"/>
  <c r="T16" i="129" s="1"/>
  <c r="H4" i="203"/>
  <c r="H3" i="203" s="1"/>
  <c r="N14" i="124"/>
  <c r="N14" i="123" s="1"/>
  <c r="N14" i="101" s="1"/>
  <c r="N14" i="129" s="1"/>
  <c r="M7" i="124"/>
  <c r="M7" i="123" s="1"/>
  <c r="M7" i="101" s="1"/>
  <c r="M7" i="129" s="1"/>
  <c r="X4" i="203"/>
  <c r="D4" i="203"/>
  <c r="J8" i="203"/>
  <c r="W8" i="203"/>
  <c r="H22" i="203"/>
  <c r="Q4" i="203"/>
  <c r="L4" i="203"/>
  <c r="F22" i="203"/>
  <c r="I11" i="203"/>
  <c r="P7" i="124"/>
  <c r="P7" i="123" s="1"/>
  <c r="P7" i="101" s="1"/>
  <c r="P7" i="129" s="1"/>
  <c r="P15" i="124"/>
  <c r="P15" i="123" s="1"/>
  <c r="P15" i="101" s="1"/>
  <c r="P15" i="129" s="1"/>
  <c r="W16" i="124"/>
  <c r="W16" i="123" s="1"/>
  <c r="W16" i="101" s="1"/>
  <c r="W16" i="129" s="1"/>
  <c r="W7" i="124"/>
  <c r="W7" i="123" s="1"/>
  <c r="W7" i="101" s="1"/>
  <c r="W7" i="129" s="1"/>
  <c r="L14" i="124"/>
  <c r="L14" i="123" s="1"/>
  <c r="L14" i="101" s="1"/>
  <c r="L14" i="129" s="1"/>
  <c r="Q22" i="203"/>
  <c r="N22" i="203"/>
  <c r="Q16" i="124"/>
  <c r="Q16" i="123" s="1"/>
  <c r="Q16" i="101" s="1"/>
  <c r="Q16" i="129" s="1"/>
  <c r="K13" i="124"/>
  <c r="K13" i="123" s="1"/>
  <c r="K13" i="101" s="1"/>
  <c r="K13" i="129" s="1"/>
  <c r="K25" i="124"/>
  <c r="K25" i="123" s="1"/>
  <c r="K25" i="101" s="1"/>
  <c r="K25" i="129" s="1"/>
  <c r="O11" i="203"/>
  <c r="F25" i="124"/>
  <c r="F25" i="123" s="1"/>
  <c r="F25" i="101" s="1"/>
  <c r="F25" i="129" s="1"/>
  <c r="U4" i="203"/>
  <c r="U3" i="203" s="1"/>
  <c r="P8" i="203"/>
  <c r="J24" i="124"/>
  <c r="J24" i="123" s="1"/>
  <c r="J24" i="101" s="1"/>
  <c r="J24" i="129" s="1"/>
  <c r="J10" i="124"/>
  <c r="J10" i="123" s="1"/>
  <c r="J10" i="101" s="1"/>
  <c r="J10" i="129" s="1"/>
  <c r="M15" i="124"/>
  <c r="M15" i="123" s="1"/>
  <c r="M15" i="101" s="1"/>
  <c r="M15" i="129" s="1"/>
  <c r="R22" i="203"/>
  <c r="G15" i="124"/>
  <c r="G15" i="123" s="1"/>
  <c r="G15" i="101" s="1"/>
  <c r="G15" i="129" s="1"/>
  <c r="X11" i="203"/>
  <c r="V4" i="203"/>
  <c r="I4" i="203"/>
  <c r="W10" i="124"/>
  <c r="W10" i="123" s="1"/>
  <c r="W10" i="101" s="1"/>
  <c r="W10" i="129" s="1"/>
  <c r="M4" i="203"/>
  <c r="G8" i="203"/>
  <c r="E7" i="124"/>
  <c r="E7" i="123" s="1"/>
  <c r="E7" i="101" s="1"/>
  <c r="E7" i="129" s="1"/>
  <c r="F8" i="203"/>
  <c r="P14" i="124"/>
  <c r="P14" i="123" s="1"/>
  <c r="P14" i="101" s="1"/>
  <c r="P14" i="129" s="1"/>
  <c r="D22" i="203"/>
  <c r="O7" i="124"/>
  <c r="O7" i="123" s="1"/>
  <c r="O7" i="101" s="1"/>
  <c r="O7" i="129" s="1"/>
  <c r="U16" i="124"/>
  <c r="U16" i="123" s="1"/>
  <c r="U16" i="101" s="1"/>
  <c r="U16" i="129" s="1"/>
  <c r="U52" i="202"/>
  <c r="P22" i="201"/>
  <c r="P23" i="124"/>
  <c r="P9" i="124"/>
  <c r="P8" i="201"/>
  <c r="W23" i="124"/>
  <c r="W22" i="201"/>
  <c r="V25" i="124"/>
  <c r="V25" i="123" s="1"/>
  <c r="V25" i="101" s="1"/>
  <c r="V25" i="129" s="1"/>
  <c r="J11" i="203"/>
  <c r="H11" i="203"/>
  <c r="S13" i="124"/>
  <c r="S13" i="123" s="1"/>
  <c r="S13" i="101" s="1"/>
  <c r="S13" i="129" s="1"/>
  <c r="S25" i="124"/>
  <c r="S25" i="123" s="1"/>
  <c r="S25" i="101" s="1"/>
  <c r="S25" i="129" s="1"/>
  <c r="L10" i="124"/>
  <c r="L10" i="123" s="1"/>
  <c r="L10" i="101" s="1"/>
  <c r="L10" i="129" s="1"/>
  <c r="L23" i="124"/>
  <c r="L23" i="123" s="1"/>
  <c r="L22" i="201"/>
  <c r="J13" i="124"/>
  <c r="J13" i="123" s="1"/>
  <c r="J13" i="101" s="1"/>
  <c r="J13" i="129" s="1"/>
  <c r="J25" i="124"/>
  <c r="J25" i="123" s="1"/>
  <c r="J25" i="101" s="1"/>
  <c r="J25" i="129" s="1"/>
  <c r="N11" i="203"/>
  <c r="R23" i="124"/>
  <c r="R22" i="201"/>
  <c r="Q11" i="201"/>
  <c r="Q12" i="124"/>
  <c r="Q24" i="124"/>
  <c r="Q24" i="123" s="1"/>
  <c r="Q24" i="101" s="1"/>
  <c r="Q24" i="129" s="1"/>
  <c r="E22" i="201"/>
  <c r="E23" i="124"/>
  <c r="G8" i="201"/>
  <c r="G9" i="124"/>
  <c r="K6" i="124"/>
  <c r="K6" i="123" s="1"/>
  <c r="K6" i="101" s="1"/>
  <c r="K6" i="129" s="1"/>
  <c r="H7" i="124"/>
  <c r="H7" i="123" s="1"/>
  <c r="H7" i="101" s="1"/>
  <c r="H7" i="129" s="1"/>
  <c r="H15" i="124"/>
  <c r="H15" i="123" s="1"/>
  <c r="H15" i="101" s="1"/>
  <c r="H15" i="129" s="1"/>
  <c r="U12" i="124"/>
  <c r="U11" i="201"/>
  <c r="T11" i="203"/>
  <c r="F6" i="124"/>
  <c r="F6" i="123" s="1"/>
  <c r="F6" i="101" s="1"/>
  <c r="F6" i="129" s="1"/>
  <c r="F14" i="124"/>
  <c r="F14" i="123" s="1"/>
  <c r="F14" i="101" s="1"/>
  <c r="F14" i="129" s="1"/>
  <c r="I5" i="124"/>
  <c r="I4" i="201"/>
  <c r="D8" i="201"/>
  <c r="D9" i="124"/>
  <c r="D16" i="124"/>
  <c r="D16" i="123" s="1"/>
  <c r="D16" i="101" s="1"/>
  <c r="D16" i="129" s="1"/>
  <c r="T24" i="124"/>
  <c r="T24" i="123" s="1"/>
  <c r="T24" i="101" s="1"/>
  <c r="T24" i="129" s="1"/>
  <c r="X10" i="124"/>
  <c r="X10" i="123" s="1"/>
  <c r="X10" i="101" s="1"/>
  <c r="X10" i="129" s="1"/>
  <c r="I22" i="203"/>
  <c r="P6" i="124"/>
  <c r="P6" i="123" s="1"/>
  <c r="P6" i="101" s="1"/>
  <c r="P6" i="129" s="1"/>
  <c r="D8" i="203"/>
  <c r="V8" i="201"/>
  <c r="V9" i="124"/>
  <c r="P52" i="202"/>
  <c r="G52" i="202"/>
  <c r="O11" i="201"/>
  <c r="O12" i="124"/>
  <c r="H8" i="203"/>
  <c r="S23" i="124"/>
  <c r="S22" i="201"/>
  <c r="N9" i="124"/>
  <c r="N8" i="201"/>
  <c r="J23" i="124"/>
  <c r="J22" i="201"/>
  <c r="S11" i="203"/>
  <c r="Q8" i="203"/>
  <c r="L8" i="203"/>
  <c r="J71" i="204"/>
  <c r="M12" i="124"/>
  <c r="M11" i="201"/>
  <c r="X52" i="202"/>
  <c r="M22" i="203"/>
  <c r="P69" i="124"/>
  <c r="P69" i="123" s="1"/>
  <c r="P69" i="101" s="1"/>
  <c r="P69" i="129" s="1"/>
  <c r="P65" i="124"/>
  <c r="P65" i="123" s="1"/>
  <c r="P65" i="101" s="1"/>
  <c r="P65" i="129" s="1"/>
  <c r="P47" i="124"/>
  <c r="P47" i="123" s="1"/>
  <c r="P47" i="101" s="1"/>
  <c r="P47" i="129" s="1"/>
  <c r="P43" i="124"/>
  <c r="P43" i="123" s="1"/>
  <c r="P43" i="101" s="1"/>
  <c r="P43" i="129" s="1"/>
  <c r="P39" i="124"/>
  <c r="P39" i="123" s="1"/>
  <c r="P39" i="101" s="1"/>
  <c r="P39" i="129" s="1"/>
  <c r="P30" i="124"/>
  <c r="P30" i="123" s="1"/>
  <c r="P30" i="101" s="1"/>
  <c r="P30" i="129" s="1"/>
  <c r="P66" i="124"/>
  <c r="P66" i="123" s="1"/>
  <c r="P66" i="101" s="1"/>
  <c r="P66" i="129" s="1"/>
  <c r="P48" i="124"/>
  <c r="P48" i="123" s="1"/>
  <c r="P48" i="101" s="1"/>
  <c r="P48" i="129" s="1"/>
  <c r="P44" i="124"/>
  <c r="P44" i="123" s="1"/>
  <c r="P44" i="101" s="1"/>
  <c r="P44" i="129" s="1"/>
  <c r="P40" i="124"/>
  <c r="P40" i="123" s="1"/>
  <c r="P40" i="101" s="1"/>
  <c r="P40" i="129" s="1"/>
  <c r="P31" i="124"/>
  <c r="P31" i="123" s="1"/>
  <c r="P31" i="101" s="1"/>
  <c r="P31" i="129" s="1"/>
  <c r="P67" i="124"/>
  <c r="P67" i="123" s="1"/>
  <c r="P67" i="101" s="1"/>
  <c r="P67" i="129" s="1"/>
  <c r="P63" i="124"/>
  <c r="P63" i="123" s="1"/>
  <c r="P63" i="101" s="1"/>
  <c r="P63" i="129" s="1"/>
  <c r="P49" i="124"/>
  <c r="P49" i="123" s="1"/>
  <c r="P49" i="101" s="1"/>
  <c r="P49" i="129" s="1"/>
  <c r="P45" i="124"/>
  <c r="P45" i="123" s="1"/>
  <c r="P45" i="101" s="1"/>
  <c r="P45" i="129" s="1"/>
  <c r="P41" i="124"/>
  <c r="P41" i="123" s="1"/>
  <c r="P41" i="101" s="1"/>
  <c r="P41" i="129" s="1"/>
  <c r="P32" i="124"/>
  <c r="P32" i="123" s="1"/>
  <c r="P32" i="101" s="1"/>
  <c r="P32" i="129" s="1"/>
  <c r="P68" i="124"/>
  <c r="P68" i="123" s="1"/>
  <c r="P68" i="101" s="1"/>
  <c r="P68" i="129" s="1"/>
  <c r="P64" i="124"/>
  <c r="P64" i="123" s="1"/>
  <c r="P64" i="101" s="1"/>
  <c r="P64" i="129" s="1"/>
  <c r="P50" i="124"/>
  <c r="P50" i="123" s="1"/>
  <c r="P50" i="101" s="1"/>
  <c r="P50" i="129" s="1"/>
  <c r="P46" i="124"/>
  <c r="P46" i="123" s="1"/>
  <c r="P46" i="101" s="1"/>
  <c r="P46" i="129" s="1"/>
  <c r="P42" i="124"/>
  <c r="P42" i="123" s="1"/>
  <c r="P42" i="101" s="1"/>
  <c r="P42" i="129" s="1"/>
  <c r="P29" i="124"/>
  <c r="P29" i="123" s="1"/>
  <c r="P29" i="101" s="1"/>
  <c r="P29" i="129" s="1"/>
  <c r="K12" i="124"/>
  <c r="K11" i="201"/>
  <c r="L52" i="202"/>
  <c r="H13" i="124"/>
  <c r="H13" i="123" s="1"/>
  <c r="H13" i="101" s="1"/>
  <c r="H13" i="129" s="1"/>
  <c r="H25" i="124"/>
  <c r="H25" i="123" s="1"/>
  <c r="H25" i="101" s="1"/>
  <c r="H25" i="129" s="1"/>
  <c r="F4" i="203"/>
  <c r="U9" i="124"/>
  <c r="U8" i="201"/>
  <c r="F12" i="124"/>
  <c r="F11" i="201"/>
  <c r="F24" i="124"/>
  <c r="F24" i="123" s="1"/>
  <c r="F24" i="101" s="1"/>
  <c r="F24" i="129" s="1"/>
  <c r="I10" i="124"/>
  <c r="I10" i="123" s="1"/>
  <c r="I10" i="101" s="1"/>
  <c r="I10" i="129" s="1"/>
  <c r="D14" i="124"/>
  <c r="D14" i="123" s="1"/>
  <c r="D14" i="101" s="1"/>
  <c r="D14" i="129" s="1"/>
  <c r="T7" i="124"/>
  <c r="T7" i="123" s="1"/>
  <c r="T7" i="101" s="1"/>
  <c r="T7" i="129" s="1"/>
  <c r="J52" i="202"/>
  <c r="X7" i="124"/>
  <c r="X7" i="123" s="1"/>
  <c r="X7" i="101" s="1"/>
  <c r="X7" i="129" s="1"/>
  <c r="X15" i="124"/>
  <c r="X15" i="123" s="1"/>
  <c r="X15" i="101" s="1"/>
  <c r="X15" i="129" s="1"/>
  <c r="V22" i="203"/>
  <c r="P11" i="201"/>
  <c r="P12" i="124"/>
  <c r="V6" i="124"/>
  <c r="V6" i="123" s="1"/>
  <c r="V6" i="101" s="1"/>
  <c r="V6" i="129" s="1"/>
  <c r="V14" i="124"/>
  <c r="V14" i="123" s="1"/>
  <c r="V14" i="101" s="1"/>
  <c r="V14" i="129" s="1"/>
  <c r="J4" i="203"/>
  <c r="W4" i="203"/>
  <c r="S6" i="124"/>
  <c r="S6" i="123" s="1"/>
  <c r="S6" i="101" s="1"/>
  <c r="S6" i="129" s="1"/>
  <c r="L25" i="124"/>
  <c r="L25" i="123" s="1"/>
  <c r="L25" i="101" s="1"/>
  <c r="L25" i="129" s="1"/>
  <c r="L11" i="201"/>
  <c r="L12" i="124"/>
  <c r="J6" i="124"/>
  <c r="J6" i="123" s="1"/>
  <c r="J6" i="101" s="1"/>
  <c r="J6" i="129" s="1"/>
  <c r="N4" i="203"/>
  <c r="N3" i="203" s="1"/>
  <c r="U36" i="124"/>
  <c r="U36" i="123" s="1"/>
  <c r="U36" i="101" s="1"/>
  <c r="U36" i="129" s="1"/>
  <c r="M8" i="201"/>
  <c r="M9" i="124"/>
  <c r="R11" i="201"/>
  <c r="R12" i="124"/>
  <c r="Q5" i="124"/>
  <c r="Q4" i="201"/>
  <c r="K11" i="203"/>
  <c r="G4" i="203"/>
  <c r="E12" i="124"/>
  <c r="E11" i="201"/>
  <c r="R11" i="203"/>
  <c r="I65" i="124"/>
  <c r="I65" i="123" s="1"/>
  <c r="I65" i="101" s="1"/>
  <c r="I65" i="129" s="1"/>
  <c r="I47" i="124"/>
  <c r="I47" i="123" s="1"/>
  <c r="I47" i="101" s="1"/>
  <c r="I47" i="129" s="1"/>
  <c r="I43" i="124"/>
  <c r="I43" i="123" s="1"/>
  <c r="I43" i="101" s="1"/>
  <c r="I43" i="129" s="1"/>
  <c r="I39" i="124"/>
  <c r="I39" i="123" s="1"/>
  <c r="I39" i="101" s="1"/>
  <c r="I39" i="129" s="1"/>
  <c r="I35" i="124"/>
  <c r="I35" i="123" s="1"/>
  <c r="I35" i="101" s="1"/>
  <c r="I35" i="129" s="1"/>
  <c r="I30" i="124"/>
  <c r="I30" i="123" s="1"/>
  <c r="I30" i="101" s="1"/>
  <c r="I30" i="129" s="1"/>
  <c r="I66" i="124"/>
  <c r="I66" i="123" s="1"/>
  <c r="I66" i="101" s="1"/>
  <c r="I66" i="129" s="1"/>
  <c r="I44" i="124"/>
  <c r="I44" i="123" s="1"/>
  <c r="I44" i="101" s="1"/>
  <c r="I44" i="129" s="1"/>
  <c r="I40" i="124"/>
  <c r="I40" i="123" s="1"/>
  <c r="I40" i="101" s="1"/>
  <c r="I40" i="129" s="1"/>
  <c r="I31" i="124"/>
  <c r="I31" i="123" s="1"/>
  <c r="I31" i="101" s="1"/>
  <c r="I31" i="129" s="1"/>
  <c r="I67" i="124"/>
  <c r="I67" i="123" s="1"/>
  <c r="I67" i="101" s="1"/>
  <c r="I67" i="129" s="1"/>
  <c r="I63" i="124"/>
  <c r="I63" i="123" s="1"/>
  <c r="I63" i="101" s="1"/>
  <c r="I63" i="129" s="1"/>
  <c r="I49" i="124"/>
  <c r="I49" i="123" s="1"/>
  <c r="I49" i="101" s="1"/>
  <c r="I49" i="129" s="1"/>
  <c r="I45" i="124"/>
  <c r="I45" i="123" s="1"/>
  <c r="I45" i="101" s="1"/>
  <c r="I45" i="129" s="1"/>
  <c r="I37" i="124"/>
  <c r="I37" i="123" s="1"/>
  <c r="I37" i="101" s="1"/>
  <c r="I37" i="129" s="1"/>
  <c r="I32" i="124"/>
  <c r="I32" i="123" s="1"/>
  <c r="I32" i="101" s="1"/>
  <c r="I32" i="129" s="1"/>
  <c r="I64" i="124"/>
  <c r="I64" i="123" s="1"/>
  <c r="I64" i="101" s="1"/>
  <c r="I64" i="129" s="1"/>
  <c r="I50" i="124"/>
  <c r="I50" i="123" s="1"/>
  <c r="I50" i="101" s="1"/>
  <c r="I50" i="129" s="1"/>
  <c r="I46" i="124"/>
  <c r="I46" i="123" s="1"/>
  <c r="I46" i="101" s="1"/>
  <c r="I46" i="129" s="1"/>
  <c r="I42" i="124"/>
  <c r="I42" i="123" s="1"/>
  <c r="I42" i="101" s="1"/>
  <c r="I42" i="129" s="1"/>
  <c r="I38" i="124"/>
  <c r="I38" i="123" s="1"/>
  <c r="I38" i="101" s="1"/>
  <c r="I38" i="129" s="1"/>
  <c r="I29" i="124"/>
  <c r="I29" i="123" s="1"/>
  <c r="I29" i="101" s="1"/>
  <c r="I29" i="129" s="1"/>
  <c r="G12" i="124"/>
  <c r="G11" i="201"/>
  <c r="G24" i="124"/>
  <c r="G24" i="123" s="1"/>
  <c r="G24" i="101" s="1"/>
  <c r="G24" i="129" s="1"/>
  <c r="K9" i="124"/>
  <c r="K8" i="201"/>
  <c r="K16" i="124"/>
  <c r="K16" i="123" s="1"/>
  <c r="K16" i="101" s="1"/>
  <c r="K16" i="129" s="1"/>
  <c r="H22" i="201"/>
  <c r="H23" i="124"/>
  <c r="H9" i="124"/>
  <c r="H8" i="201"/>
  <c r="U14" i="124"/>
  <c r="U14" i="123" s="1"/>
  <c r="U14" i="101" s="1"/>
  <c r="U14" i="129" s="1"/>
  <c r="F16" i="124"/>
  <c r="F16" i="123" s="1"/>
  <c r="F16" i="101" s="1"/>
  <c r="F16" i="129" s="1"/>
  <c r="F7" i="124"/>
  <c r="F7" i="123" s="1"/>
  <c r="F7" i="101" s="1"/>
  <c r="F7" i="129" s="1"/>
  <c r="T52" i="202"/>
  <c r="I7" i="124"/>
  <c r="I7" i="123" s="1"/>
  <c r="I7" i="101" s="1"/>
  <c r="I7" i="129" s="1"/>
  <c r="I15" i="124"/>
  <c r="I15" i="123" s="1"/>
  <c r="I15" i="101" s="1"/>
  <c r="I15" i="129" s="1"/>
  <c r="S48" i="124"/>
  <c r="S48" i="123" s="1"/>
  <c r="S48" i="101" s="1"/>
  <c r="S48" i="129" s="1"/>
  <c r="S44" i="124"/>
  <c r="S44" i="123" s="1"/>
  <c r="S44" i="101" s="1"/>
  <c r="S44" i="129" s="1"/>
  <c r="S40" i="124"/>
  <c r="S40" i="123" s="1"/>
  <c r="S40" i="101" s="1"/>
  <c r="S40" i="129" s="1"/>
  <c r="S31" i="124"/>
  <c r="S31" i="123" s="1"/>
  <c r="S31" i="101" s="1"/>
  <c r="S31" i="129" s="1"/>
  <c r="S67" i="124"/>
  <c r="S67" i="123" s="1"/>
  <c r="S67" i="101" s="1"/>
  <c r="S67" i="129" s="1"/>
  <c r="S63" i="124"/>
  <c r="S63" i="123" s="1"/>
  <c r="S63" i="101" s="1"/>
  <c r="S63" i="129" s="1"/>
  <c r="S49" i="124"/>
  <c r="S49" i="123" s="1"/>
  <c r="S49" i="101" s="1"/>
  <c r="S49" i="129" s="1"/>
  <c r="S41" i="124"/>
  <c r="S41" i="123" s="1"/>
  <c r="S41" i="101" s="1"/>
  <c r="S41" i="129" s="1"/>
  <c r="S37" i="124"/>
  <c r="S37" i="123" s="1"/>
  <c r="S37" i="101" s="1"/>
  <c r="S37" i="129" s="1"/>
  <c r="S32" i="124"/>
  <c r="S32" i="123" s="1"/>
  <c r="S32" i="101" s="1"/>
  <c r="S32" i="129" s="1"/>
  <c r="S68" i="124"/>
  <c r="S68" i="123" s="1"/>
  <c r="S68" i="101" s="1"/>
  <c r="S68" i="129" s="1"/>
  <c r="S64" i="124"/>
  <c r="S64" i="123" s="1"/>
  <c r="S64" i="101" s="1"/>
  <c r="S64" i="129" s="1"/>
  <c r="S50" i="124"/>
  <c r="S50" i="123" s="1"/>
  <c r="S50" i="101" s="1"/>
  <c r="S50" i="129" s="1"/>
  <c r="S42" i="124"/>
  <c r="S42" i="123" s="1"/>
  <c r="S42" i="101" s="1"/>
  <c r="S42" i="129" s="1"/>
  <c r="S38" i="124"/>
  <c r="S38" i="123" s="1"/>
  <c r="S38" i="101" s="1"/>
  <c r="S38" i="129" s="1"/>
  <c r="S29" i="124"/>
  <c r="S29" i="123" s="1"/>
  <c r="S29" i="101" s="1"/>
  <c r="S29" i="129" s="1"/>
  <c r="S69" i="124"/>
  <c r="S69" i="123" s="1"/>
  <c r="S69" i="101" s="1"/>
  <c r="S69" i="129" s="1"/>
  <c r="S65" i="124"/>
  <c r="S65" i="123" s="1"/>
  <c r="S65" i="101" s="1"/>
  <c r="S65" i="129" s="1"/>
  <c r="S47" i="124"/>
  <c r="S47" i="123" s="1"/>
  <c r="S47" i="101" s="1"/>
  <c r="S47" i="129" s="1"/>
  <c r="S43" i="124"/>
  <c r="S43" i="123" s="1"/>
  <c r="S43" i="101" s="1"/>
  <c r="S43" i="129" s="1"/>
  <c r="S39" i="124"/>
  <c r="S39" i="123" s="1"/>
  <c r="S39" i="101" s="1"/>
  <c r="S39" i="129" s="1"/>
  <c r="S35" i="124"/>
  <c r="S35" i="123" s="1"/>
  <c r="S35" i="101" s="1"/>
  <c r="S35" i="129" s="1"/>
  <c r="S30" i="124"/>
  <c r="S30" i="123" s="1"/>
  <c r="S30" i="101" s="1"/>
  <c r="S30" i="129" s="1"/>
  <c r="D24" i="124"/>
  <c r="D24" i="123" s="1"/>
  <c r="D24" i="101" s="1"/>
  <c r="D24" i="129" s="1"/>
  <c r="T4" i="201"/>
  <c r="T5" i="124"/>
  <c r="T13" i="124"/>
  <c r="T13" i="123" s="1"/>
  <c r="T13" i="101" s="1"/>
  <c r="T13" i="129" s="1"/>
  <c r="X13" i="124"/>
  <c r="X13" i="123" s="1"/>
  <c r="X13" i="101" s="1"/>
  <c r="X13" i="129" s="1"/>
  <c r="X25" i="124"/>
  <c r="X25" i="123" s="1"/>
  <c r="X25" i="101" s="1"/>
  <c r="X25" i="129" s="1"/>
  <c r="N64" i="124"/>
  <c r="N64" i="123" s="1"/>
  <c r="N64" i="101" s="1"/>
  <c r="N64" i="129" s="1"/>
  <c r="N50" i="124"/>
  <c r="N50" i="123" s="1"/>
  <c r="N50" i="101" s="1"/>
  <c r="N50" i="129" s="1"/>
  <c r="N46" i="124"/>
  <c r="N46" i="123" s="1"/>
  <c r="N46" i="101" s="1"/>
  <c r="N46" i="129" s="1"/>
  <c r="N42" i="124"/>
  <c r="N42" i="123" s="1"/>
  <c r="N42" i="101" s="1"/>
  <c r="N42" i="129" s="1"/>
  <c r="N38" i="124"/>
  <c r="N38" i="123" s="1"/>
  <c r="N38" i="101" s="1"/>
  <c r="N38" i="129" s="1"/>
  <c r="N29" i="124"/>
  <c r="N29" i="123" s="1"/>
  <c r="N29" i="101" s="1"/>
  <c r="N29" i="129" s="1"/>
  <c r="N65" i="124"/>
  <c r="N65" i="123" s="1"/>
  <c r="N65" i="101" s="1"/>
  <c r="N65" i="129" s="1"/>
  <c r="N47" i="124"/>
  <c r="N47" i="123" s="1"/>
  <c r="N47" i="101" s="1"/>
  <c r="N47" i="129" s="1"/>
  <c r="N43" i="124"/>
  <c r="N43" i="123" s="1"/>
  <c r="N43" i="101" s="1"/>
  <c r="N43" i="129" s="1"/>
  <c r="N39" i="124"/>
  <c r="N39" i="123" s="1"/>
  <c r="N39" i="101" s="1"/>
  <c r="N39" i="129" s="1"/>
  <c r="N35" i="124"/>
  <c r="N35" i="123" s="1"/>
  <c r="N35" i="101" s="1"/>
  <c r="N35" i="129" s="1"/>
  <c r="N30" i="124"/>
  <c r="N30" i="123" s="1"/>
  <c r="N30" i="101" s="1"/>
  <c r="N30" i="129" s="1"/>
  <c r="N66" i="124"/>
  <c r="N66" i="123" s="1"/>
  <c r="N66" i="101" s="1"/>
  <c r="N66" i="129" s="1"/>
  <c r="N48" i="124"/>
  <c r="N48" i="123" s="1"/>
  <c r="N48" i="101" s="1"/>
  <c r="N48" i="129" s="1"/>
  <c r="N44" i="124"/>
  <c r="N44" i="123" s="1"/>
  <c r="N44" i="101" s="1"/>
  <c r="N44" i="129" s="1"/>
  <c r="N40" i="124"/>
  <c r="N40" i="123" s="1"/>
  <c r="N40" i="101" s="1"/>
  <c r="N40" i="129" s="1"/>
  <c r="N31" i="124"/>
  <c r="N31" i="123" s="1"/>
  <c r="N31" i="101" s="1"/>
  <c r="N31" i="129" s="1"/>
  <c r="N63" i="124"/>
  <c r="N63" i="123" s="1"/>
  <c r="N63" i="101" s="1"/>
  <c r="N63" i="129" s="1"/>
  <c r="N49" i="124"/>
  <c r="N49" i="123" s="1"/>
  <c r="N49" i="101" s="1"/>
  <c r="N49" i="129" s="1"/>
  <c r="N45" i="124"/>
  <c r="N45" i="123" s="1"/>
  <c r="N45" i="101" s="1"/>
  <c r="N45" i="129" s="1"/>
  <c r="N41" i="124"/>
  <c r="N41" i="123" s="1"/>
  <c r="N41" i="101" s="1"/>
  <c r="N41" i="129" s="1"/>
  <c r="N37" i="124"/>
  <c r="N37" i="123" s="1"/>
  <c r="N37" i="101" s="1"/>
  <c r="N37" i="129" s="1"/>
  <c r="N32" i="124"/>
  <c r="N32" i="123" s="1"/>
  <c r="N32" i="101" s="1"/>
  <c r="N32" i="129" s="1"/>
  <c r="I52" i="202"/>
  <c r="D11" i="203"/>
  <c r="W8" i="201"/>
  <c r="W9" i="124"/>
  <c r="V12" i="124"/>
  <c r="V11" i="201"/>
  <c r="V24" i="124"/>
  <c r="V24" i="123" s="1"/>
  <c r="V24" i="101" s="1"/>
  <c r="V24" i="129" s="1"/>
  <c r="J22" i="203"/>
  <c r="W22" i="203"/>
  <c r="O5" i="124"/>
  <c r="O4" i="201"/>
  <c r="S12" i="124"/>
  <c r="S11" i="201"/>
  <c r="N11" i="201"/>
  <c r="N12" i="124"/>
  <c r="L8" i="201"/>
  <c r="L9" i="124"/>
  <c r="K48" i="124"/>
  <c r="K48" i="123" s="1"/>
  <c r="K48" i="101" s="1"/>
  <c r="K48" i="129" s="1"/>
  <c r="K44" i="124"/>
  <c r="K44" i="123" s="1"/>
  <c r="K44" i="101" s="1"/>
  <c r="K44" i="129" s="1"/>
  <c r="K40" i="124"/>
  <c r="K40" i="123" s="1"/>
  <c r="K40" i="101" s="1"/>
  <c r="K40" i="129" s="1"/>
  <c r="K31" i="124"/>
  <c r="K31" i="123" s="1"/>
  <c r="K31" i="101" s="1"/>
  <c r="K31" i="129" s="1"/>
  <c r="K67" i="124"/>
  <c r="K67" i="123" s="1"/>
  <c r="K67" i="101" s="1"/>
  <c r="K67" i="129" s="1"/>
  <c r="K63" i="124"/>
  <c r="K63" i="123" s="1"/>
  <c r="K63" i="101" s="1"/>
  <c r="K63" i="129" s="1"/>
  <c r="K49" i="124"/>
  <c r="K49" i="123" s="1"/>
  <c r="K49" i="101" s="1"/>
  <c r="K49" i="129" s="1"/>
  <c r="K41" i="124"/>
  <c r="K41" i="123" s="1"/>
  <c r="K41" i="101" s="1"/>
  <c r="K41" i="129" s="1"/>
  <c r="K37" i="124"/>
  <c r="K37" i="123" s="1"/>
  <c r="K37" i="101" s="1"/>
  <c r="K37" i="129" s="1"/>
  <c r="K32" i="124"/>
  <c r="K32" i="123" s="1"/>
  <c r="K32" i="101" s="1"/>
  <c r="K32" i="129" s="1"/>
  <c r="K68" i="124"/>
  <c r="K68" i="123" s="1"/>
  <c r="K68" i="101" s="1"/>
  <c r="K68" i="129" s="1"/>
  <c r="K64" i="124"/>
  <c r="K64" i="123" s="1"/>
  <c r="K64" i="101" s="1"/>
  <c r="K64" i="129" s="1"/>
  <c r="K50" i="124"/>
  <c r="K50" i="123" s="1"/>
  <c r="K50" i="101" s="1"/>
  <c r="K50" i="129" s="1"/>
  <c r="K42" i="124"/>
  <c r="K42" i="123" s="1"/>
  <c r="K42" i="101" s="1"/>
  <c r="K42" i="129" s="1"/>
  <c r="K38" i="124"/>
  <c r="K38" i="123" s="1"/>
  <c r="K38" i="101" s="1"/>
  <c r="K38" i="129" s="1"/>
  <c r="K29" i="124"/>
  <c r="K29" i="123" s="1"/>
  <c r="K29" i="101" s="1"/>
  <c r="K29" i="129" s="1"/>
  <c r="K69" i="124"/>
  <c r="K69" i="123" s="1"/>
  <c r="K69" i="101" s="1"/>
  <c r="K69" i="129" s="1"/>
  <c r="K65" i="124"/>
  <c r="K65" i="123" s="1"/>
  <c r="K65" i="101" s="1"/>
  <c r="K65" i="129" s="1"/>
  <c r="K47" i="124"/>
  <c r="K47" i="123" s="1"/>
  <c r="K47" i="101" s="1"/>
  <c r="K47" i="129" s="1"/>
  <c r="K43" i="124"/>
  <c r="K43" i="123" s="1"/>
  <c r="K43" i="101" s="1"/>
  <c r="K43" i="129" s="1"/>
  <c r="K39" i="124"/>
  <c r="K39" i="123" s="1"/>
  <c r="K39" i="101" s="1"/>
  <c r="K39" i="129" s="1"/>
  <c r="K35" i="124"/>
  <c r="K35" i="123" s="1"/>
  <c r="K35" i="101" s="1"/>
  <c r="K35" i="129" s="1"/>
  <c r="K30" i="124"/>
  <c r="K30" i="123" s="1"/>
  <c r="K30" i="101" s="1"/>
  <c r="K30" i="129" s="1"/>
  <c r="J12" i="124"/>
  <c r="J11" i="201"/>
  <c r="S4" i="203"/>
  <c r="Q11" i="203"/>
  <c r="Q3" i="203" s="1"/>
  <c r="L11" i="203"/>
  <c r="R9" i="124"/>
  <c r="R8" i="201"/>
  <c r="Q10" i="124"/>
  <c r="Q10" i="123" s="1"/>
  <c r="Q10" i="101" s="1"/>
  <c r="Q10" i="129" s="1"/>
  <c r="X19" i="124"/>
  <c r="X19" i="123" s="1"/>
  <c r="X19" i="101" s="1"/>
  <c r="X19" i="129" s="1"/>
  <c r="X61" i="124"/>
  <c r="X61" i="123" s="1"/>
  <c r="X61" i="101" s="1"/>
  <c r="X61" i="129" s="1"/>
  <c r="X20" i="124"/>
  <c r="X20" i="123" s="1"/>
  <c r="X20" i="101" s="1"/>
  <c r="X20" i="129" s="1"/>
  <c r="X21" i="124"/>
  <c r="X21" i="123" s="1"/>
  <c r="X21" i="101" s="1"/>
  <c r="X21" i="129" s="1"/>
  <c r="M11" i="203"/>
  <c r="G22" i="203"/>
  <c r="E9" i="124"/>
  <c r="E8" i="201"/>
  <c r="E16" i="124"/>
  <c r="E16" i="123" s="1"/>
  <c r="E16" i="101" s="1"/>
  <c r="E16" i="129" s="1"/>
  <c r="G16" i="124"/>
  <c r="G16" i="123" s="1"/>
  <c r="G16" i="101" s="1"/>
  <c r="G16" i="129" s="1"/>
  <c r="G7" i="124"/>
  <c r="G7" i="123" s="1"/>
  <c r="G7" i="101" s="1"/>
  <c r="G7" i="129" s="1"/>
  <c r="K14" i="124"/>
  <c r="K14" i="123" s="1"/>
  <c r="K14" i="101" s="1"/>
  <c r="K14" i="129" s="1"/>
  <c r="K5" i="124"/>
  <c r="K4" i="201"/>
  <c r="H6" i="124"/>
  <c r="H14" i="124"/>
  <c r="H14" i="123" s="1"/>
  <c r="H14" i="101" s="1"/>
  <c r="H14" i="129" s="1"/>
  <c r="F4" i="201"/>
  <c r="F5" i="124"/>
  <c r="F13" i="124"/>
  <c r="F13" i="123" s="1"/>
  <c r="F13" i="101" s="1"/>
  <c r="F13" i="129" s="1"/>
  <c r="I13" i="124"/>
  <c r="I13" i="123" s="1"/>
  <c r="I13" i="101" s="1"/>
  <c r="I13" i="129" s="1"/>
  <c r="I25" i="124"/>
  <c r="I25" i="123" s="1"/>
  <c r="I25" i="101" s="1"/>
  <c r="I25" i="129" s="1"/>
  <c r="D7" i="124"/>
  <c r="D7" i="123" s="1"/>
  <c r="D7" i="101" s="1"/>
  <c r="D7" i="129" s="1"/>
  <c r="T10" i="124"/>
  <c r="T10" i="123" s="1"/>
  <c r="T10" i="101" s="1"/>
  <c r="T10" i="129" s="1"/>
  <c r="T23" i="124"/>
  <c r="T22" i="201"/>
  <c r="X23" i="124"/>
  <c r="X22" i="201"/>
  <c r="X9" i="124"/>
  <c r="X8" i="201"/>
  <c r="V11" i="203"/>
  <c r="K52" i="202"/>
  <c r="I8" i="203"/>
  <c r="I3" i="203" s="1"/>
  <c r="P4" i="201"/>
  <c r="P5" i="124"/>
  <c r="W64" i="124"/>
  <c r="W64" i="123" s="1"/>
  <c r="W64" i="101" s="1"/>
  <c r="W64" i="129" s="1"/>
  <c r="W50" i="124"/>
  <c r="W50" i="123" s="1"/>
  <c r="W50" i="101" s="1"/>
  <c r="W50" i="129" s="1"/>
  <c r="W46" i="124"/>
  <c r="W46" i="123" s="1"/>
  <c r="W46" i="101" s="1"/>
  <c r="W46" i="129" s="1"/>
  <c r="W42" i="124"/>
  <c r="W42" i="123" s="1"/>
  <c r="W42" i="101" s="1"/>
  <c r="W42" i="129" s="1"/>
  <c r="W38" i="124"/>
  <c r="W38" i="123" s="1"/>
  <c r="W38" i="101" s="1"/>
  <c r="W38" i="129" s="1"/>
  <c r="W29" i="124"/>
  <c r="W29" i="123" s="1"/>
  <c r="W29" i="101" s="1"/>
  <c r="W29" i="129" s="1"/>
  <c r="W65" i="124"/>
  <c r="W65" i="123" s="1"/>
  <c r="W65" i="101" s="1"/>
  <c r="W65" i="129" s="1"/>
  <c r="W47" i="124"/>
  <c r="W47" i="123" s="1"/>
  <c r="W47" i="101" s="1"/>
  <c r="W47" i="129" s="1"/>
  <c r="W43" i="124"/>
  <c r="W43" i="123" s="1"/>
  <c r="W43" i="101" s="1"/>
  <c r="W43" i="129" s="1"/>
  <c r="W39" i="124"/>
  <c r="W39" i="123" s="1"/>
  <c r="W39" i="101" s="1"/>
  <c r="W39" i="129" s="1"/>
  <c r="W35" i="124"/>
  <c r="W35" i="123" s="1"/>
  <c r="W35" i="101" s="1"/>
  <c r="W35" i="129" s="1"/>
  <c r="W30" i="124"/>
  <c r="W30" i="123" s="1"/>
  <c r="W30" i="101" s="1"/>
  <c r="W30" i="129" s="1"/>
  <c r="W66" i="124"/>
  <c r="W66" i="123" s="1"/>
  <c r="W66" i="101" s="1"/>
  <c r="W66" i="129" s="1"/>
  <c r="W44" i="124"/>
  <c r="W44" i="123" s="1"/>
  <c r="W44" i="101" s="1"/>
  <c r="W44" i="129" s="1"/>
  <c r="W40" i="124"/>
  <c r="W40" i="123" s="1"/>
  <c r="W40" i="101" s="1"/>
  <c r="W40" i="129" s="1"/>
  <c r="W31" i="124"/>
  <c r="W31" i="123" s="1"/>
  <c r="W31" i="101" s="1"/>
  <c r="W31" i="129" s="1"/>
  <c r="W63" i="124"/>
  <c r="W63" i="123" s="1"/>
  <c r="W63" i="101" s="1"/>
  <c r="W63" i="129" s="1"/>
  <c r="W49" i="124"/>
  <c r="W49" i="123" s="1"/>
  <c r="W49" i="101" s="1"/>
  <c r="W49" i="129" s="1"/>
  <c r="W45" i="124"/>
  <c r="W45" i="123" s="1"/>
  <c r="W45" i="101" s="1"/>
  <c r="W45" i="129" s="1"/>
  <c r="W41" i="124"/>
  <c r="W41" i="123" s="1"/>
  <c r="W41" i="101" s="1"/>
  <c r="W41" i="129" s="1"/>
  <c r="W37" i="124"/>
  <c r="W37" i="123" s="1"/>
  <c r="W37" i="101" s="1"/>
  <c r="W37" i="129" s="1"/>
  <c r="W32" i="124"/>
  <c r="W32" i="123" s="1"/>
  <c r="W32" i="101" s="1"/>
  <c r="W32" i="129" s="1"/>
  <c r="V16" i="124"/>
  <c r="V16" i="123" s="1"/>
  <c r="V16" i="101" s="1"/>
  <c r="V16" i="129" s="1"/>
  <c r="V7" i="124"/>
  <c r="V7" i="123" s="1"/>
  <c r="V7" i="101" s="1"/>
  <c r="V7" i="129" s="1"/>
  <c r="P4" i="203"/>
  <c r="O23" i="124"/>
  <c r="O22" i="201"/>
  <c r="S9" i="124"/>
  <c r="S8" i="201"/>
  <c r="N16" i="124"/>
  <c r="N16" i="123" s="1"/>
  <c r="N16" i="101" s="1"/>
  <c r="N16" i="129" s="1"/>
  <c r="J9" i="124"/>
  <c r="J8" i="201"/>
  <c r="J16" i="124"/>
  <c r="J16" i="123" s="1"/>
  <c r="J16" i="101" s="1"/>
  <c r="J16" i="129" s="1"/>
  <c r="M24" i="124"/>
  <c r="M24" i="123" s="1"/>
  <c r="M24" i="101" s="1"/>
  <c r="M24" i="129" s="1"/>
  <c r="R52" i="202"/>
  <c r="R5" i="124"/>
  <c r="R4" i="201"/>
  <c r="Q7" i="124"/>
  <c r="Q7" i="123" s="1"/>
  <c r="Q7" i="101" s="1"/>
  <c r="Q7" i="129" s="1"/>
  <c r="Q15" i="124"/>
  <c r="Q15" i="123" s="1"/>
  <c r="Q15" i="101" s="1"/>
  <c r="Q15" i="129" s="1"/>
  <c r="F52" i="202"/>
  <c r="E36" i="124"/>
  <c r="E36" i="123" s="1"/>
  <c r="E36" i="101" s="1"/>
  <c r="E36" i="129" s="1"/>
  <c r="K4" i="203"/>
  <c r="M52" i="202"/>
  <c r="M8" i="203"/>
  <c r="R4" i="203"/>
  <c r="R3" i="203" s="1"/>
  <c r="H69" i="124"/>
  <c r="H69" i="123" s="1"/>
  <c r="H69" i="101" s="1"/>
  <c r="H69" i="129" s="1"/>
  <c r="H65" i="124"/>
  <c r="H65" i="123" s="1"/>
  <c r="H65" i="101" s="1"/>
  <c r="H65" i="129" s="1"/>
  <c r="H47" i="124"/>
  <c r="H47" i="123" s="1"/>
  <c r="H47" i="101" s="1"/>
  <c r="H47" i="129" s="1"/>
  <c r="H43" i="124"/>
  <c r="H43" i="123" s="1"/>
  <c r="H43" i="101" s="1"/>
  <c r="H43" i="129" s="1"/>
  <c r="H35" i="124"/>
  <c r="H35" i="123" s="1"/>
  <c r="H35" i="101" s="1"/>
  <c r="H35" i="129" s="1"/>
  <c r="H30" i="124"/>
  <c r="H30" i="123" s="1"/>
  <c r="H30" i="101" s="1"/>
  <c r="H30" i="129" s="1"/>
  <c r="H66" i="124"/>
  <c r="H66" i="123" s="1"/>
  <c r="H66" i="101" s="1"/>
  <c r="H66" i="129" s="1"/>
  <c r="H48" i="124"/>
  <c r="H48" i="123" s="1"/>
  <c r="H48" i="101" s="1"/>
  <c r="H48" i="129" s="1"/>
  <c r="H44" i="124"/>
  <c r="H44" i="123" s="1"/>
  <c r="H44" i="101" s="1"/>
  <c r="H44" i="129" s="1"/>
  <c r="H40" i="124"/>
  <c r="H40" i="123" s="1"/>
  <c r="H40" i="101" s="1"/>
  <c r="H40" i="129" s="1"/>
  <c r="H31" i="124"/>
  <c r="H31" i="123" s="1"/>
  <c r="H31" i="101" s="1"/>
  <c r="H31" i="129" s="1"/>
  <c r="H67" i="124"/>
  <c r="H67" i="123" s="1"/>
  <c r="H67" i="101" s="1"/>
  <c r="H67" i="129" s="1"/>
  <c r="H63" i="124"/>
  <c r="H63" i="123" s="1"/>
  <c r="H63" i="101" s="1"/>
  <c r="H63" i="129" s="1"/>
  <c r="H49" i="124"/>
  <c r="H49" i="123" s="1"/>
  <c r="H49" i="101" s="1"/>
  <c r="H49" i="129" s="1"/>
  <c r="H45" i="124"/>
  <c r="H45" i="123" s="1"/>
  <c r="H45" i="101" s="1"/>
  <c r="H45" i="129" s="1"/>
  <c r="H37" i="124"/>
  <c r="H37" i="123" s="1"/>
  <c r="H37" i="101" s="1"/>
  <c r="H37" i="129" s="1"/>
  <c r="H32" i="124"/>
  <c r="H32" i="123" s="1"/>
  <c r="H32" i="101" s="1"/>
  <c r="H32" i="129" s="1"/>
  <c r="H68" i="124"/>
  <c r="H68" i="123" s="1"/>
  <c r="H68" i="101" s="1"/>
  <c r="H68" i="129" s="1"/>
  <c r="H64" i="124"/>
  <c r="H64" i="123" s="1"/>
  <c r="H64" i="101" s="1"/>
  <c r="H64" i="129" s="1"/>
  <c r="H50" i="124"/>
  <c r="H50" i="123" s="1"/>
  <c r="H50" i="101" s="1"/>
  <c r="H50" i="129" s="1"/>
  <c r="H46" i="124"/>
  <c r="H46" i="123" s="1"/>
  <c r="H46" i="101" s="1"/>
  <c r="H46" i="129" s="1"/>
  <c r="H38" i="124"/>
  <c r="H38" i="123" s="1"/>
  <c r="H38" i="101" s="1"/>
  <c r="H38" i="129" s="1"/>
  <c r="H29" i="124"/>
  <c r="H29" i="123" s="1"/>
  <c r="H29" i="101" s="1"/>
  <c r="H29" i="129" s="1"/>
  <c r="G4" i="201"/>
  <c r="G5" i="124"/>
  <c r="G13" i="124"/>
  <c r="G13" i="123" s="1"/>
  <c r="G13" i="101" s="1"/>
  <c r="G13" i="129" s="1"/>
  <c r="X22" i="203"/>
  <c r="K24" i="124"/>
  <c r="K24" i="123" s="1"/>
  <c r="K24" i="101" s="1"/>
  <c r="K24" i="129" s="1"/>
  <c r="K10" i="124"/>
  <c r="K10" i="123" s="1"/>
  <c r="K10" i="101" s="1"/>
  <c r="K10" i="129" s="1"/>
  <c r="O22" i="203"/>
  <c r="H11" i="201"/>
  <c r="H12" i="124"/>
  <c r="H24" i="124"/>
  <c r="H24" i="123" s="1"/>
  <c r="H24" i="101" s="1"/>
  <c r="H24" i="129" s="1"/>
  <c r="F10" i="124"/>
  <c r="F10" i="123" s="1"/>
  <c r="F10" i="101" s="1"/>
  <c r="F10" i="129" s="1"/>
  <c r="F23" i="124"/>
  <c r="F22" i="201"/>
  <c r="U11" i="203"/>
  <c r="S52" i="202"/>
  <c r="I23" i="124"/>
  <c r="I22" i="201"/>
  <c r="I9" i="124"/>
  <c r="I8" i="201"/>
  <c r="D4" i="201"/>
  <c r="D5" i="124"/>
  <c r="D13" i="124"/>
  <c r="D13" i="123" s="1"/>
  <c r="D13" i="101" s="1"/>
  <c r="D13" i="129" s="1"/>
  <c r="T15" i="124"/>
  <c r="T15" i="123" s="1"/>
  <c r="T15" i="101" s="1"/>
  <c r="T15" i="129" s="1"/>
  <c r="T6" i="124"/>
  <c r="T6" i="123" s="1"/>
  <c r="T6" i="101" s="1"/>
  <c r="T6" i="129" s="1"/>
  <c r="X6" i="124"/>
  <c r="X6" i="123" s="1"/>
  <c r="X14" i="124"/>
  <c r="X14" i="123" s="1"/>
  <c r="X14" i="101" s="1"/>
  <c r="X14" i="129" s="1"/>
  <c r="D3" i="203"/>
  <c r="W11" i="201"/>
  <c r="W12" i="124"/>
  <c r="V4" i="201"/>
  <c r="V3" i="201" s="1"/>
  <c r="V5" i="124"/>
  <c r="V13" i="124"/>
  <c r="V13" i="123" s="1"/>
  <c r="V13" i="101" s="1"/>
  <c r="V13" i="129" s="1"/>
  <c r="E52" i="202"/>
  <c r="W11" i="203"/>
  <c r="S5" i="124"/>
  <c r="S4" i="201"/>
  <c r="N4" i="201"/>
  <c r="N5" i="124"/>
  <c r="L24" i="123"/>
  <c r="L24" i="101" s="1"/>
  <c r="L24" i="129" s="1"/>
  <c r="J14" i="124"/>
  <c r="J14" i="123" s="1"/>
  <c r="J14" i="101" s="1"/>
  <c r="J14" i="129" s="1"/>
  <c r="J4" i="201"/>
  <c r="J5" i="124"/>
  <c r="Q13" i="124"/>
  <c r="Q13" i="123" s="1"/>
  <c r="Q13" i="101" s="1"/>
  <c r="Q13" i="129" s="1"/>
  <c r="Q25" i="124"/>
  <c r="Q25" i="123" s="1"/>
  <c r="Q25" i="101" s="1"/>
  <c r="Q25" i="129" s="1"/>
  <c r="G11" i="203"/>
  <c r="R66" i="124"/>
  <c r="R66" i="123" s="1"/>
  <c r="R66" i="101" s="1"/>
  <c r="R66" i="129" s="1"/>
  <c r="R44" i="124"/>
  <c r="R44" i="123" s="1"/>
  <c r="R44" i="101" s="1"/>
  <c r="R44" i="129" s="1"/>
  <c r="R40" i="124"/>
  <c r="R40" i="123" s="1"/>
  <c r="R40" i="101" s="1"/>
  <c r="R40" i="129" s="1"/>
  <c r="R31" i="124"/>
  <c r="R31" i="123" s="1"/>
  <c r="R31" i="101" s="1"/>
  <c r="R31" i="129" s="1"/>
  <c r="R67" i="124"/>
  <c r="R67" i="123" s="1"/>
  <c r="R67" i="101" s="1"/>
  <c r="R67" i="129" s="1"/>
  <c r="R63" i="124"/>
  <c r="R63" i="123" s="1"/>
  <c r="R63" i="101" s="1"/>
  <c r="R63" i="129" s="1"/>
  <c r="R49" i="124"/>
  <c r="R49" i="123" s="1"/>
  <c r="R49" i="101" s="1"/>
  <c r="R49" i="129" s="1"/>
  <c r="R45" i="124"/>
  <c r="R45" i="123" s="1"/>
  <c r="R45" i="101" s="1"/>
  <c r="R45" i="129" s="1"/>
  <c r="R37" i="124"/>
  <c r="R37" i="123" s="1"/>
  <c r="R37" i="101" s="1"/>
  <c r="R37" i="129" s="1"/>
  <c r="R32" i="124"/>
  <c r="R32" i="123" s="1"/>
  <c r="R32" i="101" s="1"/>
  <c r="R32" i="129" s="1"/>
  <c r="R68" i="124"/>
  <c r="R68" i="123" s="1"/>
  <c r="R68" i="101" s="1"/>
  <c r="R68" i="129" s="1"/>
  <c r="R64" i="124"/>
  <c r="R64" i="123" s="1"/>
  <c r="R64" i="101" s="1"/>
  <c r="R64" i="129" s="1"/>
  <c r="R50" i="124"/>
  <c r="R50" i="123" s="1"/>
  <c r="R50" i="101" s="1"/>
  <c r="R50" i="129" s="1"/>
  <c r="R46" i="124"/>
  <c r="R46" i="123" s="1"/>
  <c r="R46" i="101" s="1"/>
  <c r="R46" i="129" s="1"/>
  <c r="R42" i="124"/>
  <c r="R42" i="123" s="1"/>
  <c r="R42" i="101" s="1"/>
  <c r="R42" i="129" s="1"/>
  <c r="R38" i="124"/>
  <c r="R38" i="123" s="1"/>
  <c r="R38" i="101" s="1"/>
  <c r="R38" i="129" s="1"/>
  <c r="R29" i="124"/>
  <c r="R29" i="123" s="1"/>
  <c r="R29" i="101" s="1"/>
  <c r="R29" i="129" s="1"/>
  <c r="R69" i="124"/>
  <c r="R69" i="123" s="1"/>
  <c r="R69" i="101" s="1"/>
  <c r="R69" i="129" s="1"/>
  <c r="R65" i="124"/>
  <c r="R65" i="123" s="1"/>
  <c r="R65" i="101" s="1"/>
  <c r="R65" i="129" s="1"/>
  <c r="R47" i="124"/>
  <c r="R47" i="123" s="1"/>
  <c r="R47" i="101" s="1"/>
  <c r="R47" i="129" s="1"/>
  <c r="R43" i="124"/>
  <c r="R43" i="123" s="1"/>
  <c r="R43" i="101" s="1"/>
  <c r="R43" i="129" s="1"/>
  <c r="R39" i="124"/>
  <c r="R39" i="123" s="1"/>
  <c r="R39" i="101" s="1"/>
  <c r="R39" i="129" s="1"/>
  <c r="R35" i="124"/>
  <c r="R35" i="123" s="1"/>
  <c r="R35" i="101" s="1"/>
  <c r="R35" i="129" s="1"/>
  <c r="R30" i="124"/>
  <c r="R30" i="123" s="1"/>
  <c r="R30" i="101" s="1"/>
  <c r="R30" i="129" s="1"/>
  <c r="W52" i="202"/>
  <c r="G10" i="124"/>
  <c r="G10" i="123" s="1"/>
  <c r="G10" i="101" s="1"/>
  <c r="G10" i="129" s="1"/>
  <c r="G23" i="124"/>
  <c r="G22" i="201"/>
  <c r="E11" i="203"/>
  <c r="K7" i="124"/>
  <c r="K7" i="123" s="1"/>
  <c r="K7" i="101" s="1"/>
  <c r="K7" i="129" s="1"/>
  <c r="K15" i="124"/>
  <c r="K15" i="123" s="1"/>
  <c r="K15" i="101" s="1"/>
  <c r="K15" i="129" s="1"/>
  <c r="H16" i="124"/>
  <c r="H16" i="123" s="1"/>
  <c r="H16" i="101" s="1"/>
  <c r="H16" i="129" s="1"/>
  <c r="U4" i="201"/>
  <c r="U5" i="124"/>
  <c r="F15" i="124"/>
  <c r="F15" i="123" s="1"/>
  <c r="F15" i="101" s="1"/>
  <c r="F15" i="129" s="1"/>
  <c r="I6" i="124"/>
  <c r="I6" i="123" s="1"/>
  <c r="I6" i="101" s="1"/>
  <c r="I6" i="129" s="1"/>
  <c r="I14" i="124"/>
  <c r="I14" i="123" s="1"/>
  <c r="I14" i="101" s="1"/>
  <c r="I14" i="129" s="1"/>
  <c r="D10" i="124"/>
  <c r="D10" i="123" s="1"/>
  <c r="D10" i="101" s="1"/>
  <c r="D10" i="129" s="1"/>
  <c r="D23" i="124"/>
  <c r="D22" i="201"/>
  <c r="T25" i="124"/>
  <c r="T25" i="123" s="1"/>
  <c r="T25" i="101" s="1"/>
  <c r="T25" i="129" s="1"/>
  <c r="T12" i="124"/>
  <c r="T11" i="201"/>
  <c r="M36" i="124"/>
  <c r="M36" i="123" s="1"/>
  <c r="M36" i="101" s="1"/>
  <c r="M36" i="129" s="1"/>
  <c r="X12" i="124"/>
  <c r="X11" i="201"/>
  <c r="X24" i="124"/>
  <c r="X24" i="123" s="1"/>
  <c r="X24" i="101" s="1"/>
  <c r="X24" i="129" s="1"/>
  <c r="V52" i="202"/>
  <c r="V23" i="124"/>
  <c r="V22" i="201"/>
  <c r="N23" i="124"/>
  <c r="N22" i="201"/>
  <c r="H71" i="204"/>
  <c r="M4" i="201"/>
  <c r="M5" i="124"/>
  <c r="Q23" i="124"/>
  <c r="Q22" i="201"/>
  <c r="Q9" i="124"/>
  <c r="Q8" i="201"/>
  <c r="H4" i="201"/>
  <c r="H5" i="124"/>
  <c r="H5" i="123" s="1"/>
  <c r="U23" i="124"/>
  <c r="U22" i="201"/>
  <c r="H52" i="202"/>
  <c r="I11" i="201"/>
  <c r="I12" i="124"/>
  <c r="I24" i="124"/>
  <c r="I24" i="123" s="1"/>
  <c r="I24" i="101" s="1"/>
  <c r="I24" i="129" s="1"/>
  <c r="D15" i="124"/>
  <c r="D15" i="123" s="1"/>
  <c r="D15" i="101" s="1"/>
  <c r="D15" i="129" s="1"/>
  <c r="D6" i="124"/>
  <c r="D6" i="123" s="1"/>
  <c r="D6" i="101" s="1"/>
  <c r="D6" i="129" s="1"/>
  <c r="T8" i="201"/>
  <c r="T9" i="124"/>
  <c r="X16" i="124"/>
  <c r="X16" i="123" s="1"/>
  <c r="X16" i="101" s="1"/>
  <c r="X16" i="129" s="1"/>
  <c r="V3" i="203"/>
  <c r="U21" i="124"/>
  <c r="U21" i="123" s="1"/>
  <c r="U21" i="101" s="1"/>
  <c r="U21" i="129" s="1"/>
  <c r="U51" i="124"/>
  <c r="U51" i="123" s="1"/>
  <c r="U51" i="101" s="1"/>
  <c r="U51" i="129" s="1"/>
  <c r="U19" i="124"/>
  <c r="U19" i="123" s="1"/>
  <c r="U19" i="101" s="1"/>
  <c r="U19" i="129" s="1"/>
  <c r="W5" i="124"/>
  <c r="W4" i="201"/>
  <c r="V15" i="124"/>
  <c r="V15" i="123" s="1"/>
  <c r="V15" i="101" s="1"/>
  <c r="V15" i="129" s="1"/>
  <c r="P11" i="203"/>
  <c r="O9" i="124"/>
  <c r="O8" i="201"/>
  <c r="D52" i="202"/>
  <c r="L4" i="201"/>
  <c r="L5" i="124"/>
  <c r="L13" i="124"/>
  <c r="L13" i="123" s="1"/>
  <c r="L13" i="101" s="1"/>
  <c r="L13" i="129" s="1"/>
  <c r="J7" i="124"/>
  <c r="J7" i="123" s="1"/>
  <c r="J7" i="101" s="1"/>
  <c r="J7" i="129" s="1"/>
  <c r="J15" i="124"/>
  <c r="J15" i="123" s="1"/>
  <c r="J15" i="101" s="1"/>
  <c r="J15" i="129" s="1"/>
  <c r="S22" i="203"/>
  <c r="S8" i="203"/>
  <c r="O52" i="202"/>
  <c r="M10" i="124"/>
  <c r="M10" i="123" s="1"/>
  <c r="M10" i="101" s="1"/>
  <c r="M10" i="129" s="1"/>
  <c r="M22" i="201"/>
  <c r="M23" i="124"/>
  <c r="Q52" i="202"/>
  <c r="Q6" i="124"/>
  <c r="Q6" i="123" s="1"/>
  <c r="Q6" i="101" s="1"/>
  <c r="Q6" i="129" s="1"/>
  <c r="Q14" i="124"/>
  <c r="Q14" i="123" s="1"/>
  <c r="Q14" i="101" s="1"/>
  <c r="Q14" i="129" s="1"/>
  <c r="E5" i="124"/>
  <c r="E4" i="201"/>
  <c r="E3" i="201" s="1"/>
  <c r="G25" i="124"/>
  <c r="G25" i="123" s="1"/>
  <c r="G25" i="101" s="1"/>
  <c r="G25" i="129" s="1"/>
  <c r="E4" i="203"/>
  <c r="X8" i="203"/>
  <c r="X3" i="203" s="1"/>
  <c r="K23" i="124"/>
  <c r="K22" i="201"/>
  <c r="L19" i="124"/>
  <c r="L19" i="123" s="1"/>
  <c r="L19" i="101" s="1"/>
  <c r="L19" i="129" s="1"/>
  <c r="L61" i="124"/>
  <c r="L61" i="123" s="1"/>
  <c r="L61" i="101" s="1"/>
  <c r="L61" i="129" s="1"/>
  <c r="L20" i="124"/>
  <c r="L20" i="123" s="1"/>
  <c r="L20" i="101" s="1"/>
  <c r="L20" i="129" s="1"/>
  <c r="O8" i="203"/>
  <c r="H10" i="124"/>
  <c r="H10" i="123" s="1"/>
  <c r="H10" i="101" s="1"/>
  <c r="H10" i="129" s="1"/>
  <c r="F11" i="203"/>
  <c r="U15" i="124"/>
  <c r="U15" i="123" s="1"/>
  <c r="U15" i="101" s="1"/>
  <c r="U15" i="129" s="1"/>
  <c r="U6" i="124"/>
  <c r="U6" i="123" s="1"/>
  <c r="U6" i="101" s="1"/>
  <c r="U6" i="129" s="1"/>
  <c r="F8" i="201"/>
  <c r="F9" i="124"/>
  <c r="H61" i="124"/>
  <c r="H61" i="123" s="1"/>
  <c r="H61" i="101" s="1"/>
  <c r="H61" i="129" s="1"/>
  <c r="H20" i="124"/>
  <c r="H20" i="123" s="1"/>
  <c r="H20" i="101" s="1"/>
  <c r="H20" i="129" s="1"/>
  <c r="H21" i="124"/>
  <c r="H21" i="123" s="1"/>
  <c r="H21" i="101" s="1"/>
  <c r="H21" i="129" s="1"/>
  <c r="I16" i="124"/>
  <c r="I16" i="123" s="1"/>
  <c r="I16" i="101" s="1"/>
  <c r="I16" i="129" s="1"/>
  <c r="D25" i="124"/>
  <c r="D25" i="123" s="1"/>
  <c r="D25" i="101" s="1"/>
  <c r="D25" i="129" s="1"/>
  <c r="D11" i="201"/>
  <c r="D12" i="124"/>
  <c r="T14" i="124"/>
  <c r="T14" i="123" s="1"/>
  <c r="T14" i="101" s="1"/>
  <c r="T14" i="129" s="1"/>
  <c r="N52" i="202"/>
  <c r="X4" i="201"/>
  <c r="X5" i="124"/>
  <c r="X3" i="201" l="1"/>
  <c r="M3" i="203"/>
  <c r="T3" i="203"/>
  <c r="R3" i="201"/>
  <c r="U3" i="201"/>
  <c r="K3" i="201"/>
  <c r="G3" i="201"/>
  <c r="J3" i="203"/>
  <c r="K3" i="203"/>
  <c r="O3" i="203"/>
  <c r="W3" i="201"/>
  <c r="J3" i="201"/>
  <c r="P3" i="201"/>
  <c r="L3" i="201"/>
  <c r="M3" i="201"/>
  <c r="L22" i="124"/>
  <c r="N3" i="201"/>
  <c r="F33" i="203"/>
  <c r="L71" i="204"/>
  <c r="H19" i="124"/>
  <c r="H19" i="123" s="1"/>
  <c r="H19" i="101" s="1"/>
  <c r="H19" i="129" s="1"/>
  <c r="U20" i="124"/>
  <c r="U20" i="123" s="1"/>
  <c r="U20" i="101" s="1"/>
  <c r="U20" i="129" s="1"/>
  <c r="L3" i="203"/>
  <c r="G71" i="204"/>
  <c r="P71" i="204"/>
  <c r="K17" i="204"/>
  <c r="V17" i="203"/>
  <c r="K71" i="204"/>
  <c r="K17" i="203"/>
  <c r="L21" i="124"/>
  <c r="L21" i="123" s="1"/>
  <c r="L21" i="101" s="1"/>
  <c r="L21" i="129" s="1"/>
  <c r="E3" i="203"/>
  <c r="H3" i="201"/>
  <c r="T17" i="204"/>
  <c r="W67" i="124"/>
  <c r="W67" i="123" s="1"/>
  <c r="W67" i="101" s="1"/>
  <c r="W67" i="129" s="1"/>
  <c r="Q71" i="204"/>
  <c r="N67" i="124"/>
  <c r="N67" i="123" s="1"/>
  <c r="N67" i="101" s="1"/>
  <c r="N67" i="129" s="1"/>
  <c r="P17" i="202"/>
  <c r="P2" i="202" s="1"/>
  <c r="U33" i="203"/>
  <c r="W17" i="204"/>
  <c r="S3" i="201"/>
  <c r="X51" i="124"/>
  <c r="X51" i="123" s="1"/>
  <c r="X51" i="101" s="1"/>
  <c r="X51" i="129" s="1"/>
  <c r="I68" i="124"/>
  <c r="I68" i="123" s="1"/>
  <c r="I68" i="101" s="1"/>
  <c r="I68" i="129" s="1"/>
  <c r="H51" i="124"/>
  <c r="H51" i="123" s="1"/>
  <c r="H51" i="101" s="1"/>
  <c r="H51" i="129" s="1"/>
  <c r="U61" i="124"/>
  <c r="U61" i="123" s="1"/>
  <c r="U61" i="101" s="1"/>
  <c r="U61" i="129" s="1"/>
  <c r="H17" i="202"/>
  <c r="H2" i="202" s="1"/>
  <c r="H42" i="124"/>
  <c r="H42" i="123" s="1"/>
  <c r="H42" i="101" s="1"/>
  <c r="H42" i="129" s="1"/>
  <c r="H41" i="124"/>
  <c r="H41" i="123" s="1"/>
  <c r="H41" i="101" s="1"/>
  <c r="H41" i="129" s="1"/>
  <c r="R17" i="202"/>
  <c r="K46" i="124"/>
  <c r="K46" i="123" s="1"/>
  <c r="K46" i="101" s="1"/>
  <c r="K46" i="129" s="1"/>
  <c r="K45" i="124"/>
  <c r="K45" i="123" s="1"/>
  <c r="K45" i="101" s="1"/>
  <c r="K45" i="129" s="1"/>
  <c r="K66" i="124"/>
  <c r="K66" i="123" s="1"/>
  <c r="K66" i="101" s="1"/>
  <c r="K66" i="129" s="1"/>
  <c r="L17" i="202"/>
  <c r="L2" i="202" s="1"/>
  <c r="P38" i="124"/>
  <c r="P38" i="123" s="1"/>
  <c r="P38" i="101" s="1"/>
  <c r="P38" i="129" s="1"/>
  <c r="P37" i="124"/>
  <c r="P37" i="123" s="1"/>
  <c r="P37" i="101" s="1"/>
  <c r="P37" i="129" s="1"/>
  <c r="Q17" i="202"/>
  <c r="Q2" i="202" s="1"/>
  <c r="R41" i="124"/>
  <c r="R41" i="123" s="1"/>
  <c r="R41" i="101" s="1"/>
  <c r="R41" i="129" s="1"/>
  <c r="R48" i="124"/>
  <c r="R48" i="123" s="1"/>
  <c r="R48" i="101" s="1"/>
  <c r="R48" i="129" s="1"/>
  <c r="I17" i="202"/>
  <c r="I2" i="202" s="1"/>
  <c r="R52" i="204"/>
  <c r="E17" i="202"/>
  <c r="E2" i="202" s="1"/>
  <c r="W48" i="124"/>
  <c r="W48" i="123" s="1"/>
  <c r="W48" i="101" s="1"/>
  <c r="W48" i="129" s="1"/>
  <c r="W69" i="124"/>
  <c r="W69" i="123" s="1"/>
  <c r="W69" i="101" s="1"/>
  <c r="W69" i="129" s="1"/>
  <c r="W68" i="124"/>
  <c r="W68" i="123" s="1"/>
  <c r="W68" i="101" s="1"/>
  <c r="W68" i="129" s="1"/>
  <c r="I17" i="203"/>
  <c r="N69" i="124"/>
  <c r="N69" i="123" s="1"/>
  <c r="N69" i="101" s="1"/>
  <c r="N69" i="129" s="1"/>
  <c r="N68" i="124"/>
  <c r="N68" i="123" s="1"/>
  <c r="N68" i="101" s="1"/>
  <c r="N68" i="129" s="1"/>
  <c r="S33" i="203"/>
  <c r="H17" i="204"/>
  <c r="M17" i="202"/>
  <c r="M2" i="202" s="1"/>
  <c r="I41" i="124"/>
  <c r="I41" i="123" s="1"/>
  <c r="I41" i="101" s="1"/>
  <c r="I41" i="129" s="1"/>
  <c r="I48" i="124"/>
  <c r="I48" i="123" s="1"/>
  <c r="I48" i="101" s="1"/>
  <c r="I48" i="129" s="1"/>
  <c r="I69" i="124"/>
  <c r="I69" i="123" s="1"/>
  <c r="I69" i="101" s="1"/>
  <c r="I69" i="129" s="1"/>
  <c r="X17" i="202"/>
  <c r="X2" i="202" s="1"/>
  <c r="L51" i="124"/>
  <c r="L51" i="123" s="1"/>
  <c r="L51" i="101" s="1"/>
  <c r="L51" i="129" s="1"/>
  <c r="S17" i="204"/>
  <c r="R71" i="204"/>
  <c r="D33" i="203"/>
  <c r="H39" i="124"/>
  <c r="H39" i="123" s="1"/>
  <c r="H39" i="101" s="1"/>
  <c r="H39" i="129" s="1"/>
  <c r="J17" i="204"/>
  <c r="S46" i="124"/>
  <c r="S46" i="123" s="1"/>
  <c r="S46" i="101" s="1"/>
  <c r="S46" i="129" s="1"/>
  <c r="S45" i="124"/>
  <c r="S45" i="123" s="1"/>
  <c r="S45" i="101" s="1"/>
  <c r="S45" i="129" s="1"/>
  <c r="S66" i="124"/>
  <c r="S66" i="123" s="1"/>
  <c r="S66" i="101" s="1"/>
  <c r="S66" i="129" s="1"/>
  <c r="L17" i="204"/>
  <c r="P35" i="124"/>
  <c r="P35" i="123" s="1"/>
  <c r="P35" i="101" s="1"/>
  <c r="P35" i="129" s="1"/>
  <c r="P33" i="203"/>
  <c r="L18" i="124"/>
  <c r="L17" i="201"/>
  <c r="E4" i="124"/>
  <c r="E5" i="123"/>
  <c r="E31" i="124"/>
  <c r="E31" i="123" s="1"/>
  <c r="E31" i="101" s="1"/>
  <c r="E31" i="129" s="1"/>
  <c r="E43" i="124"/>
  <c r="E43" i="123" s="1"/>
  <c r="E43" i="101" s="1"/>
  <c r="E43" i="129" s="1"/>
  <c r="E46" i="124"/>
  <c r="E46" i="123" s="1"/>
  <c r="E46" i="101" s="1"/>
  <c r="E46" i="129" s="1"/>
  <c r="E45" i="124"/>
  <c r="E45" i="123" s="1"/>
  <c r="E45" i="101" s="1"/>
  <c r="E45" i="129" s="1"/>
  <c r="U35" i="124"/>
  <c r="U35" i="123" s="1"/>
  <c r="U35" i="101" s="1"/>
  <c r="U35" i="129" s="1"/>
  <c r="U38" i="124"/>
  <c r="U38" i="123" s="1"/>
  <c r="U38" i="101" s="1"/>
  <c r="U38" i="129" s="1"/>
  <c r="U37" i="124"/>
  <c r="U37" i="123" s="1"/>
  <c r="U37" i="101" s="1"/>
  <c r="U37" i="129" s="1"/>
  <c r="V28" i="124"/>
  <c r="V27" i="201"/>
  <c r="V31" i="124"/>
  <c r="V31" i="123" s="1"/>
  <c r="V31" i="101" s="1"/>
  <c r="V31" i="129" s="1"/>
  <c r="V43" i="124"/>
  <c r="V43" i="123" s="1"/>
  <c r="V43" i="101" s="1"/>
  <c r="V43" i="129" s="1"/>
  <c r="V46" i="124"/>
  <c r="V46" i="123" s="1"/>
  <c r="V46" i="101" s="1"/>
  <c r="V46" i="129" s="1"/>
  <c r="M27" i="203"/>
  <c r="F20" i="124"/>
  <c r="F20" i="123" s="1"/>
  <c r="F20" i="101" s="1"/>
  <c r="F20" i="129" s="1"/>
  <c r="J4" i="124"/>
  <c r="J5" i="123"/>
  <c r="M44" i="124"/>
  <c r="M44" i="123" s="1"/>
  <c r="M44" i="101" s="1"/>
  <c r="M44" i="129" s="1"/>
  <c r="M65" i="124"/>
  <c r="M65" i="123" s="1"/>
  <c r="M65" i="101" s="1"/>
  <c r="M65" i="129" s="1"/>
  <c r="M64" i="124"/>
  <c r="M64" i="123" s="1"/>
  <c r="M64" i="101" s="1"/>
  <c r="M64" i="129" s="1"/>
  <c r="M63" i="124"/>
  <c r="M63" i="123" s="1"/>
  <c r="M63" i="101" s="1"/>
  <c r="M63" i="129" s="1"/>
  <c r="K51" i="124"/>
  <c r="K51" i="123" s="1"/>
  <c r="K51" i="101" s="1"/>
  <c r="K51" i="129" s="1"/>
  <c r="V19" i="124"/>
  <c r="V19" i="123" s="1"/>
  <c r="V19" i="101" s="1"/>
  <c r="V19" i="129" s="1"/>
  <c r="I8" i="124"/>
  <c r="I9" i="123"/>
  <c r="L40" i="124"/>
  <c r="L40" i="123" s="1"/>
  <c r="L40" i="101" s="1"/>
  <c r="L40" i="129" s="1"/>
  <c r="L47" i="124"/>
  <c r="L47" i="123" s="1"/>
  <c r="L47" i="101" s="1"/>
  <c r="L47" i="129" s="1"/>
  <c r="L50" i="124"/>
  <c r="L50" i="123" s="1"/>
  <c r="L50" i="101" s="1"/>
  <c r="L50" i="129" s="1"/>
  <c r="L49" i="124"/>
  <c r="L49" i="123" s="1"/>
  <c r="L49" i="101" s="1"/>
  <c r="L49" i="129" s="1"/>
  <c r="D40" i="124"/>
  <c r="D40" i="123" s="1"/>
  <c r="D40" i="101" s="1"/>
  <c r="D40" i="129" s="1"/>
  <c r="D47" i="124"/>
  <c r="D47" i="123" s="1"/>
  <c r="D47" i="101" s="1"/>
  <c r="D47" i="129" s="1"/>
  <c r="D50" i="124"/>
  <c r="D50" i="123" s="1"/>
  <c r="D50" i="101" s="1"/>
  <c r="D50" i="129" s="1"/>
  <c r="D49" i="124"/>
  <c r="D49" i="123" s="1"/>
  <c r="D49" i="101" s="1"/>
  <c r="D49" i="129" s="1"/>
  <c r="X8" i="124"/>
  <c r="X9" i="123"/>
  <c r="M71" i="204"/>
  <c r="T21" i="124"/>
  <c r="T21" i="123" s="1"/>
  <c r="T21" i="101" s="1"/>
  <c r="T21" i="129" s="1"/>
  <c r="F4" i="124"/>
  <c r="F5" i="123"/>
  <c r="K4" i="124"/>
  <c r="K5" i="123"/>
  <c r="M19" i="124"/>
  <c r="M19" i="123" s="1"/>
  <c r="M19" i="101" s="1"/>
  <c r="M19" i="129" s="1"/>
  <c r="R61" i="124"/>
  <c r="R61" i="123" s="1"/>
  <c r="R61" i="101" s="1"/>
  <c r="R61" i="129" s="1"/>
  <c r="T35" i="124"/>
  <c r="T35" i="123" s="1"/>
  <c r="T35" i="101" s="1"/>
  <c r="T35" i="129" s="1"/>
  <c r="T38" i="124"/>
  <c r="T38" i="123" s="1"/>
  <c r="T38" i="101" s="1"/>
  <c r="T38" i="129" s="1"/>
  <c r="T37" i="124"/>
  <c r="T37" i="123" s="1"/>
  <c r="T37" i="101" s="1"/>
  <c r="T37" i="129" s="1"/>
  <c r="K33" i="201"/>
  <c r="K34" i="124"/>
  <c r="I155" i="149"/>
  <c r="H22" i="124"/>
  <c r="H23" i="123"/>
  <c r="G3" i="203"/>
  <c r="G27" i="203"/>
  <c r="Q3" i="201"/>
  <c r="P51" i="124"/>
  <c r="P51" i="123" s="1"/>
  <c r="P51" i="101" s="1"/>
  <c r="P51" i="129" s="1"/>
  <c r="F11" i="124"/>
  <c r="F12" i="123"/>
  <c r="P27" i="201"/>
  <c r="P28" i="124"/>
  <c r="G28" i="124"/>
  <c r="G27" i="201"/>
  <c r="G31" i="124"/>
  <c r="G31" i="123" s="1"/>
  <c r="G31" i="101" s="1"/>
  <c r="G31" i="129" s="1"/>
  <c r="G43" i="124"/>
  <c r="G43" i="123" s="1"/>
  <c r="G43" i="101" s="1"/>
  <c r="G43" i="129" s="1"/>
  <c r="G46" i="124"/>
  <c r="G46" i="123" s="1"/>
  <c r="G46" i="101" s="1"/>
  <c r="G46" i="129" s="1"/>
  <c r="Q20" i="124"/>
  <c r="Q20" i="123" s="1"/>
  <c r="Q20" i="101" s="1"/>
  <c r="Q20" i="129" s="1"/>
  <c r="F45" i="124"/>
  <c r="F45" i="123" s="1"/>
  <c r="F45" i="101" s="1"/>
  <c r="F45" i="129" s="1"/>
  <c r="F66" i="124"/>
  <c r="F66" i="123" s="1"/>
  <c r="F66" i="101" s="1"/>
  <c r="F66" i="129" s="1"/>
  <c r="F29" i="124"/>
  <c r="F29" i="123" s="1"/>
  <c r="F29" i="101" s="1"/>
  <c r="F29" i="129" s="1"/>
  <c r="N8" i="124"/>
  <c r="N9" i="123"/>
  <c r="P155" i="149"/>
  <c r="J61" i="124"/>
  <c r="J61" i="123" s="1"/>
  <c r="J61" i="101" s="1"/>
  <c r="J61" i="129" s="1"/>
  <c r="W19" i="124"/>
  <c r="W19" i="123" s="1"/>
  <c r="W19" i="101" s="1"/>
  <c r="W19" i="129" s="1"/>
  <c r="O49" i="124"/>
  <c r="O49" i="123" s="1"/>
  <c r="O49" i="101" s="1"/>
  <c r="O49" i="129" s="1"/>
  <c r="O30" i="124"/>
  <c r="O30" i="123" s="1"/>
  <c r="O30" i="101" s="1"/>
  <c r="O30" i="129" s="1"/>
  <c r="O34" i="124"/>
  <c r="O33" i="201"/>
  <c r="Q42" i="124"/>
  <c r="Q42" i="123" s="1"/>
  <c r="Q42" i="101" s="1"/>
  <c r="Q42" i="129" s="1"/>
  <c r="Q41" i="124"/>
  <c r="Q41" i="123" s="1"/>
  <c r="Q41" i="101" s="1"/>
  <c r="Q41" i="129" s="1"/>
  <c r="Q48" i="124"/>
  <c r="Q48" i="123" s="1"/>
  <c r="Q48" i="101" s="1"/>
  <c r="Q48" i="129" s="1"/>
  <c r="Q69" i="124"/>
  <c r="Q69" i="123" s="1"/>
  <c r="Q69" i="101" s="1"/>
  <c r="Q69" i="129" s="1"/>
  <c r="D20" i="124"/>
  <c r="D20" i="123" s="1"/>
  <c r="D20" i="101" s="1"/>
  <c r="D20" i="129" s="1"/>
  <c r="X33" i="201"/>
  <c r="X34" i="124"/>
  <c r="X32" i="124"/>
  <c r="X32" i="123" s="1"/>
  <c r="X32" i="101" s="1"/>
  <c r="X32" i="129" s="1"/>
  <c r="X40" i="124"/>
  <c r="X40" i="123" s="1"/>
  <c r="X40" i="101" s="1"/>
  <c r="X40" i="129" s="1"/>
  <c r="X47" i="124"/>
  <c r="X47" i="123" s="1"/>
  <c r="X47" i="101" s="1"/>
  <c r="X47" i="129" s="1"/>
  <c r="I52" i="204"/>
  <c r="U27" i="203"/>
  <c r="U26" i="203" s="1"/>
  <c r="D17" i="202"/>
  <c r="D2" i="202" s="1"/>
  <c r="O8" i="124"/>
  <c r="O9" i="123"/>
  <c r="W4" i="124"/>
  <c r="W5" i="123"/>
  <c r="E40" i="124"/>
  <c r="E40" i="123" s="1"/>
  <c r="E40" i="101" s="1"/>
  <c r="E40" i="129" s="1"/>
  <c r="E47" i="124"/>
  <c r="E47" i="123" s="1"/>
  <c r="E47" i="101" s="1"/>
  <c r="E47" i="129" s="1"/>
  <c r="E50" i="124"/>
  <c r="E50" i="123" s="1"/>
  <c r="E50" i="101" s="1"/>
  <c r="E50" i="129" s="1"/>
  <c r="E49" i="124"/>
  <c r="E49" i="123" s="1"/>
  <c r="E49" i="101" s="1"/>
  <c r="E49" i="129" s="1"/>
  <c r="T8" i="124"/>
  <c r="T9" i="123"/>
  <c r="U22" i="124"/>
  <c r="U23" i="123"/>
  <c r="U39" i="124"/>
  <c r="U39" i="123" s="1"/>
  <c r="U39" i="101" s="1"/>
  <c r="U39" i="129" s="1"/>
  <c r="U42" i="124"/>
  <c r="U42" i="123" s="1"/>
  <c r="U42" i="101" s="1"/>
  <c r="U42" i="129" s="1"/>
  <c r="U41" i="124"/>
  <c r="U41" i="123" s="1"/>
  <c r="U41" i="101" s="1"/>
  <c r="U41" i="129" s="1"/>
  <c r="V32" i="124"/>
  <c r="V32" i="123" s="1"/>
  <c r="V32" i="101" s="1"/>
  <c r="V32" i="129" s="1"/>
  <c r="V40" i="124"/>
  <c r="V40" i="123" s="1"/>
  <c r="V40" i="101" s="1"/>
  <c r="V40" i="129" s="1"/>
  <c r="V47" i="124"/>
  <c r="V47" i="123" s="1"/>
  <c r="V47" i="101" s="1"/>
  <c r="V47" i="129" s="1"/>
  <c r="V50" i="124"/>
  <c r="V50" i="123" s="1"/>
  <c r="V50" i="101" s="1"/>
  <c r="V50" i="129" s="1"/>
  <c r="M33" i="203"/>
  <c r="U4" i="124"/>
  <c r="U5" i="123"/>
  <c r="F61" i="124"/>
  <c r="M48" i="124"/>
  <c r="M48" i="123" s="1"/>
  <c r="M48" i="101" s="1"/>
  <c r="M48" i="129" s="1"/>
  <c r="M69" i="124"/>
  <c r="M69" i="123" s="1"/>
  <c r="M69" i="101" s="1"/>
  <c r="M69" i="129" s="1"/>
  <c r="M68" i="124"/>
  <c r="M68" i="123" s="1"/>
  <c r="M68" i="101" s="1"/>
  <c r="M68" i="129" s="1"/>
  <c r="M67" i="124"/>
  <c r="M67" i="123" s="1"/>
  <c r="M67" i="101" s="1"/>
  <c r="M67" i="129" s="1"/>
  <c r="V4" i="124"/>
  <c r="V5" i="123"/>
  <c r="K18" i="124"/>
  <c r="K17" i="201"/>
  <c r="V51" i="124"/>
  <c r="V51" i="123" s="1"/>
  <c r="V51" i="101" s="1"/>
  <c r="V51" i="129" s="1"/>
  <c r="X6" i="101"/>
  <c r="X6" i="129" s="1"/>
  <c r="S17" i="202"/>
  <c r="S2" i="202" s="1"/>
  <c r="F22" i="124"/>
  <c r="F23" i="123"/>
  <c r="H27" i="201"/>
  <c r="H28" i="124"/>
  <c r="L44" i="124"/>
  <c r="L44" i="123" s="1"/>
  <c r="L44" i="101" s="1"/>
  <c r="L44" i="129" s="1"/>
  <c r="L65" i="124"/>
  <c r="L65" i="123" s="1"/>
  <c r="L65" i="101" s="1"/>
  <c r="L65" i="129" s="1"/>
  <c r="L64" i="124"/>
  <c r="L64" i="123" s="1"/>
  <c r="L64" i="101" s="1"/>
  <c r="L64" i="129" s="1"/>
  <c r="L63" i="124"/>
  <c r="L63" i="123" s="1"/>
  <c r="L63" i="101" s="1"/>
  <c r="L63" i="129" s="1"/>
  <c r="D44" i="124"/>
  <c r="D44" i="123" s="1"/>
  <c r="D44" i="101" s="1"/>
  <c r="D44" i="129" s="1"/>
  <c r="D65" i="124"/>
  <c r="D65" i="123" s="1"/>
  <c r="D65" i="101" s="1"/>
  <c r="D65" i="129" s="1"/>
  <c r="D64" i="124"/>
  <c r="D64" i="123" s="1"/>
  <c r="D64" i="101" s="1"/>
  <c r="D64" i="129" s="1"/>
  <c r="D63" i="124"/>
  <c r="D63" i="123" s="1"/>
  <c r="D63" i="101" s="1"/>
  <c r="D63" i="129" s="1"/>
  <c r="G17" i="204"/>
  <c r="P4" i="124"/>
  <c r="P5" i="123"/>
  <c r="S19" i="124"/>
  <c r="S19" i="123" s="1"/>
  <c r="S19" i="101" s="1"/>
  <c r="S19" i="129" s="1"/>
  <c r="F3" i="201"/>
  <c r="H27" i="203"/>
  <c r="M51" i="124"/>
  <c r="M51" i="123" s="1"/>
  <c r="M51" i="101" s="1"/>
  <c r="M51" i="129" s="1"/>
  <c r="T39" i="124"/>
  <c r="T39" i="123" s="1"/>
  <c r="T39" i="101" s="1"/>
  <c r="T39" i="129" s="1"/>
  <c r="T42" i="124"/>
  <c r="T42" i="123" s="1"/>
  <c r="T42" i="101" s="1"/>
  <c r="T42" i="129" s="1"/>
  <c r="T41" i="124"/>
  <c r="T41" i="123" s="1"/>
  <c r="T41" i="101" s="1"/>
  <c r="T41" i="129" s="1"/>
  <c r="S11" i="124"/>
  <c r="S12" i="123"/>
  <c r="E20" i="124"/>
  <c r="E20" i="123" s="1"/>
  <c r="E20" i="101" s="1"/>
  <c r="E20" i="129" s="1"/>
  <c r="S17" i="203"/>
  <c r="G33" i="203"/>
  <c r="Q4" i="124"/>
  <c r="Q5" i="123"/>
  <c r="Q17" i="204"/>
  <c r="F27" i="203"/>
  <c r="F26" i="203" s="1"/>
  <c r="L11" i="124"/>
  <c r="L12" i="123"/>
  <c r="G21" i="124"/>
  <c r="G21" i="123" s="1"/>
  <c r="G21" i="101" s="1"/>
  <c r="G21" i="129" s="1"/>
  <c r="I18" i="124"/>
  <c r="I17" i="201"/>
  <c r="N21" i="124"/>
  <c r="N21" i="123" s="1"/>
  <c r="N21" i="101" s="1"/>
  <c r="N21" i="129" s="1"/>
  <c r="S27" i="203"/>
  <c r="S26" i="203" s="1"/>
  <c r="P34" i="124"/>
  <c r="P33" i="201"/>
  <c r="I33" i="203"/>
  <c r="G32" i="124"/>
  <c r="G32" i="123" s="1"/>
  <c r="G32" i="101" s="1"/>
  <c r="G32" i="129" s="1"/>
  <c r="G40" i="124"/>
  <c r="G40" i="123" s="1"/>
  <c r="G40" i="101" s="1"/>
  <c r="G40" i="129" s="1"/>
  <c r="G47" i="124"/>
  <c r="G47" i="123" s="1"/>
  <c r="G47" i="101" s="1"/>
  <c r="G47" i="129" s="1"/>
  <c r="G50" i="124"/>
  <c r="G50" i="123" s="1"/>
  <c r="G50" i="101" s="1"/>
  <c r="G50" i="129" s="1"/>
  <c r="Q61" i="124"/>
  <c r="Q61" i="123" s="1"/>
  <c r="Q61" i="101" s="1"/>
  <c r="Q61" i="129" s="1"/>
  <c r="F49" i="124"/>
  <c r="F49" i="123" s="1"/>
  <c r="F49" i="101" s="1"/>
  <c r="F49" i="129" s="1"/>
  <c r="F30" i="124"/>
  <c r="F30" i="123" s="1"/>
  <c r="F30" i="101" s="1"/>
  <c r="F30" i="129" s="1"/>
  <c r="F34" i="124"/>
  <c r="F33" i="201"/>
  <c r="M11" i="124"/>
  <c r="M12" i="123"/>
  <c r="G17" i="202"/>
  <c r="G2" i="202" s="1"/>
  <c r="P27" i="203"/>
  <c r="W51" i="124"/>
  <c r="W51" i="123" s="1"/>
  <c r="W51" i="101" s="1"/>
  <c r="W51" i="129" s="1"/>
  <c r="O63" i="124"/>
  <c r="O63" i="123" s="1"/>
  <c r="O63" i="101" s="1"/>
  <c r="O63" i="129" s="1"/>
  <c r="O35" i="124"/>
  <c r="O35" i="123" s="1"/>
  <c r="O35" i="101" s="1"/>
  <c r="O35" i="129" s="1"/>
  <c r="O38" i="124"/>
  <c r="O38" i="123" s="1"/>
  <c r="O38" i="101" s="1"/>
  <c r="O38" i="129" s="1"/>
  <c r="Q46" i="124"/>
  <c r="Q46" i="123" s="1"/>
  <c r="Q46" i="101" s="1"/>
  <c r="Q46" i="129" s="1"/>
  <c r="Q45" i="124"/>
  <c r="Q45" i="123" s="1"/>
  <c r="Q45" i="101" s="1"/>
  <c r="Q45" i="129" s="1"/>
  <c r="Q66" i="124"/>
  <c r="Q66" i="123" s="1"/>
  <c r="Q66" i="101" s="1"/>
  <c r="Q66" i="129" s="1"/>
  <c r="D61" i="124"/>
  <c r="D61" i="123" s="1"/>
  <c r="D61" i="101" s="1"/>
  <c r="D61" i="129" s="1"/>
  <c r="X38" i="124"/>
  <c r="X38" i="123" s="1"/>
  <c r="X38" i="101" s="1"/>
  <c r="X38" i="129" s="1"/>
  <c r="X37" i="124"/>
  <c r="X37" i="123" s="1"/>
  <c r="X37" i="101" s="1"/>
  <c r="X37" i="129" s="1"/>
  <c r="X44" i="124"/>
  <c r="X44" i="123" s="1"/>
  <c r="X44" i="101" s="1"/>
  <c r="X44" i="129" s="1"/>
  <c r="X65" i="124"/>
  <c r="X65" i="123" s="1"/>
  <c r="X65" i="101" s="1"/>
  <c r="X65" i="129" s="1"/>
  <c r="P8" i="124"/>
  <c r="P9" i="123"/>
  <c r="N52" i="204"/>
  <c r="N17" i="202"/>
  <c r="N2" i="202" s="1"/>
  <c r="E44" i="124"/>
  <c r="E44" i="123" s="1"/>
  <c r="E44" i="101" s="1"/>
  <c r="E44" i="129" s="1"/>
  <c r="E65" i="124"/>
  <c r="E65" i="123" s="1"/>
  <c r="E65" i="101" s="1"/>
  <c r="E65" i="129" s="1"/>
  <c r="E64" i="124"/>
  <c r="E64" i="123" s="1"/>
  <c r="E64" i="101" s="1"/>
  <c r="E64" i="129" s="1"/>
  <c r="E63" i="124"/>
  <c r="E63" i="123" s="1"/>
  <c r="E63" i="101" s="1"/>
  <c r="E63" i="129" s="1"/>
  <c r="U31" i="124"/>
  <c r="U31" i="123" s="1"/>
  <c r="U31" i="101" s="1"/>
  <c r="U31" i="129" s="1"/>
  <c r="U43" i="124"/>
  <c r="U43" i="123" s="1"/>
  <c r="U43" i="101" s="1"/>
  <c r="U43" i="129" s="1"/>
  <c r="U46" i="124"/>
  <c r="U46" i="123" s="1"/>
  <c r="U46" i="101" s="1"/>
  <c r="U46" i="129" s="1"/>
  <c r="U45" i="124"/>
  <c r="U45" i="123" s="1"/>
  <c r="U45" i="101" s="1"/>
  <c r="U45" i="129" s="1"/>
  <c r="V37" i="124"/>
  <c r="V37" i="123" s="1"/>
  <c r="V37" i="101" s="1"/>
  <c r="V37" i="129" s="1"/>
  <c r="V44" i="124"/>
  <c r="V44" i="123" s="1"/>
  <c r="V44" i="101" s="1"/>
  <c r="V44" i="129" s="1"/>
  <c r="V65" i="124"/>
  <c r="V65" i="123" s="1"/>
  <c r="V65" i="101" s="1"/>
  <c r="V65" i="129" s="1"/>
  <c r="V64" i="124"/>
  <c r="V64" i="123" s="1"/>
  <c r="V64" i="101" s="1"/>
  <c r="V64" i="129" s="1"/>
  <c r="Q8" i="124"/>
  <c r="Q9" i="123"/>
  <c r="N22" i="124"/>
  <c r="N23" i="123"/>
  <c r="F19" i="124"/>
  <c r="F19" i="123" s="1"/>
  <c r="F19" i="101" s="1"/>
  <c r="F19" i="129" s="1"/>
  <c r="M66" i="124"/>
  <c r="M66" i="123" s="1"/>
  <c r="M66" i="101" s="1"/>
  <c r="M66" i="129" s="1"/>
  <c r="M29" i="124"/>
  <c r="M29" i="123" s="1"/>
  <c r="M29" i="101" s="1"/>
  <c r="M29" i="129" s="1"/>
  <c r="M28" i="124"/>
  <c r="M27" i="201"/>
  <c r="W11" i="124"/>
  <c r="W12" i="123"/>
  <c r="I17" i="204"/>
  <c r="K21" i="124"/>
  <c r="K21" i="123" s="1"/>
  <c r="K21" i="101" s="1"/>
  <c r="K21" i="129" s="1"/>
  <c r="V18" i="124"/>
  <c r="V17" i="201"/>
  <c r="I22" i="124"/>
  <c r="I23" i="123"/>
  <c r="H34" i="124"/>
  <c r="H34" i="123" s="1"/>
  <c r="H33" i="201"/>
  <c r="L48" i="124"/>
  <c r="L48" i="123" s="1"/>
  <c r="L48" i="101" s="1"/>
  <c r="L48" i="129" s="1"/>
  <c r="L69" i="124"/>
  <c r="L69" i="123" s="1"/>
  <c r="L69" i="101" s="1"/>
  <c r="L69" i="129" s="1"/>
  <c r="L68" i="124"/>
  <c r="L68" i="123" s="1"/>
  <c r="L68" i="101" s="1"/>
  <c r="L68" i="129" s="1"/>
  <c r="L67" i="124"/>
  <c r="L67" i="123" s="1"/>
  <c r="L67" i="101" s="1"/>
  <c r="L67" i="129" s="1"/>
  <c r="D48" i="124"/>
  <c r="D48" i="123" s="1"/>
  <c r="D48" i="101" s="1"/>
  <c r="D48" i="129" s="1"/>
  <c r="D69" i="124"/>
  <c r="D69" i="123" s="1"/>
  <c r="D69" i="101" s="1"/>
  <c r="D69" i="129" s="1"/>
  <c r="D68" i="124"/>
  <c r="D68" i="123" s="1"/>
  <c r="D68" i="101" s="1"/>
  <c r="D68" i="129" s="1"/>
  <c r="D67" i="124"/>
  <c r="D67" i="123" s="1"/>
  <c r="D67" i="101" s="1"/>
  <c r="D67" i="129" s="1"/>
  <c r="O22" i="124"/>
  <c r="O23" i="123"/>
  <c r="W33" i="201"/>
  <c r="W34" i="124"/>
  <c r="X23" i="123"/>
  <c r="X22" i="124"/>
  <c r="S51" i="124"/>
  <c r="S51" i="123" s="1"/>
  <c r="S51" i="101" s="1"/>
  <c r="S51" i="129" s="1"/>
  <c r="H33" i="203"/>
  <c r="M18" i="124"/>
  <c r="M17" i="201"/>
  <c r="R8" i="124"/>
  <c r="R9" i="123"/>
  <c r="T31" i="124"/>
  <c r="T31" i="123" s="1"/>
  <c r="T31" i="101" s="1"/>
  <c r="T31" i="129" s="1"/>
  <c r="T43" i="124"/>
  <c r="T43" i="123" s="1"/>
  <c r="T43" i="101" s="1"/>
  <c r="T43" i="129" s="1"/>
  <c r="T46" i="124"/>
  <c r="T46" i="123" s="1"/>
  <c r="T46" i="101" s="1"/>
  <c r="T46" i="129" s="1"/>
  <c r="T45" i="124"/>
  <c r="T45" i="123" s="1"/>
  <c r="T45" i="101" s="1"/>
  <c r="T45" i="129" s="1"/>
  <c r="E61" i="124"/>
  <c r="E61" i="123" s="1"/>
  <c r="E61" i="101" s="1"/>
  <c r="E61" i="129" s="1"/>
  <c r="T4" i="124"/>
  <c r="T5" i="123"/>
  <c r="K8" i="124"/>
  <c r="K9" i="123"/>
  <c r="R11" i="124"/>
  <c r="R12" i="123"/>
  <c r="G20" i="124"/>
  <c r="G20" i="123" s="1"/>
  <c r="G20" i="101" s="1"/>
  <c r="G20" i="129" s="1"/>
  <c r="I21" i="124"/>
  <c r="I21" i="123" s="1"/>
  <c r="I21" i="101" s="1"/>
  <c r="I21" i="129" s="1"/>
  <c r="N20" i="124"/>
  <c r="N20" i="123" s="1"/>
  <c r="N20" i="101" s="1"/>
  <c r="N20" i="129" s="1"/>
  <c r="G37" i="124"/>
  <c r="G37" i="123" s="1"/>
  <c r="G37" i="101" s="1"/>
  <c r="G37" i="129" s="1"/>
  <c r="G44" i="124"/>
  <c r="G44" i="123" s="1"/>
  <c r="G44" i="101" s="1"/>
  <c r="G44" i="129" s="1"/>
  <c r="G65" i="124"/>
  <c r="G65" i="123" s="1"/>
  <c r="G65" i="101" s="1"/>
  <c r="G65" i="129" s="1"/>
  <c r="G64" i="124"/>
  <c r="G64" i="123" s="1"/>
  <c r="G64" i="101" s="1"/>
  <c r="G64" i="129" s="1"/>
  <c r="Q19" i="124"/>
  <c r="Q19" i="123" s="1"/>
  <c r="Q19" i="101" s="1"/>
  <c r="Q19" i="129" s="1"/>
  <c r="F63" i="124"/>
  <c r="F63" i="123" s="1"/>
  <c r="F63" i="101" s="1"/>
  <c r="F63" i="129" s="1"/>
  <c r="F35" i="124"/>
  <c r="F35" i="123" s="1"/>
  <c r="F35" i="101" s="1"/>
  <c r="F35" i="129" s="1"/>
  <c r="F38" i="124"/>
  <c r="F38" i="123" s="1"/>
  <c r="F38" i="101" s="1"/>
  <c r="F38" i="129" s="1"/>
  <c r="O21" i="124"/>
  <c r="O21" i="123" s="1"/>
  <c r="O21" i="101" s="1"/>
  <c r="O21" i="129" s="1"/>
  <c r="J52" i="204"/>
  <c r="J2" i="204" s="1"/>
  <c r="S22" i="124"/>
  <c r="S23" i="123"/>
  <c r="V8" i="124"/>
  <c r="V9" i="123"/>
  <c r="W17" i="201"/>
  <c r="W18" i="124"/>
  <c r="O67" i="124"/>
  <c r="O67" i="123" s="1"/>
  <c r="O67" i="101" s="1"/>
  <c r="O67" i="129" s="1"/>
  <c r="O39" i="124"/>
  <c r="O39" i="123" s="1"/>
  <c r="O39" i="101" s="1"/>
  <c r="O39" i="129" s="1"/>
  <c r="O42" i="124"/>
  <c r="O42" i="123" s="1"/>
  <c r="O42" i="101" s="1"/>
  <c r="O42" i="129" s="1"/>
  <c r="E22" i="124"/>
  <c r="E23" i="123"/>
  <c r="Q11" i="124"/>
  <c r="Q12" i="123"/>
  <c r="O17" i="204"/>
  <c r="Q50" i="124"/>
  <c r="Q50" i="123" s="1"/>
  <c r="Q50" i="101" s="1"/>
  <c r="Q50" i="129" s="1"/>
  <c r="Q49" i="124"/>
  <c r="Q49" i="123" s="1"/>
  <c r="Q49" i="101" s="1"/>
  <c r="Q49" i="129" s="1"/>
  <c r="Q30" i="124"/>
  <c r="Q30" i="123" s="1"/>
  <c r="Q30" i="101" s="1"/>
  <c r="Q30" i="129" s="1"/>
  <c r="D19" i="124"/>
  <c r="D19" i="123" s="1"/>
  <c r="D19" i="101" s="1"/>
  <c r="D19" i="129" s="1"/>
  <c r="X42" i="124"/>
  <c r="X42" i="123" s="1"/>
  <c r="X42" i="101" s="1"/>
  <c r="X42" i="129" s="1"/>
  <c r="X41" i="124"/>
  <c r="X41" i="123" s="1"/>
  <c r="X41" i="101" s="1"/>
  <c r="X41" i="129" s="1"/>
  <c r="X48" i="124"/>
  <c r="X48" i="123" s="1"/>
  <c r="X48" i="101" s="1"/>
  <c r="X48" i="129" s="1"/>
  <c r="X69" i="124"/>
  <c r="X69" i="123" s="1"/>
  <c r="X69" i="101" s="1"/>
  <c r="X69" i="129" s="1"/>
  <c r="P22" i="124"/>
  <c r="P23" i="123"/>
  <c r="I71" i="204"/>
  <c r="X5" i="123"/>
  <c r="X5" i="101" s="1"/>
  <c r="X4" i="124"/>
  <c r="F8" i="124"/>
  <c r="F9" i="123"/>
  <c r="K22" i="124"/>
  <c r="K23" i="123"/>
  <c r="V27" i="203"/>
  <c r="E48" i="124"/>
  <c r="E48" i="123" s="1"/>
  <c r="E48" i="101" s="1"/>
  <c r="E48" i="129" s="1"/>
  <c r="E69" i="124"/>
  <c r="E69" i="123" s="1"/>
  <c r="E69" i="101" s="1"/>
  <c r="E69" i="129" s="1"/>
  <c r="E68" i="124"/>
  <c r="E68" i="123" s="1"/>
  <c r="E68" i="101" s="1"/>
  <c r="E68" i="129" s="1"/>
  <c r="E67" i="124"/>
  <c r="E67" i="123" s="1"/>
  <c r="E67" i="101" s="1"/>
  <c r="E67" i="129" s="1"/>
  <c r="U40" i="124"/>
  <c r="U40" i="123" s="1"/>
  <c r="U40" i="101" s="1"/>
  <c r="U40" i="129" s="1"/>
  <c r="U47" i="124"/>
  <c r="U47" i="123" s="1"/>
  <c r="U47" i="101" s="1"/>
  <c r="U47" i="129" s="1"/>
  <c r="U50" i="124"/>
  <c r="U50" i="123" s="1"/>
  <c r="U50" i="101" s="1"/>
  <c r="U50" i="129" s="1"/>
  <c r="U49" i="124"/>
  <c r="U49" i="123" s="1"/>
  <c r="U49" i="101" s="1"/>
  <c r="U49" i="129" s="1"/>
  <c r="V41" i="124"/>
  <c r="V41" i="123" s="1"/>
  <c r="V41" i="101" s="1"/>
  <c r="V41" i="129" s="1"/>
  <c r="V48" i="124"/>
  <c r="V48" i="123" s="1"/>
  <c r="V48" i="101" s="1"/>
  <c r="V48" i="129" s="1"/>
  <c r="V69" i="124"/>
  <c r="V69" i="123" s="1"/>
  <c r="V69" i="101" s="1"/>
  <c r="V69" i="129" s="1"/>
  <c r="V68" i="124"/>
  <c r="V68" i="123" s="1"/>
  <c r="V68" i="101" s="1"/>
  <c r="V68" i="129" s="1"/>
  <c r="O17" i="203"/>
  <c r="X12" i="123"/>
  <c r="X11" i="124"/>
  <c r="T11" i="124"/>
  <c r="T12" i="123"/>
  <c r="W17" i="202"/>
  <c r="W2" i="202" s="1"/>
  <c r="M17" i="203"/>
  <c r="F51" i="124"/>
  <c r="F51" i="123" s="1"/>
  <c r="F51" i="101" s="1"/>
  <c r="F51" i="129" s="1"/>
  <c r="M30" i="124"/>
  <c r="M30" i="123" s="1"/>
  <c r="M30" i="101" s="1"/>
  <c r="M30" i="129" s="1"/>
  <c r="M34" i="124"/>
  <c r="M33" i="201"/>
  <c r="M32" i="124"/>
  <c r="M32" i="123" s="1"/>
  <c r="M32" i="101" s="1"/>
  <c r="M32" i="129" s="1"/>
  <c r="K20" i="124"/>
  <c r="K20" i="123" s="1"/>
  <c r="K20" i="101" s="1"/>
  <c r="K20" i="129" s="1"/>
  <c r="T17" i="203"/>
  <c r="F17" i="202"/>
  <c r="F2" i="202" s="1"/>
  <c r="L66" i="124"/>
  <c r="L66" i="123" s="1"/>
  <c r="L66" i="101" s="1"/>
  <c r="L66" i="129" s="1"/>
  <c r="L29" i="124"/>
  <c r="L29" i="123" s="1"/>
  <c r="L29" i="101" s="1"/>
  <c r="L29" i="129" s="1"/>
  <c r="L28" i="124"/>
  <c r="L27" i="201"/>
  <c r="D66" i="124"/>
  <c r="D66" i="123" s="1"/>
  <c r="D66" i="101" s="1"/>
  <c r="D66" i="129" s="1"/>
  <c r="D29" i="124"/>
  <c r="D29" i="123" s="1"/>
  <c r="D29" i="101" s="1"/>
  <c r="D29" i="129" s="1"/>
  <c r="D28" i="124"/>
  <c r="D27" i="201"/>
  <c r="P3" i="203"/>
  <c r="T20" i="124"/>
  <c r="T20" i="123" s="1"/>
  <c r="T20" i="101" s="1"/>
  <c r="T20" i="129" s="1"/>
  <c r="S18" i="124"/>
  <c r="S17" i="201"/>
  <c r="M21" i="124"/>
  <c r="M21" i="123" s="1"/>
  <c r="M21" i="101" s="1"/>
  <c r="M21" i="129" s="1"/>
  <c r="R19" i="124"/>
  <c r="R19" i="123" s="1"/>
  <c r="R19" i="101" s="1"/>
  <c r="R19" i="129" s="1"/>
  <c r="S3" i="203"/>
  <c r="T40" i="124"/>
  <c r="T40" i="123" s="1"/>
  <c r="T40" i="101" s="1"/>
  <c r="T40" i="129" s="1"/>
  <c r="T47" i="124"/>
  <c r="T47" i="123" s="1"/>
  <c r="T47" i="101" s="1"/>
  <c r="T47" i="129" s="1"/>
  <c r="T50" i="124"/>
  <c r="T50" i="123" s="1"/>
  <c r="T50" i="101" s="1"/>
  <c r="T50" i="129" s="1"/>
  <c r="T49" i="124"/>
  <c r="T49" i="123" s="1"/>
  <c r="T49" i="101" s="1"/>
  <c r="T49" i="129" s="1"/>
  <c r="E19" i="124"/>
  <c r="E19" i="123" s="1"/>
  <c r="E19" i="101" s="1"/>
  <c r="E19" i="129" s="1"/>
  <c r="P17" i="203"/>
  <c r="N34" i="124"/>
  <c r="N33" i="201"/>
  <c r="T3" i="201"/>
  <c r="G61" i="124"/>
  <c r="G61" i="123" s="1"/>
  <c r="G61" i="101" s="1"/>
  <c r="G61" i="129" s="1"/>
  <c r="P18" i="124"/>
  <c r="P17" i="201"/>
  <c r="I20" i="124"/>
  <c r="I20" i="123" s="1"/>
  <c r="I20" i="101" s="1"/>
  <c r="I20" i="129" s="1"/>
  <c r="N61" i="124"/>
  <c r="N61" i="123" s="1"/>
  <c r="N61" i="101" s="1"/>
  <c r="N61" i="129" s="1"/>
  <c r="G41" i="124"/>
  <c r="G41" i="123" s="1"/>
  <c r="G41" i="101" s="1"/>
  <c r="G41" i="129" s="1"/>
  <c r="G48" i="124"/>
  <c r="G48" i="123" s="1"/>
  <c r="G48" i="101" s="1"/>
  <c r="G48" i="129" s="1"/>
  <c r="G69" i="124"/>
  <c r="G69" i="123" s="1"/>
  <c r="G69" i="101" s="1"/>
  <c r="G69" i="129" s="1"/>
  <c r="G68" i="124"/>
  <c r="G68" i="123" s="1"/>
  <c r="G68" i="101" s="1"/>
  <c r="G68" i="129" s="1"/>
  <c r="Q51" i="124"/>
  <c r="Q51" i="123" s="1"/>
  <c r="Q51" i="101" s="1"/>
  <c r="Q51" i="129" s="1"/>
  <c r="F67" i="124"/>
  <c r="F67" i="123" s="1"/>
  <c r="F67" i="101" s="1"/>
  <c r="F67" i="129" s="1"/>
  <c r="F39" i="124"/>
  <c r="F39" i="123" s="1"/>
  <c r="F39" i="101" s="1"/>
  <c r="F39" i="129" s="1"/>
  <c r="F42" i="124"/>
  <c r="F42" i="123" s="1"/>
  <c r="F42" i="101" s="1"/>
  <c r="F42" i="129" s="1"/>
  <c r="O20" i="124"/>
  <c r="O20" i="123" s="1"/>
  <c r="O20" i="101" s="1"/>
  <c r="O20" i="129" s="1"/>
  <c r="D17" i="203"/>
  <c r="O11" i="124"/>
  <c r="O12" i="123"/>
  <c r="J19" i="124"/>
  <c r="J19" i="123" s="1"/>
  <c r="J19" i="101" s="1"/>
  <c r="J19" i="129" s="1"/>
  <c r="D8" i="124"/>
  <c r="D9" i="123"/>
  <c r="H17" i="203"/>
  <c r="U11" i="124"/>
  <c r="U12" i="123"/>
  <c r="G8" i="124"/>
  <c r="G9" i="123"/>
  <c r="O28" i="124"/>
  <c r="O27" i="201"/>
  <c r="O31" i="124"/>
  <c r="O31" i="123" s="1"/>
  <c r="O31" i="101" s="1"/>
  <c r="O31" i="129" s="1"/>
  <c r="O43" i="124"/>
  <c r="O43" i="123" s="1"/>
  <c r="O43" i="101" s="1"/>
  <c r="O43" i="129" s="1"/>
  <c r="O46" i="124"/>
  <c r="O46" i="123" s="1"/>
  <c r="O46" i="101" s="1"/>
  <c r="O46" i="129" s="1"/>
  <c r="Q64" i="124"/>
  <c r="Q64" i="123" s="1"/>
  <c r="Q64" i="101" s="1"/>
  <c r="Q64" i="129" s="1"/>
  <c r="Q63" i="124"/>
  <c r="Q63" i="123" s="1"/>
  <c r="Q63" i="101" s="1"/>
  <c r="Q63" i="129" s="1"/>
  <c r="Q35" i="124"/>
  <c r="Q35" i="123" s="1"/>
  <c r="Q35" i="101" s="1"/>
  <c r="Q35" i="129" s="1"/>
  <c r="D51" i="124"/>
  <c r="D51" i="123" s="1"/>
  <c r="D51" i="101" s="1"/>
  <c r="D51" i="129" s="1"/>
  <c r="X46" i="124"/>
  <c r="X46" i="123" s="1"/>
  <c r="X46" i="101" s="1"/>
  <c r="X46" i="129" s="1"/>
  <c r="X45" i="124"/>
  <c r="X45" i="123" s="1"/>
  <c r="X45" i="101" s="1"/>
  <c r="X45" i="129" s="1"/>
  <c r="X66" i="124"/>
  <c r="X66" i="123" s="1"/>
  <c r="X66" i="101" s="1"/>
  <c r="X66" i="129" s="1"/>
  <c r="N71" i="204"/>
  <c r="V33" i="203"/>
  <c r="Q33" i="203"/>
  <c r="E66" i="124"/>
  <c r="E66" i="123" s="1"/>
  <c r="E66" i="101" s="1"/>
  <c r="E66" i="129" s="1"/>
  <c r="E29" i="124"/>
  <c r="E29" i="123" s="1"/>
  <c r="E29" i="101" s="1"/>
  <c r="E29" i="129" s="1"/>
  <c r="E28" i="124"/>
  <c r="E27" i="201"/>
  <c r="U44" i="124"/>
  <c r="U44" i="123" s="1"/>
  <c r="U44" i="101" s="1"/>
  <c r="U44" i="129" s="1"/>
  <c r="U65" i="124"/>
  <c r="U65" i="123" s="1"/>
  <c r="U65" i="101" s="1"/>
  <c r="U65" i="129" s="1"/>
  <c r="U64" i="124"/>
  <c r="U64" i="123" s="1"/>
  <c r="U64" i="101" s="1"/>
  <c r="U64" i="129" s="1"/>
  <c r="U63" i="124"/>
  <c r="U63" i="123" s="1"/>
  <c r="U63" i="101" s="1"/>
  <c r="U63" i="129" s="1"/>
  <c r="V45" i="124"/>
  <c r="V45" i="123" s="1"/>
  <c r="V45" i="101" s="1"/>
  <c r="V45" i="129" s="1"/>
  <c r="V66" i="124"/>
  <c r="V66" i="123" s="1"/>
  <c r="V66" i="101" s="1"/>
  <c r="V66" i="129" s="1"/>
  <c r="V29" i="124"/>
  <c r="V29" i="123" s="1"/>
  <c r="V29" i="101" s="1"/>
  <c r="V29" i="129" s="1"/>
  <c r="Q22" i="124"/>
  <c r="Q23" i="123"/>
  <c r="R17" i="204"/>
  <c r="H52" i="204"/>
  <c r="H2" i="204" s="1"/>
  <c r="V22" i="124"/>
  <c r="V23" i="123"/>
  <c r="V17" i="202"/>
  <c r="V2" i="202" s="1"/>
  <c r="F18" i="124"/>
  <c r="F17" i="201"/>
  <c r="R17" i="203"/>
  <c r="S4" i="124"/>
  <c r="S5" i="123"/>
  <c r="M35" i="124"/>
  <c r="M35" i="123" s="1"/>
  <c r="M35" i="101" s="1"/>
  <c r="M35" i="129" s="1"/>
  <c r="M38" i="124"/>
  <c r="M38" i="123" s="1"/>
  <c r="M38" i="101" s="1"/>
  <c r="M38" i="129" s="1"/>
  <c r="M37" i="124"/>
  <c r="M37" i="123" s="1"/>
  <c r="M37" i="101" s="1"/>
  <c r="M37" i="129" s="1"/>
  <c r="K61" i="124"/>
  <c r="R33" i="203"/>
  <c r="R4" i="124"/>
  <c r="R5" i="123"/>
  <c r="L30" i="124"/>
  <c r="L30" i="123" s="1"/>
  <c r="L30" i="101" s="1"/>
  <c r="L30" i="129" s="1"/>
  <c r="L33" i="201"/>
  <c r="L34" i="124"/>
  <c r="L32" i="124"/>
  <c r="L32" i="123" s="1"/>
  <c r="L32" i="101" s="1"/>
  <c r="L32" i="129" s="1"/>
  <c r="D30" i="124"/>
  <c r="D30" i="123" s="1"/>
  <c r="D30" i="101" s="1"/>
  <c r="D30" i="129" s="1"/>
  <c r="D34" i="124"/>
  <c r="D33" i="201"/>
  <c r="D32" i="124"/>
  <c r="D32" i="123" s="1"/>
  <c r="D32" i="101" s="1"/>
  <c r="D32" i="129" s="1"/>
  <c r="S8" i="124"/>
  <c r="S9" i="123"/>
  <c r="K17" i="202"/>
  <c r="K2" i="202" s="1"/>
  <c r="T61" i="124"/>
  <c r="T61" i="123" s="1"/>
  <c r="T61" i="101" s="1"/>
  <c r="T61" i="129" s="1"/>
  <c r="S21" i="124"/>
  <c r="S21" i="123" s="1"/>
  <c r="S21" i="101" s="1"/>
  <c r="S21" i="129" s="1"/>
  <c r="E8" i="124"/>
  <c r="E9" i="123"/>
  <c r="X18" i="124"/>
  <c r="X17" i="201"/>
  <c r="F17" i="203"/>
  <c r="R51" i="124"/>
  <c r="R51" i="123" s="1"/>
  <c r="R51" i="101" s="1"/>
  <c r="R51" i="129" s="1"/>
  <c r="T44" i="124"/>
  <c r="T44" i="123" s="1"/>
  <c r="T44" i="101" s="1"/>
  <c r="T44" i="129" s="1"/>
  <c r="T65" i="124"/>
  <c r="T65" i="123" s="1"/>
  <c r="T65" i="101" s="1"/>
  <c r="T65" i="129" s="1"/>
  <c r="T64" i="124"/>
  <c r="T64" i="123" s="1"/>
  <c r="T64" i="101" s="1"/>
  <c r="T64" i="129" s="1"/>
  <c r="T63" i="124"/>
  <c r="T63" i="123" s="1"/>
  <c r="T63" i="101" s="1"/>
  <c r="T63" i="129" s="1"/>
  <c r="L8" i="124"/>
  <c r="L9" i="123"/>
  <c r="O3" i="201"/>
  <c r="E51" i="124"/>
  <c r="E51" i="123" s="1"/>
  <c r="E51" i="101" s="1"/>
  <c r="E51" i="129" s="1"/>
  <c r="S28" i="124"/>
  <c r="S27" i="201"/>
  <c r="G19" i="124"/>
  <c r="G19" i="123" s="1"/>
  <c r="G19" i="101" s="1"/>
  <c r="G19" i="129" s="1"/>
  <c r="P21" i="124"/>
  <c r="P21" i="123" s="1"/>
  <c r="P21" i="101" s="1"/>
  <c r="P21" i="129" s="1"/>
  <c r="I61" i="124"/>
  <c r="I61" i="123" s="1"/>
  <c r="I61" i="101" s="1"/>
  <c r="I61" i="129" s="1"/>
  <c r="N19" i="124"/>
  <c r="N19" i="123" s="1"/>
  <c r="N19" i="101" s="1"/>
  <c r="N19" i="129" s="1"/>
  <c r="U8" i="124"/>
  <c r="U9" i="123"/>
  <c r="I27" i="203"/>
  <c r="G45" i="124"/>
  <c r="G45" i="123" s="1"/>
  <c r="G45" i="101" s="1"/>
  <c r="G45" i="129" s="1"/>
  <c r="G66" i="124"/>
  <c r="G66" i="123" s="1"/>
  <c r="G66" i="101" s="1"/>
  <c r="G66" i="129" s="1"/>
  <c r="G29" i="124"/>
  <c r="G29" i="123" s="1"/>
  <c r="G29" i="101" s="1"/>
  <c r="G29" i="129" s="1"/>
  <c r="F28" i="124"/>
  <c r="F27" i="201"/>
  <c r="F31" i="124"/>
  <c r="F31" i="123" s="1"/>
  <c r="F31" i="101" s="1"/>
  <c r="F31" i="129" s="1"/>
  <c r="F43" i="124"/>
  <c r="F43" i="123" s="1"/>
  <c r="F43" i="101" s="1"/>
  <c r="F43" i="129" s="1"/>
  <c r="F46" i="124"/>
  <c r="F46" i="123" s="1"/>
  <c r="F46" i="101" s="1"/>
  <c r="F46" i="129" s="1"/>
  <c r="O61" i="124"/>
  <c r="O61" i="123" s="1"/>
  <c r="O61" i="101" s="1"/>
  <c r="O61" i="129" s="1"/>
  <c r="X27" i="203"/>
  <c r="U17" i="204"/>
  <c r="J51" i="124"/>
  <c r="J51" i="123" s="1"/>
  <c r="J51" i="101" s="1"/>
  <c r="J51" i="129" s="1"/>
  <c r="O32" i="124"/>
  <c r="O32" i="123" s="1"/>
  <c r="O32" i="101" s="1"/>
  <c r="O32" i="129" s="1"/>
  <c r="O40" i="124"/>
  <c r="O40" i="123" s="1"/>
  <c r="O40" i="101" s="1"/>
  <c r="O40" i="129" s="1"/>
  <c r="O47" i="124"/>
  <c r="O47" i="123" s="1"/>
  <c r="O47" i="101" s="1"/>
  <c r="O47" i="129" s="1"/>
  <c r="O50" i="124"/>
  <c r="O50" i="123" s="1"/>
  <c r="O50" i="101" s="1"/>
  <c r="O50" i="129" s="1"/>
  <c r="Q68" i="124"/>
  <c r="Q68" i="123" s="1"/>
  <c r="Q68" i="101" s="1"/>
  <c r="Q68" i="129" s="1"/>
  <c r="Q67" i="124"/>
  <c r="Q67" i="123" s="1"/>
  <c r="Q67" i="101" s="1"/>
  <c r="Q67" i="129" s="1"/>
  <c r="Q39" i="124"/>
  <c r="Q39" i="123" s="1"/>
  <c r="Q39" i="101" s="1"/>
  <c r="Q39" i="129" s="1"/>
  <c r="L22" i="123"/>
  <c r="L23" i="101"/>
  <c r="D17" i="201"/>
  <c r="D18" i="124"/>
  <c r="X50" i="124"/>
  <c r="X50" i="123" s="1"/>
  <c r="X50" i="101" s="1"/>
  <c r="X50" i="129" s="1"/>
  <c r="X49" i="124"/>
  <c r="X49" i="123" s="1"/>
  <c r="X49" i="101" s="1"/>
  <c r="X49" i="129" s="1"/>
  <c r="X30" i="124"/>
  <c r="X30" i="123" s="1"/>
  <c r="X30" i="101" s="1"/>
  <c r="X30" i="129" s="1"/>
  <c r="J17" i="203"/>
  <c r="H17" i="201"/>
  <c r="H18" i="124"/>
  <c r="O27" i="203"/>
  <c r="O17" i="202"/>
  <c r="O2" i="202" s="1"/>
  <c r="J66" i="124"/>
  <c r="J66" i="123" s="1"/>
  <c r="J66" i="101" s="1"/>
  <c r="J66" i="129" s="1"/>
  <c r="J48" i="124"/>
  <c r="J48" i="123" s="1"/>
  <c r="J48" i="101" s="1"/>
  <c r="J48" i="129" s="1"/>
  <c r="J44" i="124"/>
  <c r="J44" i="123" s="1"/>
  <c r="J44" i="101" s="1"/>
  <c r="J44" i="129" s="1"/>
  <c r="J40" i="124"/>
  <c r="J40" i="123" s="1"/>
  <c r="J40" i="101" s="1"/>
  <c r="J40" i="129" s="1"/>
  <c r="J31" i="124"/>
  <c r="J31" i="123" s="1"/>
  <c r="J31" i="101" s="1"/>
  <c r="J31" i="129" s="1"/>
  <c r="J67" i="124"/>
  <c r="J67" i="123" s="1"/>
  <c r="J67" i="101" s="1"/>
  <c r="J67" i="129" s="1"/>
  <c r="J63" i="124"/>
  <c r="J63" i="123" s="1"/>
  <c r="J63" i="101" s="1"/>
  <c r="J63" i="129" s="1"/>
  <c r="J49" i="124"/>
  <c r="J49" i="123" s="1"/>
  <c r="J49" i="101" s="1"/>
  <c r="J49" i="129" s="1"/>
  <c r="J45" i="124"/>
  <c r="J45" i="123" s="1"/>
  <c r="J45" i="101" s="1"/>
  <c r="J45" i="129" s="1"/>
  <c r="J41" i="124"/>
  <c r="J41" i="123" s="1"/>
  <c r="J41" i="101" s="1"/>
  <c r="J41" i="129" s="1"/>
  <c r="J37" i="124"/>
  <c r="J37" i="123" s="1"/>
  <c r="J37" i="101" s="1"/>
  <c r="J37" i="129" s="1"/>
  <c r="J32" i="124"/>
  <c r="J32" i="123" s="1"/>
  <c r="J32" i="101" s="1"/>
  <c r="J32" i="129" s="1"/>
  <c r="J68" i="124"/>
  <c r="J68" i="123" s="1"/>
  <c r="J68" i="101" s="1"/>
  <c r="J68" i="129" s="1"/>
  <c r="J50" i="124"/>
  <c r="J50" i="123" s="1"/>
  <c r="J50" i="101" s="1"/>
  <c r="J50" i="129" s="1"/>
  <c r="J46" i="124"/>
  <c r="J46" i="123" s="1"/>
  <c r="J46" i="101" s="1"/>
  <c r="J46" i="129" s="1"/>
  <c r="J42" i="124"/>
  <c r="J42" i="123" s="1"/>
  <c r="J42" i="101" s="1"/>
  <c r="J42" i="129" s="1"/>
  <c r="J38" i="124"/>
  <c r="J38" i="123" s="1"/>
  <c r="J38" i="101" s="1"/>
  <c r="J38" i="129" s="1"/>
  <c r="J29" i="124"/>
  <c r="J29" i="123" s="1"/>
  <c r="J29" i="101" s="1"/>
  <c r="J29" i="129" s="1"/>
  <c r="J69" i="124"/>
  <c r="J69" i="123" s="1"/>
  <c r="J69" i="101" s="1"/>
  <c r="J69" i="129" s="1"/>
  <c r="J47" i="124"/>
  <c r="J47" i="123" s="1"/>
  <c r="J47" i="101" s="1"/>
  <c r="J47" i="129" s="1"/>
  <c r="J43" i="124"/>
  <c r="J43" i="123" s="1"/>
  <c r="J43" i="101" s="1"/>
  <c r="J43" i="129" s="1"/>
  <c r="J39" i="124"/>
  <c r="J39" i="123" s="1"/>
  <c r="J39" i="101" s="1"/>
  <c r="J39" i="129" s="1"/>
  <c r="J35" i="124"/>
  <c r="J35" i="123" s="1"/>
  <c r="J35" i="101" s="1"/>
  <c r="J35" i="129" s="1"/>
  <c r="J30" i="124"/>
  <c r="J30" i="123" s="1"/>
  <c r="J30" i="101" s="1"/>
  <c r="J30" i="129" s="1"/>
  <c r="G52" i="204"/>
  <c r="E30" i="124"/>
  <c r="E30" i="123" s="1"/>
  <c r="E30" i="101" s="1"/>
  <c r="E30" i="129" s="1"/>
  <c r="E33" i="201"/>
  <c r="E34" i="124"/>
  <c r="E32" i="124"/>
  <c r="E32" i="123" s="1"/>
  <c r="E32" i="101" s="1"/>
  <c r="E32" i="129" s="1"/>
  <c r="U48" i="124"/>
  <c r="U48" i="123" s="1"/>
  <c r="U48" i="101" s="1"/>
  <c r="U48" i="129" s="1"/>
  <c r="U69" i="124"/>
  <c r="U69" i="123" s="1"/>
  <c r="U69" i="101" s="1"/>
  <c r="U69" i="129" s="1"/>
  <c r="U68" i="124"/>
  <c r="U68" i="123" s="1"/>
  <c r="U68" i="101" s="1"/>
  <c r="U68" i="129" s="1"/>
  <c r="U67" i="124"/>
  <c r="U67" i="123" s="1"/>
  <c r="U67" i="101" s="1"/>
  <c r="U67" i="129" s="1"/>
  <c r="V49" i="124"/>
  <c r="V49" i="123" s="1"/>
  <c r="V49" i="101" s="1"/>
  <c r="V49" i="129" s="1"/>
  <c r="V30" i="124"/>
  <c r="V30" i="123" s="1"/>
  <c r="V30" i="101" s="1"/>
  <c r="V30" i="129" s="1"/>
  <c r="V34" i="124"/>
  <c r="V33" i="201"/>
  <c r="F17" i="204"/>
  <c r="M4" i="124"/>
  <c r="M5" i="123"/>
  <c r="P52" i="204"/>
  <c r="U17" i="203"/>
  <c r="G22" i="124"/>
  <c r="G23" i="123"/>
  <c r="R27" i="201"/>
  <c r="R28" i="124"/>
  <c r="L27" i="203"/>
  <c r="N4" i="124"/>
  <c r="N5" i="123"/>
  <c r="M39" i="124"/>
  <c r="M39" i="123" s="1"/>
  <c r="M39" i="101" s="1"/>
  <c r="M39" i="129" s="1"/>
  <c r="M42" i="124"/>
  <c r="M42" i="123" s="1"/>
  <c r="M42" i="101" s="1"/>
  <c r="M42" i="129" s="1"/>
  <c r="M41" i="124"/>
  <c r="M41" i="123" s="1"/>
  <c r="M41" i="101" s="1"/>
  <c r="M41" i="129" s="1"/>
  <c r="V21" i="124"/>
  <c r="V21" i="123" s="1"/>
  <c r="V21" i="101" s="1"/>
  <c r="V21" i="129" s="1"/>
  <c r="D4" i="124"/>
  <c r="D5" i="123"/>
  <c r="L35" i="124"/>
  <c r="L35" i="123" s="1"/>
  <c r="L35" i="101" s="1"/>
  <c r="L35" i="129" s="1"/>
  <c r="L38" i="124"/>
  <c r="L38" i="123" s="1"/>
  <c r="L38" i="101" s="1"/>
  <c r="L38" i="129" s="1"/>
  <c r="L37" i="124"/>
  <c r="L37" i="123" s="1"/>
  <c r="L37" i="101" s="1"/>
  <c r="L37" i="129" s="1"/>
  <c r="J8" i="124"/>
  <c r="J9" i="123"/>
  <c r="D35" i="124"/>
  <c r="D35" i="123" s="1"/>
  <c r="D35" i="101" s="1"/>
  <c r="D35" i="129" s="1"/>
  <c r="D38" i="124"/>
  <c r="D38" i="123" s="1"/>
  <c r="D38" i="101" s="1"/>
  <c r="D38" i="129" s="1"/>
  <c r="D37" i="124"/>
  <c r="D37" i="123" s="1"/>
  <c r="D37" i="101" s="1"/>
  <c r="D37" i="129" s="1"/>
  <c r="W28" i="124"/>
  <c r="W27" i="201"/>
  <c r="T22" i="124"/>
  <c r="T23" i="123"/>
  <c r="T19" i="124"/>
  <c r="T19" i="123" s="1"/>
  <c r="T19" i="101" s="1"/>
  <c r="T19" i="129" s="1"/>
  <c r="S20" i="124"/>
  <c r="S20" i="123" s="1"/>
  <c r="S20" i="101" s="1"/>
  <c r="S20" i="129" s="1"/>
  <c r="H4" i="124"/>
  <c r="H6" i="123"/>
  <c r="H6" i="101" s="1"/>
  <c r="H6" i="129" s="1"/>
  <c r="R17" i="201"/>
  <c r="R18" i="124"/>
  <c r="T48" i="124"/>
  <c r="T48" i="123" s="1"/>
  <c r="T48" i="101" s="1"/>
  <c r="T48" i="129" s="1"/>
  <c r="T69" i="124"/>
  <c r="T69" i="123" s="1"/>
  <c r="T69" i="101" s="1"/>
  <c r="T69" i="129" s="1"/>
  <c r="T68" i="124"/>
  <c r="T68" i="123" s="1"/>
  <c r="T68" i="101" s="1"/>
  <c r="T68" i="129" s="1"/>
  <c r="T67" i="124"/>
  <c r="T67" i="123" s="1"/>
  <c r="T67" i="101" s="1"/>
  <c r="T67" i="129" s="1"/>
  <c r="O4" i="124"/>
  <c r="O3" i="124" s="1"/>
  <c r="O5" i="123"/>
  <c r="G17" i="203"/>
  <c r="E17" i="201"/>
  <c r="E18" i="124"/>
  <c r="W27" i="203"/>
  <c r="W8" i="124"/>
  <c r="W9" i="123"/>
  <c r="S34" i="124"/>
  <c r="S33" i="201"/>
  <c r="T17" i="202"/>
  <c r="T2" i="202" s="1"/>
  <c r="G11" i="124"/>
  <c r="G12" i="123"/>
  <c r="X17" i="203"/>
  <c r="K27" i="203"/>
  <c r="D17" i="204"/>
  <c r="G51" i="124"/>
  <c r="G51" i="123" s="1"/>
  <c r="G51" i="101" s="1"/>
  <c r="G51" i="129" s="1"/>
  <c r="P20" i="124"/>
  <c r="P20" i="123" s="1"/>
  <c r="P20" i="101" s="1"/>
  <c r="P20" i="129" s="1"/>
  <c r="I19" i="124"/>
  <c r="I19" i="123" s="1"/>
  <c r="I19" i="101" s="1"/>
  <c r="I19" i="129" s="1"/>
  <c r="N51" i="124"/>
  <c r="N51" i="123" s="1"/>
  <c r="N51" i="101" s="1"/>
  <c r="N51" i="129" s="1"/>
  <c r="F3" i="203"/>
  <c r="G49" i="124"/>
  <c r="G49" i="123" s="1"/>
  <c r="G49" i="101" s="1"/>
  <c r="G49" i="129" s="1"/>
  <c r="G30" i="124"/>
  <c r="G30" i="123" s="1"/>
  <c r="G30" i="101" s="1"/>
  <c r="G30" i="129" s="1"/>
  <c r="G34" i="124"/>
  <c r="G33" i="201"/>
  <c r="F32" i="124"/>
  <c r="F32" i="123" s="1"/>
  <c r="F32" i="101" s="1"/>
  <c r="F32" i="129" s="1"/>
  <c r="F40" i="124"/>
  <c r="F40" i="123" s="1"/>
  <c r="F40" i="101" s="1"/>
  <c r="F40" i="129" s="1"/>
  <c r="F47" i="124"/>
  <c r="F47" i="123" s="1"/>
  <c r="F47" i="101" s="1"/>
  <c r="F47" i="129" s="1"/>
  <c r="F50" i="124"/>
  <c r="F50" i="123" s="1"/>
  <c r="F50" i="101" s="1"/>
  <c r="F50" i="129" s="1"/>
  <c r="O19" i="124"/>
  <c r="O19" i="123" s="1"/>
  <c r="O19" i="101" s="1"/>
  <c r="O19" i="129" s="1"/>
  <c r="X33" i="203"/>
  <c r="J18" i="124"/>
  <c r="J17" i="201"/>
  <c r="I3" i="201"/>
  <c r="W21" i="124"/>
  <c r="W21" i="123" s="1"/>
  <c r="W21" i="101" s="1"/>
  <c r="W21" i="129" s="1"/>
  <c r="O37" i="124"/>
  <c r="O37" i="123" s="1"/>
  <c r="O37" i="101" s="1"/>
  <c r="O37" i="129" s="1"/>
  <c r="O44" i="124"/>
  <c r="O44" i="123" s="1"/>
  <c r="O44" i="101" s="1"/>
  <c r="O44" i="129" s="1"/>
  <c r="O65" i="124"/>
  <c r="O65" i="123" s="1"/>
  <c r="O65" i="101" s="1"/>
  <c r="O65" i="129" s="1"/>
  <c r="O64" i="124"/>
  <c r="O64" i="123" s="1"/>
  <c r="O64" i="101" s="1"/>
  <c r="O64" i="129" s="1"/>
  <c r="Q17" i="203"/>
  <c r="Q29" i="124"/>
  <c r="Q29" i="123" s="1"/>
  <c r="Q29" i="101" s="1"/>
  <c r="Q29" i="129" s="1"/>
  <c r="Q27" i="201"/>
  <c r="Q28" i="124"/>
  <c r="Q31" i="124"/>
  <c r="Q31" i="123" s="1"/>
  <c r="Q31" i="101" s="1"/>
  <c r="Q31" i="129" s="1"/>
  <c r="Q43" i="124"/>
  <c r="Q43" i="123" s="1"/>
  <c r="Q43" i="101" s="1"/>
  <c r="Q43" i="129" s="1"/>
  <c r="D21" i="124"/>
  <c r="D21" i="123" s="1"/>
  <c r="D21" i="101" s="1"/>
  <c r="D21" i="129" s="1"/>
  <c r="K52" i="204"/>
  <c r="X64" i="124"/>
  <c r="X64" i="123" s="1"/>
  <c r="X64" i="101" s="1"/>
  <c r="X64" i="129" s="1"/>
  <c r="X63" i="124"/>
  <c r="X63" i="123" s="1"/>
  <c r="X63" i="101" s="1"/>
  <c r="X63" i="129" s="1"/>
  <c r="X35" i="124"/>
  <c r="X35" i="123" s="1"/>
  <c r="X35" i="101" s="1"/>
  <c r="X35" i="129" s="1"/>
  <c r="V17" i="204"/>
  <c r="E27" i="203"/>
  <c r="O33" i="203"/>
  <c r="M22" i="124"/>
  <c r="M23" i="123"/>
  <c r="U18" i="124"/>
  <c r="U17" i="201"/>
  <c r="E35" i="124"/>
  <c r="E35" i="123" s="1"/>
  <c r="E35" i="101" s="1"/>
  <c r="E35" i="129" s="1"/>
  <c r="E38" i="124"/>
  <c r="E38" i="123" s="1"/>
  <c r="E38" i="101" s="1"/>
  <c r="E38" i="129" s="1"/>
  <c r="E37" i="124"/>
  <c r="E37" i="123" s="1"/>
  <c r="E37" i="101" s="1"/>
  <c r="E37" i="129" s="1"/>
  <c r="I11" i="124"/>
  <c r="I12" i="123"/>
  <c r="U66" i="124"/>
  <c r="U66" i="123" s="1"/>
  <c r="U66" i="101" s="1"/>
  <c r="U66" i="129" s="1"/>
  <c r="U29" i="124"/>
  <c r="U29" i="123" s="1"/>
  <c r="U29" i="101" s="1"/>
  <c r="U29" i="129" s="1"/>
  <c r="U28" i="124"/>
  <c r="U27" i="201"/>
  <c r="H5" i="101"/>
  <c r="V63" i="124"/>
  <c r="V63" i="123" s="1"/>
  <c r="V63" i="101" s="1"/>
  <c r="V63" i="129" s="1"/>
  <c r="V35" i="124"/>
  <c r="V35" i="123" s="1"/>
  <c r="V35" i="101" s="1"/>
  <c r="V35" i="129" s="1"/>
  <c r="V38" i="124"/>
  <c r="V38" i="123" s="1"/>
  <c r="V38" i="101" s="1"/>
  <c r="V38" i="129" s="1"/>
  <c r="D22" i="124"/>
  <c r="D23" i="123"/>
  <c r="R33" i="201"/>
  <c r="R34" i="124"/>
  <c r="R34" i="123" s="1"/>
  <c r="L33" i="203"/>
  <c r="M31" i="124"/>
  <c r="M31" i="123" s="1"/>
  <c r="M31" i="101" s="1"/>
  <c r="M31" i="129" s="1"/>
  <c r="M43" i="124"/>
  <c r="M43" i="123" s="1"/>
  <c r="M43" i="101" s="1"/>
  <c r="M43" i="129" s="1"/>
  <c r="M46" i="124"/>
  <c r="M46" i="123" s="1"/>
  <c r="M46" i="101" s="1"/>
  <c r="M46" i="129" s="1"/>
  <c r="M45" i="124"/>
  <c r="M45" i="123" s="1"/>
  <c r="M45" i="101" s="1"/>
  <c r="M45" i="129" s="1"/>
  <c r="V20" i="124"/>
  <c r="V20" i="123" s="1"/>
  <c r="V20" i="101" s="1"/>
  <c r="V20" i="129" s="1"/>
  <c r="D3" i="201"/>
  <c r="L39" i="124"/>
  <c r="L39" i="123" s="1"/>
  <c r="L39" i="101" s="1"/>
  <c r="L39" i="129" s="1"/>
  <c r="L42" i="124"/>
  <c r="L42" i="123" s="1"/>
  <c r="L42" i="101" s="1"/>
  <c r="L42" i="129" s="1"/>
  <c r="L41" i="124"/>
  <c r="L41" i="123" s="1"/>
  <c r="L41" i="101" s="1"/>
  <c r="L41" i="129" s="1"/>
  <c r="T27" i="203"/>
  <c r="D39" i="124"/>
  <c r="D39" i="123" s="1"/>
  <c r="D39" i="101" s="1"/>
  <c r="D39" i="129" s="1"/>
  <c r="D42" i="124"/>
  <c r="D42" i="123" s="1"/>
  <c r="D42" i="101" s="1"/>
  <c r="D42" i="129" s="1"/>
  <c r="D41" i="124"/>
  <c r="D41" i="123" s="1"/>
  <c r="D41" i="101" s="1"/>
  <c r="D41" i="129" s="1"/>
  <c r="T51" i="124"/>
  <c r="T51" i="123" s="1"/>
  <c r="T51" i="101" s="1"/>
  <c r="T51" i="129" s="1"/>
  <c r="S61" i="124"/>
  <c r="S61" i="123" s="1"/>
  <c r="S61" i="101" s="1"/>
  <c r="S61" i="129" s="1"/>
  <c r="M20" i="124"/>
  <c r="M20" i="123" s="1"/>
  <c r="M20" i="101" s="1"/>
  <c r="M20" i="129" s="1"/>
  <c r="R21" i="124"/>
  <c r="R21" i="123" s="1"/>
  <c r="R21" i="101" s="1"/>
  <c r="R21" i="129" s="1"/>
  <c r="Q52" i="204"/>
  <c r="T66" i="124"/>
  <c r="T66" i="123" s="1"/>
  <c r="T66" i="101" s="1"/>
  <c r="T66" i="129" s="1"/>
  <c r="T29" i="124"/>
  <c r="T29" i="123" s="1"/>
  <c r="T29" i="101" s="1"/>
  <c r="T29" i="129" s="1"/>
  <c r="T28" i="124"/>
  <c r="T27" i="201"/>
  <c r="N11" i="124"/>
  <c r="N12" i="123"/>
  <c r="E21" i="124"/>
  <c r="E21" i="123" s="1"/>
  <c r="E21" i="101" s="1"/>
  <c r="E21" i="129" s="1"/>
  <c r="W33" i="203"/>
  <c r="N28" i="124"/>
  <c r="N27" i="201"/>
  <c r="I27" i="201"/>
  <c r="I28" i="124"/>
  <c r="M8" i="124"/>
  <c r="M9" i="123"/>
  <c r="K33" i="203"/>
  <c r="G18" i="124"/>
  <c r="G17" i="201"/>
  <c r="P61" i="124"/>
  <c r="P61" i="123" s="1"/>
  <c r="P61" i="101" s="1"/>
  <c r="P61" i="129" s="1"/>
  <c r="I51" i="124"/>
  <c r="I51" i="123" s="1"/>
  <c r="I51" i="101" s="1"/>
  <c r="I51" i="129" s="1"/>
  <c r="N27" i="203"/>
  <c r="N18" i="124"/>
  <c r="N17" i="201"/>
  <c r="G63" i="124"/>
  <c r="G63" i="123" s="1"/>
  <c r="G63" i="101" s="1"/>
  <c r="G63" i="129" s="1"/>
  <c r="G35" i="124"/>
  <c r="G35" i="123" s="1"/>
  <c r="G35" i="101" s="1"/>
  <c r="G35" i="129" s="1"/>
  <c r="G38" i="124"/>
  <c r="G38" i="123" s="1"/>
  <c r="G38" i="101" s="1"/>
  <c r="G38" i="129" s="1"/>
  <c r="Q18" i="124"/>
  <c r="Q17" i="201"/>
  <c r="F37" i="124"/>
  <c r="F37" i="123" s="1"/>
  <c r="F37" i="101" s="1"/>
  <c r="F37" i="129" s="1"/>
  <c r="F44" i="124"/>
  <c r="F44" i="123" s="1"/>
  <c r="F44" i="101" s="1"/>
  <c r="F44" i="129" s="1"/>
  <c r="F65" i="124"/>
  <c r="F65" i="123" s="1"/>
  <c r="F65" i="101" s="1"/>
  <c r="F65" i="129" s="1"/>
  <c r="F64" i="124"/>
  <c r="F64" i="123" s="1"/>
  <c r="F64" i="101" s="1"/>
  <c r="F64" i="129" s="1"/>
  <c r="O51" i="124"/>
  <c r="O51" i="123" s="1"/>
  <c r="O51" i="101" s="1"/>
  <c r="O51" i="129" s="1"/>
  <c r="J22" i="124"/>
  <c r="J23" i="123"/>
  <c r="J21" i="124"/>
  <c r="J21" i="123" s="1"/>
  <c r="J21" i="101" s="1"/>
  <c r="J21" i="129" s="1"/>
  <c r="I4" i="124"/>
  <c r="I5" i="123"/>
  <c r="L17" i="203"/>
  <c r="W20" i="124"/>
  <c r="W20" i="123" s="1"/>
  <c r="W20" i="101" s="1"/>
  <c r="W20" i="129" s="1"/>
  <c r="O41" i="124"/>
  <c r="O41" i="123" s="1"/>
  <c r="O41" i="101" s="1"/>
  <c r="O41" i="129" s="1"/>
  <c r="O48" i="124"/>
  <c r="O48" i="123" s="1"/>
  <c r="O48" i="101" s="1"/>
  <c r="O48" i="129" s="1"/>
  <c r="O69" i="124"/>
  <c r="O69" i="123" s="1"/>
  <c r="O69" i="101" s="1"/>
  <c r="O69" i="129" s="1"/>
  <c r="O68" i="124"/>
  <c r="O68" i="123" s="1"/>
  <c r="O68" i="101" s="1"/>
  <c r="O68" i="129" s="1"/>
  <c r="Q34" i="124"/>
  <c r="Q33" i="201"/>
  <c r="Q32" i="124"/>
  <c r="Q32" i="123" s="1"/>
  <c r="Q32" i="101" s="1"/>
  <c r="Q32" i="129" s="1"/>
  <c r="Q40" i="124"/>
  <c r="Q40" i="123" s="1"/>
  <c r="Q40" i="101" s="1"/>
  <c r="Q40" i="129" s="1"/>
  <c r="Q47" i="124"/>
  <c r="Q47" i="123" s="1"/>
  <c r="Q47" i="101" s="1"/>
  <c r="Q47" i="129" s="1"/>
  <c r="X68" i="124"/>
  <c r="X68" i="123" s="1"/>
  <c r="X68" i="101" s="1"/>
  <c r="X68" i="129" s="1"/>
  <c r="X67" i="124"/>
  <c r="X67" i="123" s="1"/>
  <c r="X67" i="101" s="1"/>
  <c r="X67" i="129" s="1"/>
  <c r="X39" i="124"/>
  <c r="X39" i="123" s="1"/>
  <c r="X39" i="101" s="1"/>
  <c r="X39" i="129" s="1"/>
  <c r="L52" i="204"/>
  <c r="E33" i="203"/>
  <c r="D11" i="124"/>
  <c r="D12" i="123"/>
  <c r="W17" i="203"/>
  <c r="Q27" i="203"/>
  <c r="Q26" i="203" s="1"/>
  <c r="L4" i="124"/>
  <c r="L3" i="124" s="1"/>
  <c r="L5" i="123"/>
  <c r="E39" i="124"/>
  <c r="E39" i="123" s="1"/>
  <c r="E39" i="101" s="1"/>
  <c r="E39" i="129" s="1"/>
  <c r="E42" i="124"/>
  <c r="E42" i="123" s="1"/>
  <c r="E42" i="101" s="1"/>
  <c r="E42" i="129" s="1"/>
  <c r="E41" i="124"/>
  <c r="E41" i="123" s="1"/>
  <c r="E41" i="101" s="1"/>
  <c r="E41" i="129" s="1"/>
  <c r="U30" i="124"/>
  <c r="U30" i="123" s="1"/>
  <c r="U30" i="101" s="1"/>
  <c r="U30" i="129" s="1"/>
  <c r="U34" i="124"/>
  <c r="U33" i="201"/>
  <c r="U32" i="124"/>
  <c r="U32" i="123" s="1"/>
  <c r="U32" i="101" s="1"/>
  <c r="U32" i="129" s="1"/>
  <c r="V67" i="124"/>
  <c r="V67" i="123" s="1"/>
  <c r="V67" i="101" s="1"/>
  <c r="V67" i="129" s="1"/>
  <c r="V39" i="124"/>
  <c r="V39" i="123" s="1"/>
  <c r="V39" i="101" s="1"/>
  <c r="V39" i="129" s="1"/>
  <c r="V42" i="124"/>
  <c r="V42" i="123" s="1"/>
  <c r="V42" i="101" s="1"/>
  <c r="V42" i="129" s="1"/>
  <c r="M17" i="204"/>
  <c r="E17" i="204"/>
  <c r="F21" i="124"/>
  <c r="F21" i="123" s="1"/>
  <c r="F21" i="101" s="1"/>
  <c r="F21" i="129" s="1"/>
  <c r="D27" i="203"/>
  <c r="M40" i="124"/>
  <c r="M40" i="123" s="1"/>
  <c r="M40" i="101" s="1"/>
  <c r="M40" i="129" s="1"/>
  <c r="M47" i="124"/>
  <c r="M47" i="123" s="1"/>
  <c r="M47" i="101" s="1"/>
  <c r="M47" i="129" s="1"/>
  <c r="M50" i="124"/>
  <c r="M50" i="123" s="1"/>
  <c r="M50" i="101" s="1"/>
  <c r="M50" i="129" s="1"/>
  <c r="M49" i="124"/>
  <c r="M49" i="123" s="1"/>
  <c r="M49" i="101" s="1"/>
  <c r="M49" i="129" s="1"/>
  <c r="K19" i="124"/>
  <c r="K19" i="123" s="1"/>
  <c r="K19" i="101" s="1"/>
  <c r="K19" i="129" s="1"/>
  <c r="V61" i="124"/>
  <c r="H11" i="124"/>
  <c r="H12" i="123"/>
  <c r="G4" i="124"/>
  <c r="G5" i="123"/>
  <c r="R27" i="203"/>
  <c r="R26" i="203" s="1"/>
  <c r="R2" i="202"/>
  <c r="L31" i="124"/>
  <c r="L31" i="123" s="1"/>
  <c r="L31" i="101" s="1"/>
  <c r="L31" i="129" s="1"/>
  <c r="L43" i="124"/>
  <c r="L43" i="123" s="1"/>
  <c r="L43" i="101" s="1"/>
  <c r="L43" i="129" s="1"/>
  <c r="L46" i="124"/>
  <c r="L46" i="123" s="1"/>
  <c r="L46" i="101" s="1"/>
  <c r="L46" i="129" s="1"/>
  <c r="L45" i="124"/>
  <c r="L45" i="123" s="1"/>
  <c r="L45" i="101" s="1"/>
  <c r="L45" i="129" s="1"/>
  <c r="T33" i="203"/>
  <c r="D31" i="124"/>
  <c r="D31" i="123" s="1"/>
  <c r="D31" i="101" s="1"/>
  <c r="D31" i="129" s="1"/>
  <c r="D43" i="124"/>
  <c r="D43" i="123" s="1"/>
  <c r="D43" i="101" s="1"/>
  <c r="D43" i="129" s="1"/>
  <c r="D46" i="124"/>
  <c r="D46" i="123" s="1"/>
  <c r="D46" i="101" s="1"/>
  <c r="D46" i="129" s="1"/>
  <c r="D45" i="124"/>
  <c r="D45" i="123" s="1"/>
  <c r="D45" i="101" s="1"/>
  <c r="D45" i="129" s="1"/>
  <c r="E17" i="203"/>
  <c r="P17" i="204"/>
  <c r="T17" i="201"/>
  <c r="T18" i="124"/>
  <c r="M61" i="124"/>
  <c r="M61" i="123" s="1"/>
  <c r="M61" i="101" s="1"/>
  <c r="M61" i="129" s="1"/>
  <c r="R20" i="124"/>
  <c r="R20" i="123" s="1"/>
  <c r="R20" i="101" s="1"/>
  <c r="R20" i="129" s="1"/>
  <c r="T30" i="124"/>
  <c r="T30" i="123" s="1"/>
  <c r="T30" i="101" s="1"/>
  <c r="T30" i="129" s="1"/>
  <c r="T34" i="124"/>
  <c r="T33" i="201"/>
  <c r="T32" i="124"/>
  <c r="T32" i="123" s="1"/>
  <c r="T32" i="101" s="1"/>
  <c r="T32" i="129" s="1"/>
  <c r="J11" i="124"/>
  <c r="J12" i="123"/>
  <c r="K28" i="124"/>
  <c r="K27" i="201"/>
  <c r="V11" i="124"/>
  <c r="V12" i="123"/>
  <c r="N17" i="204"/>
  <c r="H8" i="124"/>
  <c r="H9" i="123"/>
  <c r="I34" i="124"/>
  <c r="I33" i="201"/>
  <c r="E11" i="124"/>
  <c r="E12" i="123"/>
  <c r="W3" i="203"/>
  <c r="P19" i="124"/>
  <c r="P19" i="123" s="1"/>
  <c r="P19" i="101" s="1"/>
  <c r="P19" i="129" s="1"/>
  <c r="P11" i="124"/>
  <c r="P12" i="123"/>
  <c r="N33" i="203"/>
  <c r="J17" i="202"/>
  <c r="J2" i="202" s="1"/>
  <c r="K11" i="124"/>
  <c r="K12" i="123"/>
  <c r="G67" i="124"/>
  <c r="G67" i="123" s="1"/>
  <c r="G67" i="101" s="1"/>
  <c r="G67" i="129" s="1"/>
  <c r="G39" i="124"/>
  <c r="G39" i="123" s="1"/>
  <c r="G39" i="101" s="1"/>
  <c r="G39" i="129" s="1"/>
  <c r="G42" i="124"/>
  <c r="G42" i="123" s="1"/>
  <c r="G42" i="101" s="1"/>
  <c r="G42" i="129" s="1"/>
  <c r="Q21" i="124"/>
  <c r="Q21" i="123" s="1"/>
  <c r="Q21" i="101" s="1"/>
  <c r="Q21" i="129" s="1"/>
  <c r="F41" i="124"/>
  <c r="F41" i="123" s="1"/>
  <c r="F41" i="101" s="1"/>
  <c r="F41" i="129" s="1"/>
  <c r="F48" i="124"/>
  <c r="F48" i="123" s="1"/>
  <c r="F48" i="101" s="1"/>
  <c r="F48" i="129" s="1"/>
  <c r="F69" i="124"/>
  <c r="F69" i="123" s="1"/>
  <c r="F69" i="101" s="1"/>
  <c r="F69" i="129" s="1"/>
  <c r="F68" i="124"/>
  <c r="F68" i="123" s="1"/>
  <c r="F68" i="101" s="1"/>
  <c r="F68" i="129" s="1"/>
  <c r="O17" i="201"/>
  <c r="O18" i="124"/>
  <c r="N17" i="203"/>
  <c r="J20" i="124"/>
  <c r="J20" i="123" s="1"/>
  <c r="J20" i="101" s="1"/>
  <c r="J20" i="129" s="1"/>
  <c r="W61" i="124"/>
  <c r="O45" i="124"/>
  <c r="O45" i="123" s="1"/>
  <c r="O45" i="101" s="1"/>
  <c r="O45" i="129" s="1"/>
  <c r="O66" i="124"/>
  <c r="O66" i="123" s="1"/>
  <c r="O66" i="101" s="1"/>
  <c r="O66" i="129" s="1"/>
  <c r="O29" i="124"/>
  <c r="O29" i="123" s="1"/>
  <c r="O29" i="101" s="1"/>
  <c r="O29" i="129" s="1"/>
  <c r="X17" i="204"/>
  <c r="R22" i="124"/>
  <c r="R23" i="123"/>
  <c r="Q38" i="124"/>
  <c r="Q38" i="123" s="1"/>
  <c r="Q38" i="101" s="1"/>
  <c r="Q38" i="129" s="1"/>
  <c r="Q37" i="124"/>
  <c r="Q37" i="123" s="1"/>
  <c r="Q37" i="101" s="1"/>
  <c r="Q37" i="129" s="1"/>
  <c r="Q44" i="124"/>
  <c r="Q44" i="123" s="1"/>
  <c r="Q44" i="101" s="1"/>
  <c r="Q44" i="129" s="1"/>
  <c r="Q65" i="124"/>
  <c r="Q65" i="123" s="1"/>
  <c r="Q65" i="101" s="1"/>
  <c r="Q65" i="129" s="1"/>
  <c r="X29" i="124"/>
  <c r="X29" i="123" s="1"/>
  <c r="X29" i="101" s="1"/>
  <c r="X29" i="129" s="1"/>
  <c r="X27" i="201"/>
  <c r="X26" i="201" s="1"/>
  <c r="X28" i="124"/>
  <c r="X31" i="124"/>
  <c r="X31" i="123" s="1"/>
  <c r="X31" i="101" s="1"/>
  <c r="X31" i="129" s="1"/>
  <c r="X43" i="124"/>
  <c r="X43" i="123" s="1"/>
  <c r="X43" i="101" s="1"/>
  <c r="X43" i="129" s="1"/>
  <c r="W22" i="124"/>
  <c r="W23" i="123"/>
  <c r="U17" i="202"/>
  <c r="U2" i="202" s="1"/>
  <c r="O26" i="201" l="1"/>
  <c r="L2" i="204"/>
  <c r="M155" i="149"/>
  <c r="D26" i="203"/>
  <c r="E155" i="149"/>
  <c r="R2" i="204"/>
  <c r="N2" i="204"/>
  <c r="I26" i="203"/>
  <c r="L155" i="149"/>
  <c r="P26" i="203"/>
  <c r="G3" i="124"/>
  <c r="H155" i="149"/>
  <c r="H33" i="124"/>
  <c r="N26" i="201"/>
  <c r="K2" i="204"/>
  <c r="W26" i="201"/>
  <c r="N3" i="124"/>
  <c r="K26" i="201"/>
  <c r="F26" i="201"/>
  <c r="Q155" i="149"/>
  <c r="R3" i="124"/>
  <c r="P2" i="204"/>
  <c r="X155" i="149"/>
  <c r="F52" i="204"/>
  <c r="O71" i="204"/>
  <c r="E71" i="204"/>
  <c r="D71" i="204"/>
  <c r="J65" i="124"/>
  <c r="J65" i="123" s="1"/>
  <c r="J65" i="101" s="1"/>
  <c r="J65" i="129" s="1"/>
  <c r="J64" i="124"/>
  <c r="J64" i="123" s="1"/>
  <c r="J64" i="101" s="1"/>
  <c r="J64" i="129" s="1"/>
  <c r="F71" i="204"/>
  <c r="M52" i="204"/>
  <c r="M2" i="204" s="1"/>
  <c r="L157" i="149"/>
  <c r="H157" i="149"/>
  <c r="J157" i="149"/>
  <c r="O17" i="124"/>
  <c r="O18" i="123"/>
  <c r="K27" i="124"/>
  <c r="K28" i="123"/>
  <c r="G17" i="124"/>
  <c r="G18" i="123"/>
  <c r="J17" i="124"/>
  <c r="J18" i="123"/>
  <c r="G33" i="124"/>
  <c r="G34" i="123"/>
  <c r="W8" i="123"/>
  <c r="W9" i="101"/>
  <c r="O26" i="203"/>
  <c r="V155" i="149"/>
  <c r="E27" i="124"/>
  <c r="E28" i="123"/>
  <c r="O27" i="124"/>
  <c r="O28" i="123"/>
  <c r="P17" i="124"/>
  <c r="P18" i="123"/>
  <c r="F8" i="123"/>
  <c r="F9" i="101"/>
  <c r="I17" i="124"/>
  <c r="I18" i="123"/>
  <c r="Q3" i="124"/>
  <c r="X4" i="123"/>
  <c r="W3" i="124"/>
  <c r="E3" i="124"/>
  <c r="N27" i="124"/>
  <c r="N28" i="123"/>
  <c r="K26" i="203"/>
  <c r="C33" i="204"/>
  <c r="C26" i="204" s="1"/>
  <c r="N4" i="123"/>
  <c r="N5" i="101"/>
  <c r="K155" i="149"/>
  <c r="R4" i="123"/>
  <c r="R5" i="101"/>
  <c r="V22" i="123"/>
  <c r="V23" i="101"/>
  <c r="G8" i="123"/>
  <c r="G9" i="101"/>
  <c r="O11" i="123"/>
  <c r="O12" i="101"/>
  <c r="M33" i="124"/>
  <c r="M34" i="123"/>
  <c r="P22" i="123"/>
  <c r="P23" i="101"/>
  <c r="V8" i="123"/>
  <c r="V9" i="101"/>
  <c r="K8" i="123"/>
  <c r="K9" i="101"/>
  <c r="F33" i="124"/>
  <c r="F34" i="123"/>
  <c r="G2" i="204"/>
  <c r="V4" i="123"/>
  <c r="V5" i="101"/>
  <c r="F61" i="123"/>
  <c r="F61" i="101" s="1"/>
  <c r="F61" i="129" s="1"/>
  <c r="O8" i="123"/>
  <c r="O9" i="101"/>
  <c r="I8" i="123"/>
  <c r="I9" i="101"/>
  <c r="W22" i="123"/>
  <c r="W23" i="101"/>
  <c r="K11" i="123"/>
  <c r="K12" i="101"/>
  <c r="P11" i="123"/>
  <c r="P12" i="101"/>
  <c r="H8" i="123"/>
  <c r="H9" i="101"/>
  <c r="T17" i="124"/>
  <c r="T18" i="123"/>
  <c r="G4" i="123"/>
  <c r="G5" i="101"/>
  <c r="I4" i="123"/>
  <c r="I5" i="101"/>
  <c r="M8" i="123"/>
  <c r="M9" i="101"/>
  <c r="W26" i="203"/>
  <c r="T22" i="123"/>
  <c r="T23" i="101"/>
  <c r="J28" i="124"/>
  <c r="J27" i="201"/>
  <c r="H17" i="124"/>
  <c r="H18" i="123"/>
  <c r="F27" i="124"/>
  <c r="F28" i="123"/>
  <c r="L8" i="123"/>
  <c r="L9" i="101"/>
  <c r="D26" i="201"/>
  <c r="X11" i="123"/>
  <c r="X12" i="101"/>
  <c r="X3" i="124"/>
  <c r="X22" i="123"/>
  <c r="X23" i="101"/>
  <c r="L11" i="123"/>
  <c r="L12" i="101"/>
  <c r="H27" i="124"/>
  <c r="H26" i="124" s="1"/>
  <c r="H28" i="123"/>
  <c r="V3" i="124"/>
  <c r="U4" i="123"/>
  <c r="U5" i="101"/>
  <c r="G26" i="201"/>
  <c r="V26" i="201"/>
  <c r="L17" i="124"/>
  <c r="L18" i="123"/>
  <c r="V61" i="123"/>
  <c r="V61" i="101" s="1"/>
  <c r="V61" i="129" s="1"/>
  <c r="Q33" i="124"/>
  <c r="Q34" i="123"/>
  <c r="I3" i="124"/>
  <c r="N17" i="124"/>
  <c r="N18" i="123"/>
  <c r="R33" i="123"/>
  <c r="R34" i="101"/>
  <c r="I11" i="123"/>
  <c r="I12" i="101"/>
  <c r="E26" i="203"/>
  <c r="G11" i="123"/>
  <c r="G12" i="101"/>
  <c r="E17" i="124"/>
  <c r="E18" i="123"/>
  <c r="D4" i="123"/>
  <c r="D5" i="101"/>
  <c r="M4" i="123"/>
  <c r="M5" i="101"/>
  <c r="J34" i="124"/>
  <c r="J33" i="201"/>
  <c r="D17" i="124"/>
  <c r="D18" i="123"/>
  <c r="X17" i="124"/>
  <c r="X18" i="123"/>
  <c r="D33" i="124"/>
  <c r="D34" i="123"/>
  <c r="S4" i="123"/>
  <c r="S5" i="101"/>
  <c r="U11" i="123"/>
  <c r="U12" i="101"/>
  <c r="D27" i="124"/>
  <c r="D28" i="123"/>
  <c r="F155" i="149"/>
  <c r="X4" i="101"/>
  <c r="X5" i="129"/>
  <c r="X4" i="129" s="1"/>
  <c r="W17" i="124"/>
  <c r="W18" i="123"/>
  <c r="S22" i="123"/>
  <c r="S23" i="101"/>
  <c r="R8" i="123"/>
  <c r="R9" i="101"/>
  <c r="H33" i="123"/>
  <c r="H34" i="101"/>
  <c r="V17" i="124"/>
  <c r="V18" i="123"/>
  <c r="M26" i="201"/>
  <c r="N22" i="123"/>
  <c r="N23" i="101"/>
  <c r="H26" i="203"/>
  <c r="H26" i="201"/>
  <c r="U3" i="124"/>
  <c r="D155" i="149"/>
  <c r="G27" i="124"/>
  <c r="G26" i="124" s="1"/>
  <c r="G28" i="123"/>
  <c r="G26" i="203"/>
  <c r="K33" i="124"/>
  <c r="K34" i="123"/>
  <c r="K4" i="123"/>
  <c r="K5" i="101"/>
  <c r="R33" i="124"/>
  <c r="V27" i="124"/>
  <c r="V28" i="123"/>
  <c r="I33" i="124"/>
  <c r="I34" i="123"/>
  <c r="W61" i="123"/>
  <c r="W61" i="101" s="1"/>
  <c r="W61" i="129" s="1"/>
  <c r="N157" i="149"/>
  <c r="H11" i="123"/>
  <c r="H12" i="101"/>
  <c r="D11" i="123"/>
  <c r="D12" i="101"/>
  <c r="N26" i="203"/>
  <c r="I27" i="124"/>
  <c r="I28" i="123"/>
  <c r="N11" i="123"/>
  <c r="N12" i="101"/>
  <c r="T26" i="203"/>
  <c r="H4" i="101"/>
  <c r="H5" i="129"/>
  <c r="H4" i="129" s="1"/>
  <c r="R17" i="124"/>
  <c r="R18" i="123"/>
  <c r="J8" i="123"/>
  <c r="J9" i="101"/>
  <c r="D3" i="124"/>
  <c r="L26" i="203"/>
  <c r="M3" i="124"/>
  <c r="X26" i="203"/>
  <c r="E8" i="123"/>
  <c r="E9" i="101"/>
  <c r="S3" i="124"/>
  <c r="R157" i="149"/>
  <c r="J33" i="203"/>
  <c r="N33" i="124"/>
  <c r="N34" i="123"/>
  <c r="Q11" i="123"/>
  <c r="Q12" i="101"/>
  <c r="T4" i="123"/>
  <c r="T5" i="101"/>
  <c r="W33" i="124"/>
  <c r="W34" i="123"/>
  <c r="I22" i="123"/>
  <c r="I23" i="101"/>
  <c r="M27" i="124"/>
  <c r="M28" i="123"/>
  <c r="P33" i="124"/>
  <c r="P34" i="123"/>
  <c r="S11" i="123"/>
  <c r="S12" i="101"/>
  <c r="F22" i="123"/>
  <c r="F23" i="101"/>
  <c r="U22" i="123"/>
  <c r="U23" i="101"/>
  <c r="X33" i="124"/>
  <c r="X34" i="123"/>
  <c r="O33" i="124"/>
  <c r="O34" i="123"/>
  <c r="P27" i="124"/>
  <c r="P28" i="123"/>
  <c r="K3" i="124"/>
  <c r="E52" i="204"/>
  <c r="U155" i="149"/>
  <c r="J155" i="149"/>
  <c r="R22" i="123"/>
  <c r="R23" i="101"/>
  <c r="V11" i="123"/>
  <c r="V12" i="101"/>
  <c r="T33" i="124"/>
  <c r="T34" i="123"/>
  <c r="U33" i="124"/>
  <c r="U34" i="123"/>
  <c r="J22" i="123"/>
  <c r="J23" i="101"/>
  <c r="Q17" i="124"/>
  <c r="Q18" i="123"/>
  <c r="I26" i="201"/>
  <c r="D22" i="123"/>
  <c r="D23" i="101"/>
  <c r="H4" i="123"/>
  <c r="Q27" i="124"/>
  <c r="Q28" i="123"/>
  <c r="T155" i="149"/>
  <c r="R27" i="124"/>
  <c r="R28" i="123"/>
  <c r="L22" i="101"/>
  <c r="L23" i="129"/>
  <c r="L22" i="129" s="1"/>
  <c r="Q22" i="123"/>
  <c r="Q23" i="101"/>
  <c r="D52" i="204"/>
  <c r="V26" i="203"/>
  <c r="T3" i="124"/>
  <c r="I2" i="204"/>
  <c r="Q8" i="123"/>
  <c r="Q9" i="101"/>
  <c r="N155" i="149"/>
  <c r="P8" i="123"/>
  <c r="P9" i="101"/>
  <c r="G155" i="149"/>
  <c r="P26" i="201"/>
  <c r="F4" i="123"/>
  <c r="F5" i="101"/>
  <c r="M26" i="203"/>
  <c r="J11" i="123"/>
  <c r="J12" i="101"/>
  <c r="E11" i="123"/>
  <c r="E12" i="101"/>
  <c r="T26" i="201"/>
  <c r="U26" i="201"/>
  <c r="U17" i="124"/>
  <c r="U18" i="123"/>
  <c r="Q26" i="201"/>
  <c r="O4" i="123"/>
  <c r="O5" i="101"/>
  <c r="W27" i="124"/>
  <c r="W28" i="123"/>
  <c r="R26" i="201"/>
  <c r="S26" i="201"/>
  <c r="L33" i="124"/>
  <c r="L34" i="123"/>
  <c r="K61" i="123"/>
  <c r="K61" i="101" s="1"/>
  <c r="K61" i="129" s="1"/>
  <c r="D8" i="123"/>
  <c r="D9" i="101"/>
  <c r="L26" i="201"/>
  <c r="W155" i="149"/>
  <c r="K22" i="123"/>
  <c r="K23" i="101"/>
  <c r="E22" i="123"/>
  <c r="E23" i="101"/>
  <c r="M17" i="124"/>
  <c r="M18" i="123"/>
  <c r="O22" i="123"/>
  <c r="O23" i="101"/>
  <c r="W11" i="123"/>
  <c r="W12" i="101"/>
  <c r="M11" i="123"/>
  <c r="M12" i="101"/>
  <c r="Q2" i="204"/>
  <c r="P4" i="123"/>
  <c r="P5" i="101"/>
  <c r="S155" i="149"/>
  <c r="T8" i="123"/>
  <c r="T9" i="101"/>
  <c r="F11" i="123"/>
  <c r="F12" i="101"/>
  <c r="H22" i="123"/>
  <c r="H23" i="101"/>
  <c r="X8" i="123"/>
  <c r="X9" i="101"/>
  <c r="J4" i="123"/>
  <c r="J5" i="101"/>
  <c r="X27" i="124"/>
  <c r="X28" i="123"/>
  <c r="R155" i="149"/>
  <c r="L4" i="123"/>
  <c r="L5" i="101"/>
  <c r="T27" i="124"/>
  <c r="T26" i="124" s="1"/>
  <c r="T28" i="123"/>
  <c r="U27" i="124"/>
  <c r="U26" i="124" s="1"/>
  <c r="U28" i="123"/>
  <c r="M22" i="123"/>
  <c r="M23" i="101"/>
  <c r="S33" i="124"/>
  <c r="S34" i="123"/>
  <c r="H3" i="124"/>
  <c r="G22" i="123"/>
  <c r="G23" i="101"/>
  <c r="V33" i="124"/>
  <c r="V34" i="123"/>
  <c r="E33" i="124"/>
  <c r="E34" i="123"/>
  <c r="O155" i="149"/>
  <c r="U8" i="123"/>
  <c r="U9" i="101"/>
  <c r="S27" i="124"/>
  <c r="S28" i="123"/>
  <c r="S8" i="123"/>
  <c r="S9" i="101"/>
  <c r="F17" i="124"/>
  <c r="F18" i="123"/>
  <c r="E26" i="201"/>
  <c r="J27" i="203"/>
  <c r="S17" i="124"/>
  <c r="S18" i="123"/>
  <c r="L27" i="124"/>
  <c r="L28" i="123"/>
  <c r="T11" i="123"/>
  <c r="T12" i="101"/>
  <c r="R11" i="123"/>
  <c r="R12" i="101"/>
  <c r="O52" i="204"/>
  <c r="Q4" i="123"/>
  <c r="Q5" i="101"/>
  <c r="P3" i="124"/>
  <c r="K17" i="124"/>
  <c r="K18" i="123"/>
  <c r="W4" i="123"/>
  <c r="W5" i="101"/>
  <c r="N8" i="123"/>
  <c r="N9" i="101"/>
  <c r="F3" i="124"/>
  <c r="J3" i="124"/>
  <c r="E4" i="123"/>
  <c r="E5" i="101"/>
  <c r="O2" i="204" l="1"/>
  <c r="O3" i="123"/>
  <c r="R26" i="124"/>
  <c r="J26" i="203"/>
  <c r="R3" i="123"/>
  <c r="F2" i="204"/>
  <c r="L3" i="123"/>
  <c r="M26" i="124"/>
  <c r="F26" i="124"/>
  <c r="E2" i="204"/>
  <c r="K157" i="149"/>
  <c r="W26" i="124"/>
  <c r="D2" i="204"/>
  <c r="K3" i="123"/>
  <c r="P26" i="124"/>
  <c r="Q26" i="124"/>
  <c r="P157" i="149"/>
  <c r="X26" i="124"/>
  <c r="L26" i="124"/>
  <c r="M157" i="149"/>
  <c r="P3" i="123"/>
  <c r="C75" i="124"/>
  <c r="C75" i="123" s="1"/>
  <c r="C75" i="101" s="1"/>
  <c r="C75" i="129" s="1"/>
  <c r="J3" i="123"/>
  <c r="F157" i="149"/>
  <c r="D26" i="124"/>
  <c r="Q3" i="123"/>
  <c r="H3" i="123"/>
  <c r="I26" i="124"/>
  <c r="S26" i="124"/>
  <c r="J26" i="201"/>
  <c r="G3" i="123"/>
  <c r="C71" i="204"/>
  <c r="O157" i="149"/>
  <c r="N8" i="101"/>
  <c r="N9" i="129"/>
  <c r="N8" i="129" s="1"/>
  <c r="S17" i="123"/>
  <c r="S18" i="101"/>
  <c r="S33" i="123"/>
  <c r="S34" i="101"/>
  <c r="V11" i="101"/>
  <c r="V12" i="129"/>
  <c r="V11" i="129" s="1"/>
  <c r="X33" i="123"/>
  <c r="X34" i="101"/>
  <c r="F23" i="129"/>
  <c r="F22" i="129" s="1"/>
  <c r="F22" i="101"/>
  <c r="W33" i="123"/>
  <c r="W34" i="101"/>
  <c r="H11" i="101"/>
  <c r="H12" i="129"/>
  <c r="H11" i="129" s="1"/>
  <c r="H3" i="129" s="1"/>
  <c r="I33" i="123"/>
  <c r="I34" i="101"/>
  <c r="V26" i="124"/>
  <c r="S22" i="101"/>
  <c r="S23" i="129"/>
  <c r="S22" i="129" s="1"/>
  <c r="D27" i="123"/>
  <c r="D28" i="101"/>
  <c r="G11" i="101"/>
  <c r="G12" i="129"/>
  <c r="G11" i="129" s="1"/>
  <c r="I11" i="101"/>
  <c r="I12" i="129"/>
  <c r="I11" i="129" s="1"/>
  <c r="H8" i="101"/>
  <c r="H9" i="129"/>
  <c r="H8" i="129" s="1"/>
  <c r="N27" i="123"/>
  <c r="N28" i="101"/>
  <c r="F8" i="101"/>
  <c r="F9" i="129"/>
  <c r="F8" i="129" s="1"/>
  <c r="K27" i="123"/>
  <c r="K28" i="101"/>
  <c r="R11" i="101"/>
  <c r="R12" i="129"/>
  <c r="R11" i="129" s="1"/>
  <c r="S27" i="123"/>
  <c r="S26" i="123" s="1"/>
  <c r="S28" i="101"/>
  <c r="V33" i="123"/>
  <c r="V34" i="101"/>
  <c r="T27" i="123"/>
  <c r="T28" i="101"/>
  <c r="X27" i="123"/>
  <c r="X28" i="101"/>
  <c r="F11" i="101"/>
  <c r="F12" i="129"/>
  <c r="F11" i="129" s="1"/>
  <c r="E22" i="101"/>
  <c r="E23" i="129"/>
  <c r="E22" i="129" s="1"/>
  <c r="D8" i="101"/>
  <c r="D9" i="129"/>
  <c r="D8" i="129" s="1"/>
  <c r="W27" i="123"/>
  <c r="W28" i="101"/>
  <c r="Q27" i="123"/>
  <c r="Q28" i="101"/>
  <c r="I27" i="123"/>
  <c r="I28" i="101"/>
  <c r="X17" i="123"/>
  <c r="X18" i="101"/>
  <c r="H27" i="123"/>
  <c r="H26" i="123" s="1"/>
  <c r="H28" i="101"/>
  <c r="I8" i="101"/>
  <c r="I9" i="129"/>
  <c r="I8" i="129" s="1"/>
  <c r="P22" i="101"/>
  <c r="P23" i="129"/>
  <c r="P22" i="129" s="1"/>
  <c r="R4" i="101"/>
  <c r="R5" i="129"/>
  <c r="R4" i="129" s="1"/>
  <c r="N26" i="124"/>
  <c r="X3" i="123"/>
  <c r="J17" i="123"/>
  <c r="J18" i="101"/>
  <c r="G17" i="123"/>
  <c r="G18" i="101"/>
  <c r="K26" i="124"/>
  <c r="Q4" i="101"/>
  <c r="Q5" i="129"/>
  <c r="Q4" i="129" s="1"/>
  <c r="P4" i="101"/>
  <c r="P5" i="129"/>
  <c r="P4" i="129" s="1"/>
  <c r="W11" i="101"/>
  <c r="W12" i="129"/>
  <c r="W11" i="129" s="1"/>
  <c r="U17" i="123"/>
  <c r="U18" i="101"/>
  <c r="T4" i="101"/>
  <c r="T5" i="129"/>
  <c r="T4" i="129" s="1"/>
  <c r="K4" i="101"/>
  <c r="K5" i="129"/>
  <c r="K4" i="129" s="1"/>
  <c r="V17" i="123"/>
  <c r="V18" i="101"/>
  <c r="W17" i="123"/>
  <c r="W18" i="101"/>
  <c r="M4" i="101"/>
  <c r="M5" i="129"/>
  <c r="M4" i="129" s="1"/>
  <c r="R34" i="129"/>
  <c r="R33" i="129" s="1"/>
  <c r="R33" i="101"/>
  <c r="X22" i="101"/>
  <c r="X23" i="129"/>
  <c r="X22" i="129" s="1"/>
  <c r="J27" i="124"/>
  <c r="J28" i="123"/>
  <c r="P11" i="101"/>
  <c r="P12" i="129"/>
  <c r="P11" i="129" s="1"/>
  <c r="V4" i="101"/>
  <c r="V5" i="129"/>
  <c r="V4" i="129" s="1"/>
  <c r="O11" i="101"/>
  <c r="O12" i="129"/>
  <c r="O11" i="129" s="1"/>
  <c r="P17" i="123"/>
  <c r="P18" i="101"/>
  <c r="O17" i="123"/>
  <c r="O18" i="101"/>
  <c r="U8" i="101"/>
  <c r="U9" i="129"/>
  <c r="U8" i="129" s="1"/>
  <c r="G22" i="101"/>
  <c r="G23" i="129"/>
  <c r="G22" i="129" s="1"/>
  <c r="J4" i="101"/>
  <c r="J5" i="129"/>
  <c r="J4" i="129" s="1"/>
  <c r="W3" i="123"/>
  <c r="K22" i="101"/>
  <c r="K23" i="129"/>
  <c r="K22" i="129" s="1"/>
  <c r="O4" i="101"/>
  <c r="O5" i="129"/>
  <c r="O4" i="129" s="1"/>
  <c r="F4" i="101"/>
  <c r="F5" i="129"/>
  <c r="F4" i="129" s="1"/>
  <c r="U33" i="123"/>
  <c r="U34" i="101"/>
  <c r="R22" i="101"/>
  <c r="R23" i="129"/>
  <c r="R22" i="129" s="1"/>
  <c r="S11" i="101"/>
  <c r="S12" i="129"/>
  <c r="S11" i="129" s="1"/>
  <c r="T3" i="123"/>
  <c r="U11" i="101"/>
  <c r="U12" i="129"/>
  <c r="U11" i="129" s="1"/>
  <c r="M3" i="123"/>
  <c r="L11" i="101"/>
  <c r="L12" i="129"/>
  <c r="L11" i="129" s="1"/>
  <c r="L8" i="101"/>
  <c r="L9" i="129"/>
  <c r="L8" i="129" s="1"/>
  <c r="T22" i="101"/>
  <c r="T23" i="129"/>
  <c r="T22" i="129" s="1"/>
  <c r="M8" i="101"/>
  <c r="M9" i="129"/>
  <c r="M8" i="129" s="1"/>
  <c r="V3" i="123"/>
  <c r="I17" i="123"/>
  <c r="I18" i="101"/>
  <c r="C66" i="124"/>
  <c r="C66" i="123" s="1"/>
  <c r="C66" i="101" s="1"/>
  <c r="C66" i="129" s="1"/>
  <c r="C40" i="124"/>
  <c r="C40" i="123" s="1"/>
  <c r="C40" i="101" s="1"/>
  <c r="C40" i="129" s="1"/>
  <c r="C31" i="124"/>
  <c r="C31" i="123" s="1"/>
  <c r="C31" i="101" s="1"/>
  <c r="C31" i="129" s="1"/>
  <c r="C45" i="124"/>
  <c r="C45" i="123" s="1"/>
  <c r="C45" i="101" s="1"/>
  <c r="C45" i="129" s="1"/>
  <c r="C32" i="124"/>
  <c r="C32" i="123" s="1"/>
  <c r="C32" i="101" s="1"/>
  <c r="C32" i="129" s="1"/>
  <c r="C46" i="124"/>
  <c r="C46" i="123" s="1"/>
  <c r="C46" i="101" s="1"/>
  <c r="C46" i="129" s="1"/>
  <c r="C29" i="124"/>
  <c r="C29" i="123" s="1"/>
  <c r="C29" i="101" s="1"/>
  <c r="C29" i="129" s="1"/>
  <c r="C69" i="124"/>
  <c r="C69" i="123" s="1"/>
  <c r="C69" i="101" s="1"/>
  <c r="C69" i="129" s="1"/>
  <c r="C65" i="124"/>
  <c r="C65" i="123" s="1"/>
  <c r="C65" i="101" s="1"/>
  <c r="C65" i="129" s="1"/>
  <c r="C47" i="124"/>
  <c r="C47" i="123" s="1"/>
  <c r="C47" i="101" s="1"/>
  <c r="C47" i="129" s="1"/>
  <c r="C43" i="124"/>
  <c r="C43" i="123" s="1"/>
  <c r="C43" i="101" s="1"/>
  <c r="C43" i="129" s="1"/>
  <c r="C39" i="124"/>
  <c r="C39" i="123" s="1"/>
  <c r="C39" i="101" s="1"/>
  <c r="C39" i="129" s="1"/>
  <c r="C35" i="124"/>
  <c r="C35" i="123" s="1"/>
  <c r="C35" i="101" s="1"/>
  <c r="C35" i="129" s="1"/>
  <c r="C30" i="124"/>
  <c r="C30" i="123" s="1"/>
  <c r="C30" i="101" s="1"/>
  <c r="C30" i="129" s="1"/>
  <c r="Q157" i="149"/>
  <c r="O23" i="129"/>
  <c r="O22" i="129" s="1"/>
  <c r="O22" i="101"/>
  <c r="F3" i="123"/>
  <c r="Q17" i="123"/>
  <c r="Q18" i="101"/>
  <c r="P27" i="123"/>
  <c r="P28" i="101"/>
  <c r="M27" i="123"/>
  <c r="M28" i="101"/>
  <c r="Q11" i="101"/>
  <c r="Q12" i="129"/>
  <c r="Q11" i="129" s="1"/>
  <c r="E8" i="101"/>
  <c r="E9" i="129"/>
  <c r="E8" i="129" s="1"/>
  <c r="J8" i="101"/>
  <c r="J9" i="129"/>
  <c r="J8" i="129" s="1"/>
  <c r="K33" i="123"/>
  <c r="K34" i="101"/>
  <c r="H34" i="129"/>
  <c r="H33" i="129" s="1"/>
  <c r="H33" i="101"/>
  <c r="D17" i="123"/>
  <c r="D18" i="101"/>
  <c r="D4" i="101"/>
  <c r="D5" i="129"/>
  <c r="D4" i="129" s="1"/>
  <c r="N17" i="123"/>
  <c r="N18" i="101"/>
  <c r="G4" i="101"/>
  <c r="G5" i="129"/>
  <c r="G4" i="129" s="1"/>
  <c r="K11" i="101"/>
  <c r="K12" i="129"/>
  <c r="K11" i="129" s="1"/>
  <c r="C52" i="202"/>
  <c r="G8" i="101"/>
  <c r="G9" i="129"/>
  <c r="G8" i="129" s="1"/>
  <c r="O27" i="123"/>
  <c r="O28" i="101"/>
  <c r="W8" i="101"/>
  <c r="W9" i="129"/>
  <c r="W8" i="129" s="1"/>
  <c r="E4" i="101"/>
  <c r="E5" i="129"/>
  <c r="E4" i="129" s="1"/>
  <c r="F17" i="123"/>
  <c r="F18" i="101"/>
  <c r="W4" i="101"/>
  <c r="W5" i="129"/>
  <c r="W4" i="129" s="1"/>
  <c r="M22" i="101"/>
  <c r="M23" i="129"/>
  <c r="M22" i="129" s="1"/>
  <c r="X8" i="101"/>
  <c r="X9" i="129"/>
  <c r="X8" i="129" s="1"/>
  <c r="M11" i="101"/>
  <c r="M12" i="129"/>
  <c r="M11" i="129" s="1"/>
  <c r="E11" i="101"/>
  <c r="E12" i="129"/>
  <c r="E11" i="129" s="1"/>
  <c r="P8" i="101"/>
  <c r="P9" i="129"/>
  <c r="P8" i="129" s="1"/>
  <c r="Q8" i="101"/>
  <c r="Q9" i="129"/>
  <c r="Q8" i="129" s="1"/>
  <c r="R27" i="123"/>
  <c r="R26" i="123" s="1"/>
  <c r="R28" i="101"/>
  <c r="P33" i="123"/>
  <c r="P34" i="101"/>
  <c r="S4" i="101"/>
  <c r="S5" i="129"/>
  <c r="S4" i="129" s="1"/>
  <c r="D3" i="123"/>
  <c r="G157" i="149"/>
  <c r="K8" i="101"/>
  <c r="K9" i="129"/>
  <c r="K8" i="129" s="1"/>
  <c r="C61" i="124"/>
  <c r="C61" i="123" s="1"/>
  <c r="C61" i="101" s="1"/>
  <c r="C61" i="129" s="1"/>
  <c r="C20" i="124"/>
  <c r="C20" i="123" s="1"/>
  <c r="C20" i="101" s="1"/>
  <c r="C20" i="129" s="1"/>
  <c r="N4" i="101"/>
  <c r="N5" i="129"/>
  <c r="N4" i="129" s="1"/>
  <c r="O26" i="124"/>
  <c r="C52" i="204"/>
  <c r="T11" i="101"/>
  <c r="T12" i="129"/>
  <c r="T11" i="129" s="1"/>
  <c r="L27" i="123"/>
  <c r="L28" i="101"/>
  <c r="S8" i="101"/>
  <c r="S9" i="129"/>
  <c r="S8" i="129" s="1"/>
  <c r="T8" i="101"/>
  <c r="T9" i="129"/>
  <c r="T8" i="129" s="1"/>
  <c r="M17" i="123"/>
  <c r="M18" i="101"/>
  <c r="L33" i="123"/>
  <c r="L26" i="123" s="1"/>
  <c r="L34" i="101"/>
  <c r="E3" i="123"/>
  <c r="Q22" i="101"/>
  <c r="Q23" i="129"/>
  <c r="Q22" i="129" s="1"/>
  <c r="J22" i="101"/>
  <c r="J23" i="129"/>
  <c r="J22" i="129" s="1"/>
  <c r="T33" i="123"/>
  <c r="T34" i="101"/>
  <c r="O33" i="123"/>
  <c r="O34" i="101"/>
  <c r="U22" i="101"/>
  <c r="U23" i="129"/>
  <c r="U22" i="129" s="1"/>
  <c r="I22" i="101"/>
  <c r="I23" i="129"/>
  <c r="I22" i="129" s="1"/>
  <c r="N33" i="123"/>
  <c r="N26" i="123" s="1"/>
  <c r="N34" i="101"/>
  <c r="R17" i="123"/>
  <c r="R18" i="101"/>
  <c r="D11" i="101"/>
  <c r="D12" i="129"/>
  <c r="D11" i="129" s="1"/>
  <c r="R8" i="101"/>
  <c r="R9" i="129"/>
  <c r="R8" i="129" s="1"/>
  <c r="S3" i="123"/>
  <c r="J33" i="124"/>
  <c r="J34" i="123"/>
  <c r="E17" i="123"/>
  <c r="E18" i="101"/>
  <c r="U4" i="101"/>
  <c r="U5" i="129"/>
  <c r="U4" i="129" s="1"/>
  <c r="X11" i="101"/>
  <c r="X12" i="129"/>
  <c r="X11" i="129" s="1"/>
  <c r="F27" i="123"/>
  <c r="F28" i="101"/>
  <c r="I4" i="101"/>
  <c r="I5" i="129"/>
  <c r="I4" i="129" s="1"/>
  <c r="T17" i="123"/>
  <c r="T18" i="101"/>
  <c r="O9" i="129"/>
  <c r="O8" i="129" s="1"/>
  <c r="O8" i="101"/>
  <c r="F33" i="123"/>
  <c r="F34" i="101"/>
  <c r="M33" i="123"/>
  <c r="M34" i="101"/>
  <c r="N3" i="123"/>
  <c r="E27" i="123"/>
  <c r="E28" i="101"/>
  <c r="K17" i="123"/>
  <c r="K18" i="101"/>
  <c r="E33" i="123"/>
  <c r="E34" i="101"/>
  <c r="U27" i="123"/>
  <c r="U28" i="101"/>
  <c r="L4" i="101"/>
  <c r="L5" i="129"/>
  <c r="L4" i="129" s="1"/>
  <c r="H22" i="101"/>
  <c r="H23" i="129"/>
  <c r="H22" i="129" s="1"/>
  <c r="J11" i="101"/>
  <c r="J12" i="129"/>
  <c r="J11" i="129" s="1"/>
  <c r="I157" i="149"/>
  <c r="D22" i="101"/>
  <c r="D23" i="129"/>
  <c r="D22" i="129" s="1"/>
  <c r="N11" i="101"/>
  <c r="N12" i="129"/>
  <c r="N11" i="129" s="1"/>
  <c r="V27" i="123"/>
  <c r="V26" i="123" s="1"/>
  <c r="V28" i="101"/>
  <c r="G27" i="123"/>
  <c r="G28" i="101"/>
  <c r="N22" i="101"/>
  <c r="N23" i="129"/>
  <c r="N22" i="129" s="1"/>
  <c r="D33" i="123"/>
  <c r="D34" i="101"/>
  <c r="Q33" i="123"/>
  <c r="Q34" i="101"/>
  <c r="L17" i="123"/>
  <c r="L18" i="101"/>
  <c r="U3" i="123"/>
  <c r="H17" i="123"/>
  <c r="H18" i="101"/>
  <c r="I3" i="123"/>
  <c r="W22" i="101"/>
  <c r="W23" i="129"/>
  <c r="W22" i="129" s="1"/>
  <c r="V8" i="101"/>
  <c r="V9" i="129"/>
  <c r="V8" i="129" s="1"/>
  <c r="V22" i="101"/>
  <c r="V23" i="129"/>
  <c r="V22" i="129" s="1"/>
  <c r="C36" i="124"/>
  <c r="C36" i="123" s="1"/>
  <c r="C36" i="101" s="1"/>
  <c r="C36" i="129" s="1"/>
  <c r="E26" i="124"/>
  <c r="G33" i="123"/>
  <c r="G34" i="101"/>
  <c r="F26" i="123" l="1"/>
  <c r="U26" i="123"/>
  <c r="K26" i="123"/>
  <c r="H3" i="101"/>
  <c r="E157" i="149"/>
  <c r="L3" i="129"/>
  <c r="U3" i="101"/>
  <c r="Q26" i="123"/>
  <c r="D26" i="123"/>
  <c r="D157" i="149"/>
  <c r="I3" i="129"/>
  <c r="U3" i="129"/>
  <c r="L3" i="101"/>
  <c r="I3" i="101"/>
  <c r="F3" i="101"/>
  <c r="F3" i="129"/>
  <c r="C38" i="124"/>
  <c r="C38" i="123" s="1"/>
  <c r="C38" i="101" s="1"/>
  <c r="C38" i="129" s="1"/>
  <c r="C37" i="124"/>
  <c r="C37" i="123" s="1"/>
  <c r="C37" i="101" s="1"/>
  <c r="C37" i="129" s="1"/>
  <c r="C44" i="124"/>
  <c r="C44" i="123" s="1"/>
  <c r="C44" i="101" s="1"/>
  <c r="C44" i="129" s="1"/>
  <c r="N3" i="101"/>
  <c r="P26" i="123"/>
  <c r="C42" i="124"/>
  <c r="C42" i="123" s="1"/>
  <c r="C42" i="101" s="1"/>
  <c r="C42" i="129" s="1"/>
  <c r="C41" i="124"/>
  <c r="C41" i="123" s="1"/>
  <c r="C41" i="101" s="1"/>
  <c r="C41" i="129" s="1"/>
  <c r="C48" i="124"/>
  <c r="C48" i="123" s="1"/>
  <c r="C48" i="101" s="1"/>
  <c r="C48" i="129" s="1"/>
  <c r="G26" i="123"/>
  <c r="W26" i="123"/>
  <c r="C50" i="124"/>
  <c r="C50" i="123" s="1"/>
  <c r="C50" i="101" s="1"/>
  <c r="C50" i="129" s="1"/>
  <c r="C49" i="124"/>
  <c r="C49" i="123" s="1"/>
  <c r="C49" i="101" s="1"/>
  <c r="C49" i="129" s="1"/>
  <c r="C21" i="124"/>
  <c r="C21" i="123" s="1"/>
  <c r="C21" i="101" s="1"/>
  <c r="C21" i="129" s="1"/>
  <c r="C68" i="124"/>
  <c r="C68" i="123" s="1"/>
  <c r="C68" i="101" s="1"/>
  <c r="C68" i="129" s="1"/>
  <c r="C67" i="124"/>
  <c r="C67" i="123" s="1"/>
  <c r="C67" i="101" s="1"/>
  <c r="C67" i="129" s="1"/>
  <c r="C17" i="203"/>
  <c r="X26" i="123"/>
  <c r="X3" i="129"/>
  <c r="G3" i="101"/>
  <c r="M3" i="129"/>
  <c r="X3" i="101"/>
  <c r="M26" i="123"/>
  <c r="W3" i="129"/>
  <c r="J33" i="123"/>
  <c r="J34" i="101"/>
  <c r="C17" i="201"/>
  <c r="C18" i="124"/>
  <c r="C6" i="124"/>
  <c r="C6" i="123" s="1"/>
  <c r="C6" i="101" s="1"/>
  <c r="C6" i="129" s="1"/>
  <c r="P17" i="101"/>
  <c r="P18" i="129"/>
  <c r="P17" i="129" s="1"/>
  <c r="J27" i="123"/>
  <c r="J28" i="101"/>
  <c r="W17" i="101"/>
  <c r="W18" i="129"/>
  <c r="W17" i="129" s="1"/>
  <c r="G17" i="101"/>
  <c r="G18" i="129"/>
  <c r="G17" i="129" s="1"/>
  <c r="X34" i="129"/>
  <c r="X33" i="129" s="1"/>
  <c r="X33" i="101"/>
  <c r="V28" i="129"/>
  <c r="V27" i="129" s="1"/>
  <c r="V27" i="101"/>
  <c r="H17" i="101"/>
  <c r="H18" i="129"/>
  <c r="H17" i="129" s="1"/>
  <c r="U28" i="129"/>
  <c r="U27" i="129" s="1"/>
  <c r="U27" i="101"/>
  <c r="O27" i="101"/>
  <c r="O28" i="129"/>
  <c r="O27" i="129" s="1"/>
  <c r="N17" i="101"/>
  <c r="N18" i="129"/>
  <c r="N17" i="129" s="1"/>
  <c r="P27" i="101"/>
  <c r="P28" i="129"/>
  <c r="P27" i="129" s="1"/>
  <c r="C11" i="203"/>
  <c r="C28" i="124"/>
  <c r="C27" i="201"/>
  <c r="C11" i="201"/>
  <c r="C12" i="124"/>
  <c r="J26" i="124"/>
  <c r="Q27" i="101"/>
  <c r="Q28" i="129"/>
  <c r="Q27" i="129" s="1"/>
  <c r="S27" i="101"/>
  <c r="S28" i="129"/>
  <c r="S27" i="129" s="1"/>
  <c r="S17" i="101"/>
  <c r="S18" i="129"/>
  <c r="S17" i="129" s="1"/>
  <c r="E27" i="101"/>
  <c r="E28" i="129"/>
  <c r="E27" i="129" s="1"/>
  <c r="S3" i="129"/>
  <c r="P34" i="129"/>
  <c r="P33" i="129" s="1"/>
  <c r="P33" i="101"/>
  <c r="O26" i="123"/>
  <c r="K34" i="129"/>
  <c r="K33" i="129" s="1"/>
  <c r="K33" i="101"/>
  <c r="C34" i="124"/>
  <c r="C33" i="201"/>
  <c r="C9" i="124"/>
  <c r="C8" i="201"/>
  <c r="C16" i="124"/>
  <c r="C16" i="123" s="1"/>
  <c r="C16" i="101" s="1"/>
  <c r="C16" i="129" s="1"/>
  <c r="O17" i="101"/>
  <c r="O18" i="129"/>
  <c r="O17" i="129" s="1"/>
  <c r="V18" i="129"/>
  <c r="V17" i="129" s="1"/>
  <c r="V17" i="101"/>
  <c r="J17" i="101"/>
  <c r="J18" i="129"/>
  <c r="J17" i="129" s="1"/>
  <c r="E34" i="129"/>
  <c r="E33" i="129" s="1"/>
  <c r="E33" i="101"/>
  <c r="T17" i="101"/>
  <c r="T18" i="129"/>
  <c r="T17" i="129" s="1"/>
  <c r="R17" i="101"/>
  <c r="R18" i="129"/>
  <c r="R17" i="129" s="1"/>
  <c r="O34" i="129"/>
  <c r="O33" i="129" s="1"/>
  <c r="O33" i="101"/>
  <c r="S3" i="101"/>
  <c r="F17" i="101"/>
  <c r="F18" i="129"/>
  <c r="F17" i="129" s="1"/>
  <c r="D3" i="129"/>
  <c r="Q17" i="101"/>
  <c r="Q18" i="129"/>
  <c r="Q17" i="129" s="1"/>
  <c r="C4" i="203"/>
  <c r="O3" i="129"/>
  <c r="J3" i="129"/>
  <c r="C14" i="124"/>
  <c r="C14" i="123" s="1"/>
  <c r="C14" i="101" s="1"/>
  <c r="C14" i="129" s="1"/>
  <c r="C5" i="124"/>
  <c r="C4" i="201"/>
  <c r="T3" i="129"/>
  <c r="P3" i="129"/>
  <c r="W27" i="101"/>
  <c r="W28" i="129"/>
  <c r="W27" i="129" s="1"/>
  <c r="X27" i="101"/>
  <c r="X28" i="129"/>
  <c r="X27" i="129" s="1"/>
  <c r="N27" i="101"/>
  <c r="N28" i="129"/>
  <c r="N27" i="129" s="1"/>
  <c r="W34" i="129"/>
  <c r="W33" i="129" s="1"/>
  <c r="W33" i="101"/>
  <c r="G34" i="129"/>
  <c r="G33" i="129" s="1"/>
  <c r="G33" i="101"/>
  <c r="L17" i="101"/>
  <c r="L18" i="129"/>
  <c r="L17" i="129" s="1"/>
  <c r="E26" i="123"/>
  <c r="L34" i="129"/>
  <c r="L33" i="129" s="1"/>
  <c r="L33" i="101"/>
  <c r="N3" i="129"/>
  <c r="D3" i="101"/>
  <c r="O3" i="101"/>
  <c r="J3" i="101"/>
  <c r="C24" i="124"/>
  <c r="C24" i="123" s="1"/>
  <c r="C24" i="101" s="1"/>
  <c r="C24" i="129" s="1"/>
  <c r="C10" i="124"/>
  <c r="C10" i="123" s="1"/>
  <c r="C10" i="101" s="1"/>
  <c r="C10" i="129" s="1"/>
  <c r="C27" i="203"/>
  <c r="V3" i="129"/>
  <c r="K3" i="129"/>
  <c r="T3" i="101"/>
  <c r="P3" i="101"/>
  <c r="H27" i="101"/>
  <c r="H26" i="101" s="1"/>
  <c r="H28" i="129"/>
  <c r="H27" i="129" s="1"/>
  <c r="H26" i="129" s="1"/>
  <c r="K17" i="101"/>
  <c r="K18" i="129"/>
  <c r="K17" i="129" s="1"/>
  <c r="M34" i="129"/>
  <c r="M33" i="129" s="1"/>
  <c r="M33" i="101"/>
  <c r="N34" i="129"/>
  <c r="N33" i="129" s="1"/>
  <c r="N33" i="101"/>
  <c r="T34" i="129"/>
  <c r="T33" i="129" s="1"/>
  <c r="T33" i="101"/>
  <c r="L27" i="101"/>
  <c r="L28" i="129"/>
  <c r="L27" i="129" s="1"/>
  <c r="R27" i="101"/>
  <c r="R26" i="101" s="1"/>
  <c r="R28" i="129"/>
  <c r="R27" i="129" s="1"/>
  <c r="R26" i="129" s="1"/>
  <c r="W3" i="101"/>
  <c r="E3" i="129"/>
  <c r="D17" i="101"/>
  <c r="D18" i="129"/>
  <c r="D17" i="129" s="1"/>
  <c r="C7" i="124"/>
  <c r="C7" i="123" s="1"/>
  <c r="C7" i="101" s="1"/>
  <c r="C7" i="129" s="1"/>
  <c r="C15" i="124"/>
  <c r="C15" i="123" s="1"/>
  <c r="C15" i="101" s="1"/>
  <c r="C15" i="129" s="1"/>
  <c r="C33" i="203"/>
  <c r="V3" i="101"/>
  <c r="K3" i="101"/>
  <c r="Q3" i="129"/>
  <c r="T27" i="101"/>
  <c r="T28" i="129"/>
  <c r="T27" i="129" s="1"/>
  <c r="D27" i="101"/>
  <c r="D28" i="129"/>
  <c r="D27" i="129" s="1"/>
  <c r="Q34" i="129"/>
  <c r="Q33" i="129" s="1"/>
  <c r="Q33" i="101"/>
  <c r="G27" i="101"/>
  <c r="G28" i="129"/>
  <c r="G27" i="129" s="1"/>
  <c r="E17" i="101"/>
  <c r="E18" i="129"/>
  <c r="E17" i="129" s="1"/>
  <c r="M17" i="101"/>
  <c r="M18" i="129"/>
  <c r="M17" i="129" s="1"/>
  <c r="C19" i="124"/>
  <c r="C19" i="123" s="1"/>
  <c r="C19" i="101" s="1"/>
  <c r="C19" i="129" s="1"/>
  <c r="E3" i="101"/>
  <c r="I17" i="101"/>
  <c r="I18" i="129"/>
  <c r="I17" i="129" s="1"/>
  <c r="C13" i="124"/>
  <c r="C13" i="123" s="1"/>
  <c r="C13" i="101" s="1"/>
  <c r="C13" i="129" s="1"/>
  <c r="C25" i="124"/>
  <c r="C25" i="123" s="1"/>
  <c r="C25" i="101" s="1"/>
  <c r="C25" i="129" s="1"/>
  <c r="C17" i="204"/>
  <c r="C2" i="204" s="1"/>
  <c r="Q3" i="101"/>
  <c r="R3" i="129"/>
  <c r="I27" i="101"/>
  <c r="I28" i="129"/>
  <c r="I27" i="129" s="1"/>
  <c r="T26" i="123"/>
  <c r="K27" i="101"/>
  <c r="K28" i="129"/>
  <c r="K27" i="129" s="1"/>
  <c r="D34" i="129"/>
  <c r="D33" i="129" s="1"/>
  <c r="D33" i="101"/>
  <c r="F34" i="129"/>
  <c r="F33" i="129" s="1"/>
  <c r="F33" i="101"/>
  <c r="F27" i="101"/>
  <c r="F28" i="129"/>
  <c r="F27" i="129" s="1"/>
  <c r="C51" i="124"/>
  <c r="C51" i="123" s="1"/>
  <c r="C51" i="101" s="1"/>
  <c r="C51" i="129" s="1"/>
  <c r="C17" i="202"/>
  <c r="C2" i="202" s="1"/>
  <c r="G3" i="129"/>
  <c r="M27" i="101"/>
  <c r="M28" i="129"/>
  <c r="M27" i="129" s="1"/>
  <c r="C22" i="203"/>
  <c r="C8" i="203"/>
  <c r="C64" i="124"/>
  <c r="C64" i="123" s="1"/>
  <c r="C64" i="101" s="1"/>
  <c r="C64" i="129" s="1"/>
  <c r="C63" i="124"/>
  <c r="C63" i="123" s="1"/>
  <c r="C63" i="101" s="1"/>
  <c r="C63" i="129" s="1"/>
  <c r="U34" i="129"/>
  <c r="U33" i="129" s="1"/>
  <c r="U33" i="101"/>
  <c r="C23" i="124"/>
  <c r="C22" i="201"/>
  <c r="M3" i="101"/>
  <c r="U17" i="101"/>
  <c r="U18" i="129"/>
  <c r="U17" i="129" s="1"/>
  <c r="R3" i="101"/>
  <c r="X17" i="101"/>
  <c r="X18" i="129"/>
  <c r="X17" i="129" s="1"/>
  <c r="I26" i="123"/>
  <c r="V34" i="129"/>
  <c r="V33" i="129" s="1"/>
  <c r="V33" i="101"/>
  <c r="I34" i="129"/>
  <c r="I33" i="129" s="1"/>
  <c r="I26" i="129" s="1"/>
  <c r="I33" i="101"/>
  <c r="S34" i="129"/>
  <c r="S33" i="129" s="1"/>
  <c r="S33" i="101"/>
  <c r="S26" i="101" l="1"/>
  <c r="S26" i="129"/>
  <c r="V26" i="101"/>
  <c r="V26" i="129"/>
  <c r="U26" i="129"/>
  <c r="D26" i="101"/>
  <c r="U26" i="101"/>
  <c r="Q26" i="101"/>
  <c r="Q26" i="129"/>
  <c r="F26" i="129"/>
  <c r="X26" i="129"/>
  <c r="C26" i="201"/>
  <c r="X26" i="101"/>
  <c r="E26" i="129"/>
  <c r="N26" i="101"/>
  <c r="O26" i="101"/>
  <c r="O26" i="129"/>
  <c r="T26" i="101"/>
  <c r="C3" i="201"/>
  <c r="K26" i="101"/>
  <c r="C5" i="123"/>
  <c r="C4" i="124"/>
  <c r="K26" i="129"/>
  <c r="G26" i="101"/>
  <c r="C28" i="123"/>
  <c r="C27" i="124"/>
  <c r="C23" i="123"/>
  <c r="C22" i="124"/>
  <c r="F26" i="101"/>
  <c r="T26" i="129"/>
  <c r="C26" i="203"/>
  <c r="L26" i="101"/>
  <c r="G26" i="129"/>
  <c r="C9" i="123"/>
  <c r="C8" i="124"/>
  <c r="L26" i="129"/>
  <c r="C18" i="123"/>
  <c r="C17" i="124"/>
  <c r="C155" i="149"/>
  <c r="N26" i="129"/>
  <c r="M26" i="101"/>
  <c r="W26" i="101"/>
  <c r="C3" i="203"/>
  <c r="P26" i="101"/>
  <c r="J27" i="101"/>
  <c r="J28" i="129"/>
  <c r="J27" i="129" s="1"/>
  <c r="J34" i="129"/>
  <c r="J33" i="129" s="1"/>
  <c r="J33" i="101"/>
  <c r="I26" i="101"/>
  <c r="D26" i="129"/>
  <c r="C157" i="149"/>
  <c r="M26" i="129"/>
  <c r="W26" i="129"/>
  <c r="E26" i="101"/>
  <c r="C34" i="123"/>
  <c r="C33" i="124"/>
  <c r="P26" i="129"/>
  <c r="C12" i="123"/>
  <c r="C11" i="124"/>
  <c r="J26" i="123"/>
  <c r="J26" i="129" l="1"/>
  <c r="C3" i="124"/>
  <c r="C4" i="123"/>
  <c r="C5" i="101"/>
  <c r="C17" i="123"/>
  <c r="C18" i="101"/>
  <c r="C22" i="123"/>
  <c r="C23" i="101"/>
  <c r="C34" i="101"/>
  <c r="C33" i="123"/>
  <c r="C8" i="123"/>
  <c r="C9" i="101"/>
  <c r="C26" i="124"/>
  <c r="C12" i="101"/>
  <c r="C11" i="123"/>
  <c r="J26" i="101"/>
  <c r="C27" i="123"/>
  <c r="C28" i="101"/>
  <c r="C26" i="123" l="1"/>
  <c r="D71" i="201"/>
  <c r="E71" i="201"/>
  <c r="C11" i="101"/>
  <c r="C12" i="129"/>
  <c r="C11" i="129" s="1"/>
  <c r="E52" i="201"/>
  <c r="D52" i="201"/>
  <c r="C17" i="101"/>
  <c r="C18" i="129"/>
  <c r="C17" i="129" s="1"/>
  <c r="C5" i="129"/>
  <c r="C4" i="129" s="1"/>
  <c r="C4" i="101"/>
  <c r="C3" i="123"/>
  <c r="C22" i="101"/>
  <c r="C23" i="129"/>
  <c r="C22" i="129" s="1"/>
  <c r="C34" i="129"/>
  <c r="C33" i="129" s="1"/>
  <c r="C33" i="101"/>
  <c r="C27" i="101"/>
  <c r="C28" i="129"/>
  <c r="C27" i="129" s="1"/>
  <c r="C8" i="101"/>
  <c r="C9" i="129"/>
  <c r="C8" i="129" s="1"/>
  <c r="C3" i="101" l="1"/>
  <c r="C3" i="129"/>
  <c r="C26" i="129"/>
  <c r="C26" i="101"/>
  <c r="T71" i="204" l="1"/>
  <c r="S71" i="204"/>
  <c r="C71" i="201"/>
  <c r="T52" i="204"/>
  <c r="T2" i="204" s="1"/>
  <c r="C52" i="201"/>
  <c r="S52" i="204"/>
  <c r="S2" i="204" s="1"/>
  <c r="U52" i="204" l="1"/>
  <c r="T157" i="149"/>
  <c r="S157" i="149"/>
  <c r="U71" i="204"/>
  <c r="U2" i="204" s="1"/>
  <c r="V71" i="204" l="1"/>
  <c r="X52" i="204"/>
  <c r="V52" i="204"/>
  <c r="V2" i="204" s="1"/>
  <c r="X71" i="204"/>
  <c r="U157" i="149"/>
  <c r="W71" i="204" l="1"/>
  <c r="W52" i="204"/>
  <c r="V157" i="149"/>
  <c r="X2" i="204"/>
  <c r="W2" i="204" l="1"/>
  <c r="X157" i="149"/>
  <c r="W157" i="149" l="1"/>
  <c r="C73" i="124"/>
  <c r="C73" i="123" s="1"/>
  <c r="C73" i="101" s="1"/>
  <c r="C73" i="129" s="1"/>
  <c r="C62" i="124"/>
  <c r="C62" i="123" s="1"/>
  <c r="C62" i="101" s="1"/>
  <c r="C62" i="129" s="1"/>
  <c r="C60" i="124"/>
  <c r="C60" i="123" s="1"/>
  <c r="C60" i="101" s="1"/>
  <c r="C60" i="129" s="1"/>
  <c r="C52" i="203" l="1"/>
  <c r="C59" i="124"/>
  <c r="C71" i="203"/>
  <c r="C72" i="124"/>
  <c r="C72" i="123" l="1"/>
  <c r="C71" i="124"/>
  <c r="C2" i="203"/>
  <c r="C59" i="123"/>
  <c r="C52" i="124"/>
  <c r="C52" i="123" l="1"/>
  <c r="C59" i="101"/>
  <c r="C71" i="123"/>
  <c r="C72" i="101"/>
  <c r="C156" i="149"/>
  <c r="F52" i="201" l="1"/>
  <c r="C72" i="129"/>
  <c r="C71" i="129" s="1"/>
  <c r="C71" i="101"/>
  <c r="F71" i="201"/>
  <c r="C59" i="129"/>
  <c r="C52" i="129" s="1"/>
  <c r="C52" i="101"/>
  <c r="W52" i="201" l="1"/>
  <c r="W71" i="201"/>
  <c r="G52" i="201" l="1"/>
  <c r="G71" i="201"/>
  <c r="H71" i="201" l="1"/>
  <c r="H52" i="201"/>
  <c r="J52" i="201" l="1"/>
  <c r="J71" i="201"/>
  <c r="I52" i="201"/>
  <c r="I71" i="201"/>
  <c r="K52" i="201" l="1"/>
  <c r="K71" i="201"/>
  <c r="D62" i="124" l="1"/>
  <c r="D62" i="123" s="1"/>
  <c r="D62" i="101" s="1"/>
  <c r="D62" i="129" s="1"/>
  <c r="D73" i="124"/>
  <c r="D60" i="124"/>
  <c r="D60" i="123" s="1"/>
  <c r="D60" i="101" s="1"/>
  <c r="D60" i="129" s="1"/>
  <c r="D73" i="123" l="1"/>
  <c r="D73" i="101" s="1"/>
  <c r="D73" i="129" s="1"/>
  <c r="D52" i="203"/>
  <c r="D59" i="124"/>
  <c r="D71" i="203"/>
  <c r="D72" i="124"/>
  <c r="D72" i="123" s="1"/>
  <c r="D71" i="124" l="1"/>
  <c r="D2" i="203"/>
  <c r="D71" i="123"/>
  <c r="D72" i="101"/>
  <c r="D52" i="124"/>
  <c r="D59" i="123"/>
  <c r="D156" i="149" l="1"/>
  <c r="D52" i="123"/>
  <c r="D59" i="101"/>
  <c r="D71" i="101"/>
  <c r="D72" i="129"/>
  <c r="D71" i="129" s="1"/>
  <c r="E73" i="124" l="1"/>
  <c r="E73" i="123" s="1"/>
  <c r="E73" i="101" s="1"/>
  <c r="E73" i="129" s="1"/>
  <c r="E60" i="124"/>
  <c r="E60" i="123" s="1"/>
  <c r="E60" i="101" s="1"/>
  <c r="E60" i="129" s="1"/>
  <c r="E62" i="124"/>
  <c r="E62" i="123" s="1"/>
  <c r="E62" i="101" s="1"/>
  <c r="E62" i="129" s="1"/>
  <c r="O52" i="201"/>
  <c r="D59" i="129"/>
  <c r="D52" i="129" s="1"/>
  <c r="D52" i="101"/>
  <c r="O71" i="201"/>
  <c r="F73" i="124" l="1"/>
  <c r="F73" i="123" s="1"/>
  <c r="F73" i="101" s="1"/>
  <c r="F73" i="129" s="1"/>
  <c r="F60" i="124"/>
  <c r="F60" i="123" s="1"/>
  <c r="F60" i="101" s="1"/>
  <c r="F60" i="129" s="1"/>
  <c r="F62" i="124"/>
  <c r="F62" i="123" s="1"/>
  <c r="F62" i="101" s="1"/>
  <c r="F62" i="129" s="1"/>
  <c r="E52" i="203"/>
  <c r="E59" i="124"/>
  <c r="E71" i="203"/>
  <c r="E72" i="124"/>
  <c r="E2" i="203" l="1"/>
  <c r="E52" i="124"/>
  <c r="E59" i="123"/>
  <c r="F71" i="203"/>
  <c r="F72" i="124"/>
  <c r="E71" i="124"/>
  <c r="E72" i="123"/>
  <c r="F52" i="203"/>
  <c r="F59" i="124"/>
  <c r="E156" i="149" l="1"/>
  <c r="F2" i="203"/>
  <c r="F59" i="123"/>
  <c r="F52" i="124"/>
  <c r="F71" i="124"/>
  <c r="F72" i="123"/>
  <c r="F156" i="149"/>
  <c r="E71" i="123"/>
  <c r="E72" i="101"/>
  <c r="E52" i="123"/>
  <c r="E59" i="101"/>
  <c r="E52" i="101" l="1"/>
  <c r="E59" i="129"/>
  <c r="E52" i="129" s="1"/>
  <c r="F52" i="123"/>
  <c r="F59" i="101"/>
  <c r="E71" i="101"/>
  <c r="E72" i="129"/>
  <c r="E71" i="129" s="1"/>
  <c r="F71" i="123"/>
  <c r="F72" i="101"/>
  <c r="G73" i="124" l="1"/>
  <c r="G73" i="123" s="1"/>
  <c r="G73" i="101" s="1"/>
  <c r="G73" i="129" s="1"/>
  <c r="G60" i="124"/>
  <c r="G60" i="123" s="1"/>
  <c r="G60" i="101" s="1"/>
  <c r="G60" i="129" s="1"/>
  <c r="G62" i="124"/>
  <c r="G62" i="123" s="1"/>
  <c r="G62" i="101" s="1"/>
  <c r="G62" i="129" s="1"/>
  <c r="F72" i="129"/>
  <c r="F71" i="129" s="1"/>
  <c r="F71" i="101"/>
  <c r="F59" i="129"/>
  <c r="F52" i="129" s="1"/>
  <c r="F52" i="101"/>
  <c r="G71" i="203" l="1"/>
  <c r="G72" i="124"/>
  <c r="G52" i="203"/>
  <c r="G2" i="203" s="1"/>
  <c r="G59" i="124"/>
  <c r="G52" i="124" l="1"/>
  <c r="G59" i="123"/>
  <c r="G156" i="149"/>
  <c r="G71" i="124"/>
  <c r="G72" i="123"/>
  <c r="G52" i="123" l="1"/>
  <c r="G59" i="101"/>
  <c r="H60" i="124"/>
  <c r="H60" i="123" s="1"/>
  <c r="H60" i="101" s="1"/>
  <c r="H60" i="129" s="1"/>
  <c r="H62" i="124"/>
  <c r="H62" i="123" s="1"/>
  <c r="H62" i="101" s="1"/>
  <c r="H62" i="129" s="1"/>
  <c r="H73" i="124"/>
  <c r="H73" i="123" s="1"/>
  <c r="H73" i="101" s="1"/>
  <c r="H73" i="129" s="1"/>
  <c r="G71" i="123"/>
  <c r="G72" i="101"/>
  <c r="G59" i="129" l="1"/>
  <c r="G52" i="129" s="1"/>
  <c r="G52" i="101"/>
  <c r="H52" i="203"/>
  <c r="H59" i="124"/>
  <c r="H71" i="203"/>
  <c r="H72" i="124"/>
  <c r="G71" i="101"/>
  <c r="G72" i="129"/>
  <c r="G71" i="129" s="1"/>
  <c r="H52" i="124" l="1"/>
  <c r="H59" i="123"/>
  <c r="H2" i="203"/>
  <c r="H71" i="124"/>
  <c r="H72" i="123"/>
  <c r="H156" i="149" l="1"/>
  <c r="H52" i="123"/>
  <c r="H59" i="101"/>
  <c r="H71" i="123"/>
  <c r="H72" i="101"/>
  <c r="I62" i="124" l="1"/>
  <c r="I62" i="123" s="1"/>
  <c r="I62" i="101" s="1"/>
  <c r="I62" i="129" s="1"/>
  <c r="I60" i="124"/>
  <c r="I60" i="123" s="1"/>
  <c r="I60" i="101" s="1"/>
  <c r="I60" i="129" s="1"/>
  <c r="I73" i="124"/>
  <c r="I73" i="123" s="1"/>
  <c r="I73" i="101" s="1"/>
  <c r="I73" i="129" s="1"/>
  <c r="H59" i="129"/>
  <c r="H52" i="129" s="1"/>
  <c r="H52" i="101"/>
  <c r="H71" i="101"/>
  <c r="H72" i="129"/>
  <c r="H71" i="129" s="1"/>
  <c r="I52" i="203" l="1"/>
  <c r="I59" i="124"/>
  <c r="I71" i="203"/>
  <c r="I72" i="124"/>
  <c r="I71" i="124" l="1"/>
  <c r="I72" i="123"/>
  <c r="I52" i="124"/>
  <c r="I59" i="123"/>
  <c r="J62" i="124"/>
  <c r="J62" i="123" s="1"/>
  <c r="J62" i="101" s="1"/>
  <c r="J62" i="129" s="1"/>
  <c r="J73" i="124"/>
  <c r="J73" i="123" s="1"/>
  <c r="J73" i="101" s="1"/>
  <c r="J73" i="129" s="1"/>
  <c r="J60" i="124"/>
  <c r="J60" i="123" s="1"/>
  <c r="J60" i="101" s="1"/>
  <c r="J60" i="129" s="1"/>
  <c r="I2" i="203"/>
  <c r="I156" i="149" l="1"/>
  <c r="I71" i="123"/>
  <c r="I72" i="101"/>
  <c r="I52" i="123"/>
  <c r="I59" i="101"/>
  <c r="J52" i="203"/>
  <c r="J59" i="124"/>
  <c r="J71" i="203"/>
  <c r="J72" i="124"/>
  <c r="J2" i="203" l="1"/>
  <c r="J52" i="124"/>
  <c r="J59" i="123"/>
  <c r="I72" i="129"/>
  <c r="I71" i="129" s="1"/>
  <c r="I71" i="101"/>
  <c r="J71" i="124"/>
  <c r="J72" i="123"/>
  <c r="J156" i="149"/>
  <c r="I59" i="129"/>
  <c r="I52" i="129" s="1"/>
  <c r="I52" i="101"/>
  <c r="J71" i="123" l="1"/>
  <c r="J72" i="101"/>
  <c r="J52" i="123"/>
  <c r="J59" i="101"/>
  <c r="K73" i="124" l="1"/>
  <c r="K73" i="123" s="1"/>
  <c r="K73" i="101" s="1"/>
  <c r="K73" i="129" s="1"/>
  <c r="K60" i="124"/>
  <c r="K60" i="123" s="1"/>
  <c r="K60" i="101" s="1"/>
  <c r="K60" i="129" s="1"/>
  <c r="K62" i="124"/>
  <c r="K62" i="123" s="1"/>
  <c r="K62" i="101" s="1"/>
  <c r="K62" i="129" s="1"/>
  <c r="J71" i="101"/>
  <c r="J72" i="129"/>
  <c r="J71" i="129" s="1"/>
  <c r="J59" i="129"/>
  <c r="J52" i="129" s="1"/>
  <c r="J52" i="101"/>
  <c r="K52" i="203" l="1"/>
  <c r="K59" i="124"/>
  <c r="K71" i="203"/>
  <c r="K72" i="124"/>
  <c r="K2" i="203" l="1"/>
  <c r="L73" i="124"/>
  <c r="L73" i="123" s="1"/>
  <c r="L73" i="101" s="1"/>
  <c r="L73" i="129" s="1"/>
  <c r="L60" i="124"/>
  <c r="L60" i="123" s="1"/>
  <c r="L60" i="101" s="1"/>
  <c r="L60" i="129" s="1"/>
  <c r="K156" i="149"/>
  <c r="K71" i="124"/>
  <c r="K72" i="123"/>
  <c r="L72" i="124"/>
  <c r="L71" i="201"/>
  <c r="L59" i="124"/>
  <c r="L52" i="201"/>
  <c r="L52" i="203"/>
  <c r="L62" i="124"/>
  <c r="L62" i="123" s="1"/>
  <c r="L62" i="101" s="1"/>
  <c r="L62" i="129" s="1"/>
  <c r="L71" i="203"/>
  <c r="K59" i="123"/>
  <c r="K52" i="124"/>
  <c r="L2" i="203" l="1"/>
  <c r="K71" i="123"/>
  <c r="K72" i="101"/>
  <c r="L71" i="124"/>
  <c r="L72" i="123"/>
  <c r="L52" i="124"/>
  <c r="L59" i="123"/>
  <c r="K52" i="123"/>
  <c r="K59" i="101"/>
  <c r="L156" i="149" l="1"/>
  <c r="M71" i="201"/>
  <c r="K59" i="129"/>
  <c r="K52" i="129" s="1"/>
  <c r="K52" i="101"/>
  <c r="M52" i="201"/>
  <c r="L71" i="123"/>
  <c r="L72" i="101"/>
  <c r="K71" i="101"/>
  <c r="K72" i="129"/>
  <c r="K71" i="129" s="1"/>
  <c r="L52" i="123"/>
  <c r="L59" i="101"/>
  <c r="L59" i="129" l="1"/>
  <c r="L52" i="129" s="1"/>
  <c r="L52" i="101"/>
  <c r="M73" i="124"/>
  <c r="M73" i="123" s="1"/>
  <c r="M73" i="101" s="1"/>
  <c r="M73" i="129" s="1"/>
  <c r="M60" i="124"/>
  <c r="M60" i="123" s="1"/>
  <c r="M60" i="101" s="1"/>
  <c r="M60" i="129" s="1"/>
  <c r="M62" i="124"/>
  <c r="M62" i="123" s="1"/>
  <c r="M62" i="101" s="1"/>
  <c r="M62" i="129" s="1"/>
  <c r="L71" i="101"/>
  <c r="L72" i="129"/>
  <c r="L71" i="129" s="1"/>
  <c r="M52" i="203" l="1"/>
  <c r="M59" i="124"/>
  <c r="N71" i="201"/>
  <c r="N52" i="201"/>
  <c r="M71" i="203"/>
  <c r="M72" i="124"/>
  <c r="M2" i="203" l="1"/>
  <c r="M52" i="124"/>
  <c r="M59" i="123"/>
  <c r="N73" i="124"/>
  <c r="N73" i="123" s="1"/>
  <c r="N73" i="101" s="1"/>
  <c r="N73" i="129" s="1"/>
  <c r="N60" i="124"/>
  <c r="N60" i="123" s="1"/>
  <c r="N60" i="101" s="1"/>
  <c r="N60" i="129" s="1"/>
  <c r="N62" i="124"/>
  <c r="N62" i="123" s="1"/>
  <c r="N62" i="101" s="1"/>
  <c r="N62" i="129" s="1"/>
  <c r="M71" i="124"/>
  <c r="M72" i="123"/>
  <c r="M156" i="149" l="1"/>
  <c r="N52" i="203"/>
  <c r="N59" i="124"/>
  <c r="M52" i="123"/>
  <c r="M59" i="101"/>
  <c r="N71" i="203"/>
  <c r="N72" i="124"/>
  <c r="M71" i="123"/>
  <c r="M72" i="101"/>
  <c r="N2" i="203" l="1"/>
  <c r="N156" i="149"/>
  <c r="M71" i="101"/>
  <c r="M72" i="129"/>
  <c r="M71" i="129" s="1"/>
  <c r="N52" i="124"/>
  <c r="N59" i="123"/>
  <c r="N71" i="124"/>
  <c r="N72" i="123"/>
  <c r="M59" i="129"/>
  <c r="M52" i="129" s="1"/>
  <c r="M52" i="101"/>
  <c r="N71" i="123" l="1"/>
  <c r="N72" i="101"/>
  <c r="N52" i="123"/>
  <c r="N59" i="101"/>
  <c r="O73" i="124" l="1"/>
  <c r="O73" i="123" s="1"/>
  <c r="O73" i="101" s="1"/>
  <c r="O73" i="129" s="1"/>
  <c r="O60" i="124"/>
  <c r="O60" i="123" s="1"/>
  <c r="O60" i="101" s="1"/>
  <c r="O60" i="129" s="1"/>
  <c r="O62" i="124"/>
  <c r="O62" i="123" s="1"/>
  <c r="O62" i="101" s="1"/>
  <c r="O62" i="129" s="1"/>
  <c r="N59" i="129"/>
  <c r="N52" i="129" s="1"/>
  <c r="N52" i="101"/>
  <c r="N71" i="101"/>
  <c r="N72" i="129"/>
  <c r="N71" i="129" s="1"/>
  <c r="P52" i="203" l="1"/>
  <c r="O71" i="203"/>
  <c r="O72" i="124"/>
  <c r="P60" i="124"/>
  <c r="P60" i="123" s="1"/>
  <c r="P60" i="101" s="1"/>
  <c r="P60" i="129" s="1"/>
  <c r="P62" i="124"/>
  <c r="P62" i="123" s="1"/>
  <c r="P62" i="101" s="1"/>
  <c r="P62" i="129" s="1"/>
  <c r="O52" i="203"/>
  <c r="O2" i="203" s="1"/>
  <c r="O59" i="124"/>
  <c r="P73" i="124" l="1"/>
  <c r="P73" i="123" s="1"/>
  <c r="P73" i="101" s="1"/>
  <c r="P73" i="129" s="1"/>
  <c r="O156" i="149"/>
  <c r="P59" i="124"/>
  <c r="P52" i="201"/>
  <c r="P72" i="124"/>
  <c r="P71" i="201"/>
  <c r="P71" i="203"/>
  <c r="P2" i="203" s="1"/>
  <c r="O71" i="124"/>
  <c r="O72" i="123"/>
  <c r="O52" i="124"/>
  <c r="O59" i="123"/>
  <c r="O52" i="123" l="1"/>
  <c r="O59" i="101"/>
  <c r="P71" i="124"/>
  <c r="P72" i="123"/>
  <c r="P156" i="149"/>
  <c r="P52" i="124"/>
  <c r="P59" i="123"/>
  <c r="O71" i="123"/>
  <c r="O72" i="101"/>
  <c r="O71" i="101" l="1"/>
  <c r="O72" i="129"/>
  <c r="O71" i="129" s="1"/>
  <c r="P52" i="123"/>
  <c r="P59" i="101"/>
  <c r="P71" i="123"/>
  <c r="P72" i="101"/>
  <c r="O59" i="129"/>
  <c r="O52" i="129" s="1"/>
  <c r="O52" i="101"/>
  <c r="Q60" i="124" l="1"/>
  <c r="Q60" i="123" s="1"/>
  <c r="Q60" i="101" s="1"/>
  <c r="Q60" i="129" s="1"/>
  <c r="Q73" i="124"/>
  <c r="Q73" i="123" s="1"/>
  <c r="Q73" i="101" s="1"/>
  <c r="Q73" i="129" s="1"/>
  <c r="Q71" i="203"/>
  <c r="Q62" i="124"/>
  <c r="Q62" i="123" s="1"/>
  <c r="Q62" i="101" s="1"/>
  <c r="Q62" i="129" s="1"/>
  <c r="Q52" i="201"/>
  <c r="Q59" i="124"/>
  <c r="P59" i="129"/>
  <c r="P52" i="129" s="1"/>
  <c r="P52" i="101"/>
  <c r="P71" i="101"/>
  <c r="P72" i="129"/>
  <c r="P71" i="129" s="1"/>
  <c r="Q52" i="203"/>
  <c r="Q2" i="203" s="1"/>
  <c r="Q71" i="201"/>
  <c r="Q72" i="124"/>
  <c r="Q156" i="149" l="1"/>
  <c r="Q52" i="124"/>
  <c r="Q59" i="123"/>
  <c r="Q71" i="124"/>
  <c r="Q72" i="123"/>
  <c r="Q71" i="123" l="1"/>
  <c r="Q72" i="101"/>
  <c r="Q52" i="123"/>
  <c r="Q59" i="101"/>
  <c r="R71" i="201"/>
  <c r="R52" i="201"/>
  <c r="R62" i="124" l="1"/>
  <c r="R62" i="123" s="1"/>
  <c r="R62" i="101" s="1"/>
  <c r="R62" i="129" s="1"/>
  <c r="R60" i="124"/>
  <c r="R60" i="123" s="1"/>
  <c r="R60" i="101" s="1"/>
  <c r="R60" i="129" s="1"/>
  <c r="R73" i="124"/>
  <c r="R73" i="123" s="1"/>
  <c r="R73" i="101" s="1"/>
  <c r="R73" i="129" s="1"/>
  <c r="Q59" i="129"/>
  <c r="Q52" i="129" s="1"/>
  <c r="Q52" i="101"/>
  <c r="Q71" i="101"/>
  <c r="Q72" i="129"/>
  <c r="Q71" i="129" s="1"/>
  <c r="R52" i="203" l="1"/>
  <c r="R59" i="124"/>
  <c r="R71" i="203"/>
  <c r="R72" i="124"/>
  <c r="R71" i="124" l="1"/>
  <c r="R72" i="123"/>
  <c r="R52" i="124"/>
  <c r="R59" i="123"/>
  <c r="R2" i="203"/>
  <c r="R156" i="149" l="1"/>
  <c r="R52" i="123"/>
  <c r="R59" i="101"/>
  <c r="R71" i="123"/>
  <c r="R72" i="101"/>
  <c r="R59" i="129" l="1"/>
  <c r="R52" i="129" s="1"/>
  <c r="R52" i="101"/>
  <c r="R72" i="129"/>
  <c r="R71" i="129" s="1"/>
  <c r="R71" i="101"/>
  <c r="S52" i="201" l="1"/>
  <c r="S71" i="201"/>
  <c r="S62" i="124" l="1"/>
  <c r="S62" i="123" s="1"/>
  <c r="S62" i="101" s="1"/>
  <c r="S62" i="129" s="1"/>
  <c r="S73" i="124"/>
  <c r="S73" i="123" s="1"/>
  <c r="S73" i="101" s="1"/>
  <c r="S73" i="129" s="1"/>
  <c r="S60" i="124"/>
  <c r="S60" i="123" s="1"/>
  <c r="S60" i="101" s="1"/>
  <c r="S60" i="129" s="1"/>
  <c r="S52" i="203" l="1"/>
  <c r="S59" i="124"/>
  <c r="S71" i="203"/>
  <c r="S72" i="124"/>
  <c r="T71" i="201" l="1"/>
  <c r="T52" i="201"/>
  <c r="S52" i="124"/>
  <c r="S59" i="123"/>
  <c r="S71" i="124"/>
  <c r="S72" i="123"/>
  <c r="S2" i="203"/>
  <c r="T71" i="203"/>
  <c r="T73" i="124"/>
  <c r="T73" i="123" s="1"/>
  <c r="T73" i="101" s="1"/>
  <c r="T73" i="129" s="1"/>
  <c r="T62" i="124"/>
  <c r="T62" i="123" s="1"/>
  <c r="T62" i="101" s="1"/>
  <c r="T62" i="129" s="1"/>
  <c r="T60" i="124"/>
  <c r="T60" i="123" s="1"/>
  <c r="T60" i="101" s="1"/>
  <c r="T60" i="129" s="1"/>
  <c r="T52" i="203" l="1"/>
  <c r="T2" i="203" s="1"/>
  <c r="T72" i="124"/>
  <c r="T156" i="149"/>
  <c r="T59" i="124"/>
  <c r="S52" i="123"/>
  <c r="S59" i="101"/>
  <c r="S156" i="149"/>
  <c r="S71" i="123"/>
  <c r="S72" i="101"/>
  <c r="U71" i="203" l="1"/>
  <c r="U60" i="124"/>
  <c r="U60" i="123" s="1"/>
  <c r="U60" i="101" s="1"/>
  <c r="U60" i="129" s="1"/>
  <c r="S59" i="129"/>
  <c r="S52" i="129" s="1"/>
  <c r="S52" i="101"/>
  <c r="U73" i="124"/>
  <c r="U73" i="123" s="1"/>
  <c r="U73" i="101" s="1"/>
  <c r="U73" i="129" s="1"/>
  <c r="U72" i="124"/>
  <c r="U71" i="201"/>
  <c r="U52" i="203"/>
  <c r="U2" i="203" s="1"/>
  <c r="U59" i="124"/>
  <c r="U52" i="201"/>
  <c r="T71" i="124"/>
  <c r="T72" i="123"/>
  <c r="U62" i="124"/>
  <c r="U62" i="123" s="1"/>
  <c r="U62" i="101" s="1"/>
  <c r="U62" i="129" s="1"/>
  <c r="S72" i="129"/>
  <c r="S71" i="129" s="1"/>
  <c r="S71" i="101"/>
  <c r="T52" i="124"/>
  <c r="T59" i="123"/>
  <c r="U52" i="124" l="1"/>
  <c r="U59" i="123"/>
  <c r="U71" i="124"/>
  <c r="U72" i="123"/>
  <c r="T71" i="123"/>
  <c r="T72" i="101"/>
  <c r="T52" i="123"/>
  <c r="T59" i="101"/>
  <c r="U156" i="149"/>
  <c r="V60" i="124" l="1"/>
  <c r="V60" i="123" s="1"/>
  <c r="V60" i="101" s="1"/>
  <c r="V60" i="129" s="1"/>
  <c r="V52" i="203"/>
  <c r="U52" i="123"/>
  <c r="U59" i="101"/>
  <c r="T71" i="101"/>
  <c r="T72" i="129"/>
  <c r="T71" i="129" s="1"/>
  <c r="T59" i="129"/>
  <c r="T52" i="129" s="1"/>
  <c r="T52" i="101"/>
  <c r="U71" i="123"/>
  <c r="U72" i="101"/>
  <c r="V62" i="124" l="1"/>
  <c r="V62" i="123" s="1"/>
  <c r="V62" i="101" s="1"/>
  <c r="V62" i="129" s="1"/>
  <c r="V73" i="124"/>
  <c r="V73" i="123" s="1"/>
  <c r="V73" i="101" s="1"/>
  <c r="V73" i="129" s="1"/>
  <c r="V72" i="124"/>
  <c r="V71" i="201"/>
  <c r="V59" i="124"/>
  <c r="V52" i="201"/>
  <c r="U71" i="101"/>
  <c r="U72" i="129"/>
  <c r="U71" i="129" s="1"/>
  <c r="U59" i="129"/>
  <c r="U52" i="129" s="1"/>
  <c r="U52" i="101"/>
  <c r="V71" i="203"/>
  <c r="V2" i="203" s="1"/>
  <c r="V156" i="149" l="1"/>
  <c r="V59" i="123"/>
  <c r="V52" i="124"/>
  <c r="V71" i="124"/>
  <c r="V72" i="123"/>
  <c r="V52" i="123" l="1"/>
  <c r="V59" i="101"/>
  <c r="V71" i="123"/>
  <c r="V72" i="101"/>
  <c r="V59" i="129" l="1"/>
  <c r="V52" i="129" s="1"/>
  <c r="V52" i="101"/>
  <c r="V71" i="101"/>
  <c r="V72" i="129"/>
  <c r="V71" i="129" s="1"/>
  <c r="W73" i="124" l="1"/>
  <c r="W73" i="123" s="1"/>
  <c r="W73" i="101" s="1"/>
  <c r="W73" i="129" s="1"/>
  <c r="W62" i="124"/>
  <c r="W62" i="123" s="1"/>
  <c r="W62" i="101" s="1"/>
  <c r="W62" i="129" s="1"/>
  <c r="W60" i="124"/>
  <c r="W60" i="123" s="1"/>
  <c r="W60" i="101" s="1"/>
  <c r="W60" i="129" s="1"/>
  <c r="W52" i="203" l="1"/>
  <c r="W59" i="124"/>
  <c r="W71" i="203"/>
  <c r="W72" i="124"/>
  <c r="W2" i="203" l="1"/>
  <c r="X71" i="201"/>
  <c r="W59" i="123"/>
  <c r="W52" i="124"/>
  <c r="W71" i="124"/>
  <c r="W72" i="123"/>
  <c r="X52" i="201"/>
  <c r="W156" i="149" l="1"/>
  <c r="W52" i="123"/>
  <c r="W59" i="101"/>
  <c r="X60" i="124"/>
  <c r="X60" i="123" s="1"/>
  <c r="X60" i="101" s="1"/>
  <c r="X60" i="129" s="1"/>
  <c r="X73" i="124"/>
  <c r="X73" i="123" s="1"/>
  <c r="X73" i="101" s="1"/>
  <c r="X73" i="129" s="1"/>
  <c r="X62" i="124"/>
  <c r="X62" i="123" s="1"/>
  <c r="X62" i="101" s="1"/>
  <c r="X62" i="129" s="1"/>
  <c r="W71" i="123"/>
  <c r="W72" i="101"/>
  <c r="W59" i="129" l="1"/>
  <c r="W52" i="129" s="1"/>
  <c r="W52" i="101"/>
  <c r="X71" i="203"/>
  <c r="X72" i="124"/>
  <c r="X52" i="203"/>
  <c r="X59" i="124"/>
  <c r="W71" i="101"/>
  <c r="W72" i="129"/>
  <c r="W71" i="129" s="1"/>
  <c r="X2" i="203" l="1"/>
  <c r="X59" i="123"/>
  <c r="X52" i="124"/>
  <c r="X72" i="123"/>
  <c r="X71" i="124"/>
  <c r="X156" i="149" l="1"/>
  <c r="X71" i="123"/>
  <c r="X72" i="101"/>
  <c r="X52" i="123"/>
  <c r="X59" i="101"/>
  <c r="T76" i="124" l="1"/>
  <c r="T2" i="201"/>
  <c r="S76" i="124"/>
  <c r="S2" i="201"/>
  <c r="I76" i="124"/>
  <c r="I2" i="201"/>
  <c r="H76" i="124"/>
  <c r="H2" i="201"/>
  <c r="Q76" i="124"/>
  <c r="Q2" i="201"/>
  <c r="X71" i="101"/>
  <c r="X72" i="129"/>
  <c r="X71" i="129" s="1"/>
  <c r="D76" i="124"/>
  <c r="D2" i="201"/>
  <c r="X52" i="101"/>
  <c r="X59" i="129"/>
  <c r="X52" i="129" s="1"/>
  <c r="V76" i="124"/>
  <c r="V2" i="201"/>
  <c r="K76" i="124"/>
  <c r="K2" i="201"/>
  <c r="X76" i="124"/>
  <c r="X2" i="201"/>
  <c r="U76" i="124"/>
  <c r="U2" i="201"/>
  <c r="X76" i="123" l="1"/>
  <c r="X2" i="124"/>
  <c r="V76" i="123"/>
  <c r="V2" i="124"/>
  <c r="I154" i="149"/>
  <c r="P76" i="124"/>
  <c r="P2" i="201"/>
  <c r="F76" i="124"/>
  <c r="F2" i="201"/>
  <c r="Q154" i="149"/>
  <c r="I76" i="123"/>
  <c r="I2" i="124"/>
  <c r="Q76" i="123"/>
  <c r="Q2" i="124"/>
  <c r="W76" i="124"/>
  <c r="W2" i="201"/>
  <c r="K154" i="149"/>
  <c r="R76" i="124"/>
  <c r="R2" i="201"/>
  <c r="C76" i="124"/>
  <c r="C2" i="201"/>
  <c r="H154" i="149"/>
  <c r="N76" i="124"/>
  <c r="N2" i="201"/>
  <c r="M76" i="124"/>
  <c r="M2" i="201"/>
  <c r="K76" i="123"/>
  <c r="K2" i="124"/>
  <c r="G76" i="124"/>
  <c r="G2" i="201"/>
  <c r="O76" i="124"/>
  <c r="O2" i="201"/>
  <c r="E76" i="124"/>
  <c r="E2" i="201"/>
  <c r="H76" i="123"/>
  <c r="H2" i="124"/>
  <c r="J76" i="124"/>
  <c r="J2" i="201"/>
  <c r="U154" i="149"/>
  <c r="L76" i="124"/>
  <c r="L2" i="201"/>
  <c r="T154" i="149"/>
  <c r="U76" i="123"/>
  <c r="U2" i="124"/>
  <c r="D154" i="149"/>
  <c r="S154" i="149"/>
  <c r="T76" i="123"/>
  <c r="T2" i="124"/>
  <c r="X154" i="149"/>
  <c r="V154" i="149"/>
  <c r="D76" i="123"/>
  <c r="D2" i="124"/>
  <c r="S76" i="123"/>
  <c r="S2" i="124"/>
  <c r="U153" i="149" l="1"/>
  <c r="E76" i="123"/>
  <c r="E2" i="124"/>
  <c r="W76" i="123"/>
  <c r="W2" i="124"/>
  <c r="I76" i="101"/>
  <c r="I2" i="123"/>
  <c r="P76" i="123"/>
  <c r="P2" i="124"/>
  <c r="V153" i="149"/>
  <c r="T153" i="149"/>
  <c r="U76" i="101"/>
  <c r="U2" i="123"/>
  <c r="O154" i="149"/>
  <c r="V76" i="101"/>
  <c r="V2" i="123"/>
  <c r="S153" i="149"/>
  <c r="D153" i="149"/>
  <c r="T76" i="101"/>
  <c r="T2" i="123"/>
  <c r="L154" i="149"/>
  <c r="O76" i="123"/>
  <c r="O2" i="124"/>
  <c r="S76" i="101"/>
  <c r="S2" i="123"/>
  <c r="D76" i="101"/>
  <c r="D2" i="123"/>
  <c r="L76" i="123"/>
  <c r="L2" i="124"/>
  <c r="J154" i="149"/>
  <c r="H153" i="149"/>
  <c r="G154" i="149"/>
  <c r="M154" i="149"/>
  <c r="C154" i="149"/>
  <c r="Q153" i="149"/>
  <c r="J76" i="123"/>
  <c r="J2" i="124"/>
  <c r="H76" i="101"/>
  <c r="H2" i="123"/>
  <c r="G76" i="123"/>
  <c r="G2" i="124"/>
  <c r="M76" i="123"/>
  <c r="M2" i="124"/>
  <c r="C76" i="123"/>
  <c r="C2" i="124"/>
  <c r="Q76" i="101"/>
  <c r="Q2" i="123"/>
  <c r="X153" i="149"/>
  <c r="K153" i="149"/>
  <c r="N154" i="149"/>
  <c r="R154" i="149"/>
  <c r="F154" i="149"/>
  <c r="X76" i="101"/>
  <c r="X2" i="123"/>
  <c r="K76" i="101"/>
  <c r="K2" i="123"/>
  <c r="N76" i="123"/>
  <c r="N2" i="124"/>
  <c r="R76" i="123"/>
  <c r="R2" i="124"/>
  <c r="F76" i="123"/>
  <c r="F2" i="124"/>
  <c r="E154" i="149"/>
  <c r="W154" i="149"/>
  <c r="I153" i="149"/>
  <c r="P154" i="149"/>
  <c r="F153" i="149" l="1"/>
  <c r="G153" i="149"/>
  <c r="O153" i="149"/>
  <c r="T152" i="149"/>
  <c r="V152" i="149"/>
  <c r="N153" i="149"/>
  <c r="D152" i="149"/>
  <c r="F76" i="101"/>
  <c r="F2" i="123"/>
  <c r="N76" i="101"/>
  <c r="N2" i="123"/>
  <c r="G76" i="101"/>
  <c r="G2" i="123"/>
  <c r="D76" i="129"/>
  <c r="D2" i="129" s="1"/>
  <c r="D2" i="101"/>
  <c r="O76" i="101"/>
  <c r="O2" i="123"/>
  <c r="T76" i="129"/>
  <c r="T2" i="129" s="1"/>
  <c r="T2" i="101"/>
  <c r="V76" i="129"/>
  <c r="V2" i="129" s="1"/>
  <c r="V2" i="101"/>
  <c r="K152" i="149"/>
  <c r="Q152" i="149"/>
  <c r="H152" i="149"/>
  <c r="L153" i="149"/>
  <c r="P153" i="149"/>
  <c r="E153" i="149"/>
  <c r="K76" i="129"/>
  <c r="K2" i="129" s="1"/>
  <c r="K2" i="101"/>
  <c r="Q76" i="129"/>
  <c r="Q2" i="129" s="1"/>
  <c r="Q2" i="101"/>
  <c r="H76" i="129"/>
  <c r="H2" i="129" s="1"/>
  <c r="H2" i="101"/>
  <c r="L76" i="101"/>
  <c r="L2" i="123"/>
  <c r="P76" i="101"/>
  <c r="P2" i="123"/>
  <c r="E76" i="101"/>
  <c r="E2" i="123"/>
  <c r="X152" i="149"/>
  <c r="S152" i="149"/>
  <c r="I152" i="149"/>
  <c r="C153" i="149"/>
  <c r="J153" i="149"/>
  <c r="X76" i="129"/>
  <c r="X2" i="129" s="1"/>
  <c r="X2" i="101"/>
  <c r="C76" i="101"/>
  <c r="C2" i="123"/>
  <c r="J76" i="101"/>
  <c r="J2" i="123"/>
  <c r="S76" i="129"/>
  <c r="S2" i="129" s="1"/>
  <c r="S2" i="101"/>
  <c r="I76" i="129"/>
  <c r="I2" i="129" s="1"/>
  <c r="I2" i="101"/>
  <c r="R153" i="149"/>
  <c r="U152" i="149"/>
  <c r="W153" i="149"/>
  <c r="M153" i="149"/>
  <c r="R76" i="101"/>
  <c r="R2" i="123"/>
  <c r="M76" i="101"/>
  <c r="M2" i="123"/>
  <c r="U76" i="129"/>
  <c r="U2" i="129" s="1"/>
  <c r="U2" i="101"/>
  <c r="W76" i="101"/>
  <c r="W2" i="123"/>
  <c r="W152" i="149" l="1"/>
  <c r="W76" i="129"/>
  <c r="W2" i="129" s="1"/>
  <c r="W2" i="101"/>
  <c r="M76" i="129"/>
  <c r="M2" i="129" s="1"/>
  <c r="M2" i="101"/>
  <c r="C76" i="129"/>
  <c r="C2" i="129" s="1"/>
  <c r="C2" i="101"/>
  <c r="P76" i="129"/>
  <c r="P2" i="129" s="1"/>
  <c r="P2" i="101"/>
  <c r="Q178" i="149"/>
  <c r="O76" i="129"/>
  <c r="O2" i="129" s="1"/>
  <c r="O2" i="101"/>
  <c r="L152" i="149"/>
  <c r="D2" i="14"/>
  <c r="D103" i="149"/>
  <c r="N152" i="149"/>
  <c r="S103" i="149"/>
  <c r="S2" i="14"/>
  <c r="X2" i="14"/>
  <c r="X103" i="149"/>
  <c r="U178" i="149"/>
  <c r="S178" i="149"/>
  <c r="X178" i="149"/>
  <c r="L76" i="129"/>
  <c r="L2" i="129" s="1"/>
  <c r="L2" i="101"/>
  <c r="D178" i="149"/>
  <c r="N76" i="129"/>
  <c r="N2" i="129" s="1"/>
  <c r="N2" i="101"/>
  <c r="M152" i="149"/>
  <c r="I103" i="149"/>
  <c r="I2" i="14"/>
  <c r="K2" i="14"/>
  <c r="K103" i="149"/>
  <c r="V103" i="149"/>
  <c r="V2" i="14"/>
  <c r="G152" i="149"/>
  <c r="F152" i="149"/>
  <c r="I178" i="149"/>
  <c r="K178" i="149"/>
  <c r="V178" i="149"/>
  <c r="G76" i="129"/>
  <c r="G2" i="129" s="1"/>
  <c r="G2" i="101"/>
  <c r="F76" i="129"/>
  <c r="F2" i="129" s="1"/>
  <c r="F2" i="101"/>
  <c r="R152" i="149"/>
  <c r="J152" i="149"/>
  <c r="E152" i="149"/>
  <c r="H103" i="149"/>
  <c r="H2" i="14"/>
  <c r="T103" i="149"/>
  <c r="T2" i="14"/>
  <c r="U2" i="14"/>
  <c r="U103" i="149"/>
  <c r="R76" i="129"/>
  <c r="R2" i="129" s="1"/>
  <c r="R2" i="101"/>
  <c r="J76" i="129"/>
  <c r="J2" i="129" s="1"/>
  <c r="J2" i="101"/>
  <c r="E76" i="129"/>
  <c r="E2" i="129" s="1"/>
  <c r="E2" i="101"/>
  <c r="H178" i="149"/>
  <c r="T178" i="149"/>
  <c r="C152" i="149"/>
  <c r="P152" i="149"/>
  <c r="Q103" i="149"/>
  <c r="Q2" i="14"/>
  <c r="O152" i="149"/>
  <c r="R103" i="149" l="1"/>
  <c r="R2" i="14"/>
  <c r="T22" i="149"/>
  <c r="U22" i="149"/>
  <c r="I22" i="149"/>
  <c r="L103" i="149"/>
  <c r="L2" i="14"/>
  <c r="J103" i="149"/>
  <c r="J2" i="14"/>
  <c r="L178" i="149"/>
  <c r="D22" i="149"/>
  <c r="M103" i="149"/>
  <c r="M2" i="14"/>
  <c r="Q22" i="149"/>
  <c r="J178" i="149"/>
  <c r="F2" i="14"/>
  <c r="F103" i="149"/>
  <c r="X22" i="149"/>
  <c r="M178" i="149"/>
  <c r="S22" i="149"/>
  <c r="O103" i="149"/>
  <c r="O2" i="14"/>
  <c r="P2" i="14"/>
  <c r="P103" i="149"/>
  <c r="W2" i="14"/>
  <c r="W103" i="149"/>
  <c r="R178" i="149"/>
  <c r="F178" i="149"/>
  <c r="G103" i="149"/>
  <c r="G2" i="14"/>
  <c r="N2" i="14"/>
  <c r="N103" i="149"/>
  <c r="O178" i="149"/>
  <c r="P178" i="149"/>
  <c r="W178" i="149"/>
  <c r="E103" i="149"/>
  <c r="E2" i="14"/>
  <c r="H22" i="149"/>
  <c r="G178" i="149"/>
  <c r="N178" i="149"/>
  <c r="C2" i="14"/>
  <c r="C103" i="149"/>
  <c r="E178" i="149"/>
  <c r="V22" i="149"/>
  <c r="K22" i="149"/>
  <c r="C178" i="149"/>
  <c r="N22" i="149" l="1"/>
  <c r="M22" i="149"/>
  <c r="L22" i="149"/>
  <c r="J22" i="149"/>
  <c r="G22" i="149"/>
  <c r="W22" i="149"/>
  <c r="R22" i="149"/>
  <c r="F22" i="149"/>
  <c r="C22" i="149"/>
  <c r="P22" i="149"/>
  <c r="E22" i="149"/>
  <c r="O22" i="149"/>
</calcChain>
</file>

<file path=xl/sharedStrings.xml><?xml version="1.0" encoding="utf-8"?>
<sst xmlns="http://schemas.openxmlformats.org/spreadsheetml/2006/main" count="26791" uniqueCount="489">
  <si>
    <t>Primary production</t>
  </si>
  <si>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</si>
  <si>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</si>
  <si>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</si>
  <si>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</si>
  <si>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</si>
  <si>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</si>
  <si>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</si>
  <si>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</si>
  <si>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</si>
  <si>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</si>
  <si>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</si>
  <si>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</si>
  <si>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</si>
  <si>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</si>
  <si>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</si>
  <si>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</si>
  <si>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</si>
  <si>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</si>
  <si>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</si>
  <si>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</si>
  <si>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</si>
  <si>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</si>
  <si>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</si>
  <si>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</si>
  <si>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</si>
  <si>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</si>
  <si>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</si>
  <si>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</si>
  <si>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</si>
  <si>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</si>
  <si>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</si>
  <si>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</si>
  <si>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</si>
  <si>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</si>
  <si>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</si>
  <si>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</si>
  <si>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</si>
  <si>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</si>
  <si>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</si>
  <si>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</si>
  <si>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</si>
  <si>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</si>
  <si>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</si>
  <si>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</si>
  <si>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</si>
  <si>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</si>
  <si>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</si>
  <si>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</si>
  <si>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</si>
  <si>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</si>
  <si>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</si>
  <si>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</si>
  <si>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</si>
  <si>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</si>
  <si>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</si>
  <si>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</si>
  <si>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</si>
  <si>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</si>
  <si>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</si>
  <si>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</si>
  <si>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</si>
  <si>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</si>
  <si>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</si>
  <si>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</si>
  <si>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</si>
  <si>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</si>
  <si>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</si>
  <si>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</si>
  <si>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</si>
  <si>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</si>
  <si>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</si>
  <si>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</si>
  <si>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</si>
  <si>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</si>
  <si>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</si>
  <si>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</si>
  <si>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</si>
  <si>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</si>
  <si>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</si>
  <si>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</si>
  <si>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</si>
  <si>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</si>
  <si>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</si>
  <si>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</si>
  <si>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</si>
  <si>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</si>
  <si>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</si>
  <si>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</si>
  <si>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</si>
  <si>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</si>
  <si>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</si>
  <si>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</si>
  <si>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Hydro</t>
  </si>
  <si>
    <t>RA100</t>
  </si>
  <si>
    <t>Tide, wave, ocean</t>
  </si>
  <si>
    <t>RA500</t>
  </si>
  <si>
    <t>Wind</t>
  </si>
  <si>
    <t>RA300</t>
  </si>
  <si>
    <t>Solar photovoltaic</t>
  </si>
  <si>
    <t>RA420</t>
  </si>
  <si>
    <t>Solar thermal</t>
  </si>
  <si>
    <t>RA410</t>
  </si>
  <si>
    <t>Geothermal</t>
  </si>
  <si>
    <t>RA200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</si>
  <si>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</si>
  <si>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</si>
  <si>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</si>
  <si>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</si>
  <si>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</si>
  <si>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</si>
  <si>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</si>
  <si>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</si>
  <si>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</si>
  <si>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</si>
  <si>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</si>
  <si>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</si>
  <si>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</si>
  <si>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</si>
  <si>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</si>
  <si>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</si>
  <si>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</si>
  <si>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</si>
  <si>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</si>
  <si>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</si>
  <si>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</si>
  <si>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</si>
  <si>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Ambient heat (heat pumps)</t>
  </si>
  <si>
    <t>RA600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</si>
  <si>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</si>
  <si>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</si>
  <si>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</si>
  <si>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</si>
  <si>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</si>
  <si>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</si>
  <si>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Nuclear heat</t>
  </si>
  <si>
    <t>N900H</t>
  </si>
  <si>
    <t>Heat</t>
  </si>
  <si>
    <t>H8000</t>
  </si>
  <si>
    <t>Electricity</t>
  </si>
  <si>
    <t>E7000</t>
  </si>
  <si>
    <t>Recovered &amp; recycled products</t>
  </si>
  <si>
    <t>Imports</t>
  </si>
  <si>
    <t>Exports</t>
  </si>
  <si>
    <t>Change in stock</t>
  </si>
  <si>
    <t>Gross available energy</t>
  </si>
  <si>
    <t>International maritime bunkers</t>
  </si>
  <si>
    <t>Gross inland consumption</t>
  </si>
  <si>
    <t>International aviation</t>
  </si>
  <si>
    <t>Total energy supply</t>
  </si>
  <si>
    <t>Gross inland consumption (Europe 2020-2030)</t>
  </si>
  <si>
    <t>Primary energy consumption (Europe 2020-2030)</t>
  </si>
  <si>
    <t>Final energy consumption (Europe 2020-2030)</t>
  </si>
  <si>
    <t>Transformation input</t>
  </si>
  <si>
    <t>Transformation output</t>
  </si>
  <si>
    <t>Energy sector</t>
  </si>
  <si>
    <t>Own use in electricity &amp; heat generation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</si>
  <si>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</si>
  <si>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</si>
  <si>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</si>
  <si>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</si>
  <si>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</si>
  <si>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</si>
  <si>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</si>
  <si>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</si>
  <si>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</si>
  <si>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</si>
  <si>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</si>
  <si>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</si>
  <si>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</si>
  <si>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</si>
  <si>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</si>
  <si>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Distribution losses</t>
  </si>
  <si>
    <t>Available for final consumption</t>
  </si>
  <si>
    <t>Final non-energy consumption</t>
  </si>
  <si>
    <t>Non-energy use industry/transformation/energy</t>
  </si>
  <si>
    <t>Non-energy use in transformation sector</t>
  </si>
  <si>
    <t>Non-energy use in energy sector</t>
  </si>
  <si>
    <t>Non-energy use in industry sector</t>
  </si>
  <si>
    <t>Non-energy use in transport sector</t>
  </si>
  <si>
    <t>Non-energy use in other sectors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</si>
  <si>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</si>
  <si>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</si>
  <si>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</si>
  <si>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</si>
  <si>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</si>
  <si>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</si>
  <si>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</si>
  <si>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</si>
  <si>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</si>
  <si>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</si>
  <si>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</si>
  <si>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</si>
  <si>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</si>
  <si>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</si>
  <si>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</si>
  <si>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</si>
  <si>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</si>
  <si>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</si>
  <si>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</si>
  <si>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</si>
  <si>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</si>
  <si>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</si>
  <si>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</si>
  <si>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</si>
  <si>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Statistical differences</t>
  </si>
  <si>
    <t>Electricity &amp; heat generation</t>
  </si>
  <si>
    <t>Electrically driven heat pumps</t>
  </si>
  <si>
    <t>Electric boilers</t>
  </si>
  <si>
    <t>Electricity for pumped storage</t>
  </si>
  <si>
    <t>Derived heat for electricity production</t>
  </si>
  <si>
    <t>Refineries &amp; petrochemical industry</t>
  </si>
  <si>
    <t>Refinery intake</t>
  </si>
  <si>
    <t>Backflows from petrochemical industry</t>
  </si>
  <si>
    <t>Products transferred</t>
  </si>
  <si>
    <t>Interproduct transfers</t>
  </si>
  <si>
    <t>Direct use</t>
  </si>
  <si>
    <t>Petrochemical industry intake</t>
  </si>
  <si>
    <t>For blended natural gas</t>
  </si>
  <si>
    <t>Liquid biofuels blended</t>
  </si>
  <si>
    <t>Gas-to-liquids plants</t>
  </si>
  <si>
    <t>Not elsewhere specified</t>
  </si>
  <si>
    <t>Electricity &amp; heat generation TO</t>
  </si>
  <si>
    <t>Pumped hydro</t>
  </si>
  <si>
    <t>Refinery output</t>
  </si>
  <si>
    <t>Backflows</t>
  </si>
  <si>
    <t>Primary product receipts</t>
  </si>
  <si>
    <t>Petrochemical industry returns</t>
  </si>
  <si>
    <t>Blended in natural gas</t>
  </si>
  <si>
    <t>PPRD</t>
  </si>
  <si>
    <t>STATDIFF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</si>
  <si>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</si>
  <si>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</si>
  <si>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</si>
  <si>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</si>
  <si>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</si>
  <si>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</si>
  <si>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</si>
  <si>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</si>
  <si>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</si>
  <si>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</si>
  <si>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</si>
  <si>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</si>
  <si>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</si>
  <si>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</si>
  <si>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</si>
  <si>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</si>
  <si>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</si>
  <si>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</si>
  <si>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</si>
  <si>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</si>
  <si>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</si>
  <si>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</si>
  <si>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</si>
  <si>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</si>
  <si>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FC_OTH_NE</t>
  </si>
  <si>
    <t>FC_TRA_NE</t>
  </si>
  <si>
    <t>FC_IND_NE</t>
  </si>
  <si>
    <t>NRG_NE</t>
  </si>
  <si>
    <t>TI_NE</t>
  </si>
  <si>
    <t>TI_NRG_FC_IND_NE</t>
  </si>
  <si>
    <t>FC_NE</t>
  </si>
  <si>
    <t>AFC</t>
  </si>
  <si>
    <t>DL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</si>
  <si>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</si>
  <si>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</si>
  <si>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</si>
  <si>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</si>
  <si>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</si>
  <si>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</si>
  <si>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</si>
  <si>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</si>
  <si>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</si>
  <si>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</si>
  <si>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</si>
  <si>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</si>
  <si>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</si>
  <si>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</si>
  <si>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</si>
  <si>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NRG_EHG_E</t>
  </si>
  <si>
    <t>NRG_E</t>
  </si>
  <si>
    <t xml:space="preserve">Not elsewhere specified </t>
  </si>
  <si>
    <t>TO_NSP</t>
  </si>
  <si>
    <t>TO_GTL</t>
  </si>
  <si>
    <t>TO_CPP</t>
  </si>
  <si>
    <t>TO_LBB</t>
  </si>
  <si>
    <t>TO_BNG</t>
  </si>
  <si>
    <t>TO_CL</t>
  </si>
  <si>
    <t>TO_BKBPB</t>
  </si>
  <si>
    <t>TO_PF</t>
  </si>
  <si>
    <t>TO_RPI_PIR</t>
  </si>
  <si>
    <t>TO_RPI_PPR</t>
  </si>
  <si>
    <t>TO_RPI_IT</t>
  </si>
  <si>
    <t>TO_RPI_PT</t>
  </si>
  <si>
    <t>TO_RPI_BKFLOW</t>
  </si>
  <si>
    <t>TO_RPI_RO</t>
  </si>
  <si>
    <t>TO_RPI</t>
  </si>
  <si>
    <t>TO_GW</t>
  </si>
  <si>
    <t>TO_BF</t>
  </si>
  <si>
    <t>TO_CO</t>
  </si>
  <si>
    <t>TO_EHG_PH</t>
  </si>
  <si>
    <t>TO_EHG_EB</t>
  </si>
  <si>
    <t>TO_EHG_EDHP</t>
  </si>
  <si>
    <t>TO_EHG</t>
  </si>
  <si>
    <t>TO</t>
  </si>
  <si>
    <t>TI_NSP_E</t>
  </si>
  <si>
    <t>TI_GTL_E</t>
  </si>
  <si>
    <t>TI_CPP_E</t>
  </si>
  <si>
    <t>TI_LBB_E</t>
  </si>
  <si>
    <t>TI_BNG_E</t>
  </si>
  <si>
    <t>TI_CL_E</t>
  </si>
  <si>
    <t>TI_BKBPB_E</t>
  </si>
  <si>
    <t>TI_PF_E</t>
  </si>
  <si>
    <t>TI_RPI_PII_E</t>
  </si>
  <si>
    <t>TI_RPI_DU_E</t>
  </si>
  <si>
    <t>TI_RPI_IT_E</t>
  </si>
  <si>
    <t>TI_RPI_PT_E</t>
  </si>
  <si>
    <t>TI_RPI_BPI_E</t>
  </si>
  <si>
    <t>TI_RPI_RI_E</t>
  </si>
  <si>
    <t>TI_RPI_E</t>
  </si>
  <si>
    <t>TI_GW_E</t>
  </si>
  <si>
    <t>TI_BF_E</t>
  </si>
  <si>
    <t>TI_CO_E</t>
  </si>
  <si>
    <t>TI_EHG_DHEP</t>
  </si>
  <si>
    <t>TI_EHG_EPS</t>
  </si>
  <si>
    <t>TI_EHG_EB</t>
  </si>
  <si>
    <t>TI_EHG_EDHP</t>
  </si>
  <si>
    <t>TI_EHG_E</t>
  </si>
  <si>
    <t>TI_E</t>
  </si>
  <si>
    <t>FEC2020-2030</t>
  </si>
  <si>
    <t>PEC2020-2030</t>
  </si>
  <si>
    <t>GIC2020-2030</t>
  </si>
  <si>
    <t>NRGSUP</t>
  </si>
  <si>
    <t>INTAVI</t>
  </si>
  <si>
    <t>GIC</t>
  </si>
  <si>
    <t>INTMARB</t>
  </si>
  <si>
    <t>GAE</t>
  </si>
  <si>
    <t>STK_CHG</t>
  </si>
  <si>
    <t>EXP</t>
  </si>
  <si>
    <t>IMP</t>
  </si>
  <si>
    <t>RCV_RCY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</si>
  <si>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</si>
  <si>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</si>
  <si>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</si>
  <si>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</si>
  <si>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</si>
  <si>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</si>
  <si>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</si>
  <si>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</si>
  <si>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</si>
  <si>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</si>
  <si>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ktoe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</si>
  <si>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</si>
  <si>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</si>
  <si>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</si>
  <si>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</si>
  <si>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</si>
  <si>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</si>
  <si>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</si>
  <si>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Energy balances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</si>
  <si>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</si>
  <si>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</si>
  <si>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</si>
  <si>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</si>
  <si>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</si>
  <si>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</si>
  <si>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</si>
  <si>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</si>
  <si>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</si>
  <si>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</si>
  <si>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</si>
  <si>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</si>
  <si>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</si>
  <si>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</si>
  <si>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TO_EHG_E</t>
  </si>
  <si>
    <t>TO_EHG_CHP</t>
  </si>
  <si>
    <t>TO_EHG_H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</si>
  <si>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</si>
  <si>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</si>
  <si>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</si>
  <si>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</si>
  <si>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</si>
  <si>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</si>
  <si>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</si>
  <si>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</si>
  <si>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</si>
  <si>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</si>
  <si>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</si>
  <si>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</si>
  <si>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</si>
  <si>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</si>
  <si>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</si>
  <si>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</si>
  <si>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</si>
  <si>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Refrigerators and freezers</t>
  </si>
  <si>
    <t>Washing machines</t>
  </si>
  <si>
    <t>Clothes dryers</t>
  </si>
  <si>
    <t>Dishwashers</t>
  </si>
  <si>
    <t>TV and multimedia</t>
  </si>
  <si>
    <t>FC_OTH_HH_SH_E</t>
  </si>
  <si>
    <t>FC_OTH_HH_SC_E</t>
  </si>
  <si>
    <t>FC_OTH_HH_WH_E</t>
  </si>
  <si>
    <t>FC_OTH_HH_CO_E</t>
  </si>
  <si>
    <t>FC_OTH_HH_RF_E</t>
  </si>
  <si>
    <t>FC_OTH_HH_WM_E</t>
  </si>
  <si>
    <t>FC_OTH_HH_DR_E</t>
  </si>
  <si>
    <t>FC_OTH_HH_DW_E</t>
  </si>
  <si>
    <t>FC_OTH_HH_TV_E</t>
  </si>
  <si>
    <t>FC_OTH_HH_IT_E</t>
  </si>
  <si>
    <t>FC_OTH_HH_LI_E</t>
  </si>
  <si>
    <t>FC_OTH_HH_OA_E</t>
  </si>
  <si>
    <t>Agriculture, forestry and fishing</t>
  </si>
  <si>
    <t>FC_OTH_AFF_E</t>
  </si>
  <si>
    <t>Non-energy use in chemical industry</t>
  </si>
  <si>
    <t>FC_IND_CPC_NE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</si>
  <si>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</si>
  <si>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</si>
  <si>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</si>
  <si>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</si>
  <si>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</si>
  <si>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</si>
  <si>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</si>
  <si>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</si>
  <si>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</si>
  <si>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</si>
  <si>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</si>
  <si>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</si>
  <si>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</si>
  <si>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</si>
  <si>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</si>
  <si>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</si>
  <si>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</si>
  <si>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</si>
  <si>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</si>
  <si>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</si>
  <si>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</si>
  <si>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</si>
  <si>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</si>
  <si>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</si>
  <si>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</si>
  <si>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</si>
  <si>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</si>
  <si>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</si>
  <si>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</si>
  <si>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</si>
  <si>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FC_OTH_CP_IT_E</t>
  </si>
  <si>
    <t>FC_OTH_CP_BT_E</t>
  </si>
  <si>
    <t>FC_OTH_CP_CR_E</t>
  </si>
  <si>
    <t>FC_OTH_CP_BL_E</t>
  </si>
  <si>
    <t>FC_OTH_CP_SL_E</t>
  </si>
  <si>
    <t>FC_OTH_CP_VE_E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</si>
  <si>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</si>
  <si>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</si>
  <si>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</si>
  <si>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</si>
  <si>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</si>
  <si>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</si>
  <si>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</si>
  <si>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</si>
  <si>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ICT equipment (households)</t>
  </si>
  <si>
    <t>Lighting (households)</t>
  </si>
  <si>
    <t>Other appliances (households)</t>
  </si>
  <si>
    <t>ICT and multimedia (services)</t>
  </si>
  <si>
    <t>Miscellaneous building technologies</t>
  </si>
  <si>
    <t>Commercial refrigeration</t>
  </si>
  <si>
    <t>Building lighting</t>
  </si>
  <si>
    <t>Street lighting</t>
  </si>
  <si>
    <t>Ventilation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</si>
  <si>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</si>
  <si>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</si>
  <si>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</si>
  <si>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</si>
  <si>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</si>
  <si>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</si>
  <si>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</si>
  <si>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</si>
  <si>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</si>
  <si>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</si>
  <si>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</si>
  <si>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</si>
  <si>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</si>
  <si>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</si>
  <si>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</si>
  <si>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</si>
  <si>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</si>
  <si>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</si>
  <si>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t>Powered two-wheelers</t>
  </si>
  <si>
    <t>Portugal</t>
  </si>
  <si>
    <t>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</si>
</sst>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4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56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5" xfId="0" applyNumberFormat="1" applyFont="1" applyFill="1" applyBorder="1"/>
    <xf numFmtId="165" fontId="8" fillId="5" borderId="5" xfId="0" applyNumberFormat="1" applyFont="1" applyFill="1" applyBorder="1"/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 applyAlignment="1">
      <alignment indent="1"/>
    </xf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 applyAlignment="1">
      <alignment indent="2"/>
    </xf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 applyAlignment="1">
      <alignment indent="3"/>
    </xf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 applyAlignment="1">
      <alignment horizontal="left" indent="3"/>
    </xf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7" fillId="5" borderId="0" xfId="0" applyNumberFormat="1" applyFont="1" applyFill="1" applyBorder="1" applyAlignment="1">
      <alignment horizontal="left" indent="4"/>
    </xf>
    <xf numFmtId="164" fontId="11" fillId="5" borderId="6" xfId="0" applyNumberFormat="1" applyFont="1" applyFill="1" applyBorder="1" applyAlignment="1">
      <alignment indent="1"/>
    </xf>
    <xf numFmtId="164" fontId="11" fillId="5" borderId="6" xfId="0" applyNumberFormat="1" applyFont="1" applyFill="1" applyBorder="1"/>
    <xf numFmtId="165" fontId="11" fillId="5" borderId="6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11" fillId="6" borderId="4" xfId="0" applyNumberFormat="1" applyFont="1" applyFill="1" applyBorder="1" applyAlignment="1">
      <alignment indent="1"/>
    </xf>
    <xf numFmtId="164" fontId="11" fillId="6" borderId="4" xfId="0" applyNumberFormat="1" applyFont="1" applyFill="1" applyBorder="1"/>
    <xf numFmtId="165" fontId="11" fillId="6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0" fontId="14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5" fillId="5" borderId="1" xfId="2" applyFont="1" applyFill="1" applyBorder="1" applyAlignment="1">
      <alignment vertical="center"/>
    </xf>
    <xf numFmtId="0" fontId="16" fillId="5" borderId="1" xfId="2" applyFont="1" applyFill="1" applyBorder="1" applyAlignment="1">
      <alignment vertical="center"/>
    </xf>
    <xf numFmtId="0" fontId="17" fillId="5" borderId="0" xfId="2" applyFont="1" applyFill="1" applyAlignment="1">
      <alignment vertical="center"/>
    </xf>
    <xf numFmtId="0" fontId="16" fillId="5" borderId="0" xfId="2" applyFont="1" applyFill="1" applyAlignment="1">
      <alignment vertical="center"/>
    </xf>
    <xf numFmtId="0" fontId="20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3" applyFont="1" applyFill="1" applyAlignment="1">
      <alignment vertical="center"/>
    </xf>
    <xf numFmtId="0" fontId="23" fillId="5" borderId="0" xfId="1" applyFont="1" applyFill="1" applyAlignment="1">
      <alignment horizontal="left" vertical="center" indent="1"/>
    </xf>
    <xf numFmtId="0" fontId="18" fillId="5" borderId="0" xfId="2" applyFont="1" applyFill="1" applyAlignment="1">
      <alignment horizontal="left" vertical="center"/>
    </xf>
    <xf numFmtId="166" fontId="19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0505"/>
      <color rgb="FF820000"/>
      <color rgb="FFEBF0DC"/>
      <color rgb="FFDCF0F5"/>
      <color rgb="FFF0EBE1"/>
      <color rgb="FF91CDDC"/>
      <color rgb="FF008282"/>
      <color rgb="FF323232"/>
      <color rgb="FF0000FF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calcChain" Target="calcChain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styles" Target="style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sharedStrings" Target="sharedStrings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44"/>
    <col min="5" max="21" width="9.7109375" style="44" customWidth="1"/>
    <col min="22" max="22" width="9.7109375" style="45" customWidth="1"/>
    <col min="23" max="23" width="107.42578125" style="44" customWidth="1"/>
    <col min="24" max="24" width="44.7109375" style="44" customWidth="1"/>
    <col min="25" max="26" width="9.7109375" style="44" customWidth="1"/>
    <col min="27" max="16384" width="9.140625" style="44"/>
  </cols>
  <sheetData>
    <row r="2" spans="1:23" ht="21" x14ac:dyDescent="0.35">
      <c r="A2" s="43"/>
    </row>
    <row r="6" spans="1:23" ht="31.5" x14ac:dyDescent="0.25">
      <c r="A6" s="46"/>
      <c r="B6" s="47" t="s">
        <v>485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V6" s="44"/>
    </row>
    <row r="7" spans="1:23" ht="15" customHeight="1" x14ac:dyDescent="0.25">
      <c r="V7" s="44"/>
    </row>
    <row r="8" spans="1:23" ht="15" customHeight="1" x14ac:dyDescent="0.25">
      <c r="V8" s="44"/>
    </row>
    <row r="9" spans="1:23" ht="15" customHeight="1" x14ac:dyDescent="0.25">
      <c r="V9" s="44"/>
    </row>
    <row r="10" spans="1:23" ht="28.5" x14ac:dyDescent="0.25">
      <c r="C10" s="48" t="s">
        <v>487</v>
      </c>
      <c r="V10" s="44"/>
    </row>
    <row r="11" spans="1:23" ht="15" customHeight="1" x14ac:dyDescent="0.25">
      <c r="V11" s="44"/>
    </row>
    <row r="15" spans="1:23" ht="30" customHeight="1" x14ac:dyDescent="0.25">
      <c r="C15" s="48" t="s">
        <v>359</v>
      </c>
    </row>
    <row r="16" spans="1:23" ht="15" customHeight="1" x14ac:dyDescent="0.25">
      <c r="W16" s="49"/>
    </row>
    <row r="17" spans="12:32" ht="15" customHeight="1" x14ac:dyDescent="0.25">
      <c r="W17" s="49"/>
    </row>
    <row r="28" spans="12:32" ht="21" x14ac:dyDescent="0.25">
      <c r="L28" s="54" t="s">
        <v>352</v>
      </c>
      <c r="M28" s="54"/>
      <c r="N28" s="54"/>
      <c r="O28" s="54"/>
    </row>
    <row r="29" spans="12:32" ht="15" customHeight="1" x14ac:dyDescent="0.25">
      <c r="V29" s="44"/>
    </row>
    <row r="30" spans="12:32" ht="18.75" x14ac:dyDescent="0.25">
      <c r="L30" s="55">
        <v>45432.788298611114</v>
      </c>
      <c r="M30" s="55"/>
      <c r="N30" s="55"/>
      <c r="O30" s="55"/>
      <c r="V30" s="44"/>
    </row>
    <row r="31" spans="12:32" ht="15" customHeight="1" x14ac:dyDescent="0.25">
      <c r="L31" s="50" t="s">
        <v>472</v>
      </c>
      <c r="V31" s="44"/>
      <c r="AA31" s="51"/>
      <c r="AB31" s="51"/>
      <c r="AC31" s="51"/>
      <c r="AD31" s="51"/>
      <c r="AE31" s="51"/>
      <c r="AF31" s="51"/>
    </row>
    <row r="32" spans="12:32" ht="15" customHeight="1" x14ac:dyDescent="0.25">
      <c r="V32" s="44"/>
    </row>
    <row r="33" spans="2:32" ht="15" customHeight="1" x14ac:dyDescent="0.25">
      <c r="B33" s="52" t="s">
        <v>353</v>
      </c>
      <c r="V33" s="44"/>
    </row>
    <row r="34" spans="2:32" ht="15" customHeight="1" x14ac:dyDescent="0.25">
      <c r="B34" s="52"/>
      <c r="V34" s="52"/>
    </row>
    <row r="35" spans="2:32" ht="15" customHeight="1" x14ac:dyDescent="0.25">
      <c r="B35" s="52" t="s">
        <v>354</v>
      </c>
      <c r="V35" s="52"/>
    </row>
    <row r="36" spans="2:32" ht="15" customHeight="1" x14ac:dyDescent="0.25">
      <c r="B36" s="52" t="s">
        <v>355</v>
      </c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W36" s="51"/>
      <c r="X36" s="51"/>
      <c r="Y36" s="51"/>
      <c r="Z36" s="51"/>
    </row>
    <row r="38" spans="2:32" ht="15" customHeight="1" x14ac:dyDescent="0.25">
      <c r="B38" s="52" t="s">
        <v>356</v>
      </c>
    </row>
    <row r="39" spans="2:32" ht="15" customHeight="1" x14ac:dyDescent="0.25">
      <c r="B39" s="52" t="s">
        <v>357</v>
      </c>
    </row>
    <row r="40" spans="2:32" ht="15" customHeight="1" x14ac:dyDescent="0.25">
      <c r="B40" s="53" t="s">
        <v>358</v>
      </c>
      <c r="AA40" s="51"/>
      <c r="AB40" s="51"/>
      <c r="AC40" s="51"/>
      <c r="AD40" s="51"/>
      <c r="AE40" s="51"/>
      <c r="AF40" s="5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178"/>
  <sheetViews>
    <sheetView showGridLines="0" workbookViewId="0">
      <pane xSplit="2" ySplit="1" topLeftCell="D2" activePane="bottomRight" state="frozen"/>
      <selection pane="topRight"/>
      <selection pane="bottomLeft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487</v>
      </c>
      <c r="B1" s="3" t="s">
        <v>488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360</v>
      </c>
    </row>
    <row r="3" spans="1:24" ht="11.25" customHeight="1" x14ac:dyDescent="0.2">
      <c r="A3" s="2" t="s">
        <v>1</v>
      </c>
      <c r="B3" s="2" t="s">
        <v>351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0</v>
      </c>
      <c r="B4" s="7" t="str">
        <f ca="1">HYPERLINK("#"&amp;CELL("address",PPRD!$X$2),"PPRD")</f>
        <v>PPRD</v>
      </c>
      <c r="C4" s="8">
        <f>PPRD!C$2</f>
        <v>3846.4268271711089</v>
      </c>
      <c r="D4" s="8">
        <f>PPRD!D$2</f>
        <v>4096.8185726569218</v>
      </c>
      <c r="E4" s="8">
        <f>PPRD!E$2</f>
        <v>3643.030438521067</v>
      </c>
      <c r="F4" s="8">
        <f>PPRD!F$2</f>
        <v>4336.5625967325896</v>
      </c>
      <c r="G4" s="8">
        <f>PPRD!G$2</f>
        <v>3895.719604471195</v>
      </c>
      <c r="H4" s="8">
        <f>PPRD!H$2</f>
        <v>3614.7132416165091</v>
      </c>
      <c r="I4" s="8">
        <f>PPRD!I$2</f>
        <v>4366.8561478933798</v>
      </c>
      <c r="J4" s="8">
        <f>PPRD!J$2</f>
        <v>4639.6604471195178</v>
      </c>
      <c r="K4" s="8">
        <f>PPRD!K$2</f>
        <v>4473.6155631986248</v>
      </c>
      <c r="L4" s="8">
        <f>PPRD!L$2</f>
        <v>4925.6201203783294</v>
      </c>
      <c r="M4" s="8">
        <f>PPRD!M$2</f>
        <v>5801.5170249355133</v>
      </c>
      <c r="N4" s="8">
        <f>PPRD!N$2</f>
        <v>5531.4805674978497</v>
      </c>
      <c r="O4" s="8">
        <f>PPRD!O$2</f>
        <v>4708.8341358555454</v>
      </c>
      <c r="P4" s="8">
        <f>PPRD!P$2</f>
        <v>5752.492519346516</v>
      </c>
      <c r="Q4" s="8">
        <f>PPRD!Q$2</f>
        <v>6578.1342218400687</v>
      </c>
      <c r="R4" s="8">
        <f>PPRD!R$2</f>
        <v>5907.9375752364567</v>
      </c>
      <c r="S4" s="8">
        <f>PPRD!S$2</f>
        <v>6595.8626827171101</v>
      </c>
      <c r="T4" s="8">
        <f>PPRD!T$2</f>
        <v>5839.6911435941538</v>
      </c>
      <c r="U4" s="8">
        <f>PPRD!U$2</f>
        <v>6497.2032674118673</v>
      </c>
      <c r="V4" s="8">
        <f>PPRD!V$2</f>
        <v>6552.1263972484958</v>
      </c>
      <c r="W4" s="8">
        <f>PPRD!W$2</f>
        <v>6795.2719690455715</v>
      </c>
      <c r="X4" s="8">
        <f>PPRD!X$2</f>
        <v>6951.6269991401541</v>
      </c>
    </row>
    <row r="5" spans="1:24" ht="11.25" customHeight="1" x14ac:dyDescent="0.2">
      <c r="A5" s="9" t="s">
        <v>141</v>
      </c>
      <c r="B5" s="9" t="str">
        <f ca="1">HYPERLINK("#"&amp;CELL("address",RCV_RCY!$X$2),"RCV_RCY")</f>
        <v>RCV_RCY</v>
      </c>
      <c r="C5" s="10">
        <f>RCV_RCY!C$2</f>
        <v>0</v>
      </c>
      <c r="D5" s="10">
        <f>RCV_RCY!D$2</f>
        <v>0</v>
      </c>
      <c r="E5" s="10">
        <f>RCV_RCY!E$2</f>
        <v>0</v>
      </c>
      <c r="F5" s="10">
        <f>RCV_RCY!F$2</f>
        <v>0</v>
      </c>
      <c r="G5" s="10">
        <f>RCV_RCY!G$2</f>
        <v>0</v>
      </c>
      <c r="H5" s="10">
        <f>RCV_RCY!H$2</f>
        <v>0</v>
      </c>
      <c r="I5" s="10">
        <f>RCV_RCY!I$2</f>
        <v>0</v>
      </c>
      <c r="J5" s="10">
        <f>RCV_RCY!J$2</f>
        <v>0</v>
      </c>
      <c r="K5" s="10">
        <f>RCV_RCY!K$2</f>
        <v>0</v>
      </c>
      <c r="L5" s="10">
        <f>RCV_RCY!L$2</f>
        <v>0</v>
      </c>
      <c r="M5" s="10">
        <f>RCV_RCY!M$2</f>
        <v>0</v>
      </c>
      <c r="N5" s="10">
        <f>RCV_RCY!N$2</f>
        <v>0</v>
      </c>
      <c r="O5" s="10">
        <f>RCV_RCY!O$2</f>
        <v>0</v>
      </c>
      <c r="P5" s="10">
        <f>RCV_RCY!P$2</f>
        <v>0</v>
      </c>
      <c r="Q5" s="10">
        <f>RCV_RCY!Q$2</f>
        <v>0</v>
      </c>
      <c r="R5" s="10">
        <f>RCV_RCY!R$2</f>
        <v>0</v>
      </c>
      <c r="S5" s="10">
        <f>RCV_RCY!S$2</f>
        <v>0</v>
      </c>
      <c r="T5" s="10">
        <f>RCV_RCY!T$2</f>
        <v>0</v>
      </c>
      <c r="U5" s="10">
        <f>RCV_RCY!U$2</f>
        <v>0</v>
      </c>
      <c r="V5" s="10">
        <f>RCV_RCY!V$2</f>
        <v>0</v>
      </c>
      <c r="W5" s="10">
        <f>RCV_RCY!W$2</f>
        <v>0</v>
      </c>
      <c r="X5" s="10">
        <f>RCV_RCY!X$2</f>
        <v>0</v>
      </c>
    </row>
    <row r="6" spans="1:24" ht="11.25" customHeight="1" x14ac:dyDescent="0.2">
      <c r="A6" s="9" t="s">
        <v>142</v>
      </c>
      <c r="B6" s="9" t="str">
        <f ca="1">HYPERLINK("#"&amp;CELL("address",IMP!$X$2),"IMP")</f>
        <v>IMP</v>
      </c>
      <c r="C6" s="10">
        <f>IMP!C$2</f>
        <v>24029.098366294067</v>
      </c>
      <c r="D6" s="10">
        <f>IMP!D$2</f>
        <v>23867.349957007737</v>
      </c>
      <c r="E6" s="10">
        <f>IMP!E$2</f>
        <v>24492.415563198621</v>
      </c>
      <c r="F6" s="10">
        <f>IMP!F$2</f>
        <v>24628.524161650905</v>
      </c>
      <c r="G6" s="10">
        <f>IMP!G$2</f>
        <v>25223.204643164223</v>
      </c>
      <c r="H6" s="10">
        <f>IMP!H$2</f>
        <v>27466.949355116078</v>
      </c>
      <c r="I6" s="10">
        <f>IMP!I$2</f>
        <v>26188.261392949273</v>
      </c>
      <c r="J6" s="10">
        <f>IMP!J$2</f>
        <v>24489.440584694756</v>
      </c>
      <c r="K6" s="10">
        <f>IMP!K$2</f>
        <v>24526.78314703353</v>
      </c>
      <c r="L6" s="10">
        <f>IMP!L$2</f>
        <v>23465.306620808249</v>
      </c>
      <c r="M6" s="10">
        <f>IMP!M$2</f>
        <v>22077.13447979364</v>
      </c>
      <c r="N6" s="10">
        <f>IMP!N$2</f>
        <v>22371.075580395525</v>
      </c>
      <c r="O6" s="10">
        <f>IMP!O$2</f>
        <v>22505.883404987093</v>
      </c>
      <c r="P6" s="10">
        <f>IMP!P$2</f>
        <v>23348.861306964736</v>
      </c>
      <c r="Q6" s="10">
        <f>IMP!Q$2</f>
        <v>22098.939122957869</v>
      </c>
      <c r="R6" s="10">
        <f>IMP!R$2</f>
        <v>26248.695528804812</v>
      </c>
      <c r="S6" s="10">
        <f>IMP!S$2</f>
        <v>25502.239036973344</v>
      </c>
      <c r="T6" s="10">
        <f>IMP!T$2</f>
        <v>27858.384006878761</v>
      </c>
      <c r="U6" s="10">
        <f>IMP!U$2</f>
        <v>25246.411006018916</v>
      </c>
      <c r="V6" s="10">
        <f>IMP!V$2</f>
        <v>24072.424677558036</v>
      </c>
      <c r="W6" s="10">
        <f>IMP!W$2</f>
        <v>20675.135511607914</v>
      </c>
      <c r="X6" s="10">
        <f>IMP!X$2</f>
        <v>20688.699570077384</v>
      </c>
    </row>
    <row r="7" spans="1:24" ht="11.25" customHeight="1" x14ac:dyDescent="0.2">
      <c r="A7" s="9" t="s">
        <v>143</v>
      </c>
      <c r="B7" s="9" t="str">
        <f ca="1">HYPERLINK("#"&amp;CELL("address",EXP!$X$2),"EXP")</f>
        <v>EXP</v>
      </c>
      <c r="C7" s="10">
        <f>EXP!C$2</f>
        <v>1816.3253654342216</v>
      </c>
      <c r="D7" s="10">
        <f>EXP!D$2</f>
        <v>1696.5025795356835</v>
      </c>
      <c r="E7" s="10">
        <f>EXP!E$2</f>
        <v>1691.9768701633707</v>
      </c>
      <c r="F7" s="10">
        <f>EXP!F$2</f>
        <v>1983.7783319002574</v>
      </c>
      <c r="G7" s="10">
        <f>EXP!G$2</f>
        <v>2219.5032674118656</v>
      </c>
      <c r="H7" s="10">
        <f>EXP!H$2</f>
        <v>2656.2059329320718</v>
      </c>
      <c r="I7" s="10">
        <f>EXP!I$2</f>
        <v>3726.0185726569216</v>
      </c>
      <c r="J7" s="10">
        <f>EXP!J$2</f>
        <v>2730.7394668959587</v>
      </c>
      <c r="K7" s="10">
        <f>EXP!K$2</f>
        <v>2687.1583834909716</v>
      </c>
      <c r="L7" s="10">
        <f>EXP!L$2</f>
        <v>2574.679879621669</v>
      </c>
      <c r="M7" s="10">
        <f>EXP!M$2</f>
        <v>3391.2012037833183</v>
      </c>
      <c r="N7" s="10">
        <f>EXP!N$2</f>
        <v>3445.368099742047</v>
      </c>
      <c r="O7" s="10">
        <f>EXP!O$2</f>
        <v>4256.775150472914</v>
      </c>
      <c r="P7" s="10">
        <f>EXP!P$2</f>
        <v>6449.6127257093713</v>
      </c>
      <c r="Q7" s="10">
        <f>EXP!Q$2</f>
        <v>5719.9778159931202</v>
      </c>
      <c r="R7" s="10">
        <f>EXP!R$2</f>
        <v>7762.8552020636271</v>
      </c>
      <c r="S7" s="10">
        <f>EXP!S$2</f>
        <v>7959.2006018916582</v>
      </c>
      <c r="T7" s="10">
        <f>EXP!T$2</f>
        <v>8039.6625107480641</v>
      </c>
      <c r="U7" s="10">
        <f>EXP!U$2</f>
        <v>6450.9058469475503</v>
      </c>
      <c r="V7" s="10">
        <f>EXP!V$2</f>
        <v>5708.6651762682704</v>
      </c>
      <c r="W7" s="10">
        <f>EXP!W$2</f>
        <v>6256.5019776440231</v>
      </c>
      <c r="X7" s="10">
        <f>EXP!X$2</f>
        <v>5829.1215821152164</v>
      </c>
    </row>
    <row r="8" spans="1:24" ht="11.25" customHeight="1" x14ac:dyDescent="0.2">
      <c r="A8" s="9" t="s">
        <v>144</v>
      </c>
      <c r="B8" s="9" t="str">
        <f ca="1">HYPERLINK("#"&amp;CELL("address",STK_CHG!$X$2),"STK_CHG")</f>
        <v>STK_CHG</v>
      </c>
      <c r="C8" s="10">
        <f>STK_CHG!C$2</f>
        <v>-14.176354256233839</v>
      </c>
      <c r="D8" s="10">
        <f>STK_CHG!D$2</f>
        <v>-238.59191745485799</v>
      </c>
      <c r="E8" s="10">
        <f>STK_CHG!E$2</f>
        <v>647.63319002579533</v>
      </c>
      <c r="F8" s="10">
        <f>STK_CHG!F$2</f>
        <v>-492.39750644883929</v>
      </c>
      <c r="G8" s="10">
        <f>STK_CHG!G$2</f>
        <v>507.82373172828881</v>
      </c>
      <c r="H8" s="10">
        <f>STK_CHG!H$2</f>
        <v>-410.03981083405</v>
      </c>
      <c r="I8" s="10">
        <f>STK_CHG!I$2</f>
        <v>-77.822441960447051</v>
      </c>
      <c r="J8" s="10">
        <f>STK_CHG!J$2</f>
        <v>293.3062768701634</v>
      </c>
      <c r="K8" s="10">
        <f>STK_CHG!K$2</f>
        <v>-196.49965606190881</v>
      </c>
      <c r="L8" s="10">
        <f>STK_CHG!L$2</f>
        <v>-162.677128116939</v>
      </c>
      <c r="M8" s="10">
        <f>STK_CHG!M$2</f>
        <v>354.3660361134996</v>
      </c>
      <c r="N8" s="10">
        <f>STK_CHG!N$2</f>
        <v>-128.4689595872743</v>
      </c>
      <c r="O8" s="10">
        <f>STK_CHG!O$2</f>
        <v>8.1457437661220915</v>
      </c>
      <c r="P8" s="10">
        <f>STK_CHG!P$2</f>
        <v>388.47343078245905</v>
      </c>
      <c r="Q8" s="10">
        <f>STK_CHG!Q$2</f>
        <v>363.47721410146175</v>
      </c>
      <c r="R8" s="10">
        <f>STK_CHG!R$2</f>
        <v>-163.57841788478075</v>
      </c>
      <c r="S8" s="10">
        <f>STK_CHG!S$2</f>
        <v>145.17996560619085</v>
      </c>
      <c r="T8" s="10">
        <f>STK_CHG!T$2</f>
        <v>-238.52545141874464</v>
      </c>
      <c r="U8" s="10">
        <f>STK_CHG!U$2</f>
        <v>-449.6089423903698</v>
      </c>
      <c r="V8" s="10">
        <f>STK_CHG!V$2</f>
        <v>-57.980997420464234</v>
      </c>
      <c r="W8" s="10">
        <f>STK_CHG!W$2</f>
        <v>872.78091143594145</v>
      </c>
      <c r="X8" s="10">
        <f>STK_CHG!X$2</f>
        <v>392.12579535683568</v>
      </c>
    </row>
    <row r="9" spans="1:24" ht="11.25" customHeight="1" x14ac:dyDescent="0.2">
      <c r="A9" s="9" t="s">
        <v>145</v>
      </c>
      <c r="B9" s="9" t="str">
        <f ca="1">HYPERLINK("#"&amp;CELL("address",GAE!$X$2),"GAE")</f>
        <v>GAE</v>
      </c>
      <c r="C9" s="10">
        <f>GAE!C$2</f>
        <v>26045.023473774727</v>
      </c>
      <c r="D9" s="10">
        <f>GAE!D$2</f>
        <v>26029.074032674114</v>
      </c>
      <c r="E9" s="10">
        <f>GAE!E$2</f>
        <v>27091.102321582111</v>
      </c>
      <c r="F9" s="10">
        <f>GAE!F$2</f>
        <v>26488.910920034392</v>
      </c>
      <c r="G9" s="10">
        <f>GAE!G$2</f>
        <v>27407.244711951847</v>
      </c>
      <c r="H9" s="10">
        <f>GAE!H$2</f>
        <v>28015.416852966468</v>
      </c>
      <c r="I9" s="10">
        <f>GAE!I$2</f>
        <v>26751.276526225283</v>
      </c>
      <c r="J9" s="10">
        <f>GAE!J$2</f>
        <v>26691.667841788476</v>
      </c>
      <c r="K9" s="10">
        <f>GAE!K$2</f>
        <v>26116.740670679272</v>
      </c>
      <c r="L9" s="10">
        <f>GAE!L$2</f>
        <v>25653.569733447974</v>
      </c>
      <c r="M9" s="10">
        <f>GAE!M$2</f>
        <v>24841.816337059332</v>
      </c>
      <c r="N9" s="10">
        <f>GAE!N$2</f>
        <v>24328.719088564052</v>
      </c>
      <c r="O9" s="10">
        <f>GAE!O$2</f>
        <v>22966.088134135851</v>
      </c>
      <c r="P9" s="10">
        <f>GAE!P$2</f>
        <v>23040.21453138435</v>
      </c>
      <c r="Q9" s="10">
        <f>GAE!Q$2</f>
        <v>23320.572742906279</v>
      </c>
      <c r="R9" s="10">
        <f>GAE!R$2</f>
        <v>24230.199484092864</v>
      </c>
      <c r="S9" s="10">
        <f>GAE!S$2</f>
        <v>24284.081083404984</v>
      </c>
      <c r="T9" s="10">
        <f>GAE!T$2</f>
        <v>25419.8871883061</v>
      </c>
      <c r="U9" s="10">
        <f>GAE!U$2</f>
        <v>24843.099484092865</v>
      </c>
      <c r="V9" s="10">
        <f>GAE!V$2</f>
        <v>24857.904901117792</v>
      </c>
      <c r="W9" s="10">
        <f>GAE!W$2</f>
        <v>22086.686414445405</v>
      </c>
      <c r="X9" s="10">
        <f>GAE!X$2</f>
        <v>22203.330782459157</v>
      </c>
    </row>
    <row r="10" spans="1:24" ht="11.25" customHeight="1" x14ac:dyDescent="0.2">
      <c r="A10" s="9" t="s">
        <v>146</v>
      </c>
      <c r="B10" s="9" t="str">
        <f ca="1">HYPERLINK("#"&amp;CELL("address",INTMARB!$X$2),"INTMARB")</f>
        <v>INTMARB</v>
      </c>
      <c r="C10" s="10">
        <f>INTMARB!C$2</f>
        <v>666.64402407566638</v>
      </c>
      <c r="D10" s="10">
        <f>INTMARB!D$2</f>
        <v>476.77196904557172</v>
      </c>
      <c r="E10" s="10">
        <f>INTMARB!E$2</f>
        <v>483.63688736027507</v>
      </c>
      <c r="F10" s="10">
        <f>INTMARB!F$2</f>
        <v>580.7053310404126</v>
      </c>
      <c r="G10" s="10">
        <f>INTMARB!G$2</f>
        <v>655.94196044711941</v>
      </c>
      <c r="H10" s="10">
        <f>INTMARB!H$2</f>
        <v>577.51332760103196</v>
      </c>
      <c r="I10" s="10">
        <f>INTMARB!I$2</f>
        <v>632.04978503869302</v>
      </c>
      <c r="J10" s="10">
        <f>INTMARB!J$2</f>
        <v>493.69441100601887</v>
      </c>
      <c r="K10" s="10">
        <f>INTMARB!K$2</f>
        <v>526.5357695614789</v>
      </c>
      <c r="L10" s="10">
        <f>INTMARB!L$2</f>
        <v>474.06139294926913</v>
      </c>
      <c r="M10" s="10">
        <f>INTMARB!M$2</f>
        <v>458.3930352536542</v>
      </c>
      <c r="N10" s="10">
        <f>INTMARB!N$2</f>
        <v>558.92338779019769</v>
      </c>
      <c r="O10" s="10">
        <f>INTMARB!O$2</f>
        <v>603.49191745485803</v>
      </c>
      <c r="P10" s="10">
        <f>INTMARB!P$2</f>
        <v>643.42699914015475</v>
      </c>
      <c r="Q10" s="10">
        <f>INTMARB!Q$2</f>
        <v>605.09217540842656</v>
      </c>
      <c r="R10" s="10">
        <f>INTMARB!R$2</f>
        <v>641.27730008598451</v>
      </c>
      <c r="S10" s="10">
        <f>INTMARB!S$2</f>
        <v>762.94539982803099</v>
      </c>
      <c r="T10" s="10">
        <f>INTMARB!T$2</f>
        <v>776.82424763542554</v>
      </c>
      <c r="U10" s="10">
        <f>INTMARB!U$2</f>
        <v>808.40825451418755</v>
      </c>
      <c r="V10" s="10">
        <f>INTMARB!V$2</f>
        <v>952.30128976784181</v>
      </c>
      <c r="W10" s="10">
        <f>INTMARB!W$2</f>
        <v>686.58968185726565</v>
      </c>
      <c r="X10" s="10">
        <f>INTMARB!X$2</f>
        <v>659.35984522785907</v>
      </c>
    </row>
    <row r="11" spans="1:24" ht="11.25" customHeight="1" x14ac:dyDescent="0.2">
      <c r="A11" s="11" t="s">
        <v>473</v>
      </c>
      <c r="B11" s="12" t="str">
        <f ca="1">HYPERLINK("#"&amp;CELL("address",INTMARB_IN!$X$2),"INTMARB_IN")</f>
        <v>INTMARB_IN</v>
      </c>
      <c r="C11" s="13">
        <f>INTMARB_IN!C$2</f>
        <v>230.94805086167395</v>
      </c>
      <c r="D11" s="13">
        <f>INTMARB_IN!D$2</f>
        <v>164.76638735770538</v>
      </c>
      <c r="E11" s="13">
        <f>INTMARB_IN!E$2</f>
        <v>163.6492780823279</v>
      </c>
      <c r="F11" s="13">
        <f>INTMARB_IN!F$2</f>
        <v>186.02863247246796</v>
      </c>
      <c r="G11" s="13">
        <f>INTMARB_IN!G$2</f>
        <v>222.99997761799011</v>
      </c>
      <c r="H11" s="13">
        <f>INTMARB_IN!H$2</f>
        <v>198.98119585941998</v>
      </c>
      <c r="I11" s="13">
        <f>INTMARB_IN!I$2</f>
        <v>207.21942966034112</v>
      </c>
      <c r="J11" s="13">
        <f>INTMARB_IN!J$2</f>
        <v>156.98260249249191</v>
      </c>
      <c r="K11" s="13">
        <f>INTMARB_IN!K$2</f>
        <v>164.97694641293759</v>
      </c>
      <c r="L11" s="13">
        <f>INTMARB_IN!L$2</f>
        <v>157.94740113415853</v>
      </c>
      <c r="M11" s="13">
        <f>INTMARB_IN!M$2</f>
        <v>150.13369167140658</v>
      </c>
      <c r="N11" s="13">
        <f>INTMARB_IN!N$2</f>
        <v>174.36001597471113</v>
      </c>
      <c r="O11" s="13">
        <f>INTMARB_IN!O$2</f>
        <v>186.31913585791318</v>
      </c>
      <c r="P11" s="13">
        <f>INTMARB_IN!P$2</f>
        <v>197.03280834919482</v>
      </c>
      <c r="Q11" s="13">
        <f>INTMARB_IN!Q$2</f>
        <v>188.44027579925262</v>
      </c>
      <c r="R11" s="13">
        <f>INTMARB_IN!R$2</f>
        <v>192.69621056787793</v>
      </c>
      <c r="S11" s="13">
        <f>INTMARB_IN!S$2</f>
        <v>227.77059168796853</v>
      </c>
      <c r="T11" s="13">
        <f>INTMARB_IN!T$2</f>
        <v>233.38790344627279</v>
      </c>
      <c r="U11" s="13">
        <f>INTMARB_IN!U$2</f>
        <v>257.16401595938044</v>
      </c>
      <c r="V11" s="13">
        <f>INTMARB_IN!V$2</f>
        <v>330.1325871116174</v>
      </c>
      <c r="W11" s="13">
        <f>INTMARB_IN!W$2</f>
        <v>210.34333087950975</v>
      </c>
      <c r="X11" s="13">
        <f>INTMARB_IN!X$2</f>
        <v>201.39834894600841</v>
      </c>
    </row>
    <row r="12" spans="1:24" ht="11.25" customHeight="1" x14ac:dyDescent="0.2">
      <c r="A12" s="11" t="s">
        <v>474</v>
      </c>
      <c r="B12" s="12" t="str">
        <f ca="1">HYPERLINK("#"&amp;CELL("address",INTMARB_EX!$X$2),"INTMARB_EX")</f>
        <v>INTMARB_EX</v>
      </c>
      <c r="C12" s="13">
        <f>INTMARB_EX!C$2</f>
        <v>435.69597321399249</v>
      </c>
      <c r="D12" s="13">
        <f>INTMARB_EX!D$2</f>
        <v>312.00558168786631</v>
      </c>
      <c r="E12" s="13">
        <f>INTMARB_EX!E$2</f>
        <v>319.98760927794717</v>
      </c>
      <c r="F12" s="13">
        <f>INTMARB_EX!F$2</f>
        <v>394.67669856794458</v>
      </c>
      <c r="G12" s="13">
        <f>INTMARB_EX!G$2</f>
        <v>432.9419828291293</v>
      </c>
      <c r="H12" s="13">
        <f>INTMARB_EX!H$2</f>
        <v>378.53213174161192</v>
      </c>
      <c r="I12" s="13">
        <f>INTMARB_EX!I$2</f>
        <v>424.8303553783519</v>
      </c>
      <c r="J12" s="13">
        <f>INTMARB_EX!J$2</f>
        <v>336.71180851352699</v>
      </c>
      <c r="K12" s="13">
        <f>INTMARB_EX!K$2</f>
        <v>361.55882314854125</v>
      </c>
      <c r="L12" s="13">
        <f>INTMARB_EX!L$2</f>
        <v>316.11399181511058</v>
      </c>
      <c r="M12" s="13">
        <f>INTMARB_EX!M$2</f>
        <v>308.25934358224765</v>
      </c>
      <c r="N12" s="13">
        <f>INTMARB_EX!N$2</f>
        <v>384.56337181548656</v>
      </c>
      <c r="O12" s="13">
        <f>INTMARB_EX!O$2</f>
        <v>417.17278159694479</v>
      </c>
      <c r="P12" s="13">
        <f>INTMARB_EX!P$2</f>
        <v>446.3941907909599</v>
      </c>
      <c r="Q12" s="13">
        <f>INTMARB_EX!Q$2</f>
        <v>416.65189960917388</v>
      </c>
      <c r="R12" s="13">
        <f>INTMARB_EX!R$2</f>
        <v>448.58108951810658</v>
      </c>
      <c r="S12" s="13">
        <f>INTMARB_EX!S$2</f>
        <v>535.17480814006251</v>
      </c>
      <c r="T12" s="13">
        <f>INTMARB_EX!T$2</f>
        <v>543.43634418915281</v>
      </c>
      <c r="U12" s="13">
        <f>INTMARB_EX!U$2</f>
        <v>551.244238554807</v>
      </c>
      <c r="V12" s="13">
        <f>INTMARB_EX!V$2</f>
        <v>622.16870265622447</v>
      </c>
      <c r="W12" s="13">
        <f>INTMARB_EX!W$2</f>
        <v>476.24635097775587</v>
      </c>
      <c r="X12" s="13">
        <f>INTMARB_EX!X$2</f>
        <v>457.96149628185066</v>
      </c>
    </row>
    <row r="13" spans="1:24" ht="11.25" customHeight="1" x14ac:dyDescent="0.2">
      <c r="A13" s="9" t="s">
        <v>147</v>
      </c>
      <c r="B13" s="9" t="str">
        <f ca="1">HYPERLINK("#"&amp;CELL("address",GIC!$X$2),"GIC")</f>
        <v>GIC</v>
      </c>
      <c r="C13" s="10">
        <f>GIC!C$2</f>
        <v>25378.379449699059</v>
      </c>
      <c r="D13" s="10">
        <f>GIC!D$2</f>
        <v>25552.302063628544</v>
      </c>
      <c r="E13" s="10">
        <f>GIC!E$2</f>
        <v>26607.465434221838</v>
      </c>
      <c r="F13" s="10">
        <f>GIC!F$2</f>
        <v>25908.20558899398</v>
      </c>
      <c r="G13" s="10">
        <f>GIC!G$2</f>
        <v>26751.302751504729</v>
      </c>
      <c r="H13" s="10">
        <f>GIC!H$2</f>
        <v>27437.903525365437</v>
      </c>
      <c r="I13" s="10">
        <f>GIC!I$2</f>
        <v>26119.226741186591</v>
      </c>
      <c r="J13" s="10">
        <f>GIC!J$2</f>
        <v>26197.973430782458</v>
      </c>
      <c r="K13" s="10">
        <f>GIC!K$2</f>
        <v>25590.204901117795</v>
      </c>
      <c r="L13" s="10">
        <f>GIC!L$2</f>
        <v>25179.508340498705</v>
      </c>
      <c r="M13" s="10">
        <f>GIC!M$2</f>
        <v>24383.423301805677</v>
      </c>
      <c r="N13" s="10">
        <f>GIC!N$2</f>
        <v>23769.795700773859</v>
      </c>
      <c r="O13" s="10">
        <f>GIC!O$2</f>
        <v>22362.596216680995</v>
      </c>
      <c r="P13" s="10">
        <f>GIC!P$2</f>
        <v>22396.787532244191</v>
      </c>
      <c r="Q13" s="10">
        <f>GIC!Q$2</f>
        <v>22715.480567497852</v>
      </c>
      <c r="R13" s="10">
        <f>GIC!R$2</f>
        <v>23588.922184006875</v>
      </c>
      <c r="S13" s="10">
        <f>GIC!S$2</f>
        <v>23521.135683576955</v>
      </c>
      <c r="T13" s="10">
        <f>GIC!T$2</f>
        <v>24643.062940670679</v>
      </c>
      <c r="U13" s="10">
        <f>GIC!U$2</f>
        <v>24034.691229578675</v>
      </c>
      <c r="V13" s="10">
        <f>GIC!V$2</f>
        <v>23905.60361134995</v>
      </c>
      <c r="W13" s="10">
        <f>GIC!W$2</f>
        <v>21400.096732588139</v>
      </c>
      <c r="X13" s="10">
        <f>GIC!X$2</f>
        <v>21543.970937231301</v>
      </c>
    </row>
    <row r="14" spans="1:24" ht="11.25" customHeight="1" x14ac:dyDescent="0.2">
      <c r="A14" s="9" t="s">
        <v>148</v>
      </c>
      <c r="B14" s="9" t="str">
        <f ca="1">HYPERLINK("#"&amp;CELL("address",INTAVI!$X$2),"INTAVI")</f>
        <v>INTAVI</v>
      </c>
      <c r="C14" s="10">
        <f>INTAVI!C$2</f>
        <v>672.02373172828891</v>
      </c>
      <c r="D14" s="10">
        <f>INTAVI!D$2</f>
        <v>646.46337059329301</v>
      </c>
      <c r="E14" s="10">
        <f>INTAVI!E$2</f>
        <v>627.29312123817692</v>
      </c>
      <c r="F14" s="10">
        <f>INTAVI!F$2</f>
        <v>675.21874462596713</v>
      </c>
      <c r="G14" s="10">
        <f>INTAVI!G$2</f>
        <v>727.40447119518478</v>
      </c>
      <c r="H14" s="10">
        <f>INTAVI!H$2</f>
        <v>754.02983662940665</v>
      </c>
      <c r="I14" s="10">
        <f>INTAVI!I$2</f>
        <v>798.76036113499583</v>
      </c>
      <c r="J14" s="10">
        <f>INTAVI!J$2</f>
        <v>843.1976784178845</v>
      </c>
      <c r="K14" s="10">
        <f>INTAVI!K$2</f>
        <v>874.00877042132424</v>
      </c>
      <c r="L14" s="10">
        <f>INTAVI!L$2</f>
        <v>819.57583834909713</v>
      </c>
      <c r="M14" s="10">
        <f>INTAVI!M$2</f>
        <v>878.11693895098892</v>
      </c>
      <c r="N14" s="10">
        <f>INTAVI!N$2</f>
        <v>915.09028374892534</v>
      </c>
      <c r="O14" s="10">
        <f>INTAVI!O$2</f>
        <v>923.30662080825448</v>
      </c>
      <c r="P14" s="10">
        <f>INTAVI!P$2</f>
        <v>933.5769561478935</v>
      </c>
      <c r="Q14" s="10">
        <f>INTAVI!Q$2</f>
        <v>966.44213241616501</v>
      </c>
      <c r="R14" s="10">
        <f>INTAVI!R$2</f>
        <v>1046.5510748065351</v>
      </c>
      <c r="S14" s="10">
        <f>INTAVI!S$2</f>
        <v>1149.2547721410151</v>
      </c>
      <c r="T14" s="10">
        <f>INTAVI!T$2</f>
        <v>1280.5030094582967</v>
      </c>
      <c r="U14" s="10">
        <f>INTAVI!U$2</f>
        <v>1363.876870163371</v>
      </c>
      <c r="V14" s="10">
        <f>INTAVI!V$2</f>
        <v>1458.1568357695614</v>
      </c>
      <c r="W14" s="10">
        <f>INTAVI!W$2</f>
        <v>523.09372312983669</v>
      </c>
      <c r="X14" s="10">
        <f>INTAVI!X$2</f>
        <v>665.83860705073096</v>
      </c>
    </row>
    <row r="15" spans="1:24" ht="11.25" customHeight="1" x14ac:dyDescent="0.2">
      <c r="A15" s="11" t="s">
        <v>483</v>
      </c>
      <c r="B15" s="12" t="str">
        <f ca="1">HYPERLINK("#"&amp;CELL("address",INTAVI_PA_IN!$X$2),"INTAVI_PA_IN")</f>
        <v>INTAVI_PA_IN</v>
      </c>
      <c r="C15" s="13">
        <f>INTAVI_PA_IN!C$2</f>
        <v>384.97342104650198</v>
      </c>
      <c r="D15" s="13">
        <f>INTAVI_PA_IN!D$2</f>
        <v>370.64615249756827</v>
      </c>
      <c r="E15" s="13">
        <f>INTAVI_PA_IN!E$2</f>
        <v>359.33219132624242</v>
      </c>
      <c r="F15" s="13">
        <f>INTAVI_PA_IN!F$2</f>
        <v>383.7087615455942</v>
      </c>
      <c r="G15" s="13">
        <f>INTAVI_PA_IN!G$2</f>
        <v>426.61068384542034</v>
      </c>
      <c r="H15" s="13">
        <f>INTAVI_PA_IN!H$2</f>
        <v>444.9529170231574</v>
      </c>
      <c r="I15" s="13">
        <f>INTAVI_PA_IN!I$2</f>
        <v>475.8205840483331</v>
      </c>
      <c r="J15" s="13">
        <f>INTAVI_PA_IN!J$2</f>
        <v>513.03704581420789</v>
      </c>
      <c r="K15" s="13">
        <f>INTAVI_PA_IN!K$2</f>
        <v>526.0204080013873</v>
      </c>
      <c r="L15" s="13">
        <f>INTAVI_PA_IN!L$2</f>
        <v>479.46674360430058</v>
      </c>
      <c r="M15" s="13">
        <f>INTAVI_PA_IN!M$2</f>
        <v>510.40369823085462</v>
      </c>
      <c r="N15" s="13">
        <f>INTAVI_PA_IN!N$2</f>
        <v>538.18251203037994</v>
      </c>
      <c r="O15" s="13">
        <f>INTAVI_PA_IN!O$2</f>
        <v>534.06039085238251</v>
      </c>
      <c r="P15" s="13">
        <f>INTAVI_PA_IN!P$2</f>
        <v>544.74849460765859</v>
      </c>
      <c r="Q15" s="13">
        <f>INTAVI_PA_IN!Q$2</f>
        <v>574.43920630580021</v>
      </c>
      <c r="R15" s="13">
        <f>INTAVI_PA_IN!R$2</f>
        <v>627.56508878241334</v>
      </c>
      <c r="S15" s="13">
        <f>INTAVI_PA_IN!S$2</f>
        <v>712.51410165461118</v>
      </c>
      <c r="T15" s="13">
        <f>INTAVI_PA_IN!T$2</f>
        <v>809.47390854010928</v>
      </c>
      <c r="U15" s="13">
        <f>INTAVI_PA_IN!U$2</f>
        <v>854.68539390387991</v>
      </c>
      <c r="V15" s="13">
        <f>INTAVI_PA_IN!V$2</f>
        <v>913.16704890734127</v>
      </c>
      <c r="W15" s="13">
        <f>INTAVI_PA_IN!W$2</f>
        <v>271.90406211292384</v>
      </c>
      <c r="X15" s="13">
        <f>INTAVI_PA_IN!X$2</f>
        <v>374.39665972242324</v>
      </c>
    </row>
    <row r="16" spans="1:24" ht="11.25" customHeight="1" x14ac:dyDescent="0.2">
      <c r="A16" s="11" t="s">
        <v>481</v>
      </c>
      <c r="B16" s="12" t="str">
        <f ca="1">HYPERLINK("#"&amp;CELL("address",INTAVI_PA_EX!$X$2),"INTAVI_PA_EX")</f>
        <v>INTAVI_PA_EX</v>
      </c>
      <c r="C16" s="13">
        <f>INTAVI_PA_EX!C$2</f>
        <v>272.97790641928765</v>
      </c>
      <c r="D16" s="13">
        <f>INTAVI_PA_EX!D$2</f>
        <v>262.80961696642584</v>
      </c>
      <c r="E16" s="13">
        <f>INTAVI_PA_EX!E$2</f>
        <v>254.7835629737871</v>
      </c>
      <c r="F16" s="13">
        <f>INTAVI_PA_EX!F$2</f>
        <v>279.06170039079683</v>
      </c>
      <c r="G16" s="13">
        <f>INTAVI_PA_EX!G$2</f>
        <v>286.28100039313631</v>
      </c>
      <c r="H16" s="13">
        <f>INTAVI_PA_EX!H$2</f>
        <v>293.85279319035158</v>
      </c>
      <c r="I16" s="13">
        <f>INTAVI_PA_EX!I$2</f>
        <v>303.52919162464485</v>
      </c>
      <c r="J16" s="13">
        <f>INTAVI_PA_EX!J$2</f>
        <v>309.6780693426274</v>
      </c>
      <c r="K16" s="13">
        <f>INTAVI_PA_EX!K$2</f>
        <v>324.15927896960869</v>
      </c>
      <c r="L16" s="13">
        <f>INTAVI_PA_EX!L$2</f>
        <v>318.35027372672187</v>
      </c>
      <c r="M16" s="13">
        <f>INTAVI_PA_EX!M$2</f>
        <v>342.05590605343883</v>
      </c>
      <c r="N16" s="13">
        <f>INTAVI_PA_EX!N$2</f>
        <v>354.54330571144027</v>
      </c>
      <c r="O16" s="13">
        <f>INTAVI_PA_EX!O$2</f>
        <v>366.92355347021038</v>
      </c>
      <c r="P16" s="13">
        <f>INTAVI_PA_EX!P$2</f>
        <v>368.17418037804435</v>
      </c>
      <c r="Q16" s="13">
        <f>INTAVI_PA_EX!Q$2</f>
        <v>373.87584063972196</v>
      </c>
      <c r="R16" s="13">
        <f>INTAVI_PA_EX!R$2</f>
        <v>401.33298257610988</v>
      </c>
      <c r="S16" s="13">
        <f>INTAVI_PA_EX!S$2</f>
        <v>420.90239117330322</v>
      </c>
      <c r="T16" s="13">
        <f>INTAVI_PA_EX!T$2</f>
        <v>451.55327966083149</v>
      </c>
      <c r="U16" s="13">
        <f>INTAVI_PA_EX!U$2</f>
        <v>490.46968379202951</v>
      </c>
      <c r="V16" s="13">
        <f>INTAVI_PA_EX!V$2</f>
        <v>529.28533306950192</v>
      </c>
      <c r="W16" s="13">
        <f>INTAVI_PA_EX!W$2</f>
        <v>236.45515655907082</v>
      </c>
      <c r="X16" s="13">
        <f>INTAVI_PA_EX!X$2</f>
        <v>273.50788452000376</v>
      </c>
    </row>
    <row r="17" spans="1:24" ht="11.25" customHeight="1" x14ac:dyDescent="0.2">
      <c r="A17" s="11" t="s">
        <v>479</v>
      </c>
      <c r="B17" s="12" t="str">
        <f ca="1">HYPERLINK("#"&amp;CELL("address",INTAVI_FR_IN!$X$2),"INTAVI_FR_IN")</f>
        <v>INTAVI_FR_IN</v>
      </c>
      <c r="C17" s="13">
        <f>INTAVI_FR_IN!C$2</f>
        <v>8.6629969328379897</v>
      </c>
      <c r="D17" s="13">
        <f>INTAVI_FR_IN!D$2</f>
        <v>7.7837109011283525</v>
      </c>
      <c r="E17" s="13">
        <f>INTAVI_FR_IN!E$2</f>
        <v>7.8448384466974828</v>
      </c>
      <c r="F17" s="13">
        <f>INTAVI_FR_IN!F$2</f>
        <v>7.1916755460928048</v>
      </c>
      <c r="G17" s="13">
        <f>INTAVI_FR_IN!G$2</f>
        <v>8.356839720329452</v>
      </c>
      <c r="H17" s="13">
        <f>INTAVI_FR_IN!H$2</f>
        <v>8.2361643845458765</v>
      </c>
      <c r="I17" s="13">
        <f>INTAVI_FR_IN!I$2</f>
        <v>10.12702442824113</v>
      </c>
      <c r="J17" s="13">
        <f>INTAVI_FR_IN!J$2</f>
        <v>9.9869928710291198</v>
      </c>
      <c r="K17" s="13">
        <f>INTAVI_FR_IN!K$2</f>
        <v>9.9551750312432219</v>
      </c>
      <c r="L17" s="13">
        <f>INTAVI_FR_IN!L$2</f>
        <v>8.7543719338171861</v>
      </c>
      <c r="M17" s="13">
        <f>INTAVI_FR_IN!M$2</f>
        <v>9.2380186694607644</v>
      </c>
      <c r="N17" s="13">
        <f>INTAVI_FR_IN!N$2</f>
        <v>7.4678452394259303</v>
      </c>
      <c r="O17" s="13">
        <f>INTAVI_FR_IN!O$2</f>
        <v>6.6605295806861156</v>
      </c>
      <c r="P17" s="13">
        <f>INTAVI_FR_IN!P$2</f>
        <v>5.6482779542686785</v>
      </c>
      <c r="Q17" s="13">
        <f>INTAVI_FR_IN!Q$2</f>
        <v>5.2206801384292429</v>
      </c>
      <c r="R17" s="13">
        <f>INTAVI_FR_IN!R$2</f>
        <v>5.5370080812231119</v>
      </c>
      <c r="S17" s="13">
        <f>INTAVI_FR_IN!S$2</f>
        <v>5.2813078741353632</v>
      </c>
      <c r="T17" s="13">
        <f>INTAVI_FR_IN!T$2</f>
        <v>6.218421710887041</v>
      </c>
      <c r="U17" s="13">
        <f>INTAVI_FR_IN!U$2</f>
        <v>6.4698929058254002</v>
      </c>
      <c r="V17" s="13">
        <f>INTAVI_FR_IN!V$2</f>
        <v>6.6296933938928424</v>
      </c>
      <c r="W17" s="13">
        <f>INTAVI_FR_IN!W$2</f>
        <v>5.1265489471654222</v>
      </c>
      <c r="X17" s="13">
        <f>INTAVI_FR_IN!X$2</f>
        <v>6.2886424589216761</v>
      </c>
    </row>
    <row r="18" spans="1:24" ht="11.25" customHeight="1" x14ac:dyDescent="0.2">
      <c r="A18" s="11" t="s">
        <v>480</v>
      </c>
      <c r="B18" s="12" t="str">
        <f ca="1">HYPERLINK("#"&amp;CELL("address",INTAVI_FR_EX!$X$2),"INTAVI_FR_EX")</f>
        <v>INTAVI_FR_EX</v>
      </c>
      <c r="C18" s="13">
        <f>INTAVI_FR_EX!C$2</f>
        <v>5.4094073296612679</v>
      </c>
      <c r="D18" s="13">
        <f>INTAVI_FR_EX!D$2</f>
        <v>5.2238902281706281</v>
      </c>
      <c r="E18" s="13">
        <f>INTAVI_FR_EX!E$2</f>
        <v>5.3325284914499269</v>
      </c>
      <c r="F18" s="13">
        <f>INTAVI_FR_EX!F$2</f>
        <v>5.2566071434832695</v>
      </c>
      <c r="G18" s="13">
        <f>INTAVI_FR_EX!G$2</f>
        <v>6.1559472362986414</v>
      </c>
      <c r="H18" s="13">
        <f>INTAVI_FR_EX!H$2</f>
        <v>6.98796203135183</v>
      </c>
      <c r="I18" s="13">
        <f>INTAVI_FR_EX!I$2</f>
        <v>9.2835610337767189</v>
      </c>
      <c r="J18" s="13">
        <f>INTAVI_FR_EX!J$2</f>
        <v>10.495570390020104</v>
      </c>
      <c r="K18" s="13">
        <f>INTAVI_FR_EX!K$2</f>
        <v>13.873908419084954</v>
      </c>
      <c r="L18" s="13">
        <f>INTAVI_FR_EX!L$2</f>
        <v>13.004449084257411</v>
      </c>
      <c r="M18" s="13">
        <f>INTAVI_FR_EX!M$2</f>
        <v>16.419315997234797</v>
      </c>
      <c r="N18" s="13">
        <f>INTAVI_FR_EX!N$2</f>
        <v>14.896620767679108</v>
      </c>
      <c r="O18" s="13">
        <f>INTAVI_FR_EX!O$2</f>
        <v>15.662146904975572</v>
      </c>
      <c r="P18" s="13">
        <f>INTAVI_FR_EX!P$2</f>
        <v>15.006003207921843</v>
      </c>
      <c r="Q18" s="13">
        <f>INTAVI_FR_EX!Q$2</f>
        <v>12.906405332213605</v>
      </c>
      <c r="R18" s="13">
        <f>INTAVI_FR_EX!R$2</f>
        <v>12.115995366788711</v>
      </c>
      <c r="S18" s="13">
        <f>INTAVI_FR_EX!S$2</f>
        <v>10.556971438965414</v>
      </c>
      <c r="T18" s="13">
        <f>INTAVI_FR_EX!T$2</f>
        <v>13.257399546468937</v>
      </c>
      <c r="U18" s="13">
        <f>INTAVI_FR_EX!U$2</f>
        <v>12.25189956163627</v>
      </c>
      <c r="V18" s="13">
        <f>INTAVI_FR_EX!V$2</f>
        <v>9.0747603988251058</v>
      </c>
      <c r="W18" s="13">
        <f>INTAVI_FR_EX!W$2</f>
        <v>9.6079555106765309</v>
      </c>
      <c r="X18" s="13">
        <f>INTAVI_FR_EX!X$2</f>
        <v>11.645420349382364</v>
      </c>
    </row>
    <row r="19" spans="1:24" ht="11.25" customHeight="1" x14ac:dyDescent="0.2">
      <c r="A19" s="9" t="s">
        <v>149</v>
      </c>
      <c r="B19" s="9" t="str">
        <f ca="1">HYPERLINK("#"&amp;CELL("address",NRGSUP!$X$2),"NRGSUP")</f>
        <v>NRGSUP</v>
      </c>
      <c r="C19" s="10">
        <f>NRGSUP!C$2</f>
        <v>24706.355717970771</v>
      </c>
      <c r="D19" s="10">
        <f>NRGSUP!D$2</f>
        <v>24905.83869303525</v>
      </c>
      <c r="E19" s="10">
        <f>NRGSUP!E$2</f>
        <v>25980.172312983661</v>
      </c>
      <c r="F19" s="10">
        <f>NRGSUP!F$2</f>
        <v>25232.986844368013</v>
      </c>
      <c r="G19" s="10">
        <f>NRGSUP!G$2</f>
        <v>26023.898280309546</v>
      </c>
      <c r="H19" s="10">
        <f>NRGSUP!H$2</f>
        <v>26683.873688736028</v>
      </c>
      <c r="I19" s="10">
        <f>NRGSUP!I$2</f>
        <v>25320.466380051592</v>
      </c>
      <c r="J19" s="10">
        <f>NRGSUP!J$2</f>
        <v>25354.775752364574</v>
      </c>
      <c r="K19" s="10">
        <f>NRGSUP!K$2</f>
        <v>24716.196130696469</v>
      </c>
      <c r="L19" s="10">
        <f>NRGSUP!L$2</f>
        <v>24359.932502149608</v>
      </c>
      <c r="M19" s="10">
        <f>NRGSUP!M$2</f>
        <v>23505.306362854688</v>
      </c>
      <c r="N19" s="10">
        <f>NRGSUP!N$2</f>
        <v>22854.705417024932</v>
      </c>
      <c r="O19" s="10">
        <f>NRGSUP!O$2</f>
        <v>21439.289595872739</v>
      </c>
      <c r="P19" s="10">
        <f>NRGSUP!P$2</f>
        <v>21463.210576096302</v>
      </c>
      <c r="Q19" s="10">
        <f>NRGSUP!Q$2</f>
        <v>21749.038435081689</v>
      </c>
      <c r="R19" s="10">
        <f>NRGSUP!R$2</f>
        <v>22542.37110920034</v>
      </c>
      <c r="S19" s="10">
        <f>NRGSUP!S$2</f>
        <v>22371.880911435939</v>
      </c>
      <c r="T19" s="10">
        <f>NRGSUP!T$2</f>
        <v>23362.559931212381</v>
      </c>
      <c r="U19" s="10">
        <f>NRGSUP!U$2</f>
        <v>22670.814359415308</v>
      </c>
      <c r="V19" s="10">
        <f>NRGSUP!V$2</f>
        <v>22447.446775580389</v>
      </c>
      <c r="W19" s="10">
        <f>NRGSUP!W$2</f>
        <v>20877.003009458302</v>
      </c>
      <c r="X19" s="10">
        <f>NRGSUP!X$2</f>
        <v>20878.132330180571</v>
      </c>
    </row>
    <row r="20" spans="1:24" ht="11.25" customHeight="1" x14ac:dyDescent="0.2">
      <c r="A20" s="9" t="s">
        <v>150</v>
      </c>
      <c r="B20" s="9" t="str">
        <f ca="1">HYPERLINK("#"&amp;CELL("address",'GIC2020-2030'!$X$2),"GIC2020-2030")</f>
        <v>GIC2020-2030</v>
      </c>
      <c r="C20" s="10">
        <f>'GIC2020-2030'!C$2</f>
        <v>25378.379449699059</v>
      </c>
      <c r="D20" s="10">
        <f>'GIC2020-2030'!D$2</f>
        <v>25552.302063628544</v>
      </c>
      <c r="E20" s="10">
        <f>'GIC2020-2030'!E$2</f>
        <v>26607.465434221838</v>
      </c>
      <c r="F20" s="10">
        <f>'GIC2020-2030'!F$2</f>
        <v>25908.20558899398</v>
      </c>
      <c r="G20" s="10">
        <f>'GIC2020-2030'!G$2</f>
        <v>26751.302751504729</v>
      </c>
      <c r="H20" s="10">
        <f>'GIC2020-2030'!H$2</f>
        <v>27437.903525365437</v>
      </c>
      <c r="I20" s="10">
        <f>'GIC2020-2030'!I$2</f>
        <v>26119.226741186591</v>
      </c>
      <c r="J20" s="10">
        <f>'GIC2020-2030'!J$2</f>
        <v>26197.973430782458</v>
      </c>
      <c r="K20" s="10">
        <f>'GIC2020-2030'!K$2</f>
        <v>25590.204901117795</v>
      </c>
      <c r="L20" s="10">
        <f>'GIC2020-2030'!L$2</f>
        <v>25179.508340498705</v>
      </c>
      <c r="M20" s="10">
        <f>'GIC2020-2030'!M$2</f>
        <v>24383.423301805677</v>
      </c>
      <c r="N20" s="10">
        <f>'GIC2020-2030'!N$2</f>
        <v>23769.795700773859</v>
      </c>
      <c r="O20" s="10">
        <f>'GIC2020-2030'!O$2</f>
        <v>22362.596216680995</v>
      </c>
      <c r="P20" s="10">
        <f>'GIC2020-2030'!P$2</f>
        <v>22396.787532244191</v>
      </c>
      <c r="Q20" s="10">
        <f>'GIC2020-2030'!Q$2</f>
        <v>22120.432158211526</v>
      </c>
      <c r="R20" s="10">
        <f>'GIC2020-2030'!R$2</f>
        <v>22988.038607050727</v>
      </c>
      <c r="S20" s="10">
        <f>'GIC2020-2030'!S$2</f>
        <v>22916.705846947549</v>
      </c>
      <c r="T20" s="10">
        <f>'GIC2020-2030'!T$2</f>
        <v>24018.676268271709</v>
      </c>
      <c r="U20" s="10">
        <f>'GIC2020-2030'!U$2</f>
        <v>23384.878589853826</v>
      </c>
      <c r="V20" s="10">
        <f>'GIC2020-2030'!V$2</f>
        <v>23224.395098882196</v>
      </c>
      <c r="W20" s="10">
        <f>'GIC2020-2030'!W$2</f>
        <v>20681.528890799662</v>
      </c>
      <c r="X20" s="10">
        <f>'GIC2020-2030'!X$2</f>
        <v>20789.187446259675</v>
      </c>
    </row>
    <row r="21" spans="1:24" ht="11.25" customHeight="1" x14ac:dyDescent="0.2">
      <c r="A21" s="9" t="s">
        <v>151</v>
      </c>
      <c r="B21" s="9" t="str">
        <f ca="1">HYPERLINK("#"&amp;CELL("address",'PEC2020-2030'!$X$2),"PEC2020-2030")</f>
        <v>PEC2020-2030</v>
      </c>
      <c r="C21" s="10">
        <f>'PEC2020-2030'!C$2</f>
        <v>22956.723387790204</v>
      </c>
      <c r="D21" s="10">
        <f>'PEC2020-2030'!D$2</f>
        <v>23293.933018056749</v>
      </c>
      <c r="E21" s="10">
        <f>'PEC2020-2030'!E$2</f>
        <v>24376.186070507305</v>
      </c>
      <c r="F21" s="10">
        <f>'PEC2020-2030'!F$2</f>
        <v>23558.757351676697</v>
      </c>
      <c r="G21" s="10">
        <f>'PEC2020-2030'!G$2</f>
        <v>24186.587446259673</v>
      </c>
      <c r="H21" s="10">
        <f>'PEC2020-2030'!H$2</f>
        <v>24851.128460877044</v>
      </c>
      <c r="I21" s="10">
        <f>'PEC2020-2030'!I$2</f>
        <v>24043.661049011182</v>
      </c>
      <c r="J21" s="10">
        <f>'PEC2020-2030'!J$2</f>
        <v>23861.655717970767</v>
      </c>
      <c r="K21" s="10">
        <f>'PEC2020-2030'!K$2</f>
        <v>23599.684694754942</v>
      </c>
      <c r="L21" s="10">
        <f>'PEC2020-2030'!L$2</f>
        <v>23628.654600171965</v>
      </c>
      <c r="M21" s="10">
        <f>'PEC2020-2030'!M$2</f>
        <v>22655.841358555463</v>
      </c>
      <c r="N21" s="10">
        <f>'PEC2020-2030'!N$2</f>
        <v>22014.707222699912</v>
      </c>
      <c r="O21" s="10">
        <f>'PEC2020-2030'!O$2</f>
        <v>21044.709114359412</v>
      </c>
      <c r="P21" s="10">
        <f>'PEC2020-2030'!P$2</f>
        <v>21038.754084264827</v>
      </c>
      <c r="Q21" s="10">
        <f>'PEC2020-2030'!Q$2</f>
        <v>20683.569991401553</v>
      </c>
      <c r="R21" s="10">
        <f>'PEC2020-2030'!R$2</f>
        <v>21652.930610490108</v>
      </c>
      <c r="S21" s="10">
        <f>'PEC2020-2030'!S$2</f>
        <v>21755.966122098023</v>
      </c>
      <c r="T21" s="10">
        <f>'PEC2020-2030'!T$2</f>
        <v>22814.760963026652</v>
      </c>
      <c r="U21" s="10">
        <f>'PEC2020-2030'!U$2</f>
        <v>22664.180997420466</v>
      </c>
      <c r="V21" s="10">
        <f>'PEC2020-2030'!V$2</f>
        <v>22069.467927772996</v>
      </c>
      <c r="W21" s="10">
        <f>'PEC2020-2030'!W$2</f>
        <v>19497.192863284614</v>
      </c>
      <c r="X21" s="10">
        <f>'PEC2020-2030'!X$2</f>
        <v>19531.725623387792</v>
      </c>
    </row>
    <row r="22" spans="1:24" ht="11.25" customHeight="1" x14ac:dyDescent="0.2">
      <c r="A22" s="9" t="s">
        <v>152</v>
      </c>
      <c r="B22" s="9" t="str">
        <f ca="1">HYPERLINK("#"&amp;CELL("address",'FEC2020-2030'!$X$2),"FEC2020-2030")</f>
        <v>FEC2020-2030</v>
      </c>
      <c r="C22" s="10">
        <f>'FEC2020-2030'!C$2</f>
        <v>17958.897162510744</v>
      </c>
      <c r="D22" s="10">
        <f>'FEC2020-2030'!D$2</f>
        <v>18202.707996560617</v>
      </c>
      <c r="E22" s="10">
        <f>'FEC2020-2030'!E$2</f>
        <v>18677.919604471197</v>
      </c>
      <c r="F22" s="10">
        <f>'FEC2020-2030'!F$2</f>
        <v>18634.653740326736</v>
      </c>
      <c r="G22" s="10">
        <f>'FEC2020-2030'!G$2</f>
        <v>18935.37437661221</v>
      </c>
      <c r="H22" s="10">
        <f>'FEC2020-2030'!H$2</f>
        <v>19011.31049011178</v>
      </c>
      <c r="I22" s="10">
        <f>'FEC2020-2030'!I$2</f>
        <v>18743.722871883063</v>
      </c>
      <c r="J22" s="10">
        <f>'FEC2020-2030'!J$2</f>
        <v>18958.726999140152</v>
      </c>
      <c r="K22" s="10">
        <f>'FEC2020-2030'!K$2</f>
        <v>18445.651246775578</v>
      </c>
      <c r="L22" s="10">
        <f>'FEC2020-2030'!L$2</f>
        <v>18237.989853826311</v>
      </c>
      <c r="M22" s="10">
        <f>'FEC2020-2030'!M$2</f>
        <v>18147.684006878761</v>
      </c>
      <c r="N22" s="10">
        <f>'FEC2020-2030'!N$2</f>
        <v>17356.344196044716</v>
      </c>
      <c r="O22" s="10">
        <f>'FEC2020-2030'!O$2</f>
        <v>16034.895098882202</v>
      </c>
      <c r="P22" s="10">
        <f>'FEC2020-2030'!P$2</f>
        <v>15841.894668959589</v>
      </c>
      <c r="Q22" s="10">
        <f>'FEC2020-2030'!Q$2</f>
        <v>15757.781943250215</v>
      </c>
      <c r="R22" s="10">
        <f>'FEC2020-2030'!R$2</f>
        <v>15996.542648323299</v>
      </c>
      <c r="S22" s="10">
        <f>'FEC2020-2030'!S$2</f>
        <v>16185.564402407568</v>
      </c>
      <c r="T22" s="10">
        <f>'FEC2020-2030'!T$2</f>
        <v>16556.81418744626</v>
      </c>
      <c r="U22" s="10">
        <f>'FEC2020-2030'!U$2</f>
        <v>16866.68675838349</v>
      </c>
      <c r="V22" s="10">
        <f>'FEC2020-2030'!V$2</f>
        <v>17131.6736027515</v>
      </c>
      <c r="W22" s="10">
        <f>'FEC2020-2030'!W$2</f>
        <v>14961.096560619088</v>
      </c>
      <c r="X22" s="10">
        <f>'FEC2020-2030'!X$2</f>
        <v>15683.102579535682</v>
      </c>
    </row>
    <row r="23" spans="1:24" ht="11.25" customHeight="1" x14ac:dyDescent="0.2">
      <c r="A23" s="9" t="s">
        <v>153</v>
      </c>
      <c r="B23" s="9" t="str">
        <f ca="1">HYPERLINK("#"&amp;CELL("address",TI_E!$X$2),"TI_E")</f>
        <v>TI_E</v>
      </c>
      <c r="C23" s="10">
        <f>TI_E!C$2</f>
        <v>20970.569647463453</v>
      </c>
      <c r="D23" s="10">
        <f>TI_E!D$2</f>
        <v>21565.462166809972</v>
      </c>
      <c r="E23" s="10">
        <f>TI_E!E$2</f>
        <v>21435.383748925196</v>
      </c>
      <c r="F23" s="10">
        <f>TI_E!F$2</f>
        <v>21493.859759243336</v>
      </c>
      <c r="G23" s="10">
        <f>TI_E!G$2</f>
        <v>21873.611951848667</v>
      </c>
      <c r="H23" s="10">
        <f>TI_E!H$2</f>
        <v>22984.360705073086</v>
      </c>
      <c r="I23" s="10">
        <f>TI_E!I$2</f>
        <v>23231.685640584685</v>
      </c>
      <c r="J23" s="10">
        <f>TI_E!J$2</f>
        <v>21517.300429922609</v>
      </c>
      <c r="K23" s="10">
        <f>TI_E!K$2</f>
        <v>21104.017540842651</v>
      </c>
      <c r="L23" s="10">
        <f>TI_E!L$2</f>
        <v>20369.368701633703</v>
      </c>
      <c r="M23" s="10">
        <f>TI_E!M$2</f>
        <v>20725.87016337059</v>
      </c>
      <c r="N23" s="10">
        <f>TI_E!N$2</f>
        <v>19744.357437661223</v>
      </c>
      <c r="O23" s="10">
        <f>TI_E!O$2</f>
        <v>20307.275322441961</v>
      </c>
      <c r="P23" s="10">
        <f>TI_E!P$2</f>
        <v>23181.954256233876</v>
      </c>
      <c r="Q23" s="10">
        <f>TI_E!Q$2</f>
        <v>22243.899742046429</v>
      </c>
      <c r="R23" s="10">
        <f>TI_E!R$2</f>
        <v>25255.868185726566</v>
      </c>
      <c r="S23" s="10">
        <f>TI_E!S$2</f>
        <v>25581.600257953574</v>
      </c>
      <c r="T23" s="10">
        <f>TI_E!T$2</f>
        <v>26865.522785898531</v>
      </c>
      <c r="U23" s="10">
        <f>TI_E!U$2</f>
        <v>24934.200085984525</v>
      </c>
      <c r="V23" s="10">
        <f>TI_E!V$2</f>
        <v>22238.019432502151</v>
      </c>
      <c r="W23" s="10">
        <f>TI_E!W$2</f>
        <v>21027.505073086846</v>
      </c>
      <c r="X23" s="10">
        <f>TI_E!X$2</f>
        <v>19767.794239036975</v>
      </c>
    </row>
    <row r="24" spans="1:24" ht="11.25" customHeight="1" x14ac:dyDescent="0.2">
      <c r="A24" s="11" t="s">
        <v>206</v>
      </c>
      <c r="B24" s="12" t="str">
        <f ca="1">HYPERLINK("#"&amp;CELL("address",TI_EHG_E!$X$2),"TI_EHG_E")</f>
        <v>TI_EHG_E</v>
      </c>
      <c r="C24" s="13">
        <f>TI_EHG_E!C$2</f>
        <v>7675.0528804815121</v>
      </c>
      <c r="D24" s="13">
        <f>TI_EHG_E!D$2</f>
        <v>7920.9975064488381</v>
      </c>
      <c r="E24" s="13">
        <f>TI_EHG_E!E$2</f>
        <v>8492.5423043852115</v>
      </c>
      <c r="F24" s="13">
        <f>TI_EHG_E!F$2</f>
        <v>7825.0493551160789</v>
      </c>
      <c r="G24" s="13">
        <f>TI_EHG_E!G$2</f>
        <v>7896.4527944969896</v>
      </c>
      <c r="H24" s="13">
        <f>TI_EHG_E!H$2</f>
        <v>8650.7464316423047</v>
      </c>
      <c r="I24" s="13">
        <f>TI_EHG_E!I$2</f>
        <v>8296.9517626827164</v>
      </c>
      <c r="J24" s="13">
        <f>TI_EHG_E!J$2</f>
        <v>7894.4413585554594</v>
      </c>
      <c r="K24" s="13">
        <f>TI_EHG_E!K$2</f>
        <v>7682.2136715391234</v>
      </c>
      <c r="L24" s="13">
        <f>TI_EHG_E!L$2</f>
        <v>8321.6784178847793</v>
      </c>
      <c r="M24" s="13">
        <f>TI_EHG_E!M$2</f>
        <v>8066.8656921754082</v>
      </c>
      <c r="N24" s="13">
        <f>TI_EHG_E!N$2</f>
        <v>8234.3421324161645</v>
      </c>
      <c r="O24" s="13">
        <f>TI_EHG_E!O$2</f>
        <v>7833.118056749784</v>
      </c>
      <c r="P24" s="13">
        <f>TI_EHG_E!P$2</f>
        <v>7952.0768701633706</v>
      </c>
      <c r="Q24" s="13">
        <f>TI_EHG_E!Q$2</f>
        <v>8040.5094582975062</v>
      </c>
      <c r="R24" s="13">
        <f>TI_EHG_E!R$2</f>
        <v>8610.1952708512454</v>
      </c>
      <c r="S24" s="13">
        <f>TI_EHG_E!S$2</f>
        <v>9156.6056749785021</v>
      </c>
      <c r="T24" s="13">
        <f>TI_EHG_E!T$2</f>
        <v>9788.9131556319862</v>
      </c>
      <c r="U24" s="13">
        <f>TI_EHG_E!U$2</f>
        <v>9316.0709372312976</v>
      </c>
      <c r="V24" s="13">
        <f>TI_EHG_E!V$2</f>
        <v>8038.0139294926903</v>
      </c>
      <c r="W24" s="13">
        <f>TI_EHG_E!W$2</f>
        <v>7702.1946689595861</v>
      </c>
      <c r="X24" s="13">
        <f>TI_EHG_E!X$2</f>
        <v>7148.343422184008</v>
      </c>
    </row>
    <row r="25" spans="1:24" ht="11.25" customHeight="1" x14ac:dyDescent="0.2">
      <c r="A25" s="14" t="s">
        <v>369</v>
      </c>
      <c r="B25" s="15" t="str">
        <f ca="1">HYPERLINK("#"&amp;CELL("address",TI_EHG_E_E!$X$2),"TI_EHG_E_E")</f>
        <v>TI_EHG_E_E</v>
      </c>
      <c r="C25" s="16">
        <f>TI_EHG_E_E!C$2</f>
        <v>6646.8515907136698</v>
      </c>
      <c r="D25" s="16">
        <f>TI_EHG_E_E!D$2</f>
        <v>6935.6238177128107</v>
      </c>
      <c r="E25" s="16">
        <f>TI_EHG_E_E!E$2</f>
        <v>7420.7540842648323</v>
      </c>
      <c r="F25" s="16">
        <f>TI_EHG_E_E!F$2</f>
        <v>6703.1441100601887</v>
      </c>
      <c r="G25" s="16">
        <f>TI_EHG_E_E!G$2</f>
        <v>6702.0123817712802</v>
      </c>
      <c r="H25" s="16">
        <f>TI_EHG_E_E!H$2</f>
        <v>7353.189681857265</v>
      </c>
      <c r="I25" s="16">
        <f>TI_EHG_E_E!I$2</f>
        <v>6964.7365434221829</v>
      </c>
      <c r="J25" s="16">
        <f>TI_EHG_E_E!J$2</f>
        <v>6568.8871883061047</v>
      </c>
      <c r="K25" s="16">
        <f>TI_EHG_E_E!K$2</f>
        <v>6405.9642304385216</v>
      </c>
      <c r="L25" s="16">
        <f>TI_EHG_E_E!L$2</f>
        <v>6879.6442820292341</v>
      </c>
      <c r="M25" s="16">
        <f>TI_EHG_E_E!M$2</f>
        <v>6456.1097162510732</v>
      </c>
      <c r="N25" s="16">
        <f>TI_EHG_E_E!N$2</f>
        <v>6604.8766122098032</v>
      </c>
      <c r="O25" s="16">
        <f>TI_EHG_E_E!O$2</f>
        <v>6133.7344797936366</v>
      </c>
      <c r="P25" s="16">
        <f>TI_EHG_E_E!P$2</f>
        <v>6071.2957007738605</v>
      </c>
      <c r="Q25" s="16">
        <f>TI_EHG_E_E!Q$2</f>
        <v>6278.643766122098</v>
      </c>
      <c r="R25" s="16">
        <f>TI_EHG_E_E!R$2</f>
        <v>6878.9374892519336</v>
      </c>
      <c r="S25" s="16">
        <f>TI_EHG_E_E!S$2</f>
        <v>7458.0190885640586</v>
      </c>
      <c r="T25" s="16">
        <f>TI_EHG_E_E!T$2</f>
        <v>7978.3147033533969</v>
      </c>
      <c r="U25" s="16">
        <f>TI_EHG_E_E!U$2</f>
        <v>7523.9078245915734</v>
      </c>
      <c r="V25" s="16">
        <f>TI_EHG_E_E!V$2</f>
        <v>6188.3500429922615</v>
      </c>
      <c r="W25" s="16">
        <f>TI_EHG_E_E!W$2</f>
        <v>5846.2235597592426</v>
      </c>
      <c r="X25" s="16">
        <f>TI_EHG_E_E!X$2</f>
        <v>5345.273258813414</v>
      </c>
    </row>
    <row r="26" spans="1:24" ht="11.25" customHeight="1" x14ac:dyDescent="0.2">
      <c r="A26" s="14" t="s">
        <v>370</v>
      </c>
      <c r="B26" s="15" t="str">
        <f ca="1">HYPERLINK("#"&amp;CELL("address",TI_EHG_CHP_E!$X$2),"TI_EHG_CHP_E")</f>
        <v>TI_EHG_CHP_E</v>
      </c>
      <c r="C26" s="16">
        <f>TI_EHG_CHP_E!C$2</f>
        <v>980.22192605331043</v>
      </c>
      <c r="D26" s="16">
        <f>TI_EHG_CHP_E!D$2</f>
        <v>943.67119518486652</v>
      </c>
      <c r="E26" s="16">
        <f>TI_EHG_CHP_E!E$2</f>
        <v>1014.1785898538261</v>
      </c>
      <c r="F26" s="16">
        <f>TI_EHG_CHP_E!F$2</f>
        <v>1080.2027515047289</v>
      </c>
      <c r="G26" s="16">
        <f>TI_EHG_CHP_E!G$2</f>
        <v>1159.3587274290626</v>
      </c>
      <c r="H26" s="16">
        <f>TI_EHG_CHP_E!H$2</f>
        <v>1248.7175408426481</v>
      </c>
      <c r="I26" s="16">
        <f>TI_EHG_CHP_E!I$2</f>
        <v>1271.7680997420466</v>
      </c>
      <c r="J26" s="16">
        <f>TI_EHG_CHP_E!J$2</f>
        <v>1279.12252794497</v>
      </c>
      <c r="K26" s="16">
        <f>TI_EHG_CHP_E!K$2</f>
        <v>1221.3053310404123</v>
      </c>
      <c r="L26" s="16">
        <f>TI_EHG_CHP_E!L$2</f>
        <v>1362.1545141874465</v>
      </c>
      <c r="M26" s="16">
        <f>TI_EHG_CHP_E!M$2</f>
        <v>1564.6157351676702</v>
      </c>
      <c r="N26" s="16">
        <f>TI_EHG_CHP_E!N$2</f>
        <v>1563.3052450558901</v>
      </c>
      <c r="O26" s="16">
        <f>TI_EHG_CHP_E!O$2</f>
        <v>1581.4509888220114</v>
      </c>
      <c r="P26" s="16">
        <f>TI_EHG_CHP_E!P$2</f>
        <v>1752.4444539982806</v>
      </c>
      <c r="Q26" s="16">
        <f>TI_EHG_CHP_E!Q$2</f>
        <v>1665.0852966466034</v>
      </c>
      <c r="R26" s="16">
        <f>TI_EHG_CHP_E!R$2</f>
        <v>1600.1886500429925</v>
      </c>
      <c r="S26" s="16">
        <f>TI_EHG_CHP_E!S$2</f>
        <v>1567.8901117798794</v>
      </c>
      <c r="T26" s="16">
        <f>TI_EHG_CHP_E!T$2</f>
        <v>1619.3775580395522</v>
      </c>
      <c r="U26" s="16">
        <f>TI_EHG_CHP_E!U$2</f>
        <v>1656.0308684436804</v>
      </c>
      <c r="V26" s="16">
        <f>TI_EHG_CHP_E!V$2</f>
        <v>1692.5950988822012</v>
      </c>
      <c r="W26" s="16">
        <f>TI_EHG_CHP_E!W$2</f>
        <v>1685.1073946689592</v>
      </c>
      <c r="X26" s="16">
        <f>TI_EHG_CHP_E!X$2</f>
        <v>1632.5246775580392</v>
      </c>
    </row>
    <row r="27" spans="1:24" ht="11.25" customHeight="1" x14ac:dyDescent="0.2">
      <c r="A27" s="14" t="s">
        <v>371</v>
      </c>
      <c r="B27" s="15" t="str">
        <f ca="1">HYPERLINK("#"&amp;CELL("address",TI_EHG_H_E!$X$2),"TI_EHG_H_E")</f>
        <v>TI_EHG_H_E</v>
      </c>
      <c r="C27" s="16">
        <f>TI_EHG_H_E!C$2</f>
        <v>0</v>
      </c>
      <c r="D27" s="16">
        <f>TI_EHG_H_E!D$2</f>
        <v>0</v>
      </c>
      <c r="E27" s="16">
        <f>TI_EHG_H_E!E$2</f>
        <v>0</v>
      </c>
      <c r="F27" s="16">
        <f>TI_EHG_H_E!F$2</f>
        <v>0</v>
      </c>
      <c r="G27" s="16">
        <f>TI_EHG_H_E!G$2</f>
        <v>0</v>
      </c>
      <c r="H27" s="16">
        <f>TI_EHG_H_E!H$2</f>
        <v>0</v>
      </c>
      <c r="I27" s="16">
        <f>TI_EHG_H_E!I$2</f>
        <v>0</v>
      </c>
      <c r="J27" s="16">
        <f>TI_EHG_H_E!J$2</f>
        <v>0</v>
      </c>
      <c r="K27" s="16">
        <f>TI_EHG_H_E!K$2</f>
        <v>0</v>
      </c>
      <c r="L27" s="16">
        <f>TI_EHG_H_E!L$2</f>
        <v>0</v>
      </c>
      <c r="M27" s="16">
        <f>TI_EHG_H_E!M$2</f>
        <v>0</v>
      </c>
      <c r="N27" s="16">
        <f>TI_EHG_H_E!N$2</f>
        <v>0</v>
      </c>
      <c r="O27" s="16">
        <f>TI_EHG_H_E!O$2</f>
        <v>0</v>
      </c>
      <c r="P27" s="16">
        <f>TI_EHG_H_E!P$2</f>
        <v>0</v>
      </c>
      <c r="Q27" s="16">
        <f>TI_EHG_H_E!Q$2</f>
        <v>0</v>
      </c>
      <c r="R27" s="16">
        <f>TI_EHG_H_E!R$2</f>
        <v>0</v>
      </c>
      <c r="S27" s="16">
        <f>TI_EHG_H_E!S$2</f>
        <v>0</v>
      </c>
      <c r="T27" s="16">
        <f>TI_EHG_H_E!T$2</f>
        <v>0</v>
      </c>
      <c r="U27" s="16">
        <f>TI_EHG_H_E!U$2</f>
        <v>0</v>
      </c>
      <c r="V27" s="16">
        <f>TI_EHG_H_E!V$2</f>
        <v>0</v>
      </c>
      <c r="W27" s="16">
        <f>TI_EHG_H_E!W$2</f>
        <v>0</v>
      </c>
      <c r="X27" s="16">
        <f>TI_EHG_H_E!X$2</f>
        <v>0</v>
      </c>
    </row>
    <row r="28" spans="1:24" ht="11.25" customHeight="1" x14ac:dyDescent="0.2">
      <c r="A28" s="14" t="s">
        <v>207</v>
      </c>
      <c r="B28" s="15" t="str">
        <f ca="1">HYPERLINK("#"&amp;CELL("address",TI_EHG_EDHP!$X$2),"TI_EHG_EDHP")</f>
        <v>TI_EHG_EDHP</v>
      </c>
      <c r="C28" s="16">
        <f>TI_EHG_EDHP!C$2</f>
        <v>0</v>
      </c>
      <c r="D28" s="16">
        <f>TI_EHG_EDHP!D$2</f>
        <v>0</v>
      </c>
      <c r="E28" s="16">
        <f>TI_EHG_EDHP!E$2</f>
        <v>0</v>
      </c>
      <c r="F28" s="16">
        <f>TI_EHG_EDHP!F$2</f>
        <v>0</v>
      </c>
      <c r="G28" s="16">
        <f>TI_EHG_EDHP!G$2</f>
        <v>0</v>
      </c>
      <c r="H28" s="16">
        <f>TI_EHG_EDHP!H$2</f>
        <v>0</v>
      </c>
      <c r="I28" s="16">
        <f>TI_EHG_EDHP!I$2</f>
        <v>0</v>
      </c>
      <c r="J28" s="16">
        <f>TI_EHG_EDHP!J$2</f>
        <v>0</v>
      </c>
      <c r="K28" s="16">
        <f>TI_EHG_EDHP!K$2</f>
        <v>0</v>
      </c>
      <c r="L28" s="16">
        <f>TI_EHG_EDHP!L$2</f>
        <v>0</v>
      </c>
      <c r="M28" s="16">
        <f>TI_EHG_EDHP!M$2</f>
        <v>0</v>
      </c>
      <c r="N28" s="16">
        <f>TI_EHG_EDHP!N$2</f>
        <v>0</v>
      </c>
      <c r="O28" s="16">
        <f>TI_EHG_EDHP!O$2</f>
        <v>0</v>
      </c>
      <c r="P28" s="16">
        <f>TI_EHG_EDHP!P$2</f>
        <v>0</v>
      </c>
      <c r="Q28" s="16">
        <f>TI_EHG_EDHP!Q$2</f>
        <v>0</v>
      </c>
      <c r="R28" s="16">
        <f>TI_EHG_EDHP!R$2</f>
        <v>0</v>
      </c>
      <c r="S28" s="16">
        <f>TI_EHG_EDHP!S$2</f>
        <v>0</v>
      </c>
      <c r="T28" s="16">
        <f>TI_EHG_EDHP!T$2</f>
        <v>0</v>
      </c>
      <c r="U28" s="16">
        <f>TI_EHG_EDHP!U$2</f>
        <v>0</v>
      </c>
      <c r="V28" s="16">
        <f>TI_EHG_EDHP!V$2</f>
        <v>0</v>
      </c>
      <c r="W28" s="16">
        <f>TI_EHG_EDHP!W$2</f>
        <v>0</v>
      </c>
      <c r="X28" s="16">
        <f>TI_EHG_EDHP!X$2</f>
        <v>0</v>
      </c>
    </row>
    <row r="29" spans="1:24" ht="11.25" customHeight="1" x14ac:dyDescent="0.2">
      <c r="A29" s="14" t="s">
        <v>208</v>
      </c>
      <c r="B29" s="15" t="str">
        <f ca="1">HYPERLINK("#"&amp;CELL("address",TI_EHG_EB!$X$2),"TI_EHG_EB")</f>
        <v>TI_EHG_EB</v>
      </c>
      <c r="C29" s="16">
        <f>TI_EHG_EB!C$2</f>
        <v>0</v>
      </c>
      <c r="D29" s="16">
        <f>TI_EHG_EB!D$2</f>
        <v>0</v>
      </c>
      <c r="E29" s="16">
        <f>TI_EHG_EB!E$2</f>
        <v>0</v>
      </c>
      <c r="F29" s="16">
        <f>TI_EHG_EB!F$2</f>
        <v>0</v>
      </c>
      <c r="G29" s="16">
        <f>TI_EHG_EB!G$2</f>
        <v>0</v>
      </c>
      <c r="H29" s="16">
        <f>TI_EHG_EB!H$2</f>
        <v>0</v>
      </c>
      <c r="I29" s="16">
        <f>TI_EHG_EB!I$2</f>
        <v>0</v>
      </c>
      <c r="J29" s="16">
        <f>TI_EHG_EB!J$2</f>
        <v>0</v>
      </c>
      <c r="K29" s="16">
        <f>TI_EHG_EB!K$2</f>
        <v>0</v>
      </c>
      <c r="L29" s="16">
        <f>TI_EHG_EB!L$2</f>
        <v>0</v>
      </c>
      <c r="M29" s="16">
        <f>TI_EHG_EB!M$2</f>
        <v>0</v>
      </c>
      <c r="N29" s="16">
        <f>TI_EHG_EB!N$2</f>
        <v>0</v>
      </c>
      <c r="O29" s="16">
        <f>TI_EHG_EB!O$2</f>
        <v>0</v>
      </c>
      <c r="P29" s="16">
        <f>TI_EHG_EB!P$2</f>
        <v>0</v>
      </c>
      <c r="Q29" s="16">
        <f>TI_EHG_EB!Q$2</f>
        <v>0</v>
      </c>
      <c r="R29" s="16">
        <f>TI_EHG_EB!R$2</f>
        <v>0</v>
      </c>
      <c r="S29" s="16">
        <f>TI_EHG_EB!S$2</f>
        <v>0</v>
      </c>
      <c r="T29" s="16">
        <f>TI_EHG_EB!T$2</f>
        <v>0</v>
      </c>
      <c r="U29" s="16">
        <f>TI_EHG_EB!U$2</f>
        <v>0</v>
      </c>
      <c r="V29" s="16">
        <f>TI_EHG_EB!V$2</f>
        <v>0</v>
      </c>
      <c r="W29" s="16">
        <f>TI_EHG_EB!W$2</f>
        <v>0</v>
      </c>
      <c r="X29" s="16">
        <f>TI_EHG_EB!X$2</f>
        <v>0</v>
      </c>
    </row>
    <row r="30" spans="1:24" ht="11.25" customHeight="1" x14ac:dyDescent="0.2">
      <c r="A30" s="14" t="s">
        <v>209</v>
      </c>
      <c r="B30" s="15" t="str">
        <f ca="1">HYPERLINK("#"&amp;CELL("address",TI_EHG_EPS!$X$2),"TI_EHG_EPS")</f>
        <v>TI_EHG_EPS</v>
      </c>
      <c r="C30" s="16">
        <f>TI_EHG_EPS!C$2</f>
        <v>47.979363714531381</v>
      </c>
      <c r="D30" s="16">
        <f>TI_EHG_EPS!D$2</f>
        <v>41.702493551160792</v>
      </c>
      <c r="E30" s="16">
        <f>TI_EHG_EPS!E$2</f>
        <v>57.609630266552017</v>
      </c>
      <c r="F30" s="16">
        <f>TI_EHG_EPS!F$2</f>
        <v>41.702493551160792</v>
      </c>
      <c r="G30" s="16">
        <f>TI_EHG_EPS!G$2</f>
        <v>35.081685296646597</v>
      </c>
      <c r="H30" s="16">
        <f>TI_EHG_EPS!H$2</f>
        <v>48.839208942390357</v>
      </c>
      <c r="I30" s="16">
        <f>TI_EHG_EPS!I$2</f>
        <v>60.447119518486673</v>
      </c>
      <c r="J30" s="16">
        <f>TI_EHG_EPS!J$2</f>
        <v>46.431642304385207</v>
      </c>
      <c r="K30" s="16">
        <f>TI_EHG_EPS!K$2</f>
        <v>54.944110060189161</v>
      </c>
      <c r="L30" s="16">
        <f>TI_EHG_EPS!L$2</f>
        <v>79.87962166809973</v>
      </c>
      <c r="M30" s="16">
        <f>TI_EHG_EPS!M$2</f>
        <v>44.02407566638005</v>
      </c>
      <c r="N30" s="16">
        <f>TI_EHG_EPS!N$2</f>
        <v>63.370593293207222</v>
      </c>
      <c r="O30" s="16">
        <f>TI_EHG_EPS!O$2</f>
        <v>114.4453998280309</v>
      </c>
      <c r="P30" s="16">
        <f>TI_EHG_EPS!P$2</f>
        <v>125.451418744626</v>
      </c>
      <c r="Q30" s="16">
        <f>TI_EHG_EPS!Q$2</f>
        <v>92.949269131556321</v>
      </c>
      <c r="R30" s="16">
        <f>TI_EHG_EPS!R$2</f>
        <v>125.5374032674119</v>
      </c>
      <c r="S30" s="16">
        <f>TI_EHG_EPS!S$2</f>
        <v>130.69647463456579</v>
      </c>
      <c r="T30" s="16">
        <f>TI_EHG_EPS!T$2</f>
        <v>191.22089423903691</v>
      </c>
      <c r="U30" s="16">
        <f>TI_EHG_EPS!U$2</f>
        <v>136.1322441960447</v>
      </c>
      <c r="V30" s="16">
        <f>TI_EHG_EPS!V$2</f>
        <v>157.0687876182287</v>
      </c>
      <c r="W30" s="16">
        <f>TI_EHG_EPS!W$2</f>
        <v>170.86371453138429</v>
      </c>
      <c r="X30" s="16">
        <f>TI_EHG_EPS!X$2</f>
        <v>170.54548581255369</v>
      </c>
    </row>
    <row r="31" spans="1:24" ht="11.25" customHeight="1" x14ac:dyDescent="0.2">
      <c r="A31" s="14" t="s">
        <v>210</v>
      </c>
      <c r="B31" s="15" t="str">
        <f ca="1">HYPERLINK("#"&amp;CELL("address",TI_EHG_DHEP!$X$2),"TI_EHG_DHEP")</f>
        <v>TI_EHG_DHEP</v>
      </c>
      <c r="C31" s="16">
        <f>TI_EHG_DHEP!C$2</f>
        <v>0</v>
      </c>
      <c r="D31" s="16">
        <f>TI_EHG_DHEP!D$2</f>
        <v>0</v>
      </c>
      <c r="E31" s="16">
        <f>TI_EHG_DHEP!E$2</f>
        <v>0</v>
      </c>
      <c r="F31" s="16">
        <f>TI_EHG_DHEP!F$2</f>
        <v>0</v>
      </c>
      <c r="G31" s="16">
        <f>TI_EHG_DHEP!G$2</f>
        <v>0</v>
      </c>
      <c r="H31" s="16">
        <f>TI_EHG_DHEP!H$2</f>
        <v>0</v>
      </c>
      <c r="I31" s="16">
        <f>TI_EHG_DHEP!I$2</f>
        <v>0</v>
      </c>
      <c r="J31" s="16">
        <f>TI_EHG_DHEP!J$2</f>
        <v>0</v>
      </c>
      <c r="K31" s="16">
        <f>TI_EHG_DHEP!K$2</f>
        <v>0</v>
      </c>
      <c r="L31" s="16">
        <f>TI_EHG_DHEP!L$2</f>
        <v>0</v>
      </c>
      <c r="M31" s="16">
        <f>TI_EHG_DHEP!M$2</f>
        <v>2.116165090283749</v>
      </c>
      <c r="N31" s="16">
        <f>TI_EHG_DHEP!N$2</f>
        <v>2.7896818572656921</v>
      </c>
      <c r="O31" s="16">
        <f>TI_EHG_DHEP!O$2</f>
        <v>3.4871883061049012</v>
      </c>
      <c r="P31" s="16">
        <f>TI_EHG_DHEP!P$2</f>
        <v>2.885296646603611</v>
      </c>
      <c r="Q31" s="16">
        <f>TI_EHG_DHEP!Q$2</f>
        <v>3.8311263972484952</v>
      </c>
      <c r="R31" s="16">
        <f>TI_EHG_DHEP!R$2</f>
        <v>5.5317282889079955</v>
      </c>
      <c r="S31" s="16">
        <f>TI_EHG_DHEP!S$2</f>
        <v>0</v>
      </c>
      <c r="T31" s="16">
        <f>TI_EHG_DHEP!T$2</f>
        <v>0</v>
      </c>
      <c r="U31" s="16">
        <f>TI_EHG_DHEP!U$2</f>
        <v>0</v>
      </c>
      <c r="V31" s="16">
        <f>TI_EHG_DHEP!V$2</f>
        <v>0</v>
      </c>
      <c r="W31" s="16">
        <f>TI_EHG_DHEP!W$2</f>
        <v>0</v>
      </c>
      <c r="X31" s="16">
        <f>TI_EHG_DHEP!X$2</f>
        <v>0</v>
      </c>
    </row>
    <row r="32" spans="1:24" ht="11.25" customHeight="1" x14ac:dyDescent="0.2">
      <c r="A32" s="11" t="s">
        <v>160</v>
      </c>
      <c r="B32" s="12" t="str">
        <f ca="1">HYPERLINK("#"&amp;CELL("address",TI_CO_E!$X$2),"TI_CO_E")</f>
        <v>TI_CO_E</v>
      </c>
      <c r="C32" s="13">
        <f>TI_CO_E!C$2</f>
        <v>344.98693035253649</v>
      </c>
      <c r="D32" s="13">
        <f>TI_CO_E!D$2</f>
        <v>64.378933791917447</v>
      </c>
      <c r="E32" s="13">
        <f>TI_CO_E!E$2</f>
        <v>0</v>
      </c>
      <c r="F32" s="13">
        <f>TI_CO_E!F$2</f>
        <v>0</v>
      </c>
      <c r="G32" s="13">
        <f>TI_CO_E!G$2</f>
        <v>0</v>
      </c>
      <c r="H32" s="13">
        <f>TI_CO_E!H$2</f>
        <v>0</v>
      </c>
      <c r="I32" s="13">
        <f>TI_CO_E!I$2</f>
        <v>0</v>
      </c>
      <c r="J32" s="13">
        <f>TI_CO_E!J$2</f>
        <v>0</v>
      </c>
      <c r="K32" s="13">
        <f>TI_CO_E!K$2</f>
        <v>0</v>
      </c>
      <c r="L32" s="13">
        <f>TI_CO_E!L$2</f>
        <v>0</v>
      </c>
      <c r="M32" s="13">
        <f>TI_CO_E!M$2</f>
        <v>0</v>
      </c>
      <c r="N32" s="13">
        <f>TI_CO_E!N$2</f>
        <v>0</v>
      </c>
      <c r="O32" s="13">
        <f>TI_CO_E!O$2</f>
        <v>0</v>
      </c>
      <c r="P32" s="13">
        <f>TI_CO_E!P$2</f>
        <v>0</v>
      </c>
      <c r="Q32" s="13">
        <f>TI_CO_E!Q$2</f>
        <v>0</v>
      </c>
      <c r="R32" s="13">
        <f>TI_CO_E!R$2</f>
        <v>0</v>
      </c>
      <c r="S32" s="13">
        <f>TI_CO_E!S$2</f>
        <v>0</v>
      </c>
      <c r="T32" s="13">
        <f>TI_CO_E!T$2</f>
        <v>0</v>
      </c>
      <c r="U32" s="13">
        <f>TI_CO_E!U$2</f>
        <v>0</v>
      </c>
      <c r="V32" s="13">
        <f>TI_CO_E!V$2</f>
        <v>0</v>
      </c>
      <c r="W32" s="13">
        <f>TI_CO_E!W$2</f>
        <v>0</v>
      </c>
      <c r="X32" s="13">
        <f>TI_CO_E!X$2</f>
        <v>0</v>
      </c>
    </row>
    <row r="33" spans="1:24" ht="11.25" customHeight="1" x14ac:dyDescent="0.2">
      <c r="A33" s="11" t="s">
        <v>163</v>
      </c>
      <c r="B33" s="12" t="str">
        <f ca="1">HYPERLINK("#"&amp;CELL("address",TI_BF_E!$X$2),"TI_BF_E")</f>
        <v>TI_BF_E</v>
      </c>
      <c r="C33" s="13">
        <f>TI_BF_E!C$2</f>
        <v>119.2236457437661</v>
      </c>
      <c r="D33" s="13">
        <f>TI_BF_E!D$2</f>
        <v>26.791831470335339</v>
      </c>
      <c r="E33" s="13">
        <f>TI_BF_E!E$2</f>
        <v>0</v>
      </c>
      <c r="F33" s="13">
        <f>TI_BF_E!F$2</f>
        <v>0</v>
      </c>
      <c r="G33" s="13">
        <f>TI_BF_E!G$2</f>
        <v>0</v>
      </c>
      <c r="H33" s="13">
        <f>TI_BF_E!H$2</f>
        <v>0</v>
      </c>
      <c r="I33" s="13">
        <f>TI_BF_E!I$2</f>
        <v>0</v>
      </c>
      <c r="J33" s="13">
        <f>TI_BF_E!J$2</f>
        <v>0</v>
      </c>
      <c r="K33" s="13">
        <f>TI_BF_E!K$2</f>
        <v>0</v>
      </c>
      <c r="L33" s="13">
        <f>TI_BF_E!L$2</f>
        <v>0</v>
      </c>
      <c r="M33" s="13">
        <f>TI_BF_E!M$2</f>
        <v>0</v>
      </c>
      <c r="N33" s="13">
        <f>TI_BF_E!N$2</f>
        <v>0</v>
      </c>
      <c r="O33" s="13">
        <f>TI_BF_E!O$2</f>
        <v>0</v>
      </c>
      <c r="P33" s="13">
        <f>TI_BF_E!P$2</f>
        <v>0</v>
      </c>
      <c r="Q33" s="13">
        <f>TI_BF_E!Q$2</f>
        <v>0</v>
      </c>
      <c r="R33" s="13">
        <f>TI_BF_E!R$2</f>
        <v>0</v>
      </c>
      <c r="S33" s="13">
        <f>TI_BF_E!S$2</f>
        <v>0</v>
      </c>
      <c r="T33" s="13">
        <f>TI_BF_E!T$2</f>
        <v>0</v>
      </c>
      <c r="U33" s="13">
        <f>TI_BF_E!U$2</f>
        <v>0</v>
      </c>
      <c r="V33" s="13">
        <f>TI_BF_E!V$2</f>
        <v>0</v>
      </c>
      <c r="W33" s="13">
        <f>TI_BF_E!W$2</f>
        <v>0</v>
      </c>
      <c r="X33" s="13">
        <f>TI_BF_E!X$2</f>
        <v>0</v>
      </c>
    </row>
    <row r="34" spans="1:24" ht="11.25" customHeight="1" x14ac:dyDescent="0.2">
      <c r="A34" s="11" t="s">
        <v>162</v>
      </c>
      <c r="B34" s="12" t="str">
        <f ca="1">HYPERLINK("#"&amp;CELL("address",TI_GW_E!$X$2),"TI_GW_E")</f>
        <v>TI_GW_E</v>
      </c>
      <c r="C34" s="13">
        <f>TI_GW_E!C$2</f>
        <v>57.781599312123817</v>
      </c>
      <c r="D34" s="13">
        <f>TI_GW_E!D$2</f>
        <v>12.91917454858126</v>
      </c>
      <c r="E34" s="13">
        <f>TI_GW_E!E$2</f>
        <v>0</v>
      </c>
      <c r="F34" s="13">
        <f>TI_GW_E!F$2</f>
        <v>0</v>
      </c>
      <c r="G34" s="13">
        <f>TI_GW_E!G$2</f>
        <v>0</v>
      </c>
      <c r="H34" s="13">
        <f>TI_GW_E!H$2</f>
        <v>0</v>
      </c>
      <c r="I34" s="13">
        <f>TI_GW_E!I$2</f>
        <v>0</v>
      </c>
      <c r="J34" s="13">
        <f>TI_GW_E!J$2</f>
        <v>0</v>
      </c>
      <c r="K34" s="13">
        <f>TI_GW_E!K$2</f>
        <v>0</v>
      </c>
      <c r="L34" s="13">
        <f>TI_GW_E!L$2</f>
        <v>0</v>
      </c>
      <c r="M34" s="13">
        <f>TI_GW_E!M$2</f>
        <v>0</v>
      </c>
      <c r="N34" s="13">
        <f>TI_GW_E!N$2</f>
        <v>0</v>
      </c>
      <c r="O34" s="13">
        <f>TI_GW_E!O$2</f>
        <v>0</v>
      </c>
      <c r="P34" s="13">
        <f>TI_GW_E!P$2</f>
        <v>0</v>
      </c>
      <c r="Q34" s="13">
        <f>TI_GW_E!Q$2</f>
        <v>0</v>
      </c>
      <c r="R34" s="13">
        <f>TI_GW_E!R$2</f>
        <v>0</v>
      </c>
      <c r="S34" s="13">
        <f>TI_GW_E!S$2</f>
        <v>0</v>
      </c>
      <c r="T34" s="13">
        <f>TI_GW_E!T$2</f>
        <v>0</v>
      </c>
      <c r="U34" s="13">
        <f>TI_GW_E!U$2</f>
        <v>0</v>
      </c>
      <c r="V34" s="13">
        <f>TI_GW_E!V$2</f>
        <v>0</v>
      </c>
      <c r="W34" s="13">
        <f>TI_GW_E!W$2</f>
        <v>0</v>
      </c>
      <c r="X34" s="13">
        <f>TI_GW_E!X$2</f>
        <v>0</v>
      </c>
    </row>
    <row r="35" spans="1:24" ht="11.25" customHeight="1" x14ac:dyDescent="0.2">
      <c r="A35" s="11" t="s">
        <v>211</v>
      </c>
      <c r="B35" s="12" t="str">
        <f ca="1">HYPERLINK("#"&amp;CELL("address",TI_RPI_E!$X$2),"TI_RPI_E")</f>
        <v>TI_RPI_E</v>
      </c>
      <c r="C35" s="13">
        <f>TI_RPI_E!C$2</f>
        <v>12773.524591573516</v>
      </c>
      <c r="D35" s="13">
        <f>TI_RPI_E!D$2</f>
        <v>13540.374720550299</v>
      </c>
      <c r="E35" s="13">
        <f>TI_RPI_E!E$2</f>
        <v>12942.841444539985</v>
      </c>
      <c r="F35" s="13">
        <f>TI_RPI_E!F$2</f>
        <v>13668.810404127256</v>
      </c>
      <c r="G35" s="13">
        <f>TI_RPI_E!G$2</f>
        <v>13977.159157351678</v>
      </c>
      <c r="H35" s="13">
        <f>TI_RPI_E!H$2</f>
        <v>14333.614273430781</v>
      </c>
      <c r="I35" s="13">
        <f>TI_RPI_E!I$2</f>
        <v>14864.035511607903</v>
      </c>
      <c r="J35" s="13">
        <f>TI_RPI_E!J$2</f>
        <v>13490.299570077383</v>
      </c>
      <c r="K35" s="13">
        <f>TI_RPI_E!K$2</f>
        <v>13288.36070507309</v>
      </c>
      <c r="L35" s="13">
        <f>TI_RPI_E!L$2</f>
        <v>11826.75786758383</v>
      </c>
      <c r="M35" s="13">
        <f>TI_RPI_E!M$2</f>
        <v>12336.443078245915</v>
      </c>
      <c r="N35" s="13">
        <f>TI_RPI_E!N$2</f>
        <v>11206.895958727428</v>
      </c>
      <c r="O35" s="13">
        <f>TI_RPI_E!O$2</f>
        <v>12109.537489251936</v>
      </c>
      <c r="P35" s="13">
        <f>TI_RPI_E!P$2</f>
        <v>14687.503697334474</v>
      </c>
      <c r="Q35" s="13">
        <f>TI_RPI_E!Q$2</f>
        <v>13685.620120378326</v>
      </c>
      <c r="R35" s="13">
        <f>TI_RPI_E!R$2</f>
        <v>16067.477128116936</v>
      </c>
      <c r="S35" s="13">
        <f>TI_RPI_E!S$2</f>
        <v>15894.446173688741</v>
      </c>
      <c r="T35" s="13">
        <f>TI_RPI_E!T$2</f>
        <v>16560.622441960444</v>
      </c>
      <c r="U35" s="13">
        <f>TI_RPI_E!U$2</f>
        <v>15114.047119518489</v>
      </c>
      <c r="V35" s="13">
        <f>TI_RPI_E!V$2</f>
        <v>13691.356663800516</v>
      </c>
      <c r="W35" s="13">
        <f>TI_RPI_E!W$2</f>
        <v>12886.506534823733</v>
      </c>
      <c r="X35" s="13">
        <f>TI_RPI_E!X$2</f>
        <v>12133.63267411866</v>
      </c>
    </row>
    <row r="36" spans="1:24" ht="11.25" customHeight="1" x14ac:dyDescent="0.2">
      <c r="A36" s="14" t="s">
        <v>212</v>
      </c>
      <c r="B36" s="15" t="str">
        <f ca="1">HYPERLINK("#"&amp;CELL("address",TI_RPI_RI_E!$X$2),"TI_RPI_RI_E")</f>
        <v>TI_RPI_RI_E</v>
      </c>
      <c r="C36" s="16">
        <f>TI_RPI_RI_E!C$2</f>
        <v>12647.644453998279</v>
      </c>
      <c r="D36" s="16">
        <f>TI_RPI_RI_E!D$2</f>
        <v>13373.306706792775</v>
      </c>
      <c r="E36" s="16">
        <f>TI_RPI_RI_E!E$2</f>
        <v>12713.426225279452</v>
      </c>
      <c r="F36" s="16">
        <f>TI_RPI_RI_E!F$2</f>
        <v>13563.830954428202</v>
      </c>
      <c r="G36" s="16">
        <f>TI_RPI_RI_E!G$2</f>
        <v>13653.336371453141</v>
      </c>
      <c r="H36" s="16">
        <f>TI_RPI_RI_E!H$2</f>
        <v>13915.499054170248</v>
      </c>
      <c r="I36" s="16">
        <f>TI_RPI_RI_E!I$2</f>
        <v>14695.479535683569</v>
      </c>
      <c r="J36" s="16">
        <f>TI_RPI_RI_E!J$2</f>
        <v>13411.677386070503</v>
      </c>
      <c r="K36" s="16">
        <f>TI_RPI_RI_E!K$2</f>
        <v>13107.339380911439</v>
      </c>
      <c r="L36" s="16">
        <f>TI_RPI_RI_E!L$2</f>
        <v>11634.486930352532</v>
      </c>
      <c r="M36" s="16">
        <f>TI_RPI_RI_E!M$2</f>
        <v>12241.352536543422</v>
      </c>
      <c r="N36" s="16">
        <f>TI_RPI_RI_E!N$2</f>
        <v>11117.298882201203</v>
      </c>
      <c r="O36" s="16">
        <f>TI_RPI_RI_E!O$2</f>
        <v>12028.031298366295</v>
      </c>
      <c r="P36" s="16">
        <f>TI_RPI_RI_E!P$2</f>
        <v>14494.175924333615</v>
      </c>
      <c r="Q36" s="16">
        <f>TI_RPI_RI_E!Q$2</f>
        <v>13170.256319862419</v>
      </c>
      <c r="R36" s="16">
        <f>TI_RPI_RI_E!R$2</f>
        <v>15623.432674118656</v>
      </c>
      <c r="S36" s="16">
        <f>TI_RPI_RI_E!S$2</f>
        <v>15427.269475494415</v>
      </c>
      <c r="T36" s="16">
        <f>TI_RPI_RI_E!T$2</f>
        <v>16019.827773000856</v>
      </c>
      <c r="U36" s="16">
        <f>TI_RPI_RI_E!U$2</f>
        <v>14601.760877042136</v>
      </c>
      <c r="V36" s="16">
        <f>TI_RPI_RI_E!V$2</f>
        <v>13263.867411865864</v>
      </c>
      <c r="W36" s="16">
        <f>TI_RPI_RI_E!W$2</f>
        <v>12376.969475494412</v>
      </c>
      <c r="X36" s="16">
        <f>TI_RPI_RI_E!X$2</f>
        <v>11602.556319862426</v>
      </c>
    </row>
    <row r="37" spans="1:24" ht="11.25" customHeight="1" x14ac:dyDescent="0.2">
      <c r="A37" s="14" t="s">
        <v>213</v>
      </c>
      <c r="B37" s="15" t="str">
        <f ca="1">HYPERLINK("#"&amp;CELL("address",TI_RPI_BPI_E!$X$2),"TI_RPI_BPI_E")</f>
        <v>TI_RPI_BPI_E</v>
      </c>
      <c r="C37" s="16">
        <f>TI_RPI_BPI_E!C$2</f>
        <v>0</v>
      </c>
      <c r="D37" s="16">
        <f>TI_RPI_BPI_E!D$2</f>
        <v>0</v>
      </c>
      <c r="E37" s="16">
        <f>TI_RPI_BPI_E!E$2</f>
        <v>0</v>
      </c>
      <c r="F37" s="16">
        <f>TI_RPI_BPI_E!F$2</f>
        <v>0</v>
      </c>
      <c r="G37" s="16">
        <f>TI_RPI_BPI_E!G$2</f>
        <v>0</v>
      </c>
      <c r="H37" s="16">
        <f>TI_RPI_BPI_E!H$2</f>
        <v>0</v>
      </c>
      <c r="I37" s="16">
        <f>TI_RPI_BPI_E!I$2</f>
        <v>0</v>
      </c>
      <c r="J37" s="16">
        <f>TI_RPI_BPI_E!J$2</f>
        <v>0</v>
      </c>
      <c r="K37" s="16">
        <f>TI_RPI_BPI_E!K$2</f>
        <v>0</v>
      </c>
      <c r="L37" s="16">
        <f>TI_RPI_BPI_E!L$2</f>
        <v>0</v>
      </c>
      <c r="M37" s="16">
        <f>TI_RPI_BPI_E!M$2</f>
        <v>0</v>
      </c>
      <c r="N37" s="16">
        <f>TI_RPI_BPI_E!N$2</f>
        <v>0</v>
      </c>
      <c r="O37" s="16">
        <f>TI_RPI_BPI_E!O$2</f>
        <v>0</v>
      </c>
      <c r="P37" s="16">
        <f>TI_RPI_BPI_E!P$2</f>
        <v>1.050902837489252</v>
      </c>
      <c r="Q37" s="16">
        <f>TI_RPI_BPI_E!Q$2</f>
        <v>201.77704213241611</v>
      </c>
      <c r="R37" s="16">
        <f>TI_RPI_BPI_E!R$2</f>
        <v>178.6567497850387</v>
      </c>
      <c r="S37" s="16">
        <f>TI_RPI_BPI_E!S$2</f>
        <v>199.62742906276867</v>
      </c>
      <c r="T37" s="16">
        <f>TI_RPI_BPI_E!T$2</f>
        <v>243.72338779019779</v>
      </c>
      <c r="U37" s="16">
        <f>TI_RPI_BPI_E!U$2</f>
        <v>236.54505588993976</v>
      </c>
      <c r="V37" s="16">
        <f>TI_RPI_BPI_E!V$2</f>
        <v>185.59991401547722</v>
      </c>
      <c r="W37" s="16">
        <f>TI_RPI_BPI_E!W$2</f>
        <v>223.01874462596732</v>
      </c>
      <c r="X37" s="16">
        <f>TI_RPI_BPI_E!X$2</f>
        <v>223.91831470335342</v>
      </c>
    </row>
    <row r="38" spans="1:24" ht="11.25" customHeight="1" x14ac:dyDescent="0.2">
      <c r="A38" s="14" t="s">
        <v>214</v>
      </c>
      <c r="B38" s="15" t="str">
        <f ca="1">HYPERLINK("#"&amp;CELL("address",TI_RPI_PT_E!$X$2),"TI_RPI_PT_E")</f>
        <v>TI_RPI_PT_E</v>
      </c>
      <c r="C38" s="16">
        <f>TI_RPI_PT_E!C$2</f>
        <v>97.936371453138435</v>
      </c>
      <c r="D38" s="16">
        <f>TI_RPI_PT_E!D$2</f>
        <v>121.94041272570939</v>
      </c>
      <c r="E38" s="16">
        <f>TI_RPI_PT_E!E$2</f>
        <v>144.02407566638001</v>
      </c>
      <c r="F38" s="16">
        <f>TI_RPI_PT_E!F$2</f>
        <v>85.454256233877899</v>
      </c>
      <c r="G38" s="16">
        <f>TI_RPI_PT_E!G$2</f>
        <v>260.19277730008588</v>
      </c>
      <c r="H38" s="16">
        <f>TI_RPI_PT_E!H$2</f>
        <v>267.50739466895948</v>
      </c>
      <c r="I38" s="16">
        <f>TI_RPI_PT_E!I$2</f>
        <v>0</v>
      </c>
      <c r="J38" s="16">
        <f>TI_RPI_PT_E!J$2</f>
        <v>0</v>
      </c>
      <c r="K38" s="16">
        <f>TI_RPI_PT_E!K$2</f>
        <v>49.112725709372313</v>
      </c>
      <c r="L38" s="16">
        <f>TI_RPI_PT_E!L$2</f>
        <v>40.753052450558897</v>
      </c>
      <c r="M38" s="16">
        <f>TI_RPI_PT_E!M$2</f>
        <v>95.090541702493553</v>
      </c>
      <c r="N38" s="16">
        <f>TI_RPI_PT_E!N$2</f>
        <v>74.191487532244196</v>
      </c>
      <c r="O38" s="16">
        <f>TI_RPI_PT_E!O$2</f>
        <v>81.506190885640578</v>
      </c>
      <c r="P38" s="16">
        <f>TI_RPI_PT_E!P$2</f>
        <v>191.2259673258813</v>
      </c>
      <c r="Q38" s="16">
        <f>TI_RPI_PT_E!Q$2</f>
        <v>111.8097162510748</v>
      </c>
      <c r="R38" s="16">
        <f>TI_RPI_PT_E!R$2</f>
        <v>86.730954428202921</v>
      </c>
      <c r="S38" s="16">
        <f>TI_RPI_PT_E!S$2</f>
        <v>67.921840068787617</v>
      </c>
      <c r="T38" s="16">
        <f>TI_RPI_PT_E!T$2</f>
        <v>53.347893379191753</v>
      </c>
      <c r="U38" s="16">
        <f>TI_RPI_PT_E!U$2</f>
        <v>39.196130696474633</v>
      </c>
      <c r="V38" s="16">
        <f>TI_RPI_PT_E!V$2</f>
        <v>56.289423903697333</v>
      </c>
      <c r="W38" s="16">
        <f>TI_RPI_PT_E!W$2</f>
        <v>63.499570077386068</v>
      </c>
      <c r="X38" s="16">
        <f>TI_RPI_PT_E!X$2</f>
        <v>83.239724849527079</v>
      </c>
    </row>
    <row r="39" spans="1:24" ht="11.25" customHeight="1" x14ac:dyDescent="0.2">
      <c r="A39" s="14" t="s">
        <v>215</v>
      </c>
      <c r="B39" s="15" t="str">
        <f ca="1">HYPERLINK("#"&amp;CELL("address",TI_RPI_IT_E!$X$2),"TI_RPI_IT_E")</f>
        <v>TI_RPI_IT_E</v>
      </c>
      <c r="C39" s="16">
        <f>TI_RPI_IT_E!C$2</f>
        <v>27.943766122098022</v>
      </c>
      <c r="D39" s="16">
        <f>TI_RPI_IT_E!D$2</f>
        <v>45.12760103181428</v>
      </c>
      <c r="E39" s="16">
        <f>TI_RPI_IT_E!E$2</f>
        <v>85.39114359415305</v>
      </c>
      <c r="F39" s="16">
        <f>TI_RPI_IT_E!F$2</f>
        <v>19.525193465176269</v>
      </c>
      <c r="G39" s="16">
        <f>TI_RPI_IT_E!G$2</f>
        <v>63.630008598452264</v>
      </c>
      <c r="H39" s="16">
        <f>TI_RPI_IT_E!H$2</f>
        <v>150.60782459157349</v>
      </c>
      <c r="I39" s="16">
        <f>TI_RPI_IT_E!I$2</f>
        <v>168.55597592433361</v>
      </c>
      <c r="J39" s="16">
        <f>TI_RPI_IT_E!J$2</f>
        <v>78.622184006878754</v>
      </c>
      <c r="K39" s="16">
        <f>TI_RPI_IT_E!K$2</f>
        <v>131.9085984522786</v>
      </c>
      <c r="L39" s="16">
        <f>TI_RPI_IT_E!L$2</f>
        <v>151.51788478073951</v>
      </c>
      <c r="M39" s="16">
        <f>TI_RPI_IT_E!M$2</f>
        <v>0</v>
      </c>
      <c r="N39" s="16">
        <f>TI_RPI_IT_E!N$2</f>
        <v>15.40558899398108</v>
      </c>
      <c r="O39" s="16">
        <f>TI_RPI_IT_E!O$2</f>
        <v>0</v>
      </c>
      <c r="P39" s="16">
        <f>TI_RPI_IT_E!P$2</f>
        <v>0</v>
      </c>
      <c r="Q39" s="16">
        <f>TI_RPI_IT_E!Q$2</f>
        <v>0</v>
      </c>
      <c r="R39" s="16">
        <f>TI_RPI_IT_E!R$2</f>
        <v>0</v>
      </c>
      <c r="S39" s="16">
        <f>TI_RPI_IT_E!S$2</f>
        <v>0</v>
      </c>
      <c r="T39" s="16">
        <f>TI_RPI_IT_E!T$2</f>
        <v>0</v>
      </c>
      <c r="U39" s="16">
        <f>TI_RPI_IT_E!U$2</f>
        <v>0</v>
      </c>
      <c r="V39" s="16">
        <f>TI_RPI_IT_E!V$2</f>
        <v>0</v>
      </c>
      <c r="W39" s="16">
        <f>TI_RPI_IT_E!W$2</f>
        <v>0</v>
      </c>
      <c r="X39" s="16">
        <f>TI_RPI_IT_E!X$2</f>
        <v>0</v>
      </c>
    </row>
    <row r="40" spans="1:24" ht="11.25" customHeight="1" x14ac:dyDescent="0.2">
      <c r="A40" s="14" t="s">
        <v>216</v>
      </c>
      <c r="B40" s="15" t="str">
        <f ca="1">HYPERLINK("#"&amp;CELL("address",TI_RPI_DU_E!$X$2),"TI_RPI_DU_E")</f>
        <v>TI_RPI_DU_E</v>
      </c>
      <c r="C40" s="16">
        <f>TI_RPI_DU_E!C$2</f>
        <v>0</v>
      </c>
      <c r="D40" s="16">
        <f>TI_RPI_DU_E!D$2</f>
        <v>0</v>
      </c>
      <c r="E40" s="16">
        <f>TI_RPI_DU_E!E$2</f>
        <v>0</v>
      </c>
      <c r="F40" s="16">
        <f>TI_RPI_DU_E!F$2</f>
        <v>0</v>
      </c>
      <c r="G40" s="16">
        <f>TI_RPI_DU_E!G$2</f>
        <v>0</v>
      </c>
      <c r="H40" s="16">
        <f>TI_RPI_DU_E!H$2</f>
        <v>0</v>
      </c>
      <c r="I40" s="16">
        <f>TI_RPI_DU_E!I$2</f>
        <v>0</v>
      </c>
      <c r="J40" s="16">
        <f>TI_RPI_DU_E!J$2</f>
        <v>0</v>
      </c>
      <c r="K40" s="16">
        <f>TI_RPI_DU_E!K$2</f>
        <v>0</v>
      </c>
      <c r="L40" s="16">
        <f>TI_RPI_DU_E!L$2</f>
        <v>0</v>
      </c>
      <c r="M40" s="16">
        <f>TI_RPI_DU_E!M$2</f>
        <v>0</v>
      </c>
      <c r="N40" s="16">
        <f>TI_RPI_DU_E!N$2</f>
        <v>0</v>
      </c>
      <c r="O40" s="16">
        <f>TI_RPI_DU_E!O$2</f>
        <v>0</v>
      </c>
      <c r="P40" s="16">
        <f>TI_RPI_DU_E!P$2</f>
        <v>0</v>
      </c>
      <c r="Q40" s="16">
        <f>TI_RPI_DU_E!Q$2</f>
        <v>0</v>
      </c>
      <c r="R40" s="16">
        <f>TI_RPI_DU_E!R$2</f>
        <v>0</v>
      </c>
      <c r="S40" s="16">
        <f>TI_RPI_DU_E!S$2</f>
        <v>0</v>
      </c>
      <c r="T40" s="16">
        <f>TI_RPI_DU_E!T$2</f>
        <v>0</v>
      </c>
      <c r="U40" s="16">
        <f>TI_RPI_DU_E!U$2</f>
        <v>0</v>
      </c>
      <c r="V40" s="16">
        <f>TI_RPI_DU_E!V$2</f>
        <v>0</v>
      </c>
      <c r="W40" s="16">
        <f>TI_RPI_DU_E!W$2</f>
        <v>0</v>
      </c>
      <c r="X40" s="16">
        <f>TI_RPI_DU_E!X$2</f>
        <v>0</v>
      </c>
    </row>
    <row r="41" spans="1:24" ht="11.25" customHeight="1" x14ac:dyDescent="0.2">
      <c r="A41" s="14" t="s">
        <v>217</v>
      </c>
      <c r="B41" s="15" t="str">
        <f ca="1">HYPERLINK("#"&amp;CELL("address",TI_RPI_PII_E!$X$2),"TI_RPI_PII_E")</f>
        <v>TI_RPI_PII_E</v>
      </c>
      <c r="C41" s="16">
        <f>TI_RPI_PII_E!C$2</f>
        <v>0</v>
      </c>
      <c r="D41" s="16">
        <f>TI_RPI_PII_E!D$2</f>
        <v>0</v>
      </c>
      <c r="E41" s="16">
        <f>TI_RPI_PII_E!E$2</f>
        <v>0</v>
      </c>
      <c r="F41" s="16">
        <f>TI_RPI_PII_E!F$2</f>
        <v>0</v>
      </c>
      <c r="G41" s="16">
        <f>TI_RPI_PII_E!G$2</f>
        <v>0</v>
      </c>
      <c r="H41" s="16">
        <f>TI_RPI_PII_E!H$2</f>
        <v>0</v>
      </c>
      <c r="I41" s="16">
        <f>TI_RPI_PII_E!I$2</f>
        <v>0</v>
      </c>
      <c r="J41" s="16">
        <f>TI_RPI_PII_E!J$2</f>
        <v>0</v>
      </c>
      <c r="K41" s="16">
        <f>TI_RPI_PII_E!K$2</f>
        <v>0</v>
      </c>
      <c r="L41" s="16">
        <f>TI_RPI_PII_E!L$2</f>
        <v>0</v>
      </c>
      <c r="M41" s="16">
        <f>TI_RPI_PII_E!M$2</f>
        <v>0</v>
      </c>
      <c r="N41" s="16">
        <f>TI_RPI_PII_E!N$2</f>
        <v>0</v>
      </c>
      <c r="O41" s="16">
        <f>TI_RPI_PII_E!O$2</f>
        <v>0</v>
      </c>
      <c r="P41" s="16">
        <f>TI_RPI_PII_E!P$2</f>
        <v>1.050902837489252</v>
      </c>
      <c r="Q41" s="16">
        <f>TI_RPI_PII_E!Q$2</f>
        <v>201.77704213241611</v>
      </c>
      <c r="R41" s="16">
        <f>TI_RPI_PII_E!R$2</f>
        <v>178.6567497850387</v>
      </c>
      <c r="S41" s="16">
        <f>TI_RPI_PII_E!S$2</f>
        <v>199.62742906276867</v>
      </c>
      <c r="T41" s="16">
        <f>TI_RPI_PII_E!T$2</f>
        <v>243.72338779019779</v>
      </c>
      <c r="U41" s="16">
        <f>TI_RPI_PII_E!U$2</f>
        <v>236.54505588993976</v>
      </c>
      <c r="V41" s="16">
        <f>TI_RPI_PII_E!V$2</f>
        <v>185.59991401547722</v>
      </c>
      <c r="W41" s="16">
        <f>TI_RPI_PII_E!W$2</f>
        <v>223.01874462596732</v>
      </c>
      <c r="X41" s="16">
        <f>TI_RPI_PII_E!X$2</f>
        <v>223.91831470335342</v>
      </c>
    </row>
    <row r="42" spans="1:24" ht="11.25" customHeight="1" x14ac:dyDescent="0.2">
      <c r="A42" s="11" t="s">
        <v>159</v>
      </c>
      <c r="B42" s="12" t="str">
        <f ca="1">HYPERLINK("#"&amp;CELL("address",TI_PF_E!$X$2),"TI_PF_E")</f>
        <v>TI_PF_E</v>
      </c>
      <c r="C42" s="13">
        <f>TI_PF_E!C$2</f>
        <v>0</v>
      </c>
      <c r="D42" s="13">
        <f>TI_PF_E!D$2</f>
        <v>0</v>
      </c>
      <c r="E42" s="13">
        <f>TI_PF_E!E$2</f>
        <v>0</v>
      </c>
      <c r="F42" s="13">
        <f>TI_PF_E!F$2</f>
        <v>0</v>
      </c>
      <c r="G42" s="13">
        <f>TI_PF_E!G$2</f>
        <v>0</v>
      </c>
      <c r="H42" s="13">
        <f>TI_PF_E!H$2</f>
        <v>0</v>
      </c>
      <c r="I42" s="13">
        <f>TI_PF_E!I$2</f>
        <v>0</v>
      </c>
      <c r="J42" s="13">
        <f>TI_PF_E!J$2</f>
        <v>0</v>
      </c>
      <c r="K42" s="13">
        <f>TI_PF_E!K$2</f>
        <v>0</v>
      </c>
      <c r="L42" s="13">
        <f>TI_PF_E!L$2</f>
        <v>0</v>
      </c>
      <c r="M42" s="13">
        <f>TI_PF_E!M$2</f>
        <v>0</v>
      </c>
      <c r="N42" s="13">
        <f>TI_PF_E!N$2</f>
        <v>0</v>
      </c>
      <c r="O42" s="13">
        <f>TI_PF_E!O$2</f>
        <v>0</v>
      </c>
      <c r="P42" s="13">
        <f>TI_PF_E!P$2</f>
        <v>0</v>
      </c>
      <c r="Q42" s="13">
        <f>TI_PF_E!Q$2</f>
        <v>0</v>
      </c>
      <c r="R42" s="13">
        <f>TI_PF_E!R$2</f>
        <v>0</v>
      </c>
      <c r="S42" s="13">
        <f>TI_PF_E!S$2</f>
        <v>0</v>
      </c>
      <c r="T42" s="13">
        <f>TI_PF_E!T$2</f>
        <v>0</v>
      </c>
      <c r="U42" s="13">
        <f>TI_PF_E!U$2</f>
        <v>0</v>
      </c>
      <c r="V42" s="13">
        <f>TI_PF_E!V$2</f>
        <v>0</v>
      </c>
      <c r="W42" s="13">
        <f>TI_PF_E!W$2</f>
        <v>0</v>
      </c>
      <c r="X42" s="13">
        <f>TI_PF_E!X$2</f>
        <v>0</v>
      </c>
    </row>
    <row r="43" spans="1:24" ht="11.25" customHeight="1" x14ac:dyDescent="0.2">
      <c r="A43" s="11" t="s">
        <v>161</v>
      </c>
      <c r="B43" s="12" t="str">
        <f ca="1">HYPERLINK("#"&amp;CELL("address",TI_BKBPB_E!$X$2),"TI_BKBPB_E")</f>
        <v>TI_BKBPB_E</v>
      </c>
      <c r="C43" s="13">
        <f>TI_BKBPB_E!C$2</f>
        <v>0</v>
      </c>
      <c r="D43" s="13">
        <f>TI_BKBPB_E!D$2</f>
        <v>0</v>
      </c>
      <c r="E43" s="13">
        <f>TI_BKBPB_E!E$2</f>
        <v>0</v>
      </c>
      <c r="F43" s="13">
        <f>TI_BKBPB_E!F$2</f>
        <v>0</v>
      </c>
      <c r="G43" s="13">
        <f>TI_BKBPB_E!G$2</f>
        <v>0</v>
      </c>
      <c r="H43" s="13">
        <f>TI_BKBPB_E!H$2</f>
        <v>0</v>
      </c>
      <c r="I43" s="13">
        <f>TI_BKBPB_E!I$2</f>
        <v>0</v>
      </c>
      <c r="J43" s="13">
        <f>TI_BKBPB_E!J$2</f>
        <v>0</v>
      </c>
      <c r="K43" s="13">
        <f>TI_BKBPB_E!K$2</f>
        <v>0</v>
      </c>
      <c r="L43" s="13">
        <f>TI_BKBPB_E!L$2</f>
        <v>0</v>
      </c>
      <c r="M43" s="13">
        <f>TI_BKBPB_E!M$2</f>
        <v>0</v>
      </c>
      <c r="N43" s="13">
        <f>TI_BKBPB_E!N$2</f>
        <v>0</v>
      </c>
      <c r="O43" s="13">
        <f>TI_BKBPB_E!O$2</f>
        <v>0</v>
      </c>
      <c r="P43" s="13">
        <f>TI_BKBPB_E!P$2</f>
        <v>0</v>
      </c>
      <c r="Q43" s="13">
        <f>TI_BKBPB_E!Q$2</f>
        <v>0</v>
      </c>
      <c r="R43" s="13">
        <f>TI_BKBPB_E!R$2</f>
        <v>0</v>
      </c>
      <c r="S43" s="13">
        <f>TI_BKBPB_E!S$2</f>
        <v>0</v>
      </c>
      <c r="T43" s="13">
        <f>TI_BKBPB_E!T$2</f>
        <v>0</v>
      </c>
      <c r="U43" s="13">
        <f>TI_BKBPB_E!U$2</f>
        <v>0</v>
      </c>
      <c r="V43" s="13">
        <f>TI_BKBPB_E!V$2</f>
        <v>0</v>
      </c>
      <c r="W43" s="13">
        <f>TI_BKBPB_E!W$2</f>
        <v>0</v>
      </c>
      <c r="X43" s="13">
        <f>TI_BKBPB_E!X$2</f>
        <v>0</v>
      </c>
    </row>
    <row r="44" spans="1:24" ht="11.25" customHeight="1" x14ac:dyDescent="0.2">
      <c r="A44" s="11" t="s">
        <v>166</v>
      </c>
      <c r="B44" s="12" t="str">
        <f ca="1">HYPERLINK("#"&amp;CELL("address",TI_CL_E!$X$2),"TI_CL_E")</f>
        <v>TI_CL_E</v>
      </c>
      <c r="C44" s="13">
        <f>TI_CL_E!C$2</f>
        <v>0</v>
      </c>
      <c r="D44" s="13">
        <f>TI_CL_E!D$2</f>
        <v>0</v>
      </c>
      <c r="E44" s="13">
        <f>TI_CL_E!E$2</f>
        <v>0</v>
      </c>
      <c r="F44" s="13">
        <f>TI_CL_E!F$2</f>
        <v>0</v>
      </c>
      <c r="G44" s="13">
        <f>TI_CL_E!G$2</f>
        <v>0</v>
      </c>
      <c r="H44" s="13">
        <f>TI_CL_E!H$2</f>
        <v>0</v>
      </c>
      <c r="I44" s="13">
        <f>TI_CL_E!I$2</f>
        <v>0</v>
      </c>
      <c r="J44" s="13">
        <f>TI_CL_E!J$2</f>
        <v>0</v>
      </c>
      <c r="K44" s="13">
        <f>TI_CL_E!K$2</f>
        <v>0</v>
      </c>
      <c r="L44" s="13">
        <f>TI_CL_E!L$2</f>
        <v>0</v>
      </c>
      <c r="M44" s="13">
        <f>TI_CL_E!M$2</f>
        <v>0</v>
      </c>
      <c r="N44" s="13">
        <f>TI_CL_E!N$2</f>
        <v>0</v>
      </c>
      <c r="O44" s="13">
        <f>TI_CL_E!O$2</f>
        <v>0</v>
      </c>
      <c r="P44" s="13">
        <f>TI_CL_E!P$2</f>
        <v>0</v>
      </c>
      <c r="Q44" s="13">
        <f>TI_CL_E!Q$2</f>
        <v>0</v>
      </c>
      <c r="R44" s="13">
        <f>TI_CL_E!R$2</f>
        <v>0</v>
      </c>
      <c r="S44" s="13">
        <f>TI_CL_E!S$2</f>
        <v>0</v>
      </c>
      <c r="T44" s="13">
        <f>TI_CL_E!T$2</f>
        <v>0</v>
      </c>
      <c r="U44" s="13">
        <f>TI_CL_E!U$2</f>
        <v>0</v>
      </c>
      <c r="V44" s="13">
        <f>TI_CL_E!V$2</f>
        <v>0</v>
      </c>
      <c r="W44" s="13">
        <f>TI_CL_E!W$2</f>
        <v>0</v>
      </c>
      <c r="X44" s="13">
        <f>TI_CL_E!X$2</f>
        <v>0</v>
      </c>
    </row>
    <row r="45" spans="1:24" ht="11.25" customHeight="1" x14ac:dyDescent="0.2">
      <c r="A45" s="11" t="s">
        <v>218</v>
      </c>
      <c r="B45" s="12" t="str">
        <f ca="1">HYPERLINK("#"&amp;CELL("address",TI_BNG_E!$X$2),"TI_BNG_E")</f>
        <v>TI_BNG_E</v>
      </c>
      <c r="C45" s="13">
        <f>TI_BNG_E!C$2</f>
        <v>0</v>
      </c>
      <c r="D45" s="13">
        <f>TI_BNG_E!D$2</f>
        <v>0</v>
      </c>
      <c r="E45" s="13">
        <f>TI_BNG_E!E$2</f>
        <v>0</v>
      </c>
      <c r="F45" s="13">
        <f>TI_BNG_E!F$2</f>
        <v>0</v>
      </c>
      <c r="G45" s="13">
        <f>TI_BNG_E!G$2</f>
        <v>0</v>
      </c>
      <c r="H45" s="13">
        <f>TI_BNG_E!H$2</f>
        <v>0</v>
      </c>
      <c r="I45" s="13">
        <f>TI_BNG_E!I$2</f>
        <v>0</v>
      </c>
      <c r="J45" s="13">
        <f>TI_BNG_E!J$2</f>
        <v>0</v>
      </c>
      <c r="K45" s="13">
        <f>TI_BNG_E!K$2</f>
        <v>0</v>
      </c>
      <c r="L45" s="13">
        <f>TI_BNG_E!L$2</f>
        <v>0</v>
      </c>
      <c r="M45" s="13">
        <f>TI_BNG_E!M$2</f>
        <v>0</v>
      </c>
      <c r="N45" s="13">
        <f>TI_BNG_E!N$2</f>
        <v>0</v>
      </c>
      <c r="O45" s="13">
        <f>TI_BNG_E!O$2</f>
        <v>0</v>
      </c>
      <c r="P45" s="13">
        <f>TI_BNG_E!P$2</f>
        <v>0</v>
      </c>
      <c r="Q45" s="13">
        <f>TI_BNG_E!Q$2</f>
        <v>0</v>
      </c>
      <c r="R45" s="13">
        <f>TI_BNG_E!R$2</f>
        <v>0</v>
      </c>
      <c r="S45" s="13">
        <f>TI_BNG_E!S$2</f>
        <v>0</v>
      </c>
      <c r="T45" s="13">
        <f>TI_BNG_E!T$2</f>
        <v>0</v>
      </c>
      <c r="U45" s="13">
        <f>TI_BNG_E!U$2</f>
        <v>0</v>
      </c>
      <c r="V45" s="13">
        <f>TI_BNG_E!V$2</f>
        <v>0</v>
      </c>
      <c r="W45" s="13">
        <f>TI_BNG_E!W$2</f>
        <v>0</v>
      </c>
      <c r="X45" s="13">
        <f>TI_BNG_E!X$2</f>
        <v>0</v>
      </c>
    </row>
    <row r="46" spans="1:24" ht="11.25" customHeight="1" x14ac:dyDescent="0.2">
      <c r="A46" s="11" t="s">
        <v>219</v>
      </c>
      <c r="B46" s="12" t="str">
        <f ca="1">HYPERLINK("#"&amp;CELL("address",TI_LBB_E!$X$2),"TI_LBB_E")</f>
        <v>TI_LBB_E</v>
      </c>
      <c r="C46" s="13">
        <f>TI_LBB_E!C$2</f>
        <v>0</v>
      </c>
      <c r="D46" s="13">
        <f>TI_LBB_E!D$2</f>
        <v>0</v>
      </c>
      <c r="E46" s="13">
        <f>TI_LBB_E!E$2</f>
        <v>0</v>
      </c>
      <c r="F46" s="13">
        <f>TI_LBB_E!F$2</f>
        <v>0</v>
      </c>
      <c r="G46" s="13">
        <f>TI_LBB_E!G$2</f>
        <v>0</v>
      </c>
      <c r="H46" s="13">
        <f>TI_LBB_E!H$2</f>
        <v>0</v>
      </c>
      <c r="I46" s="13">
        <f>TI_LBB_E!I$2</f>
        <v>70.698366294067057</v>
      </c>
      <c r="J46" s="13">
        <f>TI_LBB_E!J$2</f>
        <v>132.55950128976781</v>
      </c>
      <c r="K46" s="13">
        <f>TI_LBB_E!K$2</f>
        <v>133.4431642304385</v>
      </c>
      <c r="L46" s="13">
        <f>TI_LBB_E!L$2</f>
        <v>220.9324161650903</v>
      </c>
      <c r="M46" s="13">
        <f>TI_LBB_E!M$2</f>
        <v>322.56139294926908</v>
      </c>
      <c r="N46" s="13">
        <f>TI_LBB_E!N$2</f>
        <v>303.11934651762681</v>
      </c>
      <c r="O46" s="13">
        <f>TI_LBB_E!O$2</f>
        <v>273.95623387790192</v>
      </c>
      <c r="P46" s="13">
        <f>TI_LBB_E!P$2</f>
        <v>266.88641444539979</v>
      </c>
      <c r="Q46" s="13">
        <f>TI_LBB_E!Q$2</f>
        <v>266.00266552020628</v>
      </c>
      <c r="R46" s="13">
        <f>TI_LBB_E!R$2</f>
        <v>319.64746345657784</v>
      </c>
      <c r="S46" s="13">
        <f>TI_LBB_E!S$2</f>
        <v>270.25417024935513</v>
      </c>
      <c r="T46" s="13">
        <f>TI_LBB_E!T$2</f>
        <v>252.98082545141867</v>
      </c>
      <c r="U46" s="13">
        <f>TI_LBB_E!U$2</f>
        <v>266.51006018916587</v>
      </c>
      <c r="V46" s="13">
        <f>TI_LBB_E!V$2</f>
        <v>270.45588993981085</v>
      </c>
      <c r="W46" s="13">
        <f>TI_LBB_E!W$2</f>
        <v>237.0597592433362</v>
      </c>
      <c r="X46" s="13">
        <f>TI_LBB_E!X$2</f>
        <v>302.52158211521919</v>
      </c>
    </row>
    <row r="47" spans="1:24" ht="11.25" customHeight="1" x14ac:dyDescent="0.2">
      <c r="A47" s="11" t="s">
        <v>170</v>
      </c>
      <c r="B47" s="12" t="str">
        <f ca="1">HYPERLINK("#"&amp;CELL("address",TI_CPP_E!$X$2),"TI_CPP_E")</f>
        <v>TI_CPP_E</v>
      </c>
      <c r="C47" s="13">
        <f>TI_CPP_E!C$2</f>
        <v>0</v>
      </c>
      <c r="D47" s="13">
        <f>TI_CPP_E!D$2</f>
        <v>0</v>
      </c>
      <c r="E47" s="13">
        <f>TI_CPP_E!E$2</f>
        <v>0</v>
      </c>
      <c r="F47" s="13">
        <f>TI_CPP_E!F$2</f>
        <v>0</v>
      </c>
      <c r="G47" s="13">
        <f>TI_CPP_E!G$2</f>
        <v>0</v>
      </c>
      <c r="H47" s="13">
        <f>TI_CPP_E!H$2</f>
        <v>0</v>
      </c>
      <c r="I47" s="13">
        <f>TI_CPP_E!I$2</f>
        <v>0</v>
      </c>
      <c r="J47" s="13">
        <f>TI_CPP_E!J$2</f>
        <v>0</v>
      </c>
      <c r="K47" s="13">
        <f>TI_CPP_E!K$2</f>
        <v>0</v>
      </c>
      <c r="L47" s="13">
        <f>TI_CPP_E!L$2</f>
        <v>0</v>
      </c>
      <c r="M47" s="13">
        <f>TI_CPP_E!M$2</f>
        <v>0</v>
      </c>
      <c r="N47" s="13">
        <f>TI_CPP_E!N$2</f>
        <v>0</v>
      </c>
      <c r="O47" s="13">
        <f>TI_CPP_E!O$2</f>
        <v>33.462338779019767</v>
      </c>
      <c r="P47" s="13">
        <f>TI_CPP_E!P$2</f>
        <v>13.255975924333621</v>
      </c>
      <c r="Q47" s="13">
        <f>TI_CPP_E!Q$2</f>
        <v>21.758899398108341</v>
      </c>
      <c r="R47" s="13">
        <f>TI_CPP_E!R$2</f>
        <v>13.47093723129837</v>
      </c>
      <c r="S47" s="13">
        <f>TI_CPP_E!S$2</f>
        <v>15.45331040412726</v>
      </c>
      <c r="T47" s="13">
        <f>TI_CPP_E!T$2</f>
        <v>15.44823731728289</v>
      </c>
      <c r="U47" s="13">
        <f>TI_CPP_E!U$2</f>
        <v>15.44823731728289</v>
      </c>
      <c r="V47" s="13">
        <f>TI_CPP_E!V$2</f>
        <v>15.85339638865004</v>
      </c>
      <c r="W47" s="13">
        <f>TI_CPP_E!W$2</f>
        <v>15.85339638865004</v>
      </c>
      <c r="X47" s="13">
        <f>TI_CPP_E!X$2</f>
        <v>17.614875322441961</v>
      </c>
    </row>
    <row r="48" spans="1:24" ht="11.25" customHeight="1" x14ac:dyDescent="0.2">
      <c r="A48" s="11" t="s">
        <v>220</v>
      </c>
      <c r="B48" s="12" t="str">
        <f ca="1">HYPERLINK("#"&amp;CELL("address",TI_GTL_E!$X$2),"TI_GTL_E")</f>
        <v>TI_GTL_E</v>
      </c>
      <c r="C48" s="13">
        <f>TI_GTL_E!C$2</f>
        <v>0</v>
      </c>
      <c r="D48" s="13">
        <f>TI_GTL_E!D$2</f>
        <v>0</v>
      </c>
      <c r="E48" s="13">
        <f>TI_GTL_E!E$2</f>
        <v>0</v>
      </c>
      <c r="F48" s="13">
        <f>TI_GTL_E!F$2</f>
        <v>0</v>
      </c>
      <c r="G48" s="13">
        <f>TI_GTL_E!G$2</f>
        <v>0</v>
      </c>
      <c r="H48" s="13">
        <f>TI_GTL_E!H$2</f>
        <v>0</v>
      </c>
      <c r="I48" s="13">
        <f>TI_GTL_E!I$2</f>
        <v>0</v>
      </c>
      <c r="J48" s="13">
        <f>TI_GTL_E!J$2</f>
        <v>0</v>
      </c>
      <c r="K48" s="13">
        <f>TI_GTL_E!K$2</f>
        <v>0</v>
      </c>
      <c r="L48" s="13">
        <f>TI_GTL_E!L$2</f>
        <v>0</v>
      </c>
      <c r="M48" s="13">
        <f>TI_GTL_E!M$2</f>
        <v>0</v>
      </c>
      <c r="N48" s="13">
        <f>TI_GTL_E!N$2</f>
        <v>0</v>
      </c>
      <c r="O48" s="13">
        <f>TI_GTL_E!O$2</f>
        <v>0</v>
      </c>
      <c r="P48" s="13">
        <f>TI_GTL_E!P$2</f>
        <v>0</v>
      </c>
      <c r="Q48" s="13">
        <f>TI_GTL_E!Q$2</f>
        <v>0</v>
      </c>
      <c r="R48" s="13">
        <f>TI_GTL_E!R$2</f>
        <v>0</v>
      </c>
      <c r="S48" s="13">
        <f>TI_GTL_E!S$2</f>
        <v>0</v>
      </c>
      <c r="T48" s="13">
        <f>TI_GTL_E!T$2</f>
        <v>0</v>
      </c>
      <c r="U48" s="13">
        <f>TI_GTL_E!U$2</f>
        <v>0</v>
      </c>
      <c r="V48" s="13">
        <f>TI_GTL_E!V$2</f>
        <v>0</v>
      </c>
      <c r="W48" s="13">
        <f>TI_GTL_E!W$2</f>
        <v>0</v>
      </c>
      <c r="X48" s="13">
        <f>TI_GTL_E!X$2</f>
        <v>0</v>
      </c>
    </row>
    <row r="49" spans="1:24" ht="11.25" customHeight="1" x14ac:dyDescent="0.2">
      <c r="A49" s="11" t="s">
        <v>221</v>
      </c>
      <c r="B49" s="12" t="str">
        <f ca="1">HYPERLINK("#"&amp;CELL("address",TI_NSP_E!$X$2),"TI_NSP_E")</f>
        <v>TI_NSP_E</v>
      </c>
      <c r="C49" s="13">
        <f>TI_NSP_E!C$2</f>
        <v>0</v>
      </c>
      <c r="D49" s="13">
        <f>TI_NSP_E!D$2</f>
        <v>0</v>
      </c>
      <c r="E49" s="13">
        <f>TI_NSP_E!E$2</f>
        <v>0</v>
      </c>
      <c r="F49" s="13">
        <f>TI_NSP_E!F$2</f>
        <v>0</v>
      </c>
      <c r="G49" s="13">
        <f>TI_NSP_E!G$2</f>
        <v>0</v>
      </c>
      <c r="H49" s="13">
        <f>TI_NSP_E!H$2</f>
        <v>0</v>
      </c>
      <c r="I49" s="13">
        <f>TI_NSP_E!I$2</f>
        <v>0</v>
      </c>
      <c r="J49" s="13">
        <f>TI_NSP_E!J$2</f>
        <v>0</v>
      </c>
      <c r="K49" s="13">
        <f>TI_NSP_E!K$2</f>
        <v>0</v>
      </c>
      <c r="L49" s="13">
        <f>TI_NSP_E!L$2</f>
        <v>0</v>
      </c>
      <c r="M49" s="13">
        <f>TI_NSP_E!M$2</f>
        <v>0</v>
      </c>
      <c r="N49" s="13">
        <f>TI_NSP_E!N$2</f>
        <v>0</v>
      </c>
      <c r="O49" s="13">
        <f>TI_NSP_E!O$2</f>
        <v>57.201203783319002</v>
      </c>
      <c r="P49" s="13">
        <f>TI_NSP_E!P$2</f>
        <v>262.23129836629403</v>
      </c>
      <c r="Q49" s="13">
        <f>TI_NSP_E!Q$2</f>
        <v>230.00859845227859</v>
      </c>
      <c r="R49" s="13">
        <f>TI_NSP_E!R$2</f>
        <v>245.07738607050729</v>
      </c>
      <c r="S49" s="13">
        <f>TI_NSP_E!S$2</f>
        <v>244.8409286328461</v>
      </c>
      <c r="T49" s="13">
        <f>TI_NSP_E!T$2</f>
        <v>247.5581255374033</v>
      </c>
      <c r="U49" s="13">
        <f>TI_NSP_E!U$2</f>
        <v>222.1237317282889</v>
      </c>
      <c r="V49" s="13">
        <f>TI_NSP_E!V$2</f>
        <v>222.33955288048151</v>
      </c>
      <c r="W49" s="13">
        <f>TI_NSP_E!W$2</f>
        <v>185.89071367153909</v>
      </c>
      <c r="X49" s="13">
        <f>TI_NSP_E!X$2</f>
        <v>165.68168529664661</v>
      </c>
    </row>
    <row r="50" spans="1:24" ht="11.25" customHeight="1" x14ac:dyDescent="0.2">
      <c r="A50" s="9" t="s">
        <v>154</v>
      </c>
      <c r="B50" s="9" t="str">
        <f ca="1">HYPERLINK("#"&amp;CELL("address",TO!$X$2),"TO")</f>
        <v>TO</v>
      </c>
      <c r="C50" s="10">
        <f>TO!C$2</f>
        <v>17039.662510748061</v>
      </c>
      <c r="D50" s="10">
        <f>TO!D$2</f>
        <v>17824.593723129834</v>
      </c>
      <c r="E50" s="10">
        <f>TO!E$2</f>
        <v>17185.124247635424</v>
      </c>
      <c r="F50" s="10">
        <f>TO!F$2</f>
        <v>18004.809888220119</v>
      </c>
      <c r="G50" s="10">
        <f>TO!G$2</f>
        <v>18157.485468615647</v>
      </c>
      <c r="H50" s="10">
        <f>TO!H$2</f>
        <v>18730.355717970764</v>
      </c>
      <c r="I50" s="10">
        <f>TO!I$2</f>
        <v>19506.369045571795</v>
      </c>
      <c r="J50" s="10">
        <f>TO!J$2</f>
        <v>18046.754428202923</v>
      </c>
      <c r="K50" s="10">
        <f>TO!K$2</f>
        <v>17565.39140154772</v>
      </c>
      <c r="L50" s="10">
        <f>TO!L$2</f>
        <v>16660.545743766121</v>
      </c>
      <c r="M50" s="10">
        <f>TO!M$2</f>
        <v>17746.118056749783</v>
      </c>
      <c r="N50" s="10">
        <f>TO!N$2</f>
        <v>16404.057179707652</v>
      </c>
      <c r="O50" s="10">
        <f>TO!O$2</f>
        <v>16811.303611349955</v>
      </c>
      <c r="P50" s="10">
        <f>TO!P$2</f>
        <v>19991.506018916589</v>
      </c>
      <c r="Q50" s="10">
        <f>TO!Q$2</f>
        <v>18964.304557179705</v>
      </c>
      <c r="R50" s="10">
        <f>TO!R$2</f>
        <v>21363.537489251932</v>
      </c>
      <c r="S50" s="10">
        <f>TO!S$2</f>
        <v>21787.372055030097</v>
      </c>
      <c r="T50" s="10">
        <f>TO!T$2</f>
        <v>22371.601289767841</v>
      </c>
      <c r="U50" s="10">
        <f>TO!U$2</f>
        <v>20925.134479793636</v>
      </c>
      <c r="V50" s="10">
        <f>TO!V$2</f>
        <v>18999.73190025795</v>
      </c>
      <c r="W50" s="10">
        <f>TO!W$2</f>
        <v>18084.058039552881</v>
      </c>
      <c r="X50" s="10">
        <f>TO!X$2</f>
        <v>17169.1815133276</v>
      </c>
    </row>
    <row r="51" spans="1:24" ht="11.25" customHeight="1" x14ac:dyDescent="0.2">
      <c r="A51" s="11" t="s">
        <v>222</v>
      </c>
      <c r="B51" s="12" t="str">
        <f ca="1">HYPERLINK("#"&amp;CELL("address",TO_EHG!$X$2),"TO_EHG")</f>
        <v>TO_EHG</v>
      </c>
      <c r="C51" s="13">
        <f>TO_EHG!C$2</f>
        <v>3897.4013757523644</v>
      </c>
      <c r="D51" s="13">
        <f>TO_EHG!D$2</f>
        <v>4160.6334479793641</v>
      </c>
      <c r="E51" s="13">
        <f>TO_EHG!E$2</f>
        <v>4164.6412725709361</v>
      </c>
      <c r="F51" s="13">
        <f>TO_EHG!F$2</f>
        <v>4254.2085124677551</v>
      </c>
      <c r="G51" s="13">
        <f>TO_EHG!G$2</f>
        <v>4136.0643164230423</v>
      </c>
      <c r="H51" s="13">
        <f>TO_EHG!H$2</f>
        <v>4332.1113499570065</v>
      </c>
      <c r="I51" s="13">
        <f>TO_EHG!I$2</f>
        <v>4547.3689595872747</v>
      </c>
      <c r="J51" s="13">
        <f>TO_EHG!J$2</f>
        <v>4400.4983662940676</v>
      </c>
      <c r="K51" s="13">
        <f>TO_EHG!K$2</f>
        <v>4269.4382631126391</v>
      </c>
      <c r="L51" s="13">
        <f>TO_EHG!L$2</f>
        <v>4700.4961306964742</v>
      </c>
      <c r="M51" s="13">
        <f>TO_EHG!M$2</f>
        <v>5155.0224419604456</v>
      </c>
      <c r="N51" s="13">
        <f>TO_EHG!N$2</f>
        <v>5004.0151332760106</v>
      </c>
      <c r="O51" s="13">
        <f>TO_EHG!O$2</f>
        <v>4521.1981943250221</v>
      </c>
      <c r="P51" s="13">
        <f>TO_EHG!P$2</f>
        <v>5053.7185726569196</v>
      </c>
      <c r="Q51" s="13">
        <f>TO_EHG!Q$2</f>
        <v>5051.9400687876196</v>
      </c>
      <c r="R51" s="13">
        <f>TO_EHG!R$2</f>
        <v>4975.7398968185707</v>
      </c>
      <c r="S51" s="13">
        <f>TO_EHG!S$2</f>
        <v>5637.4161650902834</v>
      </c>
      <c r="T51" s="13">
        <f>TO_EHG!T$2</f>
        <v>5566.4171109200352</v>
      </c>
      <c r="U51" s="13">
        <f>TO_EHG!U$2</f>
        <v>5609.767239896817</v>
      </c>
      <c r="V51" s="13">
        <f>TO_EHG!V$2</f>
        <v>5070.2586414445386</v>
      </c>
      <c r="W51" s="13">
        <f>TO_EHG!W$2</f>
        <v>5054.6511607910597</v>
      </c>
      <c r="X51" s="13">
        <f>TO_EHG!X$2</f>
        <v>4781.6909716251066</v>
      </c>
    </row>
    <row r="52" spans="1:24" ht="11.25" customHeight="1" x14ac:dyDescent="0.2">
      <c r="A52" s="14" t="s">
        <v>369</v>
      </c>
      <c r="B52" s="15" t="str">
        <f ca="1">HYPERLINK("#"&amp;CELL("address",TO_EHG_E!$X$2),"TO_EHG_E")</f>
        <v>TO_EHG_E</v>
      </c>
      <c r="C52" s="16">
        <f>TO_EHG_E!C$2</f>
        <v>3320.7898131762058</v>
      </c>
      <c r="D52" s="16">
        <f>TO_EHG_E!D$2</f>
        <v>3582.3553429881272</v>
      </c>
      <c r="E52" s="16">
        <f>TO_EHG_E!E$2</f>
        <v>3504.9606380663263</v>
      </c>
      <c r="F52" s="16">
        <f>TO_EHG_E!F$2</f>
        <v>3584.9281358277362</v>
      </c>
      <c r="G52" s="16">
        <f>TO_EHG_E!G$2</f>
        <v>3413.2465620453022</v>
      </c>
      <c r="H52" s="16">
        <f>TO_EHG_E!H$2</f>
        <v>3496.0092366836716</v>
      </c>
      <c r="I52" s="16">
        <f>TO_EHG_E!I$2</f>
        <v>3691.1567501301056</v>
      </c>
      <c r="J52" s="16">
        <f>TO_EHG_E!J$2</f>
        <v>3541.2360774672616</v>
      </c>
      <c r="K52" s="16">
        <f>TO_EHG_E!K$2</f>
        <v>3456.3855083442018</v>
      </c>
      <c r="L52" s="16">
        <f>TO_EHG_E!L$2</f>
        <v>3752.6255815634031</v>
      </c>
      <c r="M52" s="16">
        <f>TO_EHG_E!M$2</f>
        <v>4036.3765457101472</v>
      </c>
      <c r="N52" s="16">
        <f>TO_EHG_E!N$2</f>
        <v>3854.3294354892778</v>
      </c>
      <c r="O52" s="16">
        <f>TO_EHG_E!O$2</f>
        <v>3310.2082314406489</v>
      </c>
      <c r="P52" s="16">
        <f>TO_EHG_E!P$2</f>
        <v>3695.8194131357036</v>
      </c>
      <c r="Q52" s="16">
        <f>TO_EHG_E!Q$2</f>
        <v>3839.3530619127432</v>
      </c>
      <c r="R52" s="16">
        <f>TO_EHG_E!R$2</f>
        <v>3802.6993404990885</v>
      </c>
      <c r="S52" s="16">
        <f>TO_EHG_E!S$2</f>
        <v>4485.1558334529782</v>
      </c>
      <c r="T52" s="16">
        <f>TO_EHG_E!T$2</f>
        <v>4349.6525570570602</v>
      </c>
      <c r="U52" s="16">
        <f>TO_EHG_E!U$2</f>
        <v>4413.3863880280942</v>
      </c>
      <c r="V52" s="16">
        <f>TO_EHG_E!V$2</f>
        <v>3828.7054863259132</v>
      </c>
      <c r="W52" s="16">
        <f>TO_EHG_E!W$2</f>
        <v>3816.8765504669273</v>
      </c>
      <c r="X52" s="16">
        <f>TO_EHG_E!X$2</f>
        <v>3678.0869188398956</v>
      </c>
    </row>
    <row r="53" spans="1:24" ht="11.25" customHeight="1" x14ac:dyDescent="0.2">
      <c r="A53" s="14" t="s">
        <v>370</v>
      </c>
      <c r="B53" s="15" t="str">
        <f ca="1">HYPERLINK("#"&amp;CELL("address",TO_EHG_CHP!$X$2),"TO_EHG_CHP")</f>
        <v>TO_EHG_CHP</v>
      </c>
      <c r="C53" s="16">
        <f>TO_EHG_CHP!C$2</f>
        <v>542.90562964408605</v>
      </c>
      <c r="D53" s="16">
        <f>TO_EHG_CHP!D$2</f>
        <v>548.95738272124515</v>
      </c>
      <c r="E53" s="16">
        <f>TO_EHG_CHP!E$2</f>
        <v>620.38570759145455</v>
      </c>
      <c r="F53" s="16">
        <f>TO_EHG_CHP!F$2</f>
        <v>640.81949959788676</v>
      </c>
      <c r="G53" s="16">
        <f>TO_EHG_CHP!G$2</f>
        <v>698.91405704326053</v>
      </c>
      <c r="H53" s="16">
        <f>TO_EHG_CHP!H$2</f>
        <v>802.82610295519225</v>
      </c>
      <c r="I53" s="16">
        <f>TO_EHG_CHP!I$2</f>
        <v>816.22940636172552</v>
      </c>
      <c r="J53" s="16">
        <f>TO_EHG_CHP!J$2</f>
        <v>828.56581419224005</v>
      </c>
      <c r="K53" s="16">
        <f>TO_EHG_CHP!K$2</f>
        <v>770.14647789827393</v>
      </c>
      <c r="L53" s="16">
        <f>TO_EHG_CHP!L$2</f>
        <v>885.53177011329444</v>
      </c>
      <c r="M53" s="16">
        <f>TO_EHG_CHP!M$2</f>
        <v>1084.3380716587251</v>
      </c>
      <c r="N53" s="16">
        <f>TO_EHG_CHP!N$2</f>
        <v>1100.2445971848406</v>
      </c>
      <c r="O53" s="16">
        <f>TO_EHG_CHP!O$2</f>
        <v>1121.7380282326098</v>
      </c>
      <c r="P53" s="16">
        <f>TO_EHG_CHP!P$2</f>
        <v>1260.0487725908642</v>
      </c>
      <c r="Q53" s="16">
        <f>TO_EHG_CHP!Q$2</f>
        <v>1140.1020541663634</v>
      </c>
      <c r="R53" s="16">
        <f>TO_EHG_CHP!R$2</f>
        <v>1075.1041848663438</v>
      </c>
      <c r="S53" s="16">
        <f>TO_EHG_CHP!S$2</f>
        <v>1050.282687613229</v>
      </c>
      <c r="T53" s="16">
        <f>TO_EHG_CHP!T$2</f>
        <v>1067.612275273121</v>
      </c>
      <c r="U53" s="16">
        <f>TO_EHG_CHP!U$2</f>
        <v>1090.1977048351887</v>
      </c>
      <c r="V53" s="16">
        <f>TO_EHG_CHP!V$2</f>
        <v>1119.042321068755</v>
      </c>
      <c r="W53" s="16">
        <f>TO_EHG_CHP!W$2</f>
        <v>1104.5009215881041</v>
      </c>
      <c r="X53" s="16">
        <f>TO_EHG_CHP!X$2</f>
        <v>970.57860136646684</v>
      </c>
    </row>
    <row r="54" spans="1:24" ht="11.25" customHeight="1" x14ac:dyDescent="0.2">
      <c r="A54" s="14" t="s">
        <v>371</v>
      </c>
      <c r="B54" s="15" t="str">
        <f ca="1">HYPERLINK("#"&amp;CELL("address",TO_EHG_H!$X$2),"TO_EHG_H")</f>
        <v>TO_EHG_H</v>
      </c>
      <c r="C54" s="16">
        <f>TO_EHG_H!C$2</f>
        <v>0</v>
      </c>
      <c r="D54" s="16">
        <f>TO_EHG_H!D$2</f>
        <v>0</v>
      </c>
      <c r="E54" s="16">
        <f>TO_EHG_H!E$2</f>
        <v>0</v>
      </c>
      <c r="F54" s="16">
        <f>TO_EHG_H!F$2</f>
        <v>0</v>
      </c>
      <c r="G54" s="16">
        <f>TO_EHG_H!G$2</f>
        <v>0</v>
      </c>
      <c r="H54" s="16">
        <f>TO_EHG_H!H$2</f>
        <v>0</v>
      </c>
      <c r="I54" s="16">
        <f>TO_EHG_H!I$2</f>
        <v>0</v>
      </c>
      <c r="J54" s="16">
        <f>TO_EHG_H!J$2</f>
        <v>0</v>
      </c>
      <c r="K54" s="16">
        <f>TO_EHG_H!K$2</f>
        <v>0</v>
      </c>
      <c r="L54" s="16">
        <f>TO_EHG_H!L$2</f>
        <v>0</v>
      </c>
      <c r="M54" s="16">
        <f>TO_EHG_H!M$2</f>
        <v>0</v>
      </c>
      <c r="N54" s="16">
        <f>TO_EHG_H!N$2</f>
        <v>0</v>
      </c>
      <c r="O54" s="16">
        <f>TO_EHG_H!O$2</f>
        <v>0</v>
      </c>
      <c r="P54" s="16">
        <f>TO_EHG_H!P$2</f>
        <v>0</v>
      </c>
      <c r="Q54" s="16">
        <f>TO_EHG_H!Q$2</f>
        <v>0</v>
      </c>
      <c r="R54" s="16">
        <f>TO_EHG_H!R$2</f>
        <v>0</v>
      </c>
      <c r="S54" s="16">
        <f>TO_EHG_H!S$2</f>
        <v>0</v>
      </c>
      <c r="T54" s="16">
        <f>TO_EHG_H!T$2</f>
        <v>0</v>
      </c>
      <c r="U54" s="16">
        <f>TO_EHG_H!U$2</f>
        <v>0</v>
      </c>
      <c r="V54" s="16">
        <f>TO_EHG_H!V$2</f>
        <v>0</v>
      </c>
      <c r="W54" s="16">
        <f>TO_EHG_H!W$2</f>
        <v>0</v>
      </c>
      <c r="X54" s="16">
        <f>TO_EHG_H!X$2</f>
        <v>0</v>
      </c>
    </row>
    <row r="55" spans="1:24" ht="11.25" customHeight="1" x14ac:dyDescent="0.2">
      <c r="A55" s="14" t="s">
        <v>207</v>
      </c>
      <c r="B55" s="15" t="str">
        <f ca="1">HYPERLINK("#"&amp;CELL("address",TO_EHG_EDHP!$X$2),"TO_EHG_EDHP")</f>
        <v>TO_EHG_EDHP</v>
      </c>
      <c r="C55" s="16">
        <f>TO_EHG_EDHP!C$2</f>
        <v>0</v>
      </c>
      <c r="D55" s="16">
        <f>TO_EHG_EDHP!D$2</f>
        <v>0</v>
      </c>
      <c r="E55" s="16">
        <f>TO_EHG_EDHP!E$2</f>
        <v>0</v>
      </c>
      <c r="F55" s="16">
        <f>TO_EHG_EDHP!F$2</f>
        <v>0</v>
      </c>
      <c r="G55" s="16">
        <f>TO_EHG_EDHP!G$2</f>
        <v>0</v>
      </c>
      <c r="H55" s="16">
        <f>TO_EHG_EDHP!H$2</f>
        <v>0</v>
      </c>
      <c r="I55" s="16">
        <f>TO_EHG_EDHP!I$2</f>
        <v>0</v>
      </c>
      <c r="J55" s="16">
        <f>TO_EHG_EDHP!J$2</f>
        <v>0</v>
      </c>
      <c r="K55" s="16">
        <f>TO_EHG_EDHP!K$2</f>
        <v>0</v>
      </c>
      <c r="L55" s="16">
        <f>TO_EHG_EDHP!L$2</f>
        <v>0</v>
      </c>
      <c r="M55" s="16">
        <f>TO_EHG_EDHP!M$2</f>
        <v>0</v>
      </c>
      <c r="N55" s="16">
        <f>TO_EHG_EDHP!N$2</f>
        <v>0</v>
      </c>
      <c r="O55" s="16">
        <f>TO_EHG_EDHP!O$2</f>
        <v>0</v>
      </c>
      <c r="P55" s="16">
        <f>TO_EHG_EDHP!P$2</f>
        <v>0</v>
      </c>
      <c r="Q55" s="16">
        <f>TO_EHG_EDHP!Q$2</f>
        <v>0</v>
      </c>
      <c r="R55" s="16">
        <f>TO_EHG_EDHP!R$2</f>
        <v>0</v>
      </c>
      <c r="S55" s="16">
        <f>TO_EHG_EDHP!S$2</f>
        <v>0</v>
      </c>
      <c r="T55" s="16">
        <f>TO_EHG_EDHP!T$2</f>
        <v>0</v>
      </c>
      <c r="U55" s="16">
        <f>TO_EHG_EDHP!U$2</f>
        <v>0</v>
      </c>
      <c r="V55" s="16">
        <f>TO_EHG_EDHP!V$2</f>
        <v>0</v>
      </c>
      <c r="W55" s="16">
        <f>TO_EHG_EDHP!W$2</f>
        <v>0</v>
      </c>
      <c r="X55" s="16">
        <f>TO_EHG_EDHP!X$2</f>
        <v>0</v>
      </c>
    </row>
    <row r="56" spans="1:24" ht="11.25" customHeight="1" x14ac:dyDescent="0.2">
      <c r="A56" s="14" t="s">
        <v>208</v>
      </c>
      <c r="B56" s="15" t="str">
        <f ca="1">HYPERLINK("#"&amp;CELL("address",TO_EHG_EB!$X$2),"TO_EHG_EB")</f>
        <v>TO_EHG_EB</v>
      </c>
      <c r="C56" s="16">
        <f>TO_EHG_EB!C$2</f>
        <v>0</v>
      </c>
      <c r="D56" s="16">
        <f>TO_EHG_EB!D$2</f>
        <v>0</v>
      </c>
      <c r="E56" s="16">
        <f>TO_EHG_EB!E$2</f>
        <v>0</v>
      </c>
      <c r="F56" s="16">
        <f>TO_EHG_EB!F$2</f>
        <v>0</v>
      </c>
      <c r="G56" s="16">
        <f>TO_EHG_EB!G$2</f>
        <v>0</v>
      </c>
      <c r="H56" s="16">
        <f>TO_EHG_EB!H$2</f>
        <v>0</v>
      </c>
      <c r="I56" s="16">
        <f>TO_EHG_EB!I$2</f>
        <v>0</v>
      </c>
      <c r="J56" s="16">
        <f>TO_EHG_EB!J$2</f>
        <v>0</v>
      </c>
      <c r="K56" s="16">
        <f>TO_EHG_EB!K$2</f>
        <v>0</v>
      </c>
      <c r="L56" s="16">
        <f>TO_EHG_EB!L$2</f>
        <v>0</v>
      </c>
      <c r="M56" s="16">
        <f>TO_EHG_EB!M$2</f>
        <v>0</v>
      </c>
      <c r="N56" s="16">
        <f>TO_EHG_EB!N$2</f>
        <v>0</v>
      </c>
      <c r="O56" s="16">
        <f>TO_EHG_EB!O$2</f>
        <v>0</v>
      </c>
      <c r="P56" s="16">
        <f>TO_EHG_EB!P$2</f>
        <v>0</v>
      </c>
      <c r="Q56" s="16">
        <f>TO_EHG_EB!Q$2</f>
        <v>0</v>
      </c>
      <c r="R56" s="16">
        <f>TO_EHG_EB!R$2</f>
        <v>0</v>
      </c>
      <c r="S56" s="16">
        <f>TO_EHG_EB!S$2</f>
        <v>0</v>
      </c>
      <c r="T56" s="16">
        <f>TO_EHG_EB!T$2</f>
        <v>0</v>
      </c>
      <c r="U56" s="16">
        <f>TO_EHG_EB!U$2</f>
        <v>0</v>
      </c>
      <c r="V56" s="16">
        <f>TO_EHG_EB!V$2</f>
        <v>0</v>
      </c>
      <c r="W56" s="16">
        <f>TO_EHG_EB!W$2</f>
        <v>0</v>
      </c>
      <c r="X56" s="16">
        <f>TO_EHG_EB!X$2</f>
        <v>0</v>
      </c>
    </row>
    <row r="57" spans="1:24" ht="11.25" customHeight="1" x14ac:dyDescent="0.2">
      <c r="A57" s="14" t="s">
        <v>223</v>
      </c>
      <c r="B57" s="15" t="str">
        <f ca="1">HYPERLINK("#"&amp;CELL("address",TO_EHG_PH!$X$2),"TO_EHG_PH")</f>
        <v>TO_EHG_PH</v>
      </c>
      <c r="C57" s="16">
        <f>TO_EHG_PH!C$2</f>
        <v>33.705932932072223</v>
      </c>
      <c r="D57" s="16">
        <f>TO_EHG_PH!D$2</f>
        <v>29.3207222699914</v>
      </c>
      <c r="E57" s="16">
        <f>TO_EHG_PH!E$2</f>
        <v>39.294926913155628</v>
      </c>
      <c r="F57" s="16">
        <f>TO_EHG_PH!F$2</f>
        <v>28.46087704213241</v>
      </c>
      <c r="G57" s="16">
        <f>TO_EHG_PH!G$2</f>
        <v>23.903697334479791</v>
      </c>
      <c r="H57" s="16">
        <f>TO_EHG_PH!H$2</f>
        <v>33.276010318142731</v>
      </c>
      <c r="I57" s="16">
        <f>TO_EHG_PH!I$2</f>
        <v>39.982803095442819</v>
      </c>
      <c r="J57" s="16">
        <f>TO_EHG_PH!J$2</f>
        <v>30.696474634565771</v>
      </c>
      <c r="K57" s="16">
        <f>TO_EHG_PH!K$2</f>
        <v>42.906276870163367</v>
      </c>
      <c r="L57" s="16">
        <f>TO_EHG_PH!L$2</f>
        <v>62.338779019776439</v>
      </c>
      <c r="M57" s="16">
        <f>TO_EHG_PH!M$2</f>
        <v>34.307824591573507</v>
      </c>
      <c r="N57" s="16">
        <f>TO_EHG_PH!N$2</f>
        <v>49.441100601891662</v>
      </c>
      <c r="O57" s="16">
        <f>TO_EHG_PH!O$2</f>
        <v>89.251934651762681</v>
      </c>
      <c r="P57" s="16">
        <f>TO_EHG_PH!P$2</f>
        <v>97.850386930352528</v>
      </c>
      <c r="Q57" s="16">
        <f>TO_EHG_PH!Q$2</f>
        <v>72.484952708512466</v>
      </c>
      <c r="R57" s="16">
        <f>TO_EHG_PH!R$2</f>
        <v>97.936371453138435</v>
      </c>
      <c r="S57" s="16">
        <f>TO_EHG_PH!S$2</f>
        <v>101.9776440240757</v>
      </c>
      <c r="T57" s="16">
        <f>TO_EHG_PH!T$2</f>
        <v>149.15227858985381</v>
      </c>
      <c r="U57" s="16">
        <f>TO_EHG_PH!U$2</f>
        <v>106.183147033534</v>
      </c>
      <c r="V57" s="16">
        <f>TO_EHG_PH!V$2</f>
        <v>122.51083404987099</v>
      </c>
      <c r="W57" s="16">
        <f>TO_EHG_PH!W$2</f>
        <v>133.27368873602751</v>
      </c>
      <c r="X57" s="16">
        <f>TO_EHG_PH!X$2</f>
        <v>133.02545141874461</v>
      </c>
    </row>
    <row r="58" spans="1:24" ht="11.25" customHeight="1" x14ac:dyDescent="0.2">
      <c r="A58" s="11" t="s">
        <v>160</v>
      </c>
      <c r="B58" s="12" t="str">
        <f ca="1">HYPERLINK("#"&amp;CELL("address",TO_CO!$X$2),"TO_CO")</f>
        <v>TO_CO</v>
      </c>
      <c r="C58" s="13">
        <f>TO_CO!C$2</f>
        <v>311.47781599312123</v>
      </c>
      <c r="D58" s="13">
        <f>TO_CO!D$2</f>
        <v>53.668185726569206</v>
      </c>
      <c r="E58" s="13">
        <f>TO_CO!E$2</f>
        <v>0</v>
      </c>
      <c r="F58" s="13">
        <f>TO_CO!F$2</f>
        <v>0</v>
      </c>
      <c r="G58" s="13">
        <f>TO_CO!G$2</f>
        <v>0</v>
      </c>
      <c r="H58" s="13">
        <f>TO_CO!H$2</f>
        <v>0</v>
      </c>
      <c r="I58" s="13">
        <f>TO_CO!I$2</f>
        <v>0</v>
      </c>
      <c r="J58" s="13">
        <f>TO_CO!J$2</f>
        <v>0</v>
      </c>
      <c r="K58" s="13">
        <f>TO_CO!K$2</f>
        <v>0</v>
      </c>
      <c r="L58" s="13">
        <f>TO_CO!L$2</f>
        <v>0</v>
      </c>
      <c r="M58" s="13">
        <f>TO_CO!M$2</f>
        <v>0</v>
      </c>
      <c r="N58" s="13">
        <f>TO_CO!N$2</f>
        <v>0</v>
      </c>
      <c r="O58" s="13">
        <f>TO_CO!O$2</f>
        <v>0</v>
      </c>
      <c r="P58" s="13">
        <f>TO_CO!P$2</f>
        <v>0</v>
      </c>
      <c r="Q58" s="13">
        <f>TO_CO!Q$2</f>
        <v>0</v>
      </c>
      <c r="R58" s="13">
        <f>TO_CO!R$2</f>
        <v>0</v>
      </c>
      <c r="S58" s="13">
        <f>TO_CO!S$2</f>
        <v>0</v>
      </c>
      <c r="T58" s="13">
        <f>TO_CO!T$2</f>
        <v>0</v>
      </c>
      <c r="U58" s="13">
        <f>TO_CO!U$2</f>
        <v>0</v>
      </c>
      <c r="V58" s="13">
        <f>TO_CO!V$2</f>
        <v>0</v>
      </c>
      <c r="W58" s="13">
        <f>TO_CO!W$2</f>
        <v>0</v>
      </c>
      <c r="X58" s="13">
        <f>TO_CO!X$2</f>
        <v>0</v>
      </c>
    </row>
    <row r="59" spans="1:24" ht="11.25" customHeight="1" x14ac:dyDescent="0.2">
      <c r="A59" s="11" t="s">
        <v>163</v>
      </c>
      <c r="B59" s="12" t="str">
        <f ca="1">HYPERLINK("#"&amp;CELL("address",TO_BF!$X$2),"TO_BF")</f>
        <v>TO_BF</v>
      </c>
      <c r="C59" s="13">
        <f>TO_BF!C$2</f>
        <v>46.001719690455722</v>
      </c>
      <c r="D59" s="13">
        <f>TO_BF!D$2</f>
        <v>10.38976784178848</v>
      </c>
      <c r="E59" s="13">
        <f>TO_BF!E$2</f>
        <v>0</v>
      </c>
      <c r="F59" s="13">
        <f>TO_BF!F$2</f>
        <v>0</v>
      </c>
      <c r="G59" s="13">
        <f>TO_BF!G$2</f>
        <v>0</v>
      </c>
      <c r="H59" s="13">
        <f>TO_BF!H$2</f>
        <v>0</v>
      </c>
      <c r="I59" s="13">
        <f>TO_BF!I$2</f>
        <v>0</v>
      </c>
      <c r="J59" s="13">
        <f>TO_BF!J$2</f>
        <v>0</v>
      </c>
      <c r="K59" s="13">
        <f>TO_BF!K$2</f>
        <v>0</v>
      </c>
      <c r="L59" s="13">
        <f>TO_BF!L$2</f>
        <v>0</v>
      </c>
      <c r="M59" s="13">
        <f>TO_BF!M$2</f>
        <v>0</v>
      </c>
      <c r="N59" s="13">
        <f>TO_BF!N$2</f>
        <v>0</v>
      </c>
      <c r="O59" s="13">
        <f>TO_BF!O$2</f>
        <v>0</v>
      </c>
      <c r="P59" s="13">
        <f>TO_BF!P$2</f>
        <v>0</v>
      </c>
      <c r="Q59" s="13">
        <f>TO_BF!Q$2</f>
        <v>0</v>
      </c>
      <c r="R59" s="13">
        <f>TO_BF!R$2</f>
        <v>0</v>
      </c>
      <c r="S59" s="13">
        <f>TO_BF!S$2</f>
        <v>0</v>
      </c>
      <c r="T59" s="13">
        <f>TO_BF!T$2</f>
        <v>0</v>
      </c>
      <c r="U59" s="13">
        <f>TO_BF!U$2</f>
        <v>0</v>
      </c>
      <c r="V59" s="13">
        <f>TO_BF!V$2</f>
        <v>0</v>
      </c>
      <c r="W59" s="13">
        <f>TO_BF!W$2</f>
        <v>0</v>
      </c>
      <c r="X59" s="13">
        <f>TO_BF!X$2</f>
        <v>0</v>
      </c>
    </row>
    <row r="60" spans="1:24" ht="11.25" customHeight="1" x14ac:dyDescent="0.2">
      <c r="A60" s="11" t="s">
        <v>162</v>
      </c>
      <c r="B60" s="12" t="str">
        <f ca="1">HYPERLINK("#"&amp;CELL("address",TO_GW!$X$2),"TO_GW")</f>
        <v>TO_GW</v>
      </c>
      <c r="C60" s="13">
        <f>TO_GW!C$2</f>
        <v>0</v>
      </c>
      <c r="D60" s="13">
        <f>TO_GW!D$2</f>
        <v>0</v>
      </c>
      <c r="E60" s="13">
        <f>TO_GW!E$2</f>
        <v>0</v>
      </c>
      <c r="F60" s="13">
        <f>TO_GW!F$2</f>
        <v>0</v>
      </c>
      <c r="G60" s="13">
        <f>TO_GW!G$2</f>
        <v>0</v>
      </c>
      <c r="H60" s="13">
        <f>TO_GW!H$2</f>
        <v>0</v>
      </c>
      <c r="I60" s="13">
        <f>TO_GW!I$2</f>
        <v>0</v>
      </c>
      <c r="J60" s="13">
        <f>TO_GW!J$2</f>
        <v>0</v>
      </c>
      <c r="K60" s="13">
        <f>TO_GW!K$2</f>
        <v>0</v>
      </c>
      <c r="L60" s="13">
        <f>TO_GW!L$2</f>
        <v>0</v>
      </c>
      <c r="M60" s="13">
        <f>TO_GW!M$2</f>
        <v>0</v>
      </c>
      <c r="N60" s="13">
        <f>TO_GW!N$2</f>
        <v>0</v>
      </c>
      <c r="O60" s="13">
        <f>TO_GW!O$2</f>
        <v>0</v>
      </c>
      <c r="P60" s="13">
        <f>TO_GW!P$2</f>
        <v>0</v>
      </c>
      <c r="Q60" s="13">
        <f>TO_GW!Q$2</f>
        <v>0</v>
      </c>
      <c r="R60" s="13">
        <f>TO_GW!R$2</f>
        <v>0</v>
      </c>
      <c r="S60" s="13">
        <f>TO_GW!S$2</f>
        <v>0</v>
      </c>
      <c r="T60" s="13">
        <f>TO_GW!T$2</f>
        <v>0</v>
      </c>
      <c r="U60" s="13">
        <f>TO_GW!U$2</f>
        <v>0</v>
      </c>
      <c r="V60" s="13">
        <f>TO_GW!V$2</f>
        <v>0</v>
      </c>
      <c r="W60" s="13">
        <f>TO_GW!W$2</f>
        <v>0</v>
      </c>
      <c r="X60" s="13">
        <f>TO_GW!X$2</f>
        <v>0</v>
      </c>
    </row>
    <row r="61" spans="1:24" ht="11.25" customHeight="1" x14ac:dyDescent="0.2">
      <c r="A61" s="11" t="s">
        <v>211</v>
      </c>
      <c r="B61" s="12" t="str">
        <f ca="1">HYPERLINK("#"&amp;CELL("address",TO_RPI!$X$2),"TO_RPI")</f>
        <v>TO_RPI</v>
      </c>
      <c r="C61" s="13">
        <f>TO_RPI!C$2</f>
        <v>12740.22012037833</v>
      </c>
      <c r="D61" s="13">
        <f>TO_RPI!D$2</f>
        <v>13595.194668959584</v>
      </c>
      <c r="E61" s="13">
        <f>TO_RPI!E$2</f>
        <v>13020.482975064488</v>
      </c>
      <c r="F61" s="13">
        <f>TO_RPI!F$2</f>
        <v>13750.601375752365</v>
      </c>
      <c r="G61" s="13">
        <f>TO_RPI!G$2</f>
        <v>14021.421152192604</v>
      </c>
      <c r="H61" s="13">
        <f>TO_RPI!H$2</f>
        <v>14398.244368013759</v>
      </c>
      <c r="I61" s="13">
        <f>TO_RPI!I$2</f>
        <v>14888.301719690455</v>
      </c>
      <c r="J61" s="13">
        <f>TO_RPI!J$2</f>
        <v>13513.696560619088</v>
      </c>
      <c r="K61" s="13">
        <f>TO_RPI!K$2</f>
        <v>13162.509974204642</v>
      </c>
      <c r="L61" s="13">
        <f>TO_RPI!L$2</f>
        <v>11739.117196904554</v>
      </c>
      <c r="M61" s="13">
        <f>TO_RPI!M$2</f>
        <v>12268.534221840069</v>
      </c>
      <c r="N61" s="13">
        <f>TO_RPI!N$2</f>
        <v>11096.922699914016</v>
      </c>
      <c r="O61" s="13">
        <f>TO_RPI!O$2</f>
        <v>11956.903525365433</v>
      </c>
      <c r="P61" s="13">
        <f>TO_RPI!P$2</f>
        <v>14444.618486672392</v>
      </c>
      <c r="Q61" s="13">
        <f>TO_RPI!Q$2</f>
        <v>13434.362166809971</v>
      </c>
      <c r="R61" s="13">
        <f>TO_RPI!R$2</f>
        <v>15861.882803095439</v>
      </c>
      <c r="S61" s="13">
        <f>TO_RPI!S$2</f>
        <v>15689.926741186588</v>
      </c>
      <c r="T61" s="13">
        <f>TO_RPI!T$2</f>
        <v>16343.023215821147</v>
      </c>
      <c r="U61" s="13">
        <f>TO_RPI!U$2</f>
        <v>14855.288993981083</v>
      </c>
      <c r="V61" s="13">
        <f>TO_RPI!V$2</f>
        <v>13464.461650902835</v>
      </c>
      <c r="W61" s="13">
        <f>TO_RPI!W$2</f>
        <v>12628.576698194325</v>
      </c>
      <c r="X61" s="13">
        <f>TO_RPI!X$2</f>
        <v>11915.361908856403</v>
      </c>
    </row>
    <row r="62" spans="1:24" ht="11.25" customHeight="1" x14ac:dyDescent="0.2">
      <c r="A62" s="14" t="s">
        <v>224</v>
      </c>
      <c r="B62" s="15" t="str">
        <f ca="1">HYPERLINK("#"&amp;CELL("address",TO_RPI_RO!$X$2),"TO_RPI_RO")</f>
        <v>TO_RPI_RO</v>
      </c>
      <c r="C62" s="16">
        <f>TO_RPI_RO!C$2</f>
        <v>12604.016079105762</v>
      </c>
      <c r="D62" s="16">
        <f>TO_RPI_RO!D$2</f>
        <v>13411.660877042134</v>
      </c>
      <c r="E62" s="16">
        <f>TO_RPI_RO!E$2</f>
        <v>12774.063714531387</v>
      </c>
      <c r="F62" s="16">
        <f>TO_RPI_RO!F$2</f>
        <v>13636.102149613069</v>
      </c>
      <c r="G62" s="16">
        <f>TO_RPI_RO!G$2</f>
        <v>13685.92467755804</v>
      </c>
      <c r="H62" s="16">
        <f>TO_RPI_RO!H$2</f>
        <v>13965.81513327601</v>
      </c>
      <c r="I62" s="16">
        <f>TO_RPI_RO!I$2</f>
        <v>14732.464144453998</v>
      </c>
      <c r="J62" s="16">
        <f>TO_RPI_RO!J$2</f>
        <v>13432.106878761819</v>
      </c>
      <c r="K62" s="16">
        <f>TO_RPI_RO!K$2</f>
        <v>12974.409200343938</v>
      </c>
      <c r="L62" s="16">
        <f>TO_RPI_RO!L$2</f>
        <v>11559.632330180564</v>
      </c>
      <c r="M62" s="16">
        <f>TO_RPI_RO!M$2</f>
        <v>12172.974204643164</v>
      </c>
      <c r="N62" s="16">
        <f>TO_RPI_RO!N$2</f>
        <v>11008.034135855545</v>
      </c>
      <c r="O62" s="16">
        <f>TO_RPI_RO!O$2</f>
        <v>11874.994926913154</v>
      </c>
      <c r="P62" s="16">
        <f>TO_RPI_RO!P$2</f>
        <v>14250.347377472051</v>
      </c>
      <c r="Q62" s="16">
        <f>TO_RPI_RO!Q$2</f>
        <v>12918.602321582113</v>
      </c>
      <c r="R62" s="16">
        <f>TO_RPI_RO!R$2</f>
        <v>15425.802665520205</v>
      </c>
      <c r="S62" s="16">
        <f>TO_RPI_RO!S$2</f>
        <v>15233.893465176268</v>
      </c>
      <c r="T62" s="16">
        <f>TO_RPI_RO!T$2</f>
        <v>15814.34952708512</v>
      </c>
      <c r="U62" s="16">
        <f>TO_RPI_RO!U$2</f>
        <v>14354.251160791058</v>
      </c>
      <c r="V62" s="16">
        <f>TO_RPI_RO!V$2</f>
        <v>13047.317110920032</v>
      </c>
      <c r="W62" s="16">
        <f>TO_RPI_RO!W$2</f>
        <v>12131.826397248497</v>
      </c>
      <c r="X62" s="16">
        <f>TO_RPI_RO!X$2</f>
        <v>11397.296216680994</v>
      </c>
    </row>
    <row r="63" spans="1:24" ht="11.25" customHeight="1" x14ac:dyDescent="0.2">
      <c r="A63" s="14" t="s">
        <v>225</v>
      </c>
      <c r="B63" s="15" t="str">
        <f ca="1">HYPERLINK("#"&amp;CELL("address",TO_RPI_BKFLOW!$X$2),"TO_RPI_BKFLOW")</f>
        <v>TO_RPI_BKFLOW</v>
      </c>
      <c r="C63" s="16">
        <f>TO_RPI_BKFLOW!C$2</f>
        <v>0</v>
      </c>
      <c r="D63" s="16">
        <f>TO_RPI_BKFLOW!D$2</f>
        <v>0</v>
      </c>
      <c r="E63" s="16">
        <f>TO_RPI_BKFLOW!E$2</f>
        <v>0</v>
      </c>
      <c r="F63" s="16">
        <f>TO_RPI_BKFLOW!F$2</f>
        <v>0</v>
      </c>
      <c r="G63" s="16">
        <f>TO_RPI_BKFLOW!G$2</f>
        <v>0</v>
      </c>
      <c r="H63" s="16">
        <f>TO_RPI_BKFLOW!H$2</f>
        <v>0</v>
      </c>
      <c r="I63" s="16">
        <f>TO_RPI_BKFLOW!I$2</f>
        <v>0</v>
      </c>
      <c r="J63" s="16">
        <f>TO_RPI_BKFLOW!J$2</f>
        <v>0</v>
      </c>
      <c r="K63" s="16">
        <f>TO_RPI_BKFLOW!K$2</f>
        <v>0</v>
      </c>
      <c r="L63" s="16">
        <f>TO_RPI_BKFLOW!L$2</f>
        <v>0</v>
      </c>
      <c r="M63" s="16">
        <f>TO_RPI_BKFLOW!M$2</f>
        <v>0</v>
      </c>
      <c r="N63" s="16">
        <f>TO_RPI_BKFLOW!N$2</f>
        <v>0</v>
      </c>
      <c r="O63" s="16">
        <f>TO_RPI_BKFLOW!O$2</f>
        <v>0</v>
      </c>
      <c r="P63" s="16">
        <f>TO_RPI_BKFLOW!P$2</f>
        <v>1.050128976784179</v>
      </c>
      <c r="Q63" s="16">
        <f>TO_RPI_BKFLOW!Q$2</f>
        <v>201.62106620808251</v>
      </c>
      <c r="R63" s="16">
        <f>TO_RPI_BKFLOW!R$2</f>
        <v>172.9722269991401</v>
      </c>
      <c r="S63" s="16">
        <f>TO_RPI_BKFLOW!S$2</f>
        <v>190.26938950988821</v>
      </c>
      <c r="T63" s="16">
        <f>TO_RPI_BKFLOW!T$2</f>
        <v>233.0047291487532</v>
      </c>
      <c r="U63" s="16">
        <f>TO_RPI_BKFLOW!U$2</f>
        <v>226.32699914015481</v>
      </c>
      <c r="V63" s="16">
        <f>TO_RPI_BKFLOW!V$2</f>
        <v>176.73482373172831</v>
      </c>
      <c r="W63" s="16">
        <f>TO_RPI_BKFLOW!W$2</f>
        <v>211.90111779879621</v>
      </c>
      <c r="X63" s="16">
        <f>TO_RPI_BKFLOW!X$2</f>
        <v>213.0956147893379</v>
      </c>
    </row>
    <row r="64" spans="1:24" ht="11.25" customHeight="1" x14ac:dyDescent="0.2">
      <c r="A64" s="14" t="s">
        <v>214</v>
      </c>
      <c r="B64" s="15" t="str">
        <f ca="1">HYPERLINK("#"&amp;CELL("address",TO_RPI_PT!$X$2),"TO_RPI_PT")</f>
        <v>TO_RPI_PT</v>
      </c>
      <c r="C64" s="16">
        <f>TO_RPI_PT!C$2</f>
        <v>109.615649183147</v>
      </c>
      <c r="D64" s="16">
        <f>TO_RPI_PT!D$2</f>
        <v>136.49432502149611</v>
      </c>
      <c r="E64" s="16">
        <f>TO_RPI_PT!E$2</f>
        <v>161.16362854686159</v>
      </c>
      <c r="F64" s="16">
        <f>TO_RPI_PT!F$2</f>
        <v>95.623731728288902</v>
      </c>
      <c r="G64" s="16">
        <f>TO_RPI_PT!G$2</f>
        <v>267.53164230438517</v>
      </c>
      <c r="H64" s="16">
        <f>TO_RPI_PT!H$2</f>
        <v>275.05262252794489</v>
      </c>
      <c r="I64" s="16">
        <f>TO_RPI_PT!I$2</f>
        <v>0</v>
      </c>
      <c r="J64" s="16">
        <f>TO_RPI_PT!J$2</f>
        <v>0</v>
      </c>
      <c r="K64" s="16">
        <f>TO_RPI_PT!K$2</f>
        <v>49.355202063628539</v>
      </c>
      <c r="L64" s="16">
        <f>TO_RPI_PT!L$2</f>
        <v>40.954256233877899</v>
      </c>
      <c r="M64" s="16">
        <f>TO_RPI_PT!M$2</f>
        <v>95.560017196904553</v>
      </c>
      <c r="N64" s="16">
        <f>TO_RPI_PT!N$2</f>
        <v>74.557781599312122</v>
      </c>
      <c r="O64" s="16">
        <f>TO_RPI_PT!O$2</f>
        <v>81.908598452278582</v>
      </c>
      <c r="P64" s="16">
        <f>TO_RPI_PT!P$2</f>
        <v>192.17007738607049</v>
      </c>
      <c r="Q64" s="16">
        <f>TO_RPI_PT!Q$2</f>
        <v>112.36173688736029</v>
      </c>
      <c r="R64" s="16">
        <f>TO_RPI_PT!R$2</f>
        <v>84.451160791057603</v>
      </c>
      <c r="S64" s="16">
        <f>TO_RPI_PT!S$2</f>
        <v>66.136457437661221</v>
      </c>
      <c r="T64" s="16">
        <f>TO_RPI_PT!T$2</f>
        <v>51.945571797076518</v>
      </c>
      <c r="U64" s="16">
        <f>TO_RPI_PT!U$2</f>
        <v>38.165778159931207</v>
      </c>
      <c r="V64" s="16">
        <f>TO_RPI_PT!V$2</f>
        <v>54.809802235597587</v>
      </c>
      <c r="W64" s="16">
        <f>TO_RPI_PT!W$2</f>
        <v>61.830438521066199</v>
      </c>
      <c r="X64" s="16">
        <f>TO_RPI_PT!X$2</f>
        <v>81.051762682717097</v>
      </c>
    </row>
    <row r="65" spans="1:24" ht="11.25" customHeight="1" x14ac:dyDescent="0.2">
      <c r="A65" s="14" t="s">
        <v>215</v>
      </c>
      <c r="B65" s="15" t="str">
        <f ca="1">HYPERLINK("#"&amp;CELL("address",TO_RPI_IT!$X$2),"TO_RPI_IT")</f>
        <v>TO_RPI_IT</v>
      </c>
      <c r="C65" s="16">
        <f>TO_RPI_IT!C$2</f>
        <v>26.588392089423902</v>
      </c>
      <c r="D65" s="16">
        <f>TO_RPI_IT!D$2</f>
        <v>47.039466895958718</v>
      </c>
      <c r="E65" s="16">
        <f>TO_RPI_IT!E$2</f>
        <v>85.255631986242477</v>
      </c>
      <c r="F65" s="16">
        <f>TO_RPI_IT!F$2</f>
        <v>18.87549441100602</v>
      </c>
      <c r="G65" s="16">
        <f>TO_RPI_IT!G$2</f>
        <v>67.964832330180556</v>
      </c>
      <c r="H65" s="16">
        <f>TO_RPI_IT!H$2</f>
        <v>157.37661220980223</v>
      </c>
      <c r="I65" s="16">
        <f>TO_RPI_IT!I$2</f>
        <v>155.83757523645741</v>
      </c>
      <c r="J65" s="16">
        <f>TO_RPI_IT!J$2</f>
        <v>81.589681857265688</v>
      </c>
      <c r="K65" s="16">
        <f>TO_RPI_IT!K$2</f>
        <v>138.74557179707651</v>
      </c>
      <c r="L65" s="16">
        <f>TO_RPI_IT!L$2</f>
        <v>138.5306104901118</v>
      </c>
      <c r="M65" s="16">
        <f>TO_RPI_IT!M$2</f>
        <v>0</v>
      </c>
      <c r="N65" s="16">
        <f>TO_RPI_IT!N$2</f>
        <v>14.33078245915735</v>
      </c>
      <c r="O65" s="16">
        <f>TO_RPI_IT!O$2</f>
        <v>0</v>
      </c>
      <c r="P65" s="16">
        <f>TO_RPI_IT!P$2</f>
        <v>0</v>
      </c>
      <c r="Q65" s="16">
        <f>TO_RPI_IT!Q$2</f>
        <v>0</v>
      </c>
      <c r="R65" s="16">
        <f>TO_RPI_IT!R$2</f>
        <v>0</v>
      </c>
      <c r="S65" s="16">
        <f>TO_RPI_IT!S$2</f>
        <v>0</v>
      </c>
      <c r="T65" s="16">
        <f>TO_RPI_IT!T$2</f>
        <v>0</v>
      </c>
      <c r="U65" s="16">
        <f>TO_RPI_IT!U$2</f>
        <v>0</v>
      </c>
      <c r="V65" s="16">
        <f>TO_RPI_IT!V$2</f>
        <v>0</v>
      </c>
      <c r="W65" s="16">
        <f>TO_RPI_IT!W$2</f>
        <v>0</v>
      </c>
      <c r="X65" s="16">
        <f>TO_RPI_IT!X$2</f>
        <v>0</v>
      </c>
    </row>
    <row r="66" spans="1:24" ht="11.25" customHeight="1" x14ac:dyDescent="0.2">
      <c r="A66" s="14" t="s">
        <v>226</v>
      </c>
      <c r="B66" s="15" t="str">
        <f ca="1">HYPERLINK("#"&amp;CELL("address",TO_RPI_PPR!$X$2),"TO_RPI_PPR")</f>
        <v>TO_RPI_PPR</v>
      </c>
      <c r="C66" s="16">
        <f>TO_RPI_PPR!C$2</f>
        <v>0</v>
      </c>
      <c r="D66" s="16">
        <f>TO_RPI_PPR!D$2</f>
        <v>0</v>
      </c>
      <c r="E66" s="16">
        <f>TO_RPI_PPR!E$2</f>
        <v>0</v>
      </c>
      <c r="F66" s="16">
        <f>TO_RPI_PPR!F$2</f>
        <v>0</v>
      </c>
      <c r="G66" s="16">
        <f>TO_RPI_PPR!G$2</f>
        <v>0</v>
      </c>
      <c r="H66" s="16">
        <f>TO_RPI_PPR!H$2</f>
        <v>0</v>
      </c>
      <c r="I66" s="16">
        <f>TO_RPI_PPR!I$2</f>
        <v>0</v>
      </c>
      <c r="J66" s="16">
        <f>TO_RPI_PPR!J$2</f>
        <v>0</v>
      </c>
      <c r="K66" s="16">
        <f>TO_RPI_PPR!K$2</f>
        <v>0</v>
      </c>
      <c r="L66" s="16">
        <f>TO_RPI_PPR!L$2</f>
        <v>0</v>
      </c>
      <c r="M66" s="16">
        <f>TO_RPI_PPR!M$2</f>
        <v>0</v>
      </c>
      <c r="N66" s="16">
        <f>TO_RPI_PPR!N$2</f>
        <v>0</v>
      </c>
      <c r="O66" s="16">
        <f>TO_RPI_PPR!O$2</f>
        <v>0</v>
      </c>
      <c r="P66" s="16">
        <f>TO_RPI_PPR!P$2</f>
        <v>0</v>
      </c>
      <c r="Q66" s="16">
        <f>TO_RPI_PPR!Q$2</f>
        <v>0</v>
      </c>
      <c r="R66" s="16">
        <f>TO_RPI_PPR!R$2</f>
        <v>0</v>
      </c>
      <c r="S66" s="16">
        <f>TO_RPI_PPR!S$2</f>
        <v>0</v>
      </c>
      <c r="T66" s="16">
        <f>TO_RPI_PPR!T$2</f>
        <v>0</v>
      </c>
      <c r="U66" s="16">
        <f>TO_RPI_PPR!U$2</f>
        <v>0</v>
      </c>
      <c r="V66" s="16">
        <f>TO_RPI_PPR!V$2</f>
        <v>0</v>
      </c>
      <c r="W66" s="16">
        <f>TO_RPI_PPR!W$2</f>
        <v>0</v>
      </c>
      <c r="X66" s="16">
        <f>TO_RPI_PPR!X$2</f>
        <v>0</v>
      </c>
    </row>
    <row r="67" spans="1:24" ht="11.25" customHeight="1" x14ac:dyDescent="0.2">
      <c r="A67" s="14" t="s">
        <v>227</v>
      </c>
      <c r="B67" s="15" t="str">
        <f ca="1">HYPERLINK("#"&amp;CELL("address",TO_RPI_PIR!$X$2),"TO_RPI_PIR")</f>
        <v>TO_RPI_PIR</v>
      </c>
      <c r="C67" s="16">
        <f>TO_RPI_PIR!C$2</f>
        <v>0</v>
      </c>
      <c r="D67" s="16">
        <f>TO_RPI_PIR!D$2</f>
        <v>0</v>
      </c>
      <c r="E67" s="16">
        <f>TO_RPI_PIR!E$2</f>
        <v>0</v>
      </c>
      <c r="F67" s="16">
        <f>TO_RPI_PIR!F$2</f>
        <v>0</v>
      </c>
      <c r="G67" s="16">
        <f>TO_RPI_PIR!G$2</f>
        <v>0</v>
      </c>
      <c r="H67" s="16">
        <f>TO_RPI_PIR!H$2</f>
        <v>0</v>
      </c>
      <c r="I67" s="16">
        <f>TO_RPI_PIR!I$2</f>
        <v>0</v>
      </c>
      <c r="J67" s="16">
        <f>TO_RPI_PIR!J$2</f>
        <v>0</v>
      </c>
      <c r="K67" s="16">
        <f>TO_RPI_PIR!K$2</f>
        <v>0</v>
      </c>
      <c r="L67" s="16">
        <f>TO_RPI_PIR!L$2</f>
        <v>0</v>
      </c>
      <c r="M67" s="16">
        <f>TO_RPI_PIR!M$2</f>
        <v>0</v>
      </c>
      <c r="N67" s="16">
        <f>TO_RPI_PIR!N$2</f>
        <v>0</v>
      </c>
      <c r="O67" s="16">
        <f>TO_RPI_PIR!O$2</f>
        <v>0</v>
      </c>
      <c r="P67" s="16">
        <f>TO_RPI_PIR!P$2</f>
        <v>1.050902837489252</v>
      </c>
      <c r="Q67" s="16">
        <f>TO_RPI_PIR!Q$2</f>
        <v>201.77704213241611</v>
      </c>
      <c r="R67" s="16">
        <f>TO_RPI_PIR!R$2</f>
        <v>178.6567497850387</v>
      </c>
      <c r="S67" s="16">
        <f>TO_RPI_PIR!S$2</f>
        <v>199.62742906276867</v>
      </c>
      <c r="T67" s="16">
        <f>TO_RPI_PIR!T$2</f>
        <v>243.72338779019779</v>
      </c>
      <c r="U67" s="16">
        <f>TO_RPI_PIR!U$2</f>
        <v>236.54505588993976</v>
      </c>
      <c r="V67" s="16">
        <f>TO_RPI_PIR!V$2</f>
        <v>185.59991401547722</v>
      </c>
      <c r="W67" s="16">
        <f>TO_RPI_PIR!W$2</f>
        <v>223.01874462596732</v>
      </c>
      <c r="X67" s="16">
        <f>TO_RPI_PIR!X$2</f>
        <v>223.91831470335342</v>
      </c>
    </row>
    <row r="68" spans="1:24" ht="11.25" customHeight="1" x14ac:dyDescent="0.2">
      <c r="A68" s="11" t="s">
        <v>159</v>
      </c>
      <c r="B68" s="12" t="str">
        <f ca="1">HYPERLINK("#"&amp;CELL("address",TO_PF!$X$2),"TO_PF")</f>
        <v>TO_PF</v>
      </c>
      <c r="C68" s="13">
        <f>TO_PF!C$2</f>
        <v>0</v>
      </c>
      <c r="D68" s="13">
        <f>TO_PF!D$2</f>
        <v>0</v>
      </c>
      <c r="E68" s="13">
        <f>TO_PF!E$2</f>
        <v>0</v>
      </c>
      <c r="F68" s="13">
        <f>TO_PF!F$2</f>
        <v>0</v>
      </c>
      <c r="G68" s="13">
        <f>TO_PF!G$2</f>
        <v>0</v>
      </c>
      <c r="H68" s="13">
        <f>TO_PF!H$2</f>
        <v>0</v>
      </c>
      <c r="I68" s="13">
        <f>TO_PF!I$2</f>
        <v>0</v>
      </c>
      <c r="J68" s="13">
        <f>TO_PF!J$2</f>
        <v>0</v>
      </c>
      <c r="K68" s="13">
        <f>TO_PF!K$2</f>
        <v>0</v>
      </c>
      <c r="L68" s="13">
        <f>TO_PF!L$2</f>
        <v>0</v>
      </c>
      <c r="M68" s="13">
        <f>TO_PF!M$2</f>
        <v>0</v>
      </c>
      <c r="N68" s="13">
        <f>TO_PF!N$2</f>
        <v>0</v>
      </c>
      <c r="O68" s="13">
        <f>TO_PF!O$2</f>
        <v>0</v>
      </c>
      <c r="P68" s="13">
        <f>TO_PF!P$2</f>
        <v>0</v>
      </c>
      <c r="Q68" s="13">
        <f>TO_PF!Q$2</f>
        <v>0</v>
      </c>
      <c r="R68" s="13">
        <f>TO_PF!R$2</f>
        <v>0</v>
      </c>
      <c r="S68" s="13">
        <f>TO_PF!S$2</f>
        <v>0</v>
      </c>
      <c r="T68" s="13">
        <f>TO_PF!T$2</f>
        <v>0</v>
      </c>
      <c r="U68" s="13">
        <f>TO_PF!U$2</f>
        <v>0</v>
      </c>
      <c r="V68" s="13">
        <f>TO_PF!V$2</f>
        <v>0</v>
      </c>
      <c r="W68" s="13">
        <f>TO_PF!W$2</f>
        <v>0</v>
      </c>
      <c r="X68" s="13">
        <f>TO_PF!X$2</f>
        <v>0</v>
      </c>
    </row>
    <row r="69" spans="1:24" ht="11.25" customHeight="1" x14ac:dyDescent="0.2">
      <c r="A69" s="11" t="s">
        <v>161</v>
      </c>
      <c r="B69" s="12" t="str">
        <f ca="1">HYPERLINK("#"&amp;CELL("address",TO_BKBPB!$X$2),"TO_BKBPB")</f>
        <v>TO_BKBPB</v>
      </c>
      <c r="C69" s="13">
        <f>TO_BKBPB!C$2</f>
        <v>0</v>
      </c>
      <c r="D69" s="13">
        <f>TO_BKBPB!D$2</f>
        <v>0</v>
      </c>
      <c r="E69" s="13">
        <f>TO_BKBPB!E$2</f>
        <v>0</v>
      </c>
      <c r="F69" s="13">
        <f>TO_BKBPB!F$2</f>
        <v>0</v>
      </c>
      <c r="G69" s="13">
        <f>TO_BKBPB!G$2</f>
        <v>0</v>
      </c>
      <c r="H69" s="13">
        <f>TO_BKBPB!H$2</f>
        <v>0</v>
      </c>
      <c r="I69" s="13">
        <f>TO_BKBPB!I$2</f>
        <v>0</v>
      </c>
      <c r="J69" s="13">
        <f>TO_BKBPB!J$2</f>
        <v>0</v>
      </c>
      <c r="K69" s="13">
        <f>TO_BKBPB!K$2</f>
        <v>0</v>
      </c>
      <c r="L69" s="13">
        <f>TO_BKBPB!L$2</f>
        <v>0</v>
      </c>
      <c r="M69" s="13">
        <f>TO_BKBPB!M$2</f>
        <v>0</v>
      </c>
      <c r="N69" s="13">
        <f>TO_BKBPB!N$2</f>
        <v>0</v>
      </c>
      <c r="O69" s="13">
        <f>TO_BKBPB!O$2</f>
        <v>0</v>
      </c>
      <c r="P69" s="13">
        <f>TO_BKBPB!P$2</f>
        <v>0</v>
      </c>
      <c r="Q69" s="13">
        <f>TO_BKBPB!Q$2</f>
        <v>0</v>
      </c>
      <c r="R69" s="13">
        <f>TO_BKBPB!R$2</f>
        <v>0</v>
      </c>
      <c r="S69" s="13">
        <f>TO_BKBPB!S$2</f>
        <v>0</v>
      </c>
      <c r="T69" s="13">
        <f>TO_BKBPB!T$2</f>
        <v>0</v>
      </c>
      <c r="U69" s="13">
        <f>TO_BKBPB!U$2</f>
        <v>0</v>
      </c>
      <c r="V69" s="13">
        <f>TO_BKBPB!V$2</f>
        <v>0</v>
      </c>
      <c r="W69" s="13">
        <f>TO_BKBPB!W$2</f>
        <v>0</v>
      </c>
      <c r="X69" s="13">
        <f>TO_BKBPB!X$2</f>
        <v>0</v>
      </c>
    </row>
    <row r="70" spans="1:24" ht="11.25" customHeight="1" x14ac:dyDescent="0.2">
      <c r="A70" s="11" t="s">
        <v>166</v>
      </c>
      <c r="B70" s="12" t="str">
        <f ca="1">HYPERLINK("#"&amp;CELL("address",TO_CL!$X$2),"TO_CL")</f>
        <v>TO_CL</v>
      </c>
      <c r="C70" s="13">
        <f>TO_CL!C$2</f>
        <v>0</v>
      </c>
      <c r="D70" s="13">
        <f>TO_CL!D$2</f>
        <v>0</v>
      </c>
      <c r="E70" s="13">
        <f>TO_CL!E$2</f>
        <v>0</v>
      </c>
      <c r="F70" s="13">
        <f>TO_CL!F$2</f>
        <v>0</v>
      </c>
      <c r="G70" s="13">
        <f>TO_CL!G$2</f>
        <v>0</v>
      </c>
      <c r="H70" s="13">
        <f>TO_CL!H$2</f>
        <v>0</v>
      </c>
      <c r="I70" s="13">
        <f>TO_CL!I$2</f>
        <v>0</v>
      </c>
      <c r="J70" s="13">
        <f>TO_CL!J$2</f>
        <v>0</v>
      </c>
      <c r="K70" s="13">
        <f>TO_CL!K$2</f>
        <v>0</v>
      </c>
      <c r="L70" s="13">
        <f>TO_CL!L$2</f>
        <v>0</v>
      </c>
      <c r="M70" s="13">
        <f>TO_CL!M$2</f>
        <v>0</v>
      </c>
      <c r="N70" s="13">
        <f>TO_CL!N$2</f>
        <v>0</v>
      </c>
      <c r="O70" s="13">
        <f>TO_CL!O$2</f>
        <v>0</v>
      </c>
      <c r="P70" s="13">
        <f>TO_CL!P$2</f>
        <v>0</v>
      </c>
      <c r="Q70" s="13">
        <f>TO_CL!Q$2</f>
        <v>0</v>
      </c>
      <c r="R70" s="13">
        <f>TO_CL!R$2</f>
        <v>0</v>
      </c>
      <c r="S70" s="13">
        <f>TO_CL!S$2</f>
        <v>0</v>
      </c>
      <c r="T70" s="13">
        <f>TO_CL!T$2</f>
        <v>0</v>
      </c>
      <c r="U70" s="13">
        <f>TO_CL!U$2</f>
        <v>0</v>
      </c>
      <c r="V70" s="13">
        <f>TO_CL!V$2</f>
        <v>0</v>
      </c>
      <c r="W70" s="13">
        <f>TO_CL!W$2</f>
        <v>0</v>
      </c>
      <c r="X70" s="13">
        <f>TO_CL!X$2</f>
        <v>0</v>
      </c>
    </row>
    <row r="71" spans="1:24" ht="11.25" customHeight="1" x14ac:dyDescent="0.2">
      <c r="A71" s="11" t="s">
        <v>228</v>
      </c>
      <c r="B71" s="12" t="str">
        <f ca="1">HYPERLINK("#"&amp;CELL("address",TO_BNG!$X$2),"TO_BNG")</f>
        <v>TO_BNG</v>
      </c>
      <c r="C71" s="13">
        <f>TO_BNG!C$2</f>
        <v>0</v>
      </c>
      <c r="D71" s="13">
        <f>TO_BNG!D$2</f>
        <v>0</v>
      </c>
      <c r="E71" s="13">
        <f>TO_BNG!E$2</f>
        <v>0</v>
      </c>
      <c r="F71" s="13">
        <f>TO_BNG!F$2</f>
        <v>0</v>
      </c>
      <c r="G71" s="13">
        <f>TO_BNG!G$2</f>
        <v>0</v>
      </c>
      <c r="H71" s="13">
        <f>TO_BNG!H$2</f>
        <v>0</v>
      </c>
      <c r="I71" s="13">
        <f>TO_BNG!I$2</f>
        <v>0</v>
      </c>
      <c r="J71" s="13">
        <f>TO_BNG!J$2</f>
        <v>0</v>
      </c>
      <c r="K71" s="13">
        <f>TO_BNG!K$2</f>
        <v>0</v>
      </c>
      <c r="L71" s="13">
        <f>TO_BNG!L$2</f>
        <v>0</v>
      </c>
      <c r="M71" s="13">
        <f>TO_BNG!M$2</f>
        <v>0</v>
      </c>
      <c r="N71" s="13">
        <f>TO_BNG!N$2</f>
        <v>0</v>
      </c>
      <c r="O71" s="13">
        <f>TO_BNG!O$2</f>
        <v>0</v>
      </c>
      <c r="P71" s="13">
        <f>TO_BNG!P$2</f>
        <v>0</v>
      </c>
      <c r="Q71" s="13">
        <f>TO_BNG!Q$2</f>
        <v>0</v>
      </c>
      <c r="R71" s="13">
        <f>TO_BNG!R$2</f>
        <v>0</v>
      </c>
      <c r="S71" s="13">
        <f>TO_BNG!S$2</f>
        <v>0</v>
      </c>
      <c r="T71" s="13">
        <f>TO_BNG!T$2</f>
        <v>0</v>
      </c>
      <c r="U71" s="13">
        <f>TO_BNG!U$2</f>
        <v>0</v>
      </c>
      <c r="V71" s="13">
        <f>TO_BNG!V$2</f>
        <v>0</v>
      </c>
      <c r="W71" s="13">
        <f>TO_BNG!W$2</f>
        <v>0</v>
      </c>
      <c r="X71" s="13">
        <f>TO_BNG!X$2</f>
        <v>0</v>
      </c>
    </row>
    <row r="72" spans="1:24" ht="11.25" customHeight="1" x14ac:dyDescent="0.2">
      <c r="A72" s="11" t="s">
        <v>219</v>
      </c>
      <c r="B72" s="12" t="str">
        <f ca="1">HYPERLINK("#"&amp;CELL("address",TO_LBB!$X$2),"TO_LBB")</f>
        <v>TO_LBB</v>
      </c>
      <c r="C72" s="13">
        <f>TO_LBB!C$2</f>
        <v>0</v>
      </c>
      <c r="D72" s="13">
        <f>TO_LBB!D$2</f>
        <v>0</v>
      </c>
      <c r="E72" s="13">
        <f>TO_LBB!E$2</f>
        <v>0</v>
      </c>
      <c r="F72" s="13">
        <f>TO_LBB!F$2</f>
        <v>0</v>
      </c>
      <c r="G72" s="13">
        <f>TO_LBB!G$2</f>
        <v>0</v>
      </c>
      <c r="H72" s="13">
        <f>TO_LBB!H$2</f>
        <v>0</v>
      </c>
      <c r="I72" s="13">
        <f>TO_LBB!I$2</f>
        <v>70.698366294067057</v>
      </c>
      <c r="J72" s="13">
        <f>TO_LBB!J$2</f>
        <v>132.55950128976781</v>
      </c>
      <c r="K72" s="13">
        <f>TO_LBB!K$2</f>
        <v>133.4431642304385</v>
      </c>
      <c r="L72" s="13">
        <f>TO_LBB!L$2</f>
        <v>220.9324161650903</v>
      </c>
      <c r="M72" s="13">
        <f>TO_LBB!M$2</f>
        <v>322.56139294926908</v>
      </c>
      <c r="N72" s="13">
        <f>TO_LBB!N$2</f>
        <v>303.11934651762681</v>
      </c>
      <c r="O72" s="13">
        <f>TO_LBB!O$2</f>
        <v>273.95623387790192</v>
      </c>
      <c r="P72" s="13">
        <f>TO_LBB!P$2</f>
        <v>266.88641444539979</v>
      </c>
      <c r="Q72" s="13">
        <f>TO_LBB!Q$2</f>
        <v>266.00266552020628</v>
      </c>
      <c r="R72" s="13">
        <f>TO_LBB!R$2</f>
        <v>319.64746345657784</v>
      </c>
      <c r="S72" s="13">
        <f>TO_LBB!S$2</f>
        <v>270.25417024935513</v>
      </c>
      <c r="T72" s="13">
        <f>TO_LBB!T$2</f>
        <v>252.98082545141867</v>
      </c>
      <c r="U72" s="13">
        <f>TO_LBB!U$2</f>
        <v>266.51006018916587</v>
      </c>
      <c r="V72" s="13">
        <f>TO_LBB!V$2</f>
        <v>270.45588993981085</v>
      </c>
      <c r="W72" s="13">
        <f>TO_LBB!W$2</f>
        <v>237.0597592433362</v>
      </c>
      <c r="X72" s="13">
        <f>TO_LBB!X$2</f>
        <v>324.11392949269134</v>
      </c>
    </row>
    <row r="73" spans="1:24" ht="11.25" customHeight="1" x14ac:dyDescent="0.2">
      <c r="A73" s="11" t="s">
        <v>170</v>
      </c>
      <c r="B73" s="12" t="str">
        <f ca="1">HYPERLINK("#"&amp;CELL("address",TO_CPP!$X$2),"TO_CPP")</f>
        <v>TO_CPP</v>
      </c>
      <c r="C73" s="13">
        <f>TO_CPP!C$2</f>
        <v>0</v>
      </c>
      <c r="D73" s="13">
        <f>TO_CPP!D$2</f>
        <v>0</v>
      </c>
      <c r="E73" s="13">
        <f>TO_CPP!E$2</f>
        <v>0</v>
      </c>
      <c r="F73" s="13">
        <f>TO_CPP!F$2</f>
        <v>0</v>
      </c>
      <c r="G73" s="13">
        <f>TO_CPP!G$2</f>
        <v>0</v>
      </c>
      <c r="H73" s="13">
        <f>TO_CPP!H$2</f>
        <v>0</v>
      </c>
      <c r="I73" s="13">
        <f>TO_CPP!I$2</f>
        <v>0</v>
      </c>
      <c r="J73" s="13">
        <f>TO_CPP!J$2</f>
        <v>0</v>
      </c>
      <c r="K73" s="13">
        <f>TO_CPP!K$2</f>
        <v>0</v>
      </c>
      <c r="L73" s="13">
        <f>TO_CPP!L$2</f>
        <v>0</v>
      </c>
      <c r="M73" s="13">
        <f>TO_CPP!M$2</f>
        <v>0</v>
      </c>
      <c r="N73" s="13">
        <f>TO_CPP!N$2</f>
        <v>0</v>
      </c>
      <c r="O73" s="13">
        <f>TO_CPP!O$2</f>
        <v>13.38727429062769</v>
      </c>
      <c r="P73" s="13">
        <f>TO_CPP!P$2</f>
        <v>8.4551160791057605</v>
      </c>
      <c r="Q73" s="13">
        <f>TO_CPP!Q$2</f>
        <v>5.6368013757523636</v>
      </c>
      <c r="R73" s="13">
        <f>TO_CPP!R$2</f>
        <v>5.6368013757523636</v>
      </c>
      <c r="S73" s="13">
        <f>TO_CPP!S$2</f>
        <v>6.3413585554600171</v>
      </c>
      <c r="T73" s="13">
        <f>TO_CPP!T$2</f>
        <v>6.1792777300085966</v>
      </c>
      <c r="U73" s="13">
        <f>TO_CPP!U$2</f>
        <v>6.1792777300085966</v>
      </c>
      <c r="V73" s="13">
        <f>TO_CPP!V$2</f>
        <v>6.3413585554600171</v>
      </c>
      <c r="W73" s="13">
        <f>TO_CPP!W$2</f>
        <v>6.3413585554600171</v>
      </c>
      <c r="X73" s="13">
        <f>TO_CPP!X$2</f>
        <v>7.0459157351676698</v>
      </c>
    </row>
    <row r="74" spans="1:24" ht="11.25" customHeight="1" x14ac:dyDescent="0.2">
      <c r="A74" s="11" t="s">
        <v>220</v>
      </c>
      <c r="B74" s="12" t="str">
        <f ca="1">HYPERLINK("#"&amp;CELL("address",TO_GTL!$X$2),"TO_GTL")</f>
        <v>TO_GTL</v>
      </c>
      <c r="C74" s="13">
        <f>TO_GTL!C$2</f>
        <v>0</v>
      </c>
      <c r="D74" s="13">
        <f>TO_GTL!D$2</f>
        <v>0</v>
      </c>
      <c r="E74" s="13">
        <f>TO_GTL!E$2</f>
        <v>0</v>
      </c>
      <c r="F74" s="13">
        <f>TO_GTL!F$2</f>
        <v>0</v>
      </c>
      <c r="G74" s="13">
        <f>TO_GTL!G$2</f>
        <v>0</v>
      </c>
      <c r="H74" s="13">
        <f>TO_GTL!H$2</f>
        <v>0</v>
      </c>
      <c r="I74" s="13">
        <f>TO_GTL!I$2</f>
        <v>0</v>
      </c>
      <c r="J74" s="13">
        <f>TO_GTL!J$2</f>
        <v>0</v>
      </c>
      <c r="K74" s="13">
        <f>TO_GTL!K$2</f>
        <v>0</v>
      </c>
      <c r="L74" s="13">
        <f>TO_GTL!L$2</f>
        <v>0</v>
      </c>
      <c r="M74" s="13">
        <f>TO_GTL!M$2</f>
        <v>0</v>
      </c>
      <c r="N74" s="13">
        <f>TO_GTL!N$2</f>
        <v>0</v>
      </c>
      <c r="O74" s="13">
        <f>TO_GTL!O$2</f>
        <v>45.858383490971619</v>
      </c>
      <c r="P74" s="13">
        <f>TO_GTL!P$2</f>
        <v>217.82742906276869</v>
      </c>
      <c r="Q74" s="13">
        <f>TO_GTL!Q$2</f>
        <v>206.36285468615651</v>
      </c>
      <c r="R74" s="13">
        <f>TO_GTL!R$2</f>
        <v>200.63052450558899</v>
      </c>
      <c r="S74" s="13">
        <f>TO_GTL!S$2</f>
        <v>183.4336199484093</v>
      </c>
      <c r="T74" s="13">
        <f>TO_GTL!T$2</f>
        <v>203.00085984522789</v>
      </c>
      <c r="U74" s="13">
        <f>TO_GTL!U$2</f>
        <v>187.38890799656059</v>
      </c>
      <c r="V74" s="13">
        <f>TO_GTL!V$2</f>
        <v>188.21435941530521</v>
      </c>
      <c r="W74" s="13">
        <f>TO_GTL!W$2</f>
        <v>157.42906276870161</v>
      </c>
      <c r="X74" s="13">
        <f>TO_GTL!X$2</f>
        <v>140.9687876182287</v>
      </c>
    </row>
    <row r="75" spans="1:24" ht="11.25" customHeight="1" x14ac:dyDescent="0.2">
      <c r="A75" s="11" t="s">
        <v>221</v>
      </c>
      <c r="B75" s="12" t="str">
        <f ca="1">HYPERLINK("#"&amp;CELL("address",TO_NSP!$X$2),"TO_NSP")</f>
        <v>TO_NSP</v>
      </c>
      <c r="C75" s="13">
        <f>TO_NSP!C$2</f>
        <v>44.561478933791918</v>
      </c>
      <c r="D75" s="13">
        <f>TO_NSP!D$2</f>
        <v>4.7076526225279443</v>
      </c>
      <c r="E75" s="13">
        <f>TO_NSP!E$2</f>
        <v>0</v>
      </c>
      <c r="F75" s="13">
        <f>TO_NSP!F$2</f>
        <v>0</v>
      </c>
      <c r="G75" s="13">
        <f>TO_NSP!G$2</f>
        <v>0</v>
      </c>
      <c r="H75" s="13">
        <f>TO_NSP!H$2</f>
        <v>0</v>
      </c>
      <c r="I75" s="13">
        <f>TO_NSP!I$2</f>
        <v>0</v>
      </c>
      <c r="J75" s="13">
        <f>TO_NSP!J$2</f>
        <v>0</v>
      </c>
      <c r="K75" s="13">
        <f>TO_NSP!K$2</f>
        <v>0</v>
      </c>
      <c r="L75" s="13">
        <f>TO_NSP!L$2</f>
        <v>0</v>
      </c>
      <c r="M75" s="13">
        <f>TO_NSP!M$2</f>
        <v>0</v>
      </c>
      <c r="N75" s="13">
        <f>TO_NSP!N$2</f>
        <v>0</v>
      </c>
      <c r="O75" s="13">
        <f>TO_NSP!O$2</f>
        <v>0</v>
      </c>
      <c r="P75" s="13">
        <f>TO_NSP!P$2</f>
        <v>0</v>
      </c>
      <c r="Q75" s="13">
        <f>TO_NSP!Q$2</f>
        <v>0</v>
      </c>
      <c r="R75" s="13">
        <f>TO_NSP!R$2</f>
        <v>0</v>
      </c>
      <c r="S75" s="13">
        <f>TO_NSP!S$2</f>
        <v>0</v>
      </c>
      <c r="T75" s="13">
        <f>TO_NSP!T$2</f>
        <v>0</v>
      </c>
      <c r="U75" s="13">
        <f>TO_NSP!U$2</f>
        <v>0</v>
      </c>
      <c r="V75" s="13">
        <f>TO_NSP!V$2</f>
        <v>0</v>
      </c>
      <c r="W75" s="13">
        <f>TO_NSP!W$2</f>
        <v>0</v>
      </c>
      <c r="X75" s="13">
        <f>TO_NSP!X$2</f>
        <v>0</v>
      </c>
    </row>
    <row r="76" spans="1:24" ht="11.25" customHeight="1" x14ac:dyDescent="0.2">
      <c r="A76" s="9" t="s">
        <v>155</v>
      </c>
      <c r="B76" s="9" t="str">
        <f ca="1">HYPERLINK("#"&amp;CELL("address",NRG_E!$X$2),"NRG_E")</f>
        <v>NRG_E</v>
      </c>
      <c r="C76" s="10">
        <f>NRG_E!C$2</f>
        <v>916.68168529664661</v>
      </c>
      <c r="D76" s="10">
        <f>NRG_E!D$2</f>
        <v>971.69200343938087</v>
      </c>
      <c r="E76" s="10">
        <f>NRG_E!E$2</f>
        <v>930.10412725709375</v>
      </c>
      <c r="F76" s="10">
        <f>NRG_E!F$2</f>
        <v>1033.242562338779</v>
      </c>
      <c r="G76" s="10">
        <f>NRG_E!G$2</f>
        <v>995.45485812553738</v>
      </c>
      <c r="H76" s="10">
        <f>NRG_E!H$2</f>
        <v>1101.2865004299226</v>
      </c>
      <c r="I76" s="10">
        <f>NRG_E!I$2</f>
        <v>1033.5495270851245</v>
      </c>
      <c r="J76" s="10">
        <f>NRG_E!J$2</f>
        <v>1030.7415305245056</v>
      </c>
      <c r="K76" s="10">
        <f>NRG_E!K$2</f>
        <v>1164.9582975064491</v>
      </c>
      <c r="L76" s="10">
        <f>NRG_E!L$2</f>
        <v>1209.4005159071367</v>
      </c>
      <c r="M76" s="10">
        <f>NRG_E!M$2</f>
        <v>1148.5397248495269</v>
      </c>
      <c r="N76" s="10">
        <f>NRG_E!N$2</f>
        <v>999.50610490111762</v>
      </c>
      <c r="O76" s="10">
        <f>NRG_E!O$2</f>
        <v>1067.3677558039553</v>
      </c>
      <c r="P76" s="10">
        <f>NRG_E!P$2</f>
        <v>1507.2221840068787</v>
      </c>
      <c r="Q76" s="10">
        <f>NRG_E!Q$2</f>
        <v>1225.3380911435941</v>
      </c>
      <c r="R76" s="10">
        <f>NRG_E!R$2</f>
        <v>1369.9153912295787</v>
      </c>
      <c r="S76" s="10">
        <f>NRG_E!S$2</f>
        <v>1424.2666380051592</v>
      </c>
      <c r="T76" s="10">
        <f>NRG_E!T$2</f>
        <v>1416.9248495270849</v>
      </c>
      <c r="U76" s="10">
        <f>NRG_E!U$2</f>
        <v>1286.2918314703354</v>
      </c>
      <c r="V76" s="10">
        <f>NRG_E!V$2</f>
        <v>1193.4549441100603</v>
      </c>
      <c r="W76" s="10">
        <f>NRG_E!W$2</f>
        <v>1145.1912295786758</v>
      </c>
      <c r="X76" s="10">
        <f>NRG_E!X$2</f>
        <v>905.86259673258814</v>
      </c>
    </row>
    <row r="77" spans="1:24" ht="11.25" customHeight="1" x14ac:dyDescent="0.2">
      <c r="A77" s="11" t="s">
        <v>156</v>
      </c>
      <c r="B77" s="12" t="str">
        <f ca="1">HYPERLINK("#"&amp;CELL("address",NRG_EHG_E!$X$2),"NRG_EHG_E")</f>
        <v>NRG_EHG_E</v>
      </c>
      <c r="C77" s="13">
        <f>NRG_EHG_E!C$2</f>
        <v>133.1900257953568</v>
      </c>
      <c r="D77" s="13">
        <f>NRG_EHG_E!D$2</f>
        <v>143.16423043852109</v>
      </c>
      <c r="E77" s="13">
        <f>NRG_EHG_E!E$2</f>
        <v>147.63542562338779</v>
      </c>
      <c r="F77" s="13">
        <f>NRG_EHG_E!F$2</f>
        <v>126.99914015477211</v>
      </c>
      <c r="G77" s="13">
        <f>NRG_EHG_E!G$2</f>
        <v>139.54866723989679</v>
      </c>
      <c r="H77" s="13">
        <f>NRG_EHG_E!H$2</f>
        <v>136.78899398108339</v>
      </c>
      <c r="I77" s="13">
        <f>NRG_EHG_E!I$2</f>
        <v>133.08495270851239</v>
      </c>
      <c r="J77" s="13">
        <f>NRG_EHG_E!J$2</f>
        <v>115.60945829750639</v>
      </c>
      <c r="K77" s="13">
        <f>NRG_EHG_E!K$2</f>
        <v>119.52261392949271</v>
      </c>
      <c r="L77" s="13">
        <f>NRG_EHG_E!L$2</f>
        <v>128.01616509028369</v>
      </c>
      <c r="M77" s="13">
        <f>NRG_EHG_E!M$2</f>
        <v>112.4249355116079</v>
      </c>
      <c r="N77" s="13">
        <f>NRG_EHG_E!N$2</f>
        <v>114.763456577816</v>
      </c>
      <c r="O77" s="13">
        <f>NRG_EHG_E!O$2</f>
        <v>116.9760103181427</v>
      </c>
      <c r="P77" s="13">
        <f>NRG_EHG_E!P$2</f>
        <v>108.44858125537399</v>
      </c>
      <c r="Q77" s="13">
        <f>NRG_EHG_E!Q$2</f>
        <v>109.67454858125539</v>
      </c>
      <c r="R77" s="13">
        <f>NRG_EHG_E!R$2</f>
        <v>127.2669819432502</v>
      </c>
      <c r="S77" s="13">
        <f>NRG_EHG_E!S$2</f>
        <v>126.1573516766982</v>
      </c>
      <c r="T77" s="13">
        <f>NRG_EHG_E!T$2</f>
        <v>151.5686156491831</v>
      </c>
      <c r="U77" s="13">
        <f>NRG_EHG_E!U$2</f>
        <v>123.7202063628547</v>
      </c>
      <c r="V77" s="13">
        <f>NRG_EHG_E!V$2</f>
        <v>83.316423043852097</v>
      </c>
      <c r="W77" s="13">
        <f>NRG_EHG_E!W$2</f>
        <v>68.7993121238177</v>
      </c>
      <c r="X77" s="13">
        <f>NRG_EHG_E!X$2</f>
        <v>53.05932932072227</v>
      </c>
    </row>
    <row r="78" spans="1:24" ht="11.25" customHeight="1" x14ac:dyDescent="0.2">
      <c r="A78" s="11" t="s">
        <v>157</v>
      </c>
      <c r="B78" s="12" t="str">
        <f ca="1">HYPERLINK("#"&amp;CELL("address",NRG_CM_E!$X$2),"NRG_CM_E")</f>
        <v>NRG_CM_E</v>
      </c>
      <c r="C78" s="13">
        <f>NRG_CM_E!C$2</f>
        <v>8.5984522785898534E-2</v>
      </c>
      <c r="D78" s="13">
        <f>NRG_CM_E!D$2</f>
        <v>8.5984522785898534E-2</v>
      </c>
      <c r="E78" s="13">
        <f>NRG_CM_E!E$2</f>
        <v>8.5984522785898534E-2</v>
      </c>
      <c r="F78" s="13">
        <f>NRG_CM_E!F$2</f>
        <v>8.5984522785898534E-2</v>
      </c>
      <c r="G78" s="13">
        <f>NRG_CM_E!G$2</f>
        <v>8.5984522785898534E-2</v>
      </c>
      <c r="H78" s="13">
        <f>NRG_CM_E!H$2</f>
        <v>8.5984522785898534E-2</v>
      </c>
      <c r="I78" s="13">
        <f>NRG_CM_E!I$2</f>
        <v>8.5984522785898534E-2</v>
      </c>
      <c r="J78" s="13">
        <f>NRG_CM_E!J$2</f>
        <v>8.5984522785898534E-2</v>
      </c>
      <c r="K78" s="13">
        <f>NRG_CM_E!K$2</f>
        <v>8.5984522785898534E-2</v>
      </c>
      <c r="L78" s="13">
        <f>NRG_CM_E!L$2</f>
        <v>8.5984522785898534E-2</v>
      </c>
      <c r="M78" s="13">
        <f>NRG_CM_E!M$2</f>
        <v>8.5984522785898534E-2</v>
      </c>
      <c r="N78" s="13">
        <f>NRG_CM_E!N$2</f>
        <v>0.25795356835769562</v>
      </c>
      <c r="O78" s="13">
        <f>NRG_CM_E!O$2</f>
        <v>0.25795356835769562</v>
      </c>
      <c r="P78" s="13">
        <f>NRG_CM_E!P$2</f>
        <v>8.5984522785898534E-2</v>
      </c>
      <c r="Q78" s="13">
        <f>NRG_CM_E!Q$2</f>
        <v>0.34393809114359408</v>
      </c>
      <c r="R78" s="13">
        <f>NRG_CM_E!R$2</f>
        <v>0.34393809114359408</v>
      </c>
      <c r="S78" s="13">
        <f>NRG_CM_E!S$2</f>
        <v>7.1453138435081678E-2</v>
      </c>
      <c r="T78" s="13">
        <f>NRG_CM_E!T$2</f>
        <v>6.7153912295786752E-2</v>
      </c>
      <c r="U78" s="13">
        <f>NRG_CM_E!U$2</f>
        <v>7.540842648323301E-2</v>
      </c>
      <c r="V78" s="13">
        <f>NRG_CM_E!V$2</f>
        <v>0</v>
      </c>
      <c r="W78" s="13">
        <f>NRG_CM_E!W$2</f>
        <v>0</v>
      </c>
      <c r="X78" s="13">
        <f>NRG_CM_E!X$2</f>
        <v>0</v>
      </c>
    </row>
    <row r="79" spans="1:24" ht="11.25" customHeight="1" x14ac:dyDescent="0.2">
      <c r="A79" s="11" t="s">
        <v>158</v>
      </c>
      <c r="B79" s="12" t="str">
        <f ca="1">HYPERLINK("#"&amp;CELL("address",NRG_OIL_NG_E!$X$2),"NRG_OIL_NG_E")</f>
        <v>NRG_OIL_NG_E</v>
      </c>
      <c r="C79" s="13">
        <f>NRG_OIL_NG_E!C$2</f>
        <v>0</v>
      </c>
      <c r="D79" s="13">
        <f>NRG_OIL_NG_E!D$2</f>
        <v>0</v>
      </c>
      <c r="E79" s="13">
        <f>NRG_OIL_NG_E!E$2</f>
        <v>0</v>
      </c>
      <c r="F79" s="13">
        <f>NRG_OIL_NG_E!F$2</f>
        <v>0</v>
      </c>
      <c r="G79" s="13">
        <f>NRG_OIL_NG_E!G$2</f>
        <v>0</v>
      </c>
      <c r="H79" s="13">
        <f>NRG_OIL_NG_E!H$2</f>
        <v>0</v>
      </c>
      <c r="I79" s="13">
        <f>NRG_OIL_NG_E!I$2</f>
        <v>0</v>
      </c>
      <c r="J79" s="13">
        <f>NRG_OIL_NG_E!J$2</f>
        <v>8.5029234737747181</v>
      </c>
      <c r="K79" s="13">
        <f>NRG_OIL_NG_E!K$2</f>
        <v>5.4934651762682716</v>
      </c>
      <c r="L79" s="13">
        <f>NRG_OIL_NG_E!L$2</f>
        <v>3.2960447119518479</v>
      </c>
      <c r="M79" s="13">
        <f>NRG_OIL_NG_E!M$2</f>
        <v>10.98693035253654</v>
      </c>
      <c r="N79" s="13">
        <f>NRG_OIL_NG_E!N$2</f>
        <v>2.6273430782459153</v>
      </c>
      <c r="O79" s="13">
        <f>NRG_OIL_NG_E!O$2</f>
        <v>0.34393809114359408</v>
      </c>
      <c r="P79" s="13">
        <f>NRG_OIL_NG_E!P$2</f>
        <v>0.49441100601891663</v>
      </c>
      <c r="Q79" s="13">
        <f>NRG_OIL_NG_E!Q$2</f>
        <v>0.1719690455717971</v>
      </c>
      <c r="R79" s="13">
        <f>NRG_OIL_NG_E!R$2</f>
        <v>0.25795356835769562</v>
      </c>
      <c r="S79" s="13">
        <f>NRG_OIL_NG_E!S$2</f>
        <v>0.1122957867583835</v>
      </c>
      <c r="T79" s="13">
        <f>NRG_OIL_NG_E!T$2</f>
        <v>0.1151332760103181</v>
      </c>
      <c r="U79" s="13">
        <f>NRG_OIL_NG_E!U$2</f>
        <v>0.13009458297506449</v>
      </c>
      <c r="V79" s="13">
        <f>NRG_OIL_NG_E!V$2</f>
        <v>0</v>
      </c>
      <c r="W79" s="13">
        <f>NRG_OIL_NG_E!W$2</f>
        <v>0</v>
      </c>
      <c r="X79" s="13">
        <f>NRG_OIL_NG_E!X$2</f>
        <v>0</v>
      </c>
    </row>
    <row r="80" spans="1:24" ht="11.25" customHeight="1" x14ac:dyDescent="0.2">
      <c r="A80" s="11" t="s">
        <v>159</v>
      </c>
      <c r="B80" s="12" t="str">
        <f ca="1">HYPERLINK("#"&amp;CELL("address",NRG_PF_E!$X$2),"NRG_PF_E")</f>
        <v>NRG_PF_E</v>
      </c>
      <c r="C80" s="13">
        <f>NRG_PF_E!C$2</f>
        <v>0</v>
      </c>
      <c r="D80" s="13">
        <f>NRG_PF_E!D$2</f>
        <v>0</v>
      </c>
      <c r="E80" s="13">
        <f>NRG_PF_E!E$2</f>
        <v>0</v>
      </c>
      <c r="F80" s="13">
        <f>NRG_PF_E!F$2</f>
        <v>0</v>
      </c>
      <c r="G80" s="13">
        <f>NRG_PF_E!G$2</f>
        <v>0</v>
      </c>
      <c r="H80" s="13">
        <f>NRG_PF_E!H$2</f>
        <v>0</v>
      </c>
      <c r="I80" s="13">
        <f>NRG_PF_E!I$2</f>
        <v>0</v>
      </c>
      <c r="J80" s="13">
        <f>NRG_PF_E!J$2</f>
        <v>0</v>
      </c>
      <c r="K80" s="13">
        <f>NRG_PF_E!K$2</f>
        <v>0</v>
      </c>
      <c r="L80" s="13">
        <f>NRG_PF_E!L$2</f>
        <v>0</v>
      </c>
      <c r="M80" s="13">
        <f>NRG_PF_E!M$2</f>
        <v>0</v>
      </c>
      <c r="N80" s="13">
        <f>NRG_PF_E!N$2</f>
        <v>0</v>
      </c>
      <c r="O80" s="13">
        <f>NRG_PF_E!O$2</f>
        <v>0</v>
      </c>
      <c r="P80" s="13">
        <f>NRG_PF_E!P$2</f>
        <v>0</v>
      </c>
      <c r="Q80" s="13">
        <f>NRG_PF_E!Q$2</f>
        <v>0</v>
      </c>
      <c r="R80" s="13">
        <f>NRG_PF_E!R$2</f>
        <v>0</v>
      </c>
      <c r="S80" s="13">
        <f>NRG_PF_E!S$2</f>
        <v>0</v>
      </c>
      <c r="T80" s="13">
        <f>NRG_PF_E!T$2</f>
        <v>0</v>
      </c>
      <c r="U80" s="13">
        <f>NRG_PF_E!U$2</f>
        <v>0</v>
      </c>
      <c r="V80" s="13">
        <f>NRG_PF_E!V$2</f>
        <v>0</v>
      </c>
      <c r="W80" s="13">
        <f>NRG_PF_E!W$2</f>
        <v>0</v>
      </c>
      <c r="X80" s="13">
        <f>NRG_PF_E!X$2</f>
        <v>0</v>
      </c>
    </row>
    <row r="81" spans="1:24" ht="11.25" customHeight="1" x14ac:dyDescent="0.2">
      <c r="A81" s="11" t="s">
        <v>160</v>
      </c>
      <c r="B81" s="12" t="str">
        <f ca="1">HYPERLINK("#"&amp;CELL("address",NRG_CO_E!$X$2),"NRG_CO_E")</f>
        <v>NRG_CO_E</v>
      </c>
      <c r="C81" s="13">
        <f>NRG_CO_E!C$2</f>
        <v>24.634565778159935</v>
      </c>
      <c r="D81" s="13">
        <f>NRG_CO_E!D$2</f>
        <v>4.5786758383490964</v>
      </c>
      <c r="E81" s="13">
        <f>NRG_CO_E!E$2</f>
        <v>0</v>
      </c>
      <c r="F81" s="13">
        <f>NRG_CO_E!F$2</f>
        <v>0</v>
      </c>
      <c r="G81" s="13">
        <f>NRG_CO_E!G$2</f>
        <v>0</v>
      </c>
      <c r="H81" s="13">
        <f>NRG_CO_E!H$2</f>
        <v>0</v>
      </c>
      <c r="I81" s="13">
        <f>NRG_CO_E!I$2</f>
        <v>0</v>
      </c>
      <c r="J81" s="13">
        <f>NRG_CO_E!J$2</f>
        <v>0</v>
      </c>
      <c r="K81" s="13">
        <f>NRG_CO_E!K$2</f>
        <v>0</v>
      </c>
      <c r="L81" s="13">
        <f>NRG_CO_E!L$2</f>
        <v>0</v>
      </c>
      <c r="M81" s="13">
        <f>NRG_CO_E!M$2</f>
        <v>0</v>
      </c>
      <c r="N81" s="13">
        <f>NRG_CO_E!N$2</f>
        <v>0</v>
      </c>
      <c r="O81" s="13">
        <f>NRG_CO_E!O$2</f>
        <v>0</v>
      </c>
      <c r="P81" s="13">
        <f>NRG_CO_E!P$2</f>
        <v>0</v>
      </c>
      <c r="Q81" s="13">
        <f>NRG_CO_E!Q$2</f>
        <v>0</v>
      </c>
      <c r="R81" s="13">
        <f>NRG_CO_E!R$2</f>
        <v>0</v>
      </c>
      <c r="S81" s="13">
        <f>NRG_CO_E!S$2</f>
        <v>0</v>
      </c>
      <c r="T81" s="13">
        <f>NRG_CO_E!T$2</f>
        <v>0</v>
      </c>
      <c r="U81" s="13">
        <f>NRG_CO_E!U$2</f>
        <v>1.375752364574377E-3</v>
      </c>
      <c r="V81" s="13">
        <f>NRG_CO_E!V$2</f>
        <v>0</v>
      </c>
      <c r="W81" s="13">
        <f>NRG_CO_E!W$2</f>
        <v>0</v>
      </c>
      <c r="X81" s="13">
        <f>NRG_CO_E!X$2</f>
        <v>0</v>
      </c>
    </row>
    <row r="82" spans="1:24" ht="11.25" customHeight="1" x14ac:dyDescent="0.2">
      <c r="A82" s="11" t="s">
        <v>161</v>
      </c>
      <c r="B82" s="12" t="str">
        <f ca="1">HYPERLINK("#"&amp;CELL("address",NRG_BKBPB_E!$X$2),"NRG_BKBPB_E")</f>
        <v>NRG_BKBPB_E</v>
      </c>
      <c r="C82" s="13">
        <f>NRG_BKBPB_E!C$2</f>
        <v>0</v>
      </c>
      <c r="D82" s="13">
        <f>NRG_BKBPB_E!D$2</f>
        <v>0</v>
      </c>
      <c r="E82" s="13">
        <f>NRG_BKBPB_E!E$2</f>
        <v>0</v>
      </c>
      <c r="F82" s="13">
        <f>NRG_BKBPB_E!F$2</f>
        <v>0</v>
      </c>
      <c r="G82" s="13">
        <f>NRG_BKBPB_E!G$2</f>
        <v>0</v>
      </c>
      <c r="H82" s="13">
        <f>NRG_BKBPB_E!H$2</f>
        <v>0</v>
      </c>
      <c r="I82" s="13">
        <f>NRG_BKBPB_E!I$2</f>
        <v>0</v>
      </c>
      <c r="J82" s="13">
        <f>NRG_BKBPB_E!J$2</f>
        <v>0</v>
      </c>
      <c r="K82" s="13">
        <f>NRG_BKBPB_E!K$2</f>
        <v>0</v>
      </c>
      <c r="L82" s="13">
        <f>NRG_BKBPB_E!L$2</f>
        <v>0</v>
      </c>
      <c r="M82" s="13">
        <f>NRG_BKBPB_E!M$2</f>
        <v>0</v>
      </c>
      <c r="N82" s="13">
        <f>NRG_BKBPB_E!N$2</f>
        <v>0</v>
      </c>
      <c r="O82" s="13">
        <f>NRG_BKBPB_E!O$2</f>
        <v>0</v>
      </c>
      <c r="P82" s="13">
        <f>NRG_BKBPB_E!P$2</f>
        <v>0</v>
      </c>
      <c r="Q82" s="13">
        <f>NRG_BKBPB_E!Q$2</f>
        <v>0</v>
      </c>
      <c r="R82" s="13">
        <f>NRG_BKBPB_E!R$2</f>
        <v>0</v>
      </c>
      <c r="S82" s="13">
        <f>NRG_BKBPB_E!S$2</f>
        <v>0</v>
      </c>
      <c r="T82" s="13">
        <f>NRG_BKBPB_E!T$2</f>
        <v>0</v>
      </c>
      <c r="U82" s="13">
        <f>NRG_BKBPB_E!U$2</f>
        <v>0</v>
      </c>
      <c r="V82" s="13">
        <f>NRG_BKBPB_E!V$2</f>
        <v>0</v>
      </c>
      <c r="W82" s="13">
        <f>NRG_BKBPB_E!W$2</f>
        <v>0</v>
      </c>
      <c r="X82" s="13">
        <f>NRG_BKBPB_E!X$2</f>
        <v>0</v>
      </c>
    </row>
    <row r="83" spans="1:24" ht="11.25" customHeight="1" x14ac:dyDescent="0.2">
      <c r="A83" s="11" t="s">
        <v>162</v>
      </c>
      <c r="B83" s="12" t="str">
        <f ca="1">HYPERLINK("#"&amp;CELL("address",NRG_GW_E!$X$2),"NRG_GW_E")</f>
        <v>NRG_GW_E</v>
      </c>
      <c r="C83" s="13">
        <f>NRG_GW_E!C$2</f>
        <v>2.493551160791057</v>
      </c>
      <c r="D83" s="13">
        <f>NRG_GW_E!D$2</f>
        <v>0.85984522785898532</v>
      </c>
      <c r="E83" s="13">
        <f>NRG_GW_E!E$2</f>
        <v>0</v>
      </c>
      <c r="F83" s="13">
        <f>NRG_GW_E!F$2</f>
        <v>0</v>
      </c>
      <c r="G83" s="13">
        <f>NRG_GW_E!G$2</f>
        <v>0</v>
      </c>
      <c r="H83" s="13">
        <f>NRG_GW_E!H$2</f>
        <v>0</v>
      </c>
      <c r="I83" s="13">
        <f>NRG_GW_E!I$2</f>
        <v>0</v>
      </c>
      <c r="J83" s="13">
        <f>NRG_GW_E!J$2</f>
        <v>0</v>
      </c>
      <c r="K83" s="13">
        <f>NRG_GW_E!K$2</f>
        <v>0</v>
      </c>
      <c r="L83" s="13">
        <f>NRG_GW_E!L$2</f>
        <v>0</v>
      </c>
      <c r="M83" s="13">
        <f>NRG_GW_E!M$2</f>
        <v>0</v>
      </c>
      <c r="N83" s="13">
        <f>NRG_GW_E!N$2</f>
        <v>0</v>
      </c>
      <c r="O83" s="13">
        <f>NRG_GW_E!O$2</f>
        <v>0</v>
      </c>
      <c r="P83" s="13">
        <f>NRG_GW_E!P$2</f>
        <v>0</v>
      </c>
      <c r="Q83" s="13">
        <f>NRG_GW_E!Q$2</f>
        <v>0</v>
      </c>
      <c r="R83" s="13">
        <f>NRG_GW_E!R$2</f>
        <v>0</v>
      </c>
      <c r="S83" s="13">
        <f>NRG_GW_E!S$2</f>
        <v>0</v>
      </c>
      <c r="T83" s="13">
        <f>NRG_GW_E!T$2</f>
        <v>0</v>
      </c>
      <c r="U83" s="13">
        <f>NRG_GW_E!U$2</f>
        <v>0</v>
      </c>
      <c r="V83" s="13">
        <f>NRG_GW_E!V$2</f>
        <v>0</v>
      </c>
      <c r="W83" s="13">
        <f>NRG_GW_E!W$2</f>
        <v>0</v>
      </c>
      <c r="X83" s="13">
        <f>NRG_GW_E!X$2</f>
        <v>0</v>
      </c>
    </row>
    <row r="84" spans="1:24" ht="11.25" customHeight="1" x14ac:dyDescent="0.2">
      <c r="A84" s="11" t="s">
        <v>163</v>
      </c>
      <c r="B84" s="12" t="str">
        <f ca="1">HYPERLINK("#"&amp;CELL("address",NRG_BF_E!$X$2),"NRG_BF_E")</f>
        <v>NRG_BF_E</v>
      </c>
      <c r="C84" s="13">
        <f>NRG_BF_E!C$2</f>
        <v>0</v>
      </c>
      <c r="D84" s="13">
        <f>NRG_BF_E!D$2</f>
        <v>0</v>
      </c>
      <c r="E84" s="13">
        <f>NRG_BF_E!E$2</f>
        <v>0</v>
      </c>
      <c r="F84" s="13">
        <f>NRG_BF_E!F$2</f>
        <v>0</v>
      </c>
      <c r="G84" s="13">
        <f>NRG_BF_E!G$2</f>
        <v>0</v>
      </c>
      <c r="H84" s="13">
        <f>NRG_BF_E!H$2</f>
        <v>0</v>
      </c>
      <c r="I84" s="13">
        <f>NRG_BF_E!I$2</f>
        <v>0</v>
      </c>
      <c r="J84" s="13">
        <f>NRG_BF_E!J$2</f>
        <v>0</v>
      </c>
      <c r="K84" s="13">
        <f>NRG_BF_E!K$2</f>
        <v>0</v>
      </c>
      <c r="L84" s="13">
        <f>NRG_BF_E!L$2</f>
        <v>0</v>
      </c>
      <c r="M84" s="13">
        <f>NRG_BF_E!M$2</f>
        <v>0</v>
      </c>
      <c r="N84" s="13">
        <f>NRG_BF_E!N$2</f>
        <v>0</v>
      </c>
      <c r="O84" s="13">
        <f>NRG_BF_E!O$2</f>
        <v>0</v>
      </c>
      <c r="P84" s="13">
        <f>NRG_BF_E!P$2</f>
        <v>0</v>
      </c>
      <c r="Q84" s="13">
        <f>NRG_BF_E!Q$2</f>
        <v>0</v>
      </c>
      <c r="R84" s="13">
        <f>NRG_BF_E!R$2</f>
        <v>0</v>
      </c>
      <c r="S84" s="13">
        <f>NRG_BF_E!S$2</f>
        <v>0</v>
      </c>
      <c r="T84" s="13">
        <f>NRG_BF_E!T$2</f>
        <v>0</v>
      </c>
      <c r="U84" s="13">
        <f>NRG_BF_E!U$2</f>
        <v>0</v>
      </c>
      <c r="V84" s="13">
        <f>NRG_BF_E!V$2</f>
        <v>0</v>
      </c>
      <c r="W84" s="13">
        <f>NRG_BF_E!W$2</f>
        <v>0</v>
      </c>
      <c r="X84" s="13">
        <f>NRG_BF_E!X$2</f>
        <v>0</v>
      </c>
    </row>
    <row r="85" spans="1:24" ht="11.25" customHeight="1" x14ac:dyDescent="0.2">
      <c r="A85" s="11" t="s">
        <v>164</v>
      </c>
      <c r="B85" s="12" t="str">
        <f ca="1">HYPERLINK("#"&amp;CELL("address",NRG_PR_E!$X$2),"NRG_PR_E")</f>
        <v>NRG_PR_E</v>
      </c>
      <c r="C85" s="13">
        <f>NRG_PR_E!C$2</f>
        <v>756.2775580395529</v>
      </c>
      <c r="D85" s="13">
        <f>NRG_PR_E!D$2</f>
        <v>823.00326741186586</v>
      </c>
      <c r="E85" s="13">
        <f>NRG_PR_E!E$2</f>
        <v>782.38271711092</v>
      </c>
      <c r="F85" s="13">
        <f>NRG_PR_E!F$2</f>
        <v>906.15743766122091</v>
      </c>
      <c r="G85" s="13">
        <f>NRG_PR_E!G$2</f>
        <v>855.82020636285461</v>
      </c>
      <c r="H85" s="13">
        <f>NRG_PR_E!H$2</f>
        <v>964.4115219260533</v>
      </c>
      <c r="I85" s="13">
        <f>NRG_PR_E!I$2</f>
        <v>900.37858985382616</v>
      </c>
      <c r="J85" s="13">
        <f>NRG_PR_E!J$2</f>
        <v>906.54316423043849</v>
      </c>
      <c r="K85" s="13">
        <f>NRG_PR_E!K$2</f>
        <v>1039.856233877902</v>
      </c>
      <c r="L85" s="13">
        <f>NRG_PR_E!L$2</f>
        <v>1078.0023215821152</v>
      </c>
      <c r="M85" s="13">
        <f>NRG_PR_E!M$2</f>
        <v>1025.0418744625968</v>
      </c>
      <c r="N85" s="13">
        <f>NRG_PR_E!N$2</f>
        <v>881.85735167669816</v>
      </c>
      <c r="O85" s="13">
        <f>NRG_PR_E!O$2</f>
        <v>949.78985382631129</v>
      </c>
      <c r="P85" s="13">
        <f>NRG_PR_E!P$2</f>
        <v>1398.1932072226998</v>
      </c>
      <c r="Q85" s="13">
        <f>NRG_PR_E!Q$2</f>
        <v>1115.1476354256233</v>
      </c>
      <c r="R85" s="13">
        <f>NRG_PR_E!R$2</f>
        <v>1242.0465176268272</v>
      </c>
      <c r="S85" s="13">
        <f>NRG_PR_E!S$2</f>
        <v>1297.9255374032673</v>
      </c>
      <c r="T85" s="13">
        <f>NRG_PR_E!T$2</f>
        <v>1265.1739466895956</v>
      </c>
      <c r="U85" s="13">
        <f>NRG_PR_E!U$2</f>
        <v>1162.364746345658</v>
      </c>
      <c r="V85" s="13">
        <f>NRG_PR_E!V$2</f>
        <v>1110.1385210662081</v>
      </c>
      <c r="W85" s="13">
        <f>NRG_PR_E!W$2</f>
        <v>1076.391917454858</v>
      </c>
      <c r="X85" s="13">
        <f>NRG_PR_E!X$2</f>
        <v>852.80326741186582</v>
      </c>
    </row>
    <row r="86" spans="1:24" ht="11.25" customHeight="1" x14ac:dyDescent="0.2">
      <c r="A86" s="11" t="s">
        <v>165</v>
      </c>
      <c r="B86" s="12" t="str">
        <f ca="1">HYPERLINK("#"&amp;CELL("address",NRG_NI_E!$X$2),"NRG_NI_E")</f>
        <v>NRG_NI_E</v>
      </c>
      <c r="C86" s="13">
        <f>NRG_NI_E!C$2</f>
        <v>0</v>
      </c>
      <c r="D86" s="13">
        <f>NRG_NI_E!D$2</f>
        <v>0</v>
      </c>
      <c r="E86" s="13">
        <f>NRG_NI_E!E$2</f>
        <v>0</v>
      </c>
      <c r="F86" s="13">
        <f>NRG_NI_E!F$2</f>
        <v>0</v>
      </c>
      <c r="G86" s="13">
        <f>NRG_NI_E!G$2</f>
        <v>0</v>
      </c>
      <c r="H86" s="13">
        <f>NRG_NI_E!H$2</f>
        <v>0</v>
      </c>
      <c r="I86" s="13">
        <f>NRG_NI_E!I$2</f>
        <v>0</v>
      </c>
      <c r="J86" s="13">
        <f>NRG_NI_E!J$2</f>
        <v>0</v>
      </c>
      <c r="K86" s="13">
        <f>NRG_NI_E!K$2</f>
        <v>0</v>
      </c>
      <c r="L86" s="13">
        <f>NRG_NI_E!L$2</f>
        <v>0</v>
      </c>
      <c r="M86" s="13">
        <f>NRG_NI_E!M$2</f>
        <v>0</v>
      </c>
      <c r="N86" s="13">
        <f>NRG_NI_E!N$2</f>
        <v>0</v>
      </c>
      <c r="O86" s="13">
        <f>NRG_NI_E!O$2</f>
        <v>0</v>
      </c>
      <c r="P86" s="13">
        <f>NRG_NI_E!P$2</f>
        <v>0</v>
      </c>
      <c r="Q86" s="13">
        <f>NRG_NI_E!Q$2</f>
        <v>0</v>
      </c>
      <c r="R86" s="13">
        <f>NRG_NI_E!R$2</f>
        <v>0</v>
      </c>
      <c r="S86" s="13">
        <f>NRG_NI_E!S$2</f>
        <v>0</v>
      </c>
      <c r="T86" s="13">
        <f>NRG_NI_E!T$2</f>
        <v>0</v>
      </c>
      <c r="U86" s="13">
        <f>NRG_NI_E!U$2</f>
        <v>0</v>
      </c>
      <c r="V86" s="13">
        <f>NRG_NI_E!V$2</f>
        <v>0</v>
      </c>
      <c r="W86" s="13">
        <f>NRG_NI_E!W$2</f>
        <v>0</v>
      </c>
      <c r="X86" s="13">
        <f>NRG_NI_E!X$2</f>
        <v>0</v>
      </c>
    </row>
    <row r="87" spans="1:24" ht="11.25" customHeight="1" x14ac:dyDescent="0.2">
      <c r="A87" s="11" t="s">
        <v>166</v>
      </c>
      <c r="B87" s="12" t="str">
        <f ca="1">HYPERLINK("#"&amp;CELL("address",NRG_CL_E!$X$2),"NRG_CL_E")</f>
        <v>NRG_CL_E</v>
      </c>
      <c r="C87" s="13">
        <f>NRG_CL_E!C$2</f>
        <v>0</v>
      </c>
      <c r="D87" s="13">
        <f>NRG_CL_E!D$2</f>
        <v>0</v>
      </c>
      <c r="E87" s="13">
        <f>NRG_CL_E!E$2</f>
        <v>0</v>
      </c>
      <c r="F87" s="13">
        <f>NRG_CL_E!F$2</f>
        <v>0</v>
      </c>
      <c r="G87" s="13">
        <f>NRG_CL_E!G$2</f>
        <v>0</v>
      </c>
      <c r="H87" s="13">
        <f>NRG_CL_E!H$2</f>
        <v>0</v>
      </c>
      <c r="I87" s="13">
        <f>NRG_CL_E!I$2</f>
        <v>0</v>
      </c>
      <c r="J87" s="13">
        <f>NRG_CL_E!J$2</f>
        <v>0</v>
      </c>
      <c r="K87" s="13">
        <f>NRG_CL_E!K$2</f>
        <v>0</v>
      </c>
      <c r="L87" s="13">
        <f>NRG_CL_E!L$2</f>
        <v>0</v>
      </c>
      <c r="M87" s="13">
        <f>NRG_CL_E!M$2</f>
        <v>0</v>
      </c>
      <c r="N87" s="13">
        <f>NRG_CL_E!N$2</f>
        <v>0</v>
      </c>
      <c r="O87" s="13">
        <f>NRG_CL_E!O$2</f>
        <v>0</v>
      </c>
      <c r="P87" s="13">
        <f>NRG_CL_E!P$2</f>
        <v>0</v>
      </c>
      <c r="Q87" s="13">
        <f>NRG_CL_E!Q$2</f>
        <v>0</v>
      </c>
      <c r="R87" s="13">
        <f>NRG_CL_E!R$2</f>
        <v>0</v>
      </c>
      <c r="S87" s="13">
        <f>NRG_CL_E!S$2</f>
        <v>0</v>
      </c>
      <c r="T87" s="13">
        <f>NRG_CL_E!T$2</f>
        <v>0</v>
      </c>
      <c r="U87" s="13">
        <f>NRG_CL_E!U$2</f>
        <v>0</v>
      </c>
      <c r="V87" s="13">
        <f>NRG_CL_E!V$2</f>
        <v>0</v>
      </c>
      <c r="W87" s="13">
        <f>NRG_CL_E!W$2</f>
        <v>0</v>
      </c>
      <c r="X87" s="13">
        <f>NRG_CL_E!X$2</f>
        <v>0</v>
      </c>
    </row>
    <row r="88" spans="1:24" ht="11.25" customHeight="1" x14ac:dyDescent="0.2">
      <c r="A88" s="11" t="s">
        <v>167</v>
      </c>
      <c r="B88" s="12" t="str">
        <f ca="1">HYPERLINK("#"&amp;CELL("address",NRG_LNG_E!$X$2),"NRG_LNG_E")</f>
        <v>NRG_LNG_E</v>
      </c>
      <c r="C88" s="13">
        <f>NRG_LNG_E!C$2</f>
        <v>0</v>
      </c>
      <c r="D88" s="13">
        <f>NRG_LNG_E!D$2</f>
        <v>0</v>
      </c>
      <c r="E88" s="13">
        <f>NRG_LNG_E!E$2</f>
        <v>0</v>
      </c>
      <c r="F88" s="13">
        <f>NRG_LNG_E!F$2</f>
        <v>0</v>
      </c>
      <c r="G88" s="13">
        <f>NRG_LNG_E!G$2</f>
        <v>0</v>
      </c>
      <c r="H88" s="13">
        <f>NRG_LNG_E!H$2</f>
        <v>0</v>
      </c>
      <c r="I88" s="13">
        <f>NRG_LNG_E!I$2</f>
        <v>0</v>
      </c>
      <c r="J88" s="13">
        <f>NRG_LNG_E!J$2</f>
        <v>0</v>
      </c>
      <c r="K88" s="13">
        <f>NRG_LNG_E!K$2</f>
        <v>0</v>
      </c>
      <c r="L88" s="13">
        <f>NRG_LNG_E!L$2</f>
        <v>0</v>
      </c>
      <c r="M88" s="13">
        <f>NRG_LNG_E!M$2</f>
        <v>0</v>
      </c>
      <c r="N88" s="13">
        <f>NRG_LNG_E!N$2</f>
        <v>0</v>
      </c>
      <c r="O88" s="13">
        <f>NRG_LNG_E!O$2</f>
        <v>0</v>
      </c>
      <c r="P88" s="13">
        <f>NRG_LNG_E!P$2</f>
        <v>0</v>
      </c>
      <c r="Q88" s="13">
        <f>NRG_LNG_E!Q$2</f>
        <v>0</v>
      </c>
      <c r="R88" s="13">
        <f>NRG_LNG_E!R$2</f>
        <v>0</v>
      </c>
      <c r="S88" s="13">
        <f>NRG_LNG_E!S$2</f>
        <v>0</v>
      </c>
      <c r="T88" s="13">
        <f>NRG_LNG_E!T$2</f>
        <v>0</v>
      </c>
      <c r="U88" s="13">
        <f>NRG_LNG_E!U$2</f>
        <v>0</v>
      </c>
      <c r="V88" s="13">
        <f>NRG_LNG_E!V$2</f>
        <v>0</v>
      </c>
      <c r="W88" s="13">
        <f>NRG_LNG_E!W$2</f>
        <v>0</v>
      </c>
      <c r="X88" s="13">
        <f>NRG_LNG_E!X$2</f>
        <v>0</v>
      </c>
    </row>
    <row r="89" spans="1:24" ht="11.25" customHeight="1" x14ac:dyDescent="0.2">
      <c r="A89" s="11" t="s">
        <v>168</v>
      </c>
      <c r="B89" s="12" t="str">
        <f ca="1">HYPERLINK("#"&amp;CELL("address",NRG_BIOG_E!$X$2),"NRG_BIOG_E")</f>
        <v>NRG_BIOG_E</v>
      </c>
      <c r="C89" s="13">
        <f>NRG_BIOG_E!C$2</f>
        <v>0</v>
      </c>
      <c r="D89" s="13">
        <f>NRG_BIOG_E!D$2</f>
        <v>0</v>
      </c>
      <c r="E89" s="13">
        <f>NRG_BIOG_E!E$2</f>
        <v>0</v>
      </c>
      <c r="F89" s="13">
        <f>NRG_BIOG_E!F$2</f>
        <v>0</v>
      </c>
      <c r="G89" s="13">
        <f>NRG_BIOG_E!G$2</f>
        <v>0</v>
      </c>
      <c r="H89" s="13">
        <f>NRG_BIOG_E!H$2</f>
        <v>0</v>
      </c>
      <c r="I89" s="13">
        <f>NRG_BIOG_E!I$2</f>
        <v>0</v>
      </c>
      <c r="J89" s="13">
        <f>NRG_BIOG_E!J$2</f>
        <v>0</v>
      </c>
      <c r="K89" s="13">
        <f>NRG_BIOG_E!K$2</f>
        <v>0</v>
      </c>
      <c r="L89" s="13">
        <f>NRG_BIOG_E!L$2</f>
        <v>0</v>
      </c>
      <c r="M89" s="13">
        <f>NRG_BIOG_E!M$2</f>
        <v>0</v>
      </c>
      <c r="N89" s="13">
        <f>NRG_BIOG_E!N$2</f>
        <v>0</v>
      </c>
      <c r="O89" s="13">
        <f>NRG_BIOG_E!O$2</f>
        <v>0</v>
      </c>
      <c r="P89" s="13">
        <f>NRG_BIOG_E!P$2</f>
        <v>0</v>
      </c>
      <c r="Q89" s="13">
        <f>NRG_BIOG_E!Q$2</f>
        <v>0</v>
      </c>
      <c r="R89" s="13">
        <f>NRG_BIOG_E!R$2</f>
        <v>0</v>
      </c>
      <c r="S89" s="13">
        <f>NRG_BIOG_E!S$2</f>
        <v>0</v>
      </c>
      <c r="T89" s="13">
        <f>NRG_BIOG_E!T$2</f>
        <v>0</v>
      </c>
      <c r="U89" s="13">
        <f>NRG_BIOG_E!U$2</f>
        <v>0</v>
      </c>
      <c r="V89" s="13">
        <f>NRG_BIOG_E!V$2</f>
        <v>0</v>
      </c>
      <c r="W89" s="13">
        <f>NRG_BIOG_E!W$2</f>
        <v>0</v>
      </c>
      <c r="X89" s="13">
        <f>NRG_BIOG_E!X$2</f>
        <v>0</v>
      </c>
    </row>
    <row r="90" spans="1:24" ht="11.25" customHeight="1" x14ac:dyDescent="0.2">
      <c r="A90" s="11" t="s">
        <v>169</v>
      </c>
      <c r="B90" s="12" t="str">
        <f ca="1">HYPERLINK("#"&amp;CELL("address",NRG_GTL_E!$X$2),"NRG_GTL_E")</f>
        <v>NRG_GTL_E</v>
      </c>
      <c r="C90" s="13">
        <f>NRG_GTL_E!C$2</f>
        <v>0</v>
      </c>
      <c r="D90" s="13">
        <f>NRG_GTL_E!D$2</f>
        <v>0</v>
      </c>
      <c r="E90" s="13">
        <f>NRG_GTL_E!E$2</f>
        <v>0</v>
      </c>
      <c r="F90" s="13">
        <f>NRG_GTL_E!F$2</f>
        <v>0</v>
      </c>
      <c r="G90" s="13">
        <f>NRG_GTL_E!G$2</f>
        <v>0</v>
      </c>
      <c r="H90" s="13">
        <f>NRG_GTL_E!H$2</f>
        <v>0</v>
      </c>
      <c r="I90" s="13">
        <f>NRG_GTL_E!I$2</f>
        <v>0</v>
      </c>
      <c r="J90" s="13">
        <f>NRG_GTL_E!J$2</f>
        <v>0</v>
      </c>
      <c r="K90" s="13">
        <f>NRG_GTL_E!K$2</f>
        <v>0</v>
      </c>
      <c r="L90" s="13">
        <f>NRG_GTL_E!L$2</f>
        <v>0</v>
      </c>
      <c r="M90" s="13">
        <f>NRG_GTL_E!M$2</f>
        <v>0</v>
      </c>
      <c r="N90" s="13">
        <f>NRG_GTL_E!N$2</f>
        <v>0</v>
      </c>
      <c r="O90" s="13">
        <f>NRG_GTL_E!O$2</f>
        <v>0</v>
      </c>
      <c r="P90" s="13">
        <f>NRG_GTL_E!P$2</f>
        <v>0</v>
      </c>
      <c r="Q90" s="13">
        <f>NRG_GTL_E!Q$2</f>
        <v>0</v>
      </c>
      <c r="R90" s="13">
        <f>NRG_GTL_E!R$2</f>
        <v>0</v>
      </c>
      <c r="S90" s="13">
        <f>NRG_GTL_E!S$2</f>
        <v>0</v>
      </c>
      <c r="T90" s="13">
        <f>NRG_GTL_E!T$2</f>
        <v>0</v>
      </c>
      <c r="U90" s="13">
        <f>NRG_GTL_E!U$2</f>
        <v>0</v>
      </c>
      <c r="V90" s="13">
        <f>NRG_GTL_E!V$2</f>
        <v>0</v>
      </c>
      <c r="W90" s="13">
        <f>NRG_GTL_E!W$2</f>
        <v>0</v>
      </c>
      <c r="X90" s="13">
        <f>NRG_GTL_E!X$2</f>
        <v>0</v>
      </c>
    </row>
    <row r="91" spans="1:24" ht="11.25" customHeight="1" x14ac:dyDescent="0.2">
      <c r="A91" s="11" t="s">
        <v>170</v>
      </c>
      <c r="B91" s="12" t="str">
        <f ca="1">HYPERLINK("#"&amp;CELL("address",NRG_CPP_E!$X$2),"NRG_CPP_E")</f>
        <v>NRG_CPP_E</v>
      </c>
      <c r="C91" s="13">
        <f>NRG_CPP_E!C$2</f>
        <v>0</v>
      </c>
      <c r="D91" s="13">
        <f>NRG_CPP_E!D$2</f>
        <v>0</v>
      </c>
      <c r="E91" s="13">
        <f>NRG_CPP_E!E$2</f>
        <v>0</v>
      </c>
      <c r="F91" s="13">
        <f>NRG_CPP_E!F$2</f>
        <v>0</v>
      </c>
      <c r="G91" s="13">
        <f>NRG_CPP_E!G$2</f>
        <v>0</v>
      </c>
      <c r="H91" s="13">
        <f>NRG_CPP_E!H$2</f>
        <v>0</v>
      </c>
      <c r="I91" s="13">
        <f>NRG_CPP_E!I$2</f>
        <v>0</v>
      </c>
      <c r="J91" s="13">
        <f>NRG_CPP_E!J$2</f>
        <v>0</v>
      </c>
      <c r="K91" s="13">
        <f>NRG_CPP_E!K$2</f>
        <v>0</v>
      </c>
      <c r="L91" s="13">
        <f>NRG_CPP_E!L$2</f>
        <v>0</v>
      </c>
      <c r="M91" s="13">
        <f>NRG_CPP_E!M$2</f>
        <v>0</v>
      </c>
      <c r="N91" s="13">
        <f>NRG_CPP_E!N$2</f>
        <v>0</v>
      </c>
      <c r="O91" s="13">
        <f>NRG_CPP_E!O$2</f>
        <v>0</v>
      </c>
      <c r="P91" s="13">
        <f>NRG_CPP_E!P$2</f>
        <v>0</v>
      </c>
      <c r="Q91" s="13">
        <f>NRG_CPP_E!Q$2</f>
        <v>0</v>
      </c>
      <c r="R91" s="13">
        <f>NRG_CPP_E!R$2</f>
        <v>0</v>
      </c>
      <c r="S91" s="13">
        <f>NRG_CPP_E!S$2</f>
        <v>0</v>
      </c>
      <c r="T91" s="13">
        <f>NRG_CPP_E!T$2</f>
        <v>0</v>
      </c>
      <c r="U91" s="13">
        <f>NRG_CPP_E!U$2</f>
        <v>0</v>
      </c>
      <c r="V91" s="13">
        <f>NRG_CPP_E!V$2</f>
        <v>0</v>
      </c>
      <c r="W91" s="13">
        <f>NRG_CPP_E!W$2</f>
        <v>0</v>
      </c>
      <c r="X91" s="13">
        <f>NRG_CPP_E!X$2</f>
        <v>0</v>
      </c>
    </row>
    <row r="92" spans="1:24" ht="11.25" customHeight="1" x14ac:dyDescent="0.2">
      <c r="A92" s="11" t="s">
        <v>171</v>
      </c>
      <c r="B92" s="12" t="str">
        <f ca="1">HYPERLINK("#"&amp;CELL("address",NRG_NSP_E!$X$2),"NRG_NSP_E")</f>
        <v>NRG_NSP_E</v>
      </c>
      <c r="C92" s="13">
        <f>NRG_NSP_E!C$2</f>
        <v>0</v>
      </c>
      <c r="D92" s="13">
        <f>NRG_NSP_E!D$2</f>
        <v>0</v>
      </c>
      <c r="E92" s="13">
        <f>NRG_NSP_E!E$2</f>
        <v>0</v>
      </c>
      <c r="F92" s="13">
        <f>NRG_NSP_E!F$2</f>
        <v>0</v>
      </c>
      <c r="G92" s="13">
        <f>NRG_NSP_E!G$2</f>
        <v>0</v>
      </c>
      <c r="H92" s="13">
        <f>NRG_NSP_E!H$2</f>
        <v>0</v>
      </c>
      <c r="I92" s="13">
        <f>NRG_NSP_E!I$2</f>
        <v>0</v>
      </c>
      <c r="J92" s="13">
        <f>NRG_NSP_E!J$2</f>
        <v>0</v>
      </c>
      <c r="K92" s="13">
        <f>NRG_NSP_E!K$2</f>
        <v>0</v>
      </c>
      <c r="L92" s="13">
        <f>NRG_NSP_E!L$2</f>
        <v>0</v>
      </c>
      <c r="M92" s="13">
        <f>NRG_NSP_E!M$2</f>
        <v>0</v>
      </c>
      <c r="N92" s="13">
        <f>NRG_NSP_E!N$2</f>
        <v>0</v>
      </c>
      <c r="O92" s="13">
        <f>NRG_NSP_E!O$2</f>
        <v>0</v>
      </c>
      <c r="P92" s="13">
        <f>NRG_NSP_E!P$2</f>
        <v>0</v>
      </c>
      <c r="Q92" s="13">
        <f>NRG_NSP_E!Q$2</f>
        <v>0</v>
      </c>
      <c r="R92" s="13">
        <f>NRG_NSP_E!R$2</f>
        <v>0</v>
      </c>
      <c r="S92" s="13">
        <f>NRG_NSP_E!S$2</f>
        <v>0</v>
      </c>
      <c r="T92" s="13">
        <f>NRG_NSP_E!T$2</f>
        <v>0</v>
      </c>
      <c r="U92" s="13">
        <f>NRG_NSP_E!U$2</f>
        <v>0</v>
      </c>
      <c r="V92" s="13">
        <f>NRG_NSP_E!V$2</f>
        <v>0</v>
      </c>
      <c r="W92" s="13">
        <f>NRG_NSP_E!W$2</f>
        <v>0</v>
      </c>
      <c r="X92" s="13">
        <f>NRG_NSP_E!X$2</f>
        <v>0</v>
      </c>
    </row>
    <row r="93" spans="1:24" ht="11.25" customHeight="1" x14ac:dyDescent="0.2">
      <c r="A93" s="9" t="s">
        <v>172</v>
      </c>
      <c r="B93" s="9" t="str">
        <f ca="1">HYPERLINK("#"&amp;CELL("address",DL!$X$2),"DL")</f>
        <v>DL</v>
      </c>
      <c r="C93" s="10">
        <f>DL!C$2</f>
        <v>319.38237317282881</v>
      </c>
      <c r="D93" s="10">
        <f>DL!D$2</f>
        <v>352.5826311263973</v>
      </c>
      <c r="E93" s="10">
        <f>DL!E$2</f>
        <v>330.89303525365432</v>
      </c>
      <c r="F93" s="10">
        <f>DL!F$2</f>
        <v>355.64393809114358</v>
      </c>
      <c r="G93" s="10">
        <f>DL!G$2</f>
        <v>368.9595872742907</v>
      </c>
      <c r="H93" s="10">
        <f>DL!H$2</f>
        <v>387.13319002579533</v>
      </c>
      <c r="I93" s="10">
        <f>DL!I$2</f>
        <v>387.06414445399827</v>
      </c>
      <c r="J93" s="10">
        <f>DL!J$2</f>
        <v>300.64488392089419</v>
      </c>
      <c r="K93" s="10">
        <f>DL!K$2</f>
        <v>393.91177987962158</v>
      </c>
      <c r="L93" s="10">
        <f>DL!L$2</f>
        <v>358.43834909716247</v>
      </c>
      <c r="M93" s="10">
        <f>DL!M$2</f>
        <v>396.49613069647461</v>
      </c>
      <c r="N93" s="10">
        <f>DL!N$2</f>
        <v>356.31986242476353</v>
      </c>
      <c r="O93" s="10">
        <f>DL!O$2</f>
        <v>423.23731728288908</v>
      </c>
      <c r="P93" s="10">
        <f>DL!P$2</f>
        <v>473.79621668099736</v>
      </c>
      <c r="Q93" s="10">
        <f>DL!Q$2</f>
        <v>451.97764402407569</v>
      </c>
      <c r="R93" s="10">
        <f>DL!R$2</f>
        <v>428.91229578675836</v>
      </c>
      <c r="S93" s="10">
        <f>DL!S$2</f>
        <v>426.42923473774721</v>
      </c>
      <c r="T93" s="10">
        <f>DL!T$2</f>
        <v>444.89570077386065</v>
      </c>
      <c r="U93" s="10">
        <f>DL!U$2</f>
        <v>441.42012037833189</v>
      </c>
      <c r="V93" s="10">
        <f>DL!V$2</f>
        <v>431.76251074806527</v>
      </c>
      <c r="W93" s="10">
        <f>DL!W$2</f>
        <v>394.03619948409283</v>
      </c>
      <c r="X93" s="10">
        <f>DL!X$2</f>
        <v>432.21255374032683</v>
      </c>
    </row>
    <row r="94" spans="1:24" ht="11.25" customHeight="1" x14ac:dyDescent="0.2">
      <c r="A94" s="9" t="s">
        <v>173</v>
      </c>
      <c r="B94" s="9" t="str">
        <f ca="1">HYPERLINK("#"&amp;CELL("address",AFC!$X$2),"AFC")</f>
        <v>AFC</v>
      </c>
      <c r="C94" s="10">
        <f>AFC!C$2</f>
        <v>19539.384522785902</v>
      </c>
      <c r="D94" s="10">
        <f>AFC!D$2</f>
        <v>19840.69561478934</v>
      </c>
      <c r="E94" s="10">
        <f>AFC!E$2</f>
        <v>20468.915649183145</v>
      </c>
      <c r="F94" s="10">
        <f>AFC!F$2</f>
        <v>20355.050472914874</v>
      </c>
      <c r="G94" s="10">
        <f>AFC!G$2</f>
        <v>20943.357351676692</v>
      </c>
      <c r="H94" s="10">
        <f>AFC!H$2</f>
        <v>20941.449011177989</v>
      </c>
      <c r="I94" s="10">
        <f>AFC!I$2</f>
        <v>20174.536113499576</v>
      </c>
      <c r="J94" s="10">
        <f>AFC!J$2</f>
        <v>20552.843336199487</v>
      </c>
      <c r="K94" s="10">
        <f>AFC!K$2</f>
        <v>19618.699914015466</v>
      </c>
      <c r="L94" s="10">
        <f>AFC!L$2</f>
        <v>19083.270679277732</v>
      </c>
      <c r="M94" s="10">
        <f>AFC!M$2</f>
        <v>18980.518400687877</v>
      </c>
      <c r="N94" s="10">
        <f>AFC!N$2</f>
        <v>18158.579191745484</v>
      </c>
      <c r="O94" s="10">
        <f>AFC!O$2</f>
        <v>16452.712811693887</v>
      </c>
      <c r="P94" s="10">
        <f>AFC!P$2</f>
        <v>16291.743938091138</v>
      </c>
      <c r="Q94" s="10">
        <f>AFC!Q$2</f>
        <v>16792.127515047301</v>
      </c>
      <c r="R94" s="10">
        <f>AFC!R$2</f>
        <v>16851.212725709367</v>
      </c>
      <c r="S94" s="10">
        <f>AFC!S$2</f>
        <v>16726.956835769553</v>
      </c>
      <c r="T94" s="10">
        <f>AFC!T$2</f>
        <v>17006.817884780743</v>
      </c>
      <c r="U94" s="10">
        <f>AFC!U$2</f>
        <v>16934.036801375747</v>
      </c>
      <c r="V94" s="10">
        <f>AFC!V$2</f>
        <v>17583.941788478067</v>
      </c>
      <c r="W94" s="10">
        <f>AFC!W$2</f>
        <v>16394.328546861572</v>
      </c>
      <c r="X94" s="10">
        <f>AFC!X$2</f>
        <v>16941.44445399828</v>
      </c>
    </row>
    <row r="95" spans="1:24" ht="11.25" customHeight="1" x14ac:dyDescent="0.2">
      <c r="A95" s="11" t="s">
        <v>174</v>
      </c>
      <c r="B95" s="12" t="str">
        <f ca="1">HYPERLINK("#"&amp;CELL("address",FC_NE!$X$2),"FC_NE")</f>
        <v>FC_NE</v>
      </c>
      <c r="C95" s="13">
        <f>FC_NE!C$2</f>
        <v>2421.6560619088564</v>
      </c>
      <c r="D95" s="13">
        <f>FC_NE!D$2</f>
        <v>2258.3690455717965</v>
      </c>
      <c r="E95" s="13">
        <f>FC_NE!E$2</f>
        <v>2231.2793637145314</v>
      </c>
      <c r="F95" s="13">
        <f>FC_NE!F$2</f>
        <v>2349.4482373172832</v>
      </c>
      <c r="G95" s="13">
        <f>FC_NE!G$2</f>
        <v>2564.7153052450553</v>
      </c>
      <c r="H95" s="13">
        <f>FC_NE!H$2</f>
        <v>2586.7750644883918</v>
      </c>
      <c r="I95" s="13">
        <f>FC_NE!I$2</f>
        <v>2075.5656921754085</v>
      </c>
      <c r="J95" s="13">
        <f>FC_NE!J$2</f>
        <v>2336.3177128116931</v>
      </c>
      <c r="K95" s="13">
        <f>FC_NE!K$2</f>
        <v>1990.5202063628549</v>
      </c>
      <c r="L95" s="13">
        <f>FC_NE!L$2</f>
        <v>1550.853740326741</v>
      </c>
      <c r="M95" s="13">
        <f>FC_NE!M$2</f>
        <v>1727.5819432502153</v>
      </c>
      <c r="N95" s="13">
        <f>FC_NE!N$2</f>
        <v>1755.0884780739464</v>
      </c>
      <c r="O95" s="13">
        <f>FC_NE!O$2</f>
        <v>1317.887102321582</v>
      </c>
      <c r="P95" s="13">
        <f>FC_NE!P$2</f>
        <v>1358.0334479793635</v>
      </c>
      <c r="Q95" s="13">
        <f>FC_NE!Q$2</f>
        <v>1436.862166809974</v>
      </c>
      <c r="R95" s="13">
        <f>FC_NE!R$2</f>
        <v>1335.1079965606189</v>
      </c>
      <c r="S95" s="13">
        <f>FC_NE!S$2</f>
        <v>1160.739724849527</v>
      </c>
      <c r="T95" s="13">
        <f>FC_NE!T$2</f>
        <v>1203.9153052450561</v>
      </c>
      <c r="U95" s="13">
        <f>FC_NE!U$2</f>
        <v>720.69759243336193</v>
      </c>
      <c r="V95" s="13">
        <f>FC_NE!V$2</f>
        <v>1154.9271711092001</v>
      </c>
      <c r="W95" s="13">
        <f>FC_NE!W$2</f>
        <v>1184.3360275150474</v>
      </c>
      <c r="X95" s="13">
        <f>FC_NE!X$2</f>
        <v>1257.461822871883</v>
      </c>
    </row>
    <row r="96" spans="1:24" ht="11.25" customHeight="1" x14ac:dyDescent="0.2">
      <c r="A96" s="14" t="s">
        <v>175</v>
      </c>
      <c r="B96" s="15" t="str">
        <f ca="1">HYPERLINK("#"&amp;CELL("address",TI_NRG_FC_IND_NE!$X$2),"TI_NRG_FC_IND_NE")</f>
        <v>TI_NRG_FC_IND_NE</v>
      </c>
      <c r="C96" s="16">
        <f>TI_NRG_FC_IND_NE!C$2</f>
        <v>2269.9507308684438</v>
      </c>
      <c r="D96" s="16">
        <f>TI_NRG_FC_IND_NE!D$2</f>
        <v>2108.5840928632838</v>
      </c>
      <c r="E96" s="16">
        <f>TI_NRG_FC_IND_NE!E$2</f>
        <v>2058.4503869303526</v>
      </c>
      <c r="F96" s="16">
        <f>TI_NRG_FC_IND_NE!F$2</f>
        <v>2249.5915735167673</v>
      </c>
      <c r="G96" s="16">
        <f>TI_NRG_FC_IND_NE!G$2</f>
        <v>2456.2441960447113</v>
      </c>
      <c r="H96" s="16">
        <f>TI_NRG_FC_IND_NE!H$2</f>
        <v>2443.7467755803955</v>
      </c>
      <c r="I96" s="16">
        <f>TI_NRG_FC_IND_NE!I$2</f>
        <v>1986.2929492691317</v>
      </c>
      <c r="J96" s="16">
        <f>TI_NRG_FC_IND_NE!J$2</f>
        <v>2253.7008598452271</v>
      </c>
      <c r="K96" s="16">
        <f>TI_NRG_FC_IND_NE!K$2</f>
        <v>1927.8232158211526</v>
      </c>
      <c r="L96" s="16">
        <f>TI_NRG_FC_IND_NE!L$2</f>
        <v>1499.1914015477214</v>
      </c>
      <c r="M96" s="16">
        <f>TI_NRG_FC_IND_NE!M$2</f>
        <v>1679.7888220120383</v>
      </c>
      <c r="N96" s="16">
        <f>TI_NRG_FC_IND_NE!N$2</f>
        <v>1713.1710232158209</v>
      </c>
      <c r="O96" s="16">
        <f>TI_NRG_FC_IND_NE!O$2</f>
        <v>1282.8782459157351</v>
      </c>
      <c r="P96" s="16">
        <f>TI_NRG_FC_IND_NE!P$2</f>
        <v>1321.919948409286</v>
      </c>
      <c r="Q96" s="16">
        <f>TI_NRG_FC_IND_NE!Q$2</f>
        <v>1401.7136715391225</v>
      </c>
      <c r="R96" s="16">
        <f>TI_NRG_FC_IND_NE!R$2</f>
        <v>1302.0039552880478</v>
      </c>
      <c r="S96" s="16">
        <f>TI_NRG_FC_IND_NE!S$2</f>
        <v>1127.5975064488391</v>
      </c>
      <c r="T96" s="16">
        <f>TI_NRG_FC_IND_NE!T$2</f>
        <v>1169.2931212381773</v>
      </c>
      <c r="U96" s="16">
        <f>TI_NRG_FC_IND_NE!U$2</f>
        <v>681.47506448839204</v>
      </c>
      <c r="V96" s="16">
        <f>TI_NRG_FC_IND_NE!V$2</f>
        <v>1114.1761822871881</v>
      </c>
      <c r="W96" s="16">
        <f>TI_NRG_FC_IND_NE!W$2</f>
        <v>1151.8784178847809</v>
      </c>
      <c r="X96" s="16">
        <f>TI_NRG_FC_IND_NE!X$2</f>
        <v>1223.7416165090283</v>
      </c>
    </row>
    <row r="97" spans="1:24" ht="11.25" customHeight="1" x14ac:dyDescent="0.2">
      <c r="A97" s="17" t="s">
        <v>176</v>
      </c>
      <c r="B97" s="18" t="str">
        <f ca="1">HYPERLINK("#"&amp;CELL("address",TI_NE!$X$2),"TI_NE")</f>
        <v>TI_NE</v>
      </c>
      <c r="C97" s="19">
        <f>TI_NE!C$2</f>
        <v>0</v>
      </c>
      <c r="D97" s="19">
        <f>TI_NE!D$2</f>
        <v>0</v>
      </c>
      <c r="E97" s="19">
        <f>TI_NE!E$2</f>
        <v>0</v>
      </c>
      <c r="F97" s="19">
        <f>TI_NE!F$2</f>
        <v>0</v>
      </c>
      <c r="G97" s="19">
        <f>TI_NE!G$2</f>
        <v>0</v>
      </c>
      <c r="H97" s="19">
        <f>TI_NE!H$2</f>
        <v>0</v>
      </c>
      <c r="I97" s="19">
        <f>TI_NE!I$2</f>
        <v>0</v>
      </c>
      <c r="J97" s="19">
        <f>TI_NE!J$2</f>
        <v>0</v>
      </c>
      <c r="K97" s="19">
        <f>TI_NE!K$2</f>
        <v>0</v>
      </c>
      <c r="L97" s="19">
        <f>TI_NE!L$2</f>
        <v>0</v>
      </c>
      <c r="M97" s="19">
        <f>TI_NE!M$2</f>
        <v>0</v>
      </c>
      <c r="N97" s="19">
        <f>TI_NE!N$2</f>
        <v>0</v>
      </c>
      <c r="O97" s="19">
        <f>TI_NE!O$2</f>
        <v>2.00627687016337</v>
      </c>
      <c r="P97" s="19">
        <f>TI_NE!P$2</f>
        <v>2.00627687016337</v>
      </c>
      <c r="Q97" s="19">
        <f>TI_NE!Q$2</f>
        <v>2.00627687016337</v>
      </c>
      <c r="R97" s="19">
        <f>TI_NE!R$2</f>
        <v>2.00627687016337</v>
      </c>
      <c r="S97" s="19">
        <f>TI_NE!S$2</f>
        <v>1.0031814273430779</v>
      </c>
      <c r="T97" s="19">
        <f>TI_NE!T$2</f>
        <v>1.3723129836629411</v>
      </c>
      <c r="U97" s="19">
        <f>TI_NE!U$2</f>
        <v>1.501719690455718</v>
      </c>
      <c r="V97" s="19">
        <f>TI_NE!V$2</f>
        <v>0</v>
      </c>
      <c r="W97" s="19">
        <f>TI_NE!W$2</f>
        <v>1.481685296646603</v>
      </c>
      <c r="X97" s="19">
        <f>TI_NE!X$2</f>
        <v>1.36225279449699</v>
      </c>
    </row>
    <row r="98" spans="1:24" ht="11.25" customHeight="1" x14ac:dyDescent="0.2">
      <c r="A98" s="17" t="s">
        <v>177</v>
      </c>
      <c r="B98" s="18" t="str">
        <f ca="1">HYPERLINK("#"&amp;CELL("address",NRG_NE!$X$2),"NRG_NE")</f>
        <v>NRG_NE</v>
      </c>
      <c r="C98" s="19">
        <f>NRG_NE!C$2</f>
        <v>0</v>
      </c>
      <c r="D98" s="19">
        <f>NRG_NE!D$2</f>
        <v>0</v>
      </c>
      <c r="E98" s="19">
        <f>NRG_NE!E$2</f>
        <v>0</v>
      </c>
      <c r="F98" s="19">
        <f>NRG_NE!F$2</f>
        <v>0</v>
      </c>
      <c r="G98" s="19">
        <f>NRG_NE!G$2</f>
        <v>0</v>
      </c>
      <c r="H98" s="19">
        <f>NRG_NE!H$2</f>
        <v>0</v>
      </c>
      <c r="I98" s="19">
        <f>NRG_NE!I$2</f>
        <v>0</v>
      </c>
      <c r="J98" s="19">
        <f>NRG_NE!J$2</f>
        <v>0</v>
      </c>
      <c r="K98" s="19">
        <f>NRG_NE!K$2</f>
        <v>0</v>
      </c>
      <c r="L98" s="19">
        <f>NRG_NE!L$2</f>
        <v>0</v>
      </c>
      <c r="M98" s="19">
        <f>NRG_NE!M$2</f>
        <v>0</v>
      </c>
      <c r="N98" s="19">
        <f>NRG_NE!N$2</f>
        <v>0</v>
      </c>
      <c r="O98" s="19">
        <f>NRG_NE!O$2</f>
        <v>0</v>
      </c>
      <c r="P98" s="19">
        <f>NRG_NE!P$2</f>
        <v>0</v>
      </c>
      <c r="Q98" s="19">
        <f>NRG_NE!Q$2</f>
        <v>0</v>
      </c>
      <c r="R98" s="19">
        <f>NRG_NE!R$2</f>
        <v>0</v>
      </c>
      <c r="S98" s="19">
        <f>NRG_NE!S$2</f>
        <v>0</v>
      </c>
      <c r="T98" s="19">
        <f>NRG_NE!T$2</f>
        <v>0</v>
      </c>
      <c r="U98" s="19">
        <f>NRG_NE!U$2</f>
        <v>0</v>
      </c>
      <c r="V98" s="19">
        <f>NRG_NE!V$2</f>
        <v>0</v>
      </c>
      <c r="W98" s="19">
        <f>NRG_NE!W$2</f>
        <v>0</v>
      </c>
      <c r="X98" s="19">
        <f>NRG_NE!X$2</f>
        <v>0</v>
      </c>
    </row>
    <row r="99" spans="1:24" ht="11.25" customHeight="1" x14ac:dyDescent="0.2">
      <c r="A99" s="17" t="s">
        <v>178</v>
      </c>
      <c r="B99" s="18" t="str">
        <f ca="1">HYPERLINK("#"&amp;CELL("address",FC_IND_NE!$X$2),"FC_IND_NE")</f>
        <v>FC_IND_NE</v>
      </c>
      <c r="C99" s="19">
        <f>FC_IND_NE!C$2</f>
        <v>2269.9507308684438</v>
      </c>
      <c r="D99" s="19">
        <f>FC_IND_NE!D$2</f>
        <v>2108.5840928632838</v>
      </c>
      <c r="E99" s="19">
        <f>FC_IND_NE!E$2</f>
        <v>2058.4503869303526</v>
      </c>
      <c r="F99" s="19">
        <f>FC_IND_NE!F$2</f>
        <v>2249.5915735167673</v>
      </c>
      <c r="G99" s="19">
        <f>FC_IND_NE!G$2</f>
        <v>2456.2441960447113</v>
      </c>
      <c r="H99" s="19">
        <f>FC_IND_NE!H$2</f>
        <v>2443.7467755803955</v>
      </c>
      <c r="I99" s="19">
        <f>FC_IND_NE!I$2</f>
        <v>1986.2929492691317</v>
      </c>
      <c r="J99" s="19">
        <f>FC_IND_NE!J$2</f>
        <v>2253.7008598452271</v>
      </c>
      <c r="K99" s="19">
        <f>FC_IND_NE!K$2</f>
        <v>1927.8232158211526</v>
      </c>
      <c r="L99" s="19">
        <f>FC_IND_NE!L$2</f>
        <v>1499.1914015477214</v>
      </c>
      <c r="M99" s="19">
        <f>FC_IND_NE!M$2</f>
        <v>1679.7888220120383</v>
      </c>
      <c r="N99" s="19">
        <f>FC_IND_NE!N$2</f>
        <v>1713.1710232158209</v>
      </c>
      <c r="O99" s="19">
        <f>FC_IND_NE!O$2</f>
        <v>1280.8719690455716</v>
      </c>
      <c r="P99" s="19">
        <f>FC_IND_NE!P$2</f>
        <v>1319.9136715391228</v>
      </c>
      <c r="Q99" s="19">
        <f>FC_IND_NE!Q$2</f>
        <v>1399.7073086844364</v>
      </c>
      <c r="R99" s="19">
        <f>FC_IND_NE!R$2</f>
        <v>1299.9976784178846</v>
      </c>
      <c r="S99" s="19">
        <f>FC_IND_NE!S$2</f>
        <v>1126.5943250214962</v>
      </c>
      <c r="T99" s="19">
        <f>FC_IND_NE!T$2</f>
        <v>1167.9208082545142</v>
      </c>
      <c r="U99" s="19">
        <f>FC_IND_NE!U$2</f>
        <v>679.97334479793642</v>
      </c>
      <c r="V99" s="19">
        <f>FC_IND_NE!V$2</f>
        <v>1114.1761822871881</v>
      </c>
      <c r="W99" s="19">
        <f>FC_IND_NE!W$2</f>
        <v>1150.3968185726571</v>
      </c>
      <c r="X99" s="19">
        <f>FC_IND_NE!X$2</f>
        <v>1222.3793637145313</v>
      </c>
    </row>
    <row r="100" spans="1:24" ht="11.25" customHeight="1" x14ac:dyDescent="0.2">
      <c r="A100" s="20" t="s">
        <v>413</v>
      </c>
      <c r="B100" s="21" t="str">
        <f ca="1">HYPERLINK("#"&amp;CELL("address",FC_IND_CPC_NE!$X$2),"FC_IND_CPC_NE")</f>
        <v>FC_IND_CPC_NE</v>
      </c>
      <c r="C100" s="22">
        <f>FC_IND_CPC_NE!C$2</f>
        <v>1790.8306724174568</v>
      </c>
      <c r="D100" s="22">
        <f>FC_IND_CPC_NE!D$2</f>
        <v>1398.0653116472947</v>
      </c>
      <c r="E100" s="22">
        <f>FC_IND_CPC_NE!E$2</f>
        <v>1509.2385055275076</v>
      </c>
      <c r="F100" s="22">
        <f>FC_IND_CPC_NE!F$2</f>
        <v>1705.1804895208231</v>
      </c>
      <c r="G100" s="22">
        <f>FC_IND_CPC_NE!G$2</f>
        <v>1908.128990717694</v>
      </c>
      <c r="H100" s="22">
        <f>FC_IND_CPC_NE!H$2</f>
        <v>1840.9159635967051</v>
      </c>
      <c r="I100" s="22">
        <f>FC_IND_CPC_NE!I$2</f>
        <v>1499.6126194201549</v>
      </c>
      <c r="J100" s="22">
        <f>FC_IND_CPC_NE!J$2</f>
        <v>1835.8878336660155</v>
      </c>
      <c r="K100" s="22">
        <f>FC_IND_CPC_NE!K$2</f>
        <v>1506.4991484106843</v>
      </c>
      <c r="L100" s="22">
        <f>FC_IND_CPC_NE!L$2</f>
        <v>1038.5233454367258</v>
      </c>
      <c r="M100" s="22">
        <f>FC_IND_CPC_NE!M$2</f>
        <v>1330.6140383235413</v>
      </c>
      <c r="N100" s="22">
        <f>FC_IND_CPC_NE!N$2</f>
        <v>1382.9547128009356</v>
      </c>
      <c r="O100" s="22">
        <f>FC_IND_CPC_NE!O$2</f>
        <v>1019.3059294487134</v>
      </c>
      <c r="P100" s="22">
        <f>FC_IND_CPC_NE!P$2</f>
        <v>1111.8610817995966</v>
      </c>
      <c r="Q100" s="22">
        <f>FC_IND_CPC_NE!Q$2</f>
        <v>1249.0613239720792</v>
      </c>
      <c r="R100" s="22">
        <f>FC_IND_CPC_NE!R$2</f>
        <v>1098.4117281793856</v>
      </c>
      <c r="S100" s="22">
        <f>FC_IND_CPC_NE!S$2</f>
        <v>911.66772240250737</v>
      </c>
      <c r="T100" s="22">
        <f>FC_IND_CPC_NE!T$2</f>
        <v>915.12173537269427</v>
      </c>
      <c r="U100" s="22">
        <f>FC_IND_CPC_NE!U$2</f>
        <v>482.88700228014051</v>
      </c>
      <c r="V100" s="22">
        <f>FC_IND_CPC_NE!V$2</f>
        <v>917.21056445167414</v>
      </c>
      <c r="W100" s="22">
        <f>FC_IND_CPC_NE!W$2</f>
        <v>874.10136374291892</v>
      </c>
      <c r="X100" s="22">
        <f>FC_IND_CPC_NE!X$2</f>
        <v>907.3386368245616</v>
      </c>
    </row>
    <row r="101" spans="1:24" ht="11.25" customHeight="1" x14ac:dyDescent="0.2">
      <c r="A101" s="14" t="s">
        <v>179</v>
      </c>
      <c r="B101" s="15" t="str">
        <f ca="1">HYPERLINK("#"&amp;CELL("address",FC_TRA_NE!$X$2),"FC_TRA_NE")</f>
        <v>FC_TRA_NE</v>
      </c>
      <c r="C101" s="16">
        <f>FC_TRA_NE!C$2</f>
        <v>59.529922613929493</v>
      </c>
      <c r="D101" s="16">
        <f>FC_TRA_NE!D$2</f>
        <v>59.529922613929493</v>
      </c>
      <c r="E101" s="16">
        <f>FC_TRA_NE!E$2</f>
        <v>49.928374892519336</v>
      </c>
      <c r="F101" s="16">
        <f>FC_TRA_NE!F$2</f>
        <v>50.888478073946693</v>
      </c>
      <c r="G101" s="16">
        <f>FC_TRA_NE!G$2</f>
        <v>53.75563198624247</v>
      </c>
      <c r="H101" s="16">
        <f>FC_TRA_NE!H$2</f>
        <v>51.835769561478926</v>
      </c>
      <c r="I101" s="16">
        <f>FC_TRA_NE!I$2</f>
        <v>51.835769561478926</v>
      </c>
      <c r="J101" s="16">
        <f>FC_TRA_NE!J$2</f>
        <v>58.182889079965612</v>
      </c>
      <c r="K101" s="16">
        <f>FC_TRA_NE!K$2</f>
        <v>54.170249355116077</v>
      </c>
      <c r="L101" s="16">
        <f>FC_TRA_NE!L$2</f>
        <v>43.135597592433363</v>
      </c>
      <c r="M101" s="16">
        <f>FC_TRA_NE!M$2</f>
        <v>42.132416165090277</v>
      </c>
      <c r="N101" s="16">
        <f>FC_TRA_NE!N$2</f>
        <v>37.11668099742046</v>
      </c>
      <c r="O101" s="16">
        <f>FC_TRA_NE!O$2</f>
        <v>30.09458297506449</v>
      </c>
      <c r="P101" s="16">
        <f>FC_TRA_NE!P$2</f>
        <v>33.104041272570932</v>
      </c>
      <c r="Q101" s="16">
        <f>FC_TRA_NE!Q$2</f>
        <v>32.100859845227859</v>
      </c>
      <c r="R101" s="16">
        <f>FC_TRA_NE!R$2</f>
        <v>31.097764402407559</v>
      </c>
      <c r="S101" s="16">
        <f>FC_TRA_NE!S$2</f>
        <v>30.09458297506449</v>
      </c>
      <c r="T101" s="16">
        <f>FC_TRA_NE!T$2</f>
        <v>31.798968185726569</v>
      </c>
      <c r="U101" s="16">
        <f>FC_TRA_NE!U$2</f>
        <v>32.884350816852972</v>
      </c>
      <c r="V101" s="16">
        <f>FC_TRA_NE!V$2</f>
        <v>33.37687016337059</v>
      </c>
      <c r="W101" s="16">
        <f>FC_TRA_NE!W$2</f>
        <v>31.38065348237317</v>
      </c>
      <c r="X101" s="16">
        <f>FC_TRA_NE!X$2</f>
        <v>32.955546001719689</v>
      </c>
    </row>
    <row r="102" spans="1:24" ht="11.25" customHeight="1" x14ac:dyDescent="0.2">
      <c r="A102" s="14" t="s">
        <v>180</v>
      </c>
      <c r="B102" s="15" t="str">
        <f ca="1">HYPERLINK("#"&amp;CELL("address",FC_OTH_NE!$X$2),"FC_OTH_NE")</f>
        <v>FC_OTH_NE</v>
      </c>
      <c r="C102" s="16">
        <f>FC_OTH_NE!C$2</f>
        <v>92.17540842648323</v>
      </c>
      <c r="D102" s="16">
        <f>FC_OTH_NE!D$2</f>
        <v>90.255030094582963</v>
      </c>
      <c r="E102" s="16">
        <f>FC_OTH_NE!E$2</f>
        <v>122.90060189165953</v>
      </c>
      <c r="F102" s="16">
        <f>FC_OTH_NE!F$2</f>
        <v>48.968185726569217</v>
      </c>
      <c r="G102" s="16">
        <f>FC_OTH_NE!G$2</f>
        <v>54.715477214101462</v>
      </c>
      <c r="H102" s="16">
        <f>FC_OTH_NE!H$2</f>
        <v>91.192519346517628</v>
      </c>
      <c r="I102" s="16">
        <f>FC_OTH_NE!I$2</f>
        <v>37.436973344797934</v>
      </c>
      <c r="J102" s="16">
        <f>FC_OTH_NE!J$2</f>
        <v>24.433963886500429</v>
      </c>
      <c r="K102" s="16">
        <f>FC_OTH_NE!K$2</f>
        <v>8.5267411865864133</v>
      </c>
      <c r="L102" s="16">
        <f>FC_OTH_NE!L$2</f>
        <v>8.5267411865864133</v>
      </c>
      <c r="M102" s="16">
        <f>FC_OTH_NE!M$2</f>
        <v>5.6607050730868442</v>
      </c>
      <c r="N102" s="16">
        <f>FC_OTH_NE!N$2</f>
        <v>4.8007738607050721</v>
      </c>
      <c r="O102" s="16">
        <f>FC_OTH_NE!O$2</f>
        <v>4.9142734307824592</v>
      </c>
      <c r="P102" s="16">
        <f>FC_OTH_NE!P$2</f>
        <v>3.0094582975064492</v>
      </c>
      <c r="Q102" s="16">
        <f>FC_OTH_NE!Q$2</f>
        <v>3.0476354256233869</v>
      </c>
      <c r="R102" s="16">
        <f>FC_OTH_NE!R$2</f>
        <v>2.00627687016337</v>
      </c>
      <c r="S102" s="16">
        <f>FC_OTH_NE!S$2</f>
        <v>3.0476354256233869</v>
      </c>
      <c r="T102" s="16">
        <f>FC_OTH_NE!T$2</f>
        <v>2.8232158211521923</v>
      </c>
      <c r="U102" s="16">
        <f>FC_OTH_NE!U$2</f>
        <v>6.3381771281169392</v>
      </c>
      <c r="V102" s="16">
        <f>FC_OTH_NE!V$2</f>
        <v>7.3741186586414447</v>
      </c>
      <c r="W102" s="16">
        <f>FC_OTH_NE!W$2</f>
        <v>1.0769561478933789</v>
      </c>
      <c r="X102" s="16">
        <f>FC_OTH_NE!X$2</f>
        <v>0.76466036113499569</v>
      </c>
    </row>
    <row r="103" spans="1:24" ht="11.25" customHeight="1" x14ac:dyDescent="0.2">
      <c r="A103" s="11" t="s">
        <v>181</v>
      </c>
      <c r="B103" s="12" t="str">
        <f ca="1">HYPERLINK("#"&amp;CELL("address",FC_E!$X$2),"FC_E")</f>
        <v>FC_E</v>
      </c>
      <c r="C103" s="13">
        <f>FC_E!C$2</f>
        <v>17213.651504729147</v>
      </c>
      <c r="D103" s="13">
        <f>FC_E!D$2</f>
        <v>17539.842562338777</v>
      </c>
      <c r="E103" s="13">
        <f>FC_E!E$2</f>
        <v>18050.62648323302</v>
      </c>
      <c r="F103" s="13">
        <f>FC_E!F$2</f>
        <v>17959.434995700769</v>
      </c>
      <c r="G103" s="13">
        <f>FC_E!G$2</f>
        <v>18207.969905417023</v>
      </c>
      <c r="H103" s="13">
        <f>FC_E!H$2</f>
        <v>18257.280653482372</v>
      </c>
      <c r="I103" s="13">
        <f>FC_E!I$2</f>
        <v>17944.962510748068</v>
      </c>
      <c r="J103" s="13">
        <f>FC_E!J$2</f>
        <v>18115.529320722268</v>
      </c>
      <c r="K103" s="13">
        <f>FC_E!K$2</f>
        <v>17571.642476354253</v>
      </c>
      <c r="L103" s="13">
        <f>FC_E!L$2</f>
        <v>17418.414015477214</v>
      </c>
      <c r="M103" s="13">
        <f>FC_E!M$2</f>
        <v>17269.567067927772</v>
      </c>
      <c r="N103" s="13">
        <f>FC_E!N$2</f>
        <v>16441.25391229579</v>
      </c>
      <c r="O103" s="13">
        <f>FC_E!O$2</f>
        <v>15111.588478073947</v>
      </c>
      <c r="P103" s="13">
        <f>FC_E!P$2</f>
        <v>14908.317712811695</v>
      </c>
      <c r="Q103" s="13">
        <f>FC_E!Q$2</f>
        <v>15386.388134135856</v>
      </c>
      <c r="R103" s="13">
        <f>FC_E!R$2</f>
        <v>15550.875150472912</v>
      </c>
      <c r="S103" s="13">
        <f>FC_E!S$2</f>
        <v>15640.739466895959</v>
      </c>
      <c r="T103" s="13">
        <f>FC_E!T$2</f>
        <v>15900.697850386932</v>
      </c>
      <c r="U103" s="13">
        <f>FC_E!U$2</f>
        <v>16152.622441960444</v>
      </c>
      <c r="V103" s="13">
        <f>FC_E!V$2</f>
        <v>16354.725279449693</v>
      </c>
      <c r="W103" s="13">
        <f>FC_E!W$2</f>
        <v>15156.570679277729</v>
      </c>
      <c r="X103" s="13">
        <f>FC_E!X$2</f>
        <v>15772.047463456576</v>
      </c>
    </row>
    <row r="104" spans="1:24" ht="11.25" customHeight="1" x14ac:dyDescent="0.2">
      <c r="A104" s="14" t="s">
        <v>182</v>
      </c>
      <c r="B104" s="15" t="str">
        <f ca="1">HYPERLINK("#"&amp;CELL("address",FC_IND_E!$X$2),"FC_IND_E")</f>
        <v>FC_IND_E</v>
      </c>
      <c r="C104" s="16">
        <f>FC_IND_E!C$2</f>
        <v>6267.4534823731719</v>
      </c>
      <c r="D104" s="16">
        <f>FC_IND_E!D$2</f>
        <v>6224.3991401547719</v>
      </c>
      <c r="E104" s="16">
        <f>FC_IND_E!E$2</f>
        <v>6360.3336199484093</v>
      </c>
      <c r="F104" s="16">
        <f>FC_IND_E!F$2</f>
        <v>5932.2443680137558</v>
      </c>
      <c r="G104" s="16">
        <f>FC_IND_E!G$2</f>
        <v>5802.0202923473771</v>
      </c>
      <c r="H104" s="16">
        <f>FC_IND_E!H$2</f>
        <v>5797.2797076526231</v>
      </c>
      <c r="I104" s="16">
        <f>FC_IND_E!I$2</f>
        <v>5764.9209802235591</v>
      </c>
      <c r="J104" s="16">
        <f>FC_IND_E!J$2</f>
        <v>5846.3674978503859</v>
      </c>
      <c r="K104" s="16">
        <f>FC_IND_E!K$2</f>
        <v>5525.8728288907996</v>
      </c>
      <c r="L104" s="16">
        <f>FC_IND_E!L$2</f>
        <v>5213.5957007738598</v>
      </c>
      <c r="M104" s="16">
        <f>FC_IND_E!M$2</f>
        <v>5456.0226999140159</v>
      </c>
      <c r="N104" s="16">
        <f>FC_IND_E!N$2</f>
        <v>5351.6414445399823</v>
      </c>
      <c r="O104" s="16">
        <f>FC_IND_E!O$2</f>
        <v>4606.1715391229573</v>
      </c>
      <c r="P104" s="16">
        <f>FC_IND_E!P$2</f>
        <v>4598.6467755803951</v>
      </c>
      <c r="Q104" s="16">
        <f>FC_IND_E!Q$2</f>
        <v>4405.4999140154778</v>
      </c>
      <c r="R104" s="16">
        <f>FC_IND_E!R$2</f>
        <v>4411.5208942390364</v>
      </c>
      <c r="S104" s="16">
        <f>FC_IND_E!S$2</f>
        <v>4381.4472914875314</v>
      </c>
      <c r="T104" s="16">
        <f>FC_IND_E!T$2</f>
        <v>4525.2973344797929</v>
      </c>
      <c r="U104" s="16">
        <f>FC_IND_E!U$2</f>
        <v>4553.9012897678404</v>
      </c>
      <c r="V104" s="16">
        <f>FC_IND_E!V$2</f>
        <v>4618.1280309544272</v>
      </c>
      <c r="W104" s="16">
        <f>FC_IND_E!W$2</f>
        <v>4447.5390369733441</v>
      </c>
      <c r="X104" s="16">
        <f>FC_IND_E!X$2</f>
        <v>4531.0672398968181</v>
      </c>
    </row>
    <row r="105" spans="1:24" ht="11.25" customHeight="1" x14ac:dyDescent="0.2">
      <c r="A105" s="17" t="s">
        <v>183</v>
      </c>
      <c r="B105" s="18" t="str">
        <f ca="1">HYPERLINK("#"&amp;CELL("address",FC_IND_IS_E!$X$2),"FC_IND_IS_E")</f>
        <v>FC_IND_IS_E</v>
      </c>
      <c r="C105" s="19">
        <f>FC_IND_IS_E!C$2</f>
        <v>214.26276870163366</v>
      </c>
      <c r="D105" s="19">
        <f>FC_IND_IS_E!D$2</f>
        <v>134.93301805674977</v>
      </c>
      <c r="E105" s="19">
        <f>FC_IND_IS_E!E$2</f>
        <v>131.51779879621668</v>
      </c>
      <c r="F105" s="19">
        <f>FC_IND_IS_E!F$2</f>
        <v>156.86887360275148</v>
      </c>
      <c r="G105" s="19">
        <f>FC_IND_IS_E!G$2</f>
        <v>154.81341358555463</v>
      </c>
      <c r="H105" s="19">
        <f>FC_IND_IS_E!H$2</f>
        <v>190.17601031814269</v>
      </c>
      <c r="I105" s="19">
        <f>FC_IND_IS_E!I$2</f>
        <v>199.68211521926054</v>
      </c>
      <c r="J105" s="19">
        <f>FC_IND_IS_E!J$2</f>
        <v>210.73594153052443</v>
      </c>
      <c r="K105" s="19">
        <f>FC_IND_IS_E!K$2</f>
        <v>191.08899398108338</v>
      </c>
      <c r="L105" s="19">
        <f>FC_IND_IS_E!L$2</f>
        <v>143.69853826311265</v>
      </c>
      <c r="M105" s="19">
        <f>FC_IND_IS_E!M$2</f>
        <v>143.9383490971625</v>
      </c>
      <c r="N105" s="19">
        <f>FC_IND_IS_E!N$2</f>
        <v>162.08598452278588</v>
      </c>
      <c r="O105" s="19">
        <f>FC_IND_IS_E!O$2</f>
        <v>174.35812553740323</v>
      </c>
      <c r="P105" s="19">
        <f>FC_IND_IS_E!P$2</f>
        <v>176.24858125537403</v>
      </c>
      <c r="Q105" s="19">
        <f>FC_IND_IS_E!Q$2</f>
        <v>184.2282029234737</v>
      </c>
      <c r="R105" s="19">
        <f>FC_IND_IS_E!R$2</f>
        <v>169.63809114359418</v>
      </c>
      <c r="S105" s="19">
        <f>FC_IND_IS_E!S$2</f>
        <v>182.24608770421324</v>
      </c>
      <c r="T105" s="19">
        <f>FC_IND_IS_E!T$2</f>
        <v>186.40713671539118</v>
      </c>
      <c r="U105" s="19">
        <f>FC_IND_IS_E!U$2</f>
        <v>203.22106620808256</v>
      </c>
      <c r="V105" s="19">
        <f>FC_IND_IS_E!V$2</f>
        <v>198.12261392949267</v>
      </c>
      <c r="W105" s="19">
        <f>FC_IND_IS_E!W$2</f>
        <v>203.37497850386927</v>
      </c>
      <c r="X105" s="19">
        <f>FC_IND_IS_E!X$2</f>
        <v>198.99724849527081</v>
      </c>
    </row>
    <row r="106" spans="1:24" ht="11.25" customHeight="1" x14ac:dyDescent="0.2">
      <c r="A106" s="23" t="s">
        <v>416</v>
      </c>
      <c r="B106" s="21" t="str">
        <f ca="1">HYPERLINK("#"&amp;CELL("address",FC_IND_IS_BF_E!$X$2),"FC_IND_IS_BF_E")</f>
        <v>FC_IND_IS_BF_E</v>
      </c>
      <c r="C106" s="22">
        <f>FC_IND_IS_BF_E!C$2</f>
        <v>122.44988536576493</v>
      </c>
      <c r="D106" s="22">
        <f>FC_IND_IS_BF_E!D$2</f>
        <v>24.440487572721096</v>
      </c>
      <c r="E106" s="22">
        <f>FC_IND_IS_BF_E!E$2</f>
        <v>0</v>
      </c>
      <c r="F106" s="22">
        <f>FC_IND_IS_BF_E!F$2</f>
        <v>0</v>
      </c>
      <c r="G106" s="22">
        <f>FC_IND_IS_BF_E!G$2</f>
        <v>0</v>
      </c>
      <c r="H106" s="22">
        <f>FC_IND_IS_BF_E!H$2</f>
        <v>0</v>
      </c>
      <c r="I106" s="22">
        <f>FC_IND_IS_BF_E!I$2</f>
        <v>0</v>
      </c>
      <c r="J106" s="22">
        <f>FC_IND_IS_BF_E!J$2</f>
        <v>0</v>
      </c>
      <c r="K106" s="22">
        <f>FC_IND_IS_BF_E!K$2</f>
        <v>0</v>
      </c>
      <c r="L106" s="22">
        <f>FC_IND_IS_BF_E!L$2</f>
        <v>0</v>
      </c>
      <c r="M106" s="22">
        <f>FC_IND_IS_BF_E!M$2</f>
        <v>0</v>
      </c>
      <c r="N106" s="22">
        <f>FC_IND_IS_BF_E!N$2</f>
        <v>0</v>
      </c>
      <c r="O106" s="22">
        <f>FC_IND_IS_BF_E!O$2</f>
        <v>0</v>
      </c>
      <c r="P106" s="22">
        <f>FC_IND_IS_BF_E!P$2</f>
        <v>0</v>
      </c>
      <c r="Q106" s="22">
        <f>FC_IND_IS_BF_E!Q$2</f>
        <v>0</v>
      </c>
      <c r="R106" s="22">
        <f>FC_IND_IS_BF_E!R$2</f>
        <v>0</v>
      </c>
      <c r="S106" s="22">
        <f>FC_IND_IS_BF_E!S$2</f>
        <v>0</v>
      </c>
      <c r="T106" s="22">
        <f>FC_IND_IS_BF_E!T$2</f>
        <v>0</v>
      </c>
      <c r="U106" s="22">
        <f>FC_IND_IS_BF_E!U$2</f>
        <v>0</v>
      </c>
      <c r="V106" s="22">
        <f>FC_IND_IS_BF_E!V$2</f>
        <v>0</v>
      </c>
      <c r="W106" s="22">
        <f>FC_IND_IS_BF_E!W$2</f>
        <v>0</v>
      </c>
      <c r="X106" s="22">
        <f>FC_IND_IS_BF_E!X$2</f>
        <v>0</v>
      </c>
    </row>
    <row r="107" spans="1:24" ht="11.25" customHeight="1" x14ac:dyDescent="0.2">
      <c r="A107" s="23" t="s">
        <v>418</v>
      </c>
      <c r="B107" s="21" t="str">
        <f ca="1">HYPERLINK("#"&amp;CELL("address",FC_IND_IS_EA_E!$X$2),"FC_IND_IS_EA_E")</f>
        <v>FC_IND_IS_EA_E</v>
      </c>
      <c r="C107" s="22">
        <f>FC_IND_IS_EA_E!C$2</f>
        <v>91.812883335868747</v>
      </c>
      <c r="D107" s="22">
        <f>FC_IND_IS_EA_E!D$2</f>
        <v>110.49253048402869</v>
      </c>
      <c r="E107" s="22">
        <f>FC_IND_IS_EA_E!E$2</f>
        <v>131.51779879621668</v>
      </c>
      <c r="F107" s="22">
        <f>FC_IND_IS_EA_E!F$2</f>
        <v>156.86887360275148</v>
      </c>
      <c r="G107" s="22">
        <f>FC_IND_IS_EA_E!G$2</f>
        <v>154.81341358555463</v>
      </c>
      <c r="H107" s="22">
        <f>FC_IND_IS_EA_E!H$2</f>
        <v>190.17601031814269</v>
      </c>
      <c r="I107" s="22">
        <f>FC_IND_IS_EA_E!I$2</f>
        <v>199.68211521926054</v>
      </c>
      <c r="J107" s="22">
        <f>FC_IND_IS_EA_E!J$2</f>
        <v>210.73594153052443</v>
      </c>
      <c r="K107" s="22">
        <f>FC_IND_IS_EA_E!K$2</f>
        <v>191.08899398108338</v>
      </c>
      <c r="L107" s="22">
        <f>FC_IND_IS_EA_E!L$2</f>
        <v>143.69853826311265</v>
      </c>
      <c r="M107" s="22">
        <f>FC_IND_IS_EA_E!M$2</f>
        <v>143.9383490971625</v>
      </c>
      <c r="N107" s="22">
        <f>FC_IND_IS_EA_E!N$2</f>
        <v>162.08598452278588</v>
      </c>
      <c r="O107" s="22">
        <f>FC_IND_IS_EA_E!O$2</f>
        <v>174.35812553740323</v>
      </c>
      <c r="P107" s="22">
        <f>FC_IND_IS_EA_E!P$2</f>
        <v>176.24858125537403</v>
      </c>
      <c r="Q107" s="22">
        <f>FC_IND_IS_EA_E!Q$2</f>
        <v>184.2282029234737</v>
      </c>
      <c r="R107" s="22">
        <f>FC_IND_IS_EA_E!R$2</f>
        <v>169.63809114359418</v>
      </c>
      <c r="S107" s="22">
        <f>FC_IND_IS_EA_E!S$2</f>
        <v>182.24608770421324</v>
      </c>
      <c r="T107" s="22">
        <f>FC_IND_IS_EA_E!T$2</f>
        <v>186.40713671539118</v>
      </c>
      <c r="U107" s="22">
        <f>FC_IND_IS_EA_E!U$2</f>
        <v>203.22106620808256</v>
      </c>
      <c r="V107" s="22">
        <f>FC_IND_IS_EA_E!V$2</f>
        <v>198.12261392949267</v>
      </c>
      <c r="W107" s="22">
        <f>FC_IND_IS_EA_E!W$2</f>
        <v>203.37497850386927</v>
      </c>
      <c r="X107" s="22">
        <f>FC_IND_IS_EA_E!X$2</f>
        <v>198.99724849527081</v>
      </c>
    </row>
    <row r="108" spans="1:24" ht="11.25" customHeight="1" x14ac:dyDescent="0.2">
      <c r="A108" s="17" t="s">
        <v>185</v>
      </c>
      <c r="B108" s="18" t="str">
        <f ca="1">HYPERLINK("#"&amp;CELL("address",FC_IND_NFM_E!$X$2),"FC_IND_NFM_E")</f>
        <v>FC_IND_NFM_E</v>
      </c>
      <c r="C108" s="19">
        <f>FC_IND_NFM_E!C$2</f>
        <v>41.728460877042124</v>
      </c>
      <c r="D108" s="19">
        <f>FC_IND_NFM_E!D$2</f>
        <v>35.377558039552873</v>
      </c>
      <c r="E108" s="19">
        <f>FC_IND_NFM_E!E$2</f>
        <v>22.972914875322441</v>
      </c>
      <c r="F108" s="19">
        <f>FC_IND_NFM_E!F$2</f>
        <v>23.001547721410148</v>
      </c>
      <c r="G108" s="19">
        <f>FC_IND_NFM_E!G$2</f>
        <v>26.134737747205499</v>
      </c>
      <c r="H108" s="19">
        <f>FC_IND_NFM_E!H$2</f>
        <v>23.686328460877036</v>
      </c>
      <c r="I108" s="19">
        <f>FC_IND_NFM_E!I$2</f>
        <v>24.854342218400681</v>
      </c>
      <c r="J108" s="19">
        <f>FC_IND_NFM_E!J$2</f>
        <v>31.954170249355112</v>
      </c>
      <c r="K108" s="19">
        <f>FC_IND_NFM_E!K$2</f>
        <v>35.186758383490975</v>
      </c>
      <c r="L108" s="19">
        <f>FC_IND_NFM_E!L$2</f>
        <v>26.76268271711092</v>
      </c>
      <c r="M108" s="19">
        <f>FC_IND_NFM_E!M$2</f>
        <v>25.814445399828028</v>
      </c>
      <c r="N108" s="19">
        <f>FC_IND_NFM_E!N$2</f>
        <v>26.502407566638006</v>
      </c>
      <c r="O108" s="19">
        <f>FC_IND_NFM_E!O$2</f>
        <v>19.007394668959588</v>
      </c>
      <c r="P108" s="19">
        <f>FC_IND_NFM_E!P$2</f>
        <v>23.11074806534824</v>
      </c>
      <c r="Q108" s="19">
        <f>FC_IND_NFM_E!Q$2</f>
        <v>25.606706792777302</v>
      </c>
      <c r="R108" s="19">
        <f>FC_IND_NFM_E!R$2</f>
        <v>28.866895958727426</v>
      </c>
      <c r="S108" s="19">
        <f>FC_IND_NFM_E!S$2</f>
        <v>27.810232158211527</v>
      </c>
      <c r="T108" s="19">
        <f>FC_IND_NFM_E!T$2</f>
        <v>29.418830610490119</v>
      </c>
      <c r="U108" s="19">
        <f>FC_IND_NFM_E!U$2</f>
        <v>28.587618228718824</v>
      </c>
      <c r="V108" s="19">
        <f>FC_IND_NFM_E!V$2</f>
        <v>27.227171109200349</v>
      </c>
      <c r="W108" s="19">
        <f>FC_IND_NFM_E!W$2</f>
        <v>27.982889079965602</v>
      </c>
      <c r="X108" s="19">
        <f>FC_IND_NFM_E!X$2</f>
        <v>32.607652622527944</v>
      </c>
    </row>
    <row r="109" spans="1:24" ht="11.25" customHeight="1" x14ac:dyDescent="0.2">
      <c r="A109" s="23" t="s">
        <v>420</v>
      </c>
      <c r="B109" s="21" t="str">
        <f ca="1">HYPERLINK("#"&amp;CELL("address",FC_IND_NFM_AM_E!$X$2),"FC_IND_NFM_AM_E")</f>
        <v>FC_IND_NFM_AM_E</v>
      </c>
      <c r="C109" s="22">
        <f>FC_IND_NFM_AM_E!C$2</f>
        <v>0</v>
      </c>
      <c r="D109" s="22">
        <f>FC_IND_NFM_AM_E!D$2</f>
        <v>0</v>
      </c>
      <c r="E109" s="22">
        <f>FC_IND_NFM_AM_E!E$2</f>
        <v>0</v>
      </c>
      <c r="F109" s="22">
        <f>FC_IND_NFM_AM_E!F$2</f>
        <v>0</v>
      </c>
      <c r="G109" s="22">
        <f>FC_IND_NFM_AM_E!G$2</f>
        <v>0</v>
      </c>
      <c r="H109" s="22">
        <f>FC_IND_NFM_AM_E!H$2</f>
        <v>0</v>
      </c>
      <c r="I109" s="22">
        <f>FC_IND_NFM_AM_E!I$2</f>
        <v>0</v>
      </c>
      <c r="J109" s="22">
        <f>FC_IND_NFM_AM_E!J$2</f>
        <v>0</v>
      </c>
      <c r="K109" s="22">
        <f>FC_IND_NFM_AM_E!K$2</f>
        <v>0</v>
      </c>
      <c r="L109" s="22">
        <f>FC_IND_NFM_AM_E!L$2</f>
        <v>0</v>
      </c>
      <c r="M109" s="22">
        <f>FC_IND_NFM_AM_E!M$2</f>
        <v>0</v>
      </c>
      <c r="N109" s="22">
        <f>FC_IND_NFM_AM_E!N$2</f>
        <v>0</v>
      </c>
      <c r="O109" s="22">
        <f>FC_IND_NFM_AM_E!O$2</f>
        <v>0</v>
      </c>
      <c r="P109" s="22">
        <f>FC_IND_NFM_AM_E!P$2</f>
        <v>0</v>
      </c>
      <c r="Q109" s="22">
        <f>FC_IND_NFM_AM_E!Q$2</f>
        <v>0</v>
      </c>
      <c r="R109" s="22">
        <f>FC_IND_NFM_AM_E!R$2</f>
        <v>0</v>
      </c>
      <c r="S109" s="22">
        <f>FC_IND_NFM_AM_E!S$2</f>
        <v>0</v>
      </c>
      <c r="T109" s="22">
        <f>FC_IND_NFM_AM_E!T$2</f>
        <v>0</v>
      </c>
      <c r="U109" s="22">
        <f>FC_IND_NFM_AM_E!U$2</f>
        <v>0</v>
      </c>
      <c r="V109" s="22">
        <f>FC_IND_NFM_AM_E!V$2</f>
        <v>0</v>
      </c>
      <c r="W109" s="22">
        <f>FC_IND_NFM_AM_E!W$2</f>
        <v>0</v>
      </c>
      <c r="X109" s="22">
        <f>FC_IND_NFM_AM_E!X$2</f>
        <v>0</v>
      </c>
    </row>
    <row r="110" spans="1:24" ht="11.25" customHeight="1" x14ac:dyDescent="0.2">
      <c r="A110" s="23" t="s">
        <v>422</v>
      </c>
      <c r="B110" s="21" t="str">
        <f ca="1">HYPERLINK("#"&amp;CELL("address",FC_IND_NFM_PA_E!$X$2),"FC_IND_NFM_PA_E")</f>
        <v>FC_IND_NFM_PA_E</v>
      </c>
      <c r="C110" s="22">
        <f>FC_IND_NFM_PA_E!C$2</f>
        <v>0</v>
      </c>
      <c r="D110" s="22">
        <f>FC_IND_NFM_PA_E!D$2</f>
        <v>0</v>
      </c>
      <c r="E110" s="22">
        <f>FC_IND_NFM_PA_E!E$2</f>
        <v>0</v>
      </c>
      <c r="F110" s="22">
        <f>FC_IND_NFM_PA_E!F$2</f>
        <v>0</v>
      </c>
      <c r="G110" s="22">
        <f>FC_IND_NFM_PA_E!G$2</f>
        <v>0</v>
      </c>
      <c r="H110" s="22">
        <f>FC_IND_NFM_PA_E!H$2</f>
        <v>0</v>
      </c>
      <c r="I110" s="22">
        <f>FC_IND_NFM_PA_E!I$2</f>
        <v>0</v>
      </c>
      <c r="J110" s="22">
        <f>FC_IND_NFM_PA_E!J$2</f>
        <v>0</v>
      </c>
      <c r="K110" s="22">
        <f>FC_IND_NFM_PA_E!K$2</f>
        <v>0</v>
      </c>
      <c r="L110" s="22">
        <f>FC_IND_NFM_PA_E!L$2</f>
        <v>0</v>
      </c>
      <c r="M110" s="22">
        <f>FC_IND_NFM_PA_E!M$2</f>
        <v>0</v>
      </c>
      <c r="N110" s="22">
        <f>FC_IND_NFM_PA_E!N$2</f>
        <v>0</v>
      </c>
      <c r="O110" s="22">
        <f>FC_IND_NFM_PA_E!O$2</f>
        <v>0</v>
      </c>
      <c r="P110" s="22">
        <f>FC_IND_NFM_PA_E!P$2</f>
        <v>0</v>
      </c>
      <c r="Q110" s="22">
        <f>FC_IND_NFM_PA_E!Q$2</f>
        <v>0</v>
      </c>
      <c r="R110" s="22">
        <f>FC_IND_NFM_PA_E!R$2</f>
        <v>0</v>
      </c>
      <c r="S110" s="22">
        <f>FC_IND_NFM_PA_E!S$2</f>
        <v>0</v>
      </c>
      <c r="T110" s="22">
        <f>FC_IND_NFM_PA_E!T$2</f>
        <v>0</v>
      </c>
      <c r="U110" s="22">
        <f>FC_IND_NFM_PA_E!U$2</f>
        <v>0</v>
      </c>
      <c r="V110" s="22">
        <f>FC_IND_NFM_PA_E!V$2</f>
        <v>0</v>
      </c>
      <c r="W110" s="22">
        <f>FC_IND_NFM_PA_E!W$2</f>
        <v>0</v>
      </c>
      <c r="X110" s="22">
        <f>FC_IND_NFM_PA_E!X$2</f>
        <v>0</v>
      </c>
    </row>
    <row r="111" spans="1:24" ht="11.25" customHeight="1" x14ac:dyDescent="0.2">
      <c r="A111" s="23" t="s">
        <v>424</v>
      </c>
      <c r="B111" s="21" t="str">
        <f ca="1">HYPERLINK("#"&amp;CELL("address",FC_IND_NFM_SA_E!$X$2),"FC_IND_NFM_SA_E")</f>
        <v>FC_IND_NFM_SA_E</v>
      </c>
      <c r="C111" s="22">
        <f>FC_IND_NFM_SA_E!C$2</f>
        <v>4.0448640608381758</v>
      </c>
      <c r="D111" s="22">
        <f>FC_IND_NFM_SA_E!D$2</f>
        <v>3.3269563724870319</v>
      </c>
      <c r="E111" s="22">
        <f>FC_IND_NFM_SA_E!E$2</f>
        <v>2.1373704831183584</v>
      </c>
      <c r="F111" s="22">
        <f>FC_IND_NFM_SA_E!F$2</f>
        <v>2.3511241090097084</v>
      </c>
      <c r="G111" s="22">
        <f>FC_IND_NFM_SA_E!G$2</f>
        <v>2.0709869283655493</v>
      </c>
      <c r="H111" s="22">
        <f>FC_IND_NFM_SA_E!H$2</f>
        <v>2.2434670266905195</v>
      </c>
      <c r="I111" s="22">
        <f>FC_IND_NFM_SA_E!I$2</f>
        <v>2.8195906875284926</v>
      </c>
      <c r="J111" s="22">
        <f>FC_IND_NFM_SA_E!J$2</f>
        <v>3.2243266817330847</v>
      </c>
      <c r="K111" s="22">
        <f>FC_IND_NFM_SA_E!K$2</f>
        <v>3.2413508637916331</v>
      </c>
      <c r="L111" s="22">
        <f>FC_IND_NFM_SA_E!L$2</f>
        <v>2.7900454928292571</v>
      </c>
      <c r="M111" s="22">
        <f>FC_IND_NFM_SA_E!M$2</f>
        <v>2.6815256971941888</v>
      </c>
      <c r="N111" s="22">
        <f>FC_IND_NFM_SA_E!N$2</f>
        <v>2.5485381126056001</v>
      </c>
      <c r="O111" s="22">
        <f>FC_IND_NFM_SA_E!O$2</f>
        <v>2.4544447131272324</v>
      </c>
      <c r="P111" s="22">
        <f>FC_IND_NFM_SA_E!P$2</f>
        <v>2.3426096726078987</v>
      </c>
      <c r="Q111" s="22">
        <f>FC_IND_NFM_SA_E!Q$2</f>
        <v>2.9167334055773289</v>
      </c>
      <c r="R111" s="22">
        <f>FC_IND_NFM_SA_E!R$2</f>
        <v>3.0626474748149835</v>
      </c>
      <c r="S111" s="22">
        <f>FC_IND_NFM_SA_E!S$2</f>
        <v>3.0289129304596041</v>
      </c>
      <c r="T111" s="22">
        <f>FC_IND_NFM_SA_E!T$2</f>
        <v>3.083701309254212</v>
      </c>
      <c r="U111" s="22">
        <f>FC_IND_NFM_SA_E!U$2</f>
        <v>2.9965730768688399</v>
      </c>
      <c r="V111" s="22">
        <f>FC_IND_NFM_SA_E!V$2</f>
        <v>2.853970108750453</v>
      </c>
      <c r="W111" s="22">
        <f>FC_IND_NFM_SA_E!W$2</f>
        <v>3.0205793515724215</v>
      </c>
      <c r="X111" s="22">
        <f>FC_IND_NFM_SA_E!X$2</f>
        <v>3.4777236158571725</v>
      </c>
    </row>
    <row r="112" spans="1:24" ht="11.25" customHeight="1" x14ac:dyDescent="0.2">
      <c r="A112" s="23" t="s">
        <v>426</v>
      </c>
      <c r="B112" s="21" t="str">
        <f ca="1">HYPERLINK("#"&amp;CELL("address",FC_IND_NFM_OM_E!$X$2),"FC_IND_NFM_OM_E")</f>
        <v>FC_IND_NFM_OM_E</v>
      </c>
      <c r="C112" s="22">
        <f>FC_IND_NFM_OM_E!C$2</f>
        <v>37.683596816203952</v>
      </c>
      <c r="D112" s="22">
        <f>FC_IND_NFM_OM_E!D$2</f>
        <v>32.050601667065848</v>
      </c>
      <c r="E112" s="22">
        <f>FC_IND_NFM_OM_E!E$2</f>
        <v>20.835544392204085</v>
      </c>
      <c r="F112" s="22">
        <f>FC_IND_NFM_OM_E!F$2</f>
        <v>20.650423612400438</v>
      </c>
      <c r="G112" s="22">
        <f>FC_IND_NFM_OM_E!G$2</f>
        <v>24.063750818839949</v>
      </c>
      <c r="H112" s="22">
        <f>FC_IND_NFM_OM_E!H$2</f>
        <v>21.442861434186518</v>
      </c>
      <c r="I112" s="22">
        <f>FC_IND_NFM_OM_E!I$2</f>
        <v>22.034751530872189</v>
      </c>
      <c r="J112" s="22">
        <f>FC_IND_NFM_OM_E!J$2</f>
        <v>28.729843567622027</v>
      </c>
      <c r="K112" s="22">
        <f>FC_IND_NFM_OM_E!K$2</f>
        <v>31.945407519699344</v>
      </c>
      <c r="L112" s="22">
        <f>FC_IND_NFM_OM_E!L$2</f>
        <v>23.972637224281662</v>
      </c>
      <c r="M112" s="22">
        <f>FC_IND_NFM_OM_E!M$2</f>
        <v>23.132919702633842</v>
      </c>
      <c r="N112" s="22">
        <f>FC_IND_NFM_OM_E!N$2</f>
        <v>23.953869454032407</v>
      </c>
      <c r="O112" s="22">
        <f>FC_IND_NFM_OM_E!O$2</f>
        <v>16.552949955832354</v>
      </c>
      <c r="P112" s="22">
        <f>FC_IND_NFM_OM_E!P$2</f>
        <v>20.76813839274034</v>
      </c>
      <c r="Q112" s="22">
        <f>FC_IND_NFM_OM_E!Q$2</f>
        <v>22.68997338719997</v>
      </c>
      <c r="R112" s="22">
        <f>FC_IND_NFM_OM_E!R$2</f>
        <v>25.804248483912438</v>
      </c>
      <c r="S112" s="22">
        <f>FC_IND_NFM_OM_E!S$2</f>
        <v>24.781319227751919</v>
      </c>
      <c r="T112" s="22">
        <f>FC_IND_NFM_OM_E!T$2</f>
        <v>26.335129301235902</v>
      </c>
      <c r="U112" s="22">
        <f>FC_IND_NFM_OM_E!U$2</f>
        <v>25.591045151849983</v>
      </c>
      <c r="V112" s="22">
        <f>FC_IND_NFM_OM_E!V$2</f>
        <v>24.373201000449892</v>
      </c>
      <c r="W112" s="22">
        <f>FC_IND_NFM_OM_E!W$2</f>
        <v>24.962309728393183</v>
      </c>
      <c r="X112" s="22">
        <f>FC_IND_NFM_OM_E!X$2</f>
        <v>29.129929006670771</v>
      </c>
    </row>
    <row r="113" spans="1:24" ht="11.25" customHeight="1" x14ac:dyDescent="0.2">
      <c r="A113" s="17" t="s">
        <v>184</v>
      </c>
      <c r="B113" s="18" t="str">
        <f ca="1">HYPERLINK("#"&amp;CELL("address",FC_IND_CPC_E!$X$2),"FC_IND_CPC_E")</f>
        <v>FC_IND_CPC_E</v>
      </c>
      <c r="C113" s="19">
        <f>FC_IND_CPC_E!C$2</f>
        <v>414.30524505588994</v>
      </c>
      <c r="D113" s="19">
        <f>FC_IND_CPC_E!D$2</f>
        <v>570.14883920894226</v>
      </c>
      <c r="E113" s="19">
        <f>FC_IND_CPC_E!E$2</f>
        <v>549.689165950129</v>
      </c>
      <c r="F113" s="19">
        <f>FC_IND_CPC_E!F$2</f>
        <v>575.14643164230426</v>
      </c>
      <c r="G113" s="19">
        <f>FC_IND_CPC_E!G$2</f>
        <v>563.74531384350814</v>
      </c>
      <c r="H113" s="19">
        <f>FC_IND_CPC_E!H$2</f>
        <v>483.33929492691317</v>
      </c>
      <c r="I113" s="19">
        <f>FC_IND_CPC_E!I$2</f>
        <v>475.22785898538245</v>
      </c>
      <c r="J113" s="19">
        <f>FC_IND_CPC_E!J$2</f>
        <v>570.29277730008607</v>
      </c>
      <c r="K113" s="19">
        <f>FC_IND_CPC_E!K$2</f>
        <v>503.45984522785886</v>
      </c>
      <c r="L113" s="19">
        <f>FC_IND_CPC_E!L$2</f>
        <v>528.58512467755793</v>
      </c>
      <c r="M113" s="19">
        <f>FC_IND_CPC_E!M$2</f>
        <v>580.21367153912297</v>
      </c>
      <c r="N113" s="19">
        <f>FC_IND_CPC_E!N$2</f>
        <v>576.37377472055027</v>
      </c>
      <c r="O113" s="19">
        <f>FC_IND_CPC_E!O$2</f>
        <v>502.22158211521923</v>
      </c>
      <c r="P113" s="19">
        <f>FC_IND_CPC_E!P$2</f>
        <v>494.76139294926907</v>
      </c>
      <c r="Q113" s="19">
        <f>FC_IND_CPC_E!Q$2</f>
        <v>373.31358555460019</v>
      </c>
      <c r="R113" s="19">
        <f>FC_IND_CPC_E!R$2</f>
        <v>375.10696474634562</v>
      </c>
      <c r="S113" s="19">
        <f>FC_IND_CPC_E!S$2</f>
        <v>384.073860705073</v>
      </c>
      <c r="T113" s="19">
        <f>FC_IND_CPC_E!T$2</f>
        <v>398.79707652622523</v>
      </c>
      <c r="U113" s="19">
        <f>FC_IND_CPC_E!U$2</f>
        <v>456.85460017196897</v>
      </c>
      <c r="V113" s="19">
        <f>FC_IND_CPC_E!V$2</f>
        <v>467.47858985382629</v>
      </c>
      <c r="W113" s="19">
        <f>FC_IND_CPC_E!W$2</f>
        <v>385.8398108340499</v>
      </c>
      <c r="X113" s="19">
        <f>FC_IND_CPC_E!X$2</f>
        <v>441.79724849527076</v>
      </c>
    </row>
    <row r="114" spans="1:24" ht="11.25" customHeight="1" x14ac:dyDescent="0.2">
      <c r="A114" s="23" t="s">
        <v>428</v>
      </c>
      <c r="B114" s="21" t="str">
        <f ca="1">HYPERLINK("#"&amp;CELL("address",FC_IND_CPC_BC_E!$X$2),"FC_IND_CPC_BC_E")</f>
        <v>FC_IND_CPC_BC_E</v>
      </c>
      <c r="C114" s="22">
        <f>FC_IND_CPC_BC_E!C$2</f>
        <v>290.0046438571469</v>
      </c>
      <c r="D114" s="22">
        <f>FC_IND_CPC_BC_E!D$2</f>
        <v>394.01212747773673</v>
      </c>
      <c r="E114" s="22">
        <f>FC_IND_CPC_BC_E!E$2</f>
        <v>383.36471744673798</v>
      </c>
      <c r="F114" s="22">
        <f>FC_IND_CPC_BC_E!F$2</f>
        <v>417.64707022042222</v>
      </c>
      <c r="G114" s="22">
        <f>FC_IND_CPC_BC_E!G$2</f>
        <v>401.12629170277268</v>
      </c>
      <c r="H114" s="22">
        <f>FC_IND_CPC_BC_E!H$2</f>
        <v>327.42228552842954</v>
      </c>
      <c r="I114" s="22">
        <f>FC_IND_CPC_BC_E!I$2</f>
        <v>323.99811603061437</v>
      </c>
      <c r="J114" s="22">
        <f>FC_IND_CPC_BC_E!J$2</f>
        <v>392.86978637903474</v>
      </c>
      <c r="K114" s="22">
        <f>FC_IND_CPC_BC_E!K$2</f>
        <v>341.20831969661788</v>
      </c>
      <c r="L114" s="22">
        <f>FC_IND_CPC_BC_E!L$2</f>
        <v>289.21986061827289</v>
      </c>
      <c r="M114" s="22">
        <f>FC_IND_CPC_BC_E!M$2</f>
        <v>399.0960475072269</v>
      </c>
      <c r="N114" s="22">
        <f>FC_IND_CPC_BC_E!N$2</f>
        <v>406.44356495001352</v>
      </c>
      <c r="O114" s="22">
        <f>FC_IND_CPC_BC_E!O$2</f>
        <v>302.91847779779027</v>
      </c>
      <c r="P114" s="22">
        <f>FC_IND_CPC_BC_E!P$2</f>
        <v>332.13713692610321</v>
      </c>
      <c r="Q114" s="22">
        <f>FC_IND_CPC_BC_E!Q$2</f>
        <v>256.6819720341577</v>
      </c>
      <c r="R114" s="22">
        <f>FC_IND_CPC_BC_E!R$2</f>
        <v>294.57207593125872</v>
      </c>
      <c r="S114" s="22">
        <f>FC_IND_CPC_BC_E!S$2</f>
        <v>301.09720993684584</v>
      </c>
      <c r="T114" s="22">
        <f>FC_IND_CPC_BC_E!T$2</f>
        <v>311.27289278400514</v>
      </c>
      <c r="U114" s="22">
        <f>FC_IND_CPC_BC_E!U$2</f>
        <v>315.6617312338222</v>
      </c>
      <c r="V114" s="22">
        <f>FC_IND_CPC_BC_E!V$2</f>
        <v>303.73188120778468</v>
      </c>
      <c r="W114" s="22">
        <f>FC_IND_CPC_BC_E!W$2</f>
        <v>249.73454948182098</v>
      </c>
      <c r="X114" s="22">
        <f>FC_IND_CPC_BC_E!X$2</f>
        <v>289.17453069162423</v>
      </c>
    </row>
    <row r="115" spans="1:24" ht="11.25" customHeight="1" x14ac:dyDescent="0.2">
      <c r="A115" s="23" t="s">
        <v>432</v>
      </c>
      <c r="B115" s="21" t="str">
        <f ca="1">HYPERLINK("#"&amp;CELL("address",FC_IND_CPC_OC_E!$X$2),"FC_IND_CPC_OC_E")</f>
        <v>FC_IND_CPC_OC_E</v>
      </c>
      <c r="C115" s="22">
        <f>FC_IND_CPC_OC_E!C$2</f>
        <v>84.740788449303381</v>
      </c>
      <c r="D115" s="22">
        <f>FC_IND_CPC_OC_E!D$2</f>
        <v>109.26210603119296</v>
      </c>
      <c r="E115" s="22">
        <f>FC_IND_CPC_OC_E!E$2</f>
        <v>96.511830845369474</v>
      </c>
      <c r="F115" s="22">
        <f>FC_IND_CPC_OC_E!F$2</f>
        <v>93.829040595563569</v>
      </c>
      <c r="G115" s="22">
        <f>FC_IND_CPC_OC_E!G$2</f>
        <v>99.098945667122138</v>
      </c>
      <c r="H115" s="22">
        <f>FC_IND_CPC_OC_E!H$2</f>
        <v>91.558455846331398</v>
      </c>
      <c r="I115" s="22">
        <f>FC_IND_CPC_OC_E!I$2</f>
        <v>92.014998793170378</v>
      </c>
      <c r="J115" s="22">
        <f>FC_IND_CPC_OC_E!J$2</f>
        <v>108.89262560471116</v>
      </c>
      <c r="K115" s="22">
        <f>FC_IND_CPC_OC_E!K$2</f>
        <v>94.605590688395395</v>
      </c>
      <c r="L115" s="22">
        <f>FC_IND_CPC_OC_E!L$2</f>
        <v>163.99982983742785</v>
      </c>
      <c r="M115" s="22">
        <f>FC_IND_CPC_OC_E!M$2</f>
        <v>144.03679858059354</v>
      </c>
      <c r="N115" s="22">
        <f>FC_IND_CPC_OC_E!N$2</f>
        <v>135.33815856205632</v>
      </c>
      <c r="O115" s="22">
        <f>FC_IND_CPC_OC_E!O$2</f>
        <v>170.88044261883044</v>
      </c>
      <c r="P115" s="22">
        <f>FC_IND_CPC_OC_E!P$2</f>
        <v>133.89826003585395</v>
      </c>
      <c r="Q115" s="22">
        <f>FC_IND_CPC_OC_E!Q$2</f>
        <v>93.052746605436823</v>
      </c>
      <c r="R115" s="22">
        <f>FC_IND_CPC_OC_E!R$2</f>
        <v>54.949716368286808</v>
      </c>
      <c r="S115" s="22">
        <f>FC_IND_CPC_OC_E!S$2</f>
        <v>58.291927351701943</v>
      </c>
      <c r="T115" s="22">
        <f>FC_IND_CPC_OC_E!T$2</f>
        <v>64.375239441021691</v>
      </c>
      <c r="U115" s="22">
        <f>FC_IND_CPC_OC_E!U$2</f>
        <v>117.20079862197343</v>
      </c>
      <c r="V115" s="22">
        <f>FC_IND_CPC_OC_E!V$2</f>
        <v>136.64247629682444</v>
      </c>
      <c r="W115" s="22">
        <f>FC_IND_CPC_OC_E!W$2</f>
        <v>104.47489926177894</v>
      </c>
      <c r="X115" s="22">
        <f>FC_IND_CPC_OC_E!X$2</f>
        <v>120.69224506803509</v>
      </c>
    </row>
    <row r="116" spans="1:24" ht="11.25" customHeight="1" x14ac:dyDescent="0.2">
      <c r="A116" s="23" t="s">
        <v>430</v>
      </c>
      <c r="B116" s="21" t="str">
        <f ca="1">HYPERLINK("#"&amp;CELL("address",FC_IND_CPC_PH_E!$X$2),"FC_IND_CPC_PH_E")</f>
        <v>FC_IND_CPC_PH_E</v>
      </c>
      <c r="C116" s="22">
        <f>FC_IND_CPC_PH_E!C$2</f>
        <v>39.559812749439615</v>
      </c>
      <c r="D116" s="22">
        <f>FC_IND_CPC_PH_E!D$2</f>
        <v>66.874605700012637</v>
      </c>
      <c r="E116" s="22">
        <f>FC_IND_CPC_PH_E!E$2</f>
        <v>69.812617658021551</v>
      </c>
      <c r="F116" s="22">
        <f>FC_IND_CPC_PH_E!F$2</f>
        <v>63.670320826318537</v>
      </c>
      <c r="G116" s="22">
        <f>FC_IND_CPC_PH_E!G$2</f>
        <v>63.520076473613344</v>
      </c>
      <c r="H116" s="22">
        <f>FC_IND_CPC_PH_E!H$2</f>
        <v>64.358553552152244</v>
      </c>
      <c r="I116" s="22">
        <f>FC_IND_CPC_PH_E!I$2</f>
        <v>59.214744161597714</v>
      </c>
      <c r="J116" s="22">
        <f>FC_IND_CPC_PH_E!J$2</f>
        <v>68.530365316340095</v>
      </c>
      <c r="K116" s="22">
        <f>FC_IND_CPC_PH_E!K$2</f>
        <v>67.645934842845605</v>
      </c>
      <c r="L116" s="22">
        <f>FC_IND_CPC_PH_E!L$2</f>
        <v>75.365434221857214</v>
      </c>
      <c r="M116" s="22">
        <f>FC_IND_CPC_PH_E!M$2</f>
        <v>37.080825451302495</v>
      </c>
      <c r="N116" s="22">
        <f>FC_IND_CPC_PH_E!N$2</f>
        <v>34.59205120848037</v>
      </c>
      <c r="O116" s="22">
        <f>FC_IND_CPC_PH_E!O$2</f>
        <v>28.422661698598542</v>
      </c>
      <c r="P116" s="22">
        <f>FC_IND_CPC_PH_E!P$2</f>
        <v>28.725995987311876</v>
      </c>
      <c r="Q116" s="22">
        <f>FC_IND_CPC_PH_E!Q$2</f>
        <v>23.57886691500568</v>
      </c>
      <c r="R116" s="22">
        <f>FC_IND_CPC_PH_E!R$2</f>
        <v>25.585172446800097</v>
      </c>
      <c r="S116" s="22">
        <f>FC_IND_CPC_PH_E!S$2</f>
        <v>24.684723416525276</v>
      </c>
      <c r="T116" s="22">
        <f>FC_IND_CPC_PH_E!T$2</f>
        <v>23.148944301198416</v>
      </c>
      <c r="U116" s="22">
        <f>FC_IND_CPC_PH_E!U$2</f>
        <v>23.992070316173336</v>
      </c>
      <c r="V116" s="22">
        <f>FC_IND_CPC_PH_E!V$2</f>
        <v>27.104232349217206</v>
      </c>
      <c r="W116" s="22">
        <f>FC_IND_CPC_PH_E!W$2</f>
        <v>31.630362090449996</v>
      </c>
      <c r="X116" s="22">
        <f>FC_IND_CPC_PH_E!X$2</f>
        <v>31.93047273561141</v>
      </c>
    </row>
    <row r="117" spans="1:24" ht="11.25" customHeight="1" x14ac:dyDescent="0.2">
      <c r="A117" s="17" t="s">
        <v>186</v>
      </c>
      <c r="B117" s="18" t="str">
        <f ca="1">HYPERLINK("#"&amp;CELL("address",FC_IND_NMM_E!$X$2),"FC_IND_NMM_E")</f>
        <v>FC_IND_NMM_E</v>
      </c>
      <c r="C117" s="19">
        <f>FC_IND_NMM_E!C$2</f>
        <v>2197.9496990541702</v>
      </c>
      <c r="D117" s="19">
        <f>FC_IND_NMM_E!D$2</f>
        <v>2190.5151332760101</v>
      </c>
      <c r="E117" s="19">
        <f>FC_IND_NMM_E!E$2</f>
        <v>2356.5715391229583</v>
      </c>
      <c r="F117" s="19">
        <f>FC_IND_NMM_E!F$2</f>
        <v>1951.6736887360275</v>
      </c>
      <c r="G117" s="19">
        <f>FC_IND_NMM_E!G$2</f>
        <v>1937.5308684436802</v>
      </c>
      <c r="H117" s="19">
        <f>FC_IND_NMM_E!H$2</f>
        <v>2015.014101461737</v>
      </c>
      <c r="I117" s="19">
        <f>FC_IND_NMM_E!I$2</f>
        <v>1966.098796216681</v>
      </c>
      <c r="J117" s="19">
        <f>FC_IND_NMM_E!J$2</f>
        <v>1879.8067067927773</v>
      </c>
      <c r="K117" s="19">
        <f>FC_IND_NMM_E!K$2</f>
        <v>1749.311607910576</v>
      </c>
      <c r="L117" s="19">
        <f>FC_IND_NMM_E!L$2</f>
        <v>1508.1269991401546</v>
      </c>
      <c r="M117" s="19">
        <f>FC_IND_NMM_E!M$2</f>
        <v>1604.5178847807395</v>
      </c>
      <c r="N117" s="19">
        <f>FC_IND_NMM_E!N$2</f>
        <v>1518.5533104041272</v>
      </c>
      <c r="O117" s="19">
        <f>FC_IND_NMM_E!O$2</f>
        <v>1079.9308684436801</v>
      </c>
      <c r="P117" s="19">
        <f>FC_IND_NMM_E!P$2</f>
        <v>1085.0290627687018</v>
      </c>
      <c r="Q117" s="19">
        <f>FC_IND_NMM_E!Q$2</f>
        <v>1175.3773860705073</v>
      </c>
      <c r="R117" s="19">
        <f>FC_IND_NMM_E!R$2</f>
        <v>1117.6366294067066</v>
      </c>
      <c r="S117" s="19">
        <f>FC_IND_NMM_E!S$2</f>
        <v>1048.6698194325022</v>
      </c>
      <c r="T117" s="19">
        <f>FC_IND_NMM_E!T$2</f>
        <v>1119.1783319002577</v>
      </c>
      <c r="U117" s="19">
        <f>FC_IND_NMM_E!U$2</f>
        <v>1073.9132416165087</v>
      </c>
      <c r="V117" s="19">
        <f>FC_IND_NMM_E!V$2</f>
        <v>1089.7132416165091</v>
      </c>
      <c r="W117" s="19">
        <f>FC_IND_NMM_E!W$2</f>
        <v>1084.0510748065349</v>
      </c>
      <c r="X117" s="19">
        <f>FC_IND_NMM_E!X$2</f>
        <v>1058.1715391229579</v>
      </c>
    </row>
    <row r="118" spans="1:24" ht="11.25" customHeight="1" x14ac:dyDescent="0.2">
      <c r="A118" s="23" t="s">
        <v>434</v>
      </c>
      <c r="B118" s="21" t="str">
        <f ca="1">HYPERLINK("#"&amp;CELL("address",FC_IND_NMM_CM_E!$X$2),"FC_IND_NMM_CM_E")</f>
        <v>FC_IND_NMM_CM_E</v>
      </c>
      <c r="C118" s="22">
        <f>FC_IND_NMM_CM_E!C$2</f>
        <v>869.23692889465087</v>
      </c>
      <c r="D118" s="22">
        <f>FC_IND_NMM_CM_E!D$2</f>
        <v>842.95920642749684</v>
      </c>
      <c r="E118" s="22">
        <f>FC_IND_NMM_CM_E!E$2</f>
        <v>851.21584258223061</v>
      </c>
      <c r="F118" s="22">
        <f>FC_IND_NMM_CM_E!F$2</f>
        <v>712.43240663588358</v>
      </c>
      <c r="G118" s="22">
        <f>FC_IND_NMM_CM_E!G$2</f>
        <v>764.21375670136911</v>
      </c>
      <c r="H118" s="22">
        <f>FC_IND_NMM_CM_E!H$2</f>
        <v>739.17492409161753</v>
      </c>
      <c r="I118" s="22">
        <f>FC_IND_NMM_CM_E!I$2</f>
        <v>719.16306845998349</v>
      </c>
      <c r="J118" s="22">
        <f>FC_IND_NMM_CM_E!J$2</f>
        <v>806.94793649529618</v>
      </c>
      <c r="K118" s="22">
        <f>FC_IND_NMM_CM_E!K$2</f>
        <v>746.89001613022901</v>
      </c>
      <c r="L118" s="22">
        <f>FC_IND_NMM_CM_E!L$2</f>
        <v>597.33980562633303</v>
      </c>
      <c r="M118" s="22">
        <f>FC_IND_NMM_CM_E!M$2</f>
        <v>586.69359115940097</v>
      </c>
      <c r="N118" s="22">
        <f>FC_IND_NMM_CM_E!N$2</f>
        <v>543.6492973998761</v>
      </c>
      <c r="O118" s="22">
        <f>FC_IND_NMM_CM_E!O$2</f>
        <v>498.82782292506613</v>
      </c>
      <c r="P118" s="22">
        <f>FC_IND_NMM_CM_E!P$2</f>
        <v>461.57427854494722</v>
      </c>
      <c r="Q118" s="22">
        <f>FC_IND_NMM_CM_E!Q$2</f>
        <v>467.73930440109325</v>
      </c>
      <c r="R118" s="22">
        <f>FC_IND_NMM_CM_E!R$2</f>
        <v>420.48525310647045</v>
      </c>
      <c r="S118" s="22">
        <f>FC_IND_NMM_CM_E!S$2</f>
        <v>306.51615013137319</v>
      </c>
      <c r="T118" s="22">
        <f>FC_IND_NMM_CM_E!T$2</f>
        <v>289.66839114382168</v>
      </c>
      <c r="U118" s="22">
        <f>FC_IND_NMM_CM_E!U$2</f>
        <v>302.18491202103075</v>
      </c>
      <c r="V118" s="22">
        <f>FC_IND_NMM_CM_E!V$2</f>
        <v>300.40248510253008</v>
      </c>
      <c r="W118" s="22">
        <f>FC_IND_NMM_CM_E!W$2</f>
        <v>306.27165666964794</v>
      </c>
      <c r="X118" s="22">
        <f>FC_IND_NMM_CM_E!X$2</f>
        <v>298.70821320464535</v>
      </c>
    </row>
    <row r="119" spans="1:24" ht="11.25" customHeight="1" x14ac:dyDescent="0.2">
      <c r="A119" s="23" t="s">
        <v>436</v>
      </c>
      <c r="B119" s="21" t="str">
        <f ca="1">HYPERLINK("#"&amp;CELL("address",FC_IND_NMM_CR_E!$X$2),"FC_IND_NMM_CR_E")</f>
        <v>FC_IND_NMM_CR_E</v>
      </c>
      <c r="C119" s="22">
        <f>FC_IND_NMM_CR_E!C$2</f>
        <v>1082.3802765850919</v>
      </c>
      <c r="D119" s="22">
        <f>FC_IND_NMM_CR_E!D$2</f>
        <v>1097.6227245351095</v>
      </c>
      <c r="E119" s="22">
        <f>FC_IND_NMM_CR_E!E$2</f>
        <v>1245.1282272237452</v>
      </c>
      <c r="F119" s="22">
        <f>FC_IND_NMM_CR_E!F$2</f>
        <v>982.05083122794349</v>
      </c>
      <c r="G119" s="22">
        <f>FC_IND_NMM_CR_E!G$2</f>
        <v>908.10656013330254</v>
      </c>
      <c r="H119" s="22">
        <f>FC_IND_NMM_CR_E!H$2</f>
        <v>1011.2030037596491</v>
      </c>
      <c r="I119" s="22">
        <f>FC_IND_NMM_CR_E!I$2</f>
        <v>970.54576178299135</v>
      </c>
      <c r="J119" s="22">
        <f>FC_IND_NMM_CR_E!J$2</f>
        <v>779.31699998301372</v>
      </c>
      <c r="K119" s="22">
        <f>FC_IND_NMM_CR_E!K$2</f>
        <v>703.57856885848992</v>
      </c>
      <c r="L119" s="22">
        <f>FC_IND_NMM_CR_E!L$2</f>
        <v>649.54087628020716</v>
      </c>
      <c r="M119" s="22">
        <f>FC_IND_NMM_CR_E!M$2</f>
        <v>747.16086594407454</v>
      </c>
      <c r="N119" s="22">
        <f>FC_IND_NMM_CR_E!N$2</f>
        <v>702.21758954093048</v>
      </c>
      <c r="O119" s="22">
        <f>FC_IND_NMM_CR_E!O$2</f>
        <v>309.36988831900521</v>
      </c>
      <c r="P119" s="22">
        <f>FC_IND_NMM_CR_E!P$2</f>
        <v>352.46187598226498</v>
      </c>
      <c r="Q119" s="22">
        <f>FC_IND_NMM_CR_E!Q$2</f>
        <v>435.90093587893523</v>
      </c>
      <c r="R119" s="22">
        <f>FC_IND_NMM_CR_E!R$2</f>
        <v>436.29893071261773</v>
      </c>
      <c r="S119" s="22">
        <f>FC_IND_NMM_CR_E!S$2</f>
        <v>472.63531749823875</v>
      </c>
      <c r="T119" s="22">
        <f>FC_IND_NMM_CR_E!T$2</f>
        <v>555.18133975392334</v>
      </c>
      <c r="U119" s="22">
        <f>FC_IND_NMM_CR_E!U$2</f>
        <v>472.92449896386597</v>
      </c>
      <c r="V119" s="22">
        <f>FC_IND_NMM_CR_E!V$2</f>
        <v>503.07724135100966</v>
      </c>
      <c r="W119" s="22">
        <f>FC_IND_NMM_CR_E!W$2</f>
        <v>523.55383143705672</v>
      </c>
      <c r="X119" s="22">
        <f>FC_IND_NMM_CR_E!X$2</f>
        <v>513.83322764385866</v>
      </c>
    </row>
    <row r="120" spans="1:24" ht="11.25" customHeight="1" x14ac:dyDescent="0.2">
      <c r="A120" s="23" t="s">
        <v>438</v>
      </c>
      <c r="B120" s="21" t="str">
        <f ca="1">HYPERLINK("#"&amp;CELL("address",FC_IND_NMM_GL_E!$X$2),"FC_IND_NMM_GL_E")</f>
        <v>FC_IND_NMM_GL_E</v>
      </c>
      <c r="C120" s="22">
        <f>FC_IND_NMM_GL_E!C$2</f>
        <v>246.3324935744273</v>
      </c>
      <c r="D120" s="22">
        <f>FC_IND_NMM_GL_E!D$2</f>
        <v>249.93320231340391</v>
      </c>
      <c r="E120" s="22">
        <f>FC_IND_NMM_GL_E!E$2</f>
        <v>260.22746931698163</v>
      </c>
      <c r="F120" s="22">
        <f>FC_IND_NMM_GL_E!F$2</f>
        <v>257.1904508722003</v>
      </c>
      <c r="G120" s="22">
        <f>FC_IND_NMM_GL_E!G$2</f>
        <v>265.21055160900835</v>
      </c>
      <c r="H120" s="22">
        <f>FC_IND_NMM_GL_E!H$2</f>
        <v>264.63617361047022</v>
      </c>
      <c r="I120" s="22">
        <f>FC_IND_NMM_GL_E!I$2</f>
        <v>276.38996597370601</v>
      </c>
      <c r="J120" s="22">
        <f>FC_IND_NMM_GL_E!J$2</f>
        <v>293.54177031446756</v>
      </c>
      <c r="K120" s="22">
        <f>FC_IND_NMM_GL_E!K$2</f>
        <v>298.84302292185686</v>
      </c>
      <c r="L120" s="22">
        <f>FC_IND_NMM_GL_E!L$2</f>
        <v>261.24631723361421</v>
      </c>
      <c r="M120" s="22">
        <f>FC_IND_NMM_GL_E!M$2</f>
        <v>270.66342767726394</v>
      </c>
      <c r="N120" s="22">
        <f>FC_IND_NMM_GL_E!N$2</f>
        <v>272.68642346332069</v>
      </c>
      <c r="O120" s="22">
        <f>FC_IND_NMM_GL_E!O$2</f>
        <v>271.73315719960863</v>
      </c>
      <c r="P120" s="22">
        <f>FC_IND_NMM_GL_E!P$2</f>
        <v>270.9929082414896</v>
      </c>
      <c r="Q120" s="22">
        <f>FC_IND_NMM_GL_E!Q$2</f>
        <v>271.73714579047868</v>
      </c>
      <c r="R120" s="22">
        <f>FC_IND_NMM_GL_E!R$2</f>
        <v>260.85244558761832</v>
      </c>
      <c r="S120" s="22">
        <f>FC_IND_NMM_GL_E!S$2</f>
        <v>269.51835180289015</v>
      </c>
      <c r="T120" s="22">
        <f>FC_IND_NMM_GL_E!T$2</f>
        <v>274.32860100251281</v>
      </c>
      <c r="U120" s="22">
        <f>FC_IND_NMM_GL_E!U$2</f>
        <v>298.80383063161207</v>
      </c>
      <c r="V120" s="22">
        <f>FC_IND_NMM_GL_E!V$2</f>
        <v>286.23351516296924</v>
      </c>
      <c r="W120" s="22">
        <f>FC_IND_NMM_GL_E!W$2</f>
        <v>254.22558669983025</v>
      </c>
      <c r="X120" s="22">
        <f>FC_IND_NMM_GL_E!X$2</f>
        <v>245.63009827445364</v>
      </c>
    </row>
    <row r="121" spans="1:24" ht="11.25" customHeight="1" x14ac:dyDescent="0.2">
      <c r="A121" s="17" t="s">
        <v>191</v>
      </c>
      <c r="B121" s="18" t="str">
        <f ca="1">HYPERLINK("#"&amp;CELL("address",FC_IND_PPP_E!$X$2),"FC_IND_PPP_E")</f>
        <v>FC_IND_PPP_E</v>
      </c>
      <c r="C121" s="19">
        <f>FC_IND_PPP_E!C$2</f>
        <v>1248.2901117798795</v>
      </c>
      <c r="D121" s="19">
        <f>FC_IND_PPP_E!D$2</f>
        <v>1201.5343938091144</v>
      </c>
      <c r="E121" s="19">
        <f>FC_IND_PPP_E!E$2</f>
        <v>1175.0045571797077</v>
      </c>
      <c r="F121" s="19">
        <f>FC_IND_PPP_E!F$2</f>
        <v>1213.6481513327599</v>
      </c>
      <c r="G121" s="19">
        <f>FC_IND_PPP_E!G$2</f>
        <v>1097.9275150472913</v>
      </c>
      <c r="H121" s="19">
        <f>FC_IND_PPP_E!H$2</f>
        <v>1177.3883920894236</v>
      </c>
      <c r="I121" s="19">
        <f>FC_IND_PPP_E!I$2</f>
        <v>1178.2562338779016</v>
      </c>
      <c r="J121" s="19">
        <f>FC_IND_PPP_E!J$2</f>
        <v>1191.2773860705072</v>
      </c>
      <c r="K121" s="19">
        <f>FC_IND_PPP_E!K$2</f>
        <v>1231.7355116079107</v>
      </c>
      <c r="L121" s="19">
        <f>FC_IND_PPP_E!L$2</f>
        <v>1211.9279449699052</v>
      </c>
      <c r="M121" s="19">
        <f>FC_IND_PPP_E!M$2</f>
        <v>1280.0037833190027</v>
      </c>
      <c r="N121" s="19">
        <f>FC_IND_PPP_E!N$2</f>
        <v>1303.6926053310403</v>
      </c>
      <c r="O121" s="19">
        <f>FC_IND_PPP_E!O$2</f>
        <v>1367.6292347377471</v>
      </c>
      <c r="P121" s="19">
        <f>FC_IND_PPP_E!P$2</f>
        <v>1405.3477214101463</v>
      </c>
      <c r="Q121" s="19">
        <f>FC_IND_PPP_E!Q$2</f>
        <v>1311.0825451418746</v>
      </c>
      <c r="R121" s="19">
        <f>FC_IND_PPP_E!R$2</f>
        <v>1332.1323301805674</v>
      </c>
      <c r="S121" s="19">
        <f>FC_IND_PPP_E!S$2</f>
        <v>1378.8543422184007</v>
      </c>
      <c r="T121" s="19">
        <f>FC_IND_PPP_E!T$2</f>
        <v>1408.691831470335</v>
      </c>
      <c r="U121" s="19">
        <f>FC_IND_PPP_E!U$2</f>
        <v>1362.3098882201202</v>
      </c>
      <c r="V121" s="19">
        <f>FC_IND_PPP_E!V$2</f>
        <v>1390.0884780739466</v>
      </c>
      <c r="W121" s="19">
        <f>FC_IND_PPP_E!W$2</f>
        <v>1353.7030094582974</v>
      </c>
      <c r="X121" s="19">
        <f>FC_IND_PPP_E!X$2</f>
        <v>1305.868701633706</v>
      </c>
    </row>
    <row r="122" spans="1:24" ht="11.25" customHeight="1" x14ac:dyDescent="0.2">
      <c r="A122" s="23" t="s">
        <v>444</v>
      </c>
      <c r="B122" s="21" t="str">
        <f ca="1">HYPERLINK("#"&amp;CELL("address",FC_IND_PPP_PU_E!$X$2),"FC_IND_PPP_PU_E")</f>
        <v>FC_IND_PPP_PU_E</v>
      </c>
      <c r="C122" s="22">
        <f>FC_IND_PPP_PU_E!C$2</f>
        <v>804.19037110398801</v>
      </c>
      <c r="D122" s="22">
        <f>FC_IND_PPP_PU_E!D$2</f>
        <v>756.60461543600161</v>
      </c>
      <c r="E122" s="22">
        <f>FC_IND_PPP_PU_E!E$2</f>
        <v>739.29032274236749</v>
      </c>
      <c r="F122" s="22">
        <f>FC_IND_PPP_PU_E!F$2</f>
        <v>766.65699974578945</v>
      </c>
      <c r="G122" s="22">
        <f>FC_IND_PPP_PU_E!G$2</f>
        <v>680.82980637647211</v>
      </c>
      <c r="H122" s="22">
        <f>FC_IND_PPP_PU_E!H$2</f>
        <v>748.65434104703399</v>
      </c>
      <c r="I122" s="22">
        <f>FC_IND_PPP_PU_E!I$2</f>
        <v>748.10461738049912</v>
      </c>
      <c r="J122" s="22">
        <f>FC_IND_PPP_PU_E!J$2</f>
        <v>760.16857147369979</v>
      </c>
      <c r="K122" s="22">
        <f>FC_IND_PPP_PU_E!K$2</f>
        <v>776.3949273555063</v>
      </c>
      <c r="L122" s="22">
        <f>FC_IND_PPP_PU_E!L$2</f>
        <v>780.77000613842063</v>
      </c>
      <c r="M122" s="22">
        <f>FC_IND_PPP_PU_E!M$2</f>
        <v>823.64375451742319</v>
      </c>
      <c r="N122" s="22">
        <f>FC_IND_PPP_PU_E!N$2</f>
        <v>808.39945937017478</v>
      </c>
      <c r="O122" s="22">
        <f>FC_IND_PPP_PU_E!O$2</f>
        <v>846.55146000582647</v>
      </c>
      <c r="P122" s="22">
        <f>FC_IND_PPP_PU_E!P$2</f>
        <v>905.68745580838822</v>
      </c>
      <c r="Q122" s="22">
        <f>FC_IND_PPP_PU_E!Q$2</f>
        <v>837.9635112942799</v>
      </c>
      <c r="R122" s="22">
        <f>FC_IND_PPP_PU_E!R$2</f>
        <v>850.88225724331085</v>
      </c>
      <c r="S122" s="22">
        <f>FC_IND_PPP_PU_E!S$2</f>
        <v>902.41337459173928</v>
      </c>
      <c r="T122" s="22">
        <f>FC_IND_PPP_PU_E!T$2</f>
        <v>925.4619609295122</v>
      </c>
      <c r="U122" s="22">
        <f>FC_IND_PPP_PU_E!U$2</f>
        <v>897.10023601341959</v>
      </c>
      <c r="V122" s="22">
        <f>FC_IND_PPP_PU_E!V$2</f>
        <v>918.19984017007414</v>
      </c>
      <c r="W122" s="22">
        <f>FC_IND_PPP_PU_E!W$2</f>
        <v>901.0674034072332</v>
      </c>
      <c r="X122" s="22">
        <f>FC_IND_PPP_PU_E!X$2</f>
        <v>844.56789261139716</v>
      </c>
    </row>
    <row r="123" spans="1:24" ht="11.25" customHeight="1" x14ac:dyDescent="0.2">
      <c r="A123" s="23" t="s">
        <v>442</v>
      </c>
      <c r="B123" s="21" t="str">
        <f ca="1">HYPERLINK("#"&amp;CELL("address",FC_IND_PPP_PA_E!$X$2),"FC_IND_PPP_PA_E")</f>
        <v>FC_IND_PPP_PA_E</v>
      </c>
      <c r="C123" s="22">
        <f>FC_IND_PPP_PA_E!C$2</f>
        <v>384.74984729520332</v>
      </c>
      <c r="D123" s="22">
        <f>FC_IND_PPP_PA_E!D$2</f>
        <v>389.14863242893438</v>
      </c>
      <c r="E123" s="22">
        <f>FC_IND_PPP_PA_E!E$2</f>
        <v>383.31276016213849</v>
      </c>
      <c r="F123" s="22">
        <f>FC_IND_PPP_PA_E!F$2</f>
        <v>397.77087774790073</v>
      </c>
      <c r="G123" s="22">
        <f>FC_IND_PPP_PA_E!G$2</f>
        <v>370.02463220046866</v>
      </c>
      <c r="H123" s="22">
        <f>FC_IND_PPP_PA_E!H$2</f>
        <v>381.09763793844843</v>
      </c>
      <c r="I123" s="22">
        <f>FC_IND_PPP_PA_E!I$2</f>
        <v>380.70418691866996</v>
      </c>
      <c r="J123" s="22">
        <f>FC_IND_PPP_PA_E!J$2</f>
        <v>380.93395394119648</v>
      </c>
      <c r="K123" s="22">
        <f>FC_IND_PPP_PA_E!K$2</f>
        <v>409.84764630703023</v>
      </c>
      <c r="L123" s="22">
        <f>FC_IND_PPP_PA_E!L$2</f>
        <v>392.66081872490838</v>
      </c>
      <c r="M123" s="22">
        <f>FC_IND_PPP_PA_E!M$2</f>
        <v>411.90661885910856</v>
      </c>
      <c r="N123" s="22">
        <f>FC_IND_PPP_PA_E!N$2</f>
        <v>455.43868290643519</v>
      </c>
      <c r="O123" s="22">
        <f>FC_IND_PPP_PA_E!O$2</f>
        <v>485.1374424343212</v>
      </c>
      <c r="P123" s="22">
        <f>FC_IND_PPP_PA_E!P$2</f>
        <v>465.78952900108078</v>
      </c>
      <c r="Q123" s="22">
        <f>FC_IND_PPP_PA_E!Q$2</f>
        <v>438.35262513458071</v>
      </c>
      <c r="R123" s="22">
        <f>FC_IND_PPP_PA_E!R$2</f>
        <v>446.44544888077991</v>
      </c>
      <c r="S123" s="22">
        <f>FC_IND_PPP_PA_E!S$2</f>
        <v>442.36482355489147</v>
      </c>
      <c r="T123" s="22">
        <f>FC_IND_PPP_PA_E!T$2</f>
        <v>448.22700439014409</v>
      </c>
      <c r="U123" s="22">
        <f>FC_IND_PPP_PA_E!U$2</f>
        <v>430.16140533566147</v>
      </c>
      <c r="V123" s="22">
        <f>FC_IND_PPP_PA_E!V$2</f>
        <v>433.28636409102728</v>
      </c>
      <c r="W123" s="22">
        <f>FC_IND_PPP_PA_E!W$2</f>
        <v>418.73143102486864</v>
      </c>
      <c r="X123" s="22">
        <f>FC_IND_PPP_PA_E!X$2</f>
        <v>426.60274784908705</v>
      </c>
    </row>
    <row r="124" spans="1:24" ht="11.25" customHeight="1" x14ac:dyDescent="0.2">
      <c r="A124" s="23" t="s">
        <v>440</v>
      </c>
      <c r="B124" s="21" t="str">
        <f ca="1">HYPERLINK("#"&amp;CELL("address",FC_IND_PPP_PR_E!$X$2),"FC_IND_PPP_PR_E")</f>
        <v>FC_IND_PPP_PR_E</v>
      </c>
      <c r="C124" s="22">
        <f>FC_IND_PPP_PR_E!C$2</f>
        <v>59.349893380688002</v>
      </c>
      <c r="D124" s="22">
        <f>FC_IND_PPP_PR_E!D$2</f>
        <v>55.781145944178363</v>
      </c>
      <c r="E124" s="22">
        <f>FC_IND_PPP_PR_E!E$2</f>
        <v>52.401474275201736</v>
      </c>
      <c r="F124" s="22">
        <f>FC_IND_PPP_PR_E!F$2</f>
        <v>49.220273839069833</v>
      </c>
      <c r="G124" s="22">
        <f>FC_IND_PPP_PR_E!G$2</f>
        <v>47.073076470350586</v>
      </c>
      <c r="H124" s="22">
        <f>FC_IND_PPP_PR_E!H$2</f>
        <v>47.636413103941265</v>
      </c>
      <c r="I124" s="22">
        <f>FC_IND_PPP_PR_E!I$2</f>
        <v>49.447429578732724</v>
      </c>
      <c r="J124" s="22">
        <f>FC_IND_PPP_PR_E!J$2</f>
        <v>50.174860655610885</v>
      </c>
      <c r="K124" s="22">
        <f>FC_IND_PPP_PR_E!K$2</f>
        <v>45.492937945374166</v>
      </c>
      <c r="L124" s="22">
        <f>FC_IND_PPP_PR_E!L$2</f>
        <v>38.497120106576432</v>
      </c>
      <c r="M124" s="22">
        <f>FC_IND_PPP_PR_E!M$2</f>
        <v>44.453409942470714</v>
      </c>
      <c r="N124" s="22">
        <f>FC_IND_PPP_PR_E!N$2</f>
        <v>39.854463054430354</v>
      </c>
      <c r="O124" s="22">
        <f>FC_IND_PPP_PR_E!O$2</f>
        <v>35.940332297599312</v>
      </c>
      <c r="P124" s="22">
        <f>FC_IND_PPP_PR_E!P$2</f>
        <v>33.870736600676992</v>
      </c>
      <c r="Q124" s="22">
        <f>FC_IND_PPP_PR_E!Q$2</f>
        <v>34.766408713013725</v>
      </c>
      <c r="R124" s="22">
        <f>FC_IND_PPP_PR_E!R$2</f>
        <v>34.804624056476626</v>
      </c>
      <c r="S124" s="22">
        <f>FC_IND_PPP_PR_E!S$2</f>
        <v>34.076144071769598</v>
      </c>
      <c r="T124" s="22">
        <f>FC_IND_PPP_PR_E!T$2</f>
        <v>35.002866150678805</v>
      </c>
      <c r="U124" s="22">
        <f>FC_IND_PPP_PR_E!U$2</f>
        <v>35.048246871039133</v>
      </c>
      <c r="V124" s="22">
        <f>FC_IND_PPP_PR_E!V$2</f>
        <v>38.602273812845297</v>
      </c>
      <c r="W124" s="22">
        <f>FC_IND_PPP_PR_E!W$2</f>
        <v>33.904175026195666</v>
      </c>
      <c r="X124" s="22">
        <f>FC_IND_PPP_PR_E!X$2</f>
        <v>34.698061173221639</v>
      </c>
    </row>
    <row r="125" spans="1:24" ht="11.25" customHeight="1" x14ac:dyDescent="0.2">
      <c r="A125" s="17" t="s">
        <v>190</v>
      </c>
      <c r="B125" s="18" t="str">
        <f ca="1">HYPERLINK("#"&amp;CELL("address",FC_IND_FBT_E!$X$2),"FC_IND_FBT_E")</f>
        <v>FC_IND_FBT_E</v>
      </c>
      <c r="C125" s="19">
        <f>FC_IND_FBT_E!C$2</f>
        <v>514.17626827171102</v>
      </c>
      <c r="D125" s="19">
        <f>FC_IND_FBT_E!D$2</f>
        <v>491.22665520206363</v>
      </c>
      <c r="E125" s="19">
        <f>FC_IND_FBT_E!E$2</f>
        <v>566.52570937231292</v>
      </c>
      <c r="F125" s="19">
        <f>FC_IND_FBT_E!F$2</f>
        <v>533.91057609630263</v>
      </c>
      <c r="G125" s="19">
        <f>FC_IND_FBT_E!G$2</f>
        <v>514.90550300945824</v>
      </c>
      <c r="H125" s="19">
        <f>FC_IND_FBT_E!H$2</f>
        <v>506.08529664660352</v>
      </c>
      <c r="I125" s="19">
        <f>FC_IND_FBT_E!I$2</f>
        <v>555.42063628546862</v>
      </c>
      <c r="J125" s="19">
        <f>FC_IND_FBT_E!J$2</f>
        <v>547.72390369733432</v>
      </c>
      <c r="K125" s="19">
        <f>FC_IND_FBT_E!K$2</f>
        <v>512.57523645743765</v>
      </c>
      <c r="L125" s="19">
        <f>FC_IND_FBT_E!L$2</f>
        <v>535.42562338779021</v>
      </c>
      <c r="M125" s="19">
        <f>FC_IND_FBT_E!M$2</f>
        <v>570.16337059329317</v>
      </c>
      <c r="N125" s="19">
        <f>FC_IND_FBT_E!N$2</f>
        <v>549.19982803095445</v>
      </c>
      <c r="O125" s="19">
        <f>FC_IND_FBT_E!O$2</f>
        <v>426.73396388650031</v>
      </c>
      <c r="P125" s="19">
        <f>FC_IND_FBT_E!P$2</f>
        <v>429.21324161650898</v>
      </c>
      <c r="Q125" s="19">
        <f>FC_IND_FBT_E!Q$2</f>
        <v>430.1854686156492</v>
      </c>
      <c r="R125" s="19">
        <f>FC_IND_FBT_E!R$2</f>
        <v>446.91195184866723</v>
      </c>
      <c r="S125" s="19">
        <f>FC_IND_FBT_E!S$2</f>
        <v>453.39062768701632</v>
      </c>
      <c r="T125" s="19">
        <f>FC_IND_FBT_E!T$2</f>
        <v>454.30662080825448</v>
      </c>
      <c r="U125" s="19">
        <f>FC_IND_FBT_E!U$2</f>
        <v>453.7926913155631</v>
      </c>
      <c r="V125" s="19">
        <f>FC_IND_FBT_E!V$2</f>
        <v>465.373086844368</v>
      </c>
      <c r="W125" s="19">
        <f>FC_IND_FBT_E!W$2</f>
        <v>462.02579535683566</v>
      </c>
      <c r="X125" s="19">
        <f>FC_IND_FBT_E!X$2</f>
        <v>478.93697334479793</v>
      </c>
    </row>
    <row r="126" spans="1:24" ht="11.25" customHeight="1" x14ac:dyDescent="0.2">
      <c r="A126" s="17" t="s">
        <v>187</v>
      </c>
      <c r="B126" s="18" t="str">
        <f ca="1">HYPERLINK("#"&amp;CELL("address",FC_IND_TE_E!$X$2),"FC_IND_TE_E")</f>
        <v>FC_IND_TE_E</v>
      </c>
      <c r="C126" s="19">
        <f>FC_IND_TE_E!C$2</f>
        <v>85.938950988822</v>
      </c>
      <c r="D126" s="19">
        <f>FC_IND_TE_E!D$2</f>
        <v>86.953998280309548</v>
      </c>
      <c r="E126" s="19">
        <f>FC_IND_TE_E!E$2</f>
        <v>65.661134995700763</v>
      </c>
      <c r="F126" s="19">
        <f>FC_IND_TE_E!F$2</f>
        <v>68.627601031814265</v>
      </c>
      <c r="G126" s="19">
        <f>FC_IND_TE_E!G$2</f>
        <v>70.848667239896812</v>
      </c>
      <c r="H126" s="19">
        <f>FC_IND_TE_E!H$2</f>
        <v>71.056921754084257</v>
      </c>
      <c r="I126" s="19">
        <f>FC_IND_TE_E!I$2</f>
        <v>69.745657781599306</v>
      </c>
      <c r="J126" s="19">
        <f>FC_IND_TE_E!J$2</f>
        <v>70.645829750644893</v>
      </c>
      <c r="K126" s="19">
        <f>FC_IND_TE_E!K$2</f>
        <v>65.037747205502995</v>
      </c>
      <c r="L126" s="19">
        <f>FC_IND_TE_E!L$2</f>
        <v>55.706018916594999</v>
      </c>
      <c r="M126" s="19">
        <f>FC_IND_TE_E!M$2</f>
        <v>73.220636285468601</v>
      </c>
      <c r="N126" s="19">
        <f>FC_IND_TE_E!N$2</f>
        <v>58.78950988822011</v>
      </c>
      <c r="O126" s="19">
        <f>FC_IND_TE_E!O$2</f>
        <v>50.46818572656921</v>
      </c>
      <c r="P126" s="19">
        <f>FC_IND_TE_E!P$2</f>
        <v>49.947463456577815</v>
      </c>
      <c r="Q126" s="19">
        <f>FC_IND_TE_E!Q$2</f>
        <v>50.97927773000859</v>
      </c>
      <c r="R126" s="19">
        <f>FC_IND_TE_E!R$2</f>
        <v>53.630696474634561</v>
      </c>
      <c r="S126" s="19">
        <f>FC_IND_TE_E!S$2</f>
        <v>61.318916595012894</v>
      </c>
      <c r="T126" s="19">
        <f>FC_IND_TE_E!T$2</f>
        <v>69.708082545141878</v>
      </c>
      <c r="U126" s="19">
        <f>FC_IND_TE_E!U$2</f>
        <v>78.825709372312986</v>
      </c>
      <c r="V126" s="19">
        <f>FC_IND_TE_E!V$2</f>
        <v>83.041788478073926</v>
      </c>
      <c r="W126" s="19">
        <f>FC_IND_TE_E!W$2</f>
        <v>72.338263112639723</v>
      </c>
      <c r="X126" s="19">
        <f>FC_IND_TE_E!X$2</f>
        <v>78.628116938950996</v>
      </c>
    </row>
    <row r="127" spans="1:24" ht="11.25" customHeight="1" x14ac:dyDescent="0.2">
      <c r="A127" s="17" t="s">
        <v>188</v>
      </c>
      <c r="B127" s="18" t="str">
        <f ca="1">HYPERLINK("#"&amp;CELL("address",FC_IND_MAC_E!$X$2),"FC_IND_MAC_E")</f>
        <v>FC_IND_MAC_E</v>
      </c>
      <c r="C127" s="19">
        <f>FC_IND_MAC_E!C$2</f>
        <v>113.47472055030093</v>
      </c>
      <c r="D127" s="19">
        <f>FC_IND_MAC_E!D$2</f>
        <v>120.90515907136715</v>
      </c>
      <c r="E127" s="19">
        <f>FC_IND_MAC_E!E$2</f>
        <v>124.46294067067927</v>
      </c>
      <c r="F127" s="19">
        <f>FC_IND_MAC_E!F$2</f>
        <v>161.03009458297507</v>
      </c>
      <c r="G127" s="19">
        <f>FC_IND_MAC_E!G$2</f>
        <v>160.54075666380055</v>
      </c>
      <c r="H127" s="19">
        <f>FC_IND_MAC_E!H$2</f>
        <v>163.39999999999995</v>
      </c>
      <c r="I127" s="19">
        <f>FC_IND_MAC_E!I$2</f>
        <v>170.3695614789338</v>
      </c>
      <c r="J127" s="19">
        <f>FC_IND_MAC_E!J$2</f>
        <v>170.92037833190022</v>
      </c>
      <c r="K127" s="19">
        <f>FC_IND_MAC_E!K$2</f>
        <v>171.0088564058469</v>
      </c>
      <c r="L127" s="19">
        <f>FC_IND_MAC_E!L$2</f>
        <v>166.931728288908</v>
      </c>
      <c r="M127" s="19">
        <f>FC_IND_MAC_E!M$2</f>
        <v>158.0394668959587</v>
      </c>
      <c r="N127" s="19">
        <f>FC_IND_MAC_E!N$2</f>
        <v>166.36809974204644</v>
      </c>
      <c r="O127" s="19">
        <f>FC_IND_MAC_E!O$2</f>
        <v>159.62553740326734</v>
      </c>
      <c r="P127" s="19">
        <f>FC_IND_MAC_E!P$2</f>
        <v>160.35872742906272</v>
      </c>
      <c r="Q127" s="19">
        <f>FC_IND_MAC_E!Q$2</f>
        <v>162.16440240756666</v>
      </c>
      <c r="R127" s="19">
        <f>FC_IND_MAC_E!R$2</f>
        <v>169.51805674978507</v>
      </c>
      <c r="S127" s="19">
        <f>FC_IND_MAC_E!S$2</f>
        <v>144.81435941530523</v>
      </c>
      <c r="T127" s="19">
        <f>FC_IND_MAC_E!T$2</f>
        <v>145.33585554600171</v>
      </c>
      <c r="U127" s="19">
        <f>FC_IND_MAC_E!U$2</f>
        <v>156.13852106620809</v>
      </c>
      <c r="V127" s="19">
        <f>FC_IND_MAC_E!V$2</f>
        <v>153.87824591573516</v>
      </c>
      <c r="W127" s="19">
        <f>FC_IND_MAC_E!W$2</f>
        <v>145.53929492691316</v>
      </c>
      <c r="X127" s="19">
        <f>FC_IND_MAC_E!X$2</f>
        <v>154.93379191745484</v>
      </c>
    </row>
    <row r="128" spans="1:24" ht="11.25" customHeight="1" x14ac:dyDescent="0.2">
      <c r="A128" s="17" t="s">
        <v>194</v>
      </c>
      <c r="B128" s="18" t="str">
        <f ca="1">HYPERLINK("#"&amp;CELL("address",FC_IND_TL_E!$X$2),"FC_IND_TL_E")</f>
        <v>FC_IND_TL_E</v>
      </c>
      <c r="C128" s="19">
        <f>FC_IND_TL_E!C$2</f>
        <v>618.06276870163367</v>
      </c>
      <c r="D128" s="19">
        <f>FC_IND_TL_E!D$2</f>
        <v>596.07532244196034</v>
      </c>
      <c r="E128" s="19">
        <f>FC_IND_TL_E!E$2</f>
        <v>576.08005159071365</v>
      </c>
      <c r="F128" s="19">
        <f>FC_IND_TL_E!F$2</f>
        <v>539.6432502149612</v>
      </c>
      <c r="G128" s="19">
        <f>FC_IND_TL_E!G$2</f>
        <v>509.81470335339634</v>
      </c>
      <c r="H128" s="19">
        <f>FC_IND_TL_E!H$2</f>
        <v>424.41504729148755</v>
      </c>
      <c r="I128" s="19">
        <f>FC_IND_TL_E!I$2</f>
        <v>407.53783319002571</v>
      </c>
      <c r="J128" s="19">
        <f>FC_IND_TL_E!J$2</f>
        <v>460.02192605331038</v>
      </c>
      <c r="K128" s="19">
        <f>FC_IND_TL_E!K$2</f>
        <v>410.3563198624247</v>
      </c>
      <c r="L128" s="19">
        <f>FC_IND_TL_E!L$2</f>
        <v>387.16913155631983</v>
      </c>
      <c r="M128" s="19">
        <f>FC_IND_TL_E!M$2</f>
        <v>378.74273430782461</v>
      </c>
      <c r="N128" s="19">
        <f>FC_IND_TL_E!N$2</f>
        <v>360.79105760963023</v>
      </c>
      <c r="O128" s="19">
        <f>FC_IND_TL_E!O$2</f>
        <v>282.98220120378323</v>
      </c>
      <c r="P128" s="19">
        <f>FC_IND_TL_E!P$2</f>
        <v>291.14359415305239</v>
      </c>
      <c r="Q128" s="19">
        <f>FC_IND_TL_E!Q$2</f>
        <v>297.33688736027511</v>
      </c>
      <c r="R128" s="19">
        <f>FC_IND_TL_E!R$2</f>
        <v>300.27179707652613</v>
      </c>
      <c r="S128" s="19">
        <f>FC_IND_TL_E!S$2</f>
        <v>291.04333619948409</v>
      </c>
      <c r="T128" s="19">
        <f>FC_IND_TL_E!T$2</f>
        <v>296.86827171109201</v>
      </c>
      <c r="U128" s="19">
        <f>FC_IND_TL_E!U$2</f>
        <v>312.40051590713671</v>
      </c>
      <c r="V128" s="19">
        <f>FC_IND_TL_E!V$2</f>
        <v>304.46612209802225</v>
      </c>
      <c r="W128" s="19">
        <f>FC_IND_TL_E!W$2</f>
        <v>285.23714531384348</v>
      </c>
      <c r="X128" s="19">
        <f>FC_IND_TL_E!X$2</f>
        <v>330.81461736887366</v>
      </c>
    </row>
    <row r="129" spans="1:24" ht="11.25" customHeight="1" x14ac:dyDescent="0.2">
      <c r="A129" s="17" t="s">
        <v>192</v>
      </c>
      <c r="B129" s="18" t="str">
        <f ca="1">HYPERLINK("#"&amp;CELL("address",FC_IND_WP_E!$X$2),"FC_IND_WP_E")</f>
        <v>FC_IND_WP_E</v>
      </c>
      <c r="C129" s="19">
        <f>FC_IND_WP_E!C$2</f>
        <v>219.32381771281172</v>
      </c>
      <c r="D129" s="19">
        <f>FC_IND_WP_E!D$2</f>
        <v>201.26784178847805</v>
      </c>
      <c r="E129" s="19">
        <f>FC_IND_WP_E!E$2</f>
        <v>159.43129836629404</v>
      </c>
      <c r="F129" s="19">
        <f>FC_IND_WP_E!F$2</f>
        <v>141.08314703353398</v>
      </c>
      <c r="G129" s="19">
        <f>FC_IND_WP_E!G$2</f>
        <v>133.34677558039553</v>
      </c>
      <c r="H129" s="19">
        <f>FC_IND_WP_E!H$2</f>
        <v>143.08039552880479</v>
      </c>
      <c r="I129" s="19">
        <f>FC_IND_WP_E!I$2</f>
        <v>141.84032674118657</v>
      </c>
      <c r="J129" s="19">
        <f>FC_IND_WP_E!J$2</f>
        <v>137.97661220980223</v>
      </c>
      <c r="K129" s="19">
        <f>FC_IND_WP_E!K$2</f>
        <v>133.0657781599312</v>
      </c>
      <c r="L129" s="19">
        <f>FC_IND_WP_E!L$2</f>
        <v>117.06070507308684</v>
      </c>
      <c r="M129" s="19">
        <f>FC_IND_WP_E!M$2</f>
        <v>92.705760963026634</v>
      </c>
      <c r="N129" s="19">
        <f>FC_IND_WP_E!N$2</f>
        <v>107.62407566638004</v>
      </c>
      <c r="O129" s="19">
        <f>FC_IND_WP_E!O$2</f>
        <v>111.93516766981944</v>
      </c>
      <c r="P129" s="19">
        <f>FC_IND_WP_E!P$2</f>
        <v>99.443508168529661</v>
      </c>
      <c r="Q129" s="19">
        <f>FC_IND_WP_E!Q$2</f>
        <v>99.326483233018052</v>
      </c>
      <c r="R129" s="19">
        <f>FC_IND_WP_E!R$2</f>
        <v>106.55709372312984</v>
      </c>
      <c r="S129" s="19">
        <f>FC_IND_WP_E!S$2</f>
        <v>117.32141014617368</v>
      </c>
      <c r="T129" s="19">
        <f>FC_IND_WP_E!T$2</f>
        <v>110.43731728288907</v>
      </c>
      <c r="U129" s="19">
        <f>FC_IND_WP_E!U$2</f>
        <v>137.6846947549441</v>
      </c>
      <c r="V129" s="19">
        <f>FC_IND_WP_E!V$2</f>
        <v>146.94118658641443</v>
      </c>
      <c r="W129" s="19">
        <f>FC_IND_WP_E!W$2</f>
        <v>130.56620808254513</v>
      </c>
      <c r="X129" s="19">
        <f>FC_IND_WP_E!X$2</f>
        <v>152.16208082545143</v>
      </c>
    </row>
    <row r="130" spans="1:24" ht="11.25" customHeight="1" x14ac:dyDescent="0.2">
      <c r="A130" s="17" t="s">
        <v>189</v>
      </c>
      <c r="B130" s="18" t="str">
        <f ca="1">HYPERLINK("#"&amp;CELL("address",FC_IND_MQ_E!$X$2),"FC_IND_MQ_E")</f>
        <v>FC_IND_MQ_E</v>
      </c>
      <c r="C130" s="19">
        <f>FC_IND_MQ_E!C$2</f>
        <v>101.86999140154771</v>
      </c>
      <c r="D130" s="19">
        <f>FC_IND_MQ_E!D$2</f>
        <v>106.03654342218401</v>
      </c>
      <c r="E130" s="19">
        <f>FC_IND_MQ_E!E$2</f>
        <v>109.6580395528805</v>
      </c>
      <c r="F130" s="19">
        <f>FC_IND_MQ_E!F$2</f>
        <v>90.117024935511608</v>
      </c>
      <c r="G130" s="19">
        <f>FC_IND_MQ_E!G$2</f>
        <v>116.30154772141013</v>
      </c>
      <c r="H130" s="19">
        <f>FC_IND_MQ_E!H$2</f>
        <v>126.24849527085124</v>
      </c>
      <c r="I130" s="19">
        <f>FC_IND_MQ_E!I$2</f>
        <v>121.51263972484949</v>
      </c>
      <c r="J130" s="19">
        <f>FC_IND_MQ_E!J$2</f>
        <v>152.06362854686154</v>
      </c>
      <c r="K130" s="19">
        <f>FC_IND_MQ_E!K$2</f>
        <v>131.37953568357693</v>
      </c>
      <c r="L130" s="19">
        <f>FC_IND_MQ_E!L$2</f>
        <v>136.86104901117798</v>
      </c>
      <c r="M130" s="19">
        <f>FC_IND_MQ_E!M$2</f>
        <v>127.32639724849528</v>
      </c>
      <c r="N130" s="19">
        <f>FC_IND_MQ_E!N$2</f>
        <v>133.063456577816</v>
      </c>
      <c r="O130" s="19">
        <f>FC_IND_MQ_E!O$2</f>
        <v>114.45021496130697</v>
      </c>
      <c r="P130" s="19">
        <f>FC_IND_MQ_E!P$2</f>
        <v>114.62699914015477</v>
      </c>
      <c r="Q130" s="19">
        <f>FC_IND_MQ_E!Q$2</f>
        <v>104.64325021496131</v>
      </c>
      <c r="R130" s="19">
        <f>FC_IND_MQ_E!R$2</f>
        <v>100.79896818572657</v>
      </c>
      <c r="S130" s="19">
        <f>FC_IND_MQ_E!S$2</f>
        <v>70.868873602751506</v>
      </c>
      <c r="T130" s="19">
        <f>FC_IND_MQ_E!T$2</f>
        <v>73.025107480653475</v>
      </c>
      <c r="U130" s="19">
        <f>FC_IND_MQ_E!U$2</f>
        <v>71.182803095442821</v>
      </c>
      <c r="V130" s="19">
        <f>FC_IND_MQ_E!V$2</f>
        <v>76.054600171969042</v>
      </c>
      <c r="W130" s="19">
        <f>FC_IND_MQ_E!W$2</f>
        <v>76.286242476354261</v>
      </c>
      <c r="X130" s="19">
        <f>FC_IND_MQ_E!X$2</f>
        <v>80.708340498710243</v>
      </c>
    </row>
    <row r="131" spans="1:24" ht="11.25" customHeight="1" x14ac:dyDescent="0.2">
      <c r="A131" s="17" t="s">
        <v>193</v>
      </c>
      <c r="B131" s="18" t="str">
        <f ca="1">HYPERLINK("#"&amp;CELL("address",FC_IND_CON_E!$X$2),"FC_IND_CON_E")</f>
        <v>FC_IND_CON_E</v>
      </c>
      <c r="C131" s="19">
        <f>FC_IND_CON_E!C$2</f>
        <v>354.42846087704208</v>
      </c>
      <c r="D131" s="19">
        <f>FC_IND_CON_E!D$2</f>
        <v>371.24634565778166</v>
      </c>
      <c r="E131" s="19">
        <f>FC_IND_CON_E!E$2</f>
        <v>393.3755803955288</v>
      </c>
      <c r="F131" s="19">
        <f>FC_IND_CON_E!F$2</f>
        <v>320.71487532244191</v>
      </c>
      <c r="G131" s="19">
        <f>FC_IND_CON_E!G$2</f>
        <v>359.95227858985385</v>
      </c>
      <c r="H131" s="19">
        <f>FC_IND_CON_E!H$2</f>
        <v>330.58082545141883</v>
      </c>
      <c r="I131" s="19">
        <f>FC_IND_CON_E!I$2</f>
        <v>278.57214101461733</v>
      </c>
      <c r="J131" s="19">
        <f>FC_IND_CON_E!J$2</f>
        <v>272.79062768701624</v>
      </c>
      <c r="K131" s="19">
        <f>FC_IND_CON_E!K$2</f>
        <v>242.73190025795358</v>
      </c>
      <c r="L131" s="19">
        <f>FC_IND_CON_E!L$2</f>
        <v>238.11504729148757</v>
      </c>
      <c r="M131" s="19">
        <f>FC_IND_CON_E!M$2</f>
        <v>248.5980223559759</v>
      </c>
      <c r="N131" s="19">
        <f>FC_IND_CON_E!N$2</f>
        <v>227.93052450558898</v>
      </c>
      <c r="O131" s="19">
        <f>FC_IND_CON_E!O$2</f>
        <v>177.47446259673259</v>
      </c>
      <c r="P131" s="19">
        <f>FC_IND_CON_E!P$2</f>
        <v>141.00266552020636</v>
      </c>
      <c r="Q131" s="19">
        <f>FC_IND_CON_E!Q$2</f>
        <v>128.64471195184868</v>
      </c>
      <c r="R131" s="19">
        <f>FC_IND_CON_E!R$2</f>
        <v>148.98056749785039</v>
      </c>
      <c r="S131" s="19">
        <f>FC_IND_CON_E!S$2</f>
        <v>154.57669819432505</v>
      </c>
      <c r="T131" s="19">
        <f>FC_IND_CON_E!T$2</f>
        <v>163.68701633705933</v>
      </c>
      <c r="U131" s="19">
        <f>FC_IND_CON_E!U$2</f>
        <v>151.41143594153053</v>
      </c>
      <c r="V131" s="19">
        <f>FC_IND_CON_E!V$2</f>
        <v>145.39664660361134</v>
      </c>
      <c r="W131" s="19">
        <f>FC_IND_CON_E!W$2</f>
        <v>151.90309544282027</v>
      </c>
      <c r="X131" s="19">
        <f>FC_IND_CON_E!X$2</f>
        <v>162.22226999140153</v>
      </c>
    </row>
    <row r="132" spans="1:24" ht="11.25" customHeight="1" x14ac:dyDescent="0.2">
      <c r="A132" s="17" t="s">
        <v>195</v>
      </c>
      <c r="B132" s="18" t="str">
        <f ca="1">HYPERLINK("#"&amp;CELL("address",FC_IND_NSP_E!$X$2),"FC_IND_NSP_E")</f>
        <v>FC_IND_NSP_E</v>
      </c>
      <c r="C132" s="19">
        <f>FC_IND_NSP_E!C$2</f>
        <v>143.64221840068785</v>
      </c>
      <c r="D132" s="19">
        <f>FC_IND_NSP_E!D$2</f>
        <v>118.1783319002579</v>
      </c>
      <c r="E132" s="19">
        <f>FC_IND_NSP_E!E$2</f>
        <v>129.38288907996557</v>
      </c>
      <c r="F132" s="19">
        <f>FC_IND_NSP_E!F$2</f>
        <v>156.77910576096306</v>
      </c>
      <c r="G132" s="19">
        <f>FC_IND_NSP_E!G$2</f>
        <v>156.15821152192606</v>
      </c>
      <c r="H132" s="19">
        <f>FC_IND_NSP_E!H$2</f>
        <v>142.80859845227863</v>
      </c>
      <c r="I132" s="19">
        <f>FC_IND_NSP_E!I$2</f>
        <v>175.80283748925194</v>
      </c>
      <c r="J132" s="19">
        <f>FC_IND_NSP_E!J$2</f>
        <v>150.15760963026656</v>
      </c>
      <c r="K132" s="19">
        <f>FC_IND_NSP_E!K$2</f>
        <v>148.93473774720547</v>
      </c>
      <c r="L132" s="19">
        <f>FC_IND_NSP_E!L$2</f>
        <v>157.22510748065346</v>
      </c>
      <c r="M132" s="19">
        <f>FC_IND_NSP_E!M$2</f>
        <v>172.73817712811697</v>
      </c>
      <c r="N132" s="19">
        <f>FC_IND_NSP_E!N$2</f>
        <v>160.66680997420465</v>
      </c>
      <c r="O132" s="19">
        <f>FC_IND_NSP_E!O$2</f>
        <v>139.35460017196903</v>
      </c>
      <c r="P132" s="19">
        <f>FC_IND_NSP_E!P$2</f>
        <v>128.41306964746343</v>
      </c>
      <c r="Q132" s="19">
        <f>FC_IND_NSP_E!Q$2</f>
        <v>62.611006018916591</v>
      </c>
      <c r="R132" s="19">
        <f>FC_IND_NSP_E!R$2</f>
        <v>61.470851246775567</v>
      </c>
      <c r="S132" s="19">
        <f>FC_IND_NSP_E!S$2</f>
        <v>66.458727429062776</v>
      </c>
      <c r="T132" s="19">
        <f>FC_IND_NSP_E!T$2</f>
        <v>69.435855546001719</v>
      </c>
      <c r="U132" s="19">
        <f>FC_IND_NSP_E!U$2</f>
        <v>67.578503869303518</v>
      </c>
      <c r="V132" s="19">
        <f>FC_IND_NSP_E!V$2</f>
        <v>70.3462596732588</v>
      </c>
      <c r="W132" s="19">
        <f>FC_IND_NSP_E!W$2</f>
        <v>68.691229578675831</v>
      </c>
      <c r="X132" s="19">
        <f>FC_IND_NSP_E!X$2</f>
        <v>55.218658641444534</v>
      </c>
    </row>
    <row r="133" spans="1:24" ht="11.25" customHeight="1" x14ac:dyDescent="0.2">
      <c r="A133" s="14" t="s">
        <v>196</v>
      </c>
      <c r="B133" s="15" t="str">
        <f ca="1">HYPERLINK("#"&amp;CELL("address",FC_TRA_E!$X$2),"FC_TRA_E")</f>
        <v>FC_TRA_E</v>
      </c>
      <c r="C133" s="16">
        <f>FC_TRA_E!C$2</f>
        <v>5964.2059329320718</v>
      </c>
      <c r="D133" s="16">
        <f>FC_TRA_E!D$2</f>
        <v>6035.470851246776</v>
      </c>
      <c r="E133" s="16">
        <f>FC_TRA_E!E$2</f>
        <v>6254.1648323301797</v>
      </c>
      <c r="F133" s="16">
        <f>FC_TRA_E!F$2</f>
        <v>6562.2319862424765</v>
      </c>
      <c r="G133" s="16">
        <f>FC_TRA_E!G$2</f>
        <v>6710.8872742906269</v>
      </c>
      <c r="H133" s="16">
        <f>FC_TRA_E!H$2</f>
        <v>6434.1738607050729</v>
      </c>
      <c r="I133" s="16">
        <f>FC_TRA_E!I$2</f>
        <v>6446.8852966466038</v>
      </c>
      <c r="J133" s="16">
        <f>FC_TRA_E!J$2</f>
        <v>6502.9117798796206</v>
      </c>
      <c r="K133" s="16">
        <f>FC_TRA_E!K$2</f>
        <v>6520.1268036880101</v>
      </c>
      <c r="L133" s="16">
        <f>FC_TRA_E!L$2</f>
        <v>6506.5666023445792</v>
      </c>
      <c r="M133" s="16">
        <f>FC_TRA_E!M$2</f>
        <v>6465.960571891067</v>
      </c>
      <c r="N133" s="16">
        <f>FC_TRA_E!N$2</f>
        <v>6002.4295459914047</v>
      </c>
      <c r="O133" s="16">
        <f>FC_TRA_E!O$2</f>
        <v>5531.6076547757093</v>
      </c>
      <c r="P133" s="16">
        <f>FC_TRA_E!P$2</f>
        <v>5435.7929442099285</v>
      </c>
      <c r="Q133" s="16">
        <f>FC_TRA_E!Q$2</f>
        <v>5464.5745637895834</v>
      </c>
      <c r="R133" s="16">
        <f>FC_TRA_E!R$2</f>
        <v>5555.5913566499048</v>
      </c>
      <c r="S133" s="16">
        <f>FC_TRA_E!S$2</f>
        <v>5691.7428278260077</v>
      </c>
      <c r="T133" s="16">
        <f>FC_TRA_E!T$2</f>
        <v>5790.8349588689834</v>
      </c>
      <c r="U133" s="16">
        <f>FC_TRA_E!U$2</f>
        <v>5852.5458189467881</v>
      </c>
      <c r="V133" s="16">
        <f>FC_TRA_E!V$2</f>
        <v>5990.9468829747912</v>
      </c>
      <c r="W133" s="16">
        <f>FC_TRA_E!W$2</f>
        <v>5013.2323483941409</v>
      </c>
      <c r="X133" s="16">
        <f>FC_TRA_E!X$2</f>
        <v>5483.7688179074976</v>
      </c>
    </row>
    <row r="134" spans="1:24" ht="11.25" customHeight="1" x14ac:dyDescent="0.2">
      <c r="A134" s="17" t="s">
        <v>197</v>
      </c>
      <c r="B134" s="18" t="str">
        <f ca="1">HYPERLINK("#"&amp;CELL("address",FC_TRA_RAIL_E!$X$2),"FC_TRA_RAIL_E")</f>
        <v>FC_TRA_RAIL_E</v>
      </c>
      <c r="C134" s="19">
        <f>FC_TRA_RAIL_E!C$2</f>
        <v>88.909888220120379</v>
      </c>
      <c r="D134" s="19">
        <f>FC_TRA_RAIL_E!D$2</f>
        <v>74.249097162510736</v>
      </c>
      <c r="E134" s="19">
        <f>FC_TRA_RAIL_E!E$2</f>
        <v>71.561822871883066</v>
      </c>
      <c r="F134" s="19">
        <f>FC_TRA_RAIL_E!F$2</f>
        <v>68.450816852966469</v>
      </c>
      <c r="G134" s="19">
        <f>FC_TRA_RAIL_E!G$2</f>
        <v>67.839638865004304</v>
      </c>
      <c r="H134" s="19">
        <f>FC_TRA_RAIL_E!H$2</f>
        <v>66.457695614789344</v>
      </c>
      <c r="I134" s="19">
        <f>FC_TRA_RAIL_E!I$2</f>
        <v>68.329062768701633</v>
      </c>
      <c r="J134" s="19">
        <f>FC_TRA_RAIL_E!J$2</f>
        <v>67.469217540842635</v>
      </c>
      <c r="K134" s="19">
        <f>FC_TRA_RAIL_E!K$2</f>
        <v>66.786070507308693</v>
      </c>
      <c r="L134" s="19">
        <f>FC_TRA_RAIL_E!L$2</f>
        <v>60.017196904557181</v>
      </c>
      <c r="M134" s="19">
        <f>FC_TRA_RAIL_E!M$2</f>
        <v>57.275236457437657</v>
      </c>
      <c r="N134" s="19">
        <f>FC_TRA_RAIL_E!N$2</f>
        <v>47.998452278589852</v>
      </c>
      <c r="O134" s="19">
        <f>FC_TRA_RAIL_E!O$2</f>
        <v>44.573430782459155</v>
      </c>
      <c r="P134" s="19">
        <f>FC_TRA_RAIL_E!P$2</f>
        <v>35.377815993121231</v>
      </c>
      <c r="Q134" s="19">
        <f>FC_TRA_RAIL_E!Q$2</f>
        <v>35.635769561478931</v>
      </c>
      <c r="R134" s="19">
        <f>FC_TRA_RAIL_E!R$2</f>
        <v>36.065692175408415</v>
      </c>
      <c r="S134" s="19">
        <f>FC_TRA_RAIL_E!S$2</f>
        <v>45.729234737747205</v>
      </c>
      <c r="T134" s="19">
        <f>FC_TRA_RAIL_E!T$2</f>
        <v>51.140670679277719</v>
      </c>
      <c r="U134" s="19">
        <f>FC_TRA_RAIL_E!U$2</f>
        <v>51.037575236457414</v>
      </c>
      <c r="V134" s="19">
        <f>FC_TRA_RAIL_E!V$2</f>
        <v>50.987532244196046</v>
      </c>
      <c r="W134" s="19">
        <f>FC_TRA_RAIL_E!W$2</f>
        <v>44.453568357695616</v>
      </c>
      <c r="X134" s="19">
        <f>FC_TRA_RAIL_E!X$2</f>
        <v>47.385640584694755</v>
      </c>
    </row>
    <row r="135" spans="1:24" ht="11.25" customHeight="1" x14ac:dyDescent="0.2">
      <c r="A135" s="23" t="s">
        <v>377</v>
      </c>
      <c r="B135" s="21" t="str">
        <f ca="1">HYPERLINK("#"&amp;CELL("address",FC_TRA_RAIL_MTU_E!$X$2),"FC_TRA_RAIL_MTU_E")</f>
        <v>FC_TRA_RAIL_MTU_E</v>
      </c>
      <c r="C135" s="22">
        <f>FC_TRA_RAIL_MTU_E!C$2</f>
        <v>2.672965645635824</v>
      </c>
      <c r="D135" s="22">
        <f>FC_TRA_RAIL_MTU_E!D$2</f>
        <v>2.7169924796445253</v>
      </c>
      <c r="E135" s="22">
        <f>FC_TRA_RAIL_MTU_E!E$2</f>
        <v>2.7260122793438901</v>
      </c>
      <c r="F135" s="22">
        <f>FC_TRA_RAIL_MTU_E!F$2</f>
        <v>3.7820635733366323</v>
      </c>
      <c r="G135" s="22">
        <f>FC_TRA_RAIL_MTU_E!G$2</f>
        <v>4.0020139831417367</v>
      </c>
      <c r="H135" s="22">
        <f>FC_TRA_RAIL_MTU_E!H$2</f>
        <v>4.096738985119349</v>
      </c>
      <c r="I135" s="22">
        <f>FC_TRA_RAIL_MTU_E!I$2</f>
        <v>4.8937157974613257</v>
      </c>
      <c r="J135" s="22">
        <f>FC_TRA_RAIL_MTU_E!J$2</f>
        <v>5.0151762709158838</v>
      </c>
      <c r="K135" s="22">
        <f>FC_TRA_RAIL_MTU_E!K$2</f>
        <v>5.1860909232480479</v>
      </c>
      <c r="L135" s="22">
        <f>FC_TRA_RAIL_MTU_E!L$2</f>
        <v>5.0544575808178509</v>
      </c>
      <c r="M135" s="22">
        <f>FC_TRA_RAIL_MTU_E!M$2</f>
        <v>5.2106863586056225</v>
      </c>
      <c r="N135" s="22">
        <f>FC_TRA_RAIL_MTU_E!N$2</f>
        <v>5.128190219995294</v>
      </c>
      <c r="O135" s="22">
        <f>FC_TRA_RAIL_MTU_E!O$2</f>
        <v>4.6227479158631706</v>
      </c>
      <c r="P135" s="22">
        <f>FC_TRA_RAIL_MTU_E!P$2</f>
        <v>4.2772042659931913</v>
      </c>
      <c r="Q135" s="22">
        <f>FC_TRA_RAIL_MTU_E!Q$2</f>
        <v>4.2964510349929181</v>
      </c>
      <c r="R135" s="22">
        <f>FC_TRA_RAIL_MTU_E!R$2</f>
        <v>4.4592059792544632</v>
      </c>
      <c r="S135" s="22">
        <f>FC_TRA_RAIL_MTU_E!S$2</f>
        <v>4.6011799831621598</v>
      </c>
      <c r="T135" s="22">
        <f>FC_TRA_RAIL_MTU_E!T$2</f>
        <v>4.7805232732640386</v>
      </c>
      <c r="U135" s="22">
        <f>FC_TRA_RAIL_MTU_E!U$2</f>
        <v>4.9669218668442072</v>
      </c>
      <c r="V135" s="22">
        <f>FC_TRA_RAIL_MTU_E!V$2</f>
        <v>5.3372223331197066</v>
      </c>
      <c r="W135" s="22">
        <f>FC_TRA_RAIL_MTU_E!W$2</f>
        <v>4.8216364017391227</v>
      </c>
      <c r="X135" s="22">
        <f>FC_TRA_RAIL_MTU_E!X$2</f>
        <v>4.4168073450984675</v>
      </c>
    </row>
    <row r="136" spans="1:24" ht="11.25" customHeight="1" x14ac:dyDescent="0.2">
      <c r="A136" s="23" t="s">
        <v>382</v>
      </c>
      <c r="B136" s="21" t="str">
        <f ca="1">HYPERLINK("#"&amp;CELL("address",FC_TRA_RAIL_CPT_E!$X$2),"FC_TRA_RAIL_CPT_E")</f>
        <v>FC_TRA_RAIL_CPT_E</v>
      </c>
      <c r="C136" s="22">
        <f>FC_TRA_RAIL_CPT_E!C$2</f>
        <v>71.296650056586458</v>
      </c>
      <c r="D136" s="22">
        <f>FC_TRA_RAIL_CPT_E!D$2</f>
        <v>58.362675180639314</v>
      </c>
      <c r="E136" s="22">
        <f>FC_TRA_RAIL_CPT_E!E$2</f>
        <v>56.314942148555829</v>
      </c>
      <c r="F136" s="22">
        <f>FC_TRA_RAIL_CPT_E!F$2</f>
        <v>53.693788165109154</v>
      </c>
      <c r="G136" s="22">
        <f>FC_TRA_RAIL_CPT_E!G$2</f>
        <v>46.72135435576773</v>
      </c>
      <c r="H136" s="22">
        <f>FC_TRA_RAIL_CPT_E!H$2</f>
        <v>44.465031921253214</v>
      </c>
      <c r="I136" s="22">
        <f>FC_TRA_RAIL_CPT_E!I$2</f>
        <v>45.550278116834093</v>
      </c>
      <c r="J136" s="22">
        <f>FC_TRA_RAIL_CPT_E!J$2</f>
        <v>43.986190617936828</v>
      </c>
      <c r="K136" s="22">
        <f>FC_TRA_RAIL_CPT_E!K$2</f>
        <v>43.832413507051839</v>
      </c>
      <c r="L136" s="22">
        <f>FC_TRA_RAIL_CPT_E!L$2</f>
        <v>39.308635830545363</v>
      </c>
      <c r="M136" s="22">
        <f>FC_TRA_RAIL_CPT_E!M$2</f>
        <v>36.436027776963208</v>
      </c>
      <c r="N136" s="22">
        <f>FC_TRA_RAIL_CPT_E!N$2</f>
        <v>28.33295907664975</v>
      </c>
      <c r="O136" s="22">
        <f>FC_TRA_RAIL_CPT_E!O$2</f>
        <v>25.83769103680708</v>
      </c>
      <c r="P136" s="22">
        <f>FC_TRA_RAIL_CPT_E!P$2</f>
        <v>18.369613545635815</v>
      </c>
      <c r="Q136" s="22">
        <f>FC_TRA_RAIL_CPT_E!Q$2</f>
        <v>18.3964321441292</v>
      </c>
      <c r="R136" s="22">
        <f>FC_TRA_RAIL_CPT_E!R$2</f>
        <v>18.330350838322289</v>
      </c>
      <c r="S136" s="22">
        <f>FC_TRA_RAIL_CPT_E!S$2</f>
        <v>27.901842738308808</v>
      </c>
      <c r="T136" s="22">
        <f>FC_TRA_RAIL_CPT_E!T$2</f>
        <v>32.415505820399794</v>
      </c>
      <c r="U136" s="22">
        <f>FC_TRA_RAIL_CPT_E!U$2</f>
        <v>32.630083535759738</v>
      </c>
      <c r="V136" s="22">
        <f>FC_TRA_RAIL_CPT_E!V$2</f>
        <v>32.469067873682285</v>
      </c>
      <c r="W136" s="22">
        <f>FC_TRA_RAIL_CPT_E!W$2</f>
        <v>28.278221390485839</v>
      </c>
      <c r="X136" s="22">
        <f>FC_TRA_RAIL_CPT_E!X$2</f>
        <v>29.98103452849945</v>
      </c>
    </row>
    <row r="137" spans="1:24" ht="11.25" customHeight="1" x14ac:dyDescent="0.2">
      <c r="A137" s="23" t="s">
        <v>380</v>
      </c>
      <c r="B137" s="21" t="str">
        <f ca="1">HYPERLINK("#"&amp;CELL("address",FC_TRA_RAIL_HST_E!$X$2),"FC_TRA_RAIL_HST_E")</f>
        <v>FC_TRA_RAIL_HST_E</v>
      </c>
      <c r="C137" s="22">
        <f>FC_TRA_RAIL_HST_E!C$2</f>
        <v>0</v>
      </c>
      <c r="D137" s="22">
        <f>FC_TRA_RAIL_HST_E!D$2</f>
        <v>0</v>
      </c>
      <c r="E137" s="22">
        <f>FC_TRA_RAIL_HST_E!E$2</f>
        <v>0</v>
      </c>
      <c r="F137" s="22">
        <f>FC_TRA_RAIL_HST_E!F$2</f>
        <v>0</v>
      </c>
      <c r="G137" s="22">
        <f>FC_TRA_RAIL_HST_E!G$2</f>
        <v>5.4499544002748408</v>
      </c>
      <c r="H137" s="22">
        <f>FC_TRA_RAIL_HST_E!H$2</f>
        <v>6.0446590093361632</v>
      </c>
      <c r="I137" s="22">
        <f>FC_TRA_RAIL_HST_E!I$2</f>
        <v>6.3209040194241135</v>
      </c>
      <c r="J137" s="22">
        <f>FC_TRA_RAIL_HST_E!J$2</f>
        <v>6.5495501902430053</v>
      </c>
      <c r="K137" s="22">
        <f>FC_TRA_RAIL_HST_E!K$2</f>
        <v>6.5805443982972305</v>
      </c>
      <c r="L137" s="22">
        <f>FC_TRA_RAIL_HST_E!L$2</f>
        <v>6.5170447556054905</v>
      </c>
      <c r="M137" s="22">
        <f>FC_TRA_RAIL_HST_E!M$2</f>
        <v>6.5035500172757486</v>
      </c>
      <c r="N137" s="22">
        <f>FC_TRA_RAIL_HST_E!N$2</f>
        <v>6.4233775245525031</v>
      </c>
      <c r="O137" s="22">
        <f>FC_TRA_RAIL_HST_E!O$2</f>
        <v>6.3195350308481322</v>
      </c>
      <c r="P137" s="22">
        <f>FC_TRA_RAIL_HST_E!P$2</f>
        <v>6.2274404228100453</v>
      </c>
      <c r="Q137" s="22">
        <f>FC_TRA_RAIL_HST_E!Q$2</f>
        <v>6.1553761673196679</v>
      </c>
      <c r="R137" s="22">
        <f>FC_TRA_RAIL_HST_E!R$2</f>
        <v>6.0577670932078922</v>
      </c>
      <c r="S137" s="22">
        <f>FC_TRA_RAIL_HST_E!S$2</f>
        <v>6.2025288154620526</v>
      </c>
      <c r="T137" s="22">
        <f>FC_TRA_RAIL_HST_E!T$2</f>
        <v>6.1630904825932884</v>
      </c>
      <c r="U137" s="22">
        <f>FC_TRA_RAIL_HST_E!U$2</f>
        <v>5.9492269702912717</v>
      </c>
      <c r="V137" s="22">
        <f>FC_TRA_RAIL_HST_E!V$2</f>
        <v>6.0236380509807708</v>
      </c>
      <c r="W137" s="22">
        <f>FC_TRA_RAIL_HST_E!W$2</f>
        <v>3.4890172515385678</v>
      </c>
      <c r="X137" s="22">
        <f>FC_TRA_RAIL_HST_E!X$2</f>
        <v>4.2588115873191406</v>
      </c>
    </row>
    <row r="138" spans="1:24" ht="11.25" customHeight="1" x14ac:dyDescent="0.2">
      <c r="A138" s="23" t="s">
        <v>383</v>
      </c>
      <c r="B138" s="21" t="str">
        <f ca="1">HYPERLINK("#"&amp;CELL("address",FC_TRA_RAIL_FRT_E!$X$2),"FC_TRA_RAIL_FRT_E")</f>
        <v>FC_TRA_RAIL_FRT_E</v>
      </c>
      <c r="C138" s="22">
        <f>FC_TRA_RAIL_FRT_E!C$2</f>
        <v>14.940272517898105</v>
      </c>
      <c r="D138" s="22">
        <f>FC_TRA_RAIL_FRT_E!D$2</f>
        <v>13.169429502226906</v>
      </c>
      <c r="E138" s="22">
        <f>FC_TRA_RAIL_FRT_E!E$2</f>
        <v>12.520868443983334</v>
      </c>
      <c r="F138" s="22">
        <f>FC_TRA_RAIL_FRT_E!F$2</f>
        <v>10.974965114520675</v>
      </c>
      <c r="G138" s="22">
        <f>FC_TRA_RAIL_FRT_E!G$2</f>
        <v>11.666316125819993</v>
      </c>
      <c r="H138" s="22">
        <f>FC_TRA_RAIL_FRT_E!H$2</f>
        <v>11.851265699080614</v>
      </c>
      <c r="I138" s="22">
        <f>FC_TRA_RAIL_FRT_E!I$2</f>
        <v>11.564164834982105</v>
      </c>
      <c r="J138" s="22">
        <f>FC_TRA_RAIL_FRT_E!J$2</f>
        <v>11.91830046174692</v>
      </c>
      <c r="K138" s="22">
        <f>FC_TRA_RAIL_FRT_E!K$2</f>
        <v>11.187021678711581</v>
      </c>
      <c r="L138" s="22">
        <f>FC_TRA_RAIL_FRT_E!L$2</f>
        <v>9.1370587375884824</v>
      </c>
      <c r="M138" s="22">
        <f>FC_TRA_RAIL_FRT_E!M$2</f>
        <v>9.1249723045930811</v>
      </c>
      <c r="N138" s="22">
        <f>FC_TRA_RAIL_FRT_E!N$2</f>
        <v>8.113925457392309</v>
      </c>
      <c r="O138" s="22">
        <f>FC_TRA_RAIL_FRT_E!O$2</f>
        <v>7.7934567989407686</v>
      </c>
      <c r="P138" s="22">
        <f>FC_TRA_RAIL_FRT_E!P$2</f>
        <v>6.5035577586821827</v>
      </c>
      <c r="Q138" s="22">
        <f>FC_TRA_RAIL_FRT_E!Q$2</f>
        <v>6.7875102150371438</v>
      </c>
      <c r="R138" s="22">
        <f>FC_TRA_RAIL_FRT_E!R$2</f>
        <v>7.2183682646237752</v>
      </c>
      <c r="S138" s="22">
        <f>FC_TRA_RAIL_FRT_E!S$2</f>
        <v>7.0236832008141841</v>
      </c>
      <c r="T138" s="22">
        <f>FC_TRA_RAIL_FRT_E!T$2</f>
        <v>7.7815511030206004</v>
      </c>
      <c r="U138" s="22">
        <f>FC_TRA_RAIL_FRT_E!U$2</f>
        <v>7.4913428635622061</v>
      </c>
      <c r="V138" s="22">
        <f>FC_TRA_RAIL_FRT_E!V$2</f>
        <v>7.157603986413279</v>
      </c>
      <c r="W138" s="22">
        <f>FC_TRA_RAIL_FRT_E!W$2</f>
        <v>7.8646933139320803</v>
      </c>
      <c r="X138" s="22">
        <f>FC_TRA_RAIL_FRT_E!X$2</f>
        <v>8.7289871237777028</v>
      </c>
    </row>
    <row r="139" spans="1:24" ht="11.25" customHeight="1" x14ac:dyDescent="0.2">
      <c r="A139" s="17" t="s">
        <v>198</v>
      </c>
      <c r="B139" s="18" t="str">
        <f ca="1">HYPERLINK("#"&amp;CELL("address",FC_TRA_ROAD_E!$X$2),"FC_TRA_ROAD_E")</f>
        <v>FC_TRA_ROAD_E</v>
      </c>
      <c r="C139" s="19">
        <f>FC_TRA_ROAD_E!C$2</f>
        <v>5715.7937231298365</v>
      </c>
      <c r="D139" s="19">
        <f>FC_TRA_ROAD_E!D$2</f>
        <v>5792.3149613069645</v>
      </c>
      <c r="E139" s="19">
        <f>FC_TRA_ROAD_E!E$2</f>
        <v>5965.8474634565782</v>
      </c>
      <c r="F139" s="19">
        <f>FC_TRA_ROAD_E!F$2</f>
        <v>6310.4786758383498</v>
      </c>
      <c r="G139" s="19">
        <f>FC_TRA_ROAD_E!G$2</f>
        <v>6485.1028374892521</v>
      </c>
      <c r="H139" s="19">
        <f>FC_TRA_ROAD_E!H$2</f>
        <v>6212.7207222699908</v>
      </c>
      <c r="I139" s="19">
        <f>FC_TRA_ROAD_E!I$2</f>
        <v>6223.8136715391229</v>
      </c>
      <c r="J139" s="19">
        <f>FC_TRA_ROAD_E!J$2</f>
        <v>6175.9126397248492</v>
      </c>
      <c r="K139" s="19">
        <f>FC_TRA_ROAD_E!K$2</f>
        <v>6192.2583600078724</v>
      </c>
      <c r="L139" s="19">
        <f>FC_TRA_ROAD_E!L$2</f>
        <v>6133.7807038063165</v>
      </c>
      <c r="M139" s="19">
        <f>FC_TRA_ROAD_E!M$2</f>
        <v>6149.4419132496223</v>
      </c>
      <c r="N139" s="19">
        <f>FC_TRA_ROAD_E!N$2</f>
        <v>5715.136166799658</v>
      </c>
      <c r="O139" s="19">
        <f>FC_TRA_ROAD_E!O$2</f>
        <v>5246.7218422219685</v>
      </c>
      <c r="P139" s="19">
        <f>FC_TRA_ROAD_E!P$2</f>
        <v>5154.5614738745899</v>
      </c>
      <c r="Q139" s="19">
        <f>FC_TRA_ROAD_E!Q$2</f>
        <v>5222.881614520451</v>
      </c>
      <c r="R139" s="19">
        <f>FC_TRA_ROAD_E!R$2</f>
        <v>5294.9818983523983</v>
      </c>
      <c r="S139" s="19">
        <f>FC_TRA_ROAD_E!S$2</f>
        <v>5394.4196120048555</v>
      </c>
      <c r="T139" s="19">
        <f>FC_TRA_ROAD_E!T$2</f>
        <v>5472.30555216219</v>
      </c>
      <c r="U139" s="19">
        <f>FC_TRA_ROAD_E!U$2</f>
        <v>5519.3808146475612</v>
      </c>
      <c r="V139" s="19">
        <f>FC_TRA_ROAD_E!V$2</f>
        <v>5685.168121151919</v>
      </c>
      <c r="W139" s="19">
        <f>FC_TRA_ROAD_E!W$2</f>
        <v>4818.5464498558786</v>
      </c>
      <c r="X139" s="19">
        <f>FC_TRA_ROAD_E!X$2</f>
        <v>5247.9663243563373</v>
      </c>
    </row>
    <row r="140" spans="1:24" ht="11.25" customHeight="1" x14ac:dyDescent="0.2">
      <c r="A140" s="23" t="s">
        <v>486</v>
      </c>
      <c r="B140" s="21" t="str">
        <f ca="1">HYPERLINK("#"&amp;CELL("address",FC_TRA_ROAD_P2W_E!$X$2),"FC_TRA_ROAD_P2W_E")</f>
        <v>FC_TRA_ROAD_P2W_E</v>
      </c>
      <c r="C140" s="22">
        <f>FC_TRA_ROAD_P2W_E!C$2</f>
        <v>55.557233670197306</v>
      </c>
      <c r="D140" s="22">
        <f>FC_TRA_ROAD_P2W_E!D$2</f>
        <v>56.48474179580888</v>
      </c>
      <c r="E140" s="22">
        <f>FC_TRA_ROAD_P2W_E!E$2</f>
        <v>60.547262763173379</v>
      </c>
      <c r="F140" s="22">
        <f>FC_TRA_ROAD_P2W_E!F$2</f>
        <v>63.174550450716239</v>
      </c>
      <c r="G140" s="22">
        <f>FC_TRA_ROAD_P2W_E!G$2</f>
        <v>67.161396632652114</v>
      </c>
      <c r="H140" s="22">
        <f>FC_TRA_ROAD_P2W_E!H$2</f>
        <v>70.056273708567574</v>
      </c>
      <c r="I140" s="22">
        <f>FC_TRA_ROAD_P2W_E!I$2</f>
        <v>72.974075675983059</v>
      </c>
      <c r="J140" s="22">
        <f>FC_TRA_ROAD_P2W_E!J$2</f>
        <v>68.396599322368544</v>
      </c>
      <c r="K140" s="22">
        <f>FC_TRA_ROAD_P2W_E!K$2</f>
        <v>68.691499761535383</v>
      </c>
      <c r="L140" s="22">
        <f>FC_TRA_ROAD_P2W_E!L$2</f>
        <v>63.598938904233393</v>
      </c>
      <c r="M140" s="22">
        <f>FC_TRA_ROAD_P2W_E!M$2</f>
        <v>60.23093204385971</v>
      </c>
      <c r="N140" s="22">
        <f>FC_TRA_ROAD_P2W_E!N$2</f>
        <v>57.879143133007865</v>
      </c>
      <c r="O140" s="22">
        <f>FC_TRA_ROAD_P2W_E!O$2</f>
        <v>57.565038024332672</v>
      </c>
      <c r="P140" s="22">
        <f>FC_TRA_ROAD_P2W_E!P$2</f>
        <v>55.806759466516233</v>
      </c>
      <c r="Q140" s="22">
        <f>FC_TRA_ROAD_P2W_E!Q$2</f>
        <v>53.952894335319378</v>
      </c>
      <c r="R140" s="22">
        <f>FC_TRA_ROAD_P2W_E!R$2</f>
        <v>51.871165772287412</v>
      </c>
      <c r="S140" s="22">
        <f>FC_TRA_ROAD_P2W_E!S$2</f>
        <v>55.859039242217236</v>
      </c>
      <c r="T140" s="22">
        <f>FC_TRA_ROAD_P2W_E!T$2</f>
        <v>53.755071607726499</v>
      </c>
      <c r="U140" s="22">
        <f>FC_TRA_ROAD_P2W_E!U$2</f>
        <v>50.932118955409798</v>
      </c>
      <c r="V140" s="22">
        <f>FC_TRA_ROAD_P2W_E!V$2</f>
        <v>54.198733481517579</v>
      </c>
      <c r="W140" s="22">
        <f>FC_TRA_ROAD_P2W_E!W$2</f>
        <v>47.510315009070688</v>
      </c>
      <c r="X140" s="22">
        <f>FC_TRA_ROAD_P2W_E!X$2</f>
        <v>45.643904486238512</v>
      </c>
    </row>
    <row r="141" spans="1:24" ht="11.25" customHeight="1" x14ac:dyDescent="0.2">
      <c r="A141" s="23" t="s">
        <v>385</v>
      </c>
      <c r="B141" s="21" t="str">
        <f ca="1">HYPERLINK("#"&amp;CELL("address",FC_TRA_ROAD_CAR_E!$X$2),"FC_TRA_ROAD_CAR_E")</f>
        <v>FC_TRA_ROAD_CAR_E</v>
      </c>
      <c r="C141" s="22">
        <f>FC_TRA_ROAD_CAR_E!C$2</f>
        <v>2958.1789792672548</v>
      </c>
      <c r="D141" s="22">
        <f>FC_TRA_ROAD_CAR_E!D$2</f>
        <v>2974.3557417951938</v>
      </c>
      <c r="E141" s="22">
        <f>FC_TRA_ROAD_CAR_E!E$2</f>
        <v>3173.337471721883</v>
      </c>
      <c r="F141" s="22">
        <f>FC_TRA_ROAD_CAR_E!F$2</f>
        <v>3436.597407228629</v>
      </c>
      <c r="G141" s="22">
        <f>FC_TRA_ROAD_CAR_E!G$2</f>
        <v>3554.7244415080113</v>
      </c>
      <c r="H141" s="22">
        <f>FC_TRA_ROAD_CAR_E!H$2</f>
        <v>3472.622050053481</v>
      </c>
      <c r="I141" s="22">
        <f>FC_TRA_ROAD_CAR_E!I$2</f>
        <v>3487.8620165647762</v>
      </c>
      <c r="J141" s="22">
        <f>FC_TRA_ROAD_CAR_E!J$2</f>
        <v>3491.5099338152822</v>
      </c>
      <c r="K141" s="22">
        <f>FC_TRA_ROAD_CAR_E!K$2</f>
        <v>3542.2033311347186</v>
      </c>
      <c r="L141" s="22">
        <f>FC_TRA_ROAD_CAR_E!L$2</f>
        <v>3586.3570213884968</v>
      </c>
      <c r="M141" s="22">
        <f>FC_TRA_ROAD_CAR_E!M$2</f>
        <v>3621.2583157052172</v>
      </c>
      <c r="N141" s="22">
        <f>FC_TRA_ROAD_CAR_E!N$2</f>
        <v>3398.101590171224</v>
      </c>
      <c r="O141" s="22">
        <f>FC_TRA_ROAD_CAR_E!O$2</f>
        <v>3247.3398063050236</v>
      </c>
      <c r="P141" s="22">
        <f>FC_TRA_ROAD_CAR_E!P$2</f>
        <v>3252.0390708487134</v>
      </c>
      <c r="Q141" s="22">
        <f>FC_TRA_ROAD_CAR_E!Q$2</f>
        <v>3289.874122686816</v>
      </c>
      <c r="R141" s="22">
        <f>FC_TRA_ROAD_CAR_E!R$2</f>
        <v>3333.2635421839173</v>
      </c>
      <c r="S141" s="22">
        <f>FC_TRA_ROAD_CAR_E!S$2</f>
        <v>3406.7697108790321</v>
      </c>
      <c r="T141" s="22">
        <f>FC_TRA_ROAD_CAR_E!T$2</f>
        <v>3471.0364473263494</v>
      </c>
      <c r="U141" s="22">
        <f>FC_TRA_ROAD_CAR_E!U$2</f>
        <v>3508.6850770707811</v>
      </c>
      <c r="V141" s="22">
        <f>FC_TRA_ROAD_CAR_E!V$2</f>
        <v>3657.1754762442661</v>
      </c>
      <c r="W141" s="22">
        <f>FC_TRA_ROAD_CAR_E!W$2</f>
        <v>3108.60376297119</v>
      </c>
      <c r="X141" s="22">
        <f>FC_TRA_ROAD_CAR_E!X$2</f>
        <v>3352.298001420148</v>
      </c>
    </row>
    <row r="142" spans="1:24" ht="11.25" customHeight="1" x14ac:dyDescent="0.2">
      <c r="A142" s="23" t="s">
        <v>386</v>
      </c>
      <c r="B142" s="21" t="str">
        <f ca="1">HYPERLINK("#"&amp;CELL("address",FC_TRA_ROAD_BUS_E!$X$2),"FC_TRA_ROAD_BUS_E")</f>
        <v>FC_TRA_ROAD_BUS_E</v>
      </c>
      <c r="C142" s="22">
        <f>FC_TRA_ROAD_BUS_E!C$2</f>
        <v>322.74209485013159</v>
      </c>
      <c r="D142" s="22">
        <f>FC_TRA_ROAD_BUS_E!D$2</f>
        <v>322.77730800929874</v>
      </c>
      <c r="E142" s="22">
        <f>FC_TRA_ROAD_BUS_E!E$2</f>
        <v>323.42087548901958</v>
      </c>
      <c r="F142" s="22">
        <f>FC_TRA_ROAD_BUS_E!F$2</f>
        <v>317.72587953264895</v>
      </c>
      <c r="G142" s="22">
        <f>FC_TRA_ROAD_BUS_E!G$2</f>
        <v>310.80507666696133</v>
      </c>
      <c r="H142" s="22">
        <f>FC_TRA_ROAD_BUS_E!H$2</f>
        <v>194.81056354903822</v>
      </c>
      <c r="I142" s="22">
        <f>FC_TRA_ROAD_BUS_E!I$2</f>
        <v>194.51747399664487</v>
      </c>
      <c r="J142" s="22">
        <f>FC_TRA_ROAD_BUS_E!J$2</f>
        <v>198.70714206365918</v>
      </c>
      <c r="K142" s="22">
        <f>FC_TRA_ROAD_BUS_E!K$2</f>
        <v>205.8705205988536</v>
      </c>
      <c r="L142" s="22">
        <f>FC_TRA_ROAD_BUS_E!L$2</f>
        <v>210.12538461924578</v>
      </c>
      <c r="M142" s="22">
        <f>FC_TRA_ROAD_BUS_E!M$2</f>
        <v>216.57229321685915</v>
      </c>
      <c r="N142" s="22">
        <f>FC_TRA_ROAD_BUS_E!N$2</f>
        <v>216.31307907592571</v>
      </c>
      <c r="O142" s="22">
        <f>FC_TRA_ROAD_BUS_E!O$2</f>
        <v>174.82024351936616</v>
      </c>
      <c r="P142" s="22">
        <f>FC_TRA_ROAD_BUS_E!P$2</f>
        <v>168.11881687939723</v>
      </c>
      <c r="Q142" s="22">
        <f>FC_TRA_ROAD_BUS_E!Q$2</f>
        <v>205.64322652031038</v>
      </c>
      <c r="R142" s="22">
        <f>FC_TRA_ROAD_BUS_E!R$2</f>
        <v>208.90923598653754</v>
      </c>
      <c r="S142" s="22">
        <f>FC_TRA_ROAD_BUS_E!S$2</f>
        <v>220.90489532013933</v>
      </c>
      <c r="T142" s="22">
        <f>FC_TRA_ROAD_BUS_E!T$2</f>
        <v>229.73075429902036</v>
      </c>
      <c r="U142" s="22">
        <f>FC_TRA_ROAD_BUS_E!U$2</f>
        <v>244.17228861931528</v>
      </c>
      <c r="V142" s="22">
        <f>FC_TRA_ROAD_BUS_E!V$2</f>
        <v>226.94738223619137</v>
      </c>
      <c r="W142" s="22">
        <f>FC_TRA_ROAD_BUS_E!W$2</f>
        <v>175.07205689665921</v>
      </c>
      <c r="X142" s="22">
        <f>FC_TRA_ROAD_BUS_E!X$2</f>
        <v>220.9831806599733</v>
      </c>
    </row>
    <row r="143" spans="1:24" ht="11.25" customHeight="1" x14ac:dyDescent="0.2">
      <c r="A143" s="23" t="s">
        <v>387</v>
      </c>
      <c r="B143" s="21" t="str">
        <f ca="1">HYPERLINK("#"&amp;CELL("address",FC_TRA_ROAD_LCV_E!$X$2),"FC_TRA_ROAD_LCV_E")</f>
        <v>FC_TRA_ROAD_LCV_E</v>
      </c>
      <c r="C143" s="22">
        <f>FC_TRA_ROAD_LCV_E!C$2</f>
        <v>1776.8881114194107</v>
      </c>
      <c r="D143" s="22">
        <f>FC_TRA_ROAD_LCV_E!D$2</f>
        <v>1716.8453645919317</v>
      </c>
      <c r="E143" s="22">
        <f>FC_TRA_ROAD_LCV_E!E$2</f>
        <v>1713.2583684907938</v>
      </c>
      <c r="F143" s="22">
        <f>FC_TRA_ROAD_LCV_E!F$2</f>
        <v>1677.8749233385061</v>
      </c>
      <c r="G143" s="22">
        <f>FC_TRA_ROAD_LCV_E!G$2</f>
        <v>1565.1064656982014</v>
      </c>
      <c r="H143" s="22">
        <f>FC_TRA_ROAD_LCV_E!H$2</f>
        <v>1459.0823158234462</v>
      </c>
      <c r="I143" s="22">
        <f>FC_TRA_ROAD_LCV_E!I$2</f>
        <v>1435.5691233274472</v>
      </c>
      <c r="J143" s="22">
        <f>FC_TRA_ROAD_LCV_E!J$2</f>
        <v>1343.7681027040617</v>
      </c>
      <c r="K143" s="22">
        <f>FC_TRA_ROAD_LCV_E!K$2</f>
        <v>1324.38526186679</v>
      </c>
      <c r="L143" s="22">
        <f>FC_TRA_ROAD_LCV_E!L$2</f>
        <v>1317.3422673798348</v>
      </c>
      <c r="M143" s="22">
        <f>FC_TRA_ROAD_LCV_E!M$2</f>
        <v>1272.519370220592</v>
      </c>
      <c r="N143" s="22">
        <f>FC_TRA_ROAD_LCV_E!N$2</f>
        <v>1108.1262257191713</v>
      </c>
      <c r="O143" s="22">
        <f>FC_TRA_ROAD_LCV_E!O$2</f>
        <v>935.49622142310818</v>
      </c>
      <c r="P143" s="22">
        <f>FC_TRA_ROAD_LCV_E!P$2</f>
        <v>887.87455552203357</v>
      </c>
      <c r="Q143" s="22">
        <f>FC_TRA_ROAD_LCV_E!Q$2</f>
        <v>943.25053429955847</v>
      </c>
      <c r="R143" s="22">
        <f>FC_TRA_ROAD_LCV_E!R$2</f>
        <v>937.42705682909718</v>
      </c>
      <c r="S143" s="22">
        <f>FC_TRA_ROAD_LCV_E!S$2</f>
        <v>956.37311361207833</v>
      </c>
      <c r="T143" s="22">
        <f>FC_TRA_ROAD_LCV_E!T$2</f>
        <v>979.3735463370416</v>
      </c>
      <c r="U143" s="22">
        <f>FC_TRA_ROAD_LCV_E!U$2</f>
        <v>990.57791077357365</v>
      </c>
      <c r="V143" s="22">
        <f>FC_TRA_ROAD_LCV_E!V$2</f>
        <v>1003.4109303242295</v>
      </c>
      <c r="W143" s="22">
        <f>FC_TRA_ROAD_LCV_E!W$2</f>
        <v>845.76334980667116</v>
      </c>
      <c r="X143" s="22">
        <f>FC_TRA_ROAD_LCV_E!X$2</f>
        <v>938.64425593880026</v>
      </c>
    </row>
    <row r="144" spans="1:24" ht="11.25" customHeight="1" x14ac:dyDescent="0.2">
      <c r="A144" s="23" t="s">
        <v>388</v>
      </c>
      <c r="B144" s="21" t="str">
        <f ca="1">HYPERLINK("#"&amp;CELL("address",FC_TRA_ROAD_HGV_E!$X$2),"FC_TRA_ROAD_HGV_E")</f>
        <v>FC_TRA_ROAD_HGV_E</v>
      </c>
      <c r="C144" s="22">
        <f>FC_TRA_ROAD_HGV_E!C$2</f>
        <v>602.42730392284204</v>
      </c>
      <c r="D144" s="22">
        <f>FC_TRA_ROAD_HGV_E!D$2</f>
        <v>721.85180511473141</v>
      </c>
      <c r="E144" s="22">
        <f>FC_TRA_ROAD_HGV_E!E$2</f>
        <v>695.28348499170806</v>
      </c>
      <c r="F144" s="22">
        <f>FC_TRA_ROAD_HGV_E!F$2</f>
        <v>815.10591528784846</v>
      </c>
      <c r="G144" s="22">
        <f>FC_TRA_ROAD_HGV_E!G$2</f>
        <v>987.3054569834253</v>
      </c>
      <c r="H144" s="22">
        <f>FC_TRA_ROAD_HGV_E!H$2</f>
        <v>1016.149519135458</v>
      </c>
      <c r="I144" s="22">
        <f>FC_TRA_ROAD_HGV_E!I$2</f>
        <v>1032.8909819742712</v>
      </c>
      <c r="J144" s="22">
        <f>FC_TRA_ROAD_HGV_E!J$2</f>
        <v>1073.5308618194779</v>
      </c>
      <c r="K144" s="22">
        <f>FC_TRA_ROAD_HGV_E!K$2</f>
        <v>1051.1077466459756</v>
      </c>
      <c r="L144" s="22">
        <f>FC_TRA_ROAD_HGV_E!L$2</f>
        <v>956.35709151450476</v>
      </c>
      <c r="M144" s="22">
        <f>FC_TRA_ROAD_HGV_E!M$2</f>
        <v>978.86100206309425</v>
      </c>
      <c r="N144" s="22">
        <f>FC_TRA_ROAD_HGV_E!N$2</f>
        <v>934.7161287003288</v>
      </c>
      <c r="O144" s="22">
        <f>FC_TRA_ROAD_HGV_E!O$2</f>
        <v>831.50053295013868</v>
      </c>
      <c r="P144" s="22">
        <f>FC_TRA_ROAD_HGV_E!P$2</f>
        <v>790.72227115792907</v>
      </c>
      <c r="Q144" s="22">
        <f>FC_TRA_ROAD_HGV_E!Q$2</f>
        <v>730.16083667844737</v>
      </c>
      <c r="R144" s="22">
        <f>FC_TRA_ROAD_HGV_E!R$2</f>
        <v>763.51089758055866</v>
      </c>
      <c r="S144" s="22">
        <f>FC_TRA_ROAD_HGV_E!S$2</f>
        <v>754.51285295138837</v>
      </c>
      <c r="T144" s="22">
        <f>FC_TRA_ROAD_HGV_E!T$2</f>
        <v>738.40973259205259</v>
      </c>
      <c r="U144" s="22">
        <f>FC_TRA_ROAD_HGV_E!U$2</f>
        <v>725.01341922848246</v>
      </c>
      <c r="V144" s="22">
        <f>FC_TRA_ROAD_HGV_E!V$2</f>
        <v>743.43559886571495</v>
      </c>
      <c r="W144" s="22">
        <f>FC_TRA_ROAD_HGV_E!W$2</f>
        <v>641.59696517228713</v>
      </c>
      <c r="X144" s="22">
        <f>FC_TRA_ROAD_HGV_E!X$2</f>
        <v>690.39698185117641</v>
      </c>
    </row>
    <row r="145" spans="1:24" ht="11.25" customHeight="1" x14ac:dyDescent="0.2">
      <c r="A145" s="17" t="s">
        <v>199</v>
      </c>
      <c r="B145" s="18" t="str">
        <f ca="1">HYPERLINK("#"&amp;CELL("address",FC_TRA_DAVI_E!$X$2),"FC_TRA_DAVI_E")</f>
        <v>FC_TRA_DAVI_E</v>
      </c>
      <c r="C145" s="19">
        <f>FC_TRA_DAVI_E!C$2</f>
        <v>115.00077386070501</v>
      </c>
      <c r="D145" s="19">
        <f>FC_TRA_DAVI_E!D$2</f>
        <v>118.19578675838352</v>
      </c>
      <c r="E145" s="19">
        <f>FC_TRA_DAVI_E!E$2</f>
        <v>125.65778159931214</v>
      </c>
      <c r="F145" s="19">
        <f>FC_TRA_DAVI_E!F$2</f>
        <v>117.13766122098025</v>
      </c>
      <c r="G145" s="19">
        <f>FC_TRA_DAVI_E!G$2</f>
        <v>132.07179707652622</v>
      </c>
      <c r="H145" s="19">
        <f>FC_TRA_DAVI_E!H$2</f>
        <v>137.40180567497853</v>
      </c>
      <c r="I145" s="19">
        <f>FC_TRA_DAVI_E!I$2</f>
        <v>134.20180567497852</v>
      </c>
      <c r="J145" s="19">
        <f>FC_TRA_DAVI_E!J$2</f>
        <v>133.5625967325881</v>
      </c>
      <c r="K145" s="19">
        <f>FC_TRA_DAVI_E!K$2</f>
        <v>123.29217540842649</v>
      </c>
      <c r="L145" s="19">
        <f>FC_TRA_DAVI_E!L$2</f>
        <v>115.07592433361989</v>
      </c>
      <c r="M145" s="19">
        <f>FC_TRA_DAVI_E!M$2</f>
        <v>136.66766981943252</v>
      </c>
      <c r="N145" s="19">
        <f>FC_TRA_DAVI_E!N$2</f>
        <v>121.23817712811692</v>
      </c>
      <c r="O145" s="19">
        <f>FC_TRA_DAVI_E!O$2</f>
        <v>121.21427343078244</v>
      </c>
      <c r="P145" s="19">
        <f>FC_TRA_DAVI_E!P$2</f>
        <v>123.2921754084265</v>
      </c>
      <c r="Q145" s="19">
        <f>FC_TRA_DAVI_E!Q$2</f>
        <v>119.16018916595013</v>
      </c>
      <c r="R145" s="19">
        <f>FC_TRA_DAVI_E!R$2</f>
        <v>125.32244196044714</v>
      </c>
      <c r="S145" s="19">
        <f>FC_TRA_DAVI_E!S$2</f>
        <v>139.70094582975065</v>
      </c>
      <c r="T145" s="19">
        <f>FC_TRA_DAVI_E!T$2</f>
        <v>168.48357695614791</v>
      </c>
      <c r="U145" s="19">
        <f>FC_TRA_DAVI_E!U$2</f>
        <v>178.94350816852963</v>
      </c>
      <c r="V145" s="19">
        <f>FC_TRA_DAVI_E!V$2</f>
        <v>166.44797936371452</v>
      </c>
      <c r="W145" s="19">
        <f>FC_TRA_DAVI_E!W$2</f>
        <v>86.994153052450542</v>
      </c>
      <c r="X145" s="19">
        <f>FC_TRA_DAVI_E!X$2</f>
        <v>114.49062768701636</v>
      </c>
    </row>
    <row r="146" spans="1:24" ht="11.25" customHeight="1" x14ac:dyDescent="0.2">
      <c r="A146" s="23" t="s">
        <v>361</v>
      </c>
      <c r="B146" s="21" t="str">
        <f ca="1">HYPERLINK("#"&amp;CELL("address",FC_TRA_DAVI_PA_E!$X$2),"FC_TRA_DAVI_PA_E")</f>
        <v>FC_TRA_DAVI_PA_E</v>
      </c>
      <c r="C146" s="22">
        <f>FC_TRA_DAVI_PA_E!C$2</f>
        <v>109.37195198873628</v>
      </c>
      <c r="D146" s="22">
        <f>FC_TRA_DAVI_PA_E!D$2</f>
        <v>113.02199114090575</v>
      </c>
      <c r="E146" s="22">
        <f>FC_TRA_DAVI_PA_E!E$2</f>
        <v>120.54953398744679</v>
      </c>
      <c r="F146" s="22">
        <f>FC_TRA_DAVI_PA_E!F$2</f>
        <v>112.40548157634504</v>
      </c>
      <c r="G146" s="22">
        <f>FC_TRA_DAVI_PA_E!G$2</f>
        <v>127.21188071157219</v>
      </c>
      <c r="H146" s="22">
        <f>FC_TRA_DAVI_PA_E!H$2</f>
        <v>132.14221081100487</v>
      </c>
      <c r="I146" s="22">
        <f>FC_TRA_DAVI_PA_E!I$2</f>
        <v>128.5804153602547</v>
      </c>
      <c r="J146" s="22">
        <f>FC_TRA_DAVI_PA_E!J$2</f>
        <v>127.70390336443678</v>
      </c>
      <c r="K146" s="22">
        <f>FC_TRA_DAVI_PA_E!K$2</f>
        <v>117.74917548520158</v>
      </c>
      <c r="L146" s="22">
        <f>FC_TRA_DAVI_PA_E!L$2</f>
        <v>109.54436494081718</v>
      </c>
      <c r="M146" s="22">
        <f>FC_TRA_DAVI_PA_E!M$2</f>
        <v>130.62412169067119</v>
      </c>
      <c r="N146" s="22">
        <f>FC_TRA_DAVI_PA_E!N$2</f>
        <v>117.52356764848616</v>
      </c>
      <c r="O146" s="22">
        <f>FC_TRA_DAVI_PA_E!O$2</f>
        <v>117.74620131736023</v>
      </c>
      <c r="P146" s="22">
        <f>FC_TRA_DAVI_PA_E!P$2</f>
        <v>120.14724834086864</v>
      </c>
      <c r="Q146" s="22">
        <f>FC_TRA_DAVI_PA_E!Q$2</f>
        <v>116.6984822757083</v>
      </c>
      <c r="R146" s="22">
        <f>FC_TRA_DAVI_PA_E!R$2</f>
        <v>123.11846170528901</v>
      </c>
      <c r="S146" s="22">
        <f>FC_TRA_DAVI_PA_E!S$2</f>
        <v>138.29499218637366</v>
      </c>
      <c r="T146" s="22">
        <f>FC_TRA_DAVI_PA_E!T$2</f>
        <v>166.5283250959925</v>
      </c>
      <c r="U146" s="22">
        <f>FC_TRA_DAVI_PA_E!U$2</f>
        <v>176.94371437815846</v>
      </c>
      <c r="V146" s="22">
        <f>FC_TRA_DAVI_PA_E!V$2</f>
        <v>164.47275369265452</v>
      </c>
      <c r="W146" s="22">
        <f>FC_TRA_DAVI_PA_E!W$2</f>
        <v>85.173198539291718</v>
      </c>
      <c r="X146" s="22">
        <f>FC_TRA_DAVI_PA_E!X$2</f>
        <v>112.39995680684753</v>
      </c>
    </row>
    <row r="147" spans="1:24" ht="11.25" customHeight="1" x14ac:dyDescent="0.2">
      <c r="A147" s="23" t="s">
        <v>362</v>
      </c>
      <c r="B147" s="21" t="str">
        <f ca="1">HYPERLINK("#"&amp;CELL("address",FC_TRA_DAVI_FR_E!$X$2),"FC_TRA_DAVI_FR_E")</f>
        <v>FC_TRA_DAVI_FR_E</v>
      </c>
      <c r="C147" s="22">
        <f>FC_TRA_DAVI_FR_E!C$2</f>
        <v>5.6288218719687269</v>
      </c>
      <c r="D147" s="22">
        <f>FC_TRA_DAVI_FR_E!D$2</f>
        <v>5.1737956174777668</v>
      </c>
      <c r="E147" s="22">
        <f>FC_TRA_DAVI_FR_E!E$2</f>
        <v>5.1082476118653659</v>
      </c>
      <c r="F147" s="22">
        <f>FC_TRA_DAVI_FR_E!F$2</f>
        <v>4.7321796446352167</v>
      </c>
      <c r="G147" s="22">
        <f>FC_TRA_DAVI_FR_E!G$2</f>
        <v>4.859916364954052</v>
      </c>
      <c r="H147" s="22">
        <f>FC_TRA_DAVI_FR_E!H$2</f>
        <v>5.2595948639736516</v>
      </c>
      <c r="I147" s="22">
        <f>FC_TRA_DAVI_FR_E!I$2</f>
        <v>5.6213903147238087</v>
      </c>
      <c r="J147" s="22">
        <f>FC_TRA_DAVI_FR_E!J$2</f>
        <v>5.8586933681513242</v>
      </c>
      <c r="K147" s="22">
        <f>FC_TRA_DAVI_FR_E!K$2</f>
        <v>5.5429999232249045</v>
      </c>
      <c r="L147" s="22">
        <f>FC_TRA_DAVI_FR_E!L$2</f>
        <v>5.5315593928027162</v>
      </c>
      <c r="M147" s="22">
        <f>FC_TRA_DAVI_FR_E!M$2</f>
        <v>6.0435481287613504</v>
      </c>
      <c r="N147" s="22">
        <f>FC_TRA_DAVI_FR_E!N$2</f>
        <v>3.7146094796307416</v>
      </c>
      <c r="O147" s="22">
        <f>FC_TRA_DAVI_FR_E!O$2</f>
        <v>3.4680721134222208</v>
      </c>
      <c r="P147" s="22">
        <f>FC_TRA_DAVI_FR_E!P$2</f>
        <v>3.144927067557862</v>
      </c>
      <c r="Q147" s="22">
        <f>FC_TRA_DAVI_FR_E!Q$2</f>
        <v>2.4617068902418331</v>
      </c>
      <c r="R147" s="22">
        <f>FC_TRA_DAVI_FR_E!R$2</f>
        <v>2.2039802551581449</v>
      </c>
      <c r="S147" s="22">
        <f>FC_TRA_DAVI_FR_E!S$2</f>
        <v>1.4059536433770001</v>
      </c>
      <c r="T147" s="22">
        <f>FC_TRA_DAVI_FR_E!T$2</f>
        <v>1.9552518601554267</v>
      </c>
      <c r="U147" s="22">
        <f>FC_TRA_DAVI_FR_E!U$2</f>
        <v>1.9997937903711613</v>
      </c>
      <c r="V147" s="22">
        <f>FC_TRA_DAVI_FR_E!V$2</f>
        <v>1.9752256710600071</v>
      </c>
      <c r="W147" s="22">
        <f>FC_TRA_DAVI_FR_E!W$2</f>
        <v>1.8209545131588301</v>
      </c>
      <c r="X147" s="22">
        <f>FC_TRA_DAVI_FR_E!X$2</f>
        <v>2.0906708801688261</v>
      </c>
    </row>
    <row r="148" spans="1:24" ht="11.25" customHeight="1" x14ac:dyDescent="0.2">
      <c r="A148" s="17" t="s">
        <v>200</v>
      </c>
      <c r="B148" s="18" t="str">
        <f ca="1">HYPERLINK("#"&amp;CELL("address",FC_TRA_DNAVI_E!$X$2),"FC_TRA_DNAVI_E")</f>
        <v>FC_TRA_DNAVI_E</v>
      </c>
      <c r="C148" s="19">
        <f>FC_TRA_DNAVI_E!C$2</f>
        <v>44.501547721410141</v>
      </c>
      <c r="D148" s="19">
        <f>FC_TRA_DNAVI_E!D$2</f>
        <v>50.711006018916592</v>
      </c>
      <c r="E148" s="19">
        <f>FC_TRA_DNAVI_E!E$2</f>
        <v>91.097764402407563</v>
      </c>
      <c r="F148" s="19">
        <f>FC_TRA_DNAVI_E!F$2</f>
        <v>66.164832330180559</v>
      </c>
      <c r="G148" s="19">
        <f>FC_TRA_DNAVI_E!G$2</f>
        <v>25.873000859845231</v>
      </c>
      <c r="H148" s="19">
        <f>FC_TRA_DNAVI_E!H$2</f>
        <v>17.593637145313838</v>
      </c>
      <c r="I148" s="19">
        <f>FC_TRA_DNAVI_E!I$2</f>
        <v>20.540756663800519</v>
      </c>
      <c r="J148" s="19">
        <f>FC_TRA_DNAVI_E!J$2</f>
        <v>125.96732588134134</v>
      </c>
      <c r="K148" s="19">
        <f>FC_TRA_DNAVI_E!K$2</f>
        <v>137.79019776440239</v>
      </c>
      <c r="L148" s="19">
        <f>FC_TRA_DNAVI_E!L$2</f>
        <v>197.69277730008602</v>
      </c>
      <c r="M148" s="19">
        <f>FC_TRA_DNAVI_E!M$2</f>
        <v>122.57575236457436</v>
      </c>
      <c r="N148" s="19">
        <f>FC_TRA_DNAVI_E!N$2</f>
        <v>116.938950988822</v>
      </c>
      <c r="O148" s="19">
        <f>FC_TRA_DNAVI_E!O$2</f>
        <v>117.89432502149612</v>
      </c>
      <c r="P148" s="19">
        <f>FC_TRA_DNAVI_E!P$2</f>
        <v>121.78761822871884</v>
      </c>
      <c r="Q148" s="19">
        <f>FC_TRA_DNAVI_E!Q$2</f>
        <v>86.295098882201202</v>
      </c>
      <c r="R148" s="19">
        <f>FC_TRA_DNAVI_E!R$2</f>
        <v>98.619432502149607</v>
      </c>
      <c r="S148" s="19">
        <f>FC_TRA_DNAVI_E!S$2</f>
        <v>111.3498710232158</v>
      </c>
      <c r="T148" s="19">
        <f>FC_TRA_DNAVI_E!T$2</f>
        <v>98.403353396388638</v>
      </c>
      <c r="U148" s="19">
        <f>FC_TRA_DNAVI_E!U$2</f>
        <v>102.68022355975924</v>
      </c>
      <c r="V148" s="19">
        <f>FC_TRA_DNAVI_E!V$2</f>
        <v>87.816337059329328</v>
      </c>
      <c r="W148" s="19">
        <f>FC_TRA_DNAVI_E!W$2</f>
        <v>62.750816852966452</v>
      </c>
      <c r="X148" s="19">
        <f>FC_TRA_DNAVI_E!X$2</f>
        <v>73.466809974204651</v>
      </c>
    </row>
    <row r="149" spans="1:24" ht="11.25" customHeight="1" x14ac:dyDescent="0.2">
      <c r="A149" s="23" t="s">
        <v>368</v>
      </c>
      <c r="B149" s="21" t="str">
        <f ca="1">HYPERLINK("#"&amp;CELL("address",FC_TRA_DNAVI_DCS_E!$X$2),"FC_TRA_DNAVI_DCS_E")</f>
        <v>FC_TRA_DNAVI_DCS_E</v>
      </c>
      <c r="C149" s="22">
        <f>FC_TRA_DNAVI_DCS_E!C$2</f>
        <v>44.501547721410141</v>
      </c>
      <c r="D149" s="22">
        <f>FC_TRA_DNAVI_DCS_E!D$2</f>
        <v>50.711006018916592</v>
      </c>
      <c r="E149" s="22">
        <f>FC_TRA_DNAVI_DCS_E!E$2</f>
        <v>91.097764402407563</v>
      </c>
      <c r="F149" s="22">
        <f>FC_TRA_DNAVI_DCS_E!F$2</f>
        <v>66.164832330180559</v>
      </c>
      <c r="G149" s="22">
        <f>FC_TRA_DNAVI_DCS_E!G$2</f>
        <v>25.873000859845231</v>
      </c>
      <c r="H149" s="22">
        <f>FC_TRA_DNAVI_DCS_E!H$2</f>
        <v>17.593637145313838</v>
      </c>
      <c r="I149" s="22">
        <f>FC_TRA_DNAVI_DCS_E!I$2</f>
        <v>20.540756663800519</v>
      </c>
      <c r="J149" s="22">
        <f>FC_TRA_DNAVI_DCS_E!J$2</f>
        <v>125.96732588134134</v>
      </c>
      <c r="K149" s="22">
        <f>FC_TRA_DNAVI_DCS_E!K$2</f>
        <v>137.79019776440239</v>
      </c>
      <c r="L149" s="22">
        <f>FC_TRA_DNAVI_DCS_E!L$2</f>
        <v>197.69277730008602</v>
      </c>
      <c r="M149" s="22">
        <f>FC_TRA_DNAVI_DCS_E!M$2</f>
        <v>122.57575236457436</v>
      </c>
      <c r="N149" s="22">
        <f>FC_TRA_DNAVI_DCS_E!N$2</f>
        <v>116.938950988822</v>
      </c>
      <c r="O149" s="22">
        <f>FC_TRA_DNAVI_DCS_E!O$2</f>
        <v>117.89432502149612</v>
      </c>
      <c r="P149" s="22">
        <f>FC_TRA_DNAVI_DCS_E!P$2</f>
        <v>121.78761822871884</v>
      </c>
      <c r="Q149" s="22">
        <f>FC_TRA_DNAVI_DCS_E!Q$2</f>
        <v>86.295098882201202</v>
      </c>
      <c r="R149" s="22">
        <f>FC_TRA_DNAVI_DCS_E!R$2</f>
        <v>98.619432502149607</v>
      </c>
      <c r="S149" s="22">
        <f>FC_TRA_DNAVI_DCS_E!S$2</f>
        <v>111.3498710232158</v>
      </c>
      <c r="T149" s="22">
        <f>FC_TRA_DNAVI_DCS_E!T$2</f>
        <v>98.403353396388638</v>
      </c>
      <c r="U149" s="22">
        <f>FC_TRA_DNAVI_DCS_E!U$2</f>
        <v>102.68022355975924</v>
      </c>
      <c r="V149" s="22">
        <f>FC_TRA_DNAVI_DCS_E!V$2</f>
        <v>87.816337059329328</v>
      </c>
      <c r="W149" s="22">
        <f>FC_TRA_DNAVI_DCS_E!W$2</f>
        <v>62.750816852966452</v>
      </c>
      <c r="X149" s="22">
        <f>FC_TRA_DNAVI_DCS_E!X$2</f>
        <v>73.466809974204651</v>
      </c>
    </row>
    <row r="150" spans="1:24" ht="11.25" customHeight="1" x14ac:dyDescent="0.2">
      <c r="A150" s="23" t="s">
        <v>367</v>
      </c>
      <c r="B150" s="21" t="str">
        <f ca="1">HYPERLINK("#"&amp;CELL("address",FC_TRA_DNAVI_IWW_E!$X$2),"FC_TRA_DNAVI_IWW_E")</f>
        <v>FC_TRA_DNAVI_IWW_E</v>
      </c>
      <c r="C150" s="22">
        <f>FC_TRA_DNAVI_IWW_E!C$2</f>
        <v>0</v>
      </c>
      <c r="D150" s="22">
        <f>FC_TRA_DNAVI_IWW_E!D$2</f>
        <v>0</v>
      </c>
      <c r="E150" s="22">
        <f>FC_TRA_DNAVI_IWW_E!E$2</f>
        <v>0</v>
      </c>
      <c r="F150" s="22">
        <f>FC_TRA_DNAVI_IWW_E!F$2</f>
        <v>0</v>
      </c>
      <c r="G150" s="22">
        <f>FC_TRA_DNAVI_IWW_E!G$2</f>
        <v>0</v>
      </c>
      <c r="H150" s="22">
        <f>FC_TRA_DNAVI_IWW_E!H$2</f>
        <v>0</v>
      </c>
      <c r="I150" s="22">
        <f>FC_TRA_DNAVI_IWW_E!I$2</f>
        <v>0</v>
      </c>
      <c r="J150" s="22">
        <f>FC_TRA_DNAVI_IWW_E!J$2</f>
        <v>0</v>
      </c>
      <c r="K150" s="22">
        <f>FC_TRA_DNAVI_IWW_E!K$2</f>
        <v>0</v>
      </c>
      <c r="L150" s="22">
        <f>FC_TRA_DNAVI_IWW_E!L$2</f>
        <v>0</v>
      </c>
      <c r="M150" s="22">
        <f>FC_TRA_DNAVI_IWW_E!M$2</f>
        <v>0</v>
      </c>
      <c r="N150" s="22">
        <f>FC_TRA_DNAVI_IWW_E!N$2</f>
        <v>0</v>
      </c>
      <c r="O150" s="22">
        <f>FC_TRA_DNAVI_IWW_E!O$2</f>
        <v>0</v>
      </c>
      <c r="P150" s="22">
        <f>FC_TRA_DNAVI_IWW_E!P$2</f>
        <v>0</v>
      </c>
      <c r="Q150" s="22">
        <f>FC_TRA_DNAVI_IWW_E!Q$2</f>
        <v>0</v>
      </c>
      <c r="R150" s="22">
        <f>FC_TRA_DNAVI_IWW_E!R$2</f>
        <v>0</v>
      </c>
      <c r="S150" s="22">
        <f>FC_TRA_DNAVI_IWW_E!S$2</f>
        <v>0</v>
      </c>
      <c r="T150" s="22">
        <f>FC_TRA_DNAVI_IWW_E!T$2</f>
        <v>0</v>
      </c>
      <c r="U150" s="22">
        <f>FC_TRA_DNAVI_IWW_E!U$2</f>
        <v>0</v>
      </c>
      <c r="V150" s="22">
        <f>FC_TRA_DNAVI_IWW_E!V$2</f>
        <v>0</v>
      </c>
      <c r="W150" s="22">
        <f>FC_TRA_DNAVI_IWW_E!W$2</f>
        <v>0</v>
      </c>
      <c r="X150" s="22">
        <f>FC_TRA_DNAVI_IWW_E!X$2</f>
        <v>0</v>
      </c>
    </row>
    <row r="151" spans="1:24" ht="11.25" customHeight="1" x14ac:dyDescent="0.2">
      <c r="A151" s="17" t="s">
        <v>201</v>
      </c>
      <c r="B151" s="18" t="str">
        <f ca="1">HYPERLINK("#"&amp;CELL("address",FC_TRA_PIPE_E!$X$2),"FC_TRA_PIPE_E")</f>
        <v>FC_TRA_PIPE_E</v>
      </c>
      <c r="C151" s="19">
        <f>FC_TRA_PIPE_E!C$2</f>
        <v>0</v>
      </c>
      <c r="D151" s="19">
        <f>FC_TRA_PIPE_E!D$2</f>
        <v>0</v>
      </c>
      <c r="E151" s="19">
        <f>FC_TRA_PIPE_E!E$2</f>
        <v>0</v>
      </c>
      <c r="F151" s="19">
        <f>FC_TRA_PIPE_E!F$2</f>
        <v>0</v>
      </c>
      <c r="G151" s="19">
        <f>FC_TRA_PIPE_E!G$2</f>
        <v>0</v>
      </c>
      <c r="H151" s="19">
        <f>FC_TRA_PIPE_E!H$2</f>
        <v>0</v>
      </c>
      <c r="I151" s="19">
        <f>FC_TRA_PIPE_E!I$2</f>
        <v>0</v>
      </c>
      <c r="J151" s="19">
        <f>FC_TRA_PIPE_E!J$2</f>
        <v>0</v>
      </c>
      <c r="K151" s="19">
        <f>FC_TRA_PIPE_E!K$2</f>
        <v>0</v>
      </c>
      <c r="L151" s="19">
        <f>FC_TRA_PIPE_E!L$2</f>
        <v>0</v>
      </c>
      <c r="M151" s="19">
        <f>FC_TRA_PIPE_E!M$2</f>
        <v>0</v>
      </c>
      <c r="N151" s="19">
        <f>FC_TRA_PIPE_E!N$2</f>
        <v>1.1177987962166811</v>
      </c>
      <c r="O151" s="19">
        <f>FC_TRA_PIPE_E!O$2</f>
        <v>1.20378331900258</v>
      </c>
      <c r="P151" s="19">
        <f>FC_TRA_PIPE_E!P$2</f>
        <v>0.7738607050730868</v>
      </c>
      <c r="Q151" s="19">
        <f>FC_TRA_PIPE_E!Q$2</f>
        <v>0.60189165950128976</v>
      </c>
      <c r="R151" s="19">
        <f>FC_TRA_PIPE_E!R$2</f>
        <v>0.60189165950128976</v>
      </c>
      <c r="S151" s="19">
        <f>FC_TRA_PIPE_E!S$2</f>
        <v>0.54316423043852102</v>
      </c>
      <c r="T151" s="19">
        <f>FC_TRA_PIPE_E!T$2</f>
        <v>0.50180567497850381</v>
      </c>
      <c r="U151" s="19">
        <f>FC_TRA_PIPE_E!U$2</f>
        <v>0.50369733447979359</v>
      </c>
      <c r="V151" s="19">
        <f>FC_TRA_PIPE_E!V$2</f>
        <v>0.52691315563198626</v>
      </c>
      <c r="W151" s="19">
        <f>FC_TRA_PIPE_E!W$2</f>
        <v>0.48736027515047292</v>
      </c>
      <c r="X151" s="19">
        <f>FC_TRA_PIPE_E!X$2</f>
        <v>0.45941530524505592</v>
      </c>
    </row>
    <row r="152" spans="1:24" ht="11.25" customHeight="1" x14ac:dyDescent="0.2">
      <c r="A152" s="14" t="s">
        <v>202</v>
      </c>
      <c r="B152" s="15" t="str">
        <f ca="1">HYPERLINK("#"&amp;CELL("address",FC_OTH_E!$X$2),"FC_OTH_E")</f>
        <v>FC_OTH_E</v>
      </c>
      <c r="C152" s="16">
        <f>FC_OTH_E!C$2</f>
        <v>4981.9920894239021</v>
      </c>
      <c r="D152" s="16">
        <f>FC_OTH_E!D$2</f>
        <v>5279.9725709372306</v>
      </c>
      <c r="E152" s="16">
        <f>FC_OTH_E!E$2</f>
        <v>5436.1280309544272</v>
      </c>
      <c r="F152" s="16">
        <f>FC_OTH_E!F$2</f>
        <v>5464.9586414445384</v>
      </c>
      <c r="G152" s="16">
        <f>FC_OTH_E!G$2</f>
        <v>5695.0623387790192</v>
      </c>
      <c r="H152" s="16">
        <f>FC_OTH_E!H$2</f>
        <v>6025.8270851246762</v>
      </c>
      <c r="I152" s="16">
        <f>FC_OTH_E!I$2</f>
        <v>5733.1562338779022</v>
      </c>
      <c r="J152" s="16">
        <f>FC_OTH_E!J$2</f>
        <v>5766.2500429922602</v>
      </c>
      <c r="K152" s="16">
        <f>FC_OTH_E!K$2</f>
        <v>5525.6428437754448</v>
      </c>
      <c r="L152" s="16">
        <f>FC_OTH_E!L$2</f>
        <v>5698.2517123587731</v>
      </c>
      <c r="M152" s="16">
        <f>FC_OTH_E!M$2</f>
        <v>5347.5837961226898</v>
      </c>
      <c r="N152" s="16">
        <f>FC_OTH_E!N$2</f>
        <v>5087.1829217644008</v>
      </c>
      <c r="O152" s="16">
        <f>FC_OTH_E!O$2</f>
        <v>4973.8092841752787</v>
      </c>
      <c r="P152" s="16">
        <f>FC_OTH_E!P$2</f>
        <v>4873.8779930213695</v>
      </c>
      <c r="Q152" s="16">
        <f>FC_OTH_E!Q$2</f>
        <v>5516.3136563307944</v>
      </c>
      <c r="R152" s="16">
        <f>FC_OTH_E!R$2</f>
        <v>5583.7628995839732</v>
      </c>
      <c r="S152" s="16">
        <f>FC_OTH_E!S$2</f>
        <v>5567.5493475824187</v>
      </c>
      <c r="T152" s="16">
        <f>FC_OTH_E!T$2</f>
        <v>5584.5655570381541</v>
      </c>
      <c r="U152" s="16">
        <f>FC_OTH_E!U$2</f>
        <v>5746.1753332458175</v>
      </c>
      <c r="V152" s="16">
        <f>FC_OTH_E!V$2</f>
        <v>5745.6503655204779</v>
      </c>
      <c r="W152" s="16">
        <f>FC_OTH_E!W$2</f>
        <v>5695.7992939102423</v>
      </c>
      <c r="X152" s="16">
        <f>FC_OTH_E!X$2</f>
        <v>5757.2114056522623</v>
      </c>
    </row>
    <row r="153" spans="1:24" ht="11.25" customHeight="1" x14ac:dyDescent="0.2">
      <c r="A153" s="17" t="s">
        <v>203</v>
      </c>
      <c r="B153" s="18" t="str">
        <f ca="1">HYPERLINK("#"&amp;CELL("address",FC_OTH_CP_E!$X$2),"FC_OTH_CP_E")</f>
        <v>FC_OTH_CP_E</v>
      </c>
      <c r="C153" s="19">
        <f>FC_OTH_CP_E!C$2</f>
        <v>1435.4321582115217</v>
      </c>
      <c r="D153" s="19">
        <f>FC_OTH_CP_E!D$2</f>
        <v>1542.0375562949905</v>
      </c>
      <c r="E153" s="19">
        <f>FC_OTH_CP_E!E$2</f>
        <v>1622.5525558007525</v>
      </c>
      <c r="F153" s="19">
        <f>FC_OTH_CP_E!F$2</f>
        <v>1722.0678132600838</v>
      </c>
      <c r="G153" s="19">
        <f>FC_OTH_CP_E!G$2</f>
        <v>1888.8659501289767</v>
      </c>
      <c r="H153" s="19">
        <f>FC_OTH_CP_E!H$2</f>
        <v>2028.79260533104</v>
      </c>
      <c r="I153" s="19">
        <f>FC_OTH_CP_E!I$2</f>
        <v>2070.3423043852113</v>
      </c>
      <c r="J153" s="19">
        <f>FC_OTH_CP_E!J$2</f>
        <v>2065.2779019776431</v>
      </c>
      <c r="K153" s="19">
        <f>FC_OTH_CP_E!K$2</f>
        <v>1975.9819667333131</v>
      </c>
      <c r="L153" s="19">
        <f>FC_OTH_CP_E!L$2</f>
        <v>2072.0002076296255</v>
      </c>
      <c r="M153" s="19">
        <f>FC_OTH_CP_E!M$2</f>
        <v>1912.7170721330072</v>
      </c>
      <c r="N153" s="19">
        <f>FC_OTH_CP_E!N$2</f>
        <v>1881.8566964849504</v>
      </c>
      <c r="O153" s="19">
        <f>FC_OTH_CP_E!O$2</f>
        <v>1863.6594131520633</v>
      </c>
      <c r="P153" s="19">
        <f>FC_OTH_CP_E!P$2</f>
        <v>1817.0684487393401</v>
      </c>
      <c r="Q153" s="19">
        <f>FC_OTH_CP_E!Q$2</f>
        <v>2312.0005866833312</v>
      </c>
      <c r="R153" s="19">
        <f>FC_OTH_CP_E!R$2</f>
        <v>2390.7479382770084</v>
      </c>
      <c r="S153" s="19">
        <f>FC_OTH_CP_E!S$2</f>
        <v>2312.2619013227459</v>
      </c>
      <c r="T153" s="19">
        <f>FC_OTH_CP_E!T$2</f>
        <v>2323.0254882505351</v>
      </c>
      <c r="U153" s="19">
        <f>FC_OTH_CP_E!U$2</f>
        <v>2402.2509996258691</v>
      </c>
      <c r="V153" s="19">
        <f>FC_OTH_CP_E!V$2</f>
        <v>2376.9397034396525</v>
      </c>
      <c r="W153" s="19">
        <f>FC_OTH_CP_E!W$2</f>
        <v>2177.0762500581359</v>
      </c>
      <c r="X153" s="19">
        <f>FC_OTH_CP_E!X$2</f>
        <v>2202.5824288680833</v>
      </c>
    </row>
    <row r="154" spans="1:24" ht="11.25" customHeight="1" x14ac:dyDescent="0.2">
      <c r="A154" s="23" t="s">
        <v>471</v>
      </c>
      <c r="B154" s="21" t="str">
        <f ca="1">HYPERLINK("#"&amp;CELL("address",FC_OTH_CP_SH_E!$X$2),"FC_OTH_CP_SH_E")</f>
        <v>FC_OTH_CP_SH_E</v>
      </c>
      <c r="C154" s="22">
        <f>FC_OTH_CP_SH_E!C$2</f>
        <v>403.63535871077681</v>
      </c>
      <c r="D154" s="22">
        <f>FC_OTH_CP_SH_E!D$2</f>
        <v>465.60166778834889</v>
      </c>
      <c r="E154" s="22">
        <f>FC_OTH_CP_SH_E!E$2</f>
        <v>506.48615666250805</v>
      </c>
      <c r="F154" s="22">
        <f>FC_OTH_CP_SH_E!F$2</f>
        <v>556.3054370066219</v>
      </c>
      <c r="G154" s="22">
        <f>FC_OTH_CP_SH_E!G$2</f>
        <v>706.9298860789047</v>
      </c>
      <c r="H154" s="22">
        <f>FC_OTH_CP_SH_E!H$2</f>
        <v>804.59322310218249</v>
      </c>
      <c r="I154" s="22">
        <f>FC_OTH_CP_SH_E!I$2</f>
        <v>804.20381985953907</v>
      </c>
      <c r="J154" s="22">
        <f>FC_OTH_CP_SH_E!J$2</f>
        <v>802.61985045609947</v>
      </c>
      <c r="K154" s="22">
        <f>FC_OTH_CP_SH_E!K$2</f>
        <v>691.02512855868395</v>
      </c>
      <c r="L154" s="22">
        <f>FC_OTH_CP_SH_E!L$2</f>
        <v>763.57313337276764</v>
      </c>
      <c r="M154" s="22">
        <f>FC_OTH_CP_SH_E!M$2</f>
        <v>576.63115958915068</v>
      </c>
      <c r="N154" s="22">
        <f>FC_OTH_CP_SH_E!N$2</f>
        <v>568.9121001785677</v>
      </c>
      <c r="O154" s="22">
        <f>FC_OTH_CP_SH_E!O$2</f>
        <v>541.30662943886637</v>
      </c>
      <c r="P154" s="22">
        <f>FC_OTH_CP_SH_E!P$2</f>
        <v>482.36400537092004</v>
      </c>
      <c r="Q154" s="22">
        <f>FC_OTH_CP_SH_E!Q$2</f>
        <v>969.59310133750569</v>
      </c>
      <c r="R154" s="22">
        <f>FC_OTH_CP_SH_E!R$2</f>
        <v>1016.0053840460948</v>
      </c>
      <c r="S154" s="22">
        <f>FC_OTH_CP_SH_E!S$2</f>
        <v>914.19032585212938</v>
      </c>
      <c r="T154" s="22">
        <f>FC_OTH_CP_SH_E!T$2</f>
        <v>926.26974264752732</v>
      </c>
      <c r="U154" s="22">
        <f>FC_OTH_CP_SH_E!U$2</f>
        <v>1023.4146508772421</v>
      </c>
      <c r="V154" s="22">
        <f>FC_OTH_CP_SH_E!V$2</f>
        <v>1040.6932197105082</v>
      </c>
      <c r="W154" s="22">
        <f>FC_OTH_CP_SH_E!W$2</f>
        <v>926.05480910750555</v>
      </c>
      <c r="X154" s="22">
        <f>FC_OTH_CP_SH_E!X$2</f>
        <v>1002.1486456277048</v>
      </c>
    </row>
    <row r="155" spans="1:24" ht="11.25" customHeight="1" x14ac:dyDescent="0.2">
      <c r="A155" s="23" t="s">
        <v>470</v>
      </c>
      <c r="B155" s="21" t="str">
        <f ca="1">HYPERLINK("#"&amp;CELL("address",FC_OTH_CP_SC_E!$X$2),"FC_OTH_CP_SC_E")</f>
        <v>FC_OTH_CP_SC_E</v>
      </c>
      <c r="C155" s="22">
        <f>FC_OTH_CP_SC_E!C$2</f>
        <v>64.412096992897787</v>
      </c>
      <c r="D155" s="22">
        <f>FC_OTH_CP_SC_E!D$2</f>
        <v>65.193626989662533</v>
      </c>
      <c r="E155" s="22">
        <f>FC_OTH_CP_SC_E!E$2</f>
        <v>58.912798656495525</v>
      </c>
      <c r="F155" s="22">
        <f>FC_OTH_CP_SC_E!F$2</f>
        <v>83.219562761737208</v>
      </c>
      <c r="G155" s="22">
        <f>FC_OTH_CP_SC_E!G$2</f>
        <v>67.232458204985036</v>
      </c>
      <c r="H155" s="22">
        <f>FC_OTH_CP_SC_E!H$2</f>
        <v>73.646273756748315</v>
      </c>
      <c r="I155" s="22">
        <f>FC_OTH_CP_SC_E!I$2</f>
        <v>90.218919357105463</v>
      </c>
      <c r="J155" s="22">
        <f>FC_OTH_CP_SC_E!J$2</f>
        <v>59.998351145488051</v>
      </c>
      <c r="K155" s="22">
        <f>FC_OTH_CP_SC_E!K$2</f>
        <v>58.413062933709163</v>
      </c>
      <c r="L155" s="22">
        <f>FC_OTH_CP_SC_E!L$2</f>
        <v>73.99045713658704</v>
      </c>
      <c r="M155" s="22">
        <f>FC_OTH_CP_SC_E!M$2</f>
        <v>104.34380564755786</v>
      </c>
      <c r="N155" s="22">
        <f>FC_OTH_CP_SC_E!N$2</f>
        <v>68.674880278117286</v>
      </c>
      <c r="O155" s="22">
        <f>FC_OTH_CP_SC_E!O$2</f>
        <v>72.138067153621947</v>
      </c>
      <c r="P155" s="22">
        <f>FC_OTH_CP_SC_E!P$2</f>
        <v>92.08534449965353</v>
      </c>
      <c r="Q155" s="22">
        <f>FC_OTH_CP_SC_E!Q$2</f>
        <v>61.775494633759052</v>
      </c>
      <c r="R155" s="22">
        <f>FC_OTH_CP_SC_E!R$2</f>
        <v>71.445184142864434</v>
      </c>
      <c r="S155" s="22">
        <f>FC_OTH_CP_SC_E!S$2</f>
        <v>105.44542366133032</v>
      </c>
      <c r="T155" s="22">
        <f>FC_OTH_CP_SC_E!T$2</f>
        <v>99.823098548489639</v>
      </c>
      <c r="U155" s="22">
        <f>FC_OTH_CP_SC_E!U$2</f>
        <v>85.464573585876565</v>
      </c>
      <c r="V155" s="22">
        <f>FC_OTH_CP_SC_E!V$2</f>
        <v>67.000295287691458</v>
      </c>
      <c r="W155" s="22">
        <f>FC_OTH_CP_SC_E!W$2</f>
        <v>95.520705100221278</v>
      </c>
      <c r="X155" s="22">
        <f>FC_OTH_CP_SC_E!X$2</f>
        <v>59.22812311366814</v>
      </c>
    </row>
    <row r="156" spans="1:24" ht="11.25" customHeight="1" x14ac:dyDescent="0.2">
      <c r="A156" s="23" t="s">
        <v>469</v>
      </c>
      <c r="B156" s="21" t="str">
        <f ca="1">HYPERLINK("#"&amp;CELL("address",FC_OTH_CP_HW_E!$X$2),"FC_OTH_CP_HW_E")</f>
        <v>FC_OTH_CP_HW_E</v>
      </c>
      <c r="C156" s="22">
        <f>FC_OTH_CP_HW_E!C$2</f>
        <v>197.24355871248412</v>
      </c>
      <c r="D156" s="22">
        <f>FC_OTH_CP_HW_E!D$2</f>
        <v>204.57844317946797</v>
      </c>
      <c r="E156" s="22">
        <f>FC_OTH_CP_HW_E!E$2</f>
        <v>209.82578854566452</v>
      </c>
      <c r="F156" s="22">
        <f>FC_OTH_CP_HW_E!F$2</f>
        <v>208.88622853252571</v>
      </c>
      <c r="G156" s="22">
        <f>FC_OTH_CP_HW_E!G$2</f>
        <v>213.25218986390468</v>
      </c>
      <c r="H156" s="22">
        <f>FC_OTH_CP_HW_E!H$2</f>
        <v>216.94715027091723</v>
      </c>
      <c r="I156" s="22">
        <f>FC_OTH_CP_HW_E!I$2</f>
        <v>218.43670357389709</v>
      </c>
      <c r="J156" s="22">
        <f>FC_OTH_CP_HW_E!J$2</f>
        <v>224.22922545988095</v>
      </c>
      <c r="K156" s="22">
        <f>FC_OTH_CP_HW_E!K$2</f>
        <v>224.873781349811</v>
      </c>
      <c r="L156" s="22">
        <f>FC_OTH_CP_HW_E!L$2</f>
        <v>227.03007969038032</v>
      </c>
      <c r="M156" s="22">
        <f>FC_OTH_CP_HW_E!M$2</f>
        <v>225.11199792093424</v>
      </c>
      <c r="N156" s="22">
        <f>FC_OTH_CP_HW_E!N$2</f>
        <v>230.87877193102878</v>
      </c>
      <c r="O156" s="22">
        <f>FC_OTH_CP_HW_E!O$2</f>
        <v>224.18472143820151</v>
      </c>
      <c r="P156" s="22">
        <f>FC_OTH_CP_HW_E!P$2</f>
        <v>221.28489064739756</v>
      </c>
      <c r="Q156" s="22">
        <f>FC_OTH_CP_HW_E!Q$2</f>
        <v>223.18938991289525</v>
      </c>
      <c r="R156" s="22">
        <f>FC_OTH_CP_HW_E!R$2</f>
        <v>225.06341176303914</v>
      </c>
      <c r="S156" s="22">
        <f>FC_OTH_CP_HW_E!S$2</f>
        <v>223.04273266515969</v>
      </c>
      <c r="T156" s="22">
        <f>FC_OTH_CP_HW_E!T$2</f>
        <v>219.77395608701335</v>
      </c>
      <c r="U156" s="22">
        <f>FC_OTH_CP_HW_E!U$2</f>
        <v>217.04030635453398</v>
      </c>
      <c r="V156" s="22">
        <f>FC_OTH_CP_HW_E!V$2</f>
        <v>215.8484996296998</v>
      </c>
      <c r="W156" s="22">
        <f>FC_OTH_CP_HW_E!W$2</f>
        <v>184.00284561120526</v>
      </c>
      <c r="X156" s="22">
        <f>FC_OTH_CP_HW_E!X$2</f>
        <v>201.2021713496232</v>
      </c>
    </row>
    <row r="157" spans="1:24" ht="11.25" customHeight="1" x14ac:dyDescent="0.2">
      <c r="A157" s="23" t="s">
        <v>468</v>
      </c>
      <c r="B157" s="21" t="str">
        <f ca="1">HYPERLINK("#"&amp;CELL("address",FC_OTH_CP_CA_E!$X$2),"FC_OTH_CP_CA_E")</f>
        <v>FC_OTH_CP_CA_E</v>
      </c>
      <c r="C157" s="22">
        <f>FC_OTH_CP_CA_E!C$2</f>
        <v>166.45682620708902</v>
      </c>
      <c r="D157" s="22">
        <f>FC_OTH_CP_CA_E!D$2</f>
        <v>175.40665152085307</v>
      </c>
      <c r="E157" s="22">
        <f>FC_OTH_CP_CA_E!E$2</f>
        <v>196.35629615329469</v>
      </c>
      <c r="F157" s="22">
        <f>FC_OTH_CP_CA_E!F$2</f>
        <v>205.31947442356656</v>
      </c>
      <c r="G157" s="22">
        <f>FC_OTH_CP_CA_E!G$2</f>
        <v>213.52260506491129</v>
      </c>
      <c r="H157" s="22">
        <f>FC_OTH_CP_CA_E!H$2</f>
        <v>225.7021037888336</v>
      </c>
      <c r="I157" s="22">
        <f>FC_OTH_CP_CA_E!I$2</f>
        <v>230.87021817384203</v>
      </c>
      <c r="J157" s="22">
        <f>FC_OTH_CP_CA_E!J$2</f>
        <v>235.24746767618109</v>
      </c>
      <c r="K157" s="22">
        <f>FC_OTH_CP_CA_E!K$2</f>
        <v>246.23007204911218</v>
      </c>
      <c r="L157" s="22">
        <f>FC_OTH_CP_CA_E!L$2</f>
        <v>243.44096055838418</v>
      </c>
      <c r="M157" s="22">
        <f>FC_OTH_CP_CA_E!M$2</f>
        <v>233.32161125626911</v>
      </c>
      <c r="N157" s="22">
        <f>FC_OTH_CP_CA_E!N$2</f>
        <v>232.53023435709667</v>
      </c>
      <c r="O157" s="22">
        <f>FC_OTH_CP_CA_E!O$2</f>
        <v>238.53935105100365</v>
      </c>
      <c r="P157" s="22">
        <f>FC_OTH_CP_CA_E!P$2</f>
        <v>224.57903351100225</v>
      </c>
      <c r="Q157" s="22">
        <f>FC_OTH_CP_CA_E!Q$2</f>
        <v>246.38139210506381</v>
      </c>
      <c r="R157" s="22">
        <f>FC_OTH_CP_CA_E!R$2</f>
        <v>252.41434060973984</v>
      </c>
      <c r="S157" s="22">
        <f>FC_OTH_CP_CA_E!S$2</f>
        <v>255.6834256199698</v>
      </c>
      <c r="T157" s="22">
        <f>FC_OTH_CP_CA_E!T$2</f>
        <v>262.18920811524299</v>
      </c>
      <c r="U157" s="22">
        <f>FC_OTH_CP_CA_E!U$2</f>
        <v>270.72894396394565</v>
      </c>
      <c r="V157" s="22">
        <f>FC_OTH_CP_CA_E!V$2</f>
        <v>269.14899138576607</v>
      </c>
      <c r="W157" s="22">
        <f>FC_OTH_CP_CA_E!W$2</f>
        <v>242.94811679470848</v>
      </c>
      <c r="X157" s="22">
        <f>FC_OTH_CP_CA_E!X$2</f>
        <v>243.01750355241518</v>
      </c>
    </row>
    <row r="158" spans="1:24" ht="11.25" customHeight="1" x14ac:dyDescent="0.2">
      <c r="A158" s="23" t="s">
        <v>467</v>
      </c>
      <c r="B158" s="21" t="str">
        <f ca="1">HYPERLINK("#"&amp;CELL("address",FC_OTH_CP_VE_E!$X$2),"FC_OTH_CP_VE_E")</f>
        <v>FC_OTH_CP_VE_E</v>
      </c>
      <c r="C158" s="22">
        <f>FC_OTH_CP_VE_E!C$2</f>
        <v>31.661366535556638</v>
      </c>
      <c r="D158" s="22">
        <f>FC_OTH_CP_VE_E!D$2</f>
        <v>32.883773498921606</v>
      </c>
      <c r="E158" s="22">
        <f>FC_OTH_CP_VE_E!E$2</f>
        <v>33.667873732526303</v>
      </c>
      <c r="F158" s="22">
        <f>FC_OTH_CP_VE_E!F$2</f>
        <v>34.380187615281194</v>
      </c>
      <c r="G158" s="22">
        <f>FC_OTH_CP_VE_E!G$2</f>
        <v>35.30939090501365</v>
      </c>
      <c r="H158" s="22">
        <f>FC_OTH_CP_VE_E!H$2</f>
        <v>36.370359886888714</v>
      </c>
      <c r="I158" s="22">
        <f>FC_OTH_CP_VE_E!I$2</f>
        <v>37.648971207855041</v>
      </c>
      <c r="J158" s="22">
        <f>FC_OTH_CP_VE_E!J$2</f>
        <v>38.624809467202915</v>
      </c>
      <c r="K158" s="22">
        <f>FC_OTH_CP_VE_E!K$2</f>
        <v>39.415976813087298</v>
      </c>
      <c r="L158" s="22">
        <f>FC_OTH_CP_VE_E!L$2</f>
        <v>39.915012367565822</v>
      </c>
      <c r="M158" s="22">
        <f>FC_OTH_CP_VE_E!M$2</f>
        <v>40.403860538683574</v>
      </c>
      <c r="N158" s="22">
        <f>FC_OTH_CP_VE_E!N$2</f>
        <v>40.800133543333438</v>
      </c>
      <c r="O158" s="22">
        <f>FC_OTH_CP_VE_E!O$2</f>
        <v>41.06022380493053</v>
      </c>
      <c r="P158" s="22">
        <f>FC_OTH_CP_VE_E!P$2</f>
        <v>41.418012927790045</v>
      </c>
      <c r="Q158" s="22">
        <f>FC_OTH_CP_VE_E!Q$2</f>
        <v>41.775951233529909</v>
      </c>
      <c r="R158" s="22">
        <f>FC_OTH_CP_VE_E!R$2</f>
        <v>42.193174935873735</v>
      </c>
      <c r="S158" s="22">
        <f>FC_OTH_CP_VE_E!S$2</f>
        <v>42.652325199627072</v>
      </c>
      <c r="T158" s="22">
        <f>FC_OTH_CP_VE_E!T$2</f>
        <v>43.177993861701111</v>
      </c>
      <c r="U158" s="22">
        <f>FC_OTH_CP_VE_E!U$2</f>
        <v>43.639917388055885</v>
      </c>
      <c r="V158" s="22">
        <f>FC_OTH_CP_VE_E!V$2</f>
        <v>44.129940467462681</v>
      </c>
      <c r="W158" s="22">
        <f>FC_OTH_CP_VE_E!W$2</f>
        <v>44.661650447992116</v>
      </c>
      <c r="X158" s="22">
        <f>FC_OTH_CP_VE_E!X$2</f>
        <v>45.145585319163345</v>
      </c>
    </row>
    <row r="159" spans="1:24" ht="11.25" customHeight="1" x14ac:dyDescent="0.2">
      <c r="A159" s="23" t="s">
        <v>466</v>
      </c>
      <c r="B159" s="21" t="str">
        <f ca="1">HYPERLINK("#"&amp;CELL("address",FC_OTH_CP_SL_E!$X$2),"FC_OTH_CP_SL_E")</f>
        <v>FC_OTH_CP_SL_E</v>
      </c>
      <c r="C159" s="22">
        <f>FC_OTH_CP_SL_E!C$2</f>
        <v>95.758738195275171</v>
      </c>
      <c r="D159" s="22">
        <f>FC_OTH_CP_SL_E!D$2</f>
        <v>97.11164670051437</v>
      </c>
      <c r="E159" s="22">
        <f>FC_OTH_CP_SL_E!E$2</f>
        <v>98.279691328539386</v>
      </c>
      <c r="F159" s="22">
        <f>FC_OTH_CP_SL_E!F$2</f>
        <v>99.316264090008843</v>
      </c>
      <c r="G159" s="22">
        <f>FC_OTH_CP_SL_E!G$2</f>
        <v>99.675078143138322</v>
      </c>
      <c r="H159" s="22">
        <f>FC_OTH_CP_SL_E!H$2</f>
        <v>100.13242275360081</v>
      </c>
      <c r="I159" s="22">
        <f>FC_OTH_CP_SL_E!I$2</f>
        <v>100.19490690193297</v>
      </c>
      <c r="J159" s="22">
        <f>FC_OTH_CP_SL_E!J$2</f>
        <v>100.38796087893587</v>
      </c>
      <c r="K159" s="22">
        <f>FC_OTH_CP_SL_E!K$2</f>
        <v>101.14848281438535</v>
      </c>
      <c r="L159" s="22">
        <f>FC_OTH_CP_SL_E!L$2</f>
        <v>101.71714202535908</v>
      </c>
      <c r="M159" s="22">
        <f>FC_OTH_CP_SL_E!M$2</f>
        <v>102.8340144131239</v>
      </c>
      <c r="N159" s="22">
        <f>FC_OTH_CP_SL_E!N$2</f>
        <v>104.0565947451902</v>
      </c>
      <c r="O159" s="22">
        <f>FC_OTH_CP_SL_E!O$2</f>
        <v>105.04530726588747</v>
      </c>
      <c r="P159" s="22">
        <f>FC_OTH_CP_SL_E!P$2</f>
        <v>105.97232296645552</v>
      </c>
      <c r="Q159" s="22">
        <f>FC_OTH_CP_SL_E!Q$2</f>
        <v>107.07372359824002</v>
      </c>
      <c r="R159" s="22">
        <f>FC_OTH_CP_SL_E!R$2</f>
        <v>108.84633011723119</v>
      </c>
      <c r="S159" s="22">
        <f>FC_OTH_CP_SL_E!S$2</f>
        <v>105.87815688986808</v>
      </c>
      <c r="T159" s="22">
        <f>FC_OTH_CP_SL_E!T$2</f>
        <v>104.77408335229121</v>
      </c>
      <c r="U159" s="22">
        <f>FC_OTH_CP_SL_E!U$2</f>
        <v>101.41997411872092</v>
      </c>
      <c r="V159" s="22">
        <f>FC_OTH_CP_SL_E!V$2</f>
        <v>97.571919994541005</v>
      </c>
      <c r="W159" s="22">
        <f>FC_OTH_CP_SL_E!W$2</f>
        <v>93.520423157839573</v>
      </c>
      <c r="X159" s="22">
        <f>FC_OTH_CP_SL_E!X$2</f>
        <v>89.644756237120816</v>
      </c>
    </row>
    <row r="160" spans="1:24" ht="11.25" customHeight="1" x14ac:dyDescent="0.2">
      <c r="A160" s="23" t="s">
        <v>465</v>
      </c>
      <c r="B160" s="21" t="str">
        <f ca="1">HYPERLINK("#"&amp;CELL("address",FC_OTH_CP_BL_E!$X$2),"FC_OTH_CP_BL_E")</f>
        <v>FC_OTH_CP_BL_E</v>
      </c>
      <c r="C160" s="22">
        <f>FC_OTH_CP_BL_E!C$2</f>
        <v>229.16556383596438</v>
      </c>
      <c r="D160" s="22">
        <f>FC_OTH_CP_BL_E!D$2</f>
        <v>237.7832193445731</v>
      </c>
      <c r="E160" s="22">
        <f>FC_OTH_CP_BL_E!E$2</f>
        <v>241.14775570722657</v>
      </c>
      <c r="F160" s="22">
        <f>FC_OTH_CP_BL_E!F$2</f>
        <v>243.41434061389972</v>
      </c>
      <c r="G160" s="22">
        <f>FC_OTH_CP_BL_E!G$2</f>
        <v>247.38881794042925</v>
      </c>
      <c r="H160" s="22">
        <f>FC_OTH_CP_BL_E!H$2</f>
        <v>250.60900593669248</v>
      </c>
      <c r="I160" s="22">
        <f>FC_OTH_CP_BL_E!I$2</f>
        <v>254.45113536413129</v>
      </c>
      <c r="J160" s="22">
        <f>FC_OTH_CP_BL_E!J$2</f>
        <v>258.3823927075361</v>
      </c>
      <c r="K160" s="22">
        <f>FC_OTH_CP_BL_E!K$2</f>
        <v>262.04844862817208</v>
      </c>
      <c r="L160" s="22">
        <f>FC_OTH_CP_BL_E!L$2</f>
        <v>263.32526109363897</v>
      </c>
      <c r="M160" s="22">
        <f>FC_OTH_CP_BL_E!M$2</f>
        <v>265.00910087331732</v>
      </c>
      <c r="N160" s="22">
        <f>FC_OTH_CP_BL_E!N$2</f>
        <v>268.08870467524287</v>
      </c>
      <c r="O160" s="22">
        <f>FC_OTH_CP_BL_E!O$2</f>
        <v>270.90535528030546</v>
      </c>
      <c r="P160" s="22">
        <f>FC_OTH_CP_BL_E!P$2</f>
        <v>273.29610520335638</v>
      </c>
      <c r="Q160" s="22">
        <f>FC_OTH_CP_BL_E!Q$2</f>
        <v>275.4363861799622</v>
      </c>
      <c r="R160" s="22">
        <f>FC_OTH_CP_BL_E!R$2</f>
        <v>277.67302811062234</v>
      </c>
      <c r="S160" s="22">
        <f>FC_OTH_CP_BL_E!S$2</f>
        <v>266.69686123608733</v>
      </c>
      <c r="T160" s="22">
        <f>FC_OTH_CP_BL_E!T$2</f>
        <v>263.42270314151637</v>
      </c>
      <c r="U160" s="22">
        <f>FC_OTH_CP_BL_E!U$2</f>
        <v>247.62011548550919</v>
      </c>
      <c r="V160" s="22">
        <f>FC_OTH_CP_BL_E!V$2</f>
        <v>229.98418120062945</v>
      </c>
      <c r="W160" s="22">
        <f>FC_OTH_CP_BL_E!W$2</f>
        <v>196.99278089256919</v>
      </c>
      <c r="X160" s="22">
        <f>FC_OTH_CP_BL_E!X$2</f>
        <v>179.82944955297751</v>
      </c>
    </row>
    <row r="161" spans="1:24" ht="11.25" customHeight="1" x14ac:dyDescent="0.2">
      <c r="A161" s="23" t="s">
        <v>464</v>
      </c>
      <c r="B161" s="21" t="str">
        <f ca="1">HYPERLINK("#"&amp;CELL("address",FC_OTH_CP_CR_E!$X$2),"FC_OTH_CP_CR_E")</f>
        <v>FC_OTH_CP_CR_E</v>
      </c>
      <c r="C161" s="22">
        <f>FC_OTH_CP_CR_E!C$2</f>
        <v>108.93933845057954</v>
      </c>
      <c r="D161" s="22">
        <f>FC_OTH_CP_CR_E!D$2</f>
        <v>113.76512892349052</v>
      </c>
      <c r="E161" s="22">
        <f>FC_OTH_CP_CR_E!E$2</f>
        <v>118.93377681959008</v>
      </c>
      <c r="F161" s="22">
        <f>FC_OTH_CP_CR_E!F$2</f>
        <v>123.25795281651446</v>
      </c>
      <c r="G161" s="22">
        <f>FC_OTH_CP_CR_E!G$2</f>
        <v>128.18025505705666</v>
      </c>
      <c r="H161" s="22">
        <f>FC_OTH_CP_CR_E!H$2</f>
        <v>132.50205497885565</v>
      </c>
      <c r="I161" s="22">
        <f>FC_OTH_CP_CR_E!I$2</f>
        <v>136.0649447663786</v>
      </c>
      <c r="J161" s="22">
        <f>FC_OTH_CP_CR_E!J$2</f>
        <v>137.68859150213126</v>
      </c>
      <c r="K161" s="22">
        <f>FC_OTH_CP_CR_E!K$2</f>
        <v>138.38150536594324</v>
      </c>
      <c r="L161" s="22">
        <f>FC_OTH_CP_CR_E!L$2</f>
        <v>138.62929890357941</v>
      </c>
      <c r="M161" s="22">
        <f>FC_OTH_CP_CR_E!M$2</f>
        <v>138.72619928215539</v>
      </c>
      <c r="N161" s="22">
        <f>FC_OTH_CP_CR_E!N$2</f>
        <v>138.44207071242101</v>
      </c>
      <c r="O161" s="22">
        <f>FC_OTH_CP_CR_E!O$2</f>
        <v>138.16008634656509</v>
      </c>
      <c r="P161" s="22">
        <f>FC_OTH_CP_CR_E!P$2</f>
        <v>137.89813400666884</v>
      </c>
      <c r="Q161" s="22">
        <f>FC_OTH_CP_CR_E!Q$2</f>
        <v>137.99830582646678</v>
      </c>
      <c r="R161" s="22">
        <f>FC_OTH_CP_CR_E!R$2</f>
        <v>138.92448851846206</v>
      </c>
      <c r="S161" s="22">
        <f>FC_OTH_CP_CR_E!S$2</f>
        <v>137.8769641844425</v>
      </c>
      <c r="T161" s="22">
        <f>FC_OTH_CP_CR_E!T$2</f>
        <v>137.09391530454045</v>
      </c>
      <c r="U161" s="22">
        <f>FC_OTH_CP_CR_E!U$2</f>
        <v>136.35565519471666</v>
      </c>
      <c r="V161" s="22">
        <f>FC_OTH_CP_CR_E!V$2</f>
        <v>135.45673328234443</v>
      </c>
      <c r="W161" s="22">
        <f>FC_OTH_CP_CR_E!W$2</f>
        <v>134.31789780663473</v>
      </c>
      <c r="X161" s="22">
        <f>FC_OTH_CP_CR_E!X$2</f>
        <v>132.54669217456629</v>
      </c>
    </row>
    <row r="162" spans="1:24" ht="11.25" customHeight="1" x14ac:dyDescent="0.2">
      <c r="A162" s="23" t="s">
        <v>463</v>
      </c>
      <c r="B162" s="21" t="str">
        <f ca="1">HYPERLINK("#"&amp;CELL("address",FC_OTH_CP_BT_E!$X$2),"FC_OTH_CP_BT_E")</f>
        <v>FC_OTH_CP_BT_E</v>
      </c>
      <c r="C162" s="22">
        <f>FC_OTH_CP_BT_E!C$2</f>
        <v>70.471116054656264</v>
      </c>
      <c r="D162" s="22">
        <f>FC_OTH_CP_BT_E!D$2</f>
        <v>75.138764198870874</v>
      </c>
      <c r="E162" s="22">
        <f>FC_OTH_CP_BT_E!E$2</f>
        <v>78.897684222406227</v>
      </c>
      <c r="F162" s="22">
        <f>FC_OTH_CP_BT_E!F$2</f>
        <v>82.304882048085659</v>
      </c>
      <c r="G162" s="22">
        <f>FC_OTH_CP_BT_E!G$2</f>
        <v>86.224711568194067</v>
      </c>
      <c r="H162" s="22">
        <f>FC_OTH_CP_BT_E!H$2</f>
        <v>90.994734410452494</v>
      </c>
      <c r="I162" s="22">
        <f>FC_OTH_CP_BT_E!I$2</f>
        <v>96.31934163452128</v>
      </c>
      <c r="J162" s="22">
        <f>FC_OTH_CP_BT_E!J$2</f>
        <v>100.85604610860672</v>
      </c>
      <c r="K162" s="22">
        <f>FC_OTH_CP_BT_E!K$2</f>
        <v>103.71381480564342</v>
      </c>
      <c r="L162" s="22">
        <f>FC_OTH_CP_BT_E!L$2</f>
        <v>106.09076968617087</v>
      </c>
      <c r="M162" s="22">
        <f>FC_OTH_CP_BT_E!M$2</f>
        <v>107.64103031047918</v>
      </c>
      <c r="N162" s="22">
        <f>FC_OTH_CP_BT_E!N$2</f>
        <v>108.86112169340312</v>
      </c>
      <c r="O162" s="22">
        <f>FC_OTH_CP_BT_E!O$2</f>
        <v>109.35672607678562</v>
      </c>
      <c r="P162" s="22">
        <f>FC_OTH_CP_BT_E!P$2</f>
        <v>109.43486598704513</v>
      </c>
      <c r="Q162" s="22">
        <f>FC_OTH_CP_BT_E!Q$2</f>
        <v>108.87143888999636</v>
      </c>
      <c r="R162" s="22">
        <f>FC_OTH_CP_BT_E!R$2</f>
        <v>107.94829444720065</v>
      </c>
      <c r="S162" s="22">
        <f>FC_OTH_CP_BT_E!S$2</f>
        <v>107.3861991511905</v>
      </c>
      <c r="T162" s="22">
        <f>FC_OTH_CP_BT_E!T$2</f>
        <v>109.57525794709842</v>
      </c>
      <c r="U162" s="22">
        <f>FC_OTH_CP_BT_E!U$2</f>
        <v>110.15536717413082</v>
      </c>
      <c r="V162" s="22">
        <f>FC_OTH_CP_BT_E!V$2</f>
        <v>110.08746819007823</v>
      </c>
      <c r="W162" s="22">
        <f>FC_OTH_CP_BT_E!W$2</f>
        <v>100.76137581144611</v>
      </c>
      <c r="X162" s="22">
        <f>FC_OTH_CP_BT_E!X$2</f>
        <v>98.282607327795731</v>
      </c>
    </row>
    <row r="163" spans="1:24" ht="11.25" customHeight="1" x14ac:dyDescent="0.2">
      <c r="A163" s="23" t="s">
        <v>462</v>
      </c>
      <c r="B163" s="21" t="str">
        <f ca="1">HYPERLINK("#"&amp;CELL("address",FC_OTH_CP_IT_E!$X$2),"FC_OTH_CP_IT_E")</f>
        <v>FC_OTH_CP_IT_E</v>
      </c>
      <c r="C163" s="22">
        <f>FC_OTH_CP_IT_E!C$2</f>
        <v>67.688194516241964</v>
      </c>
      <c r="D163" s="22">
        <f>FC_OTH_CP_IT_E!D$2</f>
        <v>74.574634150287523</v>
      </c>
      <c r="E163" s="22">
        <f>FC_OTH_CP_IT_E!E$2</f>
        <v>80.044733972501177</v>
      </c>
      <c r="F163" s="22">
        <f>FC_OTH_CP_IT_E!F$2</f>
        <v>85.663483351842302</v>
      </c>
      <c r="G163" s="22">
        <f>FC_OTH_CP_IT_E!G$2</f>
        <v>91.150557302438656</v>
      </c>
      <c r="H163" s="22">
        <f>FC_OTH_CP_IT_E!H$2</f>
        <v>97.295276445868353</v>
      </c>
      <c r="I163" s="22">
        <f>FC_OTH_CP_IT_E!I$2</f>
        <v>101.93334354600815</v>
      </c>
      <c r="J163" s="22">
        <f>FC_OTH_CP_IT_E!J$2</f>
        <v>107.24320657558074</v>
      </c>
      <c r="K163" s="22">
        <f>FC_OTH_CP_IT_E!K$2</f>
        <v>110.73169341476512</v>
      </c>
      <c r="L163" s="22">
        <f>FC_OTH_CP_IT_E!L$2</f>
        <v>114.28809279519221</v>
      </c>
      <c r="M163" s="22">
        <f>FC_OTH_CP_IT_E!M$2</f>
        <v>118.69429230133582</v>
      </c>
      <c r="N163" s="22">
        <f>FC_OTH_CP_IT_E!N$2</f>
        <v>120.61208437054928</v>
      </c>
      <c r="O163" s="22">
        <f>FC_OTH_CP_IT_E!O$2</f>
        <v>122.96294529589572</v>
      </c>
      <c r="P163" s="22">
        <f>FC_OTH_CP_IT_E!P$2</f>
        <v>128.73573361905062</v>
      </c>
      <c r="Q163" s="22">
        <f>FC_OTH_CP_IT_E!Q$2</f>
        <v>139.905402965912</v>
      </c>
      <c r="R163" s="22">
        <f>FC_OTH_CP_IT_E!R$2</f>
        <v>150.23430158588016</v>
      </c>
      <c r="S163" s="22">
        <f>FC_OTH_CP_IT_E!S$2</f>
        <v>153.40948686294107</v>
      </c>
      <c r="T163" s="22">
        <f>FC_OTH_CP_IT_E!T$2</f>
        <v>156.92552924511452</v>
      </c>
      <c r="U163" s="22">
        <f>FC_OTH_CP_IT_E!U$2</f>
        <v>166.41149548313732</v>
      </c>
      <c r="V163" s="22">
        <f>FC_OTH_CP_IT_E!V$2</f>
        <v>167.01845429093092</v>
      </c>
      <c r="W163" s="22">
        <f>FC_OTH_CP_IT_E!W$2</f>
        <v>158.29564532801353</v>
      </c>
      <c r="X163" s="22">
        <f>FC_OTH_CP_IT_E!X$2</f>
        <v>151.53689461304825</v>
      </c>
    </row>
    <row r="164" spans="1:24" ht="11.25" customHeight="1" x14ac:dyDescent="0.2">
      <c r="A164" s="17" t="s">
        <v>204</v>
      </c>
      <c r="B164" s="18" t="str">
        <f ca="1">HYPERLINK("#"&amp;CELL("address",FC_OTH_HH_E!$X$2),"FC_OTH_HH_E")</f>
        <v>FC_OTH_HH_E</v>
      </c>
      <c r="C164" s="19">
        <f>FC_OTH_HH_E!C$2</f>
        <v>2849.7281381804187</v>
      </c>
      <c r="D164" s="19">
        <f>FC_OTH_HH_E!D$2</f>
        <v>2908.5991601524402</v>
      </c>
      <c r="E164" s="19">
        <f>FC_OTH_HH_E!E$2</f>
        <v>3000.2266552020633</v>
      </c>
      <c r="F164" s="19">
        <f>FC_OTH_HH_E!F$2</f>
        <v>3155.0637629249236</v>
      </c>
      <c r="G164" s="19">
        <f>FC_OTH_HH_E!G$2</f>
        <v>3229.7490397956008</v>
      </c>
      <c r="H164" s="19">
        <f>FC_OTH_HH_E!H$2</f>
        <v>3247.3841546302256</v>
      </c>
      <c r="I164" s="19">
        <f>FC_OTH_HH_E!I$2</f>
        <v>3213.9353396388651</v>
      </c>
      <c r="J164" s="19">
        <f>FC_OTH_HH_E!J$2</f>
        <v>3241.8840068787613</v>
      </c>
      <c r="K164" s="19">
        <f>FC_OTH_HH_E!K$2</f>
        <v>3166.1949269131546</v>
      </c>
      <c r="L164" s="19">
        <f>FC_OTH_HH_E!L$2</f>
        <v>3255.1411865864138</v>
      </c>
      <c r="M164" s="19">
        <f>FC_OTH_HH_E!M$2</f>
        <v>2922.7846947549442</v>
      </c>
      <c r="N164" s="19">
        <f>FC_OTH_HH_E!N$2</f>
        <v>2777.1293207222698</v>
      </c>
      <c r="O164" s="19">
        <f>FC_OTH_HH_E!O$2</f>
        <v>2694.957953568357</v>
      </c>
      <c r="P164" s="19">
        <f>FC_OTH_HH_E!P$2</f>
        <v>2634.8082545141879</v>
      </c>
      <c r="Q164" s="19">
        <f>FC_OTH_HH_E!Q$2</f>
        <v>2776.6917454858121</v>
      </c>
      <c r="R164" s="19">
        <f>FC_OTH_HH_E!R$2</f>
        <v>2751.7485812553741</v>
      </c>
      <c r="S164" s="19">
        <f>FC_OTH_HH_E!S$2</f>
        <v>2819.483748925194</v>
      </c>
      <c r="T164" s="19">
        <f>FC_OTH_HH_E!T$2</f>
        <v>2801.7853826311266</v>
      </c>
      <c r="U164" s="19">
        <f>FC_OTH_HH_E!U$2</f>
        <v>2877.7584694754937</v>
      </c>
      <c r="V164" s="19">
        <f>FC_OTH_HH_E!V$2</f>
        <v>2891.3479793637143</v>
      </c>
      <c r="W164" s="19">
        <f>FC_OTH_HH_E!W$2</f>
        <v>3014.1895958727423</v>
      </c>
      <c r="X164" s="19">
        <f>FC_OTH_HH_E!X$2</f>
        <v>3022.5243336199483</v>
      </c>
    </row>
    <row r="165" spans="1:24" ht="11.25" customHeight="1" x14ac:dyDescent="0.2">
      <c r="A165" s="23" t="s">
        <v>455</v>
      </c>
      <c r="B165" s="21" t="str">
        <f ca="1">HYPERLINK("#"&amp;CELL("address",FC_OTH_HH_SH_E!$X$2),"FC_OTH_HH_SH_E")</f>
        <v>FC_OTH_HH_SH_E</v>
      </c>
      <c r="C165" s="22">
        <f>FC_OTH_HH_SH_E!C$2</f>
        <v>1011.9023865901019</v>
      </c>
      <c r="D165" s="22">
        <f>FC_OTH_HH_SH_E!D$2</f>
        <v>1020.9713967022585</v>
      </c>
      <c r="E165" s="22">
        <f>FC_OTH_HH_SH_E!E$2</f>
        <v>1049.1469105791348</v>
      </c>
      <c r="F165" s="22">
        <f>FC_OTH_HH_SH_E!F$2</f>
        <v>1146.3967530483544</v>
      </c>
      <c r="G165" s="22">
        <f>FC_OTH_HH_SH_E!G$2</f>
        <v>1201.2472915977464</v>
      </c>
      <c r="H165" s="22">
        <f>FC_OTH_HH_SH_E!H$2</f>
        <v>1204.4895438829969</v>
      </c>
      <c r="I165" s="22">
        <f>FC_OTH_HH_SH_E!I$2</f>
        <v>1177.2891344737166</v>
      </c>
      <c r="J165" s="22">
        <f>FC_OTH_HH_SH_E!J$2</f>
        <v>1197.5328377963392</v>
      </c>
      <c r="K165" s="22">
        <f>FC_OTH_HH_SH_E!K$2</f>
        <v>1150.1782429635746</v>
      </c>
      <c r="L165" s="22">
        <f>FC_OTH_HH_SH_E!L$2</f>
        <v>1219.211261660749</v>
      </c>
      <c r="M165" s="22">
        <f>FC_OTH_HH_SH_E!M$2</f>
        <v>833.98579743797791</v>
      </c>
      <c r="N165" s="22">
        <f>FC_OTH_HH_SH_E!N$2</f>
        <v>826.24416079533853</v>
      </c>
      <c r="O165" s="22">
        <f>FC_OTH_HH_SH_E!O$2</f>
        <v>869.3369470793516</v>
      </c>
      <c r="P165" s="22">
        <f>FC_OTH_HH_SH_E!P$2</f>
        <v>909.93811160851862</v>
      </c>
      <c r="Q165" s="22">
        <f>FC_OTH_HH_SH_E!Q$2</f>
        <v>1118.8186252393498</v>
      </c>
      <c r="R165" s="22">
        <f>FC_OTH_HH_SH_E!R$2</f>
        <v>1110.2309827992051</v>
      </c>
      <c r="S165" s="22">
        <f>FC_OTH_HH_SH_E!S$2</f>
        <v>1088.5035949416538</v>
      </c>
      <c r="T165" s="22">
        <f>FC_OTH_HH_SH_E!T$2</f>
        <v>1089.9184798549873</v>
      </c>
      <c r="U165" s="22">
        <f>FC_OTH_HH_SH_E!U$2</f>
        <v>1102.2636865159459</v>
      </c>
      <c r="V165" s="22">
        <f>FC_OTH_HH_SH_E!V$2</f>
        <v>1116.4475634131563</v>
      </c>
      <c r="W165" s="22">
        <f>FC_OTH_HH_SH_E!W$2</f>
        <v>1151.2748271485891</v>
      </c>
      <c r="X165" s="22">
        <f>FC_OTH_HH_SH_E!X$2</f>
        <v>1158.3931862118022</v>
      </c>
    </row>
    <row r="166" spans="1:24" ht="11.25" customHeight="1" x14ac:dyDescent="0.2">
      <c r="A166" s="23" t="s">
        <v>456</v>
      </c>
      <c r="B166" s="21" t="str">
        <f ca="1">HYPERLINK("#"&amp;CELL("address",FC_OTH_HH_SC_E!$X$2),"FC_OTH_HH_SC_E")</f>
        <v>FC_OTH_HH_SC_E</v>
      </c>
      <c r="C166" s="22">
        <f>FC_OTH_HH_SC_E!C$2</f>
        <v>6.349886716186484</v>
      </c>
      <c r="D166" s="22">
        <f>FC_OTH_HH_SC_E!D$2</f>
        <v>7.1126215302519293</v>
      </c>
      <c r="E166" s="22">
        <f>FC_OTH_HH_SC_E!E$2</f>
        <v>6.0813071454860061</v>
      </c>
      <c r="F166" s="22">
        <f>FC_OTH_HH_SC_E!F$2</f>
        <v>14.778528892695849</v>
      </c>
      <c r="G166" s="22">
        <f>FC_OTH_HH_SC_E!G$2</f>
        <v>12.212087158815692</v>
      </c>
      <c r="H166" s="22">
        <f>FC_OTH_HH_SC_E!H$2</f>
        <v>16.26191935395715</v>
      </c>
      <c r="I166" s="22">
        <f>FC_OTH_HH_SC_E!I$2</f>
        <v>20.749113754607556</v>
      </c>
      <c r="J166" s="22">
        <f>FC_OTH_HH_SC_E!J$2</f>
        <v>10.2651128769007</v>
      </c>
      <c r="K166" s="22">
        <f>FC_OTH_HH_SC_E!K$2</f>
        <v>10.107052274109231</v>
      </c>
      <c r="L166" s="22">
        <f>FC_OTH_HH_SC_E!L$2</f>
        <v>17.295684396453431</v>
      </c>
      <c r="M166" s="22">
        <f>FC_OTH_HH_SC_E!M$2</f>
        <v>27.47066972389414</v>
      </c>
      <c r="N166" s="22">
        <f>FC_OTH_HH_SC_E!N$2</f>
        <v>26.014091907901008</v>
      </c>
      <c r="O166" s="22">
        <f>FC_OTH_HH_SC_E!O$2</f>
        <v>24.398633801471295</v>
      </c>
      <c r="P166" s="22">
        <f>FC_OTH_HH_SC_E!P$2</f>
        <v>23.293899875800133</v>
      </c>
      <c r="Q166" s="22">
        <f>FC_OTH_HH_SC_E!Q$2</f>
        <v>22.539122957867576</v>
      </c>
      <c r="R166" s="22">
        <f>FC_OTH_HH_SC_E!R$2</f>
        <v>22.650735645361596</v>
      </c>
      <c r="S166" s="22">
        <f>FC_OTH_HH_SC_E!S$2</f>
        <v>24.540508264068031</v>
      </c>
      <c r="T166" s="22">
        <f>FC_OTH_HH_SC_E!T$2</f>
        <v>23.815993121238179</v>
      </c>
      <c r="U166" s="22">
        <f>FC_OTH_HH_SC_E!U$2</f>
        <v>24.994506544377579</v>
      </c>
      <c r="V166" s="22">
        <f>FC_OTH_HH_SC_E!V$2</f>
        <v>25.013423139390444</v>
      </c>
      <c r="W166" s="22">
        <f>FC_OTH_HH_SC_E!W$2</f>
        <v>25.832497372695133</v>
      </c>
      <c r="X166" s="22">
        <f>FC_OTH_HH_SC_E!X$2</f>
        <v>27.009123913251209</v>
      </c>
    </row>
    <row r="167" spans="1:24" ht="11.25" customHeight="1" x14ac:dyDescent="0.2">
      <c r="A167" s="23" t="s">
        <v>457</v>
      </c>
      <c r="B167" s="21" t="str">
        <f ca="1">HYPERLINK("#"&amp;CELL("address",FC_OTH_HH_WH_E!$X$2),"FC_OTH_HH_WH_E")</f>
        <v>FC_OTH_HH_WH_E</v>
      </c>
      <c r="C167" s="22">
        <f>FC_OTH_HH_WH_E!C$2</f>
        <v>468.35010827618697</v>
      </c>
      <c r="D167" s="22">
        <f>FC_OTH_HH_WH_E!D$2</f>
        <v>468.30637889752984</v>
      </c>
      <c r="E167" s="22">
        <f>FC_OTH_HH_WH_E!E$2</f>
        <v>468.94266860051698</v>
      </c>
      <c r="F167" s="22">
        <f>FC_OTH_HH_WH_E!F$2</f>
        <v>471.67369752796344</v>
      </c>
      <c r="G167" s="22">
        <f>FC_OTH_HH_WH_E!G$2</f>
        <v>468.38399149678395</v>
      </c>
      <c r="H167" s="22">
        <f>FC_OTH_HH_WH_E!H$2</f>
        <v>463.04923574825318</v>
      </c>
      <c r="I167" s="22">
        <f>FC_OTH_HH_WH_E!I$2</f>
        <v>466.79219823352355</v>
      </c>
      <c r="J167" s="22">
        <f>FC_OTH_HH_WH_E!J$2</f>
        <v>474.62648898947293</v>
      </c>
      <c r="K167" s="22">
        <f>FC_OTH_HH_WH_E!K$2</f>
        <v>477.54550578643318</v>
      </c>
      <c r="L167" s="22">
        <f>FC_OTH_HH_WH_E!L$2</f>
        <v>476.35307762702388</v>
      </c>
      <c r="M167" s="22">
        <f>FC_OTH_HH_WH_E!M$2</f>
        <v>499.04932295047598</v>
      </c>
      <c r="N167" s="22">
        <f>FC_OTH_HH_WH_E!N$2</f>
        <v>445.03834984620812</v>
      </c>
      <c r="O167" s="22">
        <f>FC_OTH_HH_WH_E!O$2</f>
        <v>422.04826010296728</v>
      </c>
      <c r="P167" s="22">
        <f>FC_OTH_HH_WH_E!P$2</f>
        <v>410.86948400330272</v>
      </c>
      <c r="Q167" s="22">
        <f>FC_OTH_HH_WH_E!Q$2</f>
        <v>387.68807632846705</v>
      </c>
      <c r="R167" s="22">
        <f>FC_OTH_HH_WH_E!R$2</f>
        <v>371.66915855667162</v>
      </c>
      <c r="S167" s="22">
        <f>FC_OTH_HH_WH_E!S$2</f>
        <v>368.75593983831305</v>
      </c>
      <c r="T167" s="22">
        <f>FC_OTH_HH_WH_E!T$2</f>
        <v>374.53832420487493</v>
      </c>
      <c r="U167" s="22">
        <f>FC_OTH_HH_WH_E!U$2</f>
        <v>375.60315446772512</v>
      </c>
      <c r="V167" s="22">
        <f>FC_OTH_HH_WH_E!V$2</f>
        <v>371.20089019710139</v>
      </c>
      <c r="W167" s="22">
        <f>FC_OTH_HH_WH_E!W$2</f>
        <v>399.26475361023756</v>
      </c>
      <c r="X167" s="22">
        <f>FC_OTH_HH_WH_E!X$2</f>
        <v>367.54541105806402</v>
      </c>
    </row>
    <row r="168" spans="1:24" ht="11.25" customHeight="1" x14ac:dyDescent="0.2">
      <c r="A168" s="23" t="s">
        <v>458</v>
      </c>
      <c r="B168" s="21" t="str">
        <f ca="1">HYPERLINK("#"&amp;CELL("address",FC_OTH_HH_CO_E!$X$2),"FC_OTH_HH_CO_E")</f>
        <v>FC_OTH_HH_CO_E</v>
      </c>
      <c r="C168" s="22">
        <f>FC_OTH_HH_CO_E!C$2</f>
        <v>751.25167096633334</v>
      </c>
      <c r="D168" s="22">
        <f>FC_OTH_HH_CO_E!D$2</f>
        <v>778.07983722052745</v>
      </c>
      <c r="E168" s="22">
        <f>FC_OTH_HH_CO_E!E$2</f>
        <v>811.64692805169716</v>
      </c>
      <c r="F168" s="22">
        <f>FC_OTH_HH_CO_E!F$2</f>
        <v>824.28408251950907</v>
      </c>
      <c r="G168" s="22">
        <f>FC_OTH_HH_CO_E!G$2</f>
        <v>822.81138300915245</v>
      </c>
      <c r="H168" s="22">
        <f>FC_OTH_HH_CO_E!H$2</f>
        <v>816.20672920940615</v>
      </c>
      <c r="I168" s="22">
        <f>FC_OTH_HH_CO_E!I$2</f>
        <v>787.26599463102241</v>
      </c>
      <c r="J168" s="22">
        <f>FC_OTH_HH_CO_E!J$2</f>
        <v>790.05057587335671</v>
      </c>
      <c r="K168" s="22">
        <f>FC_OTH_HH_CO_E!K$2</f>
        <v>756.11326775434441</v>
      </c>
      <c r="L168" s="22">
        <f>FC_OTH_HH_CO_E!L$2</f>
        <v>759.132762641113</v>
      </c>
      <c r="M168" s="22">
        <f>FC_OTH_HH_CO_E!M$2</f>
        <v>770.76106312311686</v>
      </c>
      <c r="N168" s="22">
        <f>FC_OTH_HH_CO_E!N$2</f>
        <v>681.00380842632626</v>
      </c>
      <c r="O168" s="22">
        <f>FC_OTH_HH_CO_E!O$2</f>
        <v>595.89584745839738</v>
      </c>
      <c r="P168" s="22">
        <f>FC_OTH_HH_CO_E!P$2</f>
        <v>534.2967463787279</v>
      </c>
      <c r="Q168" s="22">
        <f>FC_OTH_HH_CO_E!Q$2</f>
        <v>504.50767302412402</v>
      </c>
      <c r="R168" s="22">
        <f>FC_OTH_HH_CO_E!R$2</f>
        <v>498.3498065850535</v>
      </c>
      <c r="S168" s="22">
        <f>FC_OTH_HH_CO_E!S$2</f>
        <v>558.45088252675623</v>
      </c>
      <c r="T168" s="22">
        <f>FC_OTH_HH_CO_E!T$2</f>
        <v>552.26054917051283</v>
      </c>
      <c r="U168" s="22">
        <f>FC_OTH_HH_CO_E!U$2</f>
        <v>609.15374772662301</v>
      </c>
      <c r="V168" s="22">
        <f>FC_OTH_HH_CO_E!V$2</f>
        <v>625.28719561303024</v>
      </c>
      <c r="W168" s="22">
        <f>FC_OTH_HH_CO_E!W$2</f>
        <v>676.01425165727551</v>
      </c>
      <c r="X168" s="22">
        <f>FC_OTH_HH_CO_E!X$2</f>
        <v>692.12465940487721</v>
      </c>
    </row>
    <row r="169" spans="1:24" ht="11.25" customHeight="1" x14ac:dyDescent="0.2">
      <c r="A169" s="23" t="s">
        <v>394</v>
      </c>
      <c r="B169" s="21" t="str">
        <f ca="1">HYPERLINK("#"&amp;CELL("address",FC_OTH_HH_RF_E!$X$2),"FC_OTH_HH_RF_E")</f>
        <v>FC_OTH_HH_RF_E</v>
      </c>
      <c r="C169" s="22">
        <f>FC_OTH_HH_RF_E!C$2</f>
        <v>209.13846257273056</v>
      </c>
      <c r="D169" s="22">
        <f>FC_OTH_HH_RF_E!D$2</f>
        <v>211.39726495169998</v>
      </c>
      <c r="E169" s="22">
        <f>FC_OTH_HH_RF_E!E$2</f>
        <v>213.60783781049616</v>
      </c>
      <c r="F169" s="22">
        <f>FC_OTH_HH_RF_E!F$2</f>
        <v>215.39370008790164</v>
      </c>
      <c r="G169" s="22">
        <f>FC_OTH_HH_RF_E!G$2</f>
        <v>216.03088137778181</v>
      </c>
      <c r="H169" s="22">
        <f>FC_OTH_HH_RF_E!H$2</f>
        <v>214.7721814548311</v>
      </c>
      <c r="I169" s="22">
        <f>FC_OTH_HH_RF_E!I$2</f>
        <v>212.41195022617325</v>
      </c>
      <c r="J169" s="22">
        <f>FC_OTH_HH_RF_E!J$2</f>
        <v>207.37678873783878</v>
      </c>
      <c r="K169" s="22">
        <f>FC_OTH_HH_RF_E!K$2</f>
        <v>202.0693966737982</v>
      </c>
      <c r="L169" s="22">
        <f>FC_OTH_HH_RF_E!L$2</f>
        <v>197.2230824631032</v>
      </c>
      <c r="M169" s="22">
        <f>FC_OTH_HH_RF_E!M$2</f>
        <v>191.55221641964854</v>
      </c>
      <c r="N169" s="22">
        <f>FC_OTH_HH_RF_E!N$2</f>
        <v>188.67654573437619</v>
      </c>
      <c r="O169" s="22">
        <f>FC_OTH_HH_RF_E!O$2</f>
        <v>184.74335557817301</v>
      </c>
      <c r="P169" s="22">
        <f>FC_OTH_HH_RF_E!P$2</f>
        <v>179.17821056725441</v>
      </c>
      <c r="Q169" s="22">
        <f>FC_OTH_HH_RF_E!Q$2</f>
        <v>175.29726742558225</v>
      </c>
      <c r="R169" s="22">
        <f>FC_OTH_HH_RF_E!R$2</f>
        <v>169.57077121502496</v>
      </c>
      <c r="S169" s="22">
        <f>FC_OTH_HH_RF_E!S$2</f>
        <v>162.61494620577128</v>
      </c>
      <c r="T169" s="22">
        <f>FC_OTH_HH_RF_E!T$2</f>
        <v>156.65537022059621</v>
      </c>
      <c r="U169" s="22">
        <f>FC_OTH_HH_RF_E!U$2</f>
        <v>150.49216384951524</v>
      </c>
      <c r="V169" s="22">
        <f>FC_OTH_HH_RF_E!V$2</f>
        <v>145.16496489874459</v>
      </c>
      <c r="W169" s="22">
        <f>FC_OTH_HH_RF_E!W$2</f>
        <v>138.84753078830406</v>
      </c>
      <c r="X169" s="22">
        <f>FC_OTH_HH_RF_E!X$2</f>
        <v>133.50063323027709</v>
      </c>
    </row>
    <row r="170" spans="1:24" ht="11.25" customHeight="1" x14ac:dyDescent="0.2">
      <c r="A170" s="23" t="s">
        <v>395</v>
      </c>
      <c r="B170" s="21" t="str">
        <f ca="1">HYPERLINK("#"&amp;CELL("address",FC_OTH_HH_WM_E!$X$2),"FC_OTH_HH_WM_E")</f>
        <v>FC_OTH_HH_WM_E</v>
      </c>
      <c r="C170" s="22">
        <f>FC_OTH_HH_WM_E!C$2</f>
        <v>85.605908511262555</v>
      </c>
      <c r="D170" s="22">
        <f>FC_OTH_HH_WM_E!D$2</f>
        <v>85.729194827275066</v>
      </c>
      <c r="E170" s="22">
        <f>FC_OTH_HH_WM_E!E$2</f>
        <v>87.190666615726386</v>
      </c>
      <c r="F170" s="22">
        <f>FC_OTH_HH_WM_E!F$2</f>
        <v>88.706936271597201</v>
      </c>
      <c r="G170" s="22">
        <f>FC_OTH_HH_WM_E!G$2</f>
        <v>89.436338462353447</v>
      </c>
      <c r="H170" s="22">
        <f>FC_OTH_HH_WM_E!H$2</f>
        <v>89.351620587087325</v>
      </c>
      <c r="I170" s="22">
        <f>FC_OTH_HH_WM_E!I$2</f>
        <v>88.682477712391744</v>
      </c>
      <c r="J170" s="22">
        <f>FC_OTH_HH_WM_E!J$2</f>
        <v>87.434656054861421</v>
      </c>
      <c r="K170" s="22">
        <f>FC_OTH_HH_WM_E!K$2</f>
        <v>84.964015102573072</v>
      </c>
      <c r="L170" s="22">
        <f>FC_OTH_HH_WM_E!L$2</f>
        <v>83.189926158595213</v>
      </c>
      <c r="M170" s="22">
        <f>FC_OTH_HH_WM_E!M$2</f>
        <v>81.239687974481399</v>
      </c>
      <c r="N170" s="22">
        <f>FC_OTH_HH_WM_E!N$2</f>
        <v>79.30119627781896</v>
      </c>
      <c r="O170" s="22">
        <f>FC_OTH_HH_WM_E!O$2</f>
        <v>76.877923525119627</v>
      </c>
      <c r="P170" s="22">
        <f>FC_OTH_HH_WM_E!P$2</f>
        <v>73.930843302616765</v>
      </c>
      <c r="Q170" s="22">
        <f>FC_OTH_HH_WM_E!Q$2</f>
        <v>70.861577316016394</v>
      </c>
      <c r="R170" s="22">
        <f>FC_OTH_HH_WM_E!R$2</f>
        <v>67.700204977199235</v>
      </c>
      <c r="S170" s="22">
        <f>FC_OTH_HH_WM_E!S$2</f>
        <v>64.697243889115526</v>
      </c>
      <c r="T170" s="22">
        <f>FC_OTH_HH_WM_E!T$2</f>
        <v>62.366898197669784</v>
      </c>
      <c r="U170" s="22">
        <f>FC_OTH_HH_WM_E!U$2</f>
        <v>59.21710027672966</v>
      </c>
      <c r="V170" s="22">
        <f>FC_OTH_HH_WM_E!V$2</f>
        <v>56.191546310170878</v>
      </c>
      <c r="W170" s="22">
        <f>FC_OTH_HH_WM_E!W$2</f>
        <v>53.745181472334451</v>
      </c>
      <c r="X170" s="22">
        <f>FC_OTH_HH_WM_E!X$2</f>
        <v>51.681294613229511</v>
      </c>
    </row>
    <row r="171" spans="1:24" ht="11.25" customHeight="1" x14ac:dyDescent="0.2">
      <c r="A171" s="23" t="s">
        <v>396</v>
      </c>
      <c r="B171" s="21" t="str">
        <f ca="1">HYPERLINK("#"&amp;CELL("address",FC_OTH_HH_DR_E!$X$2),"FC_OTH_HH_DR_E")</f>
        <v>FC_OTH_HH_DR_E</v>
      </c>
      <c r="C171" s="22">
        <f>FC_OTH_HH_DR_E!C$2</f>
        <v>15.492988192548447</v>
      </c>
      <c r="D171" s="22">
        <f>FC_OTH_HH_DR_E!D$2</f>
        <v>18.319666735430864</v>
      </c>
      <c r="E171" s="22">
        <f>FC_OTH_HH_DR_E!E$2</f>
        <v>21.294701659538429</v>
      </c>
      <c r="F171" s="22">
        <f>FC_OTH_HH_DR_E!F$2</f>
        <v>24.427541601806706</v>
      </c>
      <c r="G171" s="22">
        <f>FC_OTH_HH_DR_E!G$2</f>
        <v>26.816892532754967</v>
      </c>
      <c r="H171" s="22">
        <f>FC_OTH_HH_DR_E!H$2</f>
        <v>28.490307623440867</v>
      </c>
      <c r="I171" s="22">
        <f>FC_OTH_HH_DR_E!I$2</f>
        <v>29.614823896520647</v>
      </c>
      <c r="J171" s="22">
        <f>FC_OTH_HH_DR_E!J$2</f>
        <v>29.869058835521951</v>
      </c>
      <c r="K171" s="22">
        <f>FC_OTH_HH_DR_E!K$2</f>
        <v>30.213855605497187</v>
      </c>
      <c r="L171" s="22">
        <f>FC_OTH_HH_DR_E!L$2</f>
        <v>30.786137196738931</v>
      </c>
      <c r="M171" s="22">
        <f>FC_OTH_HH_DR_E!M$2</f>
        <v>30.557791146014171</v>
      </c>
      <c r="N171" s="22">
        <f>FC_OTH_HH_DR_E!N$2</f>
        <v>30.383253030345667</v>
      </c>
      <c r="O171" s="22">
        <f>FC_OTH_HH_DR_E!O$2</f>
        <v>29.929257328133527</v>
      </c>
      <c r="P171" s="22">
        <f>FC_OTH_HH_DR_E!P$2</f>
        <v>28.754322114686936</v>
      </c>
      <c r="Q171" s="22">
        <f>FC_OTH_HH_DR_E!Q$2</f>
        <v>27.591660299908938</v>
      </c>
      <c r="R171" s="22">
        <f>FC_OTH_HH_DR_E!R$2</f>
        <v>25.988978092703121</v>
      </c>
      <c r="S171" s="22">
        <f>FC_OTH_HH_DR_E!S$2</f>
        <v>24.772700509392582</v>
      </c>
      <c r="T171" s="22">
        <f>FC_OTH_HH_DR_E!T$2</f>
        <v>23.748827926757283</v>
      </c>
      <c r="U171" s="22">
        <f>FC_OTH_HH_DR_E!U$2</f>
        <v>22.426083291148331</v>
      </c>
      <c r="V171" s="22">
        <f>FC_OTH_HH_DR_E!V$2</f>
        <v>21.347329375263264</v>
      </c>
      <c r="W171" s="22">
        <f>FC_OTH_HH_DR_E!W$2</f>
        <v>20.215521361726754</v>
      </c>
      <c r="X171" s="22">
        <f>FC_OTH_HH_DR_E!X$2</f>
        <v>19.463029488254787</v>
      </c>
    </row>
    <row r="172" spans="1:24" ht="11.25" customHeight="1" x14ac:dyDescent="0.2">
      <c r="A172" s="23" t="s">
        <v>397</v>
      </c>
      <c r="B172" s="21" t="str">
        <f ca="1">HYPERLINK("#"&amp;CELL("address",FC_OTH_HH_DW_E!$X$2),"FC_OTH_HH_DW_E")</f>
        <v>FC_OTH_HH_DW_E</v>
      </c>
      <c r="C172" s="22">
        <f>FC_OTH_HH_DW_E!C$2</f>
        <v>17.968497633857762</v>
      </c>
      <c r="D172" s="22">
        <f>FC_OTH_HH_DW_E!D$2</f>
        <v>20.854650628948566</v>
      </c>
      <c r="E172" s="22">
        <f>FC_OTH_HH_DW_E!E$2</f>
        <v>24.437149529522181</v>
      </c>
      <c r="F172" s="22">
        <f>FC_OTH_HH_DW_E!F$2</f>
        <v>28.236283460342925</v>
      </c>
      <c r="G172" s="22">
        <f>FC_OTH_HH_DW_E!G$2</f>
        <v>31.670084127487627</v>
      </c>
      <c r="H172" s="22">
        <f>FC_OTH_HH_DW_E!H$2</f>
        <v>34.260926525534344</v>
      </c>
      <c r="I172" s="22">
        <f>FC_OTH_HH_DW_E!I$2</f>
        <v>36.027749244151643</v>
      </c>
      <c r="J172" s="22">
        <f>FC_OTH_HH_DW_E!J$2</f>
        <v>36.927842326387221</v>
      </c>
      <c r="K172" s="22">
        <f>FC_OTH_HH_DW_E!K$2</f>
        <v>37.491199375287536</v>
      </c>
      <c r="L172" s="22">
        <f>FC_OTH_HH_DW_E!L$2</f>
        <v>38.067524902458445</v>
      </c>
      <c r="M172" s="22">
        <f>FC_OTH_HH_DW_E!M$2</f>
        <v>38.718867348066283</v>
      </c>
      <c r="N172" s="22">
        <f>FC_OTH_HH_DW_E!N$2</f>
        <v>39.902612877755061</v>
      </c>
      <c r="O172" s="22">
        <f>FC_OTH_HH_DW_E!O$2</f>
        <v>41.575946297767651</v>
      </c>
      <c r="P172" s="22">
        <f>FC_OTH_HH_DW_E!P$2</f>
        <v>42.897083598015143</v>
      </c>
      <c r="Q172" s="22">
        <f>FC_OTH_HH_DW_E!Q$2</f>
        <v>44.382511795365595</v>
      </c>
      <c r="R172" s="22">
        <f>FC_OTH_HH_DW_E!R$2</f>
        <v>45.148512298193452</v>
      </c>
      <c r="S172" s="22">
        <f>FC_OTH_HH_DW_E!S$2</f>
        <v>44.622504119127349</v>
      </c>
      <c r="T172" s="22">
        <f>FC_OTH_HH_DW_E!T$2</f>
        <v>44.799126417443887</v>
      </c>
      <c r="U172" s="22">
        <f>FC_OTH_HH_DW_E!U$2</f>
        <v>44.230239961845264</v>
      </c>
      <c r="V172" s="22">
        <f>FC_OTH_HH_DW_E!V$2</f>
        <v>43.698239159166505</v>
      </c>
      <c r="W172" s="22">
        <f>FC_OTH_HH_DW_E!W$2</f>
        <v>44.689589472177083</v>
      </c>
      <c r="X172" s="22">
        <f>FC_OTH_HH_DW_E!X$2</f>
        <v>47.173688962628503</v>
      </c>
    </row>
    <row r="173" spans="1:24" ht="11.25" customHeight="1" x14ac:dyDescent="0.2">
      <c r="A173" s="23" t="s">
        <v>398</v>
      </c>
      <c r="B173" s="21" t="str">
        <f ca="1">HYPERLINK("#"&amp;CELL("address",FC_OTH_HH_TV_E!$X$2),"FC_OTH_HH_TV_E")</f>
        <v>FC_OTH_HH_TV_E</v>
      </c>
      <c r="C173" s="22">
        <f>FC_OTH_HH_TV_E!C$2</f>
        <v>103.7755611125551</v>
      </c>
      <c r="D173" s="22">
        <f>FC_OTH_HH_TV_E!D$2</f>
        <v>110.81526613301189</v>
      </c>
      <c r="E173" s="22">
        <f>FC_OTH_HH_TV_E!E$2</f>
        <v>123.25616900453109</v>
      </c>
      <c r="F173" s="22">
        <f>FC_OTH_HH_TV_E!F$2</f>
        <v>137.84207365972077</v>
      </c>
      <c r="G173" s="22">
        <f>FC_OTH_HH_TV_E!G$2</f>
        <v>149.34618387859479</v>
      </c>
      <c r="H173" s="22">
        <f>FC_OTH_HH_TV_E!H$2</f>
        <v>162.09265149839771</v>
      </c>
      <c r="I173" s="22">
        <f>FC_OTH_HH_TV_E!I$2</f>
        <v>171.04816157286828</v>
      </c>
      <c r="J173" s="22">
        <f>FC_OTH_HH_TV_E!J$2</f>
        <v>180.16200648769521</v>
      </c>
      <c r="K173" s="22">
        <f>FC_OTH_HH_TV_E!K$2</f>
        <v>188.06223838447934</v>
      </c>
      <c r="L173" s="22">
        <f>FC_OTH_HH_TV_E!L$2</f>
        <v>199.29727737453049</v>
      </c>
      <c r="M173" s="22">
        <f>FC_OTH_HH_TV_E!M$2</f>
        <v>210.249283046637</v>
      </c>
      <c r="N173" s="22">
        <f>FC_OTH_HH_TV_E!N$2</f>
        <v>217.51014806000703</v>
      </c>
      <c r="O173" s="22">
        <f>FC_OTH_HH_TV_E!O$2</f>
        <v>214.20856825611202</v>
      </c>
      <c r="P173" s="22">
        <f>FC_OTH_HH_TV_E!P$2</f>
        <v>206.75790328346832</v>
      </c>
      <c r="Q173" s="22">
        <f>FC_OTH_HH_TV_E!Q$2</f>
        <v>206.72680079047026</v>
      </c>
      <c r="R173" s="22">
        <f>FC_OTH_HH_TV_E!R$2</f>
        <v>220.34543807730421</v>
      </c>
      <c r="S173" s="22">
        <f>FC_OTH_HH_TV_E!S$2</f>
        <v>242.27602214095438</v>
      </c>
      <c r="T173" s="22">
        <f>FC_OTH_HH_TV_E!T$2</f>
        <v>236.76117769150315</v>
      </c>
      <c r="U173" s="22">
        <f>FC_OTH_HH_TV_E!U$2</f>
        <v>242.81147200471941</v>
      </c>
      <c r="V173" s="22">
        <f>FC_OTH_HH_TV_E!V$2</f>
        <v>239.43070900285531</v>
      </c>
      <c r="W173" s="22">
        <f>FC_OTH_HH_TV_E!W$2</f>
        <v>245.3784119701416</v>
      </c>
      <c r="X173" s="22">
        <f>FC_OTH_HH_TV_E!X$2</f>
        <v>253.52326008973188</v>
      </c>
    </row>
    <row r="174" spans="1:24" ht="11.25" customHeight="1" x14ac:dyDescent="0.2">
      <c r="A174" s="23" t="s">
        <v>459</v>
      </c>
      <c r="B174" s="21" t="str">
        <f ca="1">HYPERLINK("#"&amp;CELL("address",FC_OTH_HH_IT_E!$X$2),"FC_OTH_HH_IT_E")</f>
        <v>FC_OTH_HH_IT_E</v>
      </c>
      <c r="C174" s="22">
        <f>FC_OTH_HH_IT_E!C$2</f>
        <v>20.085855187414236</v>
      </c>
      <c r="D174" s="22">
        <f>FC_OTH_HH_IT_E!D$2</f>
        <v>21.650945428822428</v>
      </c>
      <c r="E174" s="22">
        <f>FC_OTH_HH_IT_E!E$2</f>
        <v>23.215453145735651</v>
      </c>
      <c r="F174" s="22">
        <f>FC_OTH_HH_IT_E!F$2</f>
        <v>24.908620185252801</v>
      </c>
      <c r="G174" s="22">
        <f>FC_OTH_HH_IT_E!G$2</f>
        <v>27.376178448951471</v>
      </c>
      <c r="H174" s="22">
        <f>FC_OTH_HH_IT_E!H$2</f>
        <v>29.4822328397949</v>
      </c>
      <c r="I174" s="22">
        <f>FC_OTH_HH_IT_E!I$2</f>
        <v>31.078713999187681</v>
      </c>
      <c r="J174" s="22">
        <f>FC_OTH_HH_IT_E!J$2</f>
        <v>33.516272326672564</v>
      </c>
      <c r="K174" s="22">
        <f>FC_OTH_HH_IT_E!K$2</f>
        <v>35.136078536326544</v>
      </c>
      <c r="L174" s="22">
        <f>FC_OTH_HH_IT_E!L$2</f>
        <v>38.725478524582229</v>
      </c>
      <c r="M174" s="22">
        <f>FC_OTH_HH_IT_E!M$2</f>
        <v>43.230492450724462</v>
      </c>
      <c r="N174" s="22">
        <f>FC_OTH_HH_IT_E!N$2</f>
        <v>46.046673483427632</v>
      </c>
      <c r="O174" s="22">
        <f>FC_OTH_HH_IT_E!O$2</f>
        <v>45.782258518669792</v>
      </c>
      <c r="P174" s="22">
        <f>FC_OTH_HH_IT_E!P$2</f>
        <v>44.617237862345789</v>
      </c>
      <c r="Q174" s="22">
        <f>FC_OTH_HH_IT_E!Q$2</f>
        <v>45.324028777438556</v>
      </c>
      <c r="R174" s="22">
        <f>FC_OTH_HH_IT_E!R$2</f>
        <v>49.570423507144781</v>
      </c>
      <c r="S174" s="22">
        <f>FC_OTH_HH_IT_E!S$2</f>
        <v>60.020309575141802</v>
      </c>
      <c r="T174" s="22">
        <f>FC_OTH_HH_IT_E!T$2</f>
        <v>65.252870514846563</v>
      </c>
      <c r="U174" s="22">
        <f>FC_OTH_HH_IT_E!U$2</f>
        <v>75.07503418701728</v>
      </c>
      <c r="V174" s="22">
        <f>FC_OTH_HH_IT_E!V$2</f>
        <v>81.742292228298922</v>
      </c>
      <c r="W174" s="22">
        <f>FC_OTH_HH_IT_E!W$2</f>
        <v>91.630567927468832</v>
      </c>
      <c r="X174" s="22">
        <f>FC_OTH_HH_IT_E!X$2</f>
        <v>100.92072241297122</v>
      </c>
    </row>
    <row r="175" spans="1:24" ht="11.25" customHeight="1" x14ac:dyDescent="0.2">
      <c r="A175" s="23" t="s">
        <v>460</v>
      </c>
      <c r="B175" s="21" t="str">
        <f ca="1">HYPERLINK("#"&amp;CELL("address",FC_OTH_HH_LI_E!$X$2),"FC_OTH_HH_LI_E")</f>
        <v>FC_OTH_HH_LI_E</v>
      </c>
      <c r="C175" s="22">
        <f>FC_OTH_HH_LI_E!C$2</f>
        <v>111.12110027134044</v>
      </c>
      <c r="D175" s="22">
        <f>FC_OTH_HH_LI_E!D$2</f>
        <v>115.53180660600147</v>
      </c>
      <c r="E175" s="22">
        <f>FC_OTH_HH_LI_E!E$2</f>
        <v>120.77661165540842</v>
      </c>
      <c r="F175" s="22">
        <f>FC_OTH_HH_LI_E!F$2</f>
        <v>127.12305739294146</v>
      </c>
      <c r="G175" s="22">
        <f>FC_OTH_HH_LI_E!G$2</f>
        <v>132.76877882912891</v>
      </c>
      <c r="H175" s="22">
        <f>FC_OTH_HH_LI_E!H$2</f>
        <v>137.00411786282351</v>
      </c>
      <c r="I175" s="22">
        <f>FC_OTH_HH_LI_E!I$2</f>
        <v>140.64280564402443</v>
      </c>
      <c r="J175" s="22">
        <f>FC_OTH_HH_LI_E!J$2</f>
        <v>141.93523852915692</v>
      </c>
      <c r="K175" s="22">
        <f>FC_OTH_HH_LI_E!K$2</f>
        <v>142.19026602530093</v>
      </c>
      <c r="L175" s="22">
        <f>FC_OTH_HH_LI_E!L$2</f>
        <v>143.28867729267904</v>
      </c>
      <c r="M175" s="22">
        <f>FC_OTH_HH_LI_E!M$2</f>
        <v>141.21032453015744</v>
      </c>
      <c r="N175" s="22">
        <f>FC_OTH_HH_LI_E!N$2</f>
        <v>139.56747390065277</v>
      </c>
      <c r="O175" s="22">
        <f>FC_OTH_HH_LI_E!O$2</f>
        <v>133.7272515629891</v>
      </c>
      <c r="P175" s="22">
        <f>FC_OTH_HH_LI_E!P$2</f>
        <v>125.1550343952271</v>
      </c>
      <c r="Q175" s="22">
        <f>FC_OTH_HH_LI_E!Q$2</f>
        <v>119.22464719669655</v>
      </c>
      <c r="R175" s="22">
        <f>FC_OTH_HH_LI_E!R$2</f>
        <v>114.67451979421647</v>
      </c>
      <c r="S175" s="22">
        <f>FC_OTH_HH_LI_E!S$2</f>
        <v>117.33237949909261</v>
      </c>
      <c r="T175" s="22">
        <f>FC_OTH_HH_LI_E!T$2</f>
        <v>108.5215423674108</v>
      </c>
      <c r="U175" s="22">
        <f>FC_OTH_HH_LI_E!U$2</f>
        <v>105.14728235622428</v>
      </c>
      <c r="V175" s="22">
        <f>FC_OTH_HH_LI_E!V$2</f>
        <v>97.824824221952397</v>
      </c>
      <c r="W175" s="22">
        <f>FC_OTH_HH_LI_E!W$2</f>
        <v>95.401194395117003</v>
      </c>
      <c r="X175" s="22">
        <f>FC_OTH_HH_LI_E!X$2</f>
        <v>95.490613392607642</v>
      </c>
    </row>
    <row r="176" spans="1:24" ht="11.25" customHeight="1" x14ac:dyDescent="0.2">
      <c r="A176" s="23" t="s">
        <v>461</v>
      </c>
      <c r="B176" s="21" t="str">
        <f ca="1">HYPERLINK("#"&amp;CELL("address",FC_OTH_HH_OA_E!$X$2),"FC_OTH_HH_OA_E")</f>
        <v>FC_OTH_HH_OA_E</v>
      </c>
      <c r="C176" s="22">
        <f>FC_OTH_HH_OA_E!C$2</f>
        <v>48.685712149900802</v>
      </c>
      <c r="D176" s="22">
        <f>FC_OTH_HH_OA_E!D$2</f>
        <v>49.830130490682365</v>
      </c>
      <c r="E176" s="22">
        <f>FC_OTH_HH_OA_E!E$2</f>
        <v>50.630251404269934</v>
      </c>
      <c r="F176" s="22">
        <f>FC_OTH_HH_OA_E!F$2</f>
        <v>51.292488276837204</v>
      </c>
      <c r="G176" s="22">
        <f>FC_OTH_HH_OA_E!G$2</f>
        <v>51.648948876049793</v>
      </c>
      <c r="H176" s="22">
        <f>FC_OTH_HH_OA_E!H$2</f>
        <v>51.9226880437025</v>
      </c>
      <c r="I176" s="22">
        <f>FC_OTH_HH_OA_E!I$2</f>
        <v>52.332216250677369</v>
      </c>
      <c r="J176" s="22">
        <f>FC_OTH_HH_OA_E!J$2</f>
        <v>52.187128044557468</v>
      </c>
      <c r="K176" s="22">
        <f>FC_OTH_HH_OA_E!K$2</f>
        <v>52.12380843143044</v>
      </c>
      <c r="L176" s="22">
        <f>FC_OTH_HH_OA_E!L$2</f>
        <v>52.570296348386904</v>
      </c>
      <c r="M176" s="22">
        <f>FC_OTH_HH_OA_E!M$2</f>
        <v>54.759178603750158</v>
      </c>
      <c r="N176" s="22">
        <f>FC_OTH_HH_OA_E!N$2</f>
        <v>57.441006382113038</v>
      </c>
      <c r="O176" s="22">
        <f>FC_OTH_HH_OA_E!O$2</f>
        <v>56.433704059204572</v>
      </c>
      <c r="P176" s="22">
        <f>FC_OTH_HH_OA_E!P$2</f>
        <v>55.119377524224113</v>
      </c>
      <c r="Q176" s="22">
        <f>FC_OTH_HH_OA_E!Q$2</f>
        <v>53.729754334525452</v>
      </c>
      <c r="R176" s="22">
        <f>FC_OTH_HH_OA_E!R$2</f>
        <v>55.84904970729562</v>
      </c>
      <c r="S176" s="22">
        <f>FC_OTH_HH_OA_E!S$2</f>
        <v>62.896717415806805</v>
      </c>
      <c r="T176" s="22">
        <f>FC_OTH_HH_OA_E!T$2</f>
        <v>63.146222943285814</v>
      </c>
      <c r="U176" s="22">
        <f>FC_OTH_HH_OA_E!U$2</f>
        <v>66.34399829362296</v>
      </c>
      <c r="V176" s="22">
        <f>FC_OTH_HH_OA_E!V$2</f>
        <v>67.999001804583671</v>
      </c>
      <c r="W176" s="22">
        <f>FC_OTH_HH_OA_E!W$2</f>
        <v>71.89526869667543</v>
      </c>
      <c r="X176" s="22">
        <f>FC_OTH_HH_OA_E!X$2</f>
        <v>75.698710842252964</v>
      </c>
    </row>
    <row r="177" spans="1:24" ht="11.25" customHeight="1" x14ac:dyDescent="0.2">
      <c r="A177" s="17" t="s">
        <v>411</v>
      </c>
      <c r="B177" s="18" t="str">
        <f ca="1">HYPERLINK("#"&amp;CELL("address",FC_OTH_AFF_E!$X$2),"FC_OTH_AFF_E")</f>
        <v>FC_OTH_AFF_E</v>
      </c>
      <c r="C177" s="19">
        <f>FC_OTH_AFF_E!C$2</f>
        <v>696.83179303196255</v>
      </c>
      <c r="D177" s="19">
        <f>FC_OTH_AFF_E!D$2</f>
        <v>829.33585448979989</v>
      </c>
      <c r="E177" s="19">
        <f>FC_OTH_AFF_E!E$2</f>
        <v>813.34881995161152</v>
      </c>
      <c r="F177" s="19">
        <f>FC_OTH_AFF_E!F$2</f>
        <v>587.82706525953165</v>
      </c>
      <c r="G177" s="19">
        <f>FC_OTH_AFF_E!G$2</f>
        <v>576.44734885444143</v>
      </c>
      <c r="H177" s="19">
        <f>FC_OTH_AFF_E!H$2</f>
        <v>749.65032516341091</v>
      </c>
      <c r="I177" s="19">
        <f>FC_OTH_AFF_E!I$2</f>
        <v>448.87858985382621</v>
      </c>
      <c r="J177" s="19">
        <f>FC_OTH_AFF_E!J$2</f>
        <v>459.08813413585546</v>
      </c>
      <c r="K177" s="19">
        <f>FC_OTH_AFF_E!K$2</f>
        <v>383.46595012897671</v>
      </c>
      <c r="L177" s="19">
        <f>FC_OTH_AFF_E!L$2</f>
        <v>371.11031814273429</v>
      </c>
      <c r="M177" s="19">
        <f>FC_OTH_AFF_E!M$2</f>
        <v>512.08202923473755</v>
      </c>
      <c r="N177" s="19">
        <f>FC_OTH_AFF_E!N$2</f>
        <v>428.19690455717966</v>
      </c>
      <c r="O177" s="19">
        <f>FC_OTH_AFF_E!O$2</f>
        <v>415.19191745485813</v>
      </c>
      <c r="P177" s="19">
        <f>FC_OTH_AFF_E!P$2</f>
        <v>422.00128976784185</v>
      </c>
      <c r="Q177" s="19">
        <f>FC_OTH_AFF_E!Q$2</f>
        <v>427.62132416165082</v>
      </c>
      <c r="R177" s="19">
        <f>FC_OTH_AFF_E!R$2</f>
        <v>441.26638005159072</v>
      </c>
      <c r="S177" s="19">
        <f>FC_OTH_AFF_E!S$2</f>
        <v>435.80369733447969</v>
      </c>
      <c r="T177" s="19">
        <f>FC_OTH_AFF_E!T$2</f>
        <v>459.75468615649174</v>
      </c>
      <c r="U177" s="19">
        <f>FC_OTH_AFF_E!U$2</f>
        <v>466.16586414445396</v>
      </c>
      <c r="V177" s="19">
        <f>FC_OTH_AFF_E!V$2</f>
        <v>477.36268271711094</v>
      </c>
      <c r="W177" s="19">
        <f>FC_OTH_AFF_E!W$2</f>
        <v>504.53344797936381</v>
      </c>
      <c r="X177" s="19">
        <f>FC_OTH_AFF_E!X$2</f>
        <v>532.10464316423031</v>
      </c>
    </row>
    <row r="178" spans="1:24" ht="11.25" customHeight="1" x14ac:dyDescent="0.2">
      <c r="A178" s="24" t="s">
        <v>205</v>
      </c>
      <c r="B178" s="25" t="str">
        <f ca="1">HYPERLINK("#"&amp;CELL("address",STATDIFF!$X$2),"STATDIFF")</f>
        <v>STATDIFF</v>
      </c>
      <c r="C178" s="26">
        <f>STATDIFF!C$2</f>
        <v>-95.923043852102396</v>
      </c>
      <c r="D178" s="26">
        <f>STATDIFF!D$2</f>
        <v>42.484006878765094</v>
      </c>
      <c r="E178" s="26">
        <f>STATDIFF!E$2</f>
        <v>187.0098022355923</v>
      </c>
      <c r="F178" s="26">
        <f>STATDIFF!F$2</f>
        <v>46.167239896821215</v>
      </c>
      <c r="G178" s="26">
        <f>STATDIFF!G$2</f>
        <v>170.67214101461067</v>
      </c>
      <c r="H178" s="26">
        <f>STATDIFF!H$2</f>
        <v>97.393293207224772</v>
      </c>
      <c r="I178" s="26">
        <f>STATDIFF!I$2</f>
        <v>154.00791057610334</v>
      </c>
      <c r="J178" s="26">
        <f>STATDIFF!J$2</f>
        <v>100.99630266552634</v>
      </c>
      <c r="K178" s="26">
        <f>STATDIFF!K$2</f>
        <v>56.537231298355138</v>
      </c>
      <c r="L178" s="26">
        <f>STATDIFF!L$2</f>
        <v>114.0029234737777</v>
      </c>
      <c r="M178" s="26">
        <f>STATDIFF!M$2</f>
        <v>-16.630610490110321</v>
      </c>
      <c r="N178" s="26">
        <f>STATDIFF!N$2</f>
        <v>-37.763198624248929</v>
      </c>
      <c r="O178" s="26">
        <f>STATDIFF!O$2</f>
        <v>23.237231298361742</v>
      </c>
      <c r="P178" s="26">
        <f>STATDIFF!P$2</f>
        <v>25.392777300079825</v>
      </c>
      <c r="Q178" s="26">
        <f>STATDIFF!Q$2</f>
        <v>-31.122785898527205</v>
      </c>
      <c r="R178" s="26">
        <f>STATDIFF!R$2</f>
        <v>-34.77042132416539</v>
      </c>
      <c r="S178" s="26">
        <f>STATDIFF!S$2</f>
        <v>-74.522355975929173</v>
      </c>
      <c r="T178" s="26">
        <f>STATDIFF!T$2</f>
        <v>-97.795270851245419</v>
      </c>
      <c r="U178" s="26">
        <f>STATDIFF!U$2</f>
        <v>60.716766981939777</v>
      </c>
      <c r="V178" s="26">
        <f>STATDIFF!V$2</f>
        <v>74.289337919175125</v>
      </c>
      <c r="W178" s="26">
        <f>STATDIFF!W$2</f>
        <v>53.421840068797877</v>
      </c>
      <c r="X178" s="26">
        <f>STATDIFF!X$2</f>
        <v>-88.064832330180479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0</v>
      </c>
      <c r="B1" s="4" t="s">
        <v>229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3846.4268271711089</v>
      </c>
      <c r="D2" s="31">
        <f t="shared" si="0"/>
        <v>4096.8185726569218</v>
      </c>
      <c r="E2" s="31">
        <f t="shared" si="0"/>
        <v>3643.030438521067</v>
      </c>
      <c r="F2" s="31">
        <f t="shared" si="0"/>
        <v>4336.5625967325896</v>
      </c>
      <c r="G2" s="31">
        <f t="shared" si="0"/>
        <v>3895.719604471195</v>
      </c>
      <c r="H2" s="31">
        <f t="shared" si="0"/>
        <v>3614.7132416165091</v>
      </c>
      <c r="I2" s="31">
        <f t="shared" si="0"/>
        <v>4366.8561478933798</v>
      </c>
      <c r="J2" s="31">
        <f t="shared" si="0"/>
        <v>4639.6604471195178</v>
      </c>
      <c r="K2" s="31">
        <f t="shared" si="0"/>
        <v>4473.6155631986248</v>
      </c>
      <c r="L2" s="31">
        <f t="shared" si="0"/>
        <v>4925.6201203783294</v>
      </c>
      <c r="M2" s="31">
        <f t="shared" si="0"/>
        <v>5801.5170249355133</v>
      </c>
      <c r="N2" s="31">
        <f t="shared" si="0"/>
        <v>5531.4805674978497</v>
      </c>
      <c r="O2" s="31">
        <f t="shared" si="0"/>
        <v>4708.8341358555454</v>
      </c>
      <c r="P2" s="31">
        <f t="shared" si="0"/>
        <v>5752.492519346516</v>
      </c>
      <c r="Q2" s="31">
        <f t="shared" si="0"/>
        <v>6578.1342218400687</v>
      </c>
      <c r="R2" s="31">
        <f t="shared" si="0"/>
        <v>5907.9375752364567</v>
      </c>
      <c r="S2" s="31">
        <f t="shared" si="0"/>
        <v>6595.8626827171101</v>
      </c>
      <c r="T2" s="31">
        <f t="shared" si="0"/>
        <v>5839.6911435941538</v>
      </c>
      <c r="U2" s="31">
        <f t="shared" si="0"/>
        <v>6497.2032674118673</v>
      </c>
      <c r="V2" s="31">
        <f t="shared" si="0"/>
        <v>6552.1263972484958</v>
      </c>
      <c r="W2" s="31">
        <f t="shared" si="0"/>
        <v>6795.2719690455715</v>
      </c>
      <c r="X2" s="31">
        <f t="shared" ref="X2" si="1">SUM(X3,X17,X22,X25,X26,X51,X52,X71,X74,X75,X76)</f>
        <v>6951.6269991401541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3759.3196904557176</v>
      </c>
      <c r="D52" s="37">
        <f t="shared" si="20"/>
        <v>4009.5442820292346</v>
      </c>
      <c r="E52" s="37">
        <f t="shared" si="20"/>
        <v>3551.8868443680144</v>
      </c>
      <c r="F52" s="37">
        <f t="shared" si="20"/>
        <v>4241.2391229578689</v>
      </c>
      <c r="G52" s="37">
        <f t="shared" si="20"/>
        <v>3799.488650042992</v>
      </c>
      <c r="H52" s="37">
        <f t="shared" si="20"/>
        <v>3474.6539982803097</v>
      </c>
      <c r="I52" s="37">
        <f t="shared" si="20"/>
        <v>4221.7572656921757</v>
      </c>
      <c r="J52" s="37">
        <f t="shared" si="20"/>
        <v>4506.2650042992254</v>
      </c>
      <c r="K52" s="37">
        <f t="shared" si="20"/>
        <v>4340.7933791917458</v>
      </c>
      <c r="L52" s="37">
        <f t="shared" si="20"/>
        <v>4785.9429922613908</v>
      </c>
      <c r="M52" s="37">
        <f t="shared" si="20"/>
        <v>5641.4998280309555</v>
      </c>
      <c r="N52" s="37">
        <f t="shared" si="20"/>
        <v>5380.43920894239</v>
      </c>
      <c r="O52" s="37">
        <f t="shared" si="20"/>
        <v>4562.8276870163363</v>
      </c>
      <c r="P52" s="37">
        <f t="shared" si="20"/>
        <v>5607.1356835769548</v>
      </c>
      <c r="Q52" s="37">
        <f t="shared" si="20"/>
        <v>6429.873000859845</v>
      </c>
      <c r="R52" s="37">
        <f t="shared" si="20"/>
        <v>5782.9590713671532</v>
      </c>
      <c r="S52" s="37">
        <f t="shared" si="20"/>
        <v>6431.8692175408414</v>
      </c>
      <c r="T52" s="37">
        <f t="shared" si="20"/>
        <v>5696.2309544282034</v>
      </c>
      <c r="U52" s="37">
        <f t="shared" si="20"/>
        <v>6354.5210662080835</v>
      </c>
      <c r="V52" s="37">
        <f t="shared" si="20"/>
        <v>6399.0179707652624</v>
      </c>
      <c r="W52" s="37">
        <f t="shared" si="20"/>
        <v>6656.0834049871019</v>
      </c>
      <c r="X52" s="37">
        <f t="shared" ref="X52" si="21">SUM(X53:X70)</f>
        <v>6789.8745485812551</v>
      </c>
    </row>
    <row r="53" spans="1:24" ht="11.25" customHeight="1" x14ac:dyDescent="0.2">
      <c r="A53" s="42" t="s">
        <v>93</v>
      </c>
      <c r="B53" s="9" t="s">
        <v>94</v>
      </c>
      <c r="C53" s="10">
        <v>973.6027515047291</v>
      </c>
      <c r="D53" s="10">
        <v>1206.7067927773001</v>
      </c>
      <c r="E53" s="10">
        <v>670.67927773000861</v>
      </c>
      <c r="F53" s="10">
        <v>1351.934651762683</v>
      </c>
      <c r="G53" s="10">
        <v>848.58134135855539</v>
      </c>
      <c r="H53" s="10">
        <v>406.76380051590712</v>
      </c>
      <c r="I53" s="10">
        <v>946.01711092003438</v>
      </c>
      <c r="J53" s="10">
        <v>867.75339638865</v>
      </c>
      <c r="K53" s="10">
        <v>584.61281169389497</v>
      </c>
      <c r="L53" s="10">
        <v>712.31874462596727</v>
      </c>
      <c r="M53" s="10">
        <v>1388.4692175408429</v>
      </c>
      <c r="N53" s="10">
        <v>992.19372312983648</v>
      </c>
      <c r="O53" s="10">
        <v>483.4664660361135</v>
      </c>
      <c r="P53" s="10">
        <v>1180.6034393809109</v>
      </c>
      <c r="Q53" s="10">
        <v>1338.6855546001721</v>
      </c>
      <c r="R53" s="10">
        <v>744.6694754944109</v>
      </c>
      <c r="S53" s="10">
        <v>1351.962424763542</v>
      </c>
      <c r="T53" s="10">
        <v>507.0406706792777</v>
      </c>
      <c r="U53" s="10">
        <v>1065.6361994840929</v>
      </c>
      <c r="V53" s="10">
        <v>758.18693035253648</v>
      </c>
      <c r="W53" s="10">
        <v>1038.9149613069651</v>
      </c>
      <c r="X53" s="10">
        <v>1023.864402407567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2.579535683576956E-4</v>
      </c>
      <c r="P54" s="10">
        <v>1.719690455717971E-4</v>
      </c>
      <c r="Q54" s="10">
        <v>2.2355975924333621E-3</v>
      </c>
      <c r="R54" s="10">
        <v>2.3215821152192599E-3</v>
      </c>
      <c r="S54" s="10">
        <v>3.869303525365434E-3</v>
      </c>
      <c r="T54" s="10">
        <v>5.159071367153912E-4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14.445399828030951</v>
      </c>
      <c r="D55" s="10">
        <v>22.012037833190021</v>
      </c>
      <c r="E55" s="10">
        <v>31.12639724849527</v>
      </c>
      <c r="F55" s="10">
        <v>42.648323301805682</v>
      </c>
      <c r="G55" s="10">
        <v>70.191745485812547</v>
      </c>
      <c r="H55" s="10">
        <v>152.4731728288908</v>
      </c>
      <c r="I55" s="10">
        <v>251.54531384350821</v>
      </c>
      <c r="J55" s="10">
        <v>347.0944110060189</v>
      </c>
      <c r="K55" s="10">
        <v>495.04557179707649</v>
      </c>
      <c r="L55" s="10">
        <v>651.50154772141013</v>
      </c>
      <c r="M55" s="10">
        <v>789.47308684436803</v>
      </c>
      <c r="N55" s="10">
        <v>787.75683576956135</v>
      </c>
      <c r="O55" s="10">
        <v>882.18211521926048</v>
      </c>
      <c r="P55" s="10">
        <v>1033.0697334479789</v>
      </c>
      <c r="Q55" s="10">
        <v>1041.3925193465179</v>
      </c>
      <c r="R55" s="10">
        <v>998.07721410146178</v>
      </c>
      <c r="S55" s="10">
        <v>1072.579191745486</v>
      </c>
      <c r="T55" s="10">
        <v>1053.1257953568361</v>
      </c>
      <c r="U55" s="10">
        <v>1084.8309544282031</v>
      </c>
      <c r="V55" s="10">
        <v>1175.146087704213</v>
      </c>
      <c r="W55" s="10">
        <v>1057.494668959587</v>
      </c>
      <c r="X55" s="10">
        <v>1136.3382631126401</v>
      </c>
    </row>
    <row r="56" spans="1:24" ht="11.25" customHeight="1" x14ac:dyDescent="0.2">
      <c r="A56" s="42" t="s">
        <v>99</v>
      </c>
      <c r="B56" s="9" t="s">
        <v>100</v>
      </c>
      <c r="C56" s="10">
        <v>8.5984522785898534E-2</v>
      </c>
      <c r="D56" s="10">
        <v>8.5984522785898534E-2</v>
      </c>
      <c r="E56" s="10">
        <v>0.1719690455717971</v>
      </c>
      <c r="F56" s="10">
        <v>0.25795356835769562</v>
      </c>
      <c r="G56" s="10">
        <v>0.25795356835769562</v>
      </c>
      <c r="H56" s="10">
        <v>0.25795356835769562</v>
      </c>
      <c r="I56" s="10">
        <v>0.41272570937231301</v>
      </c>
      <c r="J56" s="10">
        <v>2.0636285468615649</v>
      </c>
      <c r="K56" s="10">
        <v>3.485296646603611</v>
      </c>
      <c r="L56" s="10">
        <v>13.75752364574377</v>
      </c>
      <c r="M56" s="10">
        <v>18.171109200343938</v>
      </c>
      <c r="N56" s="10">
        <v>24.069561478933789</v>
      </c>
      <c r="O56" s="10">
        <v>33.76139294926913</v>
      </c>
      <c r="P56" s="10">
        <v>41.198624247635422</v>
      </c>
      <c r="Q56" s="10">
        <v>53.939466895958716</v>
      </c>
      <c r="R56" s="10">
        <v>68.457007738607047</v>
      </c>
      <c r="S56" s="10">
        <v>74.858383490971619</v>
      </c>
      <c r="T56" s="10">
        <v>85.257609630266558</v>
      </c>
      <c r="U56" s="10">
        <v>86.491573516766977</v>
      </c>
      <c r="V56" s="10">
        <v>115.41289767841791</v>
      </c>
      <c r="W56" s="10">
        <v>147.51418744625971</v>
      </c>
      <c r="X56" s="10">
        <v>192.36147893379189</v>
      </c>
    </row>
    <row r="57" spans="1:24" ht="11.25" customHeight="1" x14ac:dyDescent="0.2">
      <c r="A57" s="42" t="s">
        <v>101</v>
      </c>
      <c r="B57" s="9" t="s">
        <v>102</v>
      </c>
      <c r="C57" s="10">
        <v>18.39114359415305</v>
      </c>
      <c r="D57" s="10">
        <v>19.012123817712808</v>
      </c>
      <c r="E57" s="10">
        <v>19.633104041272571</v>
      </c>
      <c r="F57" s="10">
        <v>20.30189165950129</v>
      </c>
      <c r="G57" s="10">
        <v>20.922871883061049</v>
      </c>
      <c r="H57" s="10">
        <v>22.42760103181427</v>
      </c>
      <c r="I57" s="10">
        <v>23.597936371453141</v>
      </c>
      <c r="J57" s="10">
        <v>25.580395528804811</v>
      </c>
      <c r="K57" s="10">
        <v>30.23791917454858</v>
      </c>
      <c r="L57" s="10">
        <v>34.871539122957863</v>
      </c>
      <c r="M57" s="10">
        <v>48.079707652622517</v>
      </c>
      <c r="N57" s="10">
        <v>59.496474634565772</v>
      </c>
      <c r="O57" s="10">
        <v>67.354514187446256</v>
      </c>
      <c r="P57" s="10">
        <v>72.752450558899397</v>
      </c>
      <c r="Q57" s="10">
        <v>76.86061908856405</v>
      </c>
      <c r="R57" s="10">
        <v>80.252192605331032</v>
      </c>
      <c r="S57" s="10">
        <v>83.954342218400683</v>
      </c>
      <c r="T57" s="10">
        <v>87.967669819432487</v>
      </c>
      <c r="U57" s="10">
        <v>94.405417024935502</v>
      </c>
      <c r="V57" s="10">
        <v>96.330696474634564</v>
      </c>
      <c r="W57" s="10">
        <v>100.6920034393809</v>
      </c>
      <c r="X57" s="10">
        <v>105.4800515907137</v>
      </c>
    </row>
    <row r="58" spans="1:24" ht="11.25" customHeight="1" x14ac:dyDescent="0.2">
      <c r="A58" s="42" t="s">
        <v>103</v>
      </c>
      <c r="B58" s="9" t="s">
        <v>104</v>
      </c>
      <c r="C58" s="10">
        <v>69.766895958727432</v>
      </c>
      <c r="D58" s="10">
        <v>91.263026655202054</v>
      </c>
      <c r="E58" s="10">
        <v>83.548323301805667</v>
      </c>
      <c r="F58" s="10">
        <v>78.389251934651753</v>
      </c>
      <c r="G58" s="10">
        <v>77.505503009458295</v>
      </c>
      <c r="H58" s="10">
        <v>65.658727429062765</v>
      </c>
      <c r="I58" s="10">
        <v>78.413069647463445</v>
      </c>
      <c r="J58" s="10">
        <v>184.05468615649181</v>
      </c>
      <c r="K58" s="10">
        <v>175.86225279449701</v>
      </c>
      <c r="L58" s="10">
        <v>168.57747205503011</v>
      </c>
      <c r="M58" s="10">
        <v>180.5674978503869</v>
      </c>
      <c r="N58" s="10">
        <v>193.25021496130691</v>
      </c>
      <c r="O58" s="10">
        <v>134.9957007738607</v>
      </c>
      <c r="P58" s="10">
        <v>180.35253654342219</v>
      </c>
      <c r="Q58" s="10">
        <v>188.42553740326741</v>
      </c>
      <c r="R58" s="10">
        <v>186.99243336199481</v>
      </c>
      <c r="S58" s="10">
        <v>157.6860705073087</v>
      </c>
      <c r="T58" s="10">
        <v>198.9403267411866</v>
      </c>
      <c r="U58" s="10">
        <v>211.63972484952711</v>
      </c>
      <c r="V58" s="10">
        <v>197.92691315563201</v>
      </c>
      <c r="W58" s="10">
        <v>199.1715391229578</v>
      </c>
      <c r="X58" s="10">
        <v>164.0318142734308</v>
      </c>
    </row>
    <row r="59" spans="1:24" ht="11.25" customHeight="1" x14ac:dyDescent="0.2">
      <c r="A59" s="42" t="s">
        <v>105</v>
      </c>
      <c r="B59" s="9" t="s">
        <v>106</v>
      </c>
      <c r="C59" s="10">
        <v>2594.7501289767838</v>
      </c>
      <c r="D59" s="10">
        <v>2582.3062768701629</v>
      </c>
      <c r="E59" s="10">
        <v>2654.6527085124681</v>
      </c>
      <c r="F59" s="10">
        <v>2652.2165090283752</v>
      </c>
      <c r="G59" s="10">
        <v>2682.9798796216678</v>
      </c>
      <c r="H59" s="10">
        <v>2713.313241616509</v>
      </c>
      <c r="I59" s="10">
        <v>2731.274462596733</v>
      </c>
      <c r="J59" s="10">
        <v>2807.8484952708509</v>
      </c>
      <c r="K59" s="10">
        <v>2788.2153052450558</v>
      </c>
      <c r="L59" s="10">
        <v>2856.334221840068</v>
      </c>
      <c r="M59" s="10">
        <v>2806.1527085124681</v>
      </c>
      <c r="N59" s="10">
        <v>2853.0142734307819</v>
      </c>
      <c r="O59" s="10">
        <v>2545.189681857265</v>
      </c>
      <c r="P59" s="10">
        <v>2662.104729148753</v>
      </c>
      <c r="Q59" s="10">
        <v>2670.6314703353401</v>
      </c>
      <c r="R59" s="10">
        <v>2603.0380911435941</v>
      </c>
      <c r="S59" s="10">
        <v>2604.6622527944969</v>
      </c>
      <c r="T59" s="10">
        <v>2619.4148753224422</v>
      </c>
      <c r="U59" s="10">
        <v>2647.5260533104042</v>
      </c>
      <c r="V59" s="10">
        <v>2829.5482373172831</v>
      </c>
      <c r="W59" s="10">
        <v>2904.2350816852959</v>
      </c>
      <c r="X59" s="10">
        <v>2922.1325881341359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1.146431642304385</v>
      </c>
      <c r="D61" s="10">
        <v>0.88374892519346515</v>
      </c>
      <c r="E61" s="10">
        <v>0.93147033533963886</v>
      </c>
      <c r="F61" s="10">
        <v>0.83594153052450548</v>
      </c>
      <c r="G61" s="10">
        <v>4.4663800515907139</v>
      </c>
      <c r="H61" s="10">
        <v>10.12708512467756</v>
      </c>
      <c r="I61" s="10">
        <v>9.1955288048151331</v>
      </c>
      <c r="J61" s="10">
        <v>15.763800515907141</v>
      </c>
      <c r="K61" s="10">
        <v>22.976956147893379</v>
      </c>
      <c r="L61" s="10">
        <v>23.789079965606192</v>
      </c>
      <c r="M61" s="10">
        <v>30.739466895958721</v>
      </c>
      <c r="N61" s="10">
        <v>44.974720550300937</v>
      </c>
      <c r="O61" s="10">
        <v>56.916938950988808</v>
      </c>
      <c r="P61" s="10">
        <v>65.993121238177125</v>
      </c>
      <c r="Q61" s="10">
        <v>81.971883061048999</v>
      </c>
      <c r="R61" s="10">
        <v>82.569045571797076</v>
      </c>
      <c r="S61" s="10">
        <v>80.347721410146164</v>
      </c>
      <c r="T61" s="10">
        <v>85.059845227858972</v>
      </c>
      <c r="U61" s="10">
        <v>82.474462596732579</v>
      </c>
      <c r="V61" s="10">
        <v>80.136543422184005</v>
      </c>
      <c r="W61" s="10">
        <v>82.743852106620807</v>
      </c>
      <c r="X61" s="10">
        <v>87.226311263972477</v>
      </c>
    </row>
    <row r="62" spans="1:24" ht="11.25" customHeight="1" x14ac:dyDescent="0.2">
      <c r="A62" s="42" t="s">
        <v>111</v>
      </c>
      <c r="B62" s="9" t="s">
        <v>112</v>
      </c>
      <c r="C62" s="10">
        <v>87.130954428202912</v>
      </c>
      <c r="D62" s="10">
        <v>87.274290627687009</v>
      </c>
      <c r="E62" s="10">
        <v>91.143594153052447</v>
      </c>
      <c r="F62" s="10">
        <v>94.654600171969051</v>
      </c>
      <c r="G62" s="10">
        <v>94.58297506448838</v>
      </c>
      <c r="H62" s="10">
        <v>103.4919174548581</v>
      </c>
      <c r="I62" s="10">
        <v>100.3391229578676</v>
      </c>
      <c r="J62" s="10">
        <v>93.985898538263115</v>
      </c>
      <c r="K62" s="10">
        <v>91.382459157351676</v>
      </c>
      <c r="L62" s="10">
        <v>99.049355116079099</v>
      </c>
      <c r="M62" s="10">
        <v>95.896646603611345</v>
      </c>
      <c r="N62" s="10">
        <v>98.476182287188294</v>
      </c>
      <c r="O62" s="10">
        <v>85.960619088564044</v>
      </c>
      <c r="P62" s="10">
        <v>96.708684436801363</v>
      </c>
      <c r="Q62" s="10">
        <v>81.75692175408426</v>
      </c>
      <c r="R62" s="10">
        <v>97.401375752364572</v>
      </c>
      <c r="S62" s="10">
        <v>103.6591573516767</v>
      </c>
      <c r="T62" s="10">
        <v>118.9665520206363</v>
      </c>
      <c r="U62" s="10">
        <v>110.55305245055889</v>
      </c>
      <c r="V62" s="10">
        <v>117.98503869303519</v>
      </c>
      <c r="W62" s="10">
        <v>111.5667239896818</v>
      </c>
      <c r="X62" s="10">
        <v>118.59939810834049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0.14049871023215821</v>
      </c>
      <c r="I65" s="10">
        <v>80.032330180567484</v>
      </c>
      <c r="J65" s="10">
        <v>159.54772141014621</v>
      </c>
      <c r="K65" s="10">
        <v>144.48013757523651</v>
      </c>
      <c r="L65" s="10">
        <v>221.78968185726569</v>
      </c>
      <c r="M65" s="10">
        <v>279.70670679277731</v>
      </c>
      <c r="N65" s="10">
        <v>323.11109200343941</v>
      </c>
      <c r="O65" s="10">
        <v>268.8217540842648</v>
      </c>
      <c r="P65" s="10">
        <v>270.06165090283753</v>
      </c>
      <c r="Q65" s="10">
        <v>296.21212381771278</v>
      </c>
      <c r="R65" s="10">
        <v>317.47644024075669</v>
      </c>
      <c r="S65" s="10">
        <v>295.49896818572648</v>
      </c>
      <c r="T65" s="10">
        <v>316.0704213241616</v>
      </c>
      <c r="U65" s="10">
        <v>321.15098882201198</v>
      </c>
      <c r="V65" s="10">
        <v>347.13611349957011</v>
      </c>
      <c r="W65" s="10">
        <v>295.18254514187441</v>
      </c>
      <c r="X65" s="10">
        <v>285.05674978503868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0.92966466036113493</v>
      </c>
      <c r="J69" s="10">
        <v>2.5725709372312981</v>
      </c>
      <c r="K69" s="10">
        <v>4.4946689595872744</v>
      </c>
      <c r="L69" s="10">
        <v>3.9538263112639722</v>
      </c>
      <c r="M69" s="10">
        <v>4.243680137575236</v>
      </c>
      <c r="N69" s="10">
        <v>4.096130696474634</v>
      </c>
      <c r="O69" s="10">
        <v>4.1782459157351681</v>
      </c>
      <c r="P69" s="10">
        <v>4.2905417024935506</v>
      </c>
      <c r="Q69" s="10">
        <v>4.9462596732588127</v>
      </c>
      <c r="R69" s="10">
        <v>3.139896818572657</v>
      </c>
      <c r="S69" s="10">
        <v>2.226999140154772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595.04840928632836</v>
      </c>
      <c r="R70" s="10">
        <v>600.88357695614786</v>
      </c>
      <c r="S70" s="10">
        <v>604.42983662940674</v>
      </c>
      <c r="T70" s="10">
        <v>624.38667239896813</v>
      </c>
      <c r="U70" s="10">
        <v>649.81263972484953</v>
      </c>
      <c r="V70" s="10">
        <v>681.20851246775578</v>
      </c>
      <c r="W70" s="10">
        <v>718.56784178847795</v>
      </c>
      <c r="X70" s="10">
        <v>754.78349097162504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87.107136715391221</v>
      </c>
      <c r="D71" s="37">
        <f t="shared" si="22"/>
        <v>87.274290627687009</v>
      </c>
      <c r="E71" s="37">
        <f t="shared" si="22"/>
        <v>91.143594153052447</v>
      </c>
      <c r="F71" s="37">
        <f t="shared" si="22"/>
        <v>95.32347377472054</v>
      </c>
      <c r="G71" s="37">
        <f t="shared" si="22"/>
        <v>96.230954428202921</v>
      </c>
      <c r="H71" s="37">
        <f t="shared" si="22"/>
        <v>140.05924333619956</v>
      </c>
      <c r="I71" s="37">
        <f t="shared" si="22"/>
        <v>145.09888220120379</v>
      </c>
      <c r="J71" s="37">
        <f t="shared" si="22"/>
        <v>133.39544282029235</v>
      </c>
      <c r="K71" s="37">
        <f t="shared" si="22"/>
        <v>132.82218400687876</v>
      </c>
      <c r="L71" s="37">
        <f t="shared" si="22"/>
        <v>139.67712811693895</v>
      </c>
      <c r="M71" s="37">
        <f t="shared" si="22"/>
        <v>158.68925193465176</v>
      </c>
      <c r="N71" s="37">
        <f t="shared" si="22"/>
        <v>149.30257953568358</v>
      </c>
      <c r="O71" s="37">
        <f t="shared" si="22"/>
        <v>143.83293207222698</v>
      </c>
      <c r="P71" s="37">
        <f t="shared" si="22"/>
        <v>143.57024935511606</v>
      </c>
      <c r="Q71" s="37">
        <f t="shared" si="22"/>
        <v>145.74376612209801</v>
      </c>
      <c r="R71" s="37">
        <f t="shared" si="22"/>
        <v>121.52476354256234</v>
      </c>
      <c r="S71" s="37">
        <f t="shared" si="22"/>
        <v>163.99346517626827</v>
      </c>
      <c r="T71" s="37">
        <f t="shared" si="22"/>
        <v>143.46018916595011</v>
      </c>
      <c r="U71" s="37">
        <f t="shared" si="22"/>
        <v>142.68220120378331</v>
      </c>
      <c r="V71" s="37">
        <f t="shared" si="22"/>
        <v>153.10842648323302</v>
      </c>
      <c r="W71" s="37">
        <f t="shared" si="22"/>
        <v>139.18856405846947</v>
      </c>
      <c r="X71" s="37">
        <f t="shared" ref="X71" si="23">SUM(X72:X73)</f>
        <v>161.75245055889937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0.69269131556319852</v>
      </c>
      <c r="G72" s="10">
        <v>1.671883061049011</v>
      </c>
      <c r="H72" s="10">
        <v>36.591229578675843</v>
      </c>
      <c r="I72" s="10">
        <v>44.759759243336198</v>
      </c>
      <c r="J72" s="10">
        <v>39.409544282029238</v>
      </c>
      <c r="K72" s="10">
        <v>41.439724849527082</v>
      </c>
      <c r="L72" s="10">
        <v>40.651590713671538</v>
      </c>
      <c r="M72" s="10">
        <v>62.792605331040413</v>
      </c>
      <c r="N72" s="10">
        <v>50.850300945829751</v>
      </c>
      <c r="O72" s="10">
        <v>57.896216680997412</v>
      </c>
      <c r="P72" s="10">
        <v>46.885468615649181</v>
      </c>
      <c r="Q72" s="10">
        <v>64.010662080825441</v>
      </c>
      <c r="R72" s="10">
        <v>24.14729148753225</v>
      </c>
      <c r="S72" s="10">
        <v>60.334307824591569</v>
      </c>
      <c r="T72" s="10">
        <v>53.713499570077381</v>
      </c>
      <c r="U72" s="10">
        <v>59.282545141874458</v>
      </c>
      <c r="V72" s="10">
        <v>64.102149613069642</v>
      </c>
      <c r="W72" s="10">
        <v>51.528976784178838</v>
      </c>
      <c r="X72" s="10">
        <v>68.56715391229578</v>
      </c>
    </row>
    <row r="73" spans="1:24" ht="11.25" customHeight="1" x14ac:dyDescent="0.2">
      <c r="A73" s="42" t="s">
        <v>133</v>
      </c>
      <c r="B73" s="9" t="s">
        <v>134</v>
      </c>
      <c r="C73" s="10">
        <v>87.107136715391221</v>
      </c>
      <c r="D73" s="10">
        <v>87.274290627687009</v>
      </c>
      <c r="E73" s="10">
        <v>91.143594153052447</v>
      </c>
      <c r="F73" s="10">
        <v>94.630782459157345</v>
      </c>
      <c r="G73" s="10">
        <v>94.559071367153905</v>
      </c>
      <c r="H73" s="10">
        <v>103.46801375752371</v>
      </c>
      <c r="I73" s="10">
        <v>100.3391229578676</v>
      </c>
      <c r="J73" s="10">
        <v>93.985898538263115</v>
      </c>
      <c r="K73" s="10">
        <v>91.382459157351676</v>
      </c>
      <c r="L73" s="10">
        <v>99.025537403267393</v>
      </c>
      <c r="M73" s="10">
        <v>95.896646603611345</v>
      </c>
      <c r="N73" s="10">
        <v>98.452278589853819</v>
      </c>
      <c r="O73" s="10">
        <v>85.936715391229569</v>
      </c>
      <c r="P73" s="10">
        <v>96.684780739466888</v>
      </c>
      <c r="Q73" s="10">
        <v>81.733104041272568</v>
      </c>
      <c r="R73" s="10">
        <v>97.377472055030083</v>
      </c>
      <c r="S73" s="10">
        <v>103.6591573516767</v>
      </c>
      <c r="T73" s="10">
        <v>89.746689595872724</v>
      </c>
      <c r="U73" s="10">
        <v>83.399656061908843</v>
      </c>
      <c r="V73" s="10">
        <v>89.006276870163362</v>
      </c>
      <c r="W73" s="10">
        <v>87.659587274290615</v>
      </c>
      <c r="X73" s="10">
        <v>93.185296646603589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1.3279449699054171</v>
      </c>
      <c r="N75" s="37">
        <v>1.7387790197764399</v>
      </c>
      <c r="O75" s="37">
        <v>2.1735167669819431</v>
      </c>
      <c r="P75" s="37">
        <v>1.7865864144454</v>
      </c>
      <c r="Q75" s="37">
        <v>2.5174548581255372</v>
      </c>
      <c r="R75" s="37">
        <v>3.4537403267411859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340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339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24029.098366294067</v>
      </c>
      <c r="D2" s="31">
        <f t="shared" si="0"/>
        <v>23867.349957007737</v>
      </c>
      <c r="E2" s="31">
        <f t="shared" si="0"/>
        <v>24492.415563198621</v>
      </c>
      <c r="F2" s="31">
        <f t="shared" si="0"/>
        <v>24628.524161650905</v>
      </c>
      <c r="G2" s="31">
        <f t="shared" si="0"/>
        <v>25223.204643164223</v>
      </c>
      <c r="H2" s="31">
        <f t="shared" si="0"/>
        <v>27466.949355116078</v>
      </c>
      <c r="I2" s="31">
        <f t="shared" si="0"/>
        <v>26188.261392949273</v>
      </c>
      <c r="J2" s="31">
        <f t="shared" si="0"/>
        <v>24489.440584694756</v>
      </c>
      <c r="K2" s="31">
        <f t="shared" si="0"/>
        <v>24526.78314703353</v>
      </c>
      <c r="L2" s="31">
        <f t="shared" si="0"/>
        <v>23465.306620808249</v>
      </c>
      <c r="M2" s="31">
        <f t="shared" si="0"/>
        <v>22077.13447979364</v>
      </c>
      <c r="N2" s="31">
        <f t="shared" si="0"/>
        <v>22371.075580395525</v>
      </c>
      <c r="O2" s="31">
        <f t="shared" si="0"/>
        <v>22505.883404987093</v>
      </c>
      <c r="P2" s="31">
        <f t="shared" si="0"/>
        <v>23348.861306964736</v>
      </c>
      <c r="Q2" s="31">
        <f t="shared" si="0"/>
        <v>22098.939122957869</v>
      </c>
      <c r="R2" s="31">
        <f t="shared" si="0"/>
        <v>26248.695528804812</v>
      </c>
      <c r="S2" s="31">
        <f t="shared" si="0"/>
        <v>25502.239036973344</v>
      </c>
      <c r="T2" s="31">
        <f t="shared" si="0"/>
        <v>27858.384006878761</v>
      </c>
      <c r="U2" s="31">
        <f t="shared" si="0"/>
        <v>25246.411006018916</v>
      </c>
      <c r="V2" s="31">
        <f t="shared" si="0"/>
        <v>24072.424677558036</v>
      </c>
      <c r="W2" s="31">
        <f t="shared" si="0"/>
        <v>20675.135511607914</v>
      </c>
      <c r="X2" s="31">
        <f t="shared" ref="X2" si="1">SUM(X3,X17,X22,X25,X26,X51,X52,X71,X74,X75,X76)</f>
        <v>20688.699570077384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3967.9680137575228</v>
      </c>
      <c r="D3" s="34">
        <f t="shared" si="2"/>
        <v>2967.1181427343081</v>
      </c>
      <c r="E3" s="34">
        <f t="shared" si="2"/>
        <v>3473.4564058469468</v>
      </c>
      <c r="F3" s="34">
        <f t="shared" si="2"/>
        <v>3271.5493551160785</v>
      </c>
      <c r="G3" s="34">
        <f t="shared" si="2"/>
        <v>3211.3515047291485</v>
      </c>
      <c r="H3" s="34">
        <f t="shared" si="2"/>
        <v>3225.1881341358544</v>
      </c>
      <c r="I3" s="34">
        <f t="shared" si="2"/>
        <v>3492.9113499570071</v>
      </c>
      <c r="J3" s="34">
        <f t="shared" si="2"/>
        <v>2901.575838349097</v>
      </c>
      <c r="K3" s="34">
        <f t="shared" si="2"/>
        <v>2302.1820292347375</v>
      </c>
      <c r="L3" s="34">
        <f t="shared" si="2"/>
        <v>3054.4268271711089</v>
      </c>
      <c r="M3" s="34">
        <f t="shared" si="2"/>
        <v>1629.2618228718834</v>
      </c>
      <c r="N3" s="34">
        <f t="shared" si="2"/>
        <v>2147.5271711092009</v>
      </c>
      <c r="O3" s="34">
        <f t="shared" si="2"/>
        <v>3031.8905417024939</v>
      </c>
      <c r="P3" s="34">
        <f t="shared" si="2"/>
        <v>2528.6884780739465</v>
      </c>
      <c r="Q3" s="34">
        <f t="shared" si="2"/>
        <v>2596.935253654342</v>
      </c>
      <c r="R3" s="34">
        <f t="shared" si="2"/>
        <v>3208.654858125537</v>
      </c>
      <c r="S3" s="34">
        <f t="shared" si="2"/>
        <v>2911.9570937231306</v>
      </c>
      <c r="T3" s="34">
        <f t="shared" si="2"/>
        <v>3407.9886500429925</v>
      </c>
      <c r="U3" s="34">
        <f t="shared" si="2"/>
        <v>2666.9168529664657</v>
      </c>
      <c r="V3" s="34">
        <f t="shared" si="2"/>
        <v>1524.3749785038694</v>
      </c>
      <c r="W3" s="34">
        <f t="shared" si="2"/>
        <v>11.291057609630267</v>
      </c>
      <c r="X3" s="34">
        <f t="shared" ref="X3" si="3">SUM(X4,X8,X11)</f>
        <v>8.8767841788478066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3967.9680137575228</v>
      </c>
      <c r="D4" s="29">
        <f t="shared" si="4"/>
        <v>2967.1181427343081</v>
      </c>
      <c r="E4" s="29">
        <f t="shared" si="4"/>
        <v>3460.7302665520201</v>
      </c>
      <c r="F4" s="29">
        <f t="shared" si="4"/>
        <v>3262.8420464316418</v>
      </c>
      <c r="G4" s="29">
        <f t="shared" si="4"/>
        <v>3204.6535683576953</v>
      </c>
      <c r="H4" s="29">
        <f t="shared" si="4"/>
        <v>3221.169389509887</v>
      </c>
      <c r="I4" s="29">
        <f t="shared" si="4"/>
        <v>3492.9113499570071</v>
      </c>
      <c r="J4" s="29">
        <f t="shared" si="4"/>
        <v>2900.9058469475494</v>
      </c>
      <c r="K4" s="29">
        <f t="shared" si="4"/>
        <v>2299.3499570077383</v>
      </c>
      <c r="L4" s="29">
        <f t="shared" si="4"/>
        <v>3053.7287188306104</v>
      </c>
      <c r="M4" s="29">
        <f t="shared" si="4"/>
        <v>1627.1553740326744</v>
      </c>
      <c r="N4" s="29">
        <f t="shared" si="4"/>
        <v>2145.4092863284613</v>
      </c>
      <c r="O4" s="29">
        <f t="shared" si="4"/>
        <v>3031.1843508168531</v>
      </c>
      <c r="P4" s="29">
        <f t="shared" si="4"/>
        <v>2528.6884780739465</v>
      </c>
      <c r="Q4" s="29">
        <f t="shared" si="4"/>
        <v>2590.8240756663799</v>
      </c>
      <c r="R4" s="29">
        <f t="shared" si="4"/>
        <v>3203.0106620808251</v>
      </c>
      <c r="S4" s="29">
        <f t="shared" si="4"/>
        <v>2902.5095442820298</v>
      </c>
      <c r="T4" s="29">
        <f t="shared" si="4"/>
        <v>3399.2217540842653</v>
      </c>
      <c r="U4" s="29">
        <f t="shared" si="4"/>
        <v>2660.3112639724845</v>
      </c>
      <c r="V4" s="29">
        <f t="shared" si="4"/>
        <v>1517.6149613069649</v>
      </c>
      <c r="W4" s="29">
        <f t="shared" si="4"/>
        <v>3.8804815133276009</v>
      </c>
      <c r="X4" s="29">
        <f t="shared" ref="X4" si="5">SUM(X5:X7)</f>
        <v>2.2491831470335342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9.0982803095442808</v>
      </c>
      <c r="H5" s="10">
        <v>12.182287188306111</v>
      </c>
      <c r="I5" s="10">
        <v>12.945743766122099</v>
      </c>
      <c r="J5" s="10">
        <v>23.778159931212379</v>
      </c>
      <c r="K5" s="10">
        <v>24.72158211521926</v>
      </c>
      <c r="L5" s="10">
        <v>16.981341358555461</v>
      </c>
      <c r="M5" s="10">
        <v>8.8712811693895102</v>
      </c>
      <c r="N5" s="10">
        <v>15.758555460017201</v>
      </c>
      <c r="O5" s="10">
        <v>18.585554600171971</v>
      </c>
      <c r="P5" s="10">
        <v>15.454858125537401</v>
      </c>
      <c r="Q5" s="10">
        <v>7.1439380911435943</v>
      </c>
      <c r="R5" s="10">
        <v>7.3236457437661224</v>
      </c>
      <c r="S5" s="10">
        <v>1.997334479793637</v>
      </c>
      <c r="T5" s="10">
        <v>0.96225279449699053</v>
      </c>
      <c r="U5" s="10">
        <v>3.1062768701633701</v>
      </c>
      <c r="V5" s="10">
        <v>2.848237317282889</v>
      </c>
      <c r="W5" s="10">
        <v>3.7379191745485811</v>
      </c>
      <c r="X5" s="10">
        <v>2.1136715391229579</v>
      </c>
    </row>
    <row r="6" spans="1:24" ht="11.25" customHeight="1" x14ac:dyDescent="0.2">
      <c r="A6" s="41" t="s">
        <v>7</v>
      </c>
      <c r="B6" s="9" t="s">
        <v>8</v>
      </c>
      <c r="C6" s="10">
        <v>340.7883061049011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3627.1797076526218</v>
      </c>
      <c r="D7" s="10">
        <v>2967.1181427343081</v>
      </c>
      <c r="E7" s="10">
        <v>3460.7302665520201</v>
      </c>
      <c r="F7" s="10">
        <v>3262.8420464316418</v>
      </c>
      <c r="G7" s="10">
        <v>3195.5552880481509</v>
      </c>
      <c r="H7" s="10">
        <v>3208.987102321581</v>
      </c>
      <c r="I7" s="10">
        <v>3479.965606190885</v>
      </c>
      <c r="J7" s="10">
        <v>2877.1276870163369</v>
      </c>
      <c r="K7" s="10">
        <v>2274.6283748925189</v>
      </c>
      <c r="L7" s="10">
        <v>3036.7473774720552</v>
      </c>
      <c r="M7" s="10">
        <v>1618.284092863285</v>
      </c>
      <c r="N7" s="10">
        <v>2129.650730868444</v>
      </c>
      <c r="O7" s="10">
        <v>3012.598796216681</v>
      </c>
      <c r="P7" s="10">
        <v>2513.2336199484089</v>
      </c>
      <c r="Q7" s="10">
        <v>2583.6801375752361</v>
      </c>
      <c r="R7" s="10">
        <v>3195.687016337059</v>
      </c>
      <c r="S7" s="10">
        <v>2900.5122098022362</v>
      </c>
      <c r="T7" s="10">
        <v>3398.2595012897682</v>
      </c>
      <c r="U7" s="10">
        <v>2657.204987102321</v>
      </c>
      <c r="V7" s="10">
        <v>1514.7667239896821</v>
      </c>
      <c r="W7" s="10">
        <v>0.14256233877901969</v>
      </c>
      <c r="X7" s="10">
        <v>0.13551160791057609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12.726139294926909</v>
      </c>
      <c r="F11" s="29">
        <f t="shared" si="8"/>
        <v>8.7073086844368017</v>
      </c>
      <c r="G11" s="29">
        <f t="shared" si="8"/>
        <v>6.6979363714531388</v>
      </c>
      <c r="H11" s="29">
        <f t="shared" si="8"/>
        <v>4.0187446259673258</v>
      </c>
      <c r="I11" s="29">
        <f t="shared" si="8"/>
        <v>0</v>
      </c>
      <c r="J11" s="29">
        <f t="shared" si="8"/>
        <v>0.6699914015477213</v>
      </c>
      <c r="K11" s="29">
        <f t="shared" si="8"/>
        <v>2.8320722269991401</v>
      </c>
      <c r="L11" s="29">
        <f t="shared" si="8"/>
        <v>0.69810834049871018</v>
      </c>
      <c r="M11" s="29">
        <f t="shared" si="8"/>
        <v>2.1064488392089422</v>
      </c>
      <c r="N11" s="29">
        <f t="shared" si="8"/>
        <v>2.117884780739467</v>
      </c>
      <c r="O11" s="29">
        <f t="shared" si="8"/>
        <v>0.70619088564058463</v>
      </c>
      <c r="P11" s="29">
        <f t="shared" si="8"/>
        <v>0</v>
      </c>
      <c r="Q11" s="29">
        <f t="shared" si="8"/>
        <v>6.1111779879621659</v>
      </c>
      <c r="R11" s="29">
        <f t="shared" si="8"/>
        <v>5.6441960447119506</v>
      </c>
      <c r="S11" s="29">
        <f t="shared" si="8"/>
        <v>9.4475494411006018</v>
      </c>
      <c r="T11" s="29">
        <f t="shared" si="8"/>
        <v>8.766895958727428</v>
      </c>
      <c r="U11" s="29">
        <f t="shared" si="8"/>
        <v>6.6055889939810823</v>
      </c>
      <c r="V11" s="29">
        <f t="shared" si="8"/>
        <v>6.760017196904557</v>
      </c>
      <c r="W11" s="29">
        <f t="shared" si="8"/>
        <v>7.4105760963026652</v>
      </c>
      <c r="X11" s="29">
        <f t="shared" ref="X11" si="9">SUM(X12:X16)</f>
        <v>6.6276010318142724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12.726139294926909</v>
      </c>
      <c r="F13" s="10">
        <v>8.7073086844368017</v>
      </c>
      <c r="G13" s="10">
        <v>6.6979363714531388</v>
      </c>
      <c r="H13" s="10">
        <v>4.0187446259673258</v>
      </c>
      <c r="I13" s="10">
        <v>0</v>
      </c>
      <c r="J13" s="10">
        <v>0.6699914015477213</v>
      </c>
      <c r="K13" s="10">
        <v>2.8320722269991401</v>
      </c>
      <c r="L13" s="10">
        <v>0.69810834049871018</v>
      </c>
      <c r="M13" s="10">
        <v>2.1064488392089422</v>
      </c>
      <c r="N13" s="10">
        <v>2.117884780739467</v>
      </c>
      <c r="O13" s="10">
        <v>0.70619088564058463</v>
      </c>
      <c r="P13" s="10">
        <v>0</v>
      </c>
      <c r="Q13" s="10">
        <v>6.1111779879621659</v>
      </c>
      <c r="R13" s="10">
        <v>5.6441960447119506</v>
      </c>
      <c r="S13" s="10">
        <v>9.4475494411006018</v>
      </c>
      <c r="T13" s="10">
        <v>8.766895958727428</v>
      </c>
      <c r="U13" s="10">
        <v>6.6055889939810823</v>
      </c>
      <c r="V13" s="10">
        <v>6.760017196904557</v>
      </c>
      <c r="W13" s="10">
        <v>7.4105760963026652</v>
      </c>
      <c r="X13" s="10">
        <v>6.6276010318142724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17617.966122098023</v>
      </c>
      <c r="D26" s="37">
        <f t="shared" si="14"/>
        <v>18326.43559759243</v>
      </c>
      <c r="E26" s="37">
        <f t="shared" si="14"/>
        <v>17834.027944969905</v>
      </c>
      <c r="F26" s="37">
        <f t="shared" si="14"/>
        <v>18206.501891659504</v>
      </c>
      <c r="G26" s="37">
        <f t="shared" si="14"/>
        <v>17966.689767841784</v>
      </c>
      <c r="H26" s="37">
        <f t="shared" si="14"/>
        <v>19521.081943250218</v>
      </c>
      <c r="I26" s="37">
        <f t="shared" si="14"/>
        <v>18292.168615649185</v>
      </c>
      <c r="J26" s="37">
        <f t="shared" si="14"/>
        <v>16998.204385210662</v>
      </c>
      <c r="K26" s="37">
        <f t="shared" si="14"/>
        <v>17156.436887360269</v>
      </c>
      <c r="L26" s="37">
        <f t="shared" si="14"/>
        <v>15478.867497850384</v>
      </c>
      <c r="M26" s="37">
        <f t="shared" si="14"/>
        <v>15398.041874462599</v>
      </c>
      <c r="N26" s="37">
        <f t="shared" si="14"/>
        <v>15056.65477214101</v>
      </c>
      <c r="O26" s="37">
        <f t="shared" si="14"/>
        <v>14553.144024075662</v>
      </c>
      <c r="P26" s="37">
        <f t="shared" si="14"/>
        <v>16213.276354256228</v>
      </c>
      <c r="Q26" s="37">
        <f t="shared" si="14"/>
        <v>15308.732158211524</v>
      </c>
      <c r="R26" s="37">
        <f t="shared" si="14"/>
        <v>18102.453224419602</v>
      </c>
      <c r="S26" s="37">
        <f t="shared" si="14"/>
        <v>17770.798452278588</v>
      </c>
      <c r="T26" s="37">
        <f t="shared" si="14"/>
        <v>18427.090025795354</v>
      </c>
      <c r="U26" s="37">
        <f t="shared" si="14"/>
        <v>16875.563886500429</v>
      </c>
      <c r="V26" s="37">
        <f t="shared" si="14"/>
        <v>16455.951848667235</v>
      </c>
      <c r="W26" s="37">
        <f t="shared" si="14"/>
        <v>14707.363026655206</v>
      </c>
      <c r="X26" s="37">
        <f t="shared" ref="X26" si="15">SUM(X27,X33)</f>
        <v>14661.476268271708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12408.075322441962</v>
      </c>
      <c r="D27" s="29">
        <f t="shared" si="16"/>
        <v>13448.265176268269</v>
      </c>
      <c r="E27" s="29">
        <f t="shared" si="16"/>
        <v>12124.474634565777</v>
      </c>
      <c r="F27" s="29">
        <f t="shared" si="16"/>
        <v>13568.530008598455</v>
      </c>
      <c r="G27" s="29">
        <f t="shared" si="16"/>
        <v>13467.716509028372</v>
      </c>
      <c r="H27" s="29">
        <f t="shared" si="16"/>
        <v>13756.648667239899</v>
      </c>
      <c r="I27" s="29">
        <f t="shared" si="16"/>
        <v>14997.383920894241</v>
      </c>
      <c r="J27" s="29">
        <f t="shared" si="16"/>
        <v>13508.532072226999</v>
      </c>
      <c r="K27" s="29">
        <f t="shared" si="16"/>
        <v>13441.395614789331</v>
      </c>
      <c r="L27" s="29">
        <f t="shared" si="16"/>
        <v>11563.532330180566</v>
      </c>
      <c r="M27" s="29">
        <f t="shared" si="16"/>
        <v>11962.32123817713</v>
      </c>
      <c r="N27" s="29">
        <f t="shared" si="16"/>
        <v>11178.228546861561</v>
      </c>
      <c r="O27" s="29">
        <f t="shared" si="16"/>
        <v>11727.063284608766</v>
      </c>
      <c r="P27" s="29">
        <f t="shared" si="16"/>
        <v>13944.422957867579</v>
      </c>
      <c r="Q27" s="29">
        <f t="shared" si="16"/>
        <v>12525.204127257095</v>
      </c>
      <c r="R27" s="29">
        <f t="shared" si="16"/>
        <v>15567.683233018055</v>
      </c>
      <c r="S27" s="29">
        <f t="shared" si="16"/>
        <v>15093.556921754081</v>
      </c>
      <c r="T27" s="29">
        <f t="shared" si="16"/>
        <v>15801.600859845226</v>
      </c>
      <c r="U27" s="29">
        <f t="shared" si="16"/>
        <v>14339.872828890801</v>
      </c>
      <c r="V27" s="29">
        <f t="shared" si="16"/>
        <v>12966.190197764399</v>
      </c>
      <c r="W27" s="29">
        <f t="shared" si="16"/>
        <v>11875.950386930357</v>
      </c>
      <c r="X27" s="29">
        <f t="shared" ref="X27" si="17">SUM(X28:X32)</f>
        <v>11153.084436801375</v>
      </c>
    </row>
    <row r="28" spans="1:24" ht="11.25" customHeight="1" x14ac:dyDescent="0.2">
      <c r="A28" s="41" t="s">
        <v>45</v>
      </c>
      <c r="B28" s="9" t="s">
        <v>46</v>
      </c>
      <c r="C28" s="10">
        <v>11725.664144454</v>
      </c>
      <c r="D28" s="10">
        <v>12866.820722269989</v>
      </c>
      <c r="E28" s="10">
        <v>11561.47626827171</v>
      </c>
      <c r="F28" s="10">
        <v>12985.11754084265</v>
      </c>
      <c r="G28" s="10">
        <v>13021.830352536541</v>
      </c>
      <c r="H28" s="10">
        <v>13424.65150472915</v>
      </c>
      <c r="I28" s="10">
        <v>13630.65116079106</v>
      </c>
      <c r="J28" s="10">
        <v>12479.951246775579</v>
      </c>
      <c r="K28" s="10">
        <v>12385.16156491831</v>
      </c>
      <c r="L28" s="10">
        <v>10555.429406706789</v>
      </c>
      <c r="M28" s="10">
        <v>11478.566895958729</v>
      </c>
      <c r="N28" s="10">
        <v>10633.55692175408</v>
      </c>
      <c r="O28" s="10">
        <v>11367.543680137571</v>
      </c>
      <c r="P28" s="10">
        <v>12550.763370593289</v>
      </c>
      <c r="Q28" s="10">
        <v>10838.12742906277</v>
      </c>
      <c r="R28" s="10">
        <v>14360.03061049011</v>
      </c>
      <c r="S28" s="10">
        <v>14115.36827171109</v>
      </c>
      <c r="T28" s="10">
        <v>14587.96741186586</v>
      </c>
      <c r="U28" s="10">
        <v>13004.724935511609</v>
      </c>
      <c r="V28" s="10">
        <v>11478.109286328459</v>
      </c>
      <c r="W28" s="10">
        <v>11015.759415305251</v>
      </c>
      <c r="X28" s="10">
        <v>9628.1801375752366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682.41117798796211</v>
      </c>
      <c r="D30" s="10">
        <v>581.44445399828021</v>
      </c>
      <c r="E30" s="10">
        <v>562.99836629406707</v>
      </c>
      <c r="F30" s="10">
        <v>583.41246775580396</v>
      </c>
      <c r="G30" s="10">
        <v>445.88615649183151</v>
      </c>
      <c r="H30" s="10">
        <v>331.99716251074801</v>
      </c>
      <c r="I30" s="10">
        <v>1184.0156491831469</v>
      </c>
      <c r="J30" s="10">
        <v>861.09011177987952</v>
      </c>
      <c r="K30" s="10">
        <v>929.34720550300949</v>
      </c>
      <c r="L30" s="10">
        <v>918.84617368873603</v>
      </c>
      <c r="M30" s="10">
        <v>375.93929492691308</v>
      </c>
      <c r="N30" s="10">
        <v>453.64746345657778</v>
      </c>
      <c r="O30" s="10">
        <v>266.72794496990542</v>
      </c>
      <c r="P30" s="10">
        <v>1305.2865864144451</v>
      </c>
      <c r="Q30" s="10">
        <v>1589.866380051591</v>
      </c>
      <c r="R30" s="10">
        <v>1159.931212381771</v>
      </c>
      <c r="S30" s="10">
        <v>893.35055889939804</v>
      </c>
      <c r="T30" s="10">
        <v>1140.352794496991</v>
      </c>
      <c r="U30" s="10">
        <v>1254.6701633705929</v>
      </c>
      <c r="V30" s="10">
        <v>1425.567669819432</v>
      </c>
      <c r="W30" s="10">
        <v>815.82949269131552</v>
      </c>
      <c r="X30" s="10">
        <v>1497.003181427343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182.7171109200344</v>
      </c>
      <c r="J31" s="10">
        <v>167.49071367153911</v>
      </c>
      <c r="K31" s="10">
        <v>126.8868443680137</v>
      </c>
      <c r="L31" s="10">
        <v>89.256749785038693</v>
      </c>
      <c r="M31" s="10">
        <v>107.8150472914875</v>
      </c>
      <c r="N31" s="10">
        <v>91.02416165090284</v>
      </c>
      <c r="O31" s="10">
        <v>92.791659501289757</v>
      </c>
      <c r="P31" s="10">
        <v>88.37300085984522</v>
      </c>
      <c r="Q31" s="10">
        <v>97.210318142734309</v>
      </c>
      <c r="R31" s="10">
        <v>47.721410146173689</v>
      </c>
      <c r="S31" s="10">
        <v>84.838091143594156</v>
      </c>
      <c r="T31" s="10">
        <v>73.280653482373168</v>
      </c>
      <c r="U31" s="10">
        <v>80.477730008598442</v>
      </c>
      <c r="V31" s="10">
        <v>62.513241616509021</v>
      </c>
      <c r="W31" s="10">
        <v>44.361478933791908</v>
      </c>
      <c r="X31" s="10">
        <v>27.901117798796211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5209.8907996560611</v>
      </c>
      <c r="D33" s="29">
        <f t="shared" si="18"/>
        <v>4878.1704213241619</v>
      </c>
      <c r="E33" s="29">
        <f t="shared" si="18"/>
        <v>5709.5533104041278</v>
      </c>
      <c r="F33" s="29">
        <f t="shared" si="18"/>
        <v>4637.9718830610482</v>
      </c>
      <c r="G33" s="29">
        <f t="shared" si="18"/>
        <v>4498.9732588134129</v>
      </c>
      <c r="H33" s="29">
        <f t="shared" si="18"/>
        <v>5764.4332760103189</v>
      </c>
      <c r="I33" s="29">
        <f t="shared" si="18"/>
        <v>3294.7846947549438</v>
      </c>
      <c r="J33" s="29">
        <f t="shared" si="18"/>
        <v>3489.6723129836628</v>
      </c>
      <c r="K33" s="29">
        <f t="shared" si="18"/>
        <v>3715.0412725709375</v>
      </c>
      <c r="L33" s="29">
        <f t="shared" si="18"/>
        <v>3915.3351676698189</v>
      </c>
      <c r="M33" s="29">
        <f t="shared" si="18"/>
        <v>3435.7206362854686</v>
      </c>
      <c r="N33" s="29">
        <f t="shared" si="18"/>
        <v>3878.4262252794497</v>
      </c>
      <c r="O33" s="29">
        <f t="shared" si="18"/>
        <v>2826.0807394668959</v>
      </c>
      <c r="P33" s="29">
        <f t="shared" si="18"/>
        <v>2268.8533963886503</v>
      </c>
      <c r="Q33" s="29">
        <f t="shared" si="18"/>
        <v>2783.5280309544282</v>
      </c>
      <c r="R33" s="29">
        <f t="shared" si="18"/>
        <v>2534.7699914015479</v>
      </c>
      <c r="S33" s="29">
        <f t="shared" si="18"/>
        <v>2677.2415305245058</v>
      </c>
      <c r="T33" s="29">
        <f t="shared" si="18"/>
        <v>2625.4891659501291</v>
      </c>
      <c r="U33" s="29">
        <f t="shared" si="18"/>
        <v>2535.6910576096302</v>
      </c>
      <c r="V33" s="29">
        <f t="shared" si="18"/>
        <v>3489.7616509028371</v>
      </c>
      <c r="W33" s="29">
        <f t="shared" si="18"/>
        <v>2831.4126397248497</v>
      </c>
      <c r="X33" s="29">
        <f t="shared" ref="X33" si="19">SUM(X34:X50)</f>
        <v>3508.3918314703342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866.51143594153052</v>
      </c>
      <c r="D36" s="10">
        <v>795.33774720550298</v>
      </c>
      <c r="E36" s="10">
        <v>815.67308684436796</v>
      </c>
      <c r="F36" s="10">
        <v>694.79079965606195</v>
      </c>
      <c r="G36" s="10">
        <v>706.23748925193456</v>
      </c>
      <c r="H36" s="10">
        <v>637.30868443680129</v>
      </c>
      <c r="I36" s="10">
        <v>615.83903697334472</v>
      </c>
      <c r="J36" s="10">
        <v>620.76044711951852</v>
      </c>
      <c r="K36" s="10">
        <v>628.45133276010313</v>
      </c>
      <c r="L36" s="10">
        <v>482.32536543422191</v>
      </c>
      <c r="M36" s="10">
        <v>474.63456577815992</v>
      </c>
      <c r="N36" s="10">
        <v>521.87824591573519</v>
      </c>
      <c r="O36" s="10">
        <v>473.53585554600159</v>
      </c>
      <c r="P36" s="10">
        <v>663.60945829750642</v>
      </c>
      <c r="Q36" s="10">
        <v>905.32149613069635</v>
      </c>
      <c r="R36" s="10">
        <v>814.13009458297506</v>
      </c>
      <c r="S36" s="10">
        <v>752.60343938091137</v>
      </c>
      <c r="T36" s="10">
        <v>653.40593293207212</v>
      </c>
      <c r="U36" s="10">
        <v>600.66319862424757</v>
      </c>
      <c r="V36" s="10">
        <v>826.03989681857252</v>
      </c>
      <c r="W36" s="10">
        <v>833.96483233018057</v>
      </c>
      <c r="X36" s="10">
        <v>801.09303525365419</v>
      </c>
    </row>
    <row r="37" spans="1:24" ht="11.25" customHeight="1" x14ac:dyDescent="0.2">
      <c r="A37" s="41" t="s">
        <v>61</v>
      </c>
      <c r="B37" s="9" t="s">
        <v>62</v>
      </c>
      <c r="C37" s="10">
        <v>164.7845227858985</v>
      </c>
      <c r="D37" s="10">
        <v>10.700257953568361</v>
      </c>
      <c r="E37" s="10">
        <v>64.201805674978502</v>
      </c>
      <c r="F37" s="10">
        <v>58.851590713671527</v>
      </c>
      <c r="G37" s="10">
        <v>139.10386930352541</v>
      </c>
      <c r="H37" s="10">
        <v>136.96380051590711</v>
      </c>
      <c r="I37" s="10">
        <v>111.2830610490112</v>
      </c>
      <c r="J37" s="10">
        <v>93.532072226999134</v>
      </c>
      <c r="K37" s="10">
        <v>120.8560619088564</v>
      </c>
      <c r="L37" s="10">
        <v>252.2212381771281</v>
      </c>
      <c r="M37" s="10">
        <v>187.0641444539983</v>
      </c>
      <c r="N37" s="10">
        <v>200.7260533104041</v>
      </c>
      <c r="O37" s="10">
        <v>166.04565778159929</v>
      </c>
      <c r="P37" s="10">
        <v>104.0412725709372</v>
      </c>
      <c r="Q37" s="10">
        <v>158.68925193465179</v>
      </c>
      <c r="R37" s="10">
        <v>138.721668099742</v>
      </c>
      <c r="S37" s="10">
        <v>170.2493551160791</v>
      </c>
      <c r="T37" s="10">
        <v>129.849785038693</v>
      </c>
      <c r="U37" s="10">
        <v>154.7797936371453</v>
      </c>
      <c r="V37" s="10">
        <v>267.95356835769559</v>
      </c>
      <c r="W37" s="10">
        <v>197.6931212381771</v>
      </c>
      <c r="X37" s="10">
        <v>207.883920894239</v>
      </c>
    </row>
    <row r="38" spans="1:24" ht="11.25" customHeight="1" x14ac:dyDescent="0.2">
      <c r="A38" s="41" t="s">
        <v>63</v>
      </c>
      <c r="B38" s="9" t="s">
        <v>64</v>
      </c>
      <c r="C38" s="10">
        <v>3.1742906276870162</v>
      </c>
      <c r="D38" s="10">
        <v>2.116165090283749</v>
      </c>
      <c r="E38" s="10">
        <v>3.1742906276870162</v>
      </c>
      <c r="F38" s="10">
        <v>2.116165090283749</v>
      </c>
      <c r="G38" s="10">
        <v>3.2100601891659499</v>
      </c>
      <c r="H38" s="10">
        <v>3.2100601891659499</v>
      </c>
      <c r="I38" s="10">
        <v>2.1400687876182292</v>
      </c>
      <c r="J38" s="10">
        <v>3.1527944969905422</v>
      </c>
      <c r="K38" s="10">
        <v>2.101805674978503</v>
      </c>
      <c r="L38" s="10">
        <v>3.1527944969905422</v>
      </c>
      <c r="M38" s="10">
        <v>3.1527944969905422</v>
      </c>
      <c r="N38" s="10">
        <v>2.101805674978503</v>
      </c>
      <c r="O38" s="10">
        <v>1.050902837489252</v>
      </c>
      <c r="P38" s="10">
        <v>2.101805674978503</v>
      </c>
      <c r="Q38" s="10">
        <v>1.050902837489252</v>
      </c>
      <c r="R38" s="10">
        <v>1.050902837489252</v>
      </c>
      <c r="S38" s="10">
        <v>1.050902837489252</v>
      </c>
      <c r="T38" s="10">
        <v>1.693035253654342</v>
      </c>
      <c r="U38" s="10">
        <v>1.118142734307825</v>
      </c>
      <c r="V38" s="10">
        <v>1.3231298366294071</v>
      </c>
      <c r="W38" s="10">
        <v>1.3977644024075671</v>
      </c>
      <c r="X38" s="10">
        <v>1.524849527085125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77.746001719690454</v>
      </c>
      <c r="D40" s="10">
        <v>160.81711092003439</v>
      </c>
      <c r="E40" s="10">
        <v>201.2876182287188</v>
      </c>
      <c r="F40" s="10">
        <v>112.8914875322442</v>
      </c>
      <c r="G40" s="10">
        <v>59.640756663800509</v>
      </c>
      <c r="H40" s="10">
        <v>73.485984522785898</v>
      </c>
      <c r="I40" s="10">
        <v>48.990627687016328</v>
      </c>
      <c r="J40" s="10">
        <v>273.19191745485813</v>
      </c>
      <c r="K40" s="10">
        <v>256.75932932072232</v>
      </c>
      <c r="L40" s="10">
        <v>163.29896818572661</v>
      </c>
      <c r="M40" s="10">
        <v>134.5418744625967</v>
      </c>
      <c r="N40" s="10">
        <v>253.67824591573509</v>
      </c>
      <c r="O40" s="10">
        <v>184.86672398968179</v>
      </c>
      <c r="P40" s="10">
        <v>15.40558899398108</v>
      </c>
      <c r="Q40" s="10">
        <v>110.9200343938091</v>
      </c>
      <c r="R40" s="10">
        <v>11.297420464316421</v>
      </c>
      <c r="S40" s="10">
        <v>16.432588134135859</v>
      </c>
      <c r="T40" s="10">
        <v>67.548237317282883</v>
      </c>
      <c r="U40" s="10">
        <v>136.00851246775579</v>
      </c>
      <c r="V40" s="10">
        <v>258.38925193465172</v>
      </c>
      <c r="W40" s="10">
        <v>2.0407566638005159</v>
      </c>
      <c r="X40" s="10">
        <v>152.56431642304389</v>
      </c>
    </row>
    <row r="41" spans="1:24" ht="11.25" customHeight="1" x14ac:dyDescent="0.2">
      <c r="A41" s="41" t="s">
        <v>69</v>
      </c>
      <c r="B41" s="9" t="s">
        <v>70</v>
      </c>
      <c r="C41" s="10">
        <v>4.184608770421324</v>
      </c>
      <c r="D41" s="10">
        <v>5.2306964746345654</v>
      </c>
      <c r="E41" s="10">
        <v>4.184608770421324</v>
      </c>
      <c r="F41" s="10">
        <v>3.1384350816852971</v>
      </c>
      <c r="G41" s="10">
        <v>3.134823731728289</v>
      </c>
      <c r="H41" s="10">
        <v>2.0899398108340499</v>
      </c>
      <c r="I41" s="10">
        <v>1.0449699054170249</v>
      </c>
      <c r="J41" s="10">
        <v>1.0449699054170249</v>
      </c>
      <c r="K41" s="10">
        <v>1.0449699054170249</v>
      </c>
      <c r="L41" s="10">
        <v>1.0449699054170249</v>
      </c>
      <c r="M41" s="10">
        <v>1.0449699054170249</v>
      </c>
      <c r="N41" s="10">
        <v>1.0449699054170249</v>
      </c>
      <c r="O41" s="10">
        <v>1.0449699054170249</v>
      </c>
      <c r="P41" s="10">
        <v>1.0449699054170249</v>
      </c>
      <c r="Q41" s="10">
        <v>1.0449699054170249</v>
      </c>
      <c r="R41" s="10">
        <v>1.0449699054170249</v>
      </c>
      <c r="S41" s="10">
        <v>1.0449699054170249</v>
      </c>
      <c r="T41" s="10">
        <v>0.69380911435941528</v>
      </c>
      <c r="U41" s="10">
        <v>0.32184006878761823</v>
      </c>
      <c r="V41" s="10">
        <v>0.26018916595012892</v>
      </c>
      <c r="W41" s="10">
        <v>0.31659501289767839</v>
      </c>
      <c r="X41" s="10">
        <v>0.228804815133276</v>
      </c>
    </row>
    <row r="42" spans="1:24" ht="11.25" customHeight="1" x14ac:dyDescent="0.2">
      <c r="A42" s="41" t="s">
        <v>71</v>
      </c>
      <c r="B42" s="9" t="s">
        <v>72</v>
      </c>
      <c r="C42" s="10">
        <v>411.32846087704212</v>
      </c>
      <c r="D42" s="10">
        <v>190.25270851246779</v>
      </c>
      <c r="E42" s="10">
        <v>160.49251934651761</v>
      </c>
      <c r="F42" s="10">
        <v>225.32725709372309</v>
      </c>
      <c r="G42" s="10">
        <v>357.99011177987961</v>
      </c>
      <c r="H42" s="10">
        <v>362.29028374892522</v>
      </c>
      <c r="I42" s="10">
        <v>232.20980223559761</v>
      </c>
      <c r="J42" s="10">
        <v>407.75769561478933</v>
      </c>
      <c r="K42" s="10">
        <v>184.962252794497</v>
      </c>
      <c r="L42" s="10">
        <v>282.69802235597592</v>
      </c>
      <c r="M42" s="10">
        <v>459.25288048151327</v>
      </c>
      <c r="N42" s="10">
        <v>551.73404987102322</v>
      </c>
      <c r="O42" s="10">
        <v>275.34153052450557</v>
      </c>
      <c r="P42" s="10">
        <v>214.38804815133281</v>
      </c>
      <c r="Q42" s="10">
        <v>180.75855546001719</v>
      </c>
      <c r="R42" s="10">
        <v>64.10627687016337</v>
      </c>
      <c r="S42" s="10">
        <v>87.226483233018044</v>
      </c>
      <c r="T42" s="10">
        <v>195.96749785038691</v>
      </c>
      <c r="U42" s="10">
        <v>135.586758383491</v>
      </c>
      <c r="V42" s="10">
        <v>193.55881341358551</v>
      </c>
      <c r="W42" s="10">
        <v>209.77351676698191</v>
      </c>
      <c r="X42" s="10">
        <v>201.7517626827171</v>
      </c>
    </row>
    <row r="43" spans="1:24" ht="11.25" customHeight="1" x14ac:dyDescent="0.2">
      <c r="A43" s="41" t="s">
        <v>73</v>
      </c>
      <c r="B43" s="9" t="s">
        <v>74</v>
      </c>
      <c r="C43" s="10">
        <v>1315.3823731728289</v>
      </c>
      <c r="D43" s="10">
        <v>975.92889079965596</v>
      </c>
      <c r="E43" s="10">
        <v>641.64995700773852</v>
      </c>
      <c r="F43" s="10">
        <v>982.13834909716252</v>
      </c>
      <c r="G43" s="10">
        <v>870.36706792777295</v>
      </c>
      <c r="H43" s="10">
        <v>907.62416165090281</v>
      </c>
      <c r="I43" s="10">
        <v>655.24987102321575</v>
      </c>
      <c r="J43" s="10">
        <v>796.98099742046418</v>
      </c>
      <c r="K43" s="10">
        <v>1038.334737747206</v>
      </c>
      <c r="L43" s="10">
        <v>1517.9612209802231</v>
      </c>
      <c r="M43" s="10">
        <v>1217.039294926913</v>
      </c>
      <c r="N43" s="10">
        <v>1385.473430782459</v>
      </c>
      <c r="O43" s="10">
        <v>906.87394668959575</v>
      </c>
      <c r="P43" s="10">
        <v>590.54651762682704</v>
      </c>
      <c r="Q43" s="10">
        <v>714.8179707652622</v>
      </c>
      <c r="R43" s="10">
        <v>783.62949269131559</v>
      </c>
      <c r="S43" s="10">
        <v>982.87472055030094</v>
      </c>
      <c r="T43" s="10">
        <v>916.90094582975064</v>
      </c>
      <c r="U43" s="10">
        <v>878.13955288048157</v>
      </c>
      <c r="V43" s="10">
        <v>1282.8754084264831</v>
      </c>
      <c r="W43" s="10">
        <v>937.34617368873592</v>
      </c>
      <c r="X43" s="10">
        <v>1509.105073086844</v>
      </c>
    </row>
    <row r="44" spans="1:24" ht="11.25" customHeight="1" x14ac:dyDescent="0.2">
      <c r="A44" s="41" t="s">
        <v>75</v>
      </c>
      <c r="B44" s="9" t="s">
        <v>76</v>
      </c>
      <c r="C44" s="10">
        <v>1183.013241616509</v>
      </c>
      <c r="D44" s="10">
        <v>1266.9628546861561</v>
      </c>
      <c r="E44" s="10">
        <v>2036.9828890799661</v>
      </c>
      <c r="F44" s="10">
        <v>974.58675838349086</v>
      </c>
      <c r="G44" s="10">
        <v>619.14944110060185</v>
      </c>
      <c r="H44" s="10">
        <v>1485.9587274290629</v>
      </c>
      <c r="I44" s="10">
        <v>548.11530524505588</v>
      </c>
      <c r="J44" s="10">
        <v>440.43181427343069</v>
      </c>
      <c r="K44" s="10">
        <v>548.39019776440239</v>
      </c>
      <c r="L44" s="10">
        <v>415.59183147033531</v>
      </c>
      <c r="M44" s="10">
        <v>252.2212381771281</v>
      </c>
      <c r="N44" s="10">
        <v>364.00111779879609</v>
      </c>
      <c r="O44" s="10">
        <v>222.60438521066209</v>
      </c>
      <c r="P44" s="10">
        <v>169.10292347377469</v>
      </c>
      <c r="Q44" s="10">
        <v>228.3367153912296</v>
      </c>
      <c r="R44" s="10">
        <v>260.81969045571788</v>
      </c>
      <c r="S44" s="10">
        <v>213.05055889939811</v>
      </c>
      <c r="T44" s="10">
        <v>151.1656061908856</v>
      </c>
      <c r="U44" s="10">
        <v>167.73000859845229</v>
      </c>
      <c r="V44" s="10">
        <v>180.3439380911436</v>
      </c>
      <c r="W44" s="10">
        <v>246.11539122957871</v>
      </c>
      <c r="X44" s="10">
        <v>150.2560619088564</v>
      </c>
    </row>
    <row r="45" spans="1:24" ht="11.25" customHeight="1" x14ac:dyDescent="0.2">
      <c r="A45" s="41" t="s">
        <v>77</v>
      </c>
      <c r="B45" s="9" t="s">
        <v>78</v>
      </c>
      <c r="C45" s="10">
        <v>1.920292347377472</v>
      </c>
      <c r="D45" s="10">
        <v>0</v>
      </c>
      <c r="E45" s="10">
        <v>0</v>
      </c>
      <c r="F45" s="10">
        <v>4.8007738607050729</v>
      </c>
      <c r="G45" s="10">
        <v>2.8797936371453128</v>
      </c>
      <c r="H45" s="10">
        <v>0</v>
      </c>
      <c r="I45" s="10">
        <v>0.95993121238177115</v>
      </c>
      <c r="J45" s="10">
        <v>1.0413585554600171</v>
      </c>
      <c r="K45" s="10">
        <v>1.0413585554600171</v>
      </c>
      <c r="L45" s="10">
        <v>0</v>
      </c>
      <c r="M45" s="10">
        <v>0</v>
      </c>
      <c r="N45" s="10">
        <v>2.0827171109200342</v>
      </c>
      <c r="O45" s="10">
        <v>1.0413585554600171</v>
      </c>
      <c r="P45" s="10">
        <v>1.0413585554600171</v>
      </c>
      <c r="Q45" s="10">
        <v>0</v>
      </c>
      <c r="R45" s="10">
        <v>0</v>
      </c>
      <c r="S45" s="10">
        <v>5.2068787618228711</v>
      </c>
      <c r="T45" s="10">
        <v>5.7379191745485807</v>
      </c>
      <c r="U45" s="10">
        <v>4.4893379191745479</v>
      </c>
      <c r="V45" s="10">
        <v>4.5320722269991398</v>
      </c>
      <c r="W45" s="10">
        <v>4.1644024075666382</v>
      </c>
      <c r="X45" s="10">
        <v>4.6527944969905413</v>
      </c>
    </row>
    <row r="46" spans="1:24" ht="11.25" customHeight="1" x14ac:dyDescent="0.2">
      <c r="A46" s="41" t="s">
        <v>79</v>
      </c>
      <c r="B46" s="9" t="s">
        <v>80</v>
      </c>
      <c r="C46" s="10">
        <v>72.972226999140148</v>
      </c>
      <c r="D46" s="10">
        <v>63.370593293207222</v>
      </c>
      <c r="E46" s="10">
        <v>67.211263972484957</v>
      </c>
      <c r="F46" s="10">
        <v>71.051848667239895</v>
      </c>
      <c r="G46" s="10">
        <v>71.034221840068781</v>
      </c>
      <c r="H46" s="10">
        <v>69.114359415305231</v>
      </c>
      <c r="I46" s="10">
        <v>67.194496990541694</v>
      </c>
      <c r="J46" s="10">
        <v>70.220722269991398</v>
      </c>
      <c r="K46" s="10">
        <v>66.208082545141863</v>
      </c>
      <c r="L46" s="10">
        <v>54.170249355116077</v>
      </c>
      <c r="M46" s="10">
        <v>54.170249355116077</v>
      </c>
      <c r="N46" s="10">
        <v>48.15133276010318</v>
      </c>
      <c r="O46" s="10">
        <v>38.119776440240763</v>
      </c>
      <c r="P46" s="10">
        <v>39.122957867583843</v>
      </c>
      <c r="Q46" s="10">
        <v>38.119776440240763</v>
      </c>
      <c r="R46" s="10">
        <v>43.135597592433363</v>
      </c>
      <c r="S46" s="10">
        <v>39.122957867583843</v>
      </c>
      <c r="T46" s="10">
        <v>38.409716251074798</v>
      </c>
      <c r="U46" s="10">
        <v>45.256233877901977</v>
      </c>
      <c r="V46" s="10">
        <v>42.345055889939808</v>
      </c>
      <c r="W46" s="10">
        <v>38.267239896818573</v>
      </c>
      <c r="X46" s="10">
        <v>40.942648323301803</v>
      </c>
    </row>
    <row r="47" spans="1:24" ht="11.25" customHeight="1" x14ac:dyDescent="0.2">
      <c r="A47" s="41" t="s">
        <v>81</v>
      </c>
      <c r="B47" s="9" t="s">
        <v>82</v>
      </c>
      <c r="C47" s="10">
        <v>350.45855546001718</v>
      </c>
      <c r="D47" s="10">
        <v>445.51444539982799</v>
      </c>
      <c r="E47" s="10">
        <v>370.62192605331029</v>
      </c>
      <c r="F47" s="10">
        <v>322.61392949269128</v>
      </c>
      <c r="G47" s="10">
        <v>327.33327601031812</v>
      </c>
      <c r="H47" s="10">
        <v>430.04488392089422</v>
      </c>
      <c r="I47" s="10">
        <v>322.53370593293198</v>
      </c>
      <c r="J47" s="10">
        <v>292.49071367153908</v>
      </c>
      <c r="K47" s="10">
        <v>239.39527085124669</v>
      </c>
      <c r="L47" s="10">
        <v>284.10722269991402</v>
      </c>
      <c r="M47" s="10">
        <v>205.86130696474629</v>
      </c>
      <c r="N47" s="10">
        <v>226.35425623387789</v>
      </c>
      <c r="O47" s="10">
        <v>175.12184006878761</v>
      </c>
      <c r="P47" s="10">
        <v>151.8343078245916</v>
      </c>
      <c r="Q47" s="10">
        <v>73.588392089423891</v>
      </c>
      <c r="R47" s="10">
        <v>115.5058469475494</v>
      </c>
      <c r="S47" s="10">
        <v>115.5058469475494</v>
      </c>
      <c r="T47" s="10">
        <v>139.80963026655201</v>
      </c>
      <c r="U47" s="10">
        <v>127.81659501289769</v>
      </c>
      <c r="V47" s="10">
        <v>120.8452278589854</v>
      </c>
      <c r="W47" s="10">
        <v>116.3861564918315</v>
      </c>
      <c r="X47" s="10">
        <v>215.21539122957859</v>
      </c>
    </row>
    <row r="48" spans="1:24" ht="11.25" customHeight="1" x14ac:dyDescent="0.2">
      <c r="A48" s="41" t="s">
        <v>83</v>
      </c>
      <c r="B48" s="9" t="s">
        <v>84</v>
      </c>
      <c r="C48" s="10">
        <v>450.2032674118658</v>
      </c>
      <c r="D48" s="10">
        <v>570.19346517626832</v>
      </c>
      <c r="E48" s="10">
        <v>608.59036973344791</v>
      </c>
      <c r="F48" s="10">
        <v>537.55614789337915</v>
      </c>
      <c r="G48" s="10">
        <v>712.26190885640574</v>
      </c>
      <c r="H48" s="10">
        <v>857.2100601891658</v>
      </c>
      <c r="I48" s="10">
        <v>686.34402407566631</v>
      </c>
      <c r="J48" s="10">
        <v>454.76259673258812</v>
      </c>
      <c r="K48" s="10">
        <v>623.6743766122097</v>
      </c>
      <c r="L48" s="10">
        <v>454.76259673258812</v>
      </c>
      <c r="M48" s="10">
        <v>444.82656921754079</v>
      </c>
      <c r="N48" s="10">
        <v>316.42304385210662</v>
      </c>
      <c r="O48" s="10">
        <v>373.74608770421332</v>
      </c>
      <c r="P48" s="10">
        <v>311.83723129836619</v>
      </c>
      <c r="Q48" s="10">
        <v>366.10300945829749</v>
      </c>
      <c r="R48" s="10">
        <v>296.55107480653481</v>
      </c>
      <c r="S48" s="10">
        <v>279.73628546861562</v>
      </c>
      <c r="T48" s="10">
        <v>305.67919174548581</v>
      </c>
      <c r="U48" s="10">
        <v>279.73404987102322</v>
      </c>
      <c r="V48" s="10">
        <v>290.58641444539978</v>
      </c>
      <c r="W48" s="10">
        <v>240.36689595872741</v>
      </c>
      <c r="X48" s="10">
        <v>214.3162510748065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2.8804815133276009</v>
      </c>
      <c r="E49" s="10">
        <v>0.96018916595012893</v>
      </c>
      <c r="F49" s="10">
        <v>0.96018916595012893</v>
      </c>
      <c r="G49" s="10">
        <v>3.839724849527085</v>
      </c>
      <c r="H49" s="10">
        <v>2.8797936371453128</v>
      </c>
      <c r="I49" s="10">
        <v>2.8797936371453128</v>
      </c>
      <c r="J49" s="10">
        <v>1.9107480653482369</v>
      </c>
      <c r="K49" s="10">
        <v>3.8214961306964752</v>
      </c>
      <c r="L49" s="10">
        <v>1.9107480653482369</v>
      </c>
      <c r="M49" s="10">
        <v>1.9107480653482369</v>
      </c>
      <c r="N49" s="10">
        <v>4.7769561478933786</v>
      </c>
      <c r="O49" s="10">
        <v>6.6877042132416156</v>
      </c>
      <c r="P49" s="10">
        <v>4.7769561478933786</v>
      </c>
      <c r="Q49" s="10">
        <v>4.7769561478933786</v>
      </c>
      <c r="R49" s="10">
        <v>4.7769561478933786</v>
      </c>
      <c r="S49" s="10">
        <v>4.7769561478933786</v>
      </c>
      <c r="T49" s="10">
        <v>4.2294926913155626</v>
      </c>
      <c r="U49" s="10">
        <v>4.0470335339638863</v>
      </c>
      <c r="V49" s="10">
        <v>4.0364574376612206</v>
      </c>
      <c r="W49" s="10">
        <v>3.5797936371453138</v>
      </c>
      <c r="X49" s="10">
        <v>3.679191745485813</v>
      </c>
    </row>
    <row r="50" spans="1:24" ht="11.25" customHeight="1" x14ac:dyDescent="0.2">
      <c r="A50" s="41" t="s">
        <v>87</v>
      </c>
      <c r="B50" s="9" t="s">
        <v>88</v>
      </c>
      <c r="C50" s="10">
        <v>308.21152192605331</v>
      </c>
      <c r="D50" s="10">
        <v>388.86500429922609</v>
      </c>
      <c r="E50" s="10">
        <v>734.52278589853825</v>
      </c>
      <c r="F50" s="10">
        <v>647.14815133275999</v>
      </c>
      <c r="G50" s="10">
        <v>622.79071367153904</v>
      </c>
      <c r="H50" s="10">
        <v>796.25253654342214</v>
      </c>
      <c r="I50" s="10">
        <v>0</v>
      </c>
      <c r="J50" s="10">
        <v>32.393465176268272</v>
      </c>
      <c r="K50" s="10">
        <v>0</v>
      </c>
      <c r="L50" s="10">
        <v>2.0899398108340499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8.359587274290627</v>
      </c>
      <c r="T50" s="10">
        <v>14.39836629406707</v>
      </c>
      <c r="U50" s="10">
        <v>0</v>
      </c>
      <c r="V50" s="10">
        <v>16.67222699914015</v>
      </c>
      <c r="W50" s="10">
        <v>0</v>
      </c>
      <c r="X50" s="10">
        <v>5.1777300085984521</v>
      </c>
    </row>
    <row r="51" spans="1:24" ht="11.25" customHeight="1" x14ac:dyDescent="0.2">
      <c r="A51" s="35" t="s">
        <v>89</v>
      </c>
      <c r="B51" s="36" t="s">
        <v>90</v>
      </c>
      <c r="C51" s="37">
        <v>2039.2089423903701</v>
      </c>
      <c r="D51" s="37">
        <v>2252.1281169389508</v>
      </c>
      <c r="E51" s="37">
        <v>2726.7196904557181</v>
      </c>
      <c r="F51" s="37">
        <v>2643.336199484093</v>
      </c>
      <c r="G51" s="37">
        <v>3304.6646603611348</v>
      </c>
      <c r="H51" s="37">
        <v>3892.9922613929489</v>
      </c>
      <c r="I51" s="37">
        <v>3661.650902837489</v>
      </c>
      <c r="J51" s="37">
        <v>3760.683576956148</v>
      </c>
      <c r="K51" s="37">
        <v>4144.3465176268273</v>
      </c>
      <c r="L51" s="37">
        <v>4266.3800515907133</v>
      </c>
      <c r="M51" s="37">
        <v>4504.9656061908854</v>
      </c>
      <c r="N51" s="37">
        <v>4533.2545141874461</v>
      </c>
      <c r="O51" s="37">
        <v>3922.184006878761</v>
      </c>
      <c r="P51" s="37">
        <v>3812.9191745485809</v>
      </c>
      <c r="Q51" s="37">
        <v>3474.5915735167669</v>
      </c>
      <c r="R51" s="37">
        <v>4065.3472055030088</v>
      </c>
      <c r="S51" s="37">
        <v>4261.0877901977638</v>
      </c>
      <c r="T51" s="37">
        <v>5438.0226139294928</v>
      </c>
      <c r="U51" s="37">
        <v>5096.7650042992254</v>
      </c>
      <c r="V51" s="37">
        <v>5298.9680997420464</v>
      </c>
      <c r="W51" s="37">
        <v>5166.6606190885632</v>
      </c>
      <c r="X51" s="37">
        <v>4974.96638005159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12.321840068787621</v>
      </c>
      <c r="M52" s="37">
        <f t="shared" si="20"/>
        <v>44.95116079105761</v>
      </c>
      <c r="N52" s="37">
        <f t="shared" si="20"/>
        <v>23.144196044711951</v>
      </c>
      <c r="O52" s="37">
        <f t="shared" si="20"/>
        <v>65.073516766981939</v>
      </c>
      <c r="P52" s="37">
        <f t="shared" si="20"/>
        <v>71.540154772141022</v>
      </c>
      <c r="Q52" s="37">
        <f t="shared" si="20"/>
        <v>71.331298366294064</v>
      </c>
      <c r="R52" s="37">
        <f t="shared" si="20"/>
        <v>144.13766122098019</v>
      </c>
      <c r="S52" s="37">
        <f t="shared" si="20"/>
        <v>127.88555460017194</v>
      </c>
      <c r="T52" s="37">
        <f t="shared" si="20"/>
        <v>66.8286328460877</v>
      </c>
      <c r="U52" s="37">
        <f t="shared" si="20"/>
        <v>88.839896818572655</v>
      </c>
      <c r="V52" s="37">
        <f t="shared" si="20"/>
        <v>70.378503869303529</v>
      </c>
      <c r="W52" s="37">
        <f t="shared" si="20"/>
        <v>92.433619948409259</v>
      </c>
      <c r="X52" s="37">
        <f t="shared" ref="X52" si="21">SUM(X53:X70)</f>
        <v>197.79630266552022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29.425795356835771</v>
      </c>
      <c r="N59" s="10">
        <v>23.144196044711951</v>
      </c>
      <c r="O59" s="10">
        <v>18.84496990541702</v>
      </c>
      <c r="P59" s="10">
        <v>38.645227858985379</v>
      </c>
      <c r="Q59" s="10">
        <v>37.857093723129843</v>
      </c>
      <c r="R59" s="10">
        <v>47.745313843508157</v>
      </c>
      <c r="S59" s="10">
        <v>76.956147893379182</v>
      </c>
      <c r="T59" s="10">
        <v>32.363628546861563</v>
      </c>
      <c r="U59" s="10">
        <v>57.069991401547718</v>
      </c>
      <c r="V59" s="10">
        <v>36.038005159071368</v>
      </c>
      <c r="W59" s="10">
        <v>55.390025795356827</v>
      </c>
      <c r="X59" s="10">
        <v>64.412983662940675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38.752708512467763</v>
      </c>
      <c r="P60" s="10">
        <v>25.365434221840069</v>
      </c>
      <c r="Q60" s="10">
        <v>28.888392089423899</v>
      </c>
      <c r="R60" s="10">
        <v>28.888392089423899</v>
      </c>
      <c r="S60" s="10">
        <v>23.25167669819432</v>
      </c>
      <c r="T60" s="10">
        <v>31.77515047291487</v>
      </c>
      <c r="U60" s="10">
        <v>20.796818572656921</v>
      </c>
      <c r="V60" s="10">
        <v>16.900429922613931</v>
      </c>
      <c r="W60" s="10">
        <v>13.986242476354249</v>
      </c>
      <c r="X60" s="10">
        <v>18.02355975924333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20.499570077386071</v>
      </c>
      <c r="S63" s="10">
        <v>20.03465176268271</v>
      </c>
      <c r="T63" s="10">
        <v>2.6898538263112641</v>
      </c>
      <c r="U63" s="10">
        <v>4.6006018916595011</v>
      </c>
      <c r="V63" s="10">
        <v>4.2453138435081677</v>
      </c>
      <c r="W63" s="10">
        <v>3.432760103181427</v>
      </c>
      <c r="X63" s="10">
        <v>14.529234737747201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1.2897678417884779</v>
      </c>
      <c r="P64" s="10">
        <v>1.9346517626827171</v>
      </c>
      <c r="Q64" s="10">
        <v>1.9346517626827171</v>
      </c>
      <c r="R64" s="10">
        <v>3.224419604471195</v>
      </c>
      <c r="S64" s="10">
        <v>3.224419604471195</v>
      </c>
      <c r="T64" s="10">
        <v>0</v>
      </c>
      <c r="U64" s="10">
        <v>1.236285468615649</v>
      </c>
      <c r="V64" s="10">
        <v>4.0260533104041274</v>
      </c>
      <c r="W64" s="10">
        <v>3.0484092863284609</v>
      </c>
      <c r="X64" s="10">
        <v>3.006448839208943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12.321840068787621</v>
      </c>
      <c r="M65" s="10">
        <v>15.52536543422184</v>
      </c>
      <c r="N65" s="10">
        <v>0</v>
      </c>
      <c r="O65" s="10">
        <v>0</v>
      </c>
      <c r="P65" s="10">
        <v>2.9436801375752362</v>
      </c>
      <c r="Q65" s="10">
        <v>0</v>
      </c>
      <c r="R65" s="10">
        <v>26.989079965606191</v>
      </c>
      <c r="S65" s="10">
        <v>0</v>
      </c>
      <c r="T65" s="10">
        <v>0</v>
      </c>
      <c r="U65" s="10">
        <v>3.6939810834049869</v>
      </c>
      <c r="V65" s="10">
        <v>1.539466895958727</v>
      </c>
      <c r="W65" s="10">
        <v>1.761306964746346</v>
      </c>
      <c r="X65" s="10">
        <v>68.824849527085121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6.1860705073086839</v>
      </c>
      <c r="P66" s="10">
        <v>2.6511607910576092</v>
      </c>
      <c r="Q66" s="10">
        <v>2.6511607910576092</v>
      </c>
      <c r="R66" s="10">
        <v>16.79088564058469</v>
      </c>
      <c r="S66" s="10">
        <v>4.4186586414445399</v>
      </c>
      <c r="T66" s="10">
        <v>0</v>
      </c>
      <c r="U66" s="10">
        <v>1.442218400687876</v>
      </c>
      <c r="V66" s="10">
        <v>7.629234737747205</v>
      </c>
      <c r="W66" s="10">
        <v>14.81487532244196</v>
      </c>
      <c r="X66" s="10">
        <v>28.99922613929493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30.787274290627678</v>
      </c>
      <c r="O71" s="37">
        <f t="shared" si="22"/>
        <v>7.8819432502149613</v>
      </c>
      <c r="P71" s="37">
        <f t="shared" si="22"/>
        <v>25.962510748065348</v>
      </c>
      <c r="Q71" s="37">
        <f t="shared" si="22"/>
        <v>24.21900257953568</v>
      </c>
      <c r="R71" s="37">
        <f t="shared" si="22"/>
        <v>33.605588993981087</v>
      </c>
      <c r="S71" s="37">
        <f t="shared" si="22"/>
        <v>33.605588993981087</v>
      </c>
      <c r="T71" s="37">
        <f t="shared" si="22"/>
        <v>45.0463456577816</v>
      </c>
      <c r="U71" s="37">
        <f t="shared" si="22"/>
        <v>31.002235597592431</v>
      </c>
      <c r="V71" s="37">
        <f t="shared" si="22"/>
        <v>26.344711951848669</v>
      </c>
      <c r="W71" s="37">
        <f t="shared" si="22"/>
        <v>47.936371453138428</v>
      </c>
      <c r="X71" s="37">
        <f t="shared" ref="X71" si="23">SUM(X72:X73)</f>
        <v>24.911607910576091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30.787274290627678</v>
      </c>
      <c r="O72" s="10">
        <v>7.8819432502149613</v>
      </c>
      <c r="P72" s="10">
        <v>25.962510748065348</v>
      </c>
      <c r="Q72" s="10">
        <v>24.21900257953568</v>
      </c>
      <c r="R72" s="10">
        <v>33.605588993981087</v>
      </c>
      <c r="S72" s="10">
        <v>33.605588993981087</v>
      </c>
      <c r="T72" s="10">
        <v>45.0463456577816</v>
      </c>
      <c r="U72" s="10">
        <v>31.002235597592431</v>
      </c>
      <c r="V72" s="10">
        <v>26.344711951848669</v>
      </c>
      <c r="W72" s="10">
        <v>47.936371453138428</v>
      </c>
      <c r="X72" s="10">
        <v>24.911607910576091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403.95528804815132</v>
      </c>
      <c r="D76" s="40">
        <v>321.66809974204642</v>
      </c>
      <c r="E76" s="40">
        <v>458.21152192605331</v>
      </c>
      <c r="F76" s="40">
        <v>507.13671539122947</v>
      </c>
      <c r="G76" s="40">
        <v>740.49871023215815</v>
      </c>
      <c r="H76" s="40">
        <v>827.68701633705928</v>
      </c>
      <c r="I76" s="40">
        <v>741.53052450558891</v>
      </c>
      <c r="J76" s="40">
        <v>828.97678417884777</v>
      </c>
      <c r="K76" s="40">
        <v>923.81771281169381</v>
      </c>
      <c r="L76" s="40">
        <v>653.31040412725702</v>
      </c>
      <c r="M76" s="40">
        <v>499.91401547721409</v>
      </c>
      <c r="N76" s="40">
        <v>579.70765262252792</v>
      </c>
      <c r="O76" s="40">
        <v>925.70937231298365</v>
      </c>
      <c r="P76" s="40">
        <v>696.47463456577816</v>
      </c>
      <c r="Q76" s="40">
        <v>623.12983662940667</v>
      </c>
      <c r="R76" s="40">
        <v>694.49699054170242</v>
      </c>
      <c r="S76" s="40">
        <v>396.90455717970758</v>
      </c>
      <c r="T76" s="40">
        <v>473.4077386070507</v>
      </c>
      <c r="U76" s="40">
        <v>487.32312983662939</v>
      </c>
      <c r="V76" s="40">
        <v>696.4065348237317</v>
      </c>
      <c r="W76" s="40">
        <v>649.45081685296645</v>
      </c>
      <c r="X76" s="40">
        <v>820.67222699914009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338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1816.3253654342216</v>
      </c>
      <c r="D2" s="31">
        <f t="shared" si="0"/>
        <v>1696.5025795356835</v>
      </c>
      <c r="E2" s="31">
        <f t="shared" si="0"/>
        <v>1691.9768701633707</v>
      </c>
      <c r="F2" s="31">
        <f t="shared" si="0"/>
        <v>1983.7783319002574</v>
      </c>
      <c r="G2" s="31">
        <f t="shared" si="0"/>
        <v>2219.5032674118656</v>
      </c>
      <c r="H2" s="31">
        <f t="shared" si="0"/>
        <v>2656.2059329320718</v>
      </c>
      <c r="I2" s="31">
        <f t="shared" si="0"/>
        <v>3726.0185726569216</v>
      </c>
      <c r="J2" s="31">
        <f t="shared" si="0"/>
        <v>2730.7394668959587</v>
      </c>
      <c r="K2" s="31">
        <f t="shared" si="0"/>
        <v>2687.1583834909716</v>
      </c>
      <c r="L2" s="31">
        <f t="shared" si="0"/>
        <v>2574.679879621669</v>
      </c>
      <c r="M2" s="31">
        <f t="shared" si="0"/>
        <v>3391.2012037833183</v>
      </c>
      <c r="N2" s="31">
        <f t="shared" si="0"/>
        <v>3445.368099742047</v>
      </c>
      <c r="O2" s="31">
        <f t="shared" si="0"/>
        <v>4256.775150472914</v>
      </c>
      <c r="P2" s="31">
        <f t="shared" si="0"/>
        <v>6449.6127257093713</v>
      </c>
      <c r="Q2" s="31">
        <f t="shared" si="0"/>
        <v>5719.9778159931202</v>
      </c>
      <c r="R2" s="31">
        <f t="shared" si="0"/>
        <v>7762.8552020636271</v>
      </c>
      <c r="S2" s="31">
        <f t="shared" si="0"/>
        <v>7959.2006018916582</v>
      </c>
      <c r="T2" s="31">
        <f t="shared" si="0"/>
        <v>8039.6625107480641</v>
      </c>
      <c r="U2" s="31">
        <f t="shared" si="0"/>
        <v>6450.9058469475503</v>
      </c>
      <c r="V2" s="31">
        <f t="shared" si="0"/>
        <v>5708.6651762682704</v>
      </c>
      <c r="W2" s="31">
        <f t="shared" si="0"/>
        <v>6256.5019776440231</v>
      </c>
      <c r="X2" s="31">
        <f t="shared" ref="X2" si="1">SUM(X3,X17,X22,X25,X26,X51,X52,X71,X74,X75,X76)</f>
        <v>5829.1215821152164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53.583662940670678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48.15133276010318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48.15133276010318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48.15133276010318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53.583662940670678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53.583662940670678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1438.8380051590711</v>
      </c>
      <c r="D26" s="37">
        <f t="shared" si="14"/>
        <v>1395.3847807394668</v>
      </c>
      <c r="E26" s="37">
        <f t="shared" si="14"/>
        <v>1397.0499570077386</v>
      </c>
      <c r="F26" s="37">
        <f t="shared" si="14"/>
        <v>1716.8823731728285</v>
      </c>
      <c r="G26" s="37">
        <f t="shared" si="14"/>
        <v>2036.2702493551158</v>
      </c>
      <c r="H26" s="37">
        <f t="shared" si="14"/>
        <v>2415.2773000859843</v>
      </c>
      <c r="I26" s="37">
        <f t="shared" si="14"/>
        <v>3452.3298366294066</v>
      </c>
      <c r="J26" s="37">
        <f t="shared" si="14"/>
        <v>2545.6147893379193</v>
      </c>
      <c r="K26" s="37">
        <f t="shared" si="14"/>
        <v>2556.6302665520207</v>
      </c>
      <c r="L26" s="37">
        <f t="shared" si="14"/>
        <v>2331.0965606190894</v>
      </c>
      <c r="M26" s="37">
        <f t="shared" si="14"/>
        <v>2863.4197764402402</v>
      </c>
      <c r="N26" s="37">
        <f t="shared" si="14"/>
        <v>2861.3380911435947</v>
      </c>
      <c r="O26" s="37">
        <f t="shared" si="14"/>
        <v>3730.8040412725704</v>
      </c>
      <c r="P26" s="37">
        <f t="shared" si="14"/>
        <v>5602.0492691315549</v>
      </c>
      <c r="Q26" s="37">
        <f t="shared" si="14"/>
        <v>4782.9644883920882</v>
      </c>
      <c r="R26" s="37">
        <f t="shared" si="14"/>
        <v>6912.2779019776435</v>
      </c>
      <c r="S26" s="37">
        <f t="shared" si="14"/>
        <v>6789.4681857265678</v>
      </c>
      <c r="T26" s="37">
        <f t="shared" si="14"/>
        <v>7040.8130696474627</v>
      </c>
      <c r="U26" s="37">
        <f t="shared" si="14"/>
        <v>5391.6499570077394</v>
      </c>
      <c r="V26" s="37">
        <f t="shared" si="14"/>
        <v>4899.5376612209793</v>
      </c>
      <c r="W26" s="37">
        <f t="shared" si="14"/>
        <v>5307.5516766981937</v>
      </c>
      <c r="X26" s="37">
        <f t="shared" ref="X26" si="15">SUM(X27,X33)</f>
        <v>5064.4354256233855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164.86723989681849</v>
      </c>
      <c r="R27" s="29">
        <f t="shared" si="16"/>
        <v>151.60507308684441</v>
      </c>
      <c r="S27" s="29">
        <f t="shared" si="16"/>
        <v>166.86732588134129</v>
      </c>
      <c r="T27" s="29">
        <f t="shared" si="16"/>
        <v>170.39492691315559</v>
      </c>
      <c r="U27" s="29">
        <f t="shared" si="16"/>
        <v>100.4540842648323</v>
      </c>
      <c r="V27" s="29">
        <f t="shared" si="16"/>
        <v>147.22579535683579</v>
      </c>
      <c r="W27" s="29">
        <f t="shared" si="16"/>
        <v>153.79974204643159</v>
      </c>
      <c r="X27" s="29">
        <f t="shared" ref="X27" si="17">SUM(X28:X32)</f>
        <v>153.52605331040411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164.86723989681849</v>
      </c>
      <c r="R30" s="10">
        <v>151.60507308684441</v>
      </c>
      <c r="S30" s="10">
        <v>166.86732588134129</v>
      </c>
      <c r="T30" s="10">
        <v>170.39492691315559</v>
      </c>
      <c r="U30" s="10">
        <v>100.4540842648323</v>
      </c>
      <c r="V30" s="10">
        <v>147.22579535683579</v>
      </c>
      <c r="W30" s="10">
        <v>153.79974204643159</v>
      </c>
      <c r="X30" s="10">
        <v>153.52605331040411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1438.8380051590711</v>
      </c>
      <c r="D33" s="29">
        <f t="shared" si="18"/>
        <v>1395.3847807394668</v>
      </c>
      <c r="E33" s="29">
        <f t="shared" si="18"/>
        <v>1397.0499570077386</v>
      </c>
      <c r="F33" s="29">
        <f t="shared" si="18"/>
        <v>1716.8823731728285</v>
      </c>
      <c r="G33" s="29">
        <f t="shared" si="18"/>
        <v>2036.2702493551158</v>
      </c>
      <c r="H33" s="29">
        <f t="shared" si="18"/>
        <v>2415.2773000859843</v>
      </c>
      <c r="I33" s="29">
        <f t="shared" si="18"/>
        <v>3452.3298366294066</v>
      </c>
      <c r="J33" s="29">
        <f t="shared" si="18"/>
        <v>2545.6147893379193</v>
      </c>
      <c r="K33" s="29">
        <f t="shared" si="18"/>
        <v>2556.6302665520207</v>
      </c>
      <c r="L33" s="29">
        <f t="shared" si="18"/>
        <v>2331.0965606190894</v>
      </c>
      <c r="M33" s="29">
        <f t="shared" si="18"/>
        <v>2863.4197764402402</v>
      </c>
      <c r="N33" s="29">
        <f t="shared" si="18"/>
        <v>2861.3380911435947</v>
      </c>
      <c r="O33" s="29">
        <f t="shared" si="18"/>
        <v>3730.8040412725704</v>
      </c>
      <c r="P33" s="29">
        <f t="shared" si="18"/>
        <v>5602.0492691315549</v>
      </c>
      <c r="Q33" s="29">
        <f t="shared" si="18"/>
        <v>4618.0972484952699</v>
      </c>
      <c r="R33" s="29">
        <f t="shared" si="18"/>
        <v>6760.6728288907989</v>
      </c>
      <c r="S33" s="29">
        <f t="shared" si="18"/>
        <v>6622.6008598452263</v>
      </c>
      <c r="T33" s="29">
        <f t="shared" si="18"/>
        <v>6870.4181427343074</v>
      </c>
      <c r="U33" s="29">
        <f t="shared" si="18"/>
        <v>5291.1958727429073</v>
      </c>
      <c r="V33" s="29">
        <f t="shared" si="18"/>
        <v>4752.3118658641433</v>
      </c>
      <c r="W33" s="29">
        <f t="shared" si="18"/>
        <v>5153.751934651762</v>
      </c>
      <c r="X33" s="29">
        <f t="shared" ref="X33" si="19">SUM(X34:X50)</f>
        <v>4910.9093723129818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25.984006878761821</v>
      </c>
      <c r="D36" s="10">
        <v>23.724591573516761</v>
      </c>
      <c r="E36" s="10">
        <v>32.762510748065353</v>
      </c>
      <c r="F36" s="10">
        <v>67.784436801375747</v>
      </c>
      <c r="G36" s="10">
        <v>77.968615649183135</v>
      </c>
      <c r="H36" s="10">
        <v>106.2181427343078</v>
      </c>
      <c r="I36" s="10">
        <v>94.918314703353403</v>
      </c>
      <c r="J36" s="10">
        <v>90.092691315563201</v>
      </c>
      <c r="K36" s="10">
        <v>92.29002579535684</v>
      </c>
      <c r="L36" s="10">
        <v>52.737145313843499</v>
      </c>
      <c r="M36" s="10">
        <v>71.414961306964742</v>
      </c>
      <c r="N36" s="10">
        <v>82.40180567497849</v>
      </c>
      <c r="O36" s="10">
        <v>84.599226139294927</v>
      </c>
      <c r="P36" s="10">
        <v>74.711006018916592</v>
      </c>
      <c r="Q36" s="10">
        <v>42.848925193465178</v>
      </c>
      <c r="R36" s="10">
        <v>79.105760963026654</v>
      </c>
      <c r="S36" s="10">
        <v>72.513585554600169</v>
      </c>
      <c r="T36" s="10">
        <v>35.637145313843497</v>
      </c>
      <c r="U36" s="10">
        <v>69.276870163370589</v>
      </c>
      <c r="V36" s="10">
        <v>90.469561478933784</v>
      </c>
      <c r="W36" s="10">
        <v>37.765348237317284</v>
      </c>
      <c r="X36" s="10">
        <v>39.471539122957857</v>
      </c>
    </row>
    <row r="37" spans="1:24" ht="11.25" customHeight="1" x14ac:dyDescent="0.2">
      <c r="A37" s="41" t="s">
        <v>61</v>
      </c>
      <c r="B37" s="9" t="s">
        <v>62</v>
      </c>
      <c r="C37" s="10">
        <v>424.80171969045568</v>
      </c>
      <c r="D37" s="10">
        <v>679.4687876182287</v>
      </c>
      <c r="E37" s="10">
        <v>577.81599312123819</v>
      </c>
      <c r="F37" s="10">
        <v>836.76319862424759</v>
      </c>
      <c r="G37" s="10">
        <v>861.37386070507307</v>
      </c>
      <c r="H37" s="10">
        <v>847.46345657781592</v>
      </c>
      <c r="I37" s="10">
        <v>1358.937575236457</v>
      </c>
      <c r="J37" s="10">
        <v>1146.555803955288</v>
      </c>
      <c r="K37" s="10">
        <v>806.0570937231297</v>
      </c>
      <c r="L37" s="10">
        <v>877.51986242476357</v>
      </c>
      <c r="M37" s="10">
        <v>1087.7042132416159</v>
      </c>
      <c r="N37" s="10">
        <v>839.6866723989682</v>
      </c>
      <c r="O37" s="10">
        <v>943.72794496990537</v>
      </c>
      <c r="P37" s="10">
        <v>1358.8420464316421</v>
      </c>
      <c r="Q37" s="10">
        <v>1025.699828030954</v>
      </c>
      <c r="R37" s="10">
        <v>1876.9466036113499</v>
      </c>
      <c r="S37" s="10">
        <v>1830.706018916595</v>
      </c>
      <c r="T37" s="10">
        <v>1980.492863284609</v>
      </c>
      <c r="U37" s="10">
        <v>1727.506534823732</v>
      </c>
      <c r="V37" s="10">
        <v>1666.072828890799</v>
      </c>
      <c r="W37" s="10">
        <v>1336.08116938951</v>
      </c>
      <c r="X37" s="10">
        <v>1496.4560619088561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0.50971625107480645</v>
      </c>
      <c r="U38" s="10">
        <v>0</v>
      </c>
      <c r="V38" s="10">
        <v>1.3671539122957869E-2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105.43637145313841</v>
      </c>
      <c r="D40" s="10">
        <v>13.8451418744626</v>
      </c>
      <c r="E40" s="10">
        <v>0</v>
      </c>
      <c r="F40" s="10">
        <v>21.300257953568359</v>
      </c>
      <c r="G40" s="10">
        <v>57.510748065348238</v>
      </c>
      <c r="H40" s="10">
        <v>0</v>
      </c>
      <c r="I40" s="10">
        <v>0</v>
      </c>
      <c r="J40" s="10">
        <v>20.540756663800519</v>
      </c>
      <c r="K40" s="10">
        <v>14.378503869303531</v>
      </c>
      <c r="L40" s="10">
        <v>0</v>
      </c>
      <c r="M40" s="10">
        <v>72.919690455717969</v>
      </c>
      <c r="N40" s="10">
        <v>0</v>
      </c>
      <c r="O40" s="10">
        <v>44.162596732588128</v>
      </c>
      <c r="P40" s="10">
        <v>44.162596732588128</v>
      </c>
      <c r="Q40" s="10">
        <v>1.026999140154772</v>
      </c>
      <c r="R40" s="10">
        <v>2.0540842648323299</v>
      </c>
      <c r="S40" s="10">
        <v>1.026999140154772</v>
      </c>
      <c r="T40" s="10">
        <v>2.9989681857265689</v>
      </c>
      <c r="U40" s="10">
        <v>22.109028374892521</v>
      </c>
      <c r="V40" s="10">
        <v>16.42441960447119</v>
      </c>
      <c r="W40" s="10">
        <v>1.017798796216681</v>
      </c>
      <c r="X40" s="10">
        <v>2.525451418744626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124.3551160791058</v>
      </c>
      <c r="E42" s="10">
        <v>129.66947549441099</v>
      </c>
      <c r="F42" s="10">
        <v>51.017454858125532</v>
      </c>
      <c r="G42" s="10">
        <v>159.10670679277729</v>
      </c>
      <c r="H42" s="10">
        <v>178.45752364574369</v>
      </c>
      <c r="I42" s="10">
        <v>192.43310404127249</v>
      </c>
      <c r="J42" s="10">
        <v>0</v>
      </c>
      <c r="K42" s="10">
        <v>287.95262252794498</v>
      </c>
      <c r="L42" s="10">
        <v>356.26251074806532</v>
      </c>
      <c r="M42" s="10">
        <v>379.3828030954428</v>
      </c>
      <c r="N42" s="10">
        <v>293.20722269991398</v>
      </c>
      <c r="O42" s="10">
        <v>610.58564058469472</v>
      </c>
      <c r="P42" s="10">
        <v>396.19759243336199</v>
      </c>
      <c r="Q42" s="10">
        <v>452.947377472055</v>
      </c>
      <c r="R42" s="10">
        <v>430.8779879621668</v>
      </c>
      <c r="S42" s="10">
        <v>574.85434221840057</v>
      </c>
      <c r="T42" s="10">
        <v>756.65958727429052</v>
      </c>
      <c r="U42" s="10">
        <v>721.26139294926907</v>
      </c>
      <c r="V42" s="10">
        <v>627.71255374032671</v>
      </c>
      <c r="W42" s="10">
        <v>578.66182287188303</v>
      </c>
      <c r="X42" s="10">
        <v>235.28142734307821</v>
      </c>
    </row>
    <row r="43" spans="1:24" ht="11.25" customHeight="1" x14ac:dyDescent="0.2">
      <c r="A43" s="41" t="s">
        <v>73</v>
      </c>
      <c r="B43" s="9" t="s">
        <v>74</v>
      </c>
      <c r="C43" s="10">
        <v>157.30773860705071</v>
      </c>
      <c r="D43" s="10">
        <v>93.142734307824583</v>
      </c>
      <c r="E43" s="10">
        <v>6.2095442820292339</v>
      </c>
      <c r="F43" s="10">
        <v>52.780911435941533</v>
      </c>
      <c r="G43" s="10">
        <v>73.47927773000859</v>
      </c>
      <c r="H43" s="10">
        <v>218.36792777300079</v>
      </c>
      <c r="I43" s="10">
        <v>322.48976784178848</v>
      </c>
      <c r="J43" s="10">
        <v>197.191143594153</v>
      </c>
      <c r="K43" s="10">
        <v>168.434135855546</v>
      </c>
      <c r="L43" s="10">
        <v>97.568529664660346</v>
      </c>
      <c r="M43" s="10">
        <v>35.946345657781599</v>
      </c>
      <c r="N43" s="10">
        <v>123.24445399828031</v>
      </c>
      <c r="O43" s="10">
        <v>359.46311263972478</v>
      </c>
      <c r="P43" s="10">
        <v>1738.774204643164</v>
      </c>
      <c r="Q43" s="10">
        <v>1330.0134135855551</v>
      </c>
      <c r="R43" s="10">
        <v>2345.7533104041272</v>
      </c>
      <c r="S43" s="10">
        <v>2132.1295786758378</v>
      </c>
      <c r="T43" s="10">
        <v>2135.2455717970761</v>
      </c>
      <c r="U43" s="10">
        <v>1165.100945829751</v>
      </c>
      <c r="V43" s="10">
        <v>924.22889079965591</v>
      </c>
      <c r="W43" s="10">
        <v>1337.895872742906</v>
      </c>
      <c r="X43" s="10">
        <v>1414.442046431642</v>
      </c>
    </row>
    <row r="44" spans="1:24" ht="11.25" customHeight="1" x14ac:dyDescent="0.2">
      <c r="A44" s="41" t="s">
        <v>75</v>
      </c>
      <c r="B44" s="9" t="s">
        <v>76</v>
      </c>
      <c r="C44" s="10">
        <v>466.06474634565768</v>
      </c>
      <c r="D44" s="10">
        <v>188.16276870163369</v>
      </c>
      <c r="E44" s="10">
        <v>307.81504729148747</v>
      </c>
      <c r="F44" s="10">
        <v>339.6579535683577</v>
      </c>
      <c r="G44" s="10">
        <v>456.92269991401548</v>
      </c>
      <c r="H44" s="10">
        <v>735.3</v>
      </c>
      <c r="I44" s="10">
        <v>1129.8277730008599</v>
      </c>
      <c r="J44" s="10">
        <v>725.13611349957011</v>
      </c>
      <c r="K44" s="10">
        <v>871.30980223559754</v>
      </c>
      <c r="L44" s="10">
        <v>639.15159071367145</v>
      </c>
      <c r="M44" s="10">
        <v>875.1313843508168</v>
      </c>
      <c r="N44" s="10">
        <v>1201.8725709372311</v>
      </c>
      <c r="O44" s="10">
        <v>1374.7969905417019</v>
      </c>
      <c r="P44" s="10">
        <v>1522.881427343078</v>
      </c>
      <c r="Q44" s="10">
        <v>1504.7291487532241</v>
      </c>
      <c r="R44" s="10">
        <v>1608.8659501289769</v>
      </c>
      <c r="S44" s="10">
        <v>1633.7059329320721</v>
      </c>
      <c r="T44" s="10">
        <v>1535.1781599312119</v>
      </c>
      <c r="U44" s="10">
        <v>1248.88890799656</v>
      </c>
      <c r="V44" s="10">
        <v>1063.6161650902841</v>
      </c>
      <c r="W44" s="10">
        <v>1528.2545141874459</v>
      </c>
      <c r="X44" s="10">
        <v>1532.5661220980221</v>
      </c>
    </row>
    <row r="45" spans="1:24" ht="11.25" customHeight="1" x14ac:dyDescent="0.2">
      <c r="A45" s="41" t="s">
        <v>77</v>
      </c>
      <c r="B45" s="9" t="s">
        <v>78</v>
      </c>
      <c r="C45" s="10">
        <v>32.645485812553737</v>
      </c>
      <c r="D45" s="10">
        <v>12.48211521926053</v>
      </c>
      <c r="E45" s="10">
        <v>21.123559759243339</v>
      </c>
      <c r="F45" s="10">
        <v>28.804815133276009</v>
      </c>
      <c r="G45" s="10">
        <v>26.877815993121239</v>
      </c>
      <c r="H45" s="10">
        <v>26.877815993121239</v>
      </c>
      <c r="I45" s="10">
        <v>24.957953568357691</v>
      </c>
      <c r="J45" s="10">
        <v>18.744625967325881</v>
      </c>
      <c r="K45" s="10">
        <v>15.62055030094583</v>
      </c>
      <c r="L45" s="10">
        <v>16.661908856405841</v>
      </c>
      <c r="M45" s="10">
        <v>24.99286328460877</v>
      </c>
      <c r="N45" s="10">
        <v>15.62055030094583</v>
      </c>
      <c r="O45" s="10">
        <v>13.53774720550301</v>
      </c>
      <c r="P45" s="10">
        <v>11.45503009458298</v>
      </c>
      <c r="Q45" s="10">
        <v>15.62055030094583</v>
      </c>
      <c r="R45" s="10">
        <v>16.661908856405841</v>
      </c>
      <c r="S45" s="10">
        <v>23.951504729148748</v>
      </c>
      <c r="T45" s="10">
        <v>16.827429062768701</v>
      </c>
      <c r="U45" s="10">
        <v>12.90773860705073</v>
      </c>
      <c r="V45" s="10">
        <v>6.1503009458297511</v>
      </c>
      <c r="W45" s="10">
        <v>10.533447979363711</v>
      </c>
      <c r="X45" s="10">
        <v>3.9363714531384351</v>
      </c>
    </row>
    <row r="46" spans="1:24" ht="11.25" customHeight="1" x14ac:dyDescent="0.2">
      <c r="A46" s="41" t="s">
        <v>79</v>
      </c>
      <c r="B46" s="9" t="s">
        <v>80</v>
      </c>
      <c r="C46" s="10">
        <v>89.294926913155621</v>
      </c>
      <c r="D46" s="10">
        <v>88.334737747205509</v>
      </c>
      <c r="E46" s="10">
        <v>129.62166809974201</v>
      </c>
      <c r="F46" s="10">
        <v>107.5380051590713</v>
      </c>
      <c r="G46" s="10">
        <v>118.0703353396388</v>
      </c>
      <c r="H46" s="10">
        <v>120.9501289767842</v>
      </c>
      <c r="I46" s="10">
        <v>111.3509028374892</v>
      </c>
      <c r="J46" s="10">
        <v>111.3499570077386</v>
      </c>
      <c r="K46" s="10">
        <v>126.3972484952708</v>
      </c>
      <c r="L46" s="10">
        <v>123.3877901977644</v>
      </c>
      <c r="M46" s="10">
        <v>103.32476354256229</v>
      </c>
      <c r="N46" s="10">
        <v>130.40988822012039</v>
      </c>
      <c r="O46" s="10">
        <v>127.4004299226139</v>
      </c>
      <c r="P46" s="10">
        <v>94.296388650042985</v>
      </c>
      <c r="Q46" s="10">
        <v>68.214359415305239</v>
      </c>
      <c r="R46" s="10">
        <v>122.38460877042129</v>
      </c>
      <c r="S46" s="10">
        <v>107.3373172828891</v>
      </c>
      <c r="T46" s="10">
        <v>127.0934651762683</v>
      </c>
      <c r="U46" s="10">
        <v>102.6556319862425</v>
      </c>
      <c r="V46" s="10">
        <v>94.087704213241608</v>
      </c>
      <c r="W46" s="10">
        <v>129.16895958727429</v>
      </c>
      <c r="X46" s="10">
        <v>47.736027515047283</v>
      </c>
    </row>
    <row r="47" spans="1:24" ht="11.25" customHeight="1" x14ac:dyDescent="0.2">
      <c r="A47" s="41" t="s">
        <v>81</v>
      </c>
      <c r="B47" s="9" t="s">
        <v>82</v>
      </c>
      <c r="C47" s="10">
        <v>67.211263972484957</v>
      </c>
      <c r="D47" s="10">
        <v>86.414445399828026</v>
      </c>
      <c r="E47" s="10">
        <v>107.5380051590713</v>
      </c>
      <c r="F47" s="10">
        <v>134.42244196044709</v>
      </c>
      <c r="G47" s="10">
        <v>140.14858125537401</v>
      </c>
      <c r="H47" s="10">
        <v>112.310834049871</v>
      </c>
      <c r="I47" s="10">
        <v>143.98822012037829</v>
      </c>
      <c r="J47" s="10">
        <v>134.13585554600169</v>
      </c>
      <c r="K47" s="10">
        <v>118.3003439380911</v>
      </c>
      <c r="L47" s="10">
        <v>128.54686156491829</v>
      </c>
      <c r="M47" s="10">
        <v>121.09484092863281</v>
      </c>
      <c r="N47" s="10">
        <v>102.4649183147033</v>
      </c>
      <c r="O47" s="10">
        <v>78.245915735167671</v>
      </c>
      <c r="P47" s="10">
        <v>62.410404127257088</v>
      </c>
      <c r="Q47" s="10">
        <v>62.410404127257088</v>
      </c>
      <c r="R47" s="10">
        <v>89.423903697334467</v>
      </c>
      <c r="S47" s="10">
        <v>75.451418744625968</v>
      </c>
      <c r="T47" s="10">
        <v>89.887790197764389</v>
      </c>
      <c r="U47" s="10">
        <v>70.855374032674121</v>
      </c>
      <c r="V47" s="10">
        <v>95.783233018056748</v>
      </c>
      <c r="W47" s="10">
        <v>79.945915735167659</v>
      </c>
      <c r="X47" s="10">
        <v>41.244024075666381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5.7609630266552019</v>
      </c>
      <c r="D49" s="10">
        <v>6.7211521926053308</v>
      </c>
      <c r="E49" s="10">
        <v>12.48211521926053</v>
      </c>
      <c r="F49" s="10">
        <v>9.6016337059329313</v>
      </c>
      <c r="G49" s="10">
        <v>11.519088564058469</v>
      </c>
      <c r="H49" s="10">
        <v>7.6793637145313847</v>
      </c>
      <c r="I49" s="10">
        <v>8.6392949269131538</v>
      </c>
      <c r="J49" s="10">
        <v>5.732330180567498</v>
      </c>
      <c r="K49" s="10">
        <v>5.732330180567498</v>
      </c>
      <c r="L49" s="10">
        <v>4.7769561478933786</v>
      </c>
      <c r="M49" s="10">
        <v>4.7769561478933786</v>
      </c>
      <c r="N49" s="10">
        <v>7.643078245915734</v>
      </c>
      <c r="O49" s="10">
        <v>8.5984522785898534</v>
      </c>
      <c r="P49" s="10">
        <v>5.732330180567498</v>
      </c>
      <c r="Q49" s="10">
        <v>3.8214961306964752</v>
      </c>
      <c r="R49" s="10">
        <v>5.732330180567498</v>
      </c>
      <c r="S49" s="10">
        <v>4.7769561478933786</v>
      </c>
      <c r="T49" s="10">
        <v>5.3940670679277716</v>
      </c>
      <c r="U49" s="10">
        <v>5.0091143594153049</v>
      </c>
      <c r="V49" s="10">
        <v>3.7861564918314699</v>
      </c>
      <c r="W49" s="10">
        <v>4.1492691315563199</v>
      </c>
      <c r="X49" s="10">
        <v>2.0970765262252788</v>
      </c>
    </row>
    <row r="50" spans="1:24" ht="11.25" customHeight="1" x14ac:dyDescent="0.2">
      <c r="A50" s="41" t="s">
        <v>87</v>
      </c>
      <c r="B50" s="9" t="s">
        <v>88</v>
      </c>
      <c r="C50" s="10">
        <v>64.330782459157348</v>
      </c>
      <c r="D50" s="10">
        <v>78.733190025795352</v>
      </c>
      <c r="E50" s="10">
        <v>72.012037833190021</v>
      </c>
      <c r="F50" s="10">
        <v>67.211263972484957</v>
      </c>
      <c r="G50" s="10">
        <v>53.292519346517629</v>
      </c>
      <c r="H50" s="10">
        <v>61.652106620808247</v>
      </c>
      <c r="I50" s="10">
        <v>64.786930352536544</v>
      </c>
      <c r="J50" s="10">
        <v>96.135511607910573</v>
      </c>
      <c r="K50" s="10">
        <v>50.157609630266549</v>
      </c>
      <c r="L50" s="10">
        <v>34.483404987102318</v>
      </c>
      <c r="M50" s="10">
        <v>86.730954428202921</v>
      </c>
      <c r="N50" s="10">
        <v>64.786930352536544</v>
      </c>
      <c r="O50" s="10">
        <v>85.685984522785901</v>
      </c>
      <c r="P50" s="10">
        <v>292.58624247635419</v>
      </c>
      <c r="Q50" s="10">
        <v>110.7647463456578</v>
      </c>
      <c r="R50" s="10">
        <v>182.86638005159071</v>
      </c>
      <c r="S50" s="10">
        <v>166.14720550300939</v>
      </c>
      <c r="T50" s="10">
        <v>184.4933791917455</v>
      </c>
      <c r="U50" s="10">
        <v>145.6243336199484</v>
      </c>
      <c r="V50" s="10">
        <v>163.9663800515907</v>
      </c>
      <c r="W50" s="10">
        <v>110.27781599312119</v>
      </c>
      <c r="X50" s="10">
        <v>95.15322441960447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17.63043852106621</v>
      </c>
      <c r="L52" s="37">
        <f t="shared" si="20"/>
        <v>0.93499570077386074</v>
      </c>
      <c r="M52" s="37">
        <f t="shared" si="20"/>
        <v>253.404815133276</v>
      </c>
      <c r="N52" s="37">
        <f t="shared" si="20"/>
        <v>246.19681857265695</v>
      </c>
      <c r="O52" s="37">
        <f t="shared" si="20"/>
        <v>279.10954428202933</v>
      </c>
      <c r="P52" s="37">
        <f t="shared" si="20"/>
        <v>389.78185726569222</v>
      </c>
      <c r="Q52" s="37">
        <f t="shared" si="20"/>
        <v>391.52751504729139</v>
      </c>
      <c r="R52" s="37">
        <f t="shared" si="20"/>
        <v>350.92123817712809</v>
      </c>
      <c r="S52" s="37">
        <f t="shared" si="20"/>
        <v>335.59656061908862</v>
      </c>
      <c r="T52" s="37">
        <f t="shared" si="20"/>
        <v>294.66165090283749</v>
      </c>
      <c r="U52" s="37">
        <f t="shared" si="20"/>
        <v>343.47463456577822</v>
      </c>
      <c r="V52" s="37">
        <f t="shared" si="20"/>
        <v>404.99707652622533</v>
      </c>
      <c r="W52" s="37">
        <f t="shared" si="20"/>
        <v>376.56397248495279</v>
      </c>
      <c r="X52" s="37">
        <f t="shared" ref="X52" si="21">SUM(X53:X70)</f>
        <v>352.69707652622532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253.3438521066208</v>
      </c>
      <c r="N59" s="10">
        <v>245.98736027515051</v>
      </c>
      <c r="O59" s="10">
        <v>271.35279449699061</v>
      </c>
      <c r="P59" s="10">
        <v>368.53920894239042</v>
      </c>
      <c r="Q59" s="10">
        <v>358.84204643164219</v>
      </c>
      <c r="R59" s="10">
        <v>312.17162510748062</v>
      </c>
      <c r="S59" s="10">
        <v>279.56913155631992</v>
      </c>
      <c r="T59" s="10">
        <v>231.22674118658639</v>
      </c>
      <c r="U59" s="10">
        <v>275.22596732588141</v>
      </c>
      <c r="V59" s="10">
        <v>328.20799656061911</v>
      </c>
      <c r="W59" s="10">
        <v>314.52699914015483</v>
      </c>
      <c r="X59" s="10">
        <v>286.57996560619091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7.7505588993981078</v>
      </c>
      <c r="P60" s="10">
        <v>3.5229578675838349</v>
      </c>
      <c r="Q60" s="10">
        <v>4.2276010318142729</v>
      </c>
      <c r="R60" s="10">
        <v>4.2276010318142729</v>
      </c>
      <c r="S60" s="10">
        <v>4.2276010318142729</v>
      </c>
      <c r="T60" s="10">
        <v>10.97755803955288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17.63043852106621</v>
      </c>
      <c r="L65" s="10">
        <v>0.93499570077386074</v>
      </c>
      <c r="M65" s="10">
        <v>6.0963026655202063E-2</v>
      </c>
      <c r="N65" s="10">
        <v>0.20945829750644879</v>
      </c>
      <c r="O65" s="10">
        <v>6.1908856405846939E-3</v>
      </c>
      <c r="P65" s="10">
        <v>17.71969045571797</v>
      </c>
      <c r="Q65" s="10">
        <v>28.457867583834901</v>
      </c>
      <c r="R65" s="10">
        <v>34.522012037833193</v>
      </c>
      <c r="S65" s="10">
        <v>51.712295786758382</v>
      </c>
      <c r="T65" s="10">
        <v>52.457351676698188</v>
      </c>
      <c r="U65" s="10">
        <v>68.248667239896818</v>
      </c>
      <c r="V65" s="10">
        <v>76.789079965606192</v>
      </c>
      <c r="W65" s="10">
        <v>62.036973344797943</v>
      </c>
      <c r="X65" s="10">
        <v>66.117110920034392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8.7532244196044703E-2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323.90369733447977</v>
      </c>
      <c r="D76" s="40">
        <v>301.11779879621668</v>
      </c>
      <c r="E76" s="40">
        <v>294.92691315563201</v>
      </c>
      <c r="F76" s="40">
        <v>266.89595872742899</v>
      </c>
      <c r="G76" s="40">
        <v>183.23301805674981</v>
      </c>
      <c r="H76" s="40">
        <v>240.92863284608771</v>
      </c>
      <c r="I76" s="40">
        <v>273.68873602751501</v>
      </c>
      <c r="J76" s="40">
        <v>185.12467755803951</v>
      </c>
      <c r="K76" s="40">
        <v>112.8976784178848</v>
      </c>
      <c r="L76" s="40">
        <v>242.64832330180559</v>
      </c>
      <c r="M76" s="40">
        <v>274.3766122098022</v>
      </c>
      <c r="N76" s="40">
        <v>337.83319002579532</v>
      </c>
      <c r="O76" s="40">
        <v>246.86156491831471</v>
      </c>
      <c r="P76" s="40">
        <v>457.78159931212377</v>
      </c>
      <c r="Q76" s="40">
        <v>545.48581255374029</v>
      </c>
      <c r="R76" s="40">
        <v>499.65606190885637</v>
      </c>
      <c r="S76" s="40">
        <v>834.13585554600161</v>
      </c>
      <c r="T76" s="40">
        <v>704.18779019776434</v>
      </c>
      <c r="U76" s="40">
        <v>715.78125537403264</v>
      </c>
      <c r="V76" s="40">
        <v>404.1304385210662</v>
      </c>
      <c r="W76" s="40">
        <v>524.23499570077388</v>
      </c>
      <c r="X76" s="40">
        <v>411.98907996560621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337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-14.176354256233839</v>
      </c>
      <c r="D2" s="31">
        <f t="shared" si="0"/>
        <v>-238.59191745485799</v>
      </c>
      <c r="E2" s="31">
        <f t="shared" si="0"/>
        <v>647.63319002579533</v>
      </c>
      <c r="F2" s="31">
        <f t="shared" si="0"/>
        <v>-492.39750644883929</v>
      </c>
      <c r="G2" s="31">
        <f t="shared" si="0"/>
        <v>507.82373172828881</v>
      </c>
      <c r="H2" s="31">
        <f t="shared" si="0"/>
        <v>-410.03981083405</v>
      </c>
      <c r="I2" s="31">
        <f t="shared" si="0"/>
        <v>-77.822441960447051</v>
      </c>
      <c r="J2" s="31">
        <f t="shared" si="0"/>
        <v>293.3062768701634</v>
      </c>
      <c r="K2" s="31">
        <f t="shared" si="0"/>
        <v>-196.49965606190881</v>
      </c>
      <c r="L2" s="31">
        <f t="shared" si="0"/>
        <v>-162.677128116939</v>
      </c>
      <c r="M2" s="31">
        <f t="shared" si="0"/>
        <v>354.3660361134996</v>
      </c>
      <c r="N2" s="31">
        <f t="shared" si="0"/>
        <v>-128.4689595872743</v>
      </c>
      <c r="O2" s="31">
        <f t="shared" si="0"/>
        <v>8.1457437661220915</v>
      </c>
      <c r="P2" s="31">
        <f t="shared" si="0"/>
        <v>388.47343078245905</v>
      </c>
      <c r="Q2" s="31">
        <f t="shared" si="0"/>
        <v>363.47721410146175</v>
      </c>
      <c r="R2" s="31">
        <f t="shared" si="0"/>
        <v>-163.57841788478075</v>
      </c>
      <c r="S2" s="31">
        <f t="shared" si="0"/>
        <v>145.17996560619085</v>
      </c>
      <c r="T2" s="31">
        <f t="shared" si="0"/>
        <v>-238.52545141874464</v>
      </c>
      <c r="U2" s="31">
        <f t="shared" si="0"/>
        <v>-449.6089423903698</v>
      </c>
      <c r="V2" s="31">
        <f t="shared" si="0"/>
        <v>-57.980997420464234</v>
      </c>
      <c r="W2" s="31">
        <f t="shared" si="0"/>
        <v>872.78091143594145</v>
      </c>
      <c r="X2" s="31">
        <f t="shared" ref="X2" si="1">SUM(X3,X17,X22,X25,X26,X51,X52,X71,X74,X75,X76)</f>
        <v>392.12579535683568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-109.13026655202063</v>
      </c>
      <c r="D3" s="34">
        <f t="shared" si="2"/>
        <v>224.92957867583837</v>
      </c>
      <c r="E3" s="34">
        <f t="shared" si="2"/>
        <v>1.9502149613069646</v>
      </c>
      <c r="F3" s="34">
        <f t="shared" si="2"/>
        <v>8.9807394668959564</v>
      </c>
      <c r="G3" s="34">
        <f t="shared" si="2"/>
        <v>161.67403267411871</v>
      </c>
      <c r="H3" s="34">
        <f t="shared" si="2"/>
        <v>123.87987962166805</v>
      </c>
      <c r="I3" s="34">
        <f t="shared" si="2"/>
        <v>-183.82390369733443</v>
      </c>
      <c r="J3" s="34">
        <f t="shared" si="2"/>
        <v>-14.536887360275147</v>
      </c>
      <c r="K3" s="34">
        <f t="shared" si="2"/>
        <v>223.57480653482375</v>
      </c>
      <c r="L3" s="34">
        <f t="shared" si="2"/>
        <v>-193.27128116938951</v>
      </c>
      <c r="M3" s="34">
        <f t="shared" si="2"/>
        <v>28.361994840928631</v>
      </c>
      <c r="N3" s="34">
        <f t="shared" si="2"/>
        <v>60.857609630266545</v>
      </c>
      <c r="O3" s="34">
        <f t="shared" si="2"/>
        <v>-97.53972484952709</v>
      </c>
      <c r="P3" s="34">
        <f t="shared" si="2"/>
        <v>121.47239896818571</v>
      </c>
      <c r="Q3" s="34">
        <f t="shared" si="2"/>
        <v>83.45967325881341</v>
      </c>
      <c r="R3" s="34">
        <f t="shared" si="2"/>
        <v>49.627944969905407</v>
      </c>
      <c r="S3" s="34">
        <f t="shared" si="2"/>
        <v>-65.509716251074792</v>
      </c>
      <c r="T3" s="34">
        <f t="shared" si="2"/>
        <v>-180.84015477214101</v>
      </c>
      <c r="U3" s="34">
        <f t="shared" si="2"/>
        <v>29.288478073946688</v>
      </c>
      <c r="V3" s="34">
        <f t="shared" si="2"/>
        <v>-276.2296646603611</v>
      </c>
      <c r="W3" s="34">
        <f t="shared" si="2"/>
        <v>602.59475494411004</v>
      </c>
      <c r="X3" s="34">
        <f t="shared" ref="X3" si="3">SUM(X4,X8,X11)</f>
        <v>186.72089423903691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-130.56371453138433</v>
      </c>
      <c r="D4" s="29">
        <f t="shared" si="4"/>
        <v>216.22226999140156</v>
      </c>
      <c r="E4" s="29">
        <f t="shared" si="4"/>
        <v>0.61066208082545137</v>
      </c>
      <c r="F4" s="29">
        <f t="shared" si="4"/>
        <v>10.990111779879619</v>
      </c>
      <c r="G4" s="29">
        <f t="shared" si="4"/>
        <v>163.01358555460021</v>
      </c>
      <c r="H4" s="29">
        <f t="shared" si="4"/>
        <v>124.5496990541702</v>
      </c>
      <c r="I4" s="29">
        <f t="shared" si="4"/>
        <v>-186.50309544282024</v>
      </c>
      <c r="J4" s="29">
        <f t="shared" si="4"/>
        <v>-16.460619088564055</v>
      </c>
      <c r="K4" s="29">
        <f t="shared" si="4"/>
        <v>223.57480653482375</v>
      </c>
      <c r="L4" s="29">
        <f t="shared" si="4"/>
        <v>-194.60765262252795</v>
      </c>
      <c r="M4" s="29">
        <f t="shared" si="4"/>
        <v>28.361994840928631</v>
      </c>
      <c r="N4" s="29">
        <f t="shared" si="4"/>
        <v>60.857609630266545</v>
      </c>
      <c r="O4" s="29">
        <f t="shared" si="4"/>
        <v>-97.53972484952709</v>
      </c>
      <c r="P4" s="29">
        <f t="shared" si="4"/>
        <v>120.76620808254513</v>
      </c>
      <c r="Q4" s="29">
        <f t="shared" si="4"/>
        <v>83.45967325881341</v>
      </c>
      <c r="R4" s="29">
        <f t="shared" si="4"/>
        <v>49.627944969905407</v>
      </c>
      <c r="S4" s="29">
        <f t="shared" si="4"/>
        <v>-64.782975064488383</v>
      </c>
      <c r="T4" s="29">
        <f t="shared" si="4"/>
        <v>-180.80627687016337</v>
      </c>
      <c r="U4" s="29">
        <f t="shared" si="4"/>
        <v>29.33628546861565</v>
      </c>
      <c r="V4" s="29">
        <f t="shared" si="4"/>
        <v>-276.46809974204638</v>
      </c>
      <c r="W4" s="29">
        <f t="shared" si="4"/>
        <v>604.24763542562334</v>
      </c>
      <c r="X4" s="29">
        <f t="shared" ref="X4" si="5">SUM(X5:X7)</f>
        <v>185.52579535683572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3.807566638005158</v>
      </c>
      <c r="J5" s="10">
        <v>-2.6420464316423038</v>
      </c>
      <c r="K5" s="10">
        <v>-3.9034393809114349</v>
      </c>
      <c r="L5" s="10">
        <v>-2.13877901977644</v>
      </c>
      <c r="M5" s="10">
        <v>5.0940670679277726</v>
      </c>
      <c r="N5" s="10">
        <v>-0.72063628546861558</v>
      </c>
      <c r="O5" s="10">
        <v>-0.69415305245055892</v>
      </c>
      <c r="P5" s="10">
        <v>2.8259673258813409</v>
      </c>
      <c r="Q5" s="10">
        <v>0.64944110060189164</v>
      </c>
      <c r="R5" s="10">
        <v>0</v>
      </c>
      <c r="S5" s="10">
        <v>1.997334479793637</v>
      </c>
      <c r="T5" s="10">
        <v>1.144969905417025</v>
      </c>
      <c r="U5" s="10">
        <v>4.9269131556319852E-2</v>
      </c>
      <c r="V5" s="10">
        <v>0.1218400687876182</v>
      </c>
      <c r="W5" s="10">
        <v>-5.0730868443680131E-3</v>
      </c>
      <c r="X5" s="10">
        <v>5.6577815993121228E-2</v>
      </c>
    </row>
    <row r="6" spans="1:24" ht="11.25" customHeight="1" x14ac:dyDescent="0.2">
      <c r="A6" s="41" t="s">
        <v>7</v>
      </c>
      <c r="B6" s="9" t="s">
        <v>8</v>
      </c>
      <c r="C6" s="10">
        <v>6.9976784178847797</v>
      </c>
      <c r="D6" s="10">
        <v>64.378933791917447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-137.56139294926911</v>
      </c>
      <c r="D7" s="10">
        <v>151.8433361994841</v>
      </c>
      <c r="E7" s="10">
        <v>0.61066208082545137</v>
      </c>
      <c r="F7" s="10">
        <v>10.990111779879619</v>
      </c>
      <c r="G7" s="10">
        <v>163.01358555460021</v>
      </c>
      <c r="H7" s="10">
        <v>124.5496990541702</v>
      </c>
      <c r="I7" s="10">
        <v>-190.31066208082541</v>
      </c>
      <c r="J7" s="10">
        <v>-13.81857265692175</v>
      </c>
      <c r="K7" s="10">
        <v>227.47824591573519</v>
      </c>
      <c r="L7" s="10">
        <v>-192.4688736027515</v>
      </c>
      <c r="M7" s="10">
        <v>23.26792777300086</v>
      </c>
      <c r="N7" s="10">
        <v>61.57824591573516</v>
      </c>
      <c r="O7" s="10">
        <v>-96.845571797076531</v>
      </c>
      <c r="P7" s="10">
        <v>117.9402407566638</v>
      </c>
      <c r="Q7" s="10">
        <v>82.81023215821152</v>
      </c>
      <c r="R7" s="10">
        <v>49.627944969905407</v>
      </c>
      <c r="S7" s="10">
        <v>-66.780309544282019</v>
      </c>
      <c r="T7" s="10">
        <v>-181.95124677558039</v>
      </c>
      <c r="U7" s="10">
        <v>29.287016337059331</v>
      </c>
      <c r="V7" s="10">
        <v>-276.58993981083398</v>
      </c>
      <c r="W7" s="10">
        <v>604.25270851246773</v>
      </c>
      <c r="X7" s="10">
        <v>185.46921754084261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21.433447979363709</v>
      </c>
      <c r="D11" s="29">
        <f t="shared" si="8"/>
        <v>8.7073086844368017</v>
      </c>
      <c r="E11" s="29">
        <f t="shared" si="8"/>
        <v>1.3395528804815131</v>
      </c>
      <c r="F11" s="29">
        <f t="shared" si="8"/>
        <v>-2.0093723129836629</v>
      </c>
      <c r="G11" s="29">
        <f t="shared" si="8"/>
        <v>-1.3395528804815131</v>
      </c>
      <c r="H11" s="29">
        <f t="shared" si="8"/>
        <v>-0.66981943250214959</v>
      </c>
      <c r="I11" s="29">
        <f t="shared" si="8"/>
        <v>2.6791917454858121</v>
      </c>
      <c r="J11" s="29">
        <f t="shared" si="8"/>
        <v>1.9237317282889079</v>
      </c>
      <c r="K11" s="29">
        <f t="shared" si="8"/>
        <v>0</v>
      </c>
      <c r="L11" s="29">
        <f t="shared" si="8"/>
        <v>1.336371453138435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0.70619088564058463</v>
      </c>
      <c r="Q11" s="29">
        <f t="shared" si="8"/>
        <v>0</v>
      </c>
      <c r="R11" s="29">
        <f t="shared" si="8"/>
        <v>0</v>
      </c>
      <c r="S11" s="29">
        <f t="shared" si="8"/>
        <v>-0.7267411865864144</v>
      </c>
      <c r="T11" s="29">
        <f t="shared" si="8"/>
        <v>-3.3877901977644023E-2</v>
      </c>
      <c r="U11" s="29">
        <f t="shared" si="8"/>
        <v>-4.7807394668959592E-2</v>
      </c>
      <c r="V11" s="29">
        <f t="shared" si="8"/>
        <v>0.23843508168529659</v>
      </c>
      <c r="W11" s="29">
        <f t="shared" si="8"/>
        <v>-1.6528804815133269</v>
      </c>
      <c r="X11" s="29">
        <f t="shared" ref="X11" si="9">SUM(X12:X16)</f>
        <v>1.1950988822012041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21.433447979363709</v>
      </c>
      <c r="D13" s="10">
        <v>8.7073086844368017</v>
      </c>
      <c r="E13" s="10">
        <v>1.3395528804815131</v>
      </c>
      <c r="F13" s="10">
        <v>-2.0093723129836629</v>
      </c>
      <c r="G13" s="10">
        <v>-1.3395528804815131</v>
      </c>
      <c r="H13" s="10">
        <v>-0.66981943250214959</v>
      </c>
      <c r="I13" s="10">
        <v>2.6791917454858121</v>
      </c>
      <c r="J13" s="10">
        <v>1.9237317282889079</v>
      </c>
      <c r="K13" s="10">
        <v>0</v>
      </c>
      <c r="L13" s="10">
        <v>1.336371453138435</v>
      </c>
      <c r="M13" s="10">
        <v>0</v>
      </c>
      <c r="N13" s="10">
        <v>0</v>
      </c>
      <c r="O13" s="10">
        <v>0</v>
      </c>
      <c r="P13" s="10">
        <v>0.70619088564058463</v>
      </c>
      <c r="Q13" s="10">
        <v>0</v>
      </c>
      <c r="R13" s="10">
        <v>0</v>
      </c>
      <c r="S13" s="10">
        <v>-0.7267411865864144</v>
      </c>
      <c r="T13" s="10">
        <v>-3.3877901977644023E-2</v>
      </c>
      <c r="U13" s="10">
        <v>-4.7807394668959592E-2</v>
      </c>
      <c r="V13" s="10">
        <v>0.23843508168529659</v>
      </c>
      <c r="W13" s="10">
        <v>-1.6528804815133269</v>
      </c>
      <c r="X13" s="10">
        <v>1.1950988822012041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100.34944110060192</v>
      </c>
      <c r="D26" s="37">
        <f t="shared" si="14"/>
        <v>-466.46646603611339</v>
      </c>
      <c r="E26" s="37">
        <f t="shared" si="14"/>
        <v>643.06044711951847</v>
      </c>
      <c r="F26" s="37">
        <f t="shared" si="14"/>
        <v>-494.32751504729157</v>
      </c>
      <c r="G26" s="37">
        <f t="shared" si="14"/>
        <v>347.37497850386916</v>
      </c>
      <c r="H26" s="37">
        <f t="shared" si="14"/>
        <v>-391.47480653482376</v>
      </c>
      <c r="I26" s="37">
        <f t="shared" si="14"/>
        <v>137.2799656061909</v>
      </c>
      <c r="J26" s="37">
        <f t="shared" si="14"/>
        <v>285.78409286328463</v>
      </c>
      <c r="K26" s="37">
        <f t="shared" si="14"/>
        <v>-420.45717970765259</v>
      </c>
      <c r="L26" s="37">
        <f t="shared" si="14"/>
        <v>91.455546001719654</v>
      </c>
      <c r="M26" s="37">
        <f t="shared" si="14"/>
        <v>316.33877901977644</v>
      </c>
      <c r="N26" s="37">
        <f t="shared" si="14"/>
        <v>-100.21109200343939</v>
      </c>
      <c r="O26" s="37">
        <f t="shared" si="14"/>
        <v>89.528546861564919</v>
      </c>
      <c r="P26" s="37">
        <f t="shared" si="14"/>
        <v>312.03215821152185</v>
      </c>
      <c r="Q26" s="37">
        <f t="shared" si="14"/>
        <v>283.25889939810833</v>
      </c>
      <c r="R26" s="37">
        <f t="shared" si="14"/>
        <v>-189.05563198624247</v>
      </c>
      <c r="S26" s="37">
        <f t="shared" si="14"/>
        <v>143.32742906276866</v>
      </c>
      <c r="T26" s="37">
        <f t="shared" si="14"/>
        <v>-22.949183147033551</v>
      </c>
      <c r="U26" s="37">
        <f t="shared" si="14"/>
        <v>-434.74625967325886</v>
      </c>
      <c r="V26" s="37">
        <f t="shared" si="14"/>
        <v>218.85012897678422</v>
      </c>
      <c r="W26" s="37">
        <f t="shared" si="14"/>
        <v>235.25614789337914</v>
      </c>
      <c r="X26" s="37">
        <f t="shared" ref="X26" si="15">SUM(X27,X33)</f>
        <v>205.74729148753221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141.7199484092863</v>
      </c>
      <c r="D27" s="29">
        <f t="shared" si="16"/>
        <v>-198.55571797076519</v>
      </c>
      <c r="E27" s="29">
        <f t="shared" si="16"/>
        <v>500.30300945829754</v>
      </c>
      <c r="F27" s="29">
        <f t="shared" si="16"/>
        <v>-73.953826311263967</v>
      </c>
      <c r="G27" s="29">
        <f t="shared" si="16"/>
        <v>-97.226827171109207</v>
      </c>
      <c r="H27" s="29">
        <f t="shared" si="16"/>
        <v>-50.315993121238179</v>
      </c>
      <c r="I27" s="29">
        <f t="shared" si="16"/>
        <v>-260.73000859845229</v>
      </c>
      <c r="J27" s="29">
        <f t="shared" si="16"/>
        <v>-35.689337919174562</v>
      </c>
      <c r="K27" s="29">
        <f t="shared" si="16"/>
        <v>-361.8862424763542</v>
      </c>
      <c r="L27" s="29">
        <f t="shared" si="16"/>
        <v>30.000429922613886</v>
      </c>
      <c r="M27" s="29">
        <f t="shared" si="16"/>
        <v>184.35494411006019</v>
      </c>
      <c r="N27" s="29">
        <f t="shared" si="16"/>
        <v>-135.48736027515048</v>
      </c>
      <c r="O27" s="29">
        <f t="shared" si="16"/>
        <v>173.20111779879622</v>
      </c>
      <c r="P27" s="29">
        <f t="shared" si="16"/>
        <v>139.58907996560615</v>
      </c>
      <c r="Q27" s="29">
        <f t="shared" si="16"/>
        <v>293.77411865864144</v>
      </c>
      <c r="R27" s="29">
        <f t="shared" si="16"/>
        <v>-250.69931212381772</v>
      </c>
      <c r="S27" s="29">
        <f t="shared" si="16"/>
        <v>54.554256233877886</v>
      </c>
      <c r="T27" s="29">
        <f t="shared" si="16"/>
        <v>-99.329320722269983</v>
      </c>
      <c r="U27" s="29">
        <f t="shared" si="16"/>
        <v>-89.539466895958697</v>
      </c>
      <c r="V27" s="29">
        <f t="shared" si="16"/>
        <v>25.225021496130687</v>
      </c>
      <c r="W27" s="29">
        <f t="shared" si="16"/>
        <v>223.65821152192601</v>
      </c>
      <c r="X27" s="29">
        <f t="shared" ref="X27" si="17">SUM(X28:X32)</f>
        <v>167.88185726569213</v>
      </c>
    </row>
    <row r="28" spans="1:24" ht="11.25" customHeight="1" x14ac:dyDescent="0.2">
      <c r="A28" s="41" t="s">
        <v>45</v>
      </c>
      <c r="B28" s="9" t="s">
        <v>46</v>
      </c>
      <c r="C28" s="10">
        <v>122.3760103181427</v>
      </c>
      <c r="D28" s="10">
        <v>-184.58383490971619</v>
      </c>
      <c r="E28" s="10">
        <v>488.48435081685301</v>
      </c>
      <c r="F28" s="10">
        <v>-83.623645743766119</v>
      </c>
      <c r="G28" s="10">
        <v>-70.366208082545143</v>
      </c>
      <c r="H28" s="10">
        <v>-23.455374032674118</v>
      </c>
      <c r="I28" s="10">
        <v>-120.3364574376612</v>
      </c>
      <c r="J28" s="10">
        <v>27.317282889079959</v>
      </c>
      <c r="K28" s="10">
        <v>-16.400085984522789</v>
      </c>
      <c r="L28" s="10">
        <v>141.86302665520199</v>
      </c>
      <c r="M28" s="10">
        <v>134.66706792777299</v>
      </c>
      <c r="N28" s="10">
        <v>-70.93147033533964</v>
      </c>
      <c r="O28" s="10">
        <v>-4.11195184866724</v>
      </c>
      <c r="P28" s="10">
        <v>-305.31384350816847</v>
      </c>
      <c r="Q28" s="10">
        <v>255.9701633705933</v>
      </c>
      <c r="R28" s="10">
        <v>-125.41513327601029</v>
      </c>
      <c r="S28" s="10">
        <v>181.95468615649179</v>
      </c>
      <c r="T28" s="10">
        <v>-55.269991401547713</v>
      </c>
      <c r="U28" s="10">
        <v>-114.3302665520206</v>
      </c>
      <c r="V28" s="10">
        <v>-48.877987962166813</v>
      </c>
      <c r="W28" s="10">
        <v>192.23568357695609</v>
      </c>
      <c r="X28" s="10">
        <v>136.42072226999139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19.343938091143588</v>
      </c>
      <c r="D30" s="10">
        <v>-13.971883061049009</v>
      </c>
      <c r="E30" s="10">
        <v>11.818658641444539</v>
      </c>
      <c r="F30" s="10">
        <v>9.6698194325021483</v>
      </c>
      <c r="G30" s="10">
        <v>-26.860619088564061</v>
      </c>
      <c r="H30" s="10">
        <v>-26.860619088564061</v>
      </c>
      <c r="I30" s="10">
        <v>-134.30300945829751</v>
      </c>
      <c r="J30" s="10">
        <v>-63.006620808254517</v>
      </c>
      <c r="K30" s="10">
        <v>-345.48615649183142</v>
      </c>
      <c r="L30" s="10">
        <v>-109.2114359415305</v>
      </c>
      <c r="M30" s="10">
        <v>51.455374032674122</v>
      </c>
      <c r="N30" s="10">
        <v>-67.207050730868445</v>
      </c>
      <c r="O30" s="10">
        <v>193.2202063628547</v>
      </c>
      <c r="P30" s="10">
        <v>426.34462596732578</v>
      </c>
      <c r="Q30" s="10">
        <v>37.803955288048151</v>
      </c>
      <c r="R30" s="10">
        <v>-126.1679277730009</v>
      </c>
      <c r="S30" s="10">
        <v>-122.0980223559759</v>
      </c>
      <c r="T30" s="10">
        <v>-22.218830610490109</v>
      </c>
      <c r="U30" s="10">
        <v>23.12846087704213</v>
      </c>
      <c r="V30" s="10">
        <v>60.023387790197759</v>
      </c>
      <c r="W30" s="10">
        <v>27.366208082545139</v>
      </c>
      <c r="X30" s="10">
        <v>20.735339638865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-6.0905417024935504</v>
      </c>
      <c r="J31" s="10">
        <v>0</v>
      </c>
      <c r="K31" s="10">
        <v>0</v>
      </c>
      <c r="L31" s="10">
        <v>-2.6511607910576092</v>
      </c>
      <c r="M31" s="10">
        <v>-1.7674978503869301</v>
      </c>
      <c r="N31" s="10">
        <v>2.6511607910576092</v>
      </c>
      <c r="O31" s="10">
        <v>-15.90713671539123</v>
      </c>
      <c r="P31" s="10">
        <v>18.558297506448842</v>
      </c>
      <c r="Q31" s="10">
        <v>0</v>
      </c>
      <c r="R31" s="10">
        <v>0.88374892519346515</v>
      </c>
      <c r="S31" s="10">
        <v>-5.3024075666380046</v>
      </c>
      <c r="T31" s="10">
        <v>-21.840498710232161</v>
      </c>
      <c r="U31" s="10">
        <v>1.6623387790197759</v>
      </c>
      <c r="V31" s="10">
        <v>14.07962166809974</v>
      </c>
      <c r="W31" s="10">
        <v>4.0563198624247629</v>
      </c>
      <c r="X31" s="10">
        <v>10.72579535683577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-41.370507308684381</v>
      </c>
      <c r="D33" s="29">
        <f t="shared" si="18"/>
        <v>-267.91074806534817</v>
      </c>
      <c r="E33" s="29">
        <f t="shared" si="18"/>
        <v>142.75743766122096</v>
      </c>
      <c r="F33" s="29">
        <f t="shared" si="18"/>
        <v>-420.37368873602759</v>
      </c>
      <c r="G33" s="29">
        <f t="shared" si="18"/>
        <v>444.60180567497838</v>
      </c>
      <c r="H33" s="29">
        <f t="shared" si="18"/>
        <v>-341.15881341358556</v>
      </c>
      <c r="I33" s="29">
        <f t="shared" si="18"/>
        <v>398.00997420464319</v>
      </c>
      <c r="J33" s="29">
        <f t="shared" si="18"/>
        <v>321.47343078245922</v>
      </c>
      <c r="K33" s="29">
        <f t="shared" si="18"/>
        <v>-58.570937231298387</v>
      </c>
      <c r="L33" s="29">
        <f t="shared" si="18"/>
        <v>61.455116079105764</v>
      </c>
      <c r="M33" s="29">
        <f t="shared" si="18"/>
        <v>131.98383490971625</v>
      </c>
      <c r="N33" s="29">
        <f t="shared" si="18"/>
        <v>35.276268271711089</v>
      </c>
      <c r="O33" s="29">
        <f t="shared" si="18"/>
        <v>-83.672570937231299</v>
      </c>
      <c r="P33" s="29">
        <f t="shared" si="18"/>
        <v>172.4430782459157</v>
      </c>
      <c r="Q33" s="29">
        <f t="shared" si="18"/>
        <v>-10.515219260533136</v>
      </c>
      <c r="R33" s="29">
        <f t="shared" si="18"/>
        <v>61.643680137575231</v>
      </c>
      <c r="S33" s="29">
        <f t="shared" si="18"/>
        <v>88.773172828890779</v>
      </c>
      <c r="T33" s="29">
        <f t="shared" si="18"/>
        <v>76.380137575236432</v>
      </c>
      <c r="U33" s="29">
        <f t="shared" si="18"/>
        <v>-345.20679277730017</v>
      </c>
      <c r="V33" s="29">
        <f t="shared" si="18"/>
        <v>193.62510748065353</v>
      </c>
      <c r="W33" s="29">
        <f t="shared" si="18"/>
        <v>11.597936371453137</v>
      </c>
      <c r="X33" s="29">
        <f t="shared" ref="X33" si="19">SUM(X34:X50)</f>
        <v>37.865434221840083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-10.167669819432501</v>
      </c>
      <c r="D36" s="10">
        <v>-29.373258813413582</v>
      </c>
      <c r="E36" s="10">
        <v>9.0379191745485805</v>
      </c>
      <c r="F36" s="10">
        <v>-7.9081685296646604</v>
      </c>
      <c r="G36" s="10">
        <v>12.429750644883921</v>
      </c>
      <c r="H36" s="10">
        <v>6.7798796216680994</v>
      </c>
      <c r="I36" s="10">
        <v>-10.16981943250215</v>
      </c>
      <c r="J36" s="10">
        <v>8.7895098882201186</v>
      </c>
      <c r="K36" s="10">
        <v>-10.98693035253654</v>
      </c>
      <c r="L36" s="10">
        <v>20.875150472914871</v>
      </c>
      <c r="M36" s="10">
        <v>-15.3816852966466</v>
      </c>
      <c r="N36" s="10">
        <v>-12.085640584694749</v>
      </c>
      <c r="O36" s="10">
        <v>-4.3947549441100593</v>
      </c>
      <c r="P36" s="10">
        <v>18.677730008598449</v>
      </c>
      <c r="Q36" s="10">
        <v>-8.7895098882201186</v>
      </c>
      <c r="R36" s="10">
        <v>1.098710232158211</v>
      </c>
      <c r="S36" s="10">
        <v>-7.690799656061909</v>
      </c>
      <c r="T36" s="10">
        <v>5.5153912295786762</v>
      </c>
      <c r="U36" s="10">
        <v>8.9532244196044708</v>
      </c>
      <c r="V36" s="10">
        <v>29.395442820292349</v>
      </c>
      <c r="W36" s="10">
        <v>-15.93869303525365</v>
      </c>
      <c r="X36" s="10">
        <v>16.830868443680139</v>
      </c>
    </row>
    <row r="37" spans="1:24" ht="11.25" customHeight="1" x14ac:dyDescent="0.2">
      <c r="A37" s="41" t="s">
        <v>61</v>
      </c>
      <c r="B37" s="9" t="s">
        <v>62</v>
      </c>
      <c r="C37" s="10">
        <v>-10.700257953568361</v>
      </c>
      <c r="D37" s="10">
        <v>5.3501289767841786</v>
      </c>
      <c r="E37" s="10">
        <v>10.700257953568361</v>
      </c>
      <c r="F37" s="10">
        <v>-8.5602751504729149</v>
      </c>
      <c r="G37" s="10">
        <v>34.240928632846092</v>
      </c>
      <c r="H37" s="10">
        <v>-38.521066208082537</v>
      </c>
      <c r="I37" s="10">
        <v>79.182201203783308</v>
      </c>
      <c r="J37" s="10">
        <v>-35.731384350816853</v>
      </c>
      <c r="K37" s="10">
        <v>-12.61109200343938</v>
      </c>
      <c r="L37" s="10">
        <v>0</v>
      </c>
      <c r="M37" s="10">
        <v>31.527687016337051</v>
      </c>
      <c r="N37" s="10">
        <v>-18.91659501289768</v>
      </c>
      <c r="O37" s="10">
        <v>27.32398968185727</v>
      </c>
      <c r="P37" s="10">
        <v>-70.411779879621662</v>
      </c>
      <c r="Q37" s="10">
        <v>-22.069389509888222</v>
      </c>
      <c r="R37" s="10">
        <v>-1.050902837489252</v>
      </c>
      <c r="S37" s="10">
        <v>-18.91659501289768</v>
      </c>
      <c r="T37" s="10">
        <v>50.461049011177977</v>
      </c>
      <c r="U37" s="10">
        <v>-1.801289767841789</v>
      </c>
      <c r="V37" s="10">
        <v>-11.369905417024929</v>
      </c>
      <c r="W37" s="10">
        <v>11.55700773860705</v>
      </c>
      <c r="X37" s="10">
        <v>38.798968185726572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1.058125537403267</v>
      </c>
      <c r="G38" s="10">
        <v>-1.069991401547721</v>
      </c>
      <c r="H38" s="10">
        <v>0</v>
      </c>
      <c r="I38" s="10">
        <v>1.069991401547721</v>
      </c>
      <c r="J38" s="10">
        <v>-1.050902837489252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1.050902837489252</v>
      </c>
      <c r="R38" s="10">
        <v>0</v>
      </c>
      <c r="S38" s="10">
        <v>0</v>
      </c>
      <c r="T38" s="10">
        <v>-0.31418744625967321</v>
      </c>
      <c r="U38" s="10">
        <v>0.14290627687016341</v>
      </c>
      <c r="V38" s="10">
        <v>-2.0980223559759242E-2</v>
      </c>
      <c r="W38" s="10">
        <v>-5.9931212381771272E-2</v>
      </c>
      <c r="X38" s="10">
        <v>-0.13035253654342219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9.5851246775580385</v>
      </c>
      <c r="D40" s="10">
        <v>-15.97523645743766</v>
      </c>
      <c r="E40" s="10">
        <v>26.625365434221841</v>
      </c>
      <c r="F40" s="10">
        <v>-25.560361134995699</v>
      </c>
      <c r="G40" s="10">
        <v>43.66560619088564</v>
      </c>
      <c r="H40" s="10">
        <v>-17.040240756663799</v>
      </c>
      <c r="I40" s="10">
        <v>0</v>
      </c>
      <c r="J40" s="10">
        <v>-13.351504729148751</v>
      </c>
      <c r="K40" s="10">
        <v>10.27033533963886</v>
      </c>
      <c r="L40" s="10">
        <v>3.0810834049871021</v>
      </c>
      <c r="M40" s="10">
        <v>-12.32441960447119</v>
      </c>
      <c r="N40" s="10">
        <v>-7.1892519346517627</v>
      </c>
      <c r="O40" s="10">
        <v>10.27033533963886</v>
      </c>
      <c r="P40" s="10">
        <v>-50.324849527085121</v>
      </c>
      <c r="Q40" s="10">
        <v>44.162596732588128</v>
      </c>
      <c r="R40" s="10">
        <v>0</v>
      </c>
      <c r="S40" s="10">
        <v>-1.026999140154772</v>
      </c>
      <c r="T40" s="10">
        <v>-16.69759243336199</v>
      </c>
      <c r="U40" s="10">
        <v>-37.115047291487542</v>
      </c>
      <c r="V40" s="10">
        <v>37.662510748065337</v>
      </c>
      <c r="W40" s="10">
        <v>39.751504729148749</v>
      </c>
      <c r="X40" s="10">
        <v>-43.658297506448832</v>
      </c>
    </row>
    <row r="41" spans="1:24" ht="11.25" customHeight="1" x14ac:dyDescent="0.2">
      <c r="A41" s="41" t="s">
        <v>69</v>
      </c>
      <c r="B41" s="9" t="s">
        <v>70</v>
      </c>
      <c r="C41" s="10">
        <v>1.0461736887360269</v>
      </c>
      <c r="D41" s="10">
        <v>-1.0461736887360269</v>
      </c>
      <c r="E41" s="10">
        <v>0</v>
      </c>
      <c r="F41" s="10">
        <v>1.0461736887360269</v>
      </c>
      <c r="G41" s="10">
        <v>0</v>
      </c>
      <c r="H41" s="10">
        <v>-1.0449699054170249</v>
      </c>
      <c r="I41" s="10">
        <v>0</v>
      </c>
      <c r="J41" s="10">
        <v>-1.0449699054170249</v>
      </c>
      <c r="K41" s="10">
        <v>0</v>
      </c>
      <c r="L41" s="10">
        <v>1.0449699054170249</v>
      </c>
      <c r="M41" s="10">
        <v>-1.0449699054170249</v>
      </c>
      <c r="N41" s="10">
        <v>0</v>
      </c>
      <c r="O41" s="10">
        <v>2.0899398108340499</v>
      </c>
      <c r="P41" s="10">
        <v>0</v>
      </c>
      <c r="Q41" s="10">
        <v>0</v>
      </c>
      <c r="R41" s="10">
        <v>0</v>
      </c>
      <c r="S41" s="10">
        <v>0</v>
      </c>
      <c r="T41" s="10">
        <v>-0.28942390369733451</v>
      </c>
      <c r="U41" s="10">
        <v>0.16405846947549441</v>
      </c>
      <c r="V41" s="10">
        <v>-7.5236457437661219E-2</v>
      </c>
      <c r="W41" s="10">
        <v>-1.8830610490111779E-2</v>
      </c>
      <c r="X41" s="10">
        <v>0.83697334479793628</v>
      </c>
    </row>
    <row r="42" spans="1:24" ht="11.25" customHeight="1" x14ac:dyDescent="0.2">
      <c r="A42" s="41" t="s">
        <v>71</v>
      </c>
      <c r="B42" s="9" t="s">
        <v>72</v>
      </c>
      <c r="C42" s="10">
        <v>-5.3143594153052449</v>
      </c>
      <c r="D42" s="10">
        <v>-26.571625107480649</v>
      </c>
      <c r="E42" s="10">
        <v>23.382975064488392</v>
      </c>
      <c r="F42" s="10">
        <v>-17.00584694754944</v>
      </c>
      <c r="G42" s="10">
        <v>24.726053310404129</v>
      </c>
      <c r="H42" s="10">
        <v>6.45030094582975</v>
      </c>
      <c r="I42" s="10">
        <v>3.2251074806534819</v>
      </c>
      <c r="J42" s="10">
        <v>-34.680395528804823</v>
      </c>
      <c r="K42" s="10">
        <v>24.171195184866718</v>
      </c>
      <c r="L42" s="10">
        <v>-11.560103181427341</v>
      </c>
      <c r="M42" s="10">
        <v>15.763800515907141</v>
      </c>
      <c r="N42" s="10">
        <v>-22.069389509888222</v>
      </c>
      <c r="O42" s="10">
        <v>14.71289767841788</v>
      </c>
      <c r="P42" s="10">
        <v>-23.120292347377472</v>
      </c>
      <c r="Q42" s="10">
        <v>-8.4073946689595864</v>
      </c>
      <c r="R42" s="10">
        <v>0</v>
      </c>
      <c r="S42" s="10">
        <v>-24.171195184866718</v>
      </c>
      <c r="T42" s="10">
        <v>12.45657781599312</v>
      </c>
      <c r="U42" s="10">
        <v>26.263628546861561</v>
      </c>
      <c r="V42" s="10">
        <v>-18.942906276870161</v>
      </c>
      <c r="W42" s="10">
        <v>4.5284608770421322</v>
      </c>
      <c r="X42" s="10">
        <v>3.329320722269991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-114.8760103181427</v>
      </c>
      <c r="E43" s="10">
        <v>-23.80318142734308</v>
      </c>
      <c r="F43" s="10">
        <v>-364.29157351676702</v>
      </c>
      <c r="G43" s="10">
        <v>160.4124677558039</v>
      </c>
      <c r="H43" s="10">
        <v>-61.060275150472911</v>
      </c>
      <c r="I43" s="10">
        <v>-23.62184006878762</v>
      </c>
      <c r="J43" s="10">
        <v>217.73190025795361</v>
      </c>
      <c r="K43" s="10">
        <v>-115.0282029234738</v>
      </c>
      <c r="L43" s="10">
        <v>22.594840928632841</v>
      </c>
      <c r="M43" s="10">
        <v>118.1092863284609</v>
      </c>
      <c r="N43" s="10">
        <v>42.108512467755801</v>
      </c>
      <c r="O43" s="10">
        <v>-34.919260533104037</v>
      </c>
      <c r="P43" s="10">
        <v>0</v>
      </c>
      <c r="Q43" s="10">
        <v>92.433361994840922</v>
      </c>
      <c r="R43" s="10">
        <v>-71.8926053310404</v>
      </c>
      <c r="S43" s="10">
        <v>104.7577815993121</v>
      </c>
      <c r="T43" s="10">
        <v>7.4439380911435933</v>
      </c>
      <c r="U43" s="10">
        <v>-97.601375752364575</v>
      </c>
      <c r="V43" s="10">
        <v>-7.1840928632846088</v>
      </c>
      <c r="W43" s="10">
        <v>-63.721496130696472</v>
      </c>
      <c r="X43" s="10">
        <v>95.872914875322437</v>
      </c>
    </row>
    <row r="44" spans="1:24" ht="11.25" customHeight="1" x14ac:dyDescent="0.2">
      <c r="A44" s="41" t="s">
        <v>75</v>
      </c>
      <c r="B44" s="9" t="s">
        <v>76</v>
      </c>
      <c r="C44" s="10">
        <v>212.28624247635429</v>
      </c>
      <c r="D44" s="10">
        <v>3.8597592433362</v>
      </c>
      <c r="E44" s="10">
        <v>-31.84290627687016</v>
      </c>
      <c r="F44" s="10">
        <v>-20.263714531384348</v>
      </c>
      <c r="G44" s="10">
        <v>170.86603611349949</v>
      </c>
      <c r="H44" s="10">
        <v>-125.74969905417031</v>
      </c>
      <c r="I44" s="10">
        <v>54.715563198624253</v>
      </c>
      <c r="J44" s="10">
        <v>107.9583834909716</v>
      </c>
      <c r="K44" s="10">
        <v>-45.858383490971619</v>
      </c>
      <c r="L44" s="10">
        <v>16.241530524505588</v>
      </c>
      <c r="M44" s="10">
        <v>-8.5984522785898534</v>
      </c>
      <c r="N44" s="10">
        <v>-35.349183147033528</v>
      </c>
      <c r="O44" s="10">
        <v>-42.036887360275152</v>
      </c>
      <c r="P44" s="10">
        <v>237.89054170249349</v>
      </c>
      <c r="Q44" s="10">
        <v>-115.6013757523646</v>
      </c>
      <c r="R44" s="10">
        <v>70.698366294067057</v>
      </c>
      <c r="S44" s="10">
        <v>58.278417884780737</v>
      </c>
      <c r="T44" s="10">
        <v>14.954600171969039</v>
      </c>
      <c r="U44" s="10">
        <v>-218.51246775580401</v>
      </c>
      <c r="V44" s="10">
        <v>182.42098022355981</v>
      </c>
      <c r="W44" s="10">
        <v>5.4848667239896818</v>
      </c>
      <c r="X44" s="10">
        <v>-81.833361994840928</v>
      </c>
    </row>
    <row r="45" spans="1:24" ht="11.25" customHeight="1" x14ac:dyDescent="0.2">
      <c r="A45" s="41" t="s">
        <v>77</v>
      </c>
      <c r="B45" s="9" t="s">
        <v>78</v>
      </c>
      <c r="C45" s="10">
        <v>1.920292347377472</v>
      </c>
      <c r="D45" s="10">
        <v>-1.920292347377472</v>
      </c>
      <c r="E45" s="10">
        <v>2.8804815133276009</v>
      </c>
      <c r="F45" s="10">
        <v>0</v>
      </c>
      <c r="G45" s="10">
        <v>-0.95993121238177115</v>
      </c>
      <c r="H45" s="10">
        <v>0</v>
      </c>
      <c r="I45" s="10">
        <v>-0.95993121238177115</v>
      </c>
      <c r="J45" s="10">
        <v>2.0827171109200342</v>
      </c>
      <c r="K45" s="10">
        <v>0</v>
      </c>
      <c r="L45" s="10">
        <v>0</v>
      </c>
      <c r="M45" s="10">
        <v>-1.0413585554600171</v>
      </c>
      <c r="N45" s="10">
        <v>2.0827171109200342</v>
      </c>
      <c r="O45" s="10">
        <v>-2.0827171109200342</v>
      </c>
      <c r="P45" s="10">
        <v>1.0413585554600171</v>
      </c>
      <c r="Q45" s="10">
        <v>0</v>
      </c>
      <c r="R45" s="10">
        <v>-1.0413585554600171</v>
      </c>
      <c r="S45" s="10">
        <v>0</v>
      </c>
      <c r="T45" s="10">
        <v>1.7369733447979361</v>
      </c>
      <c r="U45" s="10">
        <v>-0.1540842648323302</v>
      </c>
      <c r="V45" s="10">
        <v>-1.099656061908856</v>
      </c>
      <c r="W45" s="10">
        <v>1.0944969905417019</v>
      </c>
      <c r="X45" s="10">
        <v>-1.6599312123817711</v>
      </c>
    </row>
    <row r="46" spans="1:24" ht="11.25" customHeight="1" x14ac:dyDescent="0.2">
      <c r="A46" s="41" t="s">
        <v>79</v>
      </c>
      <c r="B46" s="9" t="s">
        <v>80</v>
      </c>
      <c r="C46" s="10">
        <v>-18.243078245915729</v>
      </c>
      <c r="D46" s="10">
        <v>11.5219260533104</v>
      </c>
      <c r="E46" s="10">
        <v>-2.8804815133276009</v>
      </c>
      <c r="F46" s="10">
        <v>6.7211521926053308</v>
      </c>
      <c r="G46" s="10">
        <v>-5.7595012897678419</v>
      </c>
      <c r="H46" s="10">
        <v>11.519088564058469</v>
      </c>
      <c r="I46" s="10">
        <v>-12.479019776440239</v>
      </c>
      <c r="J46" s="10">
        <v>13.041014617368869</v>
      </c>
      <c r="K46" s="10">
        <v>-20.063026655202059</v>
      </c>
      <c r="L46" s="10">
        <v>12.0378331900258</v>
      </c>
      <c r="M46" s="10">
        <v>-6.0189165950128984</v>
      </c>
      <c r="N46" s="10">
        <v>7.0220980223559746</v>
      </c>
      <c r="O46" s="10">
        <v>2.00627687016337</v>
      </c>
      <c r="P46" s="10">
        <v>1.0031814273430779</v>
      </c>
      <c r="Q46" s="10">
        <v>11.034651762682721</v>
      </c>
      <c r="R46" s="10">
        <v>-4.0126397248495271</v>
      </c>
      <c r="S46" s="10">
        <v>-8.0251934651762671</v>
      </c>
      <c r="T46" s="10">
        <v>1.3823731728288911</v>
      </c>
      <c r="U46" s="10">
        <v>-5.3768701633705929</v>
      </c>
      <c r="V46" s="10">
        <v>3.951418744625967</v>
      </c>
      <c r="W46" s="10">
        <v>3.0827171109200342</v>
      </c>
      <c r="X46" s="10">
        <v>0.34006878761822867</v>
      </c>
    </row>
    <row r="47" spans="1:24" ht="11.25" customHeight="1" x14ac:dyDescent="0.2">
      <c r="A47" s="41" t="s">
        <v>81</v>
      </c>
      <c r="B47" s="9" t="s">
        <v>82</v>
      </c>
      <c r="C47" s="10">
        <v>-5.7609630266552019</v>
      </c>
      <c r="D47" s="10">
        <v>3.8406706792777299</v>
      </c>
      <c r="E47" s="10">
        <v>-1.920292347377472</v>
      </c>
      <c r="F47" s="10">
        <v>3.8406706792777299</v>
      </c>
      <c r="G47" s="10">
        <v>0</v>
      </c>
      <c r="H47" s="10">
        <v>-11.519088564058469</v>
      </c>
      <c r="I47" s="10">
        <v>3.839724849527085</v>
      </c>
      <c r="J47" s="10">
        <v>-5.5889939810834042</v>
      </c>
      <c r="K47" s="10">
        <v>7.452020636285468</v>
      </c>
      <c r="L47" s="10">
        <v>-1.863026655202064</v>
      </c>
      <c r="M47" s="10">
        <v>5.5889939810834042</v>
      </c>
      <c r="N47" s="10">
        <v>9.3149613069647454</v>
      </c>
      <c r="O47" s="10">
        <v>3.7259673258813408</v>
      </c>
      <c r="P47" s="10">
        <v>-2.7944969905417021</v>
      </c>
      <c r="Q47" s="10">
        <v>8.3834909716251076</v>
      </c>
      <c r="R47" s="10">
        <v>-4.6575236457437663</v>
      </c>
      <c r="S47" s="10">
        <v>7.452020636285468</v>
      </c>
      <c r="T47" s="10">
        <v>-3.0702493551160792</v>
      </c>
      <c r="U47" s="10">
        <v>-3.176440240756663</v>
      </c>
      <c r="V47" s="10">
        <v>4.5075666380051587</v>
      </c>
      <c r="W47" s="10">
        <v>-2.0018056749785038</v>
      </c>
      <c r="X47" s="10">
        <v>1.6059329320722271</v>
      </c>
    </row>
    <row r="48" spans="1:24" ht="11.25" customHeight="1" x14ac:dyDescent="0.2">
      <c r="A48" s="41" t="s">
        <v>83</v>
      </c>
      <c r="B48" s="9" t="s">
        <v>84</v>
      </c>
      <c r="C48" s="10">
        <v>-56.635339638864998</v>
      </c>
      <c r="D48" s="10">
        <v>-66.234565778159933</v>
      </c>
      <c r="E48" s="10">
        <v>18.238521066208079</v>
      </c>
      <c r="F48" s="10">
        <v>47.036199484092847</v>
      </c>
      <c r="G48" s="10">
        <v>-21.118314703353391</v>
      </c>
      <c r="H48" s="10">
        <v>-57.595270851246767</v>
      </c>
      <c r="I48" s="10">
        <v>81.593379191745484</v>
      </c>
      <c r="J48" s="10">
        <v>40.508254514187442</v>
      </c>
      <c r="K48" s="10">
        <v>-86.366638005159061</v>
      </c>
      <c r="L48" s="10">
        <v>8.4073946689595864</v>
      </c>
      <c r="M48" s="10">
        <v>-3.8214961306964752</v>
      </c>
      <c r="N48" s="10">
        <v>61.90885640584694</v>
      </c>
      <c r="O48" s="10">
        <v>-57.323043852106622</v>
      </c>
      <c r="P48" s="10">
        <v>25.222098022355979</v>
      </c>
      <c r="Q48" s="10">
        <v>20.63628546861565</v>
      </c>
      <c r="R48" s="10">
        <v>52.737145313843499</v>
      </c>
      <c r="S48" s="10">
        <v>-22.929234737747201</v>
      </c>
      <c r="T48" s="10">
        <v>-7.6499570077386059</v>
      </c>
      <c r="U48" s="10">
        <v>-16.00077386070507</v>
      </c>
      <c r="V48" s="10">
        <v>-30.37351676698194</v>
      </c>
      <c r="W48" s="10">
        <v>34.840154772141013</v>
      </c>
      <c r="X48" s="10">
        <v>20.270163370593291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-2.8804815133276009</v>
      </c>
      <c r="E49" s="10">
        <v>0.96018916595012893</v>
      </c>
      <c r="F49" s="10">
        <v>0.96018916595012893</v>
      </c>
      <c r="G49" s="10">
        <v>0</v>
      </c>
      <c r="H49" s="10">
        <v>0.95993121238177115</v>
      </c>
      <c r="I49" s="10">
        <v>-0.95993121238177115</v>
      </c>
      <c r="J49" s="10">
        <v>1.9107480653482369</v>
      </c>
      <c r="K49" s="10">
        <v>-2.8661220980223558</v>
      </c>
      <c r="L49" s="10">
        <v>0</v>
      </c>
      <c r="M49" s="10">
        <v>1.9107480653482369</v>
      </c>
      <c r="N49" s="10">
        <v>-0.95537403267411869</v>
      </c>
      <c r="O49" s="10">
        <v>-0.95537403267411869</v>
      </c>
      <c r="P49" s="10">
        <v>2.8661220980223558</v>
      </c>
      <c r="Q49" s="10">
        <v>-0.95537403267411869</v>
      </c>
      <c r="R49" s="10">
        <v>0.95537403267411869</v>
      </c>
      <c r="S49" s="10">
        <v>0</v>
      </c>
      <c r="T49" s="10">
        <v>0.16620808254514191</v>
      </c>
      <c r="U49" s="10">
        <v>-0.41754084264832331</v>
      </c>
      <c r="V49" s="10">
        <v>0.26749785038693041</v>
      </c>
      <c r="W49" s="10">
        <v>8.2201203783318993E-2</v>
      </c>
      <c r="X49" s="10">
        <v>0.85700773860705071</v>
      </c>
    </row>
    <row r="50" spans="1:24" ht="11.25" customHeight="1" x14ac:dyDescent="0.2">
      <c r="A50" s="41" t="s">
        <v>87</v>
      </c>
      <c r="B50" s="9" t="s">
        <v>88</v>
      </c>
      <c r="C50" s="10">
        <v>-159.38667239896819</v>
      </c>
      <c r="D50" s="10">
        <v>-33.605588993981087</v>
      </c>
      <c r="E50" s="10">
        <v>111.3785898538263</v>
      </c>
      <c r="F50" s="10">
        <v>-37.446259673258808</v>
      </c>
      <c r="G50" s="10">
        <v>27.168701633705929</v>
      </c>
      <c r="H50" s="10">
        <v>-54.337403267411858</v>
      </c>
      <c r="I50" s="10">
        <v>222.57454858125541</v>
      </c>
      <c r="J50" s="10">
        <v>20.89905417024935</v>
      </c>
      <c r="K50" s="10">
        <v>193.3159071367154</v>
      </c>
      <c r="L50" s="10">
        <v>-9.4045571797076519</v>
      </c>
      <c r="M50" s="10">
        <v>7.3146173688736029</v>
      </c>
      <c r="N50" s="10">
        <v>9.4045571797076519</v>
      </c>
      <c r="O50" s="10">
        <v>-2.0899398108340499</v>
      </c>
      <c r="P50" s="10">
        <v>32.393465176268272</v>
      </c>
      <c r="Q50" s="10">
        <v>-32.393465176268272</v>
      </c>
      <c r="R50" s="10">
        <v>18.8091143594153</v>
      </c>
      <c r="S50" s="10">
        <v>1.0449699054170249</v>
      </c>
      <c r="T50" s="10">
        <v>10.284436801375749</v>
      </c>
      <c r="U50" s="10">
        <v>-0.57472055030094582</v>
      </c>
      <c r="V50" s="10">
        <v>4.4859845227858983</v>
      </c>
      <c r="W50" s="10">
        <v>-7.0827171109200338</v>
      </c>
      <c r="X50" s="10">
        <v>-13.59484092863284</v>
      </c>
    </row>
    <row r="51" spans="1:24" ht="11.25" customHeight="1" x14ac:dyDescent="0.2">
      <c r="A51" s="35" t="s">
        <v>89</v>
      </c>
      <c r="B51" s="36" t="s">
        <v>90</v>
      </c>
      <c r="C51" s="37">
        <v>-5.3955288048151333</v>
      </c>
      <c r="D51" s="37">
        <v>2.9449699054170249</v>
      </c>
      <c r="E51" s="37">
        <v>2.6225279449699048</v>
      </c>
      <c r="F51" s="37">
        <v>-7.0507308684436794</v>
      </c>
      <c r="G51" s="37">
        <v>-1.225279449699054</v>
      </c>
      <c r="H51" s="37">
        <v>-142.3043852106621</v>
      </c>
      <c r="I51" s="37">
        <v>-22.055030094582971</v>
      </c>
      <c r="J51" s="37">
        <v>47.678417884780742</v>
      </c>
      <c r="K51" s="37">
        <v>-5.8254514187446258</v>
      </c>
      <c r="L51" s="37">
        <v>-49.161650902837494</v>
      </c>
      <c r="M51" s="37">
        <v>-16.444539982803089</v>
      </c>
      <c r="N51" s="37">
        <v>-69.604471195184857</v>
      </c>
      <c r="O51" s="37">
        <v>10.447119518486669</v>
      </c>
      <c r="P51" s="37">
        <v>-57.050730868443679</v>
      </c>
      <c r="Q51" s="37">
        <v>-1.2467755803955289</v>
      </c>
      <c r="R51" s="37">
        <v>-14.46517626827171</v>
      </c>
      <c r="S51" s="37">
        <v>61.755546001719694</v>
      </c>
      <c r="T51" s="37">
        <v>-22.626999140154769</v>
      </c>
      <c r="U51" s="37">
        <v>-53.295098882201202</v>
      </c>
      <c r="V51" s="37">
        <v>3.6994840928632842</v>
      </c>
      <c r="W51" s="37">
        <v>37.390713671539118</v>
      </c>
      <c r="X51" s="37">
        <v>-2.2191745485812548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-0.14049871023215821</v>
      </c>
      <c r="I52" s="37">
        <f t="shared" si="20"/>
        <v>-9.2234737747205493</v>
      </c>
      <c r="J52" s="37">
        <f t="shared" si="20"/>
        <v>-25.61934651762682</v>
      </c>
      <c r="K52" s="37">
        <f t="shared" si="20"/>
        <v>6.2081685296646594</v>
      </c>
      <c r="L52" s="37">
        <f t="shared" si="20"/>
        <v>-11.69974204643164</v>
      </c>
      <c r="M52" s="37">
        <f t="shared" si="20"/>
        <v>26.109802235597591</v>
      </c>
      <c r="N52" s="37">
        <f t="shared" si="20"/>
        <v>-19.5110060189166</v>
      </c>
      <c r="O52" s="37">
        <f t="shared" si="20"/>
        <v>5.7098022355975919</v>
      </c>
      <c r="P52" s="37">
        <f t="shared" si="20"/>
        <v>12.01960447119518</v>
      </c>
      <c r="Q52" s="37">
        <f t="shared" si="20"/>
        <v>-1.9945829750644883</v>
      </c>
      <c r="R52" s="37">
        <f t="shared" si="20"/>
        <v>-9.6855546001719688</v>
      </c>
      <c r="S52" s="37">
        <f t="shared" si="20"/>
        <v>5.6067067927772998</v>
      </c>
      <c r="T52" s="37">
        <f t="shared" si="20"/>
        <v>-12.109114359415301</v>
      </c>
      <c r="U52" s="37">
        <f t="shared" si="20"/>
        <v>9.1439380911435926</v>
      </c>
      <c r="V52" s="37">
        <f t="shared" si="20"/>
        <v>-4.3009458297506438</v>
      </c>
      <c r="W52" s="37">
        <f t="shared" si="20"/>
        <v>-2.4607050730868445</v>
      </c>
      <c r="X52" s="37">
        <f t="shared" ref="X52" si="21">SUM(X53:X70)</f>
        <v>1.8767841788478075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-3.0877042132416159</v>
      </c>
      <c r="S63" s="10">
        <v>1.891487532244196</v>
      </c>
      <c r="T63" s="10">
        <v>0.64488392089423896</v>
      </c>
      <c r="U63" s="10">
        <v>-0.1051590713671539</v>
      </c>
      <c r="V63" s="10">
        <v>-0.127085124677558</v>
      </c>
      <c r="W63" s="10">
        <v>-8.9681857265692166E-2</v>
      </c>
      <c r="X63" s="10">
        <v>-0.64359415305245049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-0.14049871023215821</v>
      </c>
      <c r="I65" s="10">
        <v>-9.2234737747205493</v>
      </c>
      <c r="J65" s="10">
        <v>-25.61934651762682</v>
      </c>
      <c r="K65" s="10">
        <v>6.2081685296646594</v>
      </c>
      <c r="L65" s="10">
        <v>-11.69974204643164</v>
      </c>
      <c r="M65" s="10">
        <v>26.109802235597591</v>
      </c>
      <c r="N65" s="10">
        <v>-19.5110060189166</v>
      </c>
      <c r="O65" s="10">
        <v>5.7098022355975919</v>
      </c>
      <c r="P65" s="10">
        <v>12.33155631986242</v>
      </c>
      <c r="Q65" s="10">
        <v>-1.9177128116938951</v>
      </c>
      <c r="R65" s="10">
        <v>-6.7649183147033529</v>
      </c>
      <c r="S65" s="10">
        <v>3.6268271711092002</v>
      </c>
      <c r="T65" s="10">
        <v>-12.75399828030954</v>
      </c>
      <c r="U65" s="10">
        <v>9.249097162510747</v>
      </c>
      <c r="V65" s="10">
        <v>-4.1738607050730856</v>
      </c>
      <c r="W65" s="10">
        <v>-2.3710232158211522</v>
      </c>
      <c r="X65" s="10">
        <v>2.520378331900258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-0.31195184866723991</v>
      </c>
      <c r="Q69" s="10">
        <v>-7.6870163370593284E-2</v>
      </c>
      <c r="R69" s="10">
        <v>0.16706792777300089</v>
      </c>
      <c r="S69" s="10">
        <v>8.8392089423903697E-2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336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26045.023473774727</v>
      </c>
      <c r="D2" s="31">
        <f t="shared" si="0"/>
        <v>26029.074032674114</v>
      </c>
      <c r="E2" s="31">
        <f t="shared" si="0"/>
        <v>27091.102321582111</v>
      </c>
      <c r="F2" s="31">
        <f t="shared" si="0"/>
        <v>26488.910920034392</v>
      </c>
      <c r="G2" s="31">
        <f t="shared" si="0"/>
        <v>27407.244711951847</v>
      </c>
      <c r="H2" s="31">
        <f t="shared" si="0"/>
        <v>28015.416852966468</v>
      </c>
      <c r="I2" s="31">
        <f t="shared" si="0"/>
        <v>26751.276526225283</v>
      </c>
      <c r="J2" s="31">
        <f t="shared" si="0"/>
        <v>26691.667841788476</v>
      </c>
      <c r="K2" s="31">
        <f t="shared" si="0"/>
        <v>26116.740670679272</v>
      </c>
      <c r="L2" s="31">
        <f t="shared" si="0"/>
        <v>25653.569733447974</v>
      </c>
      <c r="M2" s="31">
        <f t="shared" si="0"/>
        <v>24841.816337059332</v>
      </c>
      <c r="N2" s="31">
        <f t="shared" si="0"/>
        <v>24328.719088564052</v>
      </c>
      <c r="O2" s="31">
        <f t="shared" si="0"/>
        <v>22966.088134135851</v>
      </c>
      <c r="P2" s="31">
        <f t="shared" si="0"/>
        <v>23040.21453138435</v>
      </c>
      <c r="Q2" s="31">
        <f t="shared" si="0"/>
        <v>23320.572742906279</v>
      </c>
      <c r="R2" s="31">
        <f t="shared" si="0"/>
        <v>24230.199484092864</v>
      </c>
      <c r="S2" s="31">
        <f t="shared" si="0"/>
        <v>24284.081083404984</v>
      </c>
      <c r="T2" s="31">
        <f t="shared" si="0"/>
        <v>25419.8871883061</v>
      </c>
      <c r="U2" s="31">
        <f t="shared" si="0"/>
        <v>24843.099484092865</v>
      </c>
      <c r="V2" s="31">
        <f t="shared" si="0"/>
        <v>24857.904901117792</v>
      </c>
      <c r="W2" s="31">
        <f t="shared" si="0"/>
        <v>22086.686414445405</v>
      </c>
      <c r="X2" s="31">
        <f t="shared" ref="X2" si="1">SUM(X3,X17,X22,X25,X26,X51,X52,X71,X74,X75,X76)</f>
        <v>22203.330782459157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3805.2540842648314</v>
      </c>
      <c r="D3" s="34">
        <f t="shared" si="2"/>
        <v>3192.0477214101461</v>
      </c>
      <c r="E3" s="34">
        <f t="shared" si="2"/>
        <v>3475.406620808254</v>
      </c>
      <c r="F3" s="34">
        <f t="shared" si="2"/>
        <v>3280.5300945829745</v>
      </c>
      <c r="G3" s="34">
        <f t="shared" si="2"/>
        <v>3373.0255374032672</v>
      </c>
      <c r="H3" s="34">
        <f t="shared" si="2"/>
        <v>3349.0680137575223</v>
      </c>
      <c r="I3" s="34">
        <f t="shared" si="2"/>
        <v>3309.0874462596726</v>
      </c>
      <c r="J3" s="34">
        <f t="shared" si="2"/>
        <v>2887.0389509888219</v>
      </c>
      <c r="K3" s="34">
        <f t="shared" si="2"/>
        <v>2525.7568357695609</v>
      </c>
      <c r="L3" s="34">
        <f t="shared" si="2"/>
        <v>2861.1555460017198</v>
      </c>
      <c r="M3" s="34">
        <f t="shared" si="2"/>
        <v>1657.6238177128121</v>
      </c>
      <c r="N3" s="34">
        <f t="shared" si="2"/>
        <v>2208.3847807394677</v>
      </c>
      <c r="O3" s="34">
        <f t="shared" si="2"/>
        <v>2934.3508168529665</v>
      </c>
      <c r="P3" s="34">
        <f t="shared" si="2"/>
        <v>2650.1608770421326</v>
      </c>
      <c r="Q3" s="34">
        <f t="shared" si="2"/>
        <v>2680.3949269131549</v>
      </c>
      <c r="R3" s="34">
        <f t="shared" si="2"/>
        <v>3258.2828030954424</v>
      </c>
      <c r="S3" s="34">
        <f t="shared" si="2"/>
        <v>2846.4473774720559</v>
      </c>
      <c r="T3" s="34">
        <f t="shared" si="2"/>
        <v>3227.1484952708515</v>
      </c>
      <c r="U3" s="34">
        <f t="shared" si="2"/>
        <v>2696.2053310404121</v>
      </c>
      <c r="V3" s="34">
        <f t="shared" si="2"/>
        <v>1248.1453138435083</v>
      </c>
      <c r="W3" s="34">
        <f t="shared" si="2"/>
        <v>565.73447979363709</v>
      </c>
      <c r="X3" s="34">
        <f t="shared" ref="X3" si="3">SUM(X4,X8,X11)</f>
        <v>195.59767841788477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3837.4042992261384</v>
      </c>
      <c r="D4" s="29">
        <f t="shared" si="4"/>
        <v>3183.3404127257095</v>
      </c>
      <c r="E4" s="29">
        <f t="shared" si="4"/>
        <v>3461.3409286328456</v>
      </c>
      <c r="F4" s="29">
        <f t="shared" si="4"/>
        <v>3273.8321582115213</v>
      </c>
      <c r="G4" s="29">
        <f t="shared" si="4"/>
        <v>3367.6671539122954</v>
      </c>
      <c r="H4" s="29">
        <f t="shared" si="4"/>
        <v>3345.7190885640571</v>
      </c>
      <c r="I4" s="29">
        <f t="shared" si="4"/>
        <v>3306.4082545141869</v>
      </c>
      <c r="J4" s="29">
        <f t="shared" si="4"/>
        <v>2884.4452278589852</v>
      </c>
      <c r="K4" s="29">
        <f t="shared" si="4"/>
        <v>2522.9247635425618</v>
      </c>
      <c r="L4" s="29">
        <f t="shared" si="4"/>
        <v>2859.1210662080825</v>
      </c>
      <c r="M4" s="29">
        <f t="shared" si="4"/>
        <v>1655.5173688736031</v>
      </c>
      <c r="N4" s="29">
        <f t="shared" si="4"/>
        <v>2206.2668959587281</v>
      </c>
      <c r="O4" s="29">
        <f t="shared" si="4"/>
        <v>2933.6446259673257</v>
      </c>
      <c r="P4" s="29">
        <f t="shared" si="4"/>
        <v>2649.4546861564918</v>
      </c>
      <c r="Q4" s="29">
        <f t="shared" si="4"/>
        <v>2674.2837489251929</v>
      </c>
      <c r="R4" s="29">
        <f t="shared" si="4"/>
        <v>3252.6386070507306</v>
      </c>
      <c r="S4" s="29">
        <f t="shared" si="4"/>
        <v>2837.7265692175415</v>
      </c>
      <c r="T4" s="29">
        <f t="shared" si="4"/>
        <v>3218.4154772141019</v>
      </c>
      <c r="U4" s="29">
        <f t="shared" si="4"/>
        <v>2689.6475494411002</v>
      </c>
      <c r="V4" s="29">
        <f t="shared" si="4"/>
        <v>1241.1468615649185</v>
      </c>
      <c r="W4" s="29">
        <f t="shared" si="4"/>
        <v>559.97678417884777</v>
      </c>
      <c r="X4" s="29">
        <f t="shared" ref="X4" si="5">SUM(X5:X7)</f>
        <v>187.77497850386928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</f>
        <v>0</v>
      </c>
      <c r="D5" s="10">
        <f>PPRD!D5+RCV_RCY!D5+IMP!D5-EXP!D5+STK_CHG!D5</f>
        <v>0</v>
      </c>
      <c r="E5" s="10">
        <f>PPRD!E5+RCV_RCY!E5+IMP!E5-EXP!E5+STK_CHG!E5</f>
        <v>0</v>
      </c>
      <c r="F5" s="10">
        <f>PPRD!F5+RCV_RCY!F5+IMP!F5-EXP!F5+STK_CHG!F5</f>
        <v>0</v>
      </c>
      <c r="G5" s="10">
        <f>PPRD!G5+RCV_RCY!G5+IMP!G5-EXP!G5+STK_CHG!G5</f>
        <v>9.0982803095442808</v>
      </c>
      <c r="H5" s="10">
        <f>PPRD!H5+RCV_RCY!H5+IMP!H5-EXP!H5+STK_CHG!H5</f>
        <v>12.182287188306111</v>
      </c>
      <c r="I5" s="10">
        <f>PPRD!I5+RCV_RCY!I5+IMP!I5-EXP!I5+STK_CHG!I5</f>
        <v>16.753310404127259</v>
      </c>
      <c r="J5" s="10">
        <f>PPRD!J5+RCV_RCY!J5+IMP!J5-EXP!J5+STK_CHG!J5</f>
        <v>21.136113499570076</v>
      </c>
      <c r="K5" s="10">
        <f>PPRD!K5+RCV_RCY!K5+IMP!K5-EXP!K5+STK_CHG!K5</f>
        <v>20.818142734307823</v>
      </c>
      <c r="L5" s="10">
        <f>PPRD!L5+RCV_RCY!L5+IMP!L5-EXP!L5+STK_CHG!L5</f>
        <v>14.842562338779022</v>
      </c>
      <c r="M5" s="10">
        <f>PPRD!M5+RCV_RCY!M5+IMP!M5-EXP!M5+STK_CHG!M5</f>
        <v>13.965348237317283</v>
      </c>
      <c r="N5" s="10">
        <f>PPRD!N5+RCV_RCY!N5+IMP!N5-EXP!N5+STK_CHG!N5</f>
        <v>15.037919174548586</v>
      </c>
      <c r="O5" s="10">
        <f>PPRD!O5+RCV_RCY!O5+IMP!O5-EXP!O5+STK_CHG!O5</f>
        <v>17.891401547721411</v>
      </c>
      <c r="P5" s="10">
        <f>PPRD!P5+RCV_RCY!P5+IMP!P5-EXP!P5+STK_CHG!P5</f>
        <v>18.280825451418742</v>
      </c>
      <c r="Q5" s="10">
        <f>PPRD!Q5+RCV_RCY!Q5+IMP!Q5-EXP!Q5+STK_CHG!Q5</f>
        <v>7.793379191745486</v>
      </c>
      <c r="R5" s="10">
        <f>PPRD!R5+RCV_RCY!R5+IMP!R5-EXP!R5+STK_CHG!R5</f>
        <v>7.3236457437661224</v>
      </c>
      <c r="S5" s="10">
        <f>PPRD!S5+RCV_RCY!S5+IMP!S5-EXP!S5+STK_CHG!S5</f>
        <v>3.994668959587274</v>
      </c>
      <c r="T5" s="10">
        <f>PPRD!T5+RCV_RCY!T5+IMP!T5-EXP!T5+STK_CHG!T5</f>
        <v>2.1072226999140158</v>
      </c>
      <c r="U5" s="10">
        <f>PPRD!U5+RCV_RCY!U5+IMP!U5-EXP!U5+STK_CHG!U5</f>
        <v>3.1555460017196899</v>
      </c>
      <c r="V5" s="10">
        <f>PPRD!V5+RCV_RCY!V5+IMP!V5-EXP!V5+STK_CHG!V5</f>
        <v>2.970077386070507</v>
      </c>
      <c r="W5" s="10">
        <f>PPRD!W5+RCV_RCY!W5+IMP!W5-EXP!W5+STK_CHG!W5</f>
        <v>3.7328460877042131</v>
      </c>
      <c r="X5" s="10">
        <f>PPRD!X5+RCV_RCY!X5+IMP!X5-EXP!X5+STK_CHG!X5</f>
        <v>2.1702493551160793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</f>
        <v>347.7859845227859</v>
      </c>
      <c r="D6" s="10">
        <f>PPRD!D6+RCV_RCY!D6+IMP!D6-EXP!D6+STK_CHG!D6</f>
        <v>64.378933791917447</v>
      </c>
      <c r="E6" s="10">
        <f>PPRD!E6+RCV_RCY!E6+IMP!E6-EXP!E6+STK_CHG!E6</f>
        <v>0</v>
      </c>
      <c r="F6" s="10">
        <f>PPRD!F6+RCV_RCY!F6+IMP!F6-EXP!F6+STK_CHG!F6</f>
        <v>0</v>
      </c>
      <c r="G6" s="10">
        <f>PPRD!G6+RCV_RCY!G6+IMP!G6-EXP!G6+STK_CHG!G6</f>
        <v>0</v>
      </c>
      <c r="H6" s="10">
        <f>PPRD!H6+RCV_RCY!H6+IMP!H6-EXP!H6+STK_CHG!H6</f>
        <v>0</v>
      </c>
      <c r="I6" s="10">
        <f>PPRD!I6+RCV_RCY!I6+IMP!I6-EXP!I6+STK_CHG!I6</f>
        <v>0</v>
      </c>
      <c r="J6" s="10">
        <f>PPRD!J6+RCV_RCY!J6+IMP!J6-EXP!J6+STK_CHG!J6</f>
        <v>0</v>
      </c>
      <c r="K6" s="10">
        <f>PPRD!K6+RCV_RCY!K6+IMP!K6-EXP!K6+STK_CHG!K6</f>
        <v>0</v>
      </c>
      <c r="L6" s="10">
        <f>PPRD!L6+RCV_RCY!L6+IMP!L6-EXP!L6+STK_CHG!L6</f>
        <v>0</v>
      </c>
      <c r="M6" s="10">
        <f>PPRD!M6+RCV_RCY!M6+IMP!M6-EXP!M6+STK_CHG!M6</f>
        <v>0</v>
      </c>
      <c r="N6" s="10">
        <f>PPRD!N6+RCV_RCY!N6+IMP!N6-EXP!N6+STK_CHG!N6</f>
        <v>0</v>
      </c>
      <c r="O6" s="10">
        <f>PPRD!O6+RCV_RCY!O6+IMP!O6-EXP!O6+STK_CHG!O6</f>
        <v>0</v>
      </c>
      <c r="P6" s="10">
        <f>PPRD!P6+RCV_RCY!P6+IMP!P6-EXP!P6+STK_CHG!P6</f>
        <v>0</v>
      </c>
      <c r="Q6" s="10">
        <f>PPRD!Q6+RCV_RCY!Q6+IMP!Q6-EXP!Q6+STK_CHG!Q6</f>
        <v>0</v>
      </c>
      <c r="R6" s="10">
        <f>PPRD!R6+RCV_RCY!R6+IMP!R6-EXP!R6+STK_CHG!R6</f>
        <v>0</v>
      </c>
      <c r="S6" s="10">
        <f>PPRD!S6+RCV_RCY!S6+IMP!S6-EXP!S6+STK_CHG!S6</f>
        <v>0</v>
      </c>
      <c r="T6" s="10">
        <f>PPRD!T6+RCV_RCY!T6+IMP!T6-EXP!T6+STK_CHG!T6</f>
        <v>0</v>
      </c>
      <c r="U6" s="10">
        <f>PPRD!U6+RCV_RCY!U6+IMP!U6-EXP!U6+STK_CHG!U6</f>
        <v>0</v>
      </c>
      <c r="V6" s="10">
        <f>PPRD!V6+RCV_RCY!V6+IMP!V6-EXP!V6+STK_CHG!V6</f>
        <v>0</v>
      </c>
      <c r="W6" s="10">
        <f>PPRD!W6+RCV_RCY!W6+IMP!W6-EXP!W6+STK_CHG!W6</f>
        <v>0</v>
      </c>
      <c r="X6" s="10">
        <f>PPRD!X6+RCV_RCY!X6+IMP!X6-EXP!X6+STK_CHG!X6</f>
        <v>0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</f>
        <v>3489.6183147033526</v>
      </c>
      <c r="D7" s="10">
        <f>PPRD!D7+RCV_RCY!D7+IMP!D7-EXP!D7+STK_CHG!D7</f>
        <v>3118.961478933792</v>
      </c>
      <c r="E7" s="10">
        <f>PPRD!E7+RCV_RCY!E7+IMP!E7-EXP!E7+STK_CHG!E7</f>
        <v>3461.3409286328456</v>
      </c>
      <c r="F7" s="10">
        <f>PPRD!F7+RCV_RCY!F7+IMP!F7-EXP!F7+STK_CHG!F7</f>
        <v>3273.8321582115213</v>
      </c>
      <c r="G7" s="10">
        <f>PPRD!G7+RCV_RCY!G7+IMP!G7-EXP!G7+STK_CHG!G7</f>
        <v>3358.568873602751</v>
      </c>
      <c r="H7" s="10">
        <f>PPRD!H7+RCV_RCY!H7+IMP!H7-EXP!H7+STK_CHG!H7</f>
        <v>3333.5368013757511</v>
      </c>
      <c r="I7" s="10">
        <f>PPRD!I7+RCV_RCY!I7+IMP!I7-EXP!I7+STK_CHG!I7</f>
        <v>3289.6549441100597</v>
      </c>
      <c r="J7" s="10">
        <f>PPRD!J7+RCV_RCY!J7+IMP!J7-EXP!J7+STK_CHG!J7</f>
        <v>2863.3091143594152</v>
      </c>
      <c r="K7" s="10">
        <f>PPRD!K7+RCV_RCY!K7+IMP!K7-EXP!K7+STK_CHG!K7</f>
        <v>2502.1066208082539</v>
      </c>
      <c r="L7" s="10">
        <f>PPRD!L7+RCV_RCY!L7+IMP!L7-EXP!L7+STK_CHG!L7</f>
        <v>2844.2785038693037</v>
      </c>
      <c r="M7" s="10">
        <f>PPRD!M7+RCV_RCY!M7+IMP!M7-EXP!M7+STK_CHG!M7</f>
        <v>1641.5520206362858</v>
      </c>
      <c r="N7" s="10">
        <f>PPRD!N7+RCV_RCY!N7+IMP!N7-EXP!N7+STK_CHG!N7</f>
        <v>2191.2289767841794</v>
      </c>
      <c r="O7" s="10">
        <f>PPRD!O7+RCV_RCY!O7+IMP!O7-EXP!O7+STK_CHG!O7</f>
        <v>2915.7532244196045</v>
      </c>
      <c r="P7" s="10">
        <f>PPRD!P7+RCV_RCY!P7+IMP!P7-EXP!P7+STK_CHG!P7</f>
        <v>2631.1738607050729</v>
      </c>
      <c r="Q7" s="10">
        <f>PPRD!Q7+RCV_RCY!Q7+IMP!Q7-EXP!Q7+STK_CHG!Q7</f>
        <v>2666.4903697334476</v>
      </c>
      <c r="R7" s="10">
        <f>PPRD!R7+RCV_RCY!R7+IMP!R7-EXP!R7+STK_CHG!R7</f>
        <v>3245.3149613069645</v>
      </c>
      <c r="S7" s="10">
        <f>PPRD!S7+RCV_RCY!S7+IMP!S7-EXP!S7+STK_CHG!S7</f>
        <v>2833.7319002579543</v>
      </c>
      <c r="T7" s="10">
        <f>PPRD!T7+RCV_RCY!T7+IMP!T7-EXP!T7+STK_CHG!T7</f>
        <v>3216.3082545141879</v>
      </c>
      <c r="U7" s="10">
        <f>PPRD!U7+RCV_RCY!U7+IMP!U7-EXP!U7+STK_CHG!U7</f>
        <v>2686.4920034393804</v>
      </c>
      <c r="V7" s="10">
        <f>PPRD!V7+RCV_RCY!V7+IMP!V7-EXP!V7+STK_CHG!V7</f>
        <v>1238.176784178848</v>
      </c>
      <c r="W7" s="10">
        <f>PPRD!W7+RCV_RCY!W7+IMP!W7-EXP!W7+STK_CHG!W7</f>
        <v>556.2439380911436</v>
      </c>
      <c r="X7" s="10">
        <f>PPRD!X7+RCV_RCY!X7+IMP!X7-EXP!X7+STK_CHG!X7</f>
        <v>185.60472914875319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</f>
        <v>0</v>
      </c>
      <c r="D9" s="10">
        <f>PPRD!D9+RCV_RCY!D9+IMP!D9-EXP!D9+STK_CHG!D9</f>
        <v>0</v>
      </c>
      <c r="E9" s="10">
        <f>PPRD!E9+RCV_RCY!E9+IMP!E9-EXP!E9+STK_CHG!E9</f>
        <v>0</v>
      </c>
      <c r="F9" s="10">
        <f>PPRD!F9+RCV_RCY!F9+IMP!F9-EXP!F9+STK_CHG!F9</f>
        <v>0</v>
      </c>
      <c r="G9" s="10">
        <f>PPRD!G9+RCV_RCY!G9+IMP!G9-EXP!G9+STK_CHG!G9</f>
        <v>0</v>
      </c>
      <c r="H9" s="10">
        <f>PPRD!H9+RCV_RCY!H9+IMP!H9-EXP!H9+STK_CHG!H9</f>
        <v>0</v>
      </c>
      <c r="I9" s="10">
        <f>PPRD!I9+RCV_RCY!I9+IMP!I9-EXP!I9+STK_CHG!I9</f>
        <v>0</v>
      </c>
      <c r="J9" s="10">
        <f>PPRD!J9+RCV_RCY!J9+IMP!J9-EXP!J9+STK_CHG!J9</f>
        <v>0</v>
      </c>
      <c r="K9" s="10">
        <f>PPRD!K9+RCV_RCY!K9+IMP!K9-EXP!K9+STK_CHG!K9</f>
        <v>0</v>
      </c>
      <c r="L9" s="10">
        <f>PPRD!L9+RCV_RCY!L9+IMP!L9-EXP!L9+STK_CHG!L9</f>
        <v>0</v>
      </c>
      <c r="M9" s="10">
        <f>PPRD!M9+RCV_RCY!M9+IMP!M9-EXP!M9+STK_CHG!M9</f>
        <v>0</v>
      </c>
      <c r="N9" s="10">
        <f>PPRD!N9+RCV_RCY!N9+IMP!N9-EXP!N9+STK_CHG!N9</f>
        <v>0</v>
      </c>
      <c r="O9" s="10">
        <f>PPRD!O9+RCV_RCY!O9+IMP!O9-EXP!O9+STK_CHG!O9</f>
        <v>0</v>
      </c>
      <c r="P9" s="10">
        <f>PPRD!P9+RCV_RCY!P9+IMP!P9-EXP!P9+STK_CHG!P9</f>
        <v>0</v>
      </c>
      <c r="Q9" s="10">
        <f>PPRD!Q9+RCV_RCY!Q9+IMP!Q9-EXP!Q9+STK_CHG!Q9</f>
        <v>0</v>
      </c>
      <c r="R9" s="10">
        <f>PPRD!R9+RCV_RCY!R9+IMP!R9-EXP!R9+STK_CHG!R9</f>
        <v>0</v>
      </c>
      <c r="S9" s="10">
        <f>PPRD!S9+RCV_RCY!S9+IMP!S9-EXP!S9+STK_CHG!S9</f>
        <v>0</v>
      </c>
      <c r="T9" s="10">
        <f>PPRD!T9+RCV_RCY!T9+IMP!T9-EXP!T9+STK_CHG!T9</f>
        <v>0</v>
      </c>
      <c r="U9" s="10">
        <f>PPRD!U9+RCV_RCY!U9+IMP!U9-EXP!U9+STK_CHG!U9</f>
        <v>0</v>
      </c>
      <c r="V9" s="10">
        <f>PPRD!V9+RCV_RCY!V9+IMP!V9-EXP!V9+STK_CHG!V9</f>
        <v>0</v>
      </c>
      <c r="W9" s="10">
        <f>PPRD!W9+RCV_RCY!W9+IMP!W9-EXP!W9+STK_CHG!W9</f>
        <v>0</v>
      </c>
      <c r="X9" s="10">
        <f>PPRD!X9+RCV_RCY!X9+IMP!X9-EXP!X9+STK_CHG!X9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</f>
        <v>0</v>
      </c>
      <c r="D10" s="10">
        <f>PPRD!D10+RCV_RCY!D10+IMP!D10-EXP!D10+STK_CHG!D10</f>
        <v>0</v>
      </c>
      <c r="E10" s="10">
        <f>PPRD!E10+RCV_RCY!E10+IMP!E10-EXP!E10+STK_CHG!E10</f>
        <v>0</v>
      </c>
      <c r="F10" s="10">
        <f>PPRD!F10+RCV_RCY!F10+IMP!F10-EXP!F10+STK_CHG!F10</f>
        <v>0</v>
      </c>
      <c r="G10" s="10">
        <f>PPRD!G10+RCV_RCY!G10+IMP!G10-EXP!G10+STK_CHG!G10</f>
        <v>0</v>
      </c>
      <c r="H10" s="10">
        <f>PPRD!H10+RCV_RCY!H10+IMP!H10-EXP!H10+STK_CHG!H10</f>
        <v>0</v>
      </c>
      <c r="I10" s="10">
        <f>PPRD!I10+RCV_RCY!I10+IMP!I10-EXP!I10+STK_CHG!I10</f>
        <v>0</v>
      </c>
      <c r="J10" s="10">
        <f>PPRD!J10+RCV_RCY!J10+IMP!J10-EXP!J10+STK_CHG!J10</f>
        <v>0</v>
      </c>
      <c r="K10" s="10">
        <f>PPRD!K10+RCV_RCY!K10+IMP!K10-EXP!K10+STK_CHG!K10</f>
        <v>0</v>
      </c>
      <c r="L10" s="10">
        <f>PPRD!L10+RCV_RCY!L10+IMP!L10-EXP!L10+STK_CHG!L10</f>
        <v>0</v>
      </c>
      <c r="M10" s="10">
        <f>PPRD!M10+RCV_RCY!M10+IMP!M10-EXP!M10+STK_CHG!M10</f>
        <v>0</v>
      </c>
      <c r="N10" s="10">
        <f>PPRD!N10+RCV_RCY!N10+IMP!N10-EXP!N10+STK_CHG!N10</f>
        <v>0</v>
      </c>
      <c r="O10" s="10">
        <f>PPRD!O10+RCV_RCY!O10+IMP!O10-EXP!O10+STK_CHG!O10</f>
        <v>0</v>
      </c>
      <c r="P10" s="10">
        <f>PPRD!P10+RCV_RCY!P10+IMP!P10-EXP!P10+STK_CHG!P10</f>
        <v>0</v>
      </c>
      <c r="Q10" s="10">
        <f>PPRD!Q10+RCV_RCY!Q10+IMP!Q10-EXP!Q10+STK_CHG!Q10</f>
        <v>0</v>
      </c>
      <c r="R10" s="10">
        <f>PPRD!R10+RCV_RCY!R10+IMP!R10-EXP!R10+STK_CHG!R10</f>
        <v>0</v>
      </c>
      <c r="S10" s="10">
        <f>PPRD!S10+RCV_RCY!S10+IMP!S10-EXP!S10+STK_CHG!S10</f>
        <v>0</v>
      </c>
      <c r="T10" s="10">
        <f>PPRD!T10+RCV_RCY!T10+IMP!T10-EXP!T10+STK_CHG!T10</f>
        <v>0</v>
      </c>
      <c r="U10" s="10">
        <f>PPRD!U10+RCV_RCY!U10+IMP!U10-EXP!U10+STK_CHG!U10</f>
        <v>0</v>
      </c>
      <c r="V10" s="10">
        <f>PPRD!V10+RCV_RCY!V10+IMP!V10-EXP!V10+STK_CHG!V10</f>
        <v>0</v>
      </c>
      <c r="W10" s="10">
        <f>PPRD!W10+RCV_RCY!W10+IMP!W10-EXP!W10+STK_CHG!W10</f>
        <v>0</v>
      </c>
      <c r="X10" s="10">
        <f>PPRD!X10+RCV_RCY!X10+IMP!X10-EXP!X10+STK_CHG!X10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-32.150214961306972</v>
      </c>
      <c r="D11" s="29">
        <f t="shared" si="8"/>
        <v>8.7073086844368017</v>
      </c>
      <c r="E11" s="29">
        <f t="shared" si="8"/>
        <v>14.065692175408422</v>
      </c>
      <c r="F11" s="29">
        <f t="shared" si="8"/>
        <v>6.6979363714531388</v>
      </c>
      <c r="G11" s="29">
        <f t="shared" si="8"/>
        <v>5.3583834909716259</v>
      </c>
      <c r="H11" s="29">
        <f t="shared" si="8"/>
        <v>3.3489251934651763</v>
      </c>
      <c r="I11" s="29">
        <f t="shared" si="8"/>
        <v>2.6791917454858121</v>
      </c>
      <c r="J11" s="29">
        <f t="shared" si="8"/>
        <v>2.5937231298366292</v>
      </c>
      <c r="K11" s="29">
        <f t="shared" si="8"/>
        <v>2.8320722269991401</v>
      </c>
      <c r="L11" s="29">
        <f t="shared" si="8"/>
        <v>2.034479793637145</v>
      </c>
      <c r="M11" s="29">
        <f t="shared" si="8"/>
        <v>2.1064488392089422</v>
      </c>
      <c r="N11" s="29">
        <f t="shared" si="8"/>
        <v>2.117884780739467</v>
      </c>
      <c r="O11" s="29">
        <f t="shared" si="8"/>
        <v>0.70619088564058463</v>
      </c>
      <c r="P11" s="29">
        <f t="shared" si="8"/>
        <v>0.70619088564058463</v>
      </c>
      <c r="Q11" s="29">
        <f t="shared" si="8"/>
        <v>6.1111779879621659</v>
      </c>
      <c r="R11" s="29">
        <f t="shared" si="8"/>
        <v>5.6441960447119506</v>
      </c>
      <c r="S11" s="29">
        <f t="shared" si="8"/>
        <v>8.7208082545141874</v>
      </c>
      <c r="T11" s="29">
        <f t="shared" si="8"/>
        <v>8.7330180567497848</v>
      </c>
      <c r="U11" s="29">
        <f t="shared" si="8"/>
        <v>6.5577815993121229</v>
      </c>
      <c r="V11" s="29">
        <f t="shared" si="8"/>
        <v>6.9984522785898537</v>
      </c>
      <c r="W11" s="29">
        <f t="shared" si="8"/>
        <v>5.7576956147893386</v>
      </c>
      <c r="X11" s="29">
        <f t="shared" ref="X11" si="9">SUM(X12:X16)</f>
        <v>7.8226999140154767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</f>
        <v>0</v>
      </c>
      <c r="D12" s="10">
        <f>PPRD!D12+RCV_RCY!D12+IMP!D12-EXP!D12+STK_CHG!D12</f>
        <v>0</v>
      </c>
      <c r="E12" s="10">
        <f>PPRD!E12+RCV_RCY!E12+IMP!E12-EXP!E12+STK_CHG!E12</f>
        <v>0</v>
      </c>
      <c r="F12" s="10">
        <f>PPRD!F12+RCV_RCY!F12+IMP!F12-EXP!F12+STK_CHG!F12</f>
        <v>0</v>
      </c>
      <c r="G12" s="10">
        <f>PPRD!G12+RCV_RCY!G12+IMP!G12-EXP!G12+STK_CHG!G12</f>
        <v>0</v>
      </c>
      <c r="H12" s="10">
        <f>PPRD!H12+RCV_RCY!H12+IMP!H12-EXP!H12+STK_CHG!H12</f>
        <v>0</v>
      </c>
      <c r="I12" s="10">
        <f>PPRD!I12+RCV_RCY!I12+IMP!I12-EXP!I12+STK_CHG!I12</f>
        <v>0</v>
      </c>
      <c r="J12" s="10">
        <f>PPRD!J12+RCV_RCY!J12+IMP!J12-EXP!J12+STK_CHG!J12</f>
        <v>0</v>
      </c>
      <c r="K12" s="10">
        <f>PPRD!K12+RCV_RCY!K12+IMP!K12-EXP!K12+STK_CHG!K12</f>
        <v>0</v>
      </c>
      <c r="L12" s="10">
        <f>PPRD!L12+RCV_RCY!L12+IMP!L12-EXP!L12+STK_CHG!L12</f>
        <v>0</v>
      </c>
      <c r="M12" s="10">
        <f>PPRD!M12+RCV_RCY!M12+IMP!M12-EXP!M12+STK_CHG!M12</f>
        <v>0</v>
      </c>
      <c r="N12" s="10">
        <f>PPRD!N12+RCV_RCY!N12+IMP!N12-EXP!N12+STK_CHG!N12</f>
        <v>0</v>
      </c>
      <c r="O12" s="10">
        <f>PPRD!O12+RCV_RCY!O12+IMP!O12-EXP!O12+STK_CHG!O12</f>
        <v>0</v>
      </c>
      <c r="P12" s="10">
        <f>PPRD!P12+RCV_RCY!P12+IMP!P12-EXP!P12+STK_CHG!P12</f>
        <v>0</v>
      </c>
      <c r="Q12" s="10">
        <f>PPRD!Q12+RCV_RCY!Q12+IMP!Q12-EXP!Q12+STK_CHG!Q12</f>
        <v>0</v>
      </c>
      <c r="R12" s="10">
        <f>PPRD!R12+RCV_RCY!R12+IMP!R12-EXP!R12+STK_CHG!R12</f>
        <v>0</v>
      </c>
      <c r="S12" s="10">
        <f>PPRD!S12+RCV_RCY!S12+IMP!S12-EXP!S12+STK_CHG!S12</f>
        <v>0</v>
      </c>
      <c r="T12" s="10">
        <f>PPRD!T12+RCV_RCY!T12+IMP!T12-EXP!T12+STK_CHG!T12</f>
        <v>0</v>
      </c>
      <c r="U12" s="10">
        <f>PPRD!U12+RCV_RCY!U12+IMP!U12-EXP!U12+STK_CHG!U12</f>
        <v>0</v>
      </c>
      <c r="V12" s="10">
        <f>PPRD!V12+RCV_RCY!V12+IMP!V12-EXP!V12+STK_CHG!V12</f>
        <v>0</v>
      </c>
      <c r="W12" s="10">
        <f>PPRD!W12+RCV_RCY!W12+IMP!W12-EXP!W12+STK_CHG!W12</f>
        <v>0</v>
      </c>
      <c r="X12" s="10">
        <f>PPRD!X12+RCV_RCY!X12+IMP!X12-EXP!X12+STK_CHG!X12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</f>
        <v>-32.150214961306972</v>
      </c>
      <c r="D13" s="10">
        <f>PPRD!D13+RCV_RCY!D13+IMP!D13-EXP!D13+STK_CHG!D13</f>
        <v>8.7073086844368017</v>
      </c>
      <c r="E13" s="10">
        <f>PPRD!E13+RCV_RCY!E13+IMP!E13-EXP!E13+STK_CHG!E13</f>
        <v>14.065692175408422</v>
      </c>
      <c r="F13" s="10">
        <f>PPRD!F13+RCV_RCY!F13+IMP!F13-EXP!F13+STK_CHG!F13</f>
        <v>6.6979363714531388</v>
      </c>
      <c r="G13" s="10">
        <f>PPRD!G13+RCV_RCY!G13+IMP!G13-EXP!G13+STK_CHG!G13</f>
        <v>5.3583834909716259</v>
      </c>
      <c r="H13" s="10">
        <f>PPRD!H13+RCV_RCY!H13+IMP!H13-EXP!H13+STK_CHG!H13</f>
        <v>3.3489251934651763</v>
      </c>
      <c r="I13" s="10">
        <f>PPRD!I13+RCV_RCY!I13+IMP!I13-EXP!I13+STK_CHG!I13</f>
        <v>2.6791917454858121</v>
      </c>
      <c r="J13" s="10">
        <f>PPRD!J13+RCV_RCY!J13+IMP!J13-EXP!J13+STK_CHG!J13</f>
        <v>2.5937231298366292</v>
      </c>
      <c r="K13" s="10">
        <f>PPRD!K13+RCV_RCY!K13+IMP!K13-EXP!K13+STK_CHG!K13</f>
        <v>2.8320722269991401</v>
      </c>
      <c r="L13" s="10">
        <f>PPRD!L13+RCV_RCY!L13+IMP!L13-EXP!L13+STK_CHG!L13</f>
        <v>2.034479793637145</v>
      </c>
      <c r="M13" s="10">
        <f>PPRD!M13+RCV_RCY!M13+IMP!M13-EXP!M13+STK_CHG!M13</f>
        <v>2.1064488392089422</v>
      </c>
      <c r="N13" s="10">
        <f>PPRD!N13+RCV_RCY!N13+IMP!N13-EXP!N13+STK_CHG!N13</f>
        <v>2.117884780739467</v>
      </c>
      <c r="O13" s="10">
        <f>PPRD!O13+RCV_RCY!O13+IMP!O13-EXP!O13+STK_CHG!O13</f>
        <v>0.70619088564058463</v>
      </c>
      <c r="P13" s="10">
        <f>PPRD!P13+RCV_RCY!P13+IMP!P13-EXP!P13+STK_CHG!P13</f>
        <v>0.70619088564058463</v>
      </c>
      <c r="Q13" s="10">
        <f>PPRD!Q13+RCV_RCY!Q13+IMP!Q13-EXP!Q13+STK_CHG!Q13</f>
        <v>6.1111779879621659</v>
      </c>
      <c r="R13" s="10">
        <f>PPRD!R13+RCV_RCY!R13+IMP!R13-EXP!R13+STK_CHG!R13</f>
        <v>5.6441960447119506</v>
      </c>
      <c r="S13" s="10">
        <f>PPRD!S13+RCV_RCY!S13+IMP!S13-EXP!S13+STK_CHG!S13</f>
        <v>8.7208082545141874</v>
      </c>
      <c r="T13" s="10">
        <f>PPRD!T13+RCV_RCY!T13+IMP!T13-EXP!T13+STK_CHG!T13</f>
        <v>8.7330180567497848</v>
      </c>
      <c r="U13" s="10">
        <f>PPRD!U13+RCV_RCY!U13+IMP!U13-EXP!U13+STK_CHG!U13</f>
        <v>6.5577815993121229</v>
      </c>
      <c r="V13" s="10">
        <f>PPRD!V13+RCV_RCY!V13+IMP!V13-EXP!V13+STK_CHG!V13</f>
        <v>6.9984522785898537</v>
      </c>
      <c r="W13" s="10">
        <f>PPRD!W13+RCV_RCY!W13+IMP!W13-EXP!W13+STK_CHG!W13</f>
        <v>5.7576956147893386</v>
      </c>
      <c r="X13" s="10">
        <f>PPRD!X13+RCV_RCY!X13+IMP!X13-EXP!X13+STK_CHG!X13</f>
        <v>7.8226999140154767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</f>
        <v>0</v>
      </c>
      <c r="D14" s="10">
        <f>PPRD!D14+RCV_RCY!D14+IMP!D14-EXP!D14+STK_CHG!D14</f>
        <v>0</v>
      </c>
      <c r="E14" s="10">
        <f>PPRD!E14+RCV_RCY!E14+IMP!E14-EXP!E14+STK_CHG!E14</f>
        <v>0</v>
      </c>
      <c r="F14" s="10">
        <f>PPRD!F14+RCV_RCY!F14+IMP!F14-EXP!F14+STK_CHG!F14</f>
        <v>0</v>
      </c>
      <c r="G14" s="10">
        <f>PPRD!G14+RCV_RCY!G14+IMP!G14-EXP!G14+STK_CHG!G14</f>
        <v>0</v>
      </c>
      <c r="H14" s="10">
        <f>PPRD!H14+RCV_RCY!H14+IMP!H14-EXP!H14+STK_CHG!H14</f>
        <v>0</v>
      </c>
      <c r="I14" s="10">
        <f>PPRD!I14+RCV_RCY!I14+IMP!I14-EXP!I14+STK_CHG!I14</f>
        <v>0</v>
      </c>
      <c r="J14" s="10">
        <f>PPRD!J14+RCV_RCY!J14+IMP!J14-EXP!J14+STK_CHG!J14</f>
        <v>0</v>
      </c>
      <c r="K14" s="10">
        <f>PPRD!K14+RCV_RCY!K14+IMP!K14-EXP!K14+STK_CHG!K14</f>
        <v>0</v>
      </c>
      <c r="L14" s="10">
        <f>PPRD!L14+RCV_RCY!L14+IMP!L14-EXP!L14+STK_CHG!L14</f>
        <v>0</v>
      </c>
      <c r="M14" s="10">
        <f>PPRD!M14+RCV_RCY!M14+IMP!M14-EXP!M14+STK_CHG!M14</f>
        <v>0</v>
      </c>
      <c r="N14" s="10">
        <f>PPRD!N14+RCV_RCY!N14+IMP!N14-EXP!N14+STK_CHG!N14</f>
        <v>0</v>
      </c>
      <c r="O14" s="10">
        <f>PPRD!O14+RCV_RCY!O14+IMP!O14-EXP!O14+STK_CHG!O14</f>
        <v>0</v>
      </c>
      <c r="P14" s="10">
        <f>PPRD!P14+RCV_RCY!P14+IMP!P14-EXP!P14+STK_CHG!P14</f>
        <v>0</v>
      </c>
      <c r="Q14" s="10">
        <f>PPRD!Q14+RCV_RCY!Q14+IMP!Q14-EXP!Q14+STK_CHG!Q14</f>
        <v>0</v>
      </c>
      <c r="R14" s="10">
        <f>PPRD!R14+RCV_RCY!R14+IMP!R14-EXP!R14+STK_CHG!R14</f>
        <v>0</v>
      </c>
      <c r="S14" s="10">
        <f>PPRD!S14+RCV_RCY!S14+IMP!S14-EXP!S14+STK_CHG!S14</f>
        <v>0</v>
      </c>
      <c r="T14" s="10">
        <f>PPRD!T14+RCV_RCY!T14+IMP!T14-EXP!T14+STK_CHG!T14</f>
        <v>0</v>
      </c>
      <c r="U14" s="10">
        <f>PPRD!U14+RCV_RCY!U14+IMP!U14-EXP!U14+STK_CHG!U14</f>
        <v>0</v>
      </c>
      <c r="V14" s="10">
        <f>PPRD!V14+RCV_RCY!V14+IMP!V14-EXP!V14+STK_CHG!V14</f>
        <v>0</v>
      </c>
      <c r="W14" s="10">
        <f>PPRD!W14+RCV_RCY!W14+IMP!W14-EXP!W14+STK_CHG!W14</f>
        <v>0</v>
      </c>
      <c r="X14" s="10">
        <f>PPRD!X14+RCV_RCY!X14+IMP!X14-EXP!X14+STK_CHG!X14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</f>
        <v>0</v>
      </c>
      <c r="D15" s="10">
        <f>PPRD!D15+RCV_RCY!D15+IMP!D15-EXP!D15+STK_CHG!D15</f>
        <v>0</v>
      </c>
      <c r="E15" s="10">
        <f>PPRD!E15+RCV_RCY!E15+IMP!E15-EXP!E15+STK_CHG!E15</f>
        <v>0</v>
      </c>
      <c r="F15" s="10">
        <f>PPRD!F15+RCV_RCY!F15+IMP!F15-EXP!F15+STK_CHG!F15</f>
        <v>0</v>
      </c>
      <c r="G15" s="10">
        <f>PPRD!G15+RCV_RCY!G15+IMP!G15-EXP!G15+STK_CHG!G15</f>
        <v>0</v>
      </c>
      <c r="H15" s="10">
        <f>PPRD!H15+RCV_RCY!H15+IMP!H15-EXP!H15+STK_CHG!H15</f>
        <v>0</v>
      </c>
      <c r="I15" s="10">
        <f>PPRD!I15+RCV_RCY!I15+IMP!I15-EXP!I15+STK_CHG!I15</f>
        <v>0</v>
      </c>
      <c r="J15" s="10">
        <f>PPRD!J15+RCV_RCY!J15+IMP!J15-EXP!J15+STK_CHG!J15</f>
        <v>0</v>
      </c>
      <c r="K15" s="10">
        <f>PPRD!K15+RCV_RCY!K15+IMP!K15-EXP!K15+STK_CHG!K15</f>
        <v>0</v>
      </c>
      <c r="L15" s="10">
        <f>PPRD!L15+RCV_RCY!L15+IMP!L15-EXP!L15+STK_CHG!L15</f>
        <v>0</v>
      </c>
      <c r="M15" s="10">
        <f>PPRD!M15+RCV_RCY!M15+IMP!M15-EXP!M15+STK_CHG!M15</f>
        <v>0</v>
      </c>
      <c r="N15" s="10">
        <f>PPRD!N15+RCV_RCY!N15+IMP!N15-EXP!N15+STK_CHG!N15</f>
        <v>0</v>
      </c>
      <c r="O15" s="10">
        <f>PPRD!O15+RCV_RCY!O15+IMP!O15-EXP!O15+STK_CHG!O15</f>
        <v>0</v>
      </c>
      <c r="P15" s="10">
        <f>PPRD!P15+RCV_RCY!P15+IMP!P15-EXP!P15+STK_CHG!P15</f>
        <v>0</v>
      </c>
      <c r="Q15" s="10">
        <f>PPRD!Q15+RCV_RCY!Q15+IMP!Q15-EXP!Q15+STK_CHG!Q15</f>
        <v>0</v>
      </c>
      <c r="R15" s="10">
        <f>PPRD!R15+RCV_RCY!R15+IMP!R15-EXP!R15+STK_CHG!R15</f>
        <v>0</v>
      </c>
      <c r="S15" s="10">
        <f>PPRD!S15+RCV_RCY!S15+IMP!S15-EXP!S15+STK_CHG!S15</f>
        <v>0</v>
      </c>
      <c r="T15" s="10">
        <f>PPRD!T15+RCV_RCY!T15+IMP!T15-EXP!T15+STK_CHG!T15</f>
        <v>0</v>
      </c>
      <c r="U15" s="10">
        <f>PPRD!U15+RCV_RCY!U15+IMP!U15-EXP!U15+STK_CHG!U15</f>
        <v>0</v>
      </c>
      <c r="V15" s="10">
        <f>PPRD!V15+RCV_RCY!V15+IMP!V15-EXP!V15+STK_CHG!V15</f>
        <v>0</v>
      </c>
      <c r="W15" s="10">
        <f>PPRD!W15+RCV_RCY!W15+IMP!W15-EXP!W15+STK_CHG!W15</f>
        <v>0</v>
      </c>
      <c r="X15" s="10">
        <f>PPRD!X15+RCV_RCY!X15+IMP!X15-EXP!X15+STK_CHG!X15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</f>
        <v>0</v>
      </c>
      <c r="D16" s="10">
        <f>PPRD!D16+RCV_RCY!D16+IMP!D16-EXP!D16+STK_CHG!D16</f>
        <v>0</v>
      </c>
      <c r="E16" s="10">
        <f>PPRD!E16+RCV_RCY!E16+IMP!E16-EXP!E16+STK_CHG!E16</f>
        <v>0</v>
      </c>
      <c r="F16" s="10">
        <f>PPRD!F16+RCV_RCY!F16+IMP!F16-EXP!F16+STK_CHG!F16</f>
        <v>0</v>
      </c>
      <c r="G16" s="10">
        <f>PPRD!G16+RCV_RCY!G16+IMP!G16-EXP!G16+STK_CHG!G16</f>
        <v>0</v>
      </c>
      <c r="H16" s="10">
        <f>PPRD!H16+RCV_RCY!H16+IMP!H16-EXP!H16+STK_CHG!H16</f>
        <v>0</v>
      </c>
      <c r="I16" s="10">
        <f>PPRD!I16+RCV_RCY!I16+IMP!I16-EXP!I16+STK_CHG!I16</f>
        <v>0</v>
      </c>
      <c r="J16" s="10">
        <f>PPRD!J16+RCV_RCY!J16+IMP!J16-EXP!J16+STK_CHG!J16</f>
        <v>0</v>
      </c>
      <c r="K16" s="10">
        <f>PPRD!K16+RCV_RCY!K16+IMP!K16-EXP!K16+STK_CHG!K16</f>
        <v>0</v>
      </c>
      <c r="L16" s="10">
        <f>PPRD!L16+RCV_RCY!L16+IMP!L16-EXP!L16+STK_CHG!L16</f>
        <v>0</v>
      </c>
      <c r="M16" s="10">
        <f>PPRD!M16+RCV_RCY!M16+IMP!M16-EXP!M16+STK_CHG!M16</f>
        <v>0</v>
      </c>
      <c r="N16" s="10">
        <f>PPRD!N16+RCV_RCY!N16+IMP!N16-EXP!N16+STK_CHG!N16</f>
        <v>0</v>
      </c>
      <c r="O16" s="10">
        <f>PPRD!O16+RCV_RCY!O16+IMP!O16-EXP!O16+STK_CHG!O16</f>
        <v>0</v>
      </c>
      <c r="P16" s="10">
        <f>PPRD!P16+RCV_RCY!P16+IMP!P16-EXP!P16+STK_CHG!P16</f>
        <v>0</v>
      </c>
      <c r="Q16" s="10">
        <f>PPRD!Q16+RCV_RCY!Q16+IMP!Q16-EXP!Q16+STK_CHG!Q16</f>
        <v>0</v>
      </c>
      <c r="R16" s="10">
        <f>PPRD!R16+RCV_RCY!R16+IMP!R16-EXP!R16+STK_CHG!R16</f>
        <v>0</v>
      </c>
      <c r="S16" s="10">
        <f>PPRD!S16+RCV_RCY!S16+IMP!S16-EXP!S16+STK_CHG!S16</f>
        <v>0</v>
      </c>
      <c r="T16" s="10">
        <f>PPRD!T16+RCV_RCY!T16+IMP!T16-EXP!T16+STK_CHG!T16</f>
        <v>0</v>
      </c>
      <c r="U16" s="10">
        <f>PPRD!U16+RCV_RCY!U16+IMP!U16-EXP!U16+STK_CHG!U16</f>
        <v>0</v>
      </c>
      <c r="V16" s="10">
        <f>PPRD!V16+RCV_RCY!V16+IMP!V16-EXP!V16+STK_CHG!V16</f>
        <v>0</v>
      </c>
      <c r="W16" s="10">
        <f>PPRD!W16+RCV_RCY!W16+IMP!W16-EXP!W16+STK_CHG!W16</f>
        <v>0</v>
      </c>
      <c r="X16" s="10">
        <f>PPRD!X16+RCV_RCY!X16+IMP!X16-EXP!X16+STK_CHG!X16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</f>
        <v>0</v>
      </c>
      <c r="D18" s="10">
        <f>PPRD!D18+RCV_RCY!D18+IMP!D18-EXP!D18+STK_CHG!D18</f>
        <v>0</v>
      </c>
      <c r="E18" s="10">
        <f>PPRD!E18+RCV_RCY!E18+IMP!E18-EXP!E18+STK_CHG!E18</f>
        <v>0</v>
      </c>
      <c r="F18" s="10">
        <f>PPRD!F18+RCV_RCY!F18+IMP!F18-EXP!F18+STK_CHG!F18</f>
        <v>0</v>
      </c>
      <c r="G18" s="10">
        <f>PPRD!G18+RCV_RCY!G18+IMP!G18-EXP!G18+STK_CHG!G18</f>
        <v>0</v>
      </c>
      <c r="H18" s="10">
        <f>PPRD!H18+RCV_RCY!H18+IMP!H18-EXP!H18+STK_CHG!H18</f>
        <v>0</v>
      </c>
      <c r="I18" s="10">
        <f>PPRD!I18+RCV_RCY!I18+IMP!I18-EXP!I18+STK_CHG!I18</f>
        <v>0</v>
      </c>
      <c r="J18" s="10">
        <f>PPRD!J18+RCV_RCY!J18+IMP!J18-EXP!J18+STK_CHG!J18</f>
        <v>0</v>
      </c>
      <c r="K18" s="10">
        <f>PPRD!K18+RCV_RCY!K18+IMP!K18-EXP!K18+STK_CHG!K18</f>
        <v>0</v>
      </c>
      <c r="L18" s="10">
        <f>PPRD!L18+RCV_RCY!L18+IMP!L18-EXP!L18+STK_CHG!L18</f>
        <v>0</v>
      </c>
      <c r="M18" s="10">
        <f>PPRD!M18+RCV_RCY!M18+IMP!M18-EXP!M18+STK_CHG!M18</f>
        <v>0</v>
      </c>
      <c r="N18" s="10">
        <f>PPRD!N18+RCV_RCY!N18+IMP!N18-EXP!N18+STK_CHG!N18</f>
        <v>0</v>
      </c>
      <c r="O18" s="10">
        <f>PPRD!O18+RCV_RCY!O18+IMP!O18-EXP!O18+STK_CHG!O18</f>
        <v>0</v>
      </c>
      <c r="P18" s="10">
        <f>PPRD!P18+RCV_RCY!P18+IMP!P18-EXP!P18+STK_CHG!P18</f>
        <v>0</v>
      </c>
      <c r="Q18" s="10">
        <f>PPRD!Q18+RCV_RCY!Q18+IMP!Q18-EXP!Q18+STK_CHG!Q18</f>
        <v>0</v>
      </c>
      <c r="R18" s="10">
        <f>PPRD!R18+RCV_RCY!R18+IMP!R18-EXP!R18+STK_CHG!R18</f>
        <v>0</v>
      </c>
      <c r="S18" s="10">
        <f>PPRD!S18+RCV_RCY!S18+IMP!S18-EXP!S18+STK_CHG!S18</f>
        <v>0</v>
      </c>
      <c r="T18" s="10">
        <f>PPRD!T18+RCV_RCY!T18+IMP!T18-EXP!T18+STK_CHG!T18</f>
        <v>0</v>
      </c>
      <c r="U18" s="10">
        <f>PPRD!U18+RCV_RCY!U18+IMP!U18-EXP!U18+STK_CHG!U18</f>
        <v>0</v>
      </c>
      <c r="V18" s="10">
        <f>PPRD!V18+RCV_RCY!V18+IMP!V18-EXP!V18+STK_CHG!V18</f>
        <v>0</v>
      </c>
      <c r="W18" s="10">
        <f>PPRD!W18+RCV_RCY!W18+IMP!W18-EXP!W18+STK_CHG!W18</f>
        <v>0</v>
      </c>
      <c r="X18" s="10">
        <f>PPRD!X18+RCV_RCY!X18+IMP!X18-EXP!X18+STK_CHG!X18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</f>
        <v>0</v>
      </c>
      <c r="D19" s="10">
        <f>PPRD!D19+RCV_RCY!D19+IMP!D19-EXP!D19+STK_CHG!D19</f>
        <v>0</v>
      </c>
      <c r="E19" s="10">
        <f>PPRD!E19+RCV_RCY!E19+IMP!E19-EXP!E19+STK_CHG!E19</f>
        <v>0</v>
      </c>
      <c r="F19" s="10">
        <f>PPRD!F19+RCV_RCY!F19+IMP!F19-EXP!F19+STK_CHG!F19</f>
        <v>0</v>
      </c>
      <c r="G19" s="10">
        <f>PPRD!G19+RCV_RCY!G19+IMP!G19-EXP!G19+STK_CHG!G19</f>
        <v>0</v>
      </c>
      <c r="H19" s="10">
        <f>PPRD!H19+RCV_RCY!H19+IMP!H19-EXP!H19+STK_CHG!H19</f>
        <v>0</v>
      </c>
      <c r="I19" s="10">
        <f>PPRD!I19+RCV_RCY!I19+IMP!I19-EXP!I19+STK_CHG!I19</f>
        <v>0</v>
      </c>
      <c r="J19" s="10">
        <f>PPRD!J19+RCV_RCY!J19+IMP!J19-EXP!J19+STK_CHG!J19</f>
        <v>0</v>
      </c>
      <c r="K19" s="10">
        <f>PPRD!K19+RCV_RCY!K19+IMP!K19-EXP!K19+STK_CHG!K19</f>
        <v>0</v>
      </c>
      <c r="L19" s="10">
        <f>PPRD!L19+RCV_RCY!L19+IMP!L19-EXP!L19+STK_CHG!L19</f>
        <v>0</v>
      </c>
      <c r="M19" s="10">
        <f>PPRD!M19+RCV_RCY!M19+IMP!M19-EXP!M19+STK_CHG!M19</f>
        <v>0</v>
      </c>
      <c r="N19" s="10">
        <f>PPRD!N19+RCV_RCY!N19+IMP!N19-EXP!N19+STK_CHG!N19</f>
        <v>0</v>
      </c>
      <c r="O19" s="10">
        <f>PPRD!O19+RCV_RCY!O19+IMP!O19-EXP!O19+STK_CHG!O19</f>
        <v>0</v>
      </c>
      <c r="P19" s="10">
        <f>PPRD!P19+RCV_RCY!P19+IMP!P19-EXP!P19+STK_CHG!P19</f>
        <v>0</v>
      </c>
      <c r="Q19" s="10">
        <f>PPRD!Q19+RCV_RCY!Q19+IMP!Q19-EXP!Q19+STK_CHG!Q19</f>
        <v>0</v>
      </c>
      <c r="R19" s="10">
        <f>PPRD!R19+RCV_RCY!R19+IMP!R19-EXP!R19+STK_CHG!R19</f>
        <v>0</v>
      </c>
      <c r="S19" s="10">
        <f>PPRD!S19+RCV_RCY!S19+IMP!S19-EXP!S19+STK_CHG!S19</f>
        <v>0</v>
      </c>
      <c r="T19" s="10">
        <f>PPRD!T19+RCV_RCY!T19+IMP!T19-EXP!T19+STK_CHG!T19</f>
        <v>0</v>
      </c>
      <c r="U19" s="10">
        <f>PPRD!U19+RCV_RCY!U19+IMP!U19-EXP!U19+STK_CHG!U19</f>
        <v>0</v>
      </c>
      <c r="V19" s="10">
        <f>PPRD!V19+RCV_RCY!V19+IMP!V19-EXP!V19+STK_CHG!V19</f>
        <v>0</v>
      </c>
      <c r="W19" s="10">
        <f>PPRD!W19+RCV_RCY!W19+IMP!W19-EXP!W19+STK_CHG!W19</f>
        <v>0</v>
      </c>
      <c r="X19" s="10">
        <f>PPRD!X19+RCV_RCY!X19+IMP!X19-EXP!X19+STK_CHG!X19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</f>
        <v>0</v>
      </c>
      <c r="D20" s="10">
        <f>PPRD!D20+RCV_RCY!D20+IMP!D20-EXP!D20+STK_CHG!D20</f>
        <v>0</v>
      </c>
      <c r="E20" s="10">
        <f>PPRD!E20+RCV_RCY!E20+IMP!E20-EXP!E20+STK_CHG!E20</f>
        <v>0</v>
      </c>
      <c r="F20" s="10">
        <f>PPRD!F20+RCV_RCY!F20+IMP!F20-EXP!F20+STK_CHG!F20</f>
        <v>0</v>
      </c>
      <c r="G20" s="10">
        <f>PPRD!G20+RCV_RCY!G20+IMP!G20-EXP!G20+STK_CHG!G20</f>
        <v>0</v>
      </c>
      <c r="H20" s="10">
        <f>PPRD!H20+RCV_RCY!H20+IMP!H20-EXP!H20+STK_CHG!H20</f>
        <v>0</v>
      </c>
      <c r="I20" s="10">
        <f>PPRD!I20+RCV_RCY!I20+IMP!I20-EXP!I20+STK_CHG!I20</f>
        <v>0</v>
      </c>
      <c r="J20" s="10">
        <f>PPRD!J20+RCV_RCY!J20+IMP!J20-EXP!J20+STK_CHG!J20</f>
        <v>0</v>
      </c>
      <c r="K20" s="10">
        <f>PPRD!K20+RCV_RCY!K20+IMP!K20-EXP!K20+STK_CHG!K20</f>
        <v>0</v>
      </c>
      <c r="L20" s="10">
        <f>PPRD!L20+RCV_RCY!L20+IMP!L20-EXP!L20+STK_CHG!L20</f>
        <v>0</v>
      </c>
      <c r="M20" s="10">
        <f>PPRD!M20+RCV_RCY!M20+IMP!M20-EXP!M20+STK_CHG!M20</f>
        <v>0</v>
      </c>
      <c r="N20" s="10">
        <f>PPRD!N20+RCV_RCY!N20+IMP!N20-EXP!N20+STK_CHG!N20</f>
        <v>0</v>
      </c>
      <c r="O20" s="10">
        <f>PPRD!O20+RCV_RCY!O20+IMP!O20-EXP!O20+STK_CHG!O20</f>
        <v>0</v>
      </c>
      <c r="P20" s="10">
        <f>PPRD!P20+RCV_RCY!P20+IMP!P20-EXP!P20+STK_CHG!P20</f>
        <v>0</v>
      </c>
      <c r="Q20" s="10">
        <f>PPRD!Q20+RCV_RCY!Q20+IMP!Q20-EXP!Q20+STK_CHG!Q20</f>
        <v>0</v>
      </c>
      <c r="R20" s="10">
        <f>PPRD!R20+RCV_RCY!R20+IMP!R20-EXP!R20+STK_CHG!R20</f>
        <v>0</v>
      </c>
      <c r="S20" s="10">
        <f>PPRD!S20+RCV_RCY!S20+IMP!S20-EXP!S20+STK_CHG!S20</f>
        <v>0</v>
      </c>
      <c r="T20" s="10">
        <f>PPRD!T20+RCV_RCY!T20+IMP!T20-EXP!T20+STK_CHG!T20</f>
        <v>0</v>
      </c>
      <c r="U20" s="10">
        <f>PPRD!U20+RCV_RCY!U20+IMP!U20-EXP!U20+STK_CHG!U20</f>
        <v>0</v>
      </c>
      <c r="V20" s="10">
        <f>PPRD!V20+RCV_RCY!V20+IMP!V20-EXP!V20+STK_CHG!V20</f>
        <v>0</v>
      </c>
      <c r="W20" s="10">
        <f>PPRD!W20+RCV_RCY!W20+IMP!W20-EXP!W20+STK_CHG!W20</f>
        <v>0</v>
      </c>
      <c r="X20" s="10">
        <f>PPRD!X20+RCV_RCY!X20+IMP!X20-EXP!X20+STK_CHG!X20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</f>
        <v>0</v>
      </c>
      <c r="D21" s="10">
        <f>PPRD!D21+RCV_RCY!D21+IMP!D21-EXP!D21+STK_CHG!D21</f>
        <v>0</v>
      </c>
      <c r="E21" s="10">
        <f>PPRD!E21+RCV_RCY!E21+IMP!E21-EXP!E21+STK_CHG!E21</f>
        <v>0</v>
      </c>
      <c r="F21" s="10">
        <f>PPRD!F21+RCV_RCY!F21+IMP!F21-EXP!F21+STK_CHG!F21</f>
        <v>0</v>
      </c>
      <c r="G21" s="10">
        <f>PPRD!G21+RCV_RCY!G21+IMP!G21-EXP!G21+STK_CHG!G21</f>
        <v>0</v>
      </c>
      <c r="H21" s="10">
        <f>PPRD!H21+RCV_RCY!H21+IMP!H21-EXP!H21+STK_CHG!H21</f>
        <v>0</v>
      </c>
      <c r="I21" s="10">
        <f>PPRD!I21+RCV_RCY!I21+IMP!I21-EXP!I21+STK_CHG!I21</f>
        <v>0</v>
      </c>
      <c r="J21" s="10">
        <f>PPRD!J21+RCV_RCY!J21+IMP!J21-EXP!J21+STK_CHG!J21</f>
        <v>0</v>
      </c>
      <c r="K21" s="10">
        <f>PPRD!K21+RCV_RCY!K21+IMP!K21-EXP!K21+STK_CHG!K21</f>
        <v>0</v>
      </c>
      <c r="L21" s="10">
        <f>PPRD!L21+RCV_RCY!L21+IMP!L21-EXP!L21+STK_CHG!L21</f>
        <v>0</v>
      </c>
      <c r="M21" s="10">
        <f>PPRD!M21+RCV_RCY!M21+IMP!M21-EXP!M21+STK_CHG!M21</f>
        <v>0</v>
      </c>
      <c r="N21" s="10">
        <f>PPRD!N21+RCV_RCY!N21+IMP!N21-EXP!N21+STK_CHG!N21</f>
        <v>0</v>
      </c>
      <c r="O21" s="10">
        <f>PPRD!O21+RCV_RCY!O21+IMP!O21-EXP!O21+STK_CHG!O21</f>
        <v>0</v>
      </c>
      <c r="P21" s="10">
        <f>PPRD!P21+RCV_RCY!P21+IMP!P21-EXP!P21+STK_CHG!P21</f>
        <v>0</v>
      </c>
      <c r="Q21" s="10">
        <f>PPRD!Q21+RCV_RCY!Q21+IMP!Q21-EXP!Q21+STK_CHG!Q21</f>
        <v>0</v>
      </c>
      <c r="R21" s="10">
        <f>PPRD!R21+RCV_RCY!R21+IMP!R21-EXP!R21+STK_CHG!R21</f>
        <v>0</v>
      </c>
      <c r="S21" s="10">
        <f>PPRD!S21+RCV_RCY!S21+IMP!S21-EXP!S21+STK_CHG!S21</f>
        <v>0</v>
      </c>
      <c r="T21" s="10">
        <f>PPRD!T21+RCV_RCY!T21+IMP!T21-EXP!T21+STK_CHG!T21</f>
        <v>0</v>
      </c>
      <c r="U21" s="10">
        <f>PPRD!U21+RCV_RCY!U21+IMP!U21-EXP!U21+STK_CHG!U21</f>
        <v>0</v>
      </c>
      <c r="V21" s="10">
        <f>PPRD!V21+RCV_RCY!V21+IMP!V21-EXP!V21+STK_CHG!V21</f>
        <v>0</v>
      </c>
      <c r="W21" s="10">
        <f>PPRD!W21+RCV_RCY!W21+IMP!W21-EXP!W21+STK_CHG!W21</f>
        <v>0</v>
      </c>
      <c r="X21" s="10">
        <f>PPRD!X21+RCV_RCY!X21+IMP!X21-EXP!X21+STK_CHG!X21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</f>
        <v>0</v>
      </c>
      <c r="D23" s="10">
        <f>PPRD!D23+RCV_RCY!D23+IMP!D23-EXP!D23+STK_CHG!D23</f>
        <v>0</v>
      </c>
      <c r="E23" s="10">
        <f>PPRD!E23+RCV_RCY!E23+IMP!E23-EXP!E23+STK_CHG!E23</f>
        <v>0</v>
      </c>
      <c r="F23" s="10">
        <f>PPRD!F23+RCV_RCY!F23+IMP!F23-EXP!F23+STK_CHG!F23</f>
        <v>0</v>
      </c>
      <c r="G23" s="10">
        <f>PPRD!G23+RCV_RCY!G23+IMP!G23-EXP!G23+STK_CHG!G23</f>
        <v>0</v>
      </c>
      <c r="H23" s="10">
        <f>PPRD!H23+RCV_RCY!H23+IMP!H23-EXP!H23+STK_CHG!H23</f>
        <v>0</v>
      </c>
      <c r="I23" s="10">
        <f>PPRD!I23+RCV_RCY!I23+IMP!I23-EXP!I23+STK_CHG!I23</f>
        <v>0</v>
      </c>
      <c r="J23" s="10">
        <f>PPRD!J23+RCV_RCY!J23+IMP!J23-EXP!J23+STK_CHG!J23</f>
        <v>0</v>
      </c>
      <c r="K23" s="10">
        <f>PPRD!K23+RCV_RCY!K23+IMP!K23-EXP!K23+STK_CHG!K23</f>
        <v>0</v>
      </c>
      <c r="L23" s="10">
        <f>PPRD!L23+RCV_RCY!L23+IMP!L23-EXP!L23+STK_CHG!L23</f>
        <v>0</v>
      </c>
      <c r="M23" s="10">
        <f>PPRD!M23+RCV_RCY!M23+IMP!M23-EXP!M23+STK_CHG!M23</f>
        <v>0</v>
      </c>
      <c r="N23" s="10">
        <f>PPRD!N23+RCV_RCY!N23+IMP!N23-EXP!N23+STK_CHG!N23</f>
        <v>0</v>
      </c>
      <c r="O23" s="10">
        <f>PPRD!O23+RCV_RCY!O23+IMP!O23-EXP!O23+STK_CHG!O23</f>
        <v>0</v>
      </c>
      <c r="P23" s="10">
        <f>PPRD!P23+RCV_RCY!P23+IMP!P23-EXP!P23+STK_CHG!P23</f>
        <v>0</v>
      </c>
      <c r="Q23" s="10">
        <f>PPRD!Q23+RCV_RCY!Q23+IMP!Q23-EXP!Q23+STK_CHG!Q23</f>
        <v>0</v>
      </c>
      <c r="R23" s="10">
        <f>PPRD!R23+RCV_RCY!R23+IMP!R23-EXP!R23+STK_CHG!R23</f>
        <v>0</v>
      </c>
      <c r="S23" s="10">
        <f>PPRD!S23+RCV_RCY!S23+IMP!S23-EXP!S23+STK_CHG!S23</f>
        <v>0</v>
      </c>
      <c r="T23" s="10">
        <f>PPRD!T23+RCV_RCY!T23+IMP!T23-EXP!T23+STK_CHG!T23</f>
        <v>0</v>
      </c>
      <c r="U23" s="10">
        <f>PPRD!U23+RCV_RCY!U23+IMP!U23-EXP!U23+STK_CHG!U23</f>
        <v>0</v>
      </c>
      <c r="V23" s="10">
        <f>PPRD!V23+RCV_RCY!V23+IMP!V23-EXP!V23+STK_CHG!V23</f>
        <v>0</v>
      </c>
      <c r="W23" s="10">
        <f>PPRD!W23+RCV_RCY!W23+IMP!W23-EXP!W23+STK_CHG!W23</f>
        <v>0</v>
      </c>
      <c r="X23" s="10">
        <f>PPRD!X23+RCV_RCY!X23+IMP!X23-EXP!X23+STK_CHG!X23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</f>
        <v>0</v>
      </c>
      <c r="D24" s="10">
        <f>PPRD!D24+RCV_RCY!D24+IMP!D24-EXP!D24+STK_CHG!D24</f>
        <v>0</v>
      </c>
      <c r="E24" s="10">
        <f>PPRD!E24+RCV_RCY!E24+IMP!E24-EXP!E24+STK_CHG!E24</f>
        <v>0</v>
      </c>
      <c r="F24" s="10">
        <f>PPRD!F24+RCV_RCY!F24+IMP!F24-EXP!F24+STK_CHG!F24</f>
        <v>0</v>
      </c>
      <c r="G24" s="10">
        <f>PPRD!G24+RCV_RCY!G24+IMP!G24-EXP!G24+STK_CHG!G24</f>
        <v>0</v>
      </c>
      <c r="H24" s="10">
        <f>PPRD!H24+RCV_RCY!H24+IMP!H24-EXP!H24+STK_CHG!H24</f>
        <v>0</v>
      </c>
      <c r="I24" s="10">
        <f>PPRD!I24+RCV_RCY!I24+IMP!I24-EXP!I24+STK_CHG!I24</f>
        <v>0</v>
      </c>
      <c r="J24" s="10">
        <f>PPRD!J24+RCV_RCY!J24+IMP!J24-EXP!J24+STK_CHG!J24</f>
        <v>0</v>
      </c>
      <c r="K24" s="10">
        <f>PPRD!K24+RCV_RCY!K24+IMP!K24-EXP!K24+STK_CHG!K24</f>
        <v>0</v>
      </c>
      <c r="L24" s="10">
        <f>PPRD!L24+RCV_RCY!L24+IMP!L24-EXP!L24+STK_CHG!L24</f>
        <v>0</v>
      </c>
      <c r="M24" s="10">
        <f>PPRD!M24+RCV_RCY!M24+IMP!M24-EXP!M24+STK_CHG!M24</f>
        <v>0</v>
      </c>
      <c r="N24" s="10">
        <f>PPRD!N24+RCV_RCY!N24+IMP!N24-EXP!N24+STK_CHG!N24</f>
        <v>0</v>
      </c>
      <c r="O24" s="10">
        <f>PPRD!O24+RCV_RCY!O24+IMP!O24-EXP!O24+STK_CHG!O24</f>
        <v>0</v>
      </c>
      <c r="P24" s="10">
        <f>PPRD!P24+RCV_RCY!P24+IMP!P24-EXP!P24+STK_CHG!P24</f>
        <v>0</v>
      </c>
      <c r="Q24" s="10">
        <f>PPRD!Q24+RCV_RCY!Q24+IMP!Q24-EXP!Q24+STK_CHG!Q24</f>
        <v>0</v>
      </c>
      <c r="R24" s="10">
        <f>PPRD!R24+RCV_RCY!R24+IMP!R24-EXP!R24+STK_CHG!R24</f>
        <v>0</v>
      </c>
      <c r="S24" s="10">
        <f>PPRD!S24+RCV_RCY!S24+IMP!S24-EXP!S24+STK_CHG!S24</f>
        <v>0</v>
      </c>
      <c r="T24" s="10">
        <f>PPRD!T24+RCV_RCY!T24+IMP!T24-EXP!T24+STK_CHG!T24</f>
        <v>0</v>
      </c>
      <c r="U24" s="10">
        <f>PPRD!U24+RCV_RCY!U24+IMP!U24-EXP!U24+STK_CHG!U24</f>
        <v>0</v>
      </c>
      <c r="V24" s="10">
        <f>PPRD!V24+RCV_RCY!V24+IMP!V24-EXP!V24+STK_CHG!V24</f>
        <v>0</v>
      </c>
      <c r="W24" s="10">
        <f>PPRD!W24+RCV_RCY!W24+IMP!W24-EXP!W24+STK_CHG!W24</f>
        <v>0</v>
      </c>
      <c r="X24" s="10">
        <f>PPRD!X24+RCV_RCY!X24+IMP!X24-EXP!X24+STK_CHG!X24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</f>
        <v>0</v>
      </c>
      <c r="D25" s="37">
        <f>PPRD!D25+RCV_RCY!D25+IMP!D25-EXP!D25+STK_CHG!D25</f>
        <v>0</v>
      </c>
      <c r="E25" s="37">
        <f>PPRD!E25+RCV_RCY!E25+IMP!E25-EXP!E25+STK_CHG!E25</f>
        <v>0</v>
      </c>
      <c r="F25" s="37">
        <f>PPRD!F25+RCV_RCY!F25+IMP!F25-EXP!F25+STK_CHG!F25</f>
        <v>0</v>
      </c>
      <c r="G25" s="37">
        <f>PPRD!G25+RCV_RCY!G25+IMP!G25-EXP!G25+STK_CHG!G25</f>
        <v>0</v>
      </c>
      <c r="H25" s="37">
        <f>PPRD!H25+RCV_RCY!H25+IMP!H25-EXP!H25+STK_CHG!H25</f>
        <v>0</v>
      </c>
      <c r="I25" s="37">
        <f>PPRD!I25+RCV_RCY!I25+IMP!I25-EXP!I25+STK_CHG!I25</f>
        <v>0</v>
      </c>
      <c r="J25" s="37">
        <f>PPRD!J25+RCV_RCY!J25+IMP!J25-EXP!J25+STK_CHG!J25</f>
        <v>0</v>
      </c>
      <c r="K25" s="37">
        <f>PPRD!K25+RCV_RCY!K25+IMP!K25-EXP!K25+STK_CHG!K25</f>
        <v>0</v>
      </c>
      <c r="L25" s="37">
        <f>PPRD!L25+RCV_RCY!L25+IMP!L25-EXP!L25+STK_CHG!L25</f>
        <v>0</v>
      </c>
      <c r="M25" s="37">
        <f>PPRD!M25+RCV_RCY!M25+IMP!M25-EXP!M25+STK_CHG!M25</f>
        <v>0</v>
      </c>
      <c r="N25" s="37">
        <f>PPRD!N25+RCV_RCY!N25+IMP!N25-EXP!N25+STK_CHG!N25</f>
        <v>0</v>
      </c>
      <c r="O25" s="37">
        <f>PPRD!O25+RCV_RCY!O25+IMP!O25-EXP!O25+STK_CHG!O25</f>
        <v>0</v>
      </c>
      <c r="P25" s="37">
        <f>PPRD!P25+RCV_RCY!P25+IMP!P25-EXP!P25+STK_CHG!P25</f>
        <v>0</v>
      </c>
      <c r="Q25" s="37">
        <f>PPRD!Q25+RCV_RCY!Q25+IMP!Q25-EXP!Q25+STK_CHG!Q25</f>
        <v>0</v>
      </c>
      <c r="R25" s="37">
        <f>PPRD!R25+RCV_RCY!R25+IMP!R25-EXP!R25+STK_CHG!R25</f>
        <v>0</v>
      </c>
      <c r="S25" s="37">
        <f>PPRD!S25+RCV_RCY!S25+IMP!S25-EXP!S25+STK_CHG!S25</f>
        <v>0</v>
      </c>
      <c r="T25" s="37">
        <f>PPRD!T25+RCV_RCY!T25+IMP!T25-EXP!T25+STK_CHG!T25</f>
        <v>0</v>
      </c>
      <c r="U25" s="37">
        <f>PPRD!U25+RCV_RCY!U25+IMP!U25-EXP!U25+STK_CHG!U25</f>
        <v>0</v>
      </c>
      <c r="V25" s="37">
        <f>PPRD!V25+RCV_RCY!V25+IMP!V25-EXP!V25+STK_CHG!V25</f>
        <v>0</v>
      </c>
      <c r="W25" s="37">
        <f>PPRD!W25+RCV_RCY!W25+IMP!W25-EXP!W25+STK_CHG!W25</f>
        <v>0</v>
      </c>
      <c r="X25" s="37">
        <f>PPRD!X25+RCV_RCY!X25+IMP!X25-EXP!X25+STK_CHG!X25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16279.477558039556</v>
      </c>
      <c r="D26" s="37">
        <f t="shared" si="14"/>
        <v>16464.584350816851</v>
      </c>
      <c r="E26" s="37">
        <f t="shared" si="14"/>
        <v>17080.038435081682</v>
      </c>
      <c r="F26" s="37">
        <f t="shared" si="14"/>
        <v>15995.292003439383</v>
      </c>
      <c r="G26" s="37">
        <f t="shared" si="14"/>
        <v>16277.794496990538</v>
      </c>
      <c r="H26" s="37">
        <f t="shared" si="14"/>
        <v>16714.329836629411</v>
      </c>
      <c r="I26" s="37">
        <f t="shared" si="14"/>
        <v>14977.118744625968</v>
      </c>
      <c r="J26" s="37">
        <f t="shared" si="14"/>
        <v>14738.373688736026</v>
      </c>
      <c r="K26" s="37">
        <f t="shared" si="14"/>
        <v>14179.349441100596</v>
      </c>
      <c r="L26" s="37">
        <f t="shared" si="14"/>
        <v>13239.226483233015</v>
      </c>
      <c r="M26" s="37">
        <f t="shared" si="14"/>
        <v>12850.960877042133</v>
      </c>
      <c r="N26" s="37">
        <f t="shared" si="14"/>
        <v>12095.105588993978</v>
      </c>
      <c r="O26" s="37">
        <f t="shared" si="14"/>
        <v>10911.868529664658</v>
      </c>
      <c r="P26" s="37">
        <f t="shared" si="14"/>
        <v>10923.259243336197</v>
      </c>
      <c r="Q26" s="37">
        <f t="shared" si="14"/>
        <v>10809.026569217542</v>
      </c>
      <c r="R26" s="37">
        <f t="shared" si="14"/>
        <v>11001.119690455716</v>
      </c>
      <c r="S26" s="37">
        <f t="shared" si="14"/>
        <v>11124.657695614789</v>
      </c>
      <c r="T26" s="37">
        <f t="shared" si="14"/>
        <v>11363.327773000856</v>
      </c>
      <c r="U26" s="37">
        <f t="shared" si="14"/>
        <v>11049.167669819433</v>
      </c>
      <c r="V26" s="37">
        <f t="shared" si="14"/>
        <v>11775.264316423039</v>
      </c>
      <c r="W26" s="37">
        <f t="shared" si="14"/>
        <v>9635.0674978503957</v>
      </c>
      <c r="X26" s="37">
        <f t="shared" ref="X26" si="15">SUM(X27,X33)</f>
        <v>9802.788134135857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12549.795270851249</v>
      </c>
      <c r="D27" s="29">
        <f t="shared" si="16"/>
        <v>13249.709458297504</v>
      </c>
      <c r="E27" s="29">
        <f t="shared" si="16"/>
        <v>12624.777644024074</v>
      </c>
      <c r="F27" s="29">
        <f t="shared" si="16"/>
        <v>13494.57618228719</v>
      </c>
      <c r="G27" s="29">
        <f t="shared" si="16"/>
        <v>13370.489681857263</v>
      </c>
      <c r="H27" s="29">
        <f t="shared" si="16"/>
        <v>13706.332674118661</v>
      </c>
      <c r="I27" s="29">
        <f t="shared" si="16"/>
        <v>14736.653912295787</v>
      </c>
      <c r="J27" s="29">
        <f t="shared" si="16"/>
        <v>13472.842734307824</v>
      </c>
      <c r="K27" s="29">
        <f t="shared" si="16"/>
        <v>13079.509372312978</v>
      </c>
      <c r="L27" s="29">
        <f t="shared" si="16"/>
        <v>11593.532760103179</v>
      </c>
      <c r="M27" s="29">
        <f t="shared" si="16"/>
        <v>12146.676182287189</v>
      </c>
      <c r="N27" s="29">
        <f t="shared" si="16"/>
        <v>11042.741186586411</v>
      </c>
      <c r="O27" s="29">
        <f t="shared" si="16"/>
        <v>11900.264402407563</v>
      </c>
      <c r="P27" s="29">
        <f t="shared" si="16"/>
        <v>14084.012037833187</v>
      </c>
      <c r="Q27" s="29">
        <f t="shared" si="16"/>
        <v>12654.111006018918</v>
      </c>
      <c r="R27" s="29">
        <f t="shared" si="16"/>
        <v>15165.378847807393</v>
      </c>
      <c r="S27" s="29">
        <f t="shared" si="16"/>
        <v>14981.24385210662</v>
      </c>
      <c r="T27" s="29">
        <f t="shared" si="16"/>
        <v>15531.876612209799</v>
      </c>
      <c r="U27" s="29">
        <f t="shared" si="16"/>
        <v>14149.87927773001</v>
      </c>
      <c r="V27" s="29">
        <f t="shared" si="16"/>
        <v>12844.189423903694</v>
      </c>
      <c r="W27" s="29">
        <f t="shared" si="16"/>
        <v>11945.808856405854</v>
      </c>
      <c r="X27" s="29">
        <f t="shared" ref="X27" si="17">SUM(X28:X32)</f>
        <v>11167.440240756665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</f>
        <v>11848.040154772143</v>
      </c>
      <c r="D28" s="10">
        <f>PPRD!D28+RCV_RCY!D28+IMP!D28-EXP!D28+STK_CHG!D28</f>
        <v>12682.236887360274</v>
      </c>
      <c r="E28" s="10">
        <f>PPRD!E28+RCV_RCY!E28+IMP!E28-EXP!E28+STK_CHG!E28</f>
        <v>12049.960619088562</v>
      </c>
      <c r="F28" s="10">
        <f>PPRD!F28+RCV_RCY!F28+IMP!F28-EXP!F28+STK_CHG!F28</f>
        <v>12901.493895098884</v>
      </c>
      <c r="G28" s="10">
        <f>PPRD!G28+RCV_RCY!G28+IMP!G28-EXP!G28+STK_CHG!G28</f>
        <v>12951.464144453996</v>
      </c>
      <c r="H28" s="10">
        <f>PPRD!H28+RCV_RCY!H28+IMP!H28-EXP!H28+STK_CHG!H28</f>
        <v>13401.196130696477</v>
      </c>
      <c r="I28" s="10">
        <f>PPRD!I28+RCV_RCY!I28+IMP!I28-EXP!I28+STK_CHG!I28</f>
        <v>13510.314703353399</v>
      </c>
      <c r="J28" s="10">
        <f>PPRD!J28+RCV_RCY!J28+IMP!J28-EXP!J28+STK_CHG!J28</f>
        <v>12507.26852966466</v>
      </c>
      <c r="K28" s="10">
        <f>PPRD!K28+RCV_RCY!K28+IMP!K28-EXP!K28+STK_CHG!K28</f>
        <v>12368.761478933786</v>
      </c>
      <c r="L28" s="10">
        <f>PPRD!L28+RCV_RCY!L28+IMP!L28-EXP!L28+STK_CHG!L28</f>
        <v>10697.292433361992</v>
      </c>
      <c r="M28" s="10">
        <f>PPRD!M28+RCV_RCY!M28+IMP!M28-EXP!M28+STK_CHG!M28</f>
        <v>11613.233963886501</v>
      </c>
      <c r="N28" s="10">
        <f>PPRD!N28+RCV_RCY!N28+IMP!N28-EXP!N28+STK_CHG!N28</f>
        <v>10562.62545141874</v>
      </c>
      <c r="O28" s="10">
        <f>PPRD!O28+RCV_RCY!O28+IMP!O28-EXP!O28+STK_CHG!O28</f>
        <v>11363.431728288904</v>
      </c>
      <c r="P28" s="10">
        <f>PPRD!P28+RCV_RCY!P28+IMP!P28-EXP!P28+STK_CHG!P28</f>
        <v>12245.44952708512</v>
      </c>
      <c r="Q28" s="10">
        <f>PPRD!Q28+RCV_RCY!Q28+IMP!Q28-EXP!Q28+STK_CHG!Q28</f>
        <v>11094.097592433363</v>
      </c>
      <c r="R28" s="10">
        <f>PPRD!R28+RCV_RCY!R28+IMP!R28-EXP!R28+STK_CHG!R28</f>
        <v>14234.6154772141</v>
      </c>
      <c r="S28" s="10">
        <f>PPRD!S28+RCV_RCY!S28+IMP!S28-EXP!S28+STK_CHG!S28</f>
        <v>14297.322957867582</v>
      </c>
      <c r="T28" s="10">
        <f>PPRD!T28+RCV_RCY!T28+IMP!T28-EXP!T28+STK_CHG!T28</f>
        <v>14532.697420464312</v>
      </c>
      <c r="U28" s="10">
        <f>PPRD!U28+RCV_RCY!U28+IMP!U28-EXP!U28+STK_CHG!U28</f>
        <v>12890.394668959589</v>
      </c>
      <c r="V28" s="10">
        <f>PPRD!V28+RCV_RCY!V28+IMP!V28-EXP!V28+STK_CHG!V28</f>
        <v>11429.231298366292</v>
      </c>
      <c r="W28" s="10">
        <f>PPRD!W28+RCV_RCY!W28+IMP!W28-EXP!W28+STK_CHG!W28</f>
        <v>11207.995098882207</v>
      </c>
      <c r="X28" s="10">
        <f>PPRD!X28+RCV_RCY!X28+IMP!X28-EXP!X28+STK_CHG!X28</f>
        <v>9764.6008598452281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</f>
        <v>0</v>
      </c>
      <c r="D29" s="10">
        <f>PPRD!D29+RCV_RCY!D29+IMP!D29-EXP!D29+STK_CHG!D29</f>
        <v>0</v>
      </c>
      <c r="E29" s="10">
        <f>PPRD!E29+RCV_RCY!E29+IMP!E29-EXP!E29+STK_CHG!E29</f>
        <v>0</v>
      </c>
      <c r="F29" s="10">
        <f>PPRD!F29+RCV_RCY!F29+IMP!F29-EXP!F29+STK_CHG!F29</f>
        <v>0</v>
      </c>
      <c r="G29" s="10">
        <f>PPRD!G29+RCV_RCY!G29+IMP!G29-EXP!G29+STK_CHG!G29</f>
        <v>0</v>
      </c>
      <c r="H29" s="10">
        <f>PPRD!H29+RCV_RCY!H29+IMP!H29-EXP!H29+STK_CHG!H29</f>
        <v>0</v>
      </c>
      <c r="I29" s="10">
        <f>PPRD!I29+RCV_RCY!I29+IMP!I29-EXP!I29+STK_CHG!I29</f>
        <v>0</v>
      </c>
      <c r="J29" s="10">
        <f>PPRD!J29+RCV_RCY!J29+IMP!J29-EXP!J29+STK_CHG!J29</f>
        <v>0</v>
      </c>
      <c r="K29" s="10">
        <f>PPRD!K29+RCV_RCY!K29+IMP!K29-EXP!K29+STK_CHG!K29</f>
        <v>0</v>
      </c>
      <c r="L29" s="10">
        <f>PPRD!L29+RCV_RCY!L29+IMP!L29-EXP!L29+STK_CHG!L29</f>
        <v>0</v>
      </c>
      <c r="M29" s="10">
        <f>PPRD!M29+RCV_RCY!M29+IMP!M29-EXP!M29+STK_CHG!M29</f>
        <v>0</v>
      </c>
      <c r="N29" s="10">
        <f>PPRD!N29+RCV_RCY!N29+IMP!N29-EXP!N29+STK_CHG!N29</f>
        <v>0</v>
      </c>
      <c r="O29" s="10">
        <f>PPRD!O29+RCV_RCY!O29+IMP!O29-EXP!O29+STK_CHG!O29</f>
        <v>0</v>
      </c>
      <c r="P29" s="10">
        <f>PPRD!P29+RCV_RCY!P29+IMP!P29-EXP!P29+STK_CHG!P29</f>
        <v>0</v>
      </c>
      <c r="Q29" s="10">
        <f>PPRD!Q29+RCV_RCY!Q29+IMP!Q29-EXP!Q29+STK_CHG!Q29</f>
        <v>0</v>
      </c>
      <c r="R29" s="10">
        <f>PPRD!R29+RCV_RCY!R29+IMP!R29-EXP!R29+STK_CHG!R29</f>
        <v>0</v>
      </c>
      <c r="S29" s="10">
        <f>PPRD!S29+RCV_RCY!S29+IMP!S29-EXP!S29+STK_CHG!S29</f>
        <v>0</v>
      </c>
      <c r="T29" s="10">
        <f>PPRD!T29+RCV_RCY!T29+IMP!T29-EXP!T29+STK_CHG!T29</f>
        <v>0</v>
      </c>
      <c r="U29" s="10">
        <f>PPRD!U29+RCV_RCY!U29+IMP!U29-EXP!U29+STK_CHG!U29</f>
        <v>0</v>
      </c>
      <c r="V29" s="10">
        <f>PPRD!V29+RCV_RCY!V29+IMP!V29-EXP!V29+STK_CHG!V29</f>
        <v>0</v>
      </c>
      <c r="W29" s="10">
        <f>PPRD!W29+RCV_RCY!W29+IMP!W29-EXP!W29+STK_CHG!W29</f>
        <v>0</v>
      </c>
      <c r="X29" s="10">
        <f>PPRD!X29+RCV_RCY!X29+IMP!X29-EXP!X29+STK_CHG!X29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</f>
        <v>701.75511607910573</v>
      </c>
      <c r="D30" s="10">
        <f>PPRD!D30+RCV_RCY!D30+IMP!D30-EXP!D30+STK_CHG!D30</f>
        <v>567.47257093723124</v>
      </c>
      <c r="E30" s="10">
        <f>PPRD!E30+RCV_RCY!E30+IMP!E30-EXP!E30+STK_CHG!E30</f>
        <v>574.81702493551165</v>
      </c>
      <c r="F30" s="10">
        <f>PPRD!F30+RCV_RCY!F30+IMP!F30-EXP!F30+STK_CHG!F30</f>
        <v>593.08228718830605</v>
      </c>
      <c r="G30" s="10">
        <f>PPRD!G30+RCV_RCY!G30+IMP!G30-EXP!G30+STK_CHG!G30</f>
        <v>419.02553740326744</v>
      </c>
      <c r="H30" s="10">
        <f>PPRD!H30+RCV_RCY!H30+IMP!H30-EXP!H30+STK_CHG!H30</f>
        <v>305.13654342218393</v>
      </c>
      <c r="I30" s="10">
        <f>PPRD!I30+RCV_RCY!I30+IMP!I30-EXP!I30+STK_CHG!I30</f>
        <v>1049.7126397248494</v>
      </c>
      <c r="J30" s="10">
        <f>PPRD!J30+RCV_RCY!J30+IMP!J30-EXP!J30+STK_CHG!J30</f>
        <v>798.083490971625</v>
      </c>
      <c r="K30" s="10">
        <f>PPRD!K30+RCV_RCY!K30+IMP!K30-EXP!K30+STK_CHG!K30</f>
        <v>583.86104901117801</v>
      </c>
      <c r="L30" s="10">
        <f>PPRD!L30+RCV_RCY!L30+IMP!L30-EXP!L30+STK_CHG!L30</f>
        <v>809.63473774720558</v>
      </c>
      <c r="M30" s="10">
        <f>PPRD!M30+RCV_RCY!M30+IMP!M30-EXP!M30+STK_CHG!M30</f>
        <v>427.39466895958719</v>
      </c>
      <c r="N30" s="10">
        <f>PPRD!N30+RCV_RCY!N30+IMP!N30-EXP!N30+STK_CHG!N30</f>
        <v>386.44041272570934</v>
      </c>
      <c r="O30" s="10">
        <f>PPRD!O30+RCV_RCY!O30+IMP!O30-EXP!O30+STK_CHG!O30</f>
        <v>459.94815133276012</v>
      </c>
      <c r="P30" s="10">
        <f>PPRD!P30+RCV_RCY!P30+IMP!P30-EXP!P30+STK_CHG!P30</f>
        <v>1731.6312123817709</v>
      </c>
      <c r="Q30" s="10">
        <f>PPRD!Q30+RCV_RCY!Q30+IMP!Q30-EXP!Q30+STK_CHG!Q30</f>
        <v>1462.8030954428207</v>
      </c>
      <c r="R30" s="10">
        <f>PPRD!R30+RCV_RCY!R30+IMP!R30-EXP!R30+STK_CHG!R30</f>
        <v>882.15821152192575</v>
      </c>
      <c r="S30" s="10">
        <f>PPRD!S30+RCV_RCY!S30+IMP!S30-EXP!S30+STK_CHG!S30</f>
        <v>604.38521066208091</v>
      </c>
      <c r="T30" s="10">
        <f>PPRD!T30+RCV_RCY!T30+IMP!T30-EXP!T30+STK_CHG!T30</f>
        <v>947.73903697334526</v>
      </c>
      <c r="U30" s="10">
        <f>PPRD!U30+RCV_RCY!U30+IMP!U30-EXP!U30+STK_CHG!U30</f>
        <v>1177.3445399828029</v>
      </c>
      <c r="V30" s="10">
        <f>PPRD!V30+RCV_RCY!V30+IMP!V30-EXP!V30+STK_CHG!V30</f>
        <v>1338.3652622527941</v>
      </c>
      <c r="W30" s="10">
        <f>PPRD!W30+RCV_RCY!W30+IMP!W30-EXP!W30+STK_CHG!W30</f>
        <v>689.39595872742905</v>
      </c>
      <c r="X30" s="10">
        <f>PPRD!X30+RCV_RCY!X30+IMP!X30-EXP!X30+STK_CHG!X30</f>
        <v>1364.2124677558038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</f>
        <v>0</v>
      </c>
      <c r="D31" s="10">
        <f>PPRD!D31+RCV_RCY!D31+IMP!D31-EXP!D31+STK_CHG!D31</f>
        <v>0</v>
      </c>
      <c r="E31" s="10">
        <f>PPRD!E31+RCV_RCY!E31+IMP!E31-EXP!E31+STK_CHG!E31</f>
        <v>0</v>
      </c>
      <c r="F31" s="10">
        <f>PPRD!F31+RCV_RCY!F31+IMP!F31-EXP!F31+STK_CHG!F31</f>
        <v>0</v>
      </c>
      <c r="G31" s="10">
        <f>PPRD!G31+RCV_RCY!G31+IMP!G31-EXP!G31+STK_CHG!G31</f>
        <v>0</v>
      </c>
      <c r="H31" s="10">
        <f>PPRD!H31+RCV_RCY!H31+IMP!H31-EXP!H31+STK_CHG!H31</f>
        <v>0</v>
      </c>
      <c r="I31" s="10">
        <f>PPRD!I31+RCV_RCY!I31+IMP!I31-EXP!I31+STK_CHG!I31</f>
        <v>176.62656921754086</v>
      </c>
      <c r="J31" s="10">
        <f>PPRD!J31+RCV_RCY!J31+IMP!J31-EXP!J31+STK_CHG!J31</f>
        <v>167.49071367153911</v>
      </c>
      <c r="K31" s="10">
        <f>PPRD!K31+RCV_RCY!K31+IMP!K31-EXP!K31+STK_CHG!K31</f>
        <v>126.8868443680137</v>
      </c>
      <c r="L31" s="10">
        <f>PPRD!L31+RCV_RCY!L31+IMP!L31-EXP!L31+STK_CHG!L31</f>
        <v>86.605588993981087</v>
      </c>
      <c r="M31" s="10">
        <f>PPRD!M31+RCV_RCY!M31+IMP!M31-EXP!M31+STK_CHG!M31</f>
        <v>106.04754944110057</v>
      </c>
      <c r="N31" s="10">
        <f>PPRD!N31+RCV_RCY!N31+IMP!N31-EXP!N31+STK_CHG!N31</f>
        <v>93.675322441960446</v>
      </c>
      <c r="O31" s="10">
        <f>PPRD!O31+RCV_RCY!O31+IMP!O31-EXP!O31+STK_CHG!O31</f>
        <v>76.884522785898525</v>
      </c>
      <c r="P31" s="10">
        <f>PPRD!P31+RCV_RCY!P31+IMP!P31-EXP!P31+STK_CHG!P31</f>
        <v>106.93129836629406</v>
      </c>
      <c r="Q31" s="10">
        <f>PPRD!Q31+RCV_RCY!Q31+IMP!Q31-EXP!Q31+STK_CHG!Q31</f>
        <v>97.210318142734309</v>
      </c>
      <c r="R31" s="10">
        <f>PPRD!R31+RCV_RCY!R31+IMP!R31-EXP!R31+STK_CHG!R31</f>
        <v>48.605159071367154</v>
      </c>
      <c r="S31" s="10">
        <f>PPRD!S31+RCV_RCY!S31+IMP!S31-EXP!S31+STK_CHG!S31</f>
        <v>79.535683576956146</v>
      </c>
      <c r="T31" s="10">
        <f>PPRD!T31+RCV_RCY!T31+IMP!T31-EXP!T31+STK_CHG!T31</f>
        <v>51.440154772141007</v>
      </c>
      <c r="U31" s="10">
        <f>PPRD!U31+RCV_RCY!U31+IMP!U31-EXP!U31+STK_CHG!U31</f>
        <v>82.140068787618219</v>
      </c>
      <c r="V31" s="10">
        <f>PPRD!V31+RCV_RCY!V31+IMP!V31-EXP!V31+STK_CHG!V31</f>
        <v>76.592863284608768</v>
      </c>
      <c r="W31" s="10">
        <f>PPRD!W31+RCV_RCY!W31+IMP!W31-EXP!W31+STK_CHG!W31</f>
        <v>48.417798796216672</v>
      </c>
      <c r="X31" s="10">
        <f>PPRD!X31+RCV_RCY!X31+IMP!X31-EXP!X31+STK_CHG!X31</f>
        <v>38.626913155631982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</f>
        <v>0</v>
      </c>
      <c r="D32" s="10">
        <f>PPRD!D32+RCV_RCY!D32+IMP!D32-EXP!D32+STK_CHG!D32</f>
        <v>0</v>
      </c>
      <c r="E32" s="10">
        <f>PPRD!E32+RCV_RCY!E32+IMP!E32-EXP!E32+STK_CHG!E32</f>
        <v>0</v>
      </c>
      <c r="F32" s="10">
        <f>PPRD!F32+RCV_RCY!F32+IMP!F32-EXP!F32+STK_CHG!F32</f>
        <v>0</v>
      </c>
      <c r="G32" s="10">
        <f>PPRD!G32+RCV_RCY!G32+IMP!G32-EXP!G32+STK_CHG!G32</f>
        <v>0</v>
      </c>
      <c r="H32" s="10">
        <f>PPRD!H32+RCV_RCY!H32+IMP!H32-EXP!H32+STK_CHG!H32</f>
        <v>0</v>
      </c>
      <c r="I32" s="10">
        <f>PPRD!I32+RCV_RCY!I32+IMP!I32-EXP!I32+STK_CHG!I32</f>
        <v>0</v>
      </c>
      <c r="J32" s="10">
        <f>PPRD!J32+RCV_RCY!J32+IMP!J32-EXP!J32+STK_CHG!J32</f>
        <v>0</v>
      </c>
      <c r="K32" s="10">
        <f>PPRD!K32+RCV_RCY!K32+IMP!K32-EXP!K32+STK_CHG!K32</f>
        <v>0</v>
      </c>
      <c r="L32" s="10">
        <f>PPRD!L32+RCV_RCY!L32+IMP!L32-EXP!L32+STK_CHG!L32</f>
        <v>0</v>
      </c>
      <c r="M32" s="10">
        <f>PPRD!M32+RCV_RCY!M32+IMP!M32-EXP!M32+STK_CHG!M32</f>
        <v>0</v>
      </c>
      <c r="N32" s="10">
        <f>PPRD!N32+RCV_RCY!N32+IMP!N32-EXP!N32+STK_CHG!N32</f>
        <v>0</v>
      </c>
      <c r="O32" s="10">
        <f>PPRD!O32+RCV_RCY!O32+IMP!O32-EXP!O32+STK_CHG!O32</f>
        <v>0</v>
      </c>
      <c r="P32" s="10">
        <f>PPRD!P32+RCV_RCY!P32+IMP!P32-EXP!P32+STK_CHG!P32</f>
        <v>0</v>
      </c>
      <c r="Q32" s="10">
        <f>PPRD!Q32+RCV_RCY!Q32+IMP!Q32-EXP!Q32+STK_CHG!Q32</f>
        <v>0</v>
      </c>
      <c r="R32" s="10">
        <f>PPRD!R32+RCV_RCY!R32+IMP!R32-EXP!R32+STK_CHG!R32</f>
        <v>0</v>
      </c>
      <c r="S32" s="10">
        <f>PPRD!S32+RCV_RCY!S32+IMP!S32-EXP!S32+STK_CHG!S32</f>
        <v>0</v>
      </c>
      <c r="T32" s="10">
        <f>PPRD!T32+RCV_RCY!T32+IMP!T32-EXP!T32+STK_CHG!T32</f>
        <v>0</v>
      </c>
      <c r="U32" s="10">
        <f>PPRD!U32+RCV_RCY!U32+IMP!U32-EXP!U32+STK_CHG!U32</f>
        <v>0</v>
      </c>
      <c r="V32" s="10">
        <f>PPRD!V32+RCV_RCY!V32+IMP!V32-EXP!V32+STK_CHG!V32</f>
        <v>0</v>
      </c>
      <c r="W32" s="10">
        <f>PPRD!W32+RCV_RCY!W32+IMP!W32-EXP!W32+STK_CHG!W32</f>
        <v>0</v>
      </c>
      <c r="X32" s="10">
        <f>PPRD!X32+RCV_RCY!X32+IMP!X32-EXP!X32+STK_CHG!X32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3729.6822871883069</v>
      </c>
      <c r="D33" s="29">
        <f t="shared" si="18"/>
        <v>3214.8748925193463</v>
      </c>
      <c r="E33" s="29">
        <f t="shared" si="18"/>
        <v>4455.2607910576098</v>
      </c>
      <c r="F33" s="29">
        <f t="shared" si="18"/>
        <v>2500.7158211521923</v>
      </c>
      <c r="G33" s="29">
        <f t="shared" si="18"/>
        <v>2907.3048151332755</v>
      </c>
      <c r="H33" s="29">
        <f t="shared" si="18"/>
        <v>3007.9971625107482</v>
      </c>
      <c r="I33" s="29">
        <f t="shared" si="18"/>
        <v>240.4648323301808</v>
      </c>
      <c r="J33" s="29">
        <f t="shared" si="18"/>
        <v>1265.5309544282027</v>
      </c>
      <c r="K33" s="29">
        <f t="shared" si="18"/>
        <v>1099.8400687876187</v>
      </c>
      <c r="L33" s="29">
        <f t="shared" si="18"/>
        <v>1645.6937231298364</v>
      </c>
      <c r="M33" s="29">
        <f t="shared" si="18"/>
        <v>704.28469475494478</v>
      </c>
      <c r="N33" s="29">
        <f t="shared" si="18"/>
        <v>1052.3644024075668</v>
      </c>
      <c r="O33" s="29">
        <f t="shared" si="18"/>
        <v>-988.39587274290614</v>
      </c>
      <c r="P33" s="29">
        <f t="shared" si="18"/>
        <v>-3160.7527944969897</v>
      </c>
      <c r="Q33" s="29">
        <f t="shared" si="18"/>
        <v>-1845.0844368013763</v>
      </c>
      <c r="R33" s="29">
        <f t="shared" si="18"/>
        <v>-4164.2591573516765</v>
      </c>
      <c r="S33" s="29">
        <f t="shared" si="18"/>
        <v>-3856.5861564918305</v>
      </c>
      <c r="T33" s="29">
        <f t="shared" si="18"/>
        <v>-4168.5488392089428</v>
      </c>
      <c r="U33" s="29">
        <f t="shared" si="18"/>
        <v>-3100.7116079105763</v>
      </c>
      <c r="V33" s="29">
        <f t="shared" si="18"/>
        <v>-1068.9251074806534</v>
      </c>
      <c r="W33" s="29">
        <f t="shared" si="18"/>
        <v>-2310.7413585554596</v>
      </c>
      <c r="X33" s="29">
        <f t="shared" ref="X33" si="19">SUM(X34:X50)</f>
        <v>-1364.6521066208081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</f>
        <v>0</v>
      </c>
      <c r="D34" s="10">
        <f>PPRD!D34+RCV_RCY!D34+IMP!D34-EXP!D34+STK_CHG!D34</f>
        <v>0</v>
      </c>
      <c r="E34" s="10">
        <f>PPRD!E34+RCV_RCY!E34+IMP!E34-EXP!E34+STK_CHG!E34</f>
        <v>0</v>
      </c>
      <c r="F34" s="10">
        <f>PPRD!F34+RCV_RCY!F34+IMP!F34-EXP!F34+STK_CHG!F34</f>
        <v>0</v>
      </c>
      <c r="G34" s="10">
        <f>PPRD!G34+RCV_RCY!G34+IMP!G34-EXP!G34+STK_CHG!G34</f>
        <v>0</v>
      </c>
      <c r="H34" s="10">
        <f>PPRD!H34+RCV_RCY!H34+IMP!H34-EXP!H34+STK_CHG!H34</f>
        <v>0</v>
      </c>
      <c r="I34" s="10">
        <f>PPRD!I34+RCV_RCY!I34+IMP!I34-EXP!I34+STK_CHG!I34</f>
        <v>0</v>
      </c>
      <c r="J34" s="10">
        <f>PPRD!J34+RCV_RCY!J34+IMP!J34-EXP!J34+STK_CHG!J34</f>
        <v>0</v>
      </c>
      <c r="K34" s="10">
        <f>PPRD!K34+RCV_RCY!K34+IMP!K34-EXP!K34+STK_CHG!K34</f>
        <v>0</v>
      </c>
      <c r="L34" s="10">
        <f>PPRD!L34+RCV_RCY!L34+IMP!L34-EXP!L34+STK_CHG!L34</f>
        <v>0</v>
      </c>
      <c r="M34" s="10">
        <f>PPRD!M34+RCV_RCY!M34+IMP!M34-EXP!M34+STK_CHG!M34</f>
        <v>0</v>
      </c>
      <c r="N34" s="10">
        <f>PPRD!N34+RCV_RCY!N34+IMP!N34-EXP!N34+STK_CHG!N34</f>
        <v>0</v>
      </c>
      <c r="O34" s="10">
        <f>PPRD!O34+RCV_RCY!O34+IMP!O34-EXP!O34+STK_CHG!O34</f>
        <v>0</v>
      </c>
      <c r="P34" s="10">
        <f>PPRD!P34+RCV_RCY!P34+IMP!P34-EXP!P34+STK_CHG!P34</f>
        <v>0</v>
      </c>
      <c r="Q34" s="10">
        <f>PPRD!Q34+RCV_RCY!Q34+IMP!Q34-EXP!Q34+STK_CHG!Q34</f>
        <v>0</v>
      </c>
      <c r="R34" s="10">
        <f>PPRD!R34+RCV_RCY!R34+IMP!R34-EXP!R34+STK_CHG!R34</f>
        <v>0</v>
      </c>
      <c r="S34" s="10">
        <f>PPRD!S34+RCV_RCY!S34+IMP!S34-EXP!S34+STK_CHG!S34</f>
        <v>0</v>
      </c>
      <c r="T34" s="10">
        <f>PPRD!T34+RCV_RCY!T34+IMP!T34-EXP!T34+STK_CHG!T34</f>
        <v>0</v>
      </c>
      <c r="U34" s="10">
        <f>PPRD!U34+RCV_RCY!U34+IMP!U34-EXP!U34+STK_CHG!U34</f>
        <v>0</v>
      </c>
      <c r="V34" s="10">
        <f>PPRD!V34+RCV_RCY!V34+IMP!V34-EXP!V34+STK_CHG!V34</f>
        <v>0</v>
      </c>
      <c r="W34" s="10">
        <f>PPRD!W34+RCV_RCY!W34+IMP!W34-EXP!W34+STK_CHG!W34</f>
        <v>0</v>
      </c>
      <c r="X34" s="10">
        <f>PPRD!X34+RCV_RCY!X34+IMP!X34-EXP!X34+STK_CHG!X34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</f>
        <v>0</v>
      </c>
      <c r="D35" s="10">
        <f>PPRD!D35+RCV_RCY!D35+IMP!D35-EXP!D35+STK_CHG!D35</f>
        <v>0</v>
      </c>
      <c r="E35" s="10">
        <f>PPRD!E35+RCV_RCY!E35+IMP!E35-EXP!E35+STK_CHG!E35</f>
        <v>0</v>
      </c>
      <c r="F35" s="10">
        <f>PPRD!F35+RCV_RCY!F35+IMP!F35-EXP!F35+STK_CHG!F35</f>
        <v>0</v>
      </c>
      <c r="G35" s="10">
        <f>PPRD!G35+RCV_RCY!G35+IMP!G35-EXP!G35+STK_CHG!G35</f>
        <v>0</v>
      </c>
      <c r="H35" s="10">
        <f>PPRD!H35+RCV_RCY!H35+IMP!H35-EXP!H35+STK_CHG!H35</f>
        <v>0</v>
      </c>
      <c r="I35" s="10">
        <f>PPRD!I35+RCV_RCY!I35+IMP!I35-EXP!I35+STK_CHG!I35</f>
        <v>0</v>
      </c>
      <c r="J35" s="10">
        <f>PPRD!J35+RCV_RCY!J35+IMP!J35-EXP!J35+STK_CHG!J35</f>
        <v>0</v>
      </c>
      <c r="K35" s="10">
        <f>PPRD!K35+RCV_RCY!K35+IMP!K35-EXP!K35+STK_CHG!K35</f>
        <v>0</v>
      </c>
      <c r="L35" s="10">
        <f>PPRD!L35+RCV_RCY!L35+IMP!L35-EXP!L35+STK_CHG!L35</f>
        <v>0</v>
      </c>
      <c r="M35" s="10">
        <f>PPRD!M35+RCV_RCY!M35+IMP!M35-EXP!M35+STK_CHG!M35</f>
        <v>0</v>
      </c>
      <c r="N35" s="10">
        <f>PPRD!N35+RCV_RCY!N35+IMP!N35-EXP!N35+STK_CHG!N35</f>
        <v>0</v>
      </c>
      <c r="O35" s="10">
        <f>PPRD!O35+RCV_RCY!O35+IMP!O35-EXP!O35+STK_CHG!O35</f>
        <v>0</v>
      </c>
      <c r="P35" s="10">
        <f>PPRD!P35+RCV_RCY!P35+IMP!P35-EXP!P35+STK_CHG!P35</f>
        <v>0</v>
      </c>
      <c r="Q35" s="10">
        <f>PPRD!Q35+RCV_RCY!Q35+IMP!Q35-EXP!Q35+STK_CHG!Q35</f>
        <v>0</v>
      </c>
      <c r="R35" s="10">
        <f>PPRD!R35+RCV_RCY!R35+IMP!R35-EXP!R35+STK_CHG!R35</f>
        <v>0</v>
      </c>
      <c r="S35" s="10">
        <f>PPRD!S35+RCV_RCY!S35+IMP!S35-EXP!S35+STK_CHG!S35</f>
        <v>0</v>
      </c>
      <c r="T35" s="10">
        <f>PPRD!T35+RCV_RCY!T35+IMP!T35-EXP!T35+STK_CHG!T35</f>
        <v>0</v>
      </c>
      <c r="U35" s="10">
        <f>PPRD!U35+RCV_RCY!U35+IMP!U35-EXP!U35+STK_CHG!U35</f>
        <v>0</v>
      </c>
      <c r="V35" s="10">
        <f>PPRD!V35+RCV_RCY!V35+IMP!V35-EXP!V35+STK_CHG!V35</f>
        <v>0</v>
      </c>
      <c r="W35" s="10">
        <f>PPRD!W35+RCV_RCY!W35+IMP!W35-EXP!W35+STK_CHG!W35</f>
        <v>0</v>
      </c>
      <c r="X35" s="10">
        <f>PPRD!X35+RCV_RCY!X35+IMP!X35-EXP!X35+STK_CHG!X35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</f>
        <v>830.35975924333616</v>
      </c>
      <c r="D36" s="10">
        <f>PPRD!D36+RCV_RCY!D36+IMP!D36-EXP!D36+STK_CHG!D36</f>
        <v>742.23989681857267</v>
      </c>
      <c r="E36" s="10">
        <f>PPRD!E36+RCV_RCY!E36+IMP!E36-EXP!E36+STK_CHG!E36</f>
        <v>791.94849527085125</v>
      </c>
      <c r="F36" s="10">
        <f>PPRD!F36+RCV_RCY!F36+IMP!F36-EXP!F36+STK_CHG!F36</f>
        <v>619.09819432502161</v>
      </c>
      <c r="G36" s="10">
        <f>PPRD!G36+RCV_RCY!G36+IMP!G36-EXP!G36+STK_CHG!G36</f>
        <v>640.69862424763539</v>
      </c>
      <c r="H36" s="10">
        <f>PPRD!H36+RCV_RCY!H36+IMP!H36-EXP!H36+STK_CHG!H36</f>
        <v>537.87042132416161</v>
      </c>
      <c r="I36" s="10">
        <f>PPRD!I36+RCV_RCY!I36+IMP!I36-EXP!I36+STK_CHG!I36</f>
        <v>510.75090283748915</v>
      </c>
      <c r="J36" s="10">
        <f>PPRD!J36+RCV_RCY!J36+IMP!J36-EXP!J36+STK_CHG!J36</f>
        <v>539.45726569217538</v>
      </c>
      <c r="K36" s="10">
        <f>PPRD!K36+RCV_RCY!K36+IMP!K36-EXP!K36+STK_CHG!K36</f>
        <v>525.1743766122097</v>
      </c>
      <c r="L36" s="10">
        <f>PPRD!L36+RCV_RCY!L36+IMP!L36-EXP!L36+STK_CHG!L36</f>
        <v>450.46337059329329</v>
      </c>
      <c r="M36" s="10">
        <f>PPRD!M36+RCV_RCY!M36+IMP!M36-EXP!M36+STK_CHG!M36</f>
        <v>387.83791917454857</v>
      </c>
      <c r="N36" s="10">
        <f>PPRD!N36+RCV_RCY!N36+IMP!N36-EXP!N36+STK_CHG!N36</f>
        <v>427.39079965606192</v>
      </c>
      <c r="O36" s="10">
        <f>PPRD!O36+RCV_RCY!O36+IMP!O36-EXP!O36+STK_CHG!O36</f>
        <v>384.54187446259658</v>
      </c>
      <c r="P36" s="10">
        <f>PPRD!P36+RCV_RCY!P36+IMP!P36-EXP!P36+STK_CHG!P36</f>
        <v>607.57618228718832</v>
      </c>
      <c r="Q36" s="10">
        <f>PPRD!Q36+RCV_RCY!Q36+IMP!Q36-EXP!Q36+STK_CHG!Q36</f>
        <v>853.68306104901103</v>
      </c>
      <c r="R36" s="10">
        <f>PPRD!R36+RCV_RCY!R36+IMP!R36-EXP!R36+STK_CHG!R36</f>
        <v>736.12304385210655</v>
      </c>
      <c r="S36" s="10">
        <f>PPRD!S36+RCV_RCY!S36+IMP!S36-EXP!S36+STK_CHG!S36</f>
        <v>672.39905417024931</v>
      </c>
      <c r="T36" s="10">
        <f>PPRD!T36+RCV_RCY!T36+IMP!T36-EXP!T36+STK_CHG!T36</f>
        <v>623.28417884780731</v>
      </c>
      <c r="U36" s="10">
        <f>PPRD!U36+RCV_RCY!U36+IMP!U36-EXP!U36+STK_CHG!U36</f>
        <v>540.33955288048139</v>
      </c>
      <c r="V36" s="10">
        <f>PPRD!V36+RCV_RCY!V36+IMP!V36-EXP!V36+STK_CHG!V36</f>
        <v>764.96577815993112</v>
      </c>
      <c r="W36" s="10">
        <f>PPRD!W36+RCV_RCY!W36+IMP!W36-EXP!W36+STK_CHG!W36</f>
        <v>780.26079105760959</v>
      </c>
      <c r="X36" s="10">
        <f>PPRD!X36+RCV_RCY!X36+IMP!X36-EXP!X36+STK_CHG!X36</f>
        <v>778.45236457437647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</f>
        <v>-270.71745485812556</v>
      </c>
      <c r="D37" s="10">
        <f>PPRD!D37+RCV_RCY!D37+IMP!D37-EXP!D37+STK_CHG!D37</f>
        <v>-663.41840068787621</v>
      </c>
      <c r="E37" s="10">
        <f>PPRD!E37+RCV_RCY!E37+IMP!E37-EXP!E37+STK_CHG!E37</f>
        <v>-502.91392949269135</v>
      </c>
      <c r="F37" s="10">
        <f>PPRD!F37+RCV_RCY!F37+IMP!F37-EXP!F37+STK_CHG!F37</f>
        <v>-786.47188306104897</v>
      </c>
      <c r="G37" s="10">
        <f>PPRD!G37+RCV_RCY!G37+IMP!G37-EXP!G37+STK_CHG!G37</f>
        <v>-688.02906276870158</v>
      </c>
      <c r="H37" s="10">
        <f>PPRD!H37+RCV_RCY!H37+IMP!H37-EXP!H37+STK_CHG!H37</f>
        <v>-749.02072226999132</v>
      </c>
      <c r="I37" s="10">
        <f>PPRD!I37+RCV_RCY!I37+IMP!I37-EXP!I37+STK_CHG!I37</f>
        <v>-1168.4723129836625</v>
      </c>
      <c r="J37" s="10">
        <f>PPRD!J37+RCV_RCY!J37+IMP!J37-EXP!J37+STK_CHG!J37</f>
        <v>-1088.7551160791056</v>
      </c>
      <c r="K37" s="10">
        <f>PPRD!K37+RCV_RCY!K37+IMP!K37-EXP!K37+STK_CHG!K37</f>
        <v>-697.81212381771263</v>
      </c>
      <c r="L37" s="10">
        <f>PPRD!L37+RCV_RCY!L37+IMP!L37-EXP!L37+STK_CHG!L37</f>
        <v>-625.29862424763542</v>
      </c>
      <c r="M37" s="10">
        <f>PPRD!M37+RCV_RCY!M37+IMP!M37-EXP!M37+STK_CHG!M37</f>
        <v>-869.11238177128052</v>
      </c>
      <c r="N37" s="10">
        <f>PPRD!N37+RCV_RCY!N37+IMP!N37-EXP!N37+STK_CHG!N37</f>
        <v>-657.87721410146173</v>
      </c>
      <c r="O37" s="10">
        <f>PPRD!O37+RCV_RCY!O37+IMP!O37-EXP!O37+STK_CHG!O37</f>
        <v>-750.35829750644882</v>
      </c>
      <c r="P37" s="10">
        <f>PPRD!P37+RCV_RCY!P37+IMP!P37-EXP!P37+STK_CHG!P37</f>
        <v>-1325.2125537403265</v>
      </c>
      <c r="Q37" s="10">
        <f>PPRD!Q37+RCV_RCY!Q37+IMP!Q37-EXP!Q37+STK_CHG!Q37</f>
        <v>-889.0799656061904</v>
      </c>
      <c r="R37" s="10">
        <f>PPRD!R37+RCV_RCY!R37+IMP!R37-EXP!R37+STK_CHG!R37</f>
        <v>-1739.2758383490973</v>
      </c>
      <c r="S37" s="10">
        <f>PPRD!S37+RCV_RCY!S37+IMP!S37-EXP!S37+STK_CHG!S37</f>
        <v>-1679.3732588134135</v>
      </c>
      <c r="T37" s="10">
        <f>PPRD!T37+RCV_RCY!T37+IMP!T37-EXP!T37+STK_CHG!T37</f>
        <v>-1800.1820292347381</v>
      </c>
      <c r="U37" s="10">
        <f>PPRD!U37+RCV_RCY!U37+IMP!U37-EXP!U37+STK_CHG!U37</f>
        <v>-1574.5280309544285</v>
      </c>
      <c r="V37" s="10">
        <f>PPRD!V37+RCV_RCY!V37+IMP!V37-EXP!V37+STK_CHG!V37</f>
        <v>-1409.4891659501284</v>
      </c>
      <c r="W37" s="10">
        <f>PPRD!W37+RCV_RCY!W37+IMP!W37-EXP!W37+STK_CHG!W37</f>
        <v>-1126.8310404127258</v>
      </c>
      <c r="X37" s="10">
        <f>PPRD!X37+RCV_RCY!X37+IMP!X37-EXP!X37+STK_CHG!X37</f>
        <v>-1249.7731728288904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</f>
        <v>3.1742906276870162</v>
      </c>
      <c r="D38" s="10">
        <f>PPRD!D38+RCV_RCY!D38+IMP!D38-EXP!D38+STK_CHG!D38</f>
        <v>2.116165090283749</v>
      </c>
      <c r="E38" s="10">
        <f>PPRD!E38+RCV_RCY!E38+IMP!E38-EXP!E38+STK_CHG!E38</f>
        <v>3.1742906276870162</v>
      </c>
      <c r="F38" s="10">
        <f>PPRD!F38+RCV_RCY!F38+IMP!F38-EXP!F38+STK_CHG!F38</f>
        <v>3.1742906276870162</v>
      </c>
      <c r="G38" s="10">
        <f>PPRD!G38+RCV_RCY!G38+IMP!G38-EXP!G38+STK_CHG!G38</f>
        <v>2.1400687876182287</v>
      </c>
      <c r="H38" s="10">
        <f>PPRD!H38+RCV_RCY!H38+IMP!H38-EXP!H38+STK_CHG!H38</f>
        <v>3.2100601891659499</v>
      </c>
      <c r="I38" s="10">
        <f>PPRD!I38+RCV_RCY!I38+IMP!I38-EXP!I38+STK_CHG!I38</f>
        <v>3.2100601891659499</v>
      </c>
      <c r="J38" s="10">
        <f>PPRD!J38+RCV_RCY!J38+IMP!J38-EXP!J38+STK_CHG!J38</f>
        <v>2.1018916595012902</v>
      </c>
      <c r="K38" s="10">
        <f>PPRD!K38+RCV_RCY!K38+IMP!K38-EXP!K38+STK_CHG!K38</f>
        <v>2.101805674978503</v>
      </c>
      <c r="L38" s="10">
        <f>PPRD!L38+RCV_RCY!L38+IMP!L38-EXP!L38+STK_CHG!L38</f>
        <v>3.1527944969905422</v>
      </c>
      <c r="M38" s="10">
        <f>PPRD!M38+RCV_RCY!M38+IMP!M38-EXP!M38+STK_CHG!M38</f>
        <v>3.1527944969905422</v>
      </c>
      <c r="N38" s="10">
        <f>PPRD!N38+RCV_RCY!N38+IMP!N38-EXP!N38+STK_CHG!N38</f>
        <v>2.101805674978503</v>
      </c>
      <c r="O38" s="10">
        <f>PPRD!O38+RCV_RCY!O38+IMP!O38-EXP!O38+STK_CHG!O38</f>
        <v>1.050902837489252</v>
      </c>
      <c r="P38" s="10">
        <f>PPRD!P38+RCV_RCY!P38+IMP!P38-EXP!P38+STK_CHG!P38</f>
        <v>2.101805674978503</v>
      </c>
      <c r="Q38" s="10">
        <f>PPRD!Q38+RCV_RCY!Q38+IMP!Q38-EXP!Q38+STK_CHG!Q38</f>
        <v>2.1018056749785039</v>
      </c>
      <c r="R38" s="10">
        <f>PPRD!R38+RCV_RCY!R38+IMP!R38-EXP!R38+STK_CHG!R38</f>
        <v>1.050902837489252</v>
      </c>
      <c r="S38" s="10">
        <f>PPRD!S38+RCV_RCY!S38+IMP!S38-EXP!S38+STK_CHG!S38</f>
        <v>1.050902837489252</v>
      </c>
      <c r="T38" s="10">
        <f>PPRD!T38+RCV_RCY!T38+IMP!T38-EXP!T38+STK_CHG!T38</f>
        <v>0.8691315563198625</v>
      </c>
      <c r="U38" s="10">
        <f>PPRD!U38+RCV_RCY!U38+IMP!U38-EXP!U38+STK_CHG!U38</f>
        <v>1.2610490111779884</v>
      </c>
      <c r="V38" s="10">
        <f>PPRD!V38+RCV_RCY!V38+IMP!V38-EXP!V38+STK_CHG!V38</f>
        <v>1.2884780739466901</v>
      </c>
      <c r="W38" s="10">
        <f>PPRD!W38+RCV_RCY!W38+IMP!W38-EXP!W38+STK_CHG!W38</f>
        <v>1.3378331900257958</v>
      </c>
      <c r="X38" s="10">
        <f>PPRD!X38+RCV_RCY!X38+IMP!X38-EXP!X38+STK_CHG!X38</f>
        <v>1.3944969905417028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</f>
        <v>0</v>
      </c>
      <c r="D39" s="10">
        <f>PPRD!D39+RCV_RCY!D39+IMP!D39-EXP!D39+STK_CHG!D39</f>
        <v>0</v>
      </c>
      <c r="E39" s="10">
        <f>PPRD!E39+RCV_RCY!E39+IMP!E39-EXP!E39+STK_CHG!E39</f>
        <v>0</v>
      </c>
      <c r="F39" s="10">
        <f>PPRD!F39+RCV_RCY!F39+IMP!F39-EXP!F39+STK_CHG!F39</f>
        <v>0</v>
      </c>
      <c r="G39" s="10">
        <f>PPRD!G39+RCV_RCY!G39+IMP!G39-EXP!G39+STK_CHG!G39</f>
        <v>0</v>
      </c>
      <c r="H39" s="10">
        <f>PPRD!H39+RCV_RCY!H39+IMP!H39-EXP!H39+STK_CHG!H39</f>
        <v>0</v>
      </c>
      <c r="I39" s="10">
        <f>PPRD!I39+RCV_RCY!I39+IMP!I39-EXP!I39+STK_CHG!I39</f>
        <v>0</v>
      </c>
      <c r="J39" s="10">
        <f>PPRD!J39+RCV_RCY!J39+IMP!J39-EXP!J39+STK_CHG!J39</f>
        <v>0</v>
      </c>
      <c r="K39" s="10">
        <f>PPRD!K39+RCV_RCY!K39+IMP!K39-EXP!K39+STK_CHG!K39</f>
        <v>0</v>
      </c>
      <c r="L39" s="10">
        <f>PPRD!L39+RCV_RCY!L39+IMP!L39-EXP!L39+STK_CHG!L39</f>
        <v>0</v>
      </c>
      <c r="M39" s="10">
        <f>PPRD!M39+RCV_RCY!M39+IMP!M39-EXP!M39+STK_CHG!M39</f>
        <v>0</v>
      </c>
      <c r="N39" s="10">
        <f>PPRD!N39+RCV_RCY!N39+IMP!N39-EXP!N39+STK_CHG!N39</f>
        <v>0</v>
      </c>
      <c r="O39" s="10">
        <f>PPRD!O39+RCV_RCY!O39+IMP!O39-EXP!O39+STK_CHG!O39</f>
        <v>0</v>
      </c>
      <c r="P39" s="10">
        <f>PPRD!P39+RCV_RCY!P39+IMP!P39-EXP!P39+STK_CHG!P39</f>
        <v>0</v>
      </c>
      <c r="Q39" s="10">
        <f>PPRD!Q39+RCV_RCY!Q39+IMP!Q39-EXP!Q39+STK_CHG!Q39</f>
        <v>0</v>
      </c>
      <c r="R39" s="10">
        <f>PPRD!R39+RCV_RCY!R39+IMP!R39-EXP!R39+STK_CHG!R39</f>
        <v>0</v>
      </c>
      <c r="S39" s="10">
        <f>PPRD!S39+RCV_RCY!S39+IMP!S39-EXP!S39+STK_CHG!S39</f>
        <v>0</v>
      </c>
      <c r="T39" s="10">
        <f>PPRD!T39+RCV_RCY!T39+IMP!T39-EXP!T39+STK_CHG!T39</f>
        <v>0</v>
      </c>
      <c r="U39" s="10">
        <f>PPRD!U39+RCV_RCY!U39+IMP!U39-EXP!U39+STK_CHG!U39</f>
        <v>0</v>
      </c>
      <c r="V39" s="10">
        <f>PPRD!V39+RCV_RCY!V39+IMP!V39-EXP!V39+STK_CHG!V39</f>
        <v>0</v>
      </c>
      <c r="W39" s="10">
        <f>PPRD!W39+RCV_RCY!W39+IMP!W39-EXP!W39+STK_CHG!W39</f>
        <v>0</v>
      </c>
      <c r="X39" s="10">
        <f>PPRD!X39+RCV_RCY!X39+IMP!X39-EXP!X39+STK_CHG!X39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</f>
        <v>-18.105245055889913</v>
      </c>
      <c r="D40" s="10">
        <f>PPRD!D40+RCV_RCY!D40+IMP!D40-EXP!D40+STK_CHG!D40</f>
        <v>130.99673258813414</v>
      </c>
      <c r="E40" s="10">
        <f>PPRD!E40+RCV_RCY!E40+IMP!E40-EXP!E40+STK_CHG!E40</f>
        <v>227.91298366294063</v>
      </c>
      <c r="F40" s="10">
        <f>PPRD!F40+RCV_RCY!F40+IMP!F40-EXP!F40+STK_CHG!F40</f>
        <v>66.030868443680134</v>
      </c>
      <c r="G40" s="10">
        <f>PPRD!G40+RCV_RCY!G40+IMP!G40-EXP!G40+STK_CHG!G40</f>
        <v>45.795614789337911</v>
      </c>
      <c r="H40" s="10">
        <f>PPRD!H40+RCV_RCY!H40+IMP!H40-EXP!H40+STK_CHG!H40</f>
        <v>56.445743766122099</v>
      </c>
      <c r="I40" s="10">
        <f>PPRD!I40+RCV_RCY!I40+IMP!I40-EXP!I40+STK_CHG!I40</f>
        <v>48.990627687016328</v>
      </c>
      <c r="J40" s="10">
        <f>PPRD!J40+RCV_RCY!J40+IMP!J40-EXP!J40+STK_CHG!J40</f>
        <v>239.29965606190885</v>
      </c>
      <c r="K40" s="10">
        <f>PPRD!K40+RCV_RCY!K40+IMP!K40-EXP!K40+STK_CHG!K40</f>
        <v>252.65116079105763</v>
      </c>
      <c r="L40" s="10">
        <f>PPRD!L40+RCV_RCY!L40+IMP!L40-EXP!L40+STK_CHG!L40</f>
        <v>166.38005159071372</v>
      </c>
      <c r="M40" s="10">
        <f>PPRD!M40+RCV_RCY!M40+IMP!M40-EXP!M40+STK_CHG!M40</f>
        <v>49.297764402407537</v>
      </c>
      <c r="N40" s="10">
        <f>PPRD!N40+RCV_RCY!N40+IMP!N40-EXP!N40+STK_CHG!N40</f>
        <v>246.48899398108333</v>
      </c>
      <c r="O40" s="10">
        <f>PPRD!O40+RCV_RCY!O40+IMP!O40-EXP!O40+STK_CHG!O40</f>
        <v>150.97446259673251</v>
      </c>
      <c r="P40" s="10">
        <f>PPRD!P40+RCV_RCY!P40+IMP!P40-EXP!P40+STK_CHG!P40</f>
        <v>-79.081857265692165</v>
      </c>
      <c r="Q40" s="10">
        <f>PPRD!Q40+RCV_RCY!Q40+IMP!Q40-EXP!Q40+STK_CHG!Q40</f>
        <v>154.05563198624247</v>
      </c>
      <c r="R40" s="10">
        <f>PPRD!R40+RCV_RCY!R40+IMP!R40-EXP!R40+STK_CHG!R40</f>
        <v>9.2433361994840908</v>
      </c>
      <c r="S40" s="10">
        <f>PPRD!S40+RCV_RCY!S40+IMP!S40-EXP!S40+STK_CHG!S40</f>
        <v>14.378589853826316</v>
      </c>
      <c r="T40" s="10">
        <f>PPRD!T40+RCV_RCY!T40+IMP!T40-EXP!T40+STK_CHG!T40</f>
        <v>47.851676698194325</v>
      </c>
      <c r="U40" s="10">
        <f>PPRD!U40+RCV_RCY!U40+IMP!U40-EXP!U40+STK_CHG!U40</f>
        <v>76.784436801375733</v>
      </c>
      <c r="V40" s="10">
        <f>PPRD!V40+RCV_RCY!V40+IMP!V40-EXP!V40+STK_CHG!V40</f>
        <v>279.62734307824587</v>
      </c>
      <c r="W40" s="10">
        <f>PPRD!W40+RCV_RCY!W40+IMP!W40-EXP!W40+STK_CHG!W40</f>
        <v>40.774462596732583</v>
      </c>
      <c r="X40" s="10">
        <f>PPRD!X40+RCV_RCY!X40+IMP!X40-EXP!X40+STK_CHG!X40</f>
        <v>106.38056749785042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</f>
        <v>5.2307824591573508</v>
      </c>
      <c r="D41" s="10">
        <f>PPRD!D41+RCV_RCY!D41+IMP!D41-EXP!D41+STK_CHG!D41</f>
        <v>4.1845227858985385</v>
      </c>
      <c r="E41" s="10">
        <f>PPRD!E41+RCV_RCY!E41+IMP!E41-EXP!E41+STK_CHG!E41</f>
        <v>4.184608770421324</v>
      </c>
      <c r="F41" s="10">
        <f>PPRD!F41+RCV_RCY!F41+IMP!F41-EXP!F41+STK_CHG!F41</f>
        <v>4.184608770421324</v>
      </c>
      <c r="G41" s="10">
        <f>PPRD!G41+RCV_RCY!G41+IMP!G41-EXP!G41+STK_CHG!G41</f>
        <v>3.134823731728289</v>
      </c>
      <c r="H41" s="10">
        <f>PPRD!H41+RCV_RCY!H41+IMP!H41-EXP!H41+STK_CHG!H41</f>
        <v>1.0449699054170249</v>
      </c>
      <c r="I41" s="10">
        <f>PPRD!I41+RCV_RCY!I41+IMP!I41-EXP!I41+STK_CHG!I41</f>
        <v>1.0449699054170249</v>
      </c>
      <c r="J41" s="10">
        <f>PPRD!J41+RCV_RCY!J41+IMP!J41-EXP!J41+STK_CHG!J41</f>
        <v>0</v>
      </c>
      <c r="K41" s="10">
        <f>PPRD!K41+RCV_RCY!K41+IMP!K41-EXP!K41+STK_CHG!K41</f>
        <v>1.0449699054170249</v>
      </c>
      <c r="L41" s="10">
        <f>PPRD!L41+RCV_RCY!L41+IMP!L41-EXP!L41+STK_CHG!L41</f>
        <v>2.0899398108340499</v>
      </c>
      <c r="M41" s="10">
        <f>PPRD!M41+RCV_RCY!M41+IMP!M41-EXP!M41+STK_CHG!M41</f>
        <v>0</v>
      </c>
      <c r="N41" s="10">
        <f>PPRD!N41+RCV_RCY!N41+IMP!N41-EXP!N41+STK_CHG!N41</f>
        <v>1.0449699054170249</v>
      </c>
      <c r="O41" s="10">
        <f>PPRD!O41+RCV_RCY!O41+IMP!O41-EXP!O41+STK_CHG!O41</f>
        <v>3.1349097162510748</v>
      </c>
      <c r="P41" s="10">
        <f>PPRD!P41+RCV_RCY!P41+IMP!P41-EXP!P41+STK_CHG!P41</f>
        <v>1.0449699054170249</v>
      </c>
      <c r="Q41" s="10">
        <f>PPRD!Q41+RCV_RCY!Q41+IMP!Q41-EXP!Q41+STK_CHG!Q41</f>
        <v>1.0449699054170249</v>
      </c>
      <c r="R41" s="10">
        <f>PPRD!R41+RCV_RCY!R41+IMP!R41-EXP!R41+STK_CHG!R41</f>
        <v>1.0449699054170249</v>
      </c>
      <c r="S41" s="10">
        <f>PPRD!S41+RCV_RCY!S41+IMP!S41-EXP!S41+STK_CHG!S41</f>
        <v>1.0449699054170249</v>
      </c>
      <c r="T41" s="10">
        <f>PPRD!T41+RCV_RCY!T41+IMP!T41-EXP!T41+STK_CHG!T41</f>
        <v>0.40438521066208077</v>
      </c>
      <c r="U41" s="10">
        <f>PPRD!U41+RCV_RCY!U41+IMP!U41-EXP!U41+STK_CHG!U41</f>
        <v>0.48589853826311263</v>
      </c>
      <c r="V41" s="10">
        <f>PPRD!V41+RCV_RCY!V41+IMP!V41-EXP!V41+STK_CHG!V41</f>
        <v>0.1849527085124677</v>
      </c>
      <c r="W41" s="10">
        <f>PPRD!W41+RCV_RCY!W41+IMP!W41-EXP!W41+STK_CHG!W41</f>
        <v>0.29776440240756663</v>
      </c>
      <c r="X41" s="10">
        <f>PPRD!X41+RCV_RCY!X41+IMP!X41-EXP!X41+STK_CHG!X41</f>
        <v>1.0657781599312122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</f>
        <v>406.01410146173686</v>
      </c>
      <c r="D42" s="10">
        <f>PPRD!D42+RCV_RCY!D42+IMP!D42-EXP!D42+STK_CHG!D42</f>
        <v>39.325967325881344</v>
      </c>
      <c r="E42" s="10">
        <f>PPRD!E42+RCV_RCY!E42+IMP!E42-EXP!E42+STK_CHG!E42</f>
        <v>54.206018916595013</v>
      </c>
      <c r="F42" s="10">
        <f>PPRD!F42+RCV_RCY!F42+IMP!F42-EXP!F42+STK_CHG!F42</f>
        <v>157.30395528804812</v>
      </c>
      <c r="G42" s="10">
        <f>PPRD!G42+RCV_RCY!G42+IMP!G42-EXP!G42+STK_CHG!G42</f>
        <v>223.60945829750645</v>
      </c>
      <c r="H42" s="10">
        <f>PPRD!H42+RCV_RCY!H42+IMP!H42-EXP!H42+STK_CHG!H42</f>
        <v>190.28306104901128</v>
      </c>
      <c r="I42" s="10">
        <f>PPRD!I42+RCV_RCY!I42+IMP!I42-EXP!I42+STK_CHG!I42</f>
        <v>43.001805674978606</v>
      </c>
      <c r="J42" s="10">
        <f>PPRD!J42+RCV_RCY!J42+IMP!J42-EXP!J42+STK_CHG!J42</f>
        <v>373.07730008598452</v>
      </c>
      <c r="K42" s="10">
        <f>PPRD!K42+RCV_RCY!K42+IMP!K42-EXP!K42+STK_CHG!K42</f>
        <v>-78.819174548581259</v>
      </c>
      <c r="L42" s="10">
        <f>PPRD!L42+RCV_RCY!L42+IMP!L42-EXP!L42+STK_CHG!L42</f>
        <v>-85.124591573516739</v>
      </c>
      <c r="M42" s="10">
        <f>PPRD!M42+RCV_RCY!M42+IMP!M42-EXP!M42+STK_CHG!M42</f>
        <v>95.633877901977613</v>
      </c>
      <c r="N42" s="10">
        <f>PPRD!N42+RCV_RCY!N42+IMP!N42-EXP!N42+STK_CHG!N42</f>
        <v>236.45743766122101</v>
      </c>
      <c r="O42" s="10">
        <f>PPRD!O42+RCV_RCY!O42+IMP!O42-EXP!O42+STK_CHG!O42</f>
        <v>-320.53121238177124</v>
      </c>
      <c r="P42" s="10">
        <f>PPRD!P42+RCV_RCY!P42+IMP!P42-EXP!P42+STK_CHG!P42</f>
        <v>-204.92983662940665</v>
      </c>
      <c r="Q42" s="10">
        <f>PPRD!Q42+RCV_RCY!Q42+IMP!Q42-EXP!Q42+STK_CHG!Q42</f>
        <v>-280.59621668099737</v>
      </c>
      <c r="R42" s="10">
        <f>PPRD!R42+RCV_RCY!R42+IMP!R42-EXP!R42+STK_CHG!R42</f>
        <v>-366.77171109200344</v>
      </c>
      <c r="S42" s="10">
        <f>PPRD!S42+RCV_RCY!S42+IMP!S42-EXP!S42+STK_CHG!S42</f>
        <v>-511.79905417024929</v>
      </c>
      <c r="T42" s="10">
        <f>PPRD!T42+RCV_RCY!T42+IMP!T42-EXP!T42+STK_CHG!T42</f>
        <v>-548.23551160791044</v>
      </c>
      <c r="U42" s="10">
        <f>PPRD!U42+RCV_RCY!U42+IMP!U42-EXP!U42+STK_CHG!U42</f>
        <v>-559.41100601891651</v>
      </c>
      <c r="V42" s="10">
        <f>PPRD!V42+RCV_RCY!V42+IMP!V42-EXP!V42+STK_CHG!V42</f>
        <v>-453.09664660361136</v>
      </c>
      <c r="W42" s="10">
        <f>PPRD!W42+RCV_RCY!W42+IMP!W42-EXP!W42+STK_CHG!W42</f>
        <v>-364.35984522785901</v>
      </c>
      <c r="X42" s="10">
        <f>PPRD!X42+RCV_RCY!X42+IMP!X42-EXP!X42+STK_CHG!X42</f>
        <v>-30.200343938091116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</f>
        <v>1158.0746345657783</v>
      </c>
      <c r="D43" s="10">
        <f>PPRD!D43+RCV_RCY!D43+IMP!D43-EXP!D43+STK_CHG!D43</f>
        <v>767.91014617368876</v>
      </c>
      <c r="E43" s="10">
        <f>PPRD!E43+RCV_RCY!E43+IMP!E43-EXP!E43+STK_CHG!E43</f>
        <v>611.63723129836615</v>
      </c>
      <c r="F43" s="10">
        <f>PPRD!F43+RCV_RCY!F43+IMP!F43-EXP!F43+STK_CHG!F43</f>
        <v>565.06586414445394</v>
      </c>
      <c r="G43" s="10">
        <f>PPRD!G43+RCV_RCY!G43+IMP!G43-EXP!G43+STK_CHG!G43</f>
        <v>957.30025795356823</v>
      </c>
      <c r="H43" s="10">
        <f>PPRD!H43+RCV_RCY!H43+IMP!H43-EXP!H43+STK_CHG!H43</f>
        <v>628.19595872742912</v>
      </c>
      <c r="I43" s="10">
        <f>PPRD!I43+RCV_RCY!I43+IMP!I43-EXP!I43+STK_CHG!I43</f>
        <v>309.13826311263966</v>
      </c>
      <c r="J43" s="10">
        <f>PPRD!J43+RCV_RCY!J43+IMP!J43-EXP!J43+STK_CHG!J43</f>
        <v>817.52175408426478</v>
      </c>
      <c r="K43" s="10">
        <f>PPRD!K43+RCV_RCY!K43+IMP!K43-EXP!K43+STK_CHG!K43</f>
        <v>754.87239896818619</v>
      </c>
      <c r="L43" s="10">
        <f>PPRD!L43+RCV_RCY!L43+IMP!L43-EXP!L43+STK_CHG!L43</f>
        <v>1442.9875322441956</v>
      </c>
      <c r="M43" s="10">
        <f>PPRD!M43+RCV_RCY!M43+IMP!M43-EXP!M43+STK_CHG!M43</f>
        <v>1299.2022355975923</v>
      </c>
      <c r="N43" s="10">
        <f>PPRD!N43+RCV_RCY!N43+IMP!N43-EXP!N43+STK_CHG!N43</f>
        <v>1304.3374892519346</v>
      </c>
      <c r="O43" s="10">
        <f>PPRD!O43+RCV_RCY!O43+IMP!O43-EXP!O43+STK_CHG!O43</f>
        <v>512.49157351676695</v>
      </c>
      <c r="P43" s="10">
        <f>PPRD!P43+RCV_RCY!P43+IMP!P43-EXP!P43+STK_CHG!P43</f>
        <v>-1148.2276870163369</v>
      </c>
      <c r="Q43" s="10">
        <f>PPRD!Q43+RCV_RCY!Q43+IMP!Q43-EXP!Q43+STK_CHG!Q43</f>
        <v>-522.76208082545202</v>
      </c>
      <c r="R43" s="10">
        <f>PPRD!R43+RCV_RCY!R43+IMP!R43-EXP!R43+STK_CHG!R43</f>
        <v>-1634.016423043852</v>
      </c>
      <c r="S43" s="10">
        <f>PPRD!S43+RCV_RCY!S43+IMP!S43-EXP!S43+STK_CHG!S43</f>
        <v>-1044.4970765262249</v>
      </c>
      <c r="T43" s="10">
        <f>PPRD!T43+RCV_RCY!T43+IMP!T43-EXP!T43+STK_CHG!T43</f>
        <v>-1210.900687876182</v>
      </c>
      <c r="U43" s="10">
        <f>PPRD!U43+RCV_RCY!U43+IMP!U43-EXP!U43+STK_CHG!U43</f>
        <v>-384.56276870163401</v>
      </c>
      <c r="V43" s="10">
        <f>PPRD!V43+RCV_RCY!V43+IMP!V43-EXP!V43+STK_CHG!V43</f>
        <v>351.46242476354257</v>
      </c>
      <c r="W43" s="10">
        <f>PPRD!W43+RCV_RCY!W43+IMP!W43-EXP!W43+STK_CHG!W43</f>
        <v>-464.2711951848666</v>
      </c>
      <c r="X43" s="10">
        <f>PPRD!X43+RCV_RCY!X43+IMP!X43-EXP!X43+STK_CHG!X43</f>
        <v>190.53594153052441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</f>
        <v>929.2347377472056</v>
      </c>
      <c r="D44" s="10">
        <f>PPRD!D44+RCV_RCY!D44+IMP!D44-EXP!D44+STK_CHG!D44</f>
        <v>1082.6598452278586</v>
      </c>
      <c r="E44" s="10">
        <f>PPRD!E44+RCV_RCY!E44+IMP!E44-EXP!E44+STK_CHG!E44</f>
        <v>1697.3249355116086</v>
      </c>
      <c r="F44" s="10">
        <f>PPRD!F44+RCV_RCY!F44+IMP!F44-EXP!F44+STK_CHG!F44</f>
        <v>614.66509028374878</v>
      </c>
      <c r="G44" s="10">
        <f>PPRD!G44+RCV_RCY!G44+IMP!G44-EXP!G44+STK_CHG!G44</f>
        <v>333.09277730008586</v>
      </c>
      <c r="H44" s="10">
        <f>PPRD!H44+RCV_RCY!H44+IMP!H44-EXP!H44+STK_CHG!H44</f>
        <v>624.90902837489273</v>
      </c>
      <c r="I44" s="10">
        <f>PPRD!I44+RCV_RCY!I44+IMP!I44-EXP!I44+STK_CHG!I44</f>
        <v>-526.99690455717973</v>
      </c>
      <c r="J44" s="10">
        <f>PPRD!J44+RCV_RCY!J44+IMP!J44-EXP!J44+STK_CHG!J44</f>
        <v>-176.74591573516784</v>
      </c>
      <c r="K44" s="10">
        <f>PPRD!K44+RCV_RCY!K44+IMP!K44-EXP!K44+STK_CHG!K44</f>
        <v>-368.77798796216678</v>
      </c>
      <c r="L44" s="10">
        <f>PPRD!L44+RCV_RCY!L44+IMP!L44-EXP!L44+STK_CHG!L44</f>
        <v>-207.31822871883057</v>
      </c>
      <c r="M44" s="10">
        <f>PPRD!M44+RCV_RCY!M44+IMP!M44-EXP!M44+STK_CHG!M44</f>
        <v>-631.50859845227853</v>
      </c>
      <c r="N44" s="10">
        <f>PPRD!N44+RCV_RCY!N44+IMP!N44-EXP!N44+STK_CHG!N44</f>
        <v>-873.22063628546857</v>
      </c>
      <c r="O44" s="10">
        <f>PPRD!O44+RCV_RCY!O44+IMP!O44-EXP!O44+STK_CHG!O44</f>
        <v>-1194.229492691315</v>
      </c>
      <c r="P44" s="10">
        <f>PPRD!P44+RCV_RCY!P44+IMP!P44-EXP!P44+STK_CHG!P44</f>
        <v>-1115.8879621668098</v>
      </c>
      <c r="Q44" s="10">
        <f>PPRD!Q44+RCV_RCY!Q44+IMP!Q44-EXP!Q44+STK_CHG!Q44</f>
        <v>-1391.9938091143592</v>
      </c>
      <c r="R44" s="10">
        <f>PPRD!R44+RCV_RCY!R44+IMP!R44-EXP!R44+STK_CHG!R44</f>
        <v>-1277.3478933791921</v>
      </c>
      <c r="S44" s="10">
        <f>PPRD!S44+RCV_RCY!S44+IMP!S44-EXP!S44+STK_CHG!S44</f>
        <v>-1362.3769561478932</v>
      </c>
      <c r="T44" s="10">
        <f>PPRD!T44+RCV_RCY!T44+IMP!T44-EXP!T44+STK_CHG!T44</f>
        <v>-1369.0579535683571</v>
      </c>
      <c r="U44" s="10">
        <f>PPRD!U44+RCV_RCY!U44+IMP!U44-EXP!U44+STK_CHG!U44</f>
        <v>-1299.6713671539117</v>
      </c>
      <c r="V44" s="10">
        <f>PPRD!V44+RCV_RCY!V44+IMP!V44-EXP!V44+STK_CHG!V44</f>
        <v>-700.85124677558065</v>
      </c>
      <c r="W44" s="10">
        <f>PPRD!W44+RCV_RCY!W44+IMP!W44-EXP!W44+STK_CHG!W44</f>
        <v>-1276.6542562338775</v>
      </c>
      <c r="X44" s="10">
        <f>PPRD!X44+RCV_RCY!X44+IMP!X44-EXP!X44+STK_CHG!X44</f>
        <v>-1464.1434221840066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</f>
        <v>-28.804901117798792</v>
      </c>
      <c r="D45" s="10">
        <f>PPRD!D45+RCV_RCY!D45+IMP!D45-EXP!D45+STK_CHG!D45</f>
        <v>-14.402407566638002</v>
      </c>
      <c r="E45" s="10">
        <f>PPRD!E45+RCV_RCY!E45+IMP!E45-EXP!E45+STK_CHG!E45</f>
        <v>-18.243078245915736</v>
      </c>
      <c r="F45" s="10">
        <f>PPRD!F45+RCV_RCY!F45+IMP!F45-EXP!F45+STK_CHG!F45</f>
        <v>-24.004041272570937</v>
      </c>
      <c r="G45" s="10">
        <f>PPRD!G45+RCV_RCY!G45+IMP!G45-EXP!G45+STK_CHG!G45</f>
        <v>-24.957953568357699</v>
      </c>
      <c r="H45" s="10">
        <f>PPRD!H45+RCV_RCY!H45+IMP!H45-EXP!H45+STK_CHG!H45</f>
        <v>-26.877815993121239</v>
      </c>
      <c r="I45" s="10">
        <f>PPRD!I45+RCV_RCY!I45+IMP!I45-EXP!I45+STK_CHG!I45</f>
        <v>-24.957953568357691</v>
      </c>
      <c r="J45" s="10">
        <f>PPRD!J45+RCV_RCY!J45+IMP!J45-EXP!J45+STK_CHG!J45</f>
        <v>-15.620550300945828</v>
      </c>
      <c r="K45" s="10">
        <f>PPRD!K45+RCV_RCY!K45+IMP!K45-EXP!K45+STK_CHG!K45</f>
        <v>-14.579191745485813</v>
      </c>
      <c r="L45" s="10">
        <f>PPRD!L45+RCV_RCY!L45+IMP!L45-EXP!L45+STK_CHG!L45</f>
        <v>-16.661908856405841</v>
      </c>
      <c r="M45" s="10">
        <f>PPRD!M45+RCV_RCY!M45+IMP!M45-EXP!M45+STK_CHG!M45</f>
        <v>-26.034221840068788</v>
      </c>
      <c r="N45" s="10">
        <f>PPRD!N45+RCV_RCY!N45+IMP!N45-EXP!N45+STK_CHG!N45</f>
        <v>-11.45511607910576</v>
      </c>
      <c r="O45" s="10">
        <f>PPRD!O45+RCV_RCY!O45+IMP!O45-EXP!O45+STK_CHG!O45</f>
        <v>-14.579105760963028</v>
      </c>
      <c r="P45" s="10">
        <f>PPRD!P45+RCV_RCY!P45+IMP!P45-EXP!P45+STK_CHG!P45</f>
        <v>-9.3723129836629475</v>
      </c>
      <c r="Q45" s="10">
        <f>PPRD!Q45+RCV_RCY!Q45+IMP!Q45-EXP!Q45+STK_CHG!Q45</f>
        <v>-15.62055030094583</v>
      </c>
      <c r="R45" s="10">
        <f>PPRD!R45+RCV_RCY!R45+IMP!R45-EXP!R45+STK_CHG!R45</f>
        <v>-17.703267411865859</v>
      </c>
      <c r="S45" s="10">
        <f>PPRD!S45+RCV_RCY!S45+IMP!S45-EXP!S45+STK_CHG!S45</f>
        <v>-18.744625967325877</v>
      </c>
      <c r="T45" s="10">
        <f>PPRD!T45+RCV_RCY!T45+IMP!T45-EXP!T45+STK_CHG!T45</f>
        <v>-9.3525365434221843</v>
      </c>
      <c r="U45" s="10">
        <f>PPRD!U45+RCV_RCY!U45+IMP!U45-EXP!U45+STK_CHG!U45</f>
        <v>-8.5724849527085123</v>
      </c>
      <c r="V45" s="10">
        <f>PPRD!V45+RCV_RCY!V45+IMP!V45-EXP!V45+STK_CHG!V45</f>
        <v>-2.7178847807394675</v>
      </c>
      <c r="W45" s="10">
        <f>PPRD!W45+RCV_RCY!W45+IMP!W45-EXP!W45+STK_CHG!W45</f>
        <v>-5.2745485812553703</v>
      </c>
      <c r="X45" s="10">
        <f>PPRD!X45+RCV_RCY!X45+IMP!X45-EXP!X45+STK_CHG!X45</f>
        <v>-0.9435081685296649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</f>
        <v>-34.565778159931199</v>
      </c>
      <c r="D46" s="10">
        <f>PPRD!D46+RCV_RCY!D46+IMP!D46-EXP!D46+STK_CHG!D46</f>
        <v>-13.442218400687887</v>
      </c>
      <c r="E46" s="10">
        <f>PPRD!E46+RCV_RCY!E46+IMP!E46-EXP!E46+STK_CHG!E46</f>
        <v>-65.290885640584648</v>
      </c>
      <c r="F46" s="10">
        <f>PPRD!F46+RCV_RCY!F46+IMP!F46-EXP!F46+STK_CHG!F46</f>
        <v>-29.765004299226078</v>
      </c>
      <c r="G46" s="10">
        <f>PPRD!G46+RCV_RCY!G46+IMP!G46-EXP!G46+STK_CHG!G46</f>
        <v>-52.795614789337861</v>
      </c>
      <c r="H46" s="10">
        <f>PPRD!H46+RCV_RCY!H46+IMP!H46-EXP!H46+STK_CHG!H46</f>
        <v>-40.316680997420498</v>
      </c>
      <c r="I46" s="10">
        <f>PPRD!I46+RCV_RCY!I46+IMP!I46-EXP!I46+STK_CHG!I46</f>
        <v>-56.635425623387746</v>
      </c>
      <c r="J46" s="10">
        <f>PPRD!J46+RCV_RCY!J46+IMP!J46-EXP!J46+STK_CHG!J46</f>
        <v>-28.088220120378327</v>
      </c>
      <c r="K46" s="10">
        <f>PPRD!K46+RCV_RCY!K46+IMP!K46-EXP!K46+STK_CHG!K46</f>
        <v>-80.252192605331004</v>
      </c>
      <c r="L46" s="10">
        <f>PPRD!L46+RCV_RCY!L46+IMP!L46-EXP!L46+STK_CHG!L46</f>
        <v>-57.179707652622533</v>
      </c>
      <c r="M46" s="10">
        <f>PPRD!M46+RCV_RCY!M46+IMP!M46-EXP!M46+STK_CHG!M46</f>
        <v>-55.173430782459114</v>
      </c>
      <c r="N46" s="10">
        <f>PPRD!N46+RCV_RCY!N46+IMP!N46-EXP!N46+STK_CHG!N46</f>
        <v>-75.236457437661244</v>
      </c>
      <c r="O46" s="10">
        <f>PPRD!O46+RCV_RCY!O46+IMP!O46-EXP!O46+STK_CHG!O46</f>
        <v>-87.274376612209764</v>
      </c>
      <c r="P46" s="10">
        <f>PPRD!P46+RCV_RCY!P46+IMP!P46-EXP!P46+STK_CHG!P46</f>
        <v>-54.170249355116063</v>
      </c>
      <c r="Q46" s="10">
        <f>PPRD!Q46+RCV_RCY!Q46+IMP!Q46-EXP!Q46+STK_CHG!Q46</f>
        <v>-19.059931212381755</v>
      </c>
      <c r="R46" s="10">
        <f>PPRD!R46+RCV_RCY!R46+IMP!R46-EXP!R46+STK_CHG!R46</f>
        <v>-83.261650902837459</v>
      </c>
      <c r="S46" s="10">
        <f>PPRD!S46+RCV_RCY!S46+IMP!S46-EXP!S46+STK_CHG!S46</f>
        <v>-76.23955288048154</v>
      </c>
      <c r="T46" s="10">
        <f>PPRD!T46+RCV_RCY!T46+IMP!T46-EXP!T46+STK_CHG!T46</f>
        <v>-87.301375752364606</v>
      </c>
      <c r="U46" s="10">
        <f>PPRD!U46+RCV_RCY!U46+IMP!U46-EXP!U46+STK_CHG!U46</f>
        <v>-62.77626827171111</v>
      </c>
      <c r="V46" s="10">
        <f>PPRD!V46+RCV_RCY!V46+IMP!V46-EXP!V46+STK_CHG!V46</f>
        <v>-47.791229578675832</v>
      </c>
      <c r="W46" s="10">
        <f>PPRD!W46+RCV_RCY!W46+IMP!W46-EXP!W46+STK_CHG!W46</f>
        <v>-87.819002579535677</v>
      </c>
      <c r="X46" s="10">
        <f>PPRD!X46+RCV_RCY!X46+IMP!X46-EXP!X46+STK_CHG!X46</f>
        <v>-6.4533104041272509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</f>
        <v>277.48632846087702</v>
      </c>
      <c r="D47" s="10">
        <f>PPRD!D47+RCV_RCY!D47+IMP!D47-EXP!D47+STK_CHG!D47</f>
        <v>362.94067067927767</v>
      </c>
      <c r="E47" s="10">
        <f>PPRD!E47+RCV_RCY!E47+IMP!E47-EXP!E47+STK_CHG!E47</f>
        <v>261.1636285468615</v>
      </c>
      <c r="F47" s="10">
        <f>PPRD!F47+RCV_RCY!F47+IMP!F47-EXP!F47+STK_CHG!F47</f>
        <v>192.03215821152193</v>
      </c>
      <c r="G47" s="10">
        <f>PPRD!G47+RCV_RCY!G47+IMP!G47-EXP!G47+STK_CHG!G47</f>
        <v>187.1846947549441</v>
      </c>
      <c r="H47" s="10">
        <f>PPRD!H47+RCV_RCY!H47+IMP!H47-EXP!H47+STK_CHG!H47</f>
        <v>306.21496130696477</v>
      </c>
      <c r="I47" s="10">
        <f>PPRD!I47+RCV_RCY!I47+IMP!I47-EXP!I47+STK_CHG!I47</f>
        <v>182.38521066208077</v>
      </c>
      <c r="J47" s="10">
        <f>PPRD!J47+RCV_RCY!J47+IMP!J47-EXP!J47+STK_CHG!J47</f>
        <v>152.76586414445399</v>
      </c>
      <c r="K47" s="10">
        <f>PPRD!K47+RCV_RCY!K47+IMP!K47-EXP!K47+STK_CHG!K47</f>
        <v>128.54694754944106</v>
      </c>
      <c r="L47" s="10">
        <f>PPRD!L47+RCV_RCY!L47+IMP!L47-EXP!L47+STK_CHG!L47</f>
        <v>153.69733447979365</v>
      </c>
      <c r="M47" s="10">
        <f>PPRD!M47+RCV_RCY!M47+IMP!M47-EXP!M47+STK_CHG!M47</f>
        <v>90.35546001719689</v>
      </c>
      <c r="N47" s="10">
        <f>PPRD!N47+RCV_RCY!N47+IMP!N47-EXP!N47+STK_CHG!N47</f>
        <v>133.20429922613934</v>
      </c>
      <c r="O47" s="10">
        <f>PPRD!O47+RCV_RCY!O47+IMP!O47-EXP!O47+STK_CHG!O47</f>
        <v>100.60189165950128</v>
      </c>
      <c r="P47" s="10">
        <f>PPRD!P47+RCV_RCY!P47+IMP!P47-EXP!P47+STK_CHG!P47</f>
        <v>86.629406706792807</v>
      </c>
      <c r="Q47" s="10">
        <f>PPRD!Q47+RCV_RCY!Q47+IMP!Q47-EXP!Q47+STK_CHG!Q47</f>
        <v>19.561478933791911</v>
      </c>
      <c r="R47" s="10">
        <f>PPRD!R47+RCV_RCY!R47+IMP!R47-EXP!R47+STK_CHG!R47</f>
        <v>21.424419604471169</v>
      </c>
      <c r="S47" s="10">
        <f>PPRD!S47+RCV_RCY!S47+IMP!S47-EXP!S47+STK_CHG!S47</f>
        <v>47.5064488392089</v>
      </c>
      <c r="T47" s="10">
        <f>PPRD!T47+RCV_RCY!T47+IMP!T47-EXP!T47+STK_CHG!T47</f>
        <v>46.851590713671541</v>
      </c>
      <c r="U47" s="10">
        <f>PPRD!U47+RCV_RCY!U47+IMP!U47-EXP!U47+STK_CHG!U47</f>
        <v>53.78478073946691</v>
      </c>
      <c r="V47" s="10">
        <f>PPRD!V47+RCV_RCY!V47+IMP!V47-EXP!V47+STK_CHG!V47</f>
        <v>29.569561478933807</v>
      </c>
      <c r="W47" s="10">
        <f>PPRD!W47+RCV_RCY!W47+IMP!W47-EXP!W47+STK_CHG!W47</f>
        <v>34.438435081685334</v>
      </c>
      <c r="X47" s="10">
        <f>PPRD!X47+RCV_RCY!X47+IMP!X47-EXP!X47+STK_CHG!X47</f>
        <v>175.57730008598443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</f>
        <v>393.5679277730008</v>
      </c>
      <c r="D48" s="10">
        <f>PPRD!D48+RCV_RCY!D48+IMP!D48-EXP!D48+STK_CHG!D48</f>
        <v>503.95889939810837</v>
      </c>
      <c r="E48" s="10">
        <f>PPRD!E48+RCV_RCY!E48+IMP!E48-EXP!E48+STK_CHG!E48</f>
        <v>626.82889079965594</v>
      </c>
      <c r="F48" s="10">
        <f>PPRD!F48+RCV_RCY!F48+IMP!F48-EXP!F48+STK_CHG!F48</f>
        <v>584.59234737747204</v>
      </c>
      <c r="G48" s="10">
        <f>PPRD!G48+RCV_RCY!G48+IMP!G48-EXP!G48+STK_CHG!G48</f>
        <v>691.14359415305239</v>
      </c>
      <c r="H48" s="10">
        <f>PPRD!H48+RCV_RCY!H48+IMP!H48-EXP!H48+STK_CHG!H48</f>
        <v>799.61478933791909</v>
      </c>
      <c r="I48" s="10">
        <f>PPRD!I48+RCV_RCY!I48+IMP!I48-EXP!I48+STK_CHG!I48</f>
        <v>767.93740326741181</v>
      </c>
      <c r="J48" s="10">
        <f>PPRD!J48+RCV_RCY!J48+IMP!J48-EXP!J48+STK_CHG!J48</f>
        <v>495.27085124677558</v>
      </c>
      <c r="K48" s="10">
        <f>PPRD!K48+RCV_RCY!K48+IMP!K48-EXP!K48+STK_CHG!K48</f>
        <v>537.30773860705062</v>
      </c>
      <c r="L48" s="10">
        <f>PPRD!L48+RCV_RCY!L48+IMP!L48-EXP!L48+STK_CHG!L48</f>
        <v>463.16999140154769</v>
      </c>
      <c r="M48" s="10">
        <f>PPRD!M48+RCV_RCY!M48+IMP!M48-EXP!M48+STK_CHG!M48</f>
        <v>441.00507308684433</v>
      </c>
      <c r="N48" s="10">
        <f>PPRD!N48+RCV_RCY!N48+IMP!N48-EXP!N48+STK_CHG!N48</f>
        <v>378.33190025795358</v>
      </c>
      <c r="O48" s="10">
        <f>PPRD!O48+RCV_RCY!O48+IMP!O48-EXP!O48+STK_CHG!O48</f>
        <v>316.42304385210673</v>
      </c>
      <c r="P48" s="10">
        <f>PPRD!P48+RCV_RCY!P48+IMP!P48-EXP!P48+STK_CHG!P48</f>
        <v>337.05932932072216</v>
      </c>
      <c r="Q48" s="10">
        <f>PPRD!Q48+RCV_RCY!Q48+IMP!Q48-EXP!Q48+STK_CHG!Q48</f>
        <v>386.73929492691315</v>
      </c>
      <c r="R48" s="10">
        <f>PPRD!R48+RCV_RCY!R48+IMP!R48-EXP!R48+STK_CHG!R48</f>
        <v>349.2882201203783</v>
      </c>
      <c r="S48" s="10">
        <f>PPRD!S48+RCV_RCY!S48+IMP!S48-EXP!S48+STK_CHG!S48</f>
        <v>256.80705073086841</v>
      </c>
      <c r="T48" s="10">
        <f>PPRD!T48+RCV_RCY!T48+IMP!T48-EXP!T48+STK_CHG!T48</f>
        <v>298.02923473774723</v>
      </c>
      <c r="U48" s="10">
        <f>PPRD!U48+RCV_RCY!U48+IMP!U48-EXP!U48+STK_CHG!U48</f>
        <v>263.73327601031815</v>
      </c>
      <c r="V48" s="10">
        <f>PPRD!V48+RCV_RCY!V48+IMP!V48-EXP!V48+STK_CHG!V48</f>
        <v>260.21289767841785</v>
      </c>
      <c r="W48" s="10">
        <f>PPRD!W48+RCV_RCY!W48+IMP!W48-EXP!W48+STK_CHG!W48</f>
        <v>275.20705073086845</v>
      </c>
      <c r="X48" s="10">
        <f>PPRD!X48+RCV_RCY!X48+IMP!X48-EXP!X48+STK_CHG!X48</f>
        <v>234.58641444539978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</f>
        <v>-5.7609630266552019</v>
      </c>
      <c r="D49" s="10">
        <f>PPRD!D49+RCV_RCY!D49+IMP!D49-EXP!D49+STK_CHG!D49</f>
        <v>-6.7211521926053308</v>
      </c>
      <c r="E49" s="10">
        <f>PPRD!E49+RCV_RCY!E49+IMP!E49-EXP!E49+STK_CHG!E49</f>
        <v>-10.561736887360272</v>
      </c>
      <c r="F49" s="10">
        <f>PPRD!F49+RCV_RCY!F49+IMP!F49-EXP!F49+STK_CHG!F49</f>
        <v>-7.6812553740326743</v>
      </c>
      <c r="G49" s="10">
        <f>PPRD!G49+RCV_RCY!G49+IMP!G49-EXP!G49+STK_CHG!G49</f>
        <v>-7.6793637145313838</v>
      </c>
      <c r="H49" s="10">
        <f>PPRD!H49+RCV_RCY!H49+IMP!H49-EXP!H49+STK_CHG!H49</f>
        <v>-3.839638865004301</v>
      </c>
      <c r="I49" s="10">
        <f>PPRD!I49+RCV_RCY!I49+IMP!I49-EXP!I49+STK_CHG!I49</f>
        <v>-6.719432502149612</v>
      </c>
      <c r="J49" s="10">
        <f>PPRD!J49+RCV_RCY!J49+IMP!J49-EXP!J49+STK_CHG!J49</f>
        <v>-1.9108340498710241</v>
      </c>
      <c r="K49" s="10">
        <f>PPRD!K49+RCV_RCY!K49+IMP!K49-EXP!K49+STK_CHG!K49</f>
        <v>-4.7769561478933786</v>
      </c>
      <c r="L49" s="10">
        <f>PPRD!L49+RCV_RCY!L49+IMP!L49-EXP!L49+STK_CHG!L49</f>
        <v>-2.8662080825451417</v>
      </c>
      <c r="M49" s="10">
        <f>PPRD!M49+RCV_RCY!M49+IMP!M49-EXP!M49+STK_CHG!M49</f>
        <v>-0.95546001719690477</v>
      </c>
      <c r="N49" s="10">
        <f>PPRD!N49+RCV_RCY!N49+IMP!N49-EXP!N49+STK_CHG!N49</f>
        <v>-3.8214961306964739</v>
      </c>
      <c r="O49" s="10">
        <f>PPRD!O49+RCV_RCY!O49+IMP!O49-EXP!O49+STK_CHG!O49</f>
        <v>-2.8661220980223563</v>
      </c>
      <c r="P49" s="10">
        <f>PPRD!P49+RCV_RCY!P49+IMP!P49-EXP!P49+STK_CHG!P49</f>
        <v>1.9107480653482365</v>
      </c>
      <c r="Q49" s="10">
        <f>PPRD!Q49+RCV_RCY!Q49+IMP!Q49-EXP!Q49+STK_CHG!Q49</f>
        <v>8.5984522784743334E-5</v>
      </c>
      <c r="R49" s="10">
        <f>PPRD!R49+RCV_RCY!R49+IMP!R49-EXP!R49+STK_CHG!R49</f>
        <v>0</v>
      </c>
      <c r="S49" s="10">
        <f>PPRD!S49+RCV_RCY!S49+IMP!S49-EXP!S49+STK_CHG!S49</f>
        <v>0</v>
      </c>
      <c r="T49" s="10">
        <f>PPRD!T49+RCV_RCY!T49+IMP!T49-EXP!T49+STK_CHG!T49</f>
        <v>-0.99836629406706701</v>
      </c>
      <c r="U49" s="10">
        <f>PPRD!U49+RCV_RCY!U49+IMP!U49-EXP!U49+STK_CHG!U49</f>
        <v>-1.379621668099742</v>
      </c>
      <c r="V49" s="10">
        <f>PPRD!V49+RCV_RCY!V49+IMP!V49-EXP!V49+STK_CHG!V49</f>
        <v>0.51779879621668112</v>
      </c>
      <c r="W49" s="10">
        <f>PPRD!W49+RCV_RCY!W49+IMP!W49-EXP!W49+STK_CHG!W49</f>
        <v>-0.48727429062768712</v>
      </c>
      <c r="X49" s="10">
        <f>PPRD!X49+RCV_RCY!X49+IMP!X49-EXP!X49+STK_CHG!X49</f>
        <v>2.4391229578675846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</f>
        <v>84.494067067927773</v>
      </c>
      <c r="D50" s="10">
        <f>PPRD!D50+RCV_RCY!D50+IMP!D50-EXP!D50+STK_CHG!D50</f>
        <v>276.52622527944965</v>
      </c>
      <c r="E50" s="10">
        <f>PPRD!E50+RCV_RCY!E50+IMP!E50-EXP!E50+STK_CHG!E50</f>
        <v>773.88933791917452</v>
      </c>
      <c r="F50" s="10">
        <f>PPRD!F50+RCV_RCY!F50+IMP!F50-EXP!F50+STK_CHG!F50</f>
        <v>542.49062768701617</v>
      </c>
      <c r="G50" s="10">
        <f>PPRD!G50+RCV_RCY!G50+IMP!G50-EXP!G50+STK_CHG!G50</f>
        <v>596.66689595872731</v>
      </c>
      <c r="H50" s="10">
        <f>PPRD!H50+RCV_RCY!H50+IMP!H50-EXP!H50+STK_CHG!H50</f>
        <v>680.263026655202</v>
      </c>
      <c r="I50" s="10">
        <f>PPRD!I50+RCV_RCY!I50+IMP!I50-EXP!I50+STK_CHG!I50</f>
        <v>157.78761822871888</v>
      </c>
      <c r="J50" s="10">
        <f>PPRD!J50+RCV_RCY!J50+IMP!J50-EXP!J50+STK_CHG!J50</f>
        <v>-42.842992261392951</v>
      </c>
      <c r="K50" s="10">
        <f>PPRD!K50+RCV_RCY!K50+IMP!K50-EXP!K50+STK_CHG!K50</f>
        <v>143.15829750644883</v>
      </c>
      <c r="L50" s="10">
        <f>PPRD!L50+RCV_RCY!L50+IMP!L50-EXP!L50+STK_CHG!L50</f>
        <v>-41.798022355975917</v>
      </c>
      <c r="M50" s="10">
        <f>PPRD!M50+RCV_RCY!M50+IMP!M50-EXP!M50+STK_CHG!M50</f>
        <v>-79.416337059329322</v>
      </c>
      <c r="N50" s="10">
        <f>PPRD!N50+RCV_RCY!N50+IMP!N50-EXP!N50+STK_CHG!N50</f>
        <v>-55.382373172828892</v>
      </c>
      <c r="O50" s="10">
        <f>PPRD!O50+RCV_RCY!O50+IMP!O50-EXP!O50+STK_CHG!O50</f>
        <v>-87.775924333619955</v>
      </c>
      <c r="P50" s="10">
        <f>PPRD!P50+RCV_RCY!P50+IMP!P50-EXP!P50+STK_CHG!P50</f>
        <v>-260.19277730008594</v>
      </c>
      <c r="Q50" s="10">
        <f>PPRD!Q50+RCV_RCY!Q50+IMP!Q50-EXP!Q50+STK_CHG!Q50</f>
        <v>-143.15821152192606</v>
      </c>
      <c r="R50" s="10">
        <f>PPRD!R50+RCV_RCY!R50+IMP!R50-EXP!R50+STK_CHG!R50</f>
        <v>-164.05726569217541</v>
      </c>
      <c r="S50" s="10">
        <f>PPRD!S50+RCV_RCY!S50+IMP!S50-EXP!S50+STK_CHG!S50</f>
        <v>-156.74264832330175</v>
      </c>
      <c r="T50" s="10">
        <f>PPRD!T50+RCV_RCY!T50+IMP!T50-EXP!T50+STK_CHG!T50</f>
        <v>-159.81057609630267</v>
      </c>
      <c r="U50" s="10">
        <f>PPRD!U50+RCV_RCY!U50+IMP!U50-EXP!U50+STK_CHG!U50</f>
        <v>-146.19905417024935</v>
      </c>
      <c r="V50" s="10">
        <f>PPRD!V50+RCV_RCY!V50+IMP!V50-EXP!V50+STK_CHG!V50</f>
        <v>-142.80816852966467</v>
      </c>
      <c r="W50" s="10">
        <f>PPRD!W50+RCV_RCY!W50+IMP!W50-EXP!W50+STK_CHG!W50</f>
        <v>-117.36053310404122</v>
      </c>
      <c r="X50" s="10">
        <f>PPRD!X50+RCV_RCY!X50+IMP!X50-EXP!X50+STK_CHG!X50</f>
        <v>-103.57033533963886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</f>
        <v>2033.8134135855551</v>
      </c>
      <c r="D51" s="37">
        <f>PPRD!D51+RCV_RCY!D51+IMP!D51-EXP!D51+STK_CHG!D51</f>
        <v>2255.0730868443679</v>
      </c>
      <c r="E51" s="37">
        <f>PPRD!E51+RCV_RCY!E51+IMP!E51-EXP!E51+STK_CHG!E51</f>
        <v>2729.3422184006881</v>
      </c>
      <c r="F51" s="37">
        <f>PPRD!F51+RCV_RCY!F51+IMP!F51-EXP!F51+STK_CHG!F51</f>
        <v>2636.2854686156493</v>
      </c>
      <c r="G51" s="37">
        <f>PPRD!G51+RCV_RCY!G51+IMP!G51-EXP!G51+STK_CHG!G51</f>
        <v>3303.4393809114358</v>
      </c>
      <c r="H51" s="37">
        <f>PPRD!H51+RCV_RCY!H51+IMP!H51-EXP!H51+STK_CHG!H51</f>
        <v>3750.6878761822868</v>
      </c>
      <c r="I51" s="37">
        <f>PPRD!I51+RCV_RCY!I51+IMP!I51-EXP!I51+STK_CHG!I51</f>
        <v>3639.5958727429061</v>
      </c>
      <c r="J51" s="37">
        <f>PPRD!J51+RCV_RCY!J51+IMP!J51-EXP!J51+STK_CHG!J51</f>
        <v>3808.3619948409287</v>
      </c>
      <c r="K51" s="37">
        <f>PPRD!K51+RCV_RCY!K51+IMP!K51-EXP!K51+STK_CHG!K51</f>
        <v>4138.5210662080826</v>
      </c>
      <c r="L51" s="37">
        <f>PPRD!L51+RCV_RCY!L51+IMP!L51-EXP!L51+STK_CHG!L51</f>
        <v>4217.2184006878761</v>
      </c>
      <c r="M51" s="37">
        <f>PPRD!M51+RCV_RCY!M51+IMP!M51-EXP!M51+STK_CHG!M51</f>
        <v>4488.5210662080826</v>
      </c>
      <c r="N51" s="37">
        <f>PPRD!N51+RCV_RCY!N51+IMP!N51-EXP!N51+STK_CHG!N51</f>
        <v>4463.6500429922617</v>
      </c>
      <c r="O51" s="37">
        <f>PPRD!O51+RCV_RCY!O51+IMP!O51-EXP!O51+STK_CHG!O51</f>
        <v>3932.6311263972475</v>
      </c>
      <c r="P51" s="37">
        <f>PPRD!P51+RCV_RCY!P51+IMP!P51-EXP!P51+STK_CHG!P51</f>
        <v>3755.8684436801373</v>
      </c>
      <c r="Q51" s="37">
        <f>PPRD!Q51+RCV_RCY!Q51+IMP!Q51-EXP!Q51+STK_CHG!Q51</f>
        <v>3473.3447979363714</v>
      </c>
      <c r="R51" s="37">
        <f>PPRD!R51+RCV_RCY!R51+IMP!R51-EXP!R51+STK_CHG!R51</f>
        <v>4050.8820292347373</v>
      </c>
      <c r="S51" s="37">
        <f>PPRD!S51+RCV_RCY!S51+IMP!S51-EXP!S51+STK_CHG!S51</f>
        <v>4322.843336199483</v>
      </c>
      <c r="T51" s="37">
        <f>PPRD!T51+RCV_RCY!T51+IMP!T51-EXP!T51+STK_CHG!T51</f>
        <v>5415.3956147893377</v>
      </c>
      <c r="U51" s="37">
        <f>PPRD!U51+RCV_RCY!U51+IMP!U51-EXP!U51+STK_CHG!U51</f>
        <v>5043.4699054170242</v>
      </c>
      <c r="V51" s="37">
        <f>PPRD!V51+RCV_RCY!V51+IMP!V51-EXP!V51+STK_CHG!V51</f>
        <v>5302.6675838349101</v>
      </c>
      <c r="W51" s="37">
        <f>PPRD!W51+RCV_RCY!W51+IMP!W51-EXP!W51+STK_CHG!W51</f>
        <v>5204.051332760102</v>
      </c>
      <c r="X51" s="37">
        <f>PPRD!X51+RCV_RCY!X51+IMP!X51-EXP!X51+STK_CHG!X51</f>
        <v>4972.7472055030084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3759.3196904557176</v>
      </c>
      <c r="D52" s="37">
        <f t="shared" si="20"/>
        <v>4009.5442820292346</v>
      </c>
      <c r="E52" s="37">
        <f t="shared" si="20"/>
        <v>3551.8868443680144</v>
      </c>
      <c r="F52" s="37">
        <f t="shared" si="20"/>
        <v>4241.2391229578689</v>
      </c>
      <c r="G52" s="37">
        <f t="shared" si="20"/>
        <v>3799.488650042992</v>
      </c>
      <c r="H52" s="37">
        <f t="shared" si="20"/>
        <v>3474.5134995700773</v>
      </c>
      <c r="I52" s="37">
        <f t="shared" si="20"/>
        <v>4212.5337919174553</v>
      </c>
      <c r="J52" s="37">
        <f t="shared" si="20"/>
        <v>4480.6456577815979</v>
      </c>
      <c r="K52" s="37">
        <f t="shared" si="20"/>
        <v>4329.3711092003441</v>
      </c>
      <c r="L52" s="37">
        <f t="shared" si="20"/>
        <v>4785.6300945829735</v>
      </c>
      <c r="M52" s="37">
        <f t="shared" si="20"/>
        <v>5459.1559759243346</v>
      </c>
      <c r="N52" s="37">
        <f t="shared" si="20"/>
        <v>5137.8755803955282</v>
      </c>
      <c r="O52" s="37">
        <f t="shared" si="20"/>
        <v>4354.5014617368861</v>
      </c>
      <c r="P52" s="37">
        <f t="shared" si="20"/>
        <v>5300.9135855545992</v>
      </c>
      <c r="Q52" s="37">
        <f t="shared" si="20"/>
        <v>6107.6822012037837</v>
      </c>
      <c r="R52" s="37">
        <f t="shared" si="20"/>
        <v>5566.4899398108337</v>
      </c>
      <c r="S52" s="37">
        <f t="shared" si="20"/>
        <v>6229.7649183147005</v>
      </c>
      <c r="T52" s="37">
        <f t="shared" si="20"/>
        <v>5456.2888220120385</v>
      </c>
      <c r="U52" s="37">
        <f t="shared" si="20"/>
        <v>6109.0302665520221</v>
      </c>
      <c r="V52" s="37">
        <f t="shared" si="20"/>
        <v>6060.0984522785884</v>
      </c>
      <c r="W52" s="37">
        <f t="shared" si="20"/>
        <v>6369.4923473774707</v>
      </c>
      <c r="X52" s="37">
        <f t="shared" ref="X52" si="21">SUM(X53:X70)</f>
        <v>6636.8505588993976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</f>
        <v>973.6027515047291</v>
      </c>
      <c r="D53" s="10">
        <f>PPRD!D53+RCV_RCY!D53+IMP!D53-EXP!D53+STK_CHG!D53</f>
        <v>1206.7067927773001</v>
      </c>
      <c r="E53" s="10">
        <f>PPRD!E53+RCV_RCY!E53+IMP!E53-EXP!E53+STK_CHG!E53</f>
        <v>670.67927773000861</v>
      </c>
      <c r="F53" s="10">
        <f>PPRD!F53+RCV_RCY!F53+IMP!F53-EXP!F53+STK_CHG!F53</f>
        <v>1351.934651762683</v>
      </c>
      <c r="G53" s="10">
        <f>PPRD!G53+RCV_RCY!G53+IMP!G53-EXP!G53+STK_CHG!G53</f>
        <v>848.58134135855539</v>
      </c>
      <c r="H53" s="10">
        <f>PPRD!H53+RCV_RCY!H53+IMP!H53-EXP!H53+STK_CHG!H53</f>
        <v>406.76380051590712</v>
      </c>
      <c r="I53" s="10">
        <f>PPRD!I53+RCV_RCY!I53+IMP!I53-EXP!I53+STK_CHG!I53</f>
        <v>946.01711092003438</v>
      </c>
      <c r="J53" s="10">
        <f>PPRD!J53+RCV_RCY!J53+IMP!J53-EXP!J53+STK_CHG!J53</f>
        <v>867.75339638865</v>
      </c>
      <c r="K53" s="10">
        <f>PPRD!K53+RCV_RCY!K53+IMP!K53-EXP!K53+STK_CHG!K53</f>
        <v>584.61281169389497</v>
      </c>
      <c r="L53" s="10">
        <f>PPRD!L53+RCV_RCY!L53+IMP!L53-EXP!L53+STK_CHG!L53</f>
        <v>712.31874462596727</v>
      </c>
      <c r="M53" s="10">
        <f>PPRD!M53+RCV_RCY!M53+IMP!M53-EXP!M53+STK_CHG!M53</f>
        <v>1388.4692175408429</v>
      </c>
      <c r="N53" s="10">
        <f>PPRD!N53+RCV_RCY!N53+IMP!N53-EXP!N53+STK_CHG!N53</f>
        <v>992.19372312983648</v>
      </c>
      <c r="O53" s="10">
        <f>PPRD!O53+RCV_RCY!O53+IMP!O53-EXP!O53+STK_CHG!O53</f>
        <v>483.4664660361135</v>
      </c>
      <c r="P53" s="10">
        <f>PPRD!P53+RCV_RCY!P53+IMP!P53-EXP!P53+STK_CHG!P53</f>
        <v>1180.6034393809109</v>
      </c>
      <c r="Q53" s="10">
        <f>PPRD!Q53+RCV_RCY!Q53+IMP!Q53-EXP!Q53+STK_CHG!Q53</f>
        <v>1338.6855546001721</v>
      </c>
      <c r="R53" s="10">
        <f>PPRD!R53+RCV_RCY!R53+IMP!R53-EXP!R53+STK_CHG!R53</f>
        <v>744.6694754944109</v>
      </c>
      <c r="S53" s="10">
        <f>PPRD!S53+RCV_RCY!S53+IMP!S53-EXP!S53+STK_CHG!S53</f>
        <v>1351.962424763542</v>
      </c>
      <c r="T53" s="10">
        <f>PPRD!T53+RCV_RCY!T53+IMP!T53-EXP!T53+STK_CHG!T53</f>
        <v>507.0406706792777</v>
      </c>
      <c r="U53" s="10">
        <f>PPRD!U53+RCV_RCY!U53+IMP!U53-EXP!U53+STK_CHG!U53</f>
        <v>1065.6361994840929</v>
      </c>
      <c r="V53" s="10">
        <f>PPRD!V53+RCV_RCY!V53+IMP!V53-EXP!V53+STK_CHG!V53</f>
        <v>758.18693035253648</v>
      </c>
      <c r="W53" s="10">
        <f>PPRD!W53+RCV_RCY!W53+IMP!W53-EXP!W53+STK_CHG!W53</f>
        <v>1038.9149613069651</v>
      </c>
      <c r="X53" s="10">
        <f>PPRD!X53+RCV_RCY!X53+IMP!X53-EXP!X53+STK_CHG!X53</f>
        <v>1023.864402407567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</f>
        <v>0</v>
      </c>
      <c r="D54" s="10">
        <f>PPRD!D54+RCV_RCY!D54+IMP!D54-EXP!D54+STK_CHG!D54</f>
        <v>0</v>
      </c>
      <c r="E54" s="10">
        <f>PPRD!E54+RCV_RCY!E54+IMP!E54-EXP!E54+STK_CHG!E54</f>
        <v>0</v>
      </c>
      <c r="F54" s="10">
        <f>PPRD!F54+RCV_RCY!F54+IMP!F54-EXP!F54+STK_CHG!F54</f>
        <v>0</v>
      </c>
      <c r="G54" s="10">
        <f>PPRD!G54+RCV_RCY!G54+IMP!G54-EXP!G54+STK_CHG!G54</f>
        <v>0</v>
      </c>
      <c r="H54" s="10">
        <f>PPRD!H54+RCV_RCY!H54+IMP!H54-EXP!H54+STK_CHG!H54</f>
        <v>0</v>
      </c>
      <c r="I54" s="10">
        <f>PPRD!I54+RCV_RCY!I54+IMP!I54-EXP!I54+STK_CHG!I54</f>
        <v>0</v>
      </c>
      <c r="J54" s="10">
        <f>PPRD!J54+RCV_RCY!J54+IMP!J54-EXP!J54+STK_CHG!J54</f>
        <v>0</v>
      </c>
      <c r="K54" s="10">
        <f>PPRD!K54+RCV_RCY!K54+IMP!K54-EXP!K54+STK_CHG!K54</f>
        <v>0</v>
      </c>
      <c r="L54" s="10">
        <f>PPRD!L54+RCV_RCY!L54+IMP!L54-EXP!L54+STK_CHG!L54</f>
        <v>0</v>
      </c>
      <c r="M54" s="10">
        <f>PPRD!M54+RCV_RCY!M54+IMP!M54-EXP!M54+STK_CHG!M54</f>
        <v>0</v>
      </c>
      <c r="N54" s="10">
        <f>PPRD!N54+RCV_RCY!N54+IMP!N54-EXP!N54+STK_CHG!N54</f>
        <v>0</v>
      </c>
      <c r="O54" s="10">
        <f>PPRD!O54+RCV_RCY!O54+IMP!O54-EXP!O54+STK_CHG!O54</f>
        <v>2.579535683576956E-4</v>
      </c>
      <c r="P54" s="10">
        <f>PPRD!P54+RCV_RCY!P54+IMP!P54-EXP!P54+STK_CHG!P54</f>
        <v>1.719690455717971E-4</v>
      </c>
      <c r="Q54" s="10">
        <f>PPRD!Q54+RCV_RCY!Q54+IMP!Q54-EXP!Q54+STK_CHG!Q54</f>
        <v>2.2355975924333621E-3</v>
      </c>
      <c r="R54" s="10">
        <f>PPRD!R54+RCV_RCY!R54+IMP!R54-EXP!R54+STK_CHG!R54</f>
        <v>2.3215821152192599E-3</v>
      </c>
      <c r="S54" s="10">
        <f>PPRD!S54+RCV_RCY!S54+IMP!S54-EXP!S54+STK_CHG!S54</f>
        <v>3.869303525365434E-3</v>
      </c>
      <c r="T54" s="10">
        <f>PPRD!T54+RCV_RCY!T54+IMP!T54-EXP!T54+STK_CHG!T54</f>
        <v>5.159071367153912E-4</v>
      </c>
      <c r="U54" s="10">
        <f>PPRD!U54+RCV_RCY!U54+IMP!U54-EXP!U54+STK_CHG!U54</f>
        <v>0</v>
      </c>
      <c r="V54" s="10">
        <f>PPRD!V54+RCV_RCY!V54+IMP!V54-EXP!V54+STK_CHG!V54</f>
        <v>0</v>
      </c>
      <c r="W54" s="10">
        <f>PPRD!W54+RCV_RCY!W54+IMP!W54-EXP!W54+STK_CHG!W54</f>
        <v>0</v>
      </c>
      <c r="X54" s="10">
        <f>PPRD!X54+RCV_RCY!X54+IMP!X54-EXP!X54+STK_CHG!X54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</f>
        <v>14.445399828030951</v>
      </c>
      <c r="D55" s="10">
        <f>PPRD!D55+RCV_RCY!D55+IMP!D55-EXP!D55+STK_CHG!D55</f>
        <v>22.012037833190021</v>
      </c>
      <c r="E55" s="10">
        <f>PPRD!E55+RCV_RCY!E55+IMP!E55-EXP!E55+STK_CHG!E55</f>
        <v>31.12639724849527</v>
      </c>
      <c r="F55" s="10">
        <f>PPRD!F55+RCV_RCY!F55+IMP!F55-EXP!F55+STK_CHG!F55</f>
        <v>42.648323301805682</v>
      </c>
      <c r="G55" s="10">
        <f>PPRD!G55+RCV_RCY!G55+IMP!G55-EXP!G55+STK_CHG!G55</f>
        <v>70.191745485812547</v>
      </c>
      <c r="H55" s="10">
        <f>PPRD!H55+RCV_RCY!H55+IMP!H55-EXP!H55+STK_CHG!H55</f>
        <v>152.4731728288908</v>
      </c>
      <c r="I55" s="10">
        <f>PPRD!I55+RCV_RCY!I55+IMP!I55-EXP!I55+STK_CHG!I55</f>
        <v>251.54531384350821</v>
      </c>
      <c r="J55" s="10">
        <f>PPRD!J55+RCV_RCY!J55+IMP!J55-EXP!J55+STK_CHG!J55</f>
        <v>347.0944110060189</v>
      </c>
      <c r="K55" s="10">
        <f>PPRD!K55+RCV_RCY!K55+IMP!K55-EXP!K55+STK_CHG!K55</f>
        <v>495.04557179707649</v>
      </c>
      <c r="L55" s="10">
        <f>PPRD!L55+RCV_RCY!L55+IMP!L55-EXP!L55+STK_CHG!L55</f>
        <v>651.50154772141013</v>
      </c>
      <c r="M55" s="10">
        <f>PPRD!M55+RCV_RCY!M55+IMP!M55-EXP!M55+STK_CHG!M55</f>
        <v>789.47308684436803</v>
      </c>
      <c r="N55" s="10">
        <f>PPRD!N55+RCV_RCY!N55+IMP!N55-EXP!N55+STK_CHG!N55</f>
        <v>787.75683576956135</v>
      </c>
      <c r="O55" s="10">
        <f>PPRD!O55+RCV_RCY!O55+IMP!O55-EXP!O55+STK_CHG!O55</f>
        <v>882.18211521926048</v>
      </c>
      <c r="P55" s="10">
        <f>PPRD!P55+RCV_RCY!P55+IMP!P55-EXP!P55+STK_CHG!P55</f>
        <v>1033.0697334479789</v>
      </c>
      <c r="Q55" s="10">
        <f>PPRD!Q55+RCV_RCY!Q55+IMP!Q55-EXP!Q55+STK_CHG!Q55</f>
        <v>1041.3925193465179</v>
      </c>
      <c r="R55" s="10">
        <f>PPRD!R55+RCV_RCY!R55+IMP!R55-EXP!R55+STK_CHG!R55</f>
        <v>998.07721410146178</v>
      </c>
      <c r="S55" s="10">
        <f>PPRD!S55+RCV_RCY!S55+IMP!S55-EXP!S55+STK_CHG!S55</f>
        <v>1072.579191745486</v>
      </c>
      <c r="T55" s="10">
        <f>PPRD!T55+RCV_RCY!T55+IMP!T55-EXP!T55+STK_CHG!T55</f>
        <v>1053.1257953568361</v>
      </c>
      <c r="U55" s="10">
        <f>PPRD!U55+RCV_RCY!U55+IMP!U55-EXP!U55+STK_CHG!U55</f>
        <v>1084.8309544282031</v>
      </c>
      <c r="V55" s="10">
        <f>PPRD!V55+RCV_RCY!V55+IMP!V55-EXP!V55+STK_CHG!V55</f>
        <v>1175.146087704213</v>
      </c>
      <c r="W55" s="10">
        <f>PPRD!W55+RCV_RCY!W55+IMP!W55-EXP!W55+STK_CHG!W55</f>
        <v>1057.494668959587</v>
      </c>
      <c r="X55" s="10">
        <f>PPRD!X55+RCV_RCY!X55+IMP!X55-EXP!X55+STK_CHG!X55</f>
        <v>1136.3382631126401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</f>
        <v>8.5984522785898534E-2</v>
      </c>
      <c r="D56" s="10">
        <f>PPRD!D56+RCV_RCY!D56+IMP!D56-EXP!D56+STK_CHG!D56</f>
        <v>8.5984522785898534E-2</v>
      </c>
      <c r="E56" s="10">
        <f>PPRD!E56+RCV_RCY!E56+IMP!E56-EXP!E56+STK_CHG!E56</f>
        <v>0.1719690455717971</v>
      </c>
      <c r="F56" s="10">
        <f>PPRD!F56+RCV_RCY!F56+IMP!F56-EXP!F56+STK_CHG!F56</f>
        <v>0.25795356835769562</v>
      </c>
      <c r="G56" s="10">
        <f>PPRD!G56+RCV_RCY!G56+IMP!G56-EXP!G56+STK_CHG!G56</f>
        <v>0.25795356835769562</v>
      </c>
      <c r="H56" s="10">
        <f>PPRD!H56+RCV_RCY!H56+IMP!H56-EXP!H56+STK_CHG!H56</f>
        <v>0.25795356835769562</v>
      </c>
      <c r="I56" s="10">
        <f>PPRD!I56+RCV_RCY!I56+IMP!I56-EXP!I56+STK_CHG!I56</f>
        <v>0.41272570937231301</v>
      </c>
      <c r="J56" s="10">
        <f>PPRD!J56+RCV_RCY!J56+IMP!J56-EXP!J56+STK_CHG!J56</f>
        <v>2.0636285468615649</v>
      </c>
      <c r="K56" s="10">
        <f>PPRD!K56+RCV_RCY!K56+IMP!K56-EXP!K56+STK_CHG!K56</f>
        <v>3.485296646603611</v>
      </c>
      <c r="L56" s="10">
        <f>PPRD!L56+RCV_RCY!L56+IMP!L56-EXP!L56+STK_CHG!L56</f>
        <v>13.75752364574377</v>
      </c>
      <c r="M56" s="10">
        <f>PPRD!M56+RCV_RCY!M56+IMP!M56-EXP!M56+STK_CHG!M56</f>
        <v>18.171109200343938</v>
      </c>
      <c r="N56" s="10">
        <f>PPRD!N56+RCV_RCY!N56+IMP!N56-EXP!N56+STK_CHG!N56</f>
        <v>24.069561478933789</v>
      </c>
      <c r="O56" s="10">
        <f>PPRD!O56+RCV_RCY!O56+IMP!O56-EXP!O56+STK_CHG!O56</f>
        <v>33.76139294926913</v>
      </c>
      <c r="P56" s="10">
        <f>PPRD!P56+RCV_RCY!P56+IMP!P56-EXP!P56+STK_CHG!P56</f>
        <v>41.198624247635422</v>
      </c>
      <c r="Q56" s="10">
        <f>PPRD!Q56+RCV_RCY!Q56+IMP!Q56-EXP!Q56+STK_CHG!Q56</f>
        <v>53.939466895958716</v>
      </c>
      <c r="R56" s="10">
        <f>PPRD!R56+RCV_RCY!R56+IMP!R56-EXP!R56+STK_CHG!R56</f>
        <v>68.457007738607047</v>
      </c>
      <c r="S56" s="10">
        <f>PPRD!S56+RCV_RCY!S56+IMP!S56-EXP!S56+STK_CHG!S56</f>
        <v>74.858383490971619</v>
      </c>
      <c r="T56" s="10">
        <f>PPRD!T56+RCV_RCY!T56+IMP!T56-EXP!T56+STK_CHG!T56</f>
        <v>85.257609630266558</v>
      </c>
      <c r="U56" s="10">
        <f>PPRD!U56+RCV_RCY!U56+IMP!U56-EXP!U56+STK_CHG!U56</f>
        <v>86.491573516766977</v>
      </c>
      <c r="V56" s="10">
        <f>PPRD!V56+RCV_RCY!V56+IMP!V56-EXP!V56+STK_CHG!V56</f>
        <v>115.41289767841791</v>
      </c>
      <c r="W56" s="10">
        <f>PPRD!W56+RCV_RCY!W56+IMP!W56-EXP!W56+STK_CHG!W56</f>
        <v>147.51418744625971</v>
      </c>
      <c r="X56" s="10">
        <f>PPRD!X56+RCV_RCY!X56+IMP!X56-EXP!X56+STK_CHG!X56</f>
        <v>192.36147893379189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</f>
        <v>18.39114359415305</v>
      </c>
      <c r="D57" s="10">
        <f>PPRD!D57+RCV_RCY!D57+IMP!D57-EXP!D57+STK_CHG!D57</f>
        <v>19.012123817712808</v>
      </c>
      <c r="E57" s="10">
        <f>PPRD!E57+RCV_RCY!E57+IMP!E57-EXP!E57+STK_CHG!E57</f>
        <v>19.633104041272571</v>
      </c>
      <c r="F57" s="10">
        <f>PPRD!F57+RCV_RCY!F57+IMP!F57-EXP!F57+STK_CHG!F57</f>
        <v>20.30189165950129</v>
      </c>
      <c r="G57" s="10">
        <f>PPRD!G57+RCV_RCY!G57+IMP!G57-EXP!G57+STK_CHG!G57</f>
        <v>20.922871883061049</v>
      </c>
      <c r="H57" s="10">
        <f>PPRD!H57+RCV_RCY!H57+IMP!H57-EXP!H57+STK_CHG!H57</f>
        <v>22.42760103181427</v>
      </c>
      <c r="I57" s="10">
        <f>PPRD!I57+RCV_RCY!I57+IMP!I57-EXP!I57+STK_CHG!I57</f>
        <v>23.597936371453141</v>
      </c>
      <c r="J57" s="10">
        <f>PPRD!J57+RCV_RCY!J57+IMP!J57-EXP!J57+STK_CHG!J57</f>
        <v>25.580395528804811</v>
      </c>
      <c r="K57" s="10">
        <f>PPRD!K57+RCV_RCY!K57+IMP!K57-EXP!K57+STK_CHG!K57</f>
        <v>30.23791917454858</v>
      </c>
      <c r="L57" s="10">
        <f>PPRD!L57+RCV_RCY!L57+IMP!L57-EXP!L57+STK_CHG!L57</f>
        <v>34.871539122957863</v>
      </c>
      <c r="M57" s="10">
        <f>PPRD!M57+RCV_RCY!M57+IMP!M57-EXP!M57+STK_CHG!M57</f>
        <v>48.079707652622517</v>
      </c>
      <c r="N57" s="10">
        <f>PPRD!N57+RCV_RCY!N57+IMP!N57-EXP!N57+STK_CHG!N57</f>
        <v>59.496474634565772</v>
      </c>
      <c r="O57" s="10">
        <f>PPRD!O57+RCV_RCY!O57+IMP!O57-EXP!O57+STK_CHG!O57</f>
        <v>67.354514187446256</v>
      </c>
      <c r="P57" s="10">
        <f>PPRD!P57+RCV_RCY!P57+IMP!P57-EXP!P57+STK_CHG!P57</f>
        <v>72.752450558899397</v>
      </c>
      <c r="Q57" s="10">
        <f>PPRD!Q57+RCV_RCY!Q57+IMP!Q57-EXP!Q57+STK_CHG!Q57</f>
        <v>76.86061908856405</v>
      </c>
      <c r="R57" s="10">
        <f>PPRD!R57+RCV_RCY!R57+IMP!R57-EXP!R57+STK_CHG!R57</f>
        <v>80.252192605331032</v>
      </c>
      <c r="S57" s="10">
        <f>PPRD!S57+RCV_RCY!S57+IMP!S57-EXP!S57+STK_CHG!S57</f>
        <v>83.954342218400683</v>
      </c>
      <c r="T57" s="10">
        <f>PPRD!T57+RCV_RCY!T57+IMP!T57-EXP!T57+STK_CHG!T57</f>
        <v>87.967669819432487</v>
      </c>
      <c r="U57" s="10">
        <f>PPRD!U57+RCV_RCY!U57+IMP!U57-EXP!U57+STK_CHG!U57</f>
        <v>94.405417024935502</v>
      </c>
      <c r="V57" s="10">
        <f>PPRD!V57+RCV_RCY!V57+IMP!V57-EXP!V57+STK_CHG!V57</f>
        <v>96.330696474634564</v>
      </c>
      <c r="W57" s="10">
        <f>PPRD!W57+RCV_RCY!W57+IMP!W57-EXP!W57+STK_CHG!W57</f>
        <v>100.6920034393809</v>
      </c>
      <c r="X57" s="10">
        <f>PPRD!X57+RCV_RCY!X57+IMP!X57-EXP!X57+STK_CHG!X57</f>
        <v>105.4800515907137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</f>
        <v>69.766895958727432</v>
      </c>
      <c r="D58" s="10">
        <f>PPRD!D58+RCV_RCY!D58+IMP!D58-EXP!D58+STK_CHG!D58</f>
        <v>91.263026655202054</v>
      </c>
      <c r="E58" s="10">
        <f>PPRD!E58+RCV_RCY!E58+IMP!E58-EXP!E58+STK_CHG!E58</f>
        <v>83.548323301805667</v>
      </c>
      <c r="F58" s="10">
        <f>PPRD!F58+RCV_RCY!F58+IMP!F58-EXP!F58+STK_CHG!F58</f>
        <v>78.389251934651753</v>
      </c>
      <c r="G58" s="10">
        <f>PPRD!G58+RCV_RCY!G58+IMP!G58-EXP!G58+STK_CHG!G58</f>
        <v>77.505503009458295</v>
      </c>
      <c r="H58" s="10">
        <f>PPRD!H58+RCV_RCY!H58+IMP!H58-EXP!H58+STK_CHG!H58</f>
        <v>65.658727429062765</v>
      </c>
      <c r="I58" s="10">
        <f>PPRD!I58+RCV_RCY!I58+IMP!I58-EXP!I58+STK_CHG!I58</f>
        <v>78.413069647463445</v>
      </c>
      <c r="J58" s="10">
        <f>PPRD!J58+RCV_RCY!J58+IMP!J58-EXP!J58+STK_CHG!J58</f>
        <v>184.05468615649181</v>
      </c>
      <c r="K58" s="10">
        <f>PPRD!K58+RCV_RCY!K58+IMP!K58-EXP!K58+STK_CHG!K58</f>
        <v>175.86225279449701</v>
      </c>
      <c r="L58" s="10">
        <f>PPRD!L58+RCV_RCY!L58+IMP!L58-EXP!L58+STK_CHG!L58</f>
        <v>168.57747205503011</v>
      </c>
      <c r="M58" s="10">
        <f>PPRD!M58+RCV_RCY!M58+IMP!M58-EXP!M58+STK_CHG!M58</f>
        <v>180.5674978503869</v>
      </c>
      <c r="N58" s="10">
        <f>PPRD!N58+RCV_RCY!N58+IMP!N58-EXP!N58+STK_CHG!N58</f>
        <v>193.25021496130691</v>
      </c>
      <c r="O58" s="10">
        <f>PPRD!O58+RCV_RCY!O58+IMP!O58-EXP!O58+STK_CHG!O58</f>
        <v>134.9957007738607</v>
      </c>
      <c r="P58" s="10">
        <f>PPRD!P58+RCV_RCY!P58+IMP!P58-EXP!P58+STK_CHG!P58</f>
        <v>180.35253654342219</v>
      </c>
      <c r="Q58" s="10">
        <f>PPRD!Q58+RCV_RCY!Q58+IMP!Q58-EXP!Q58+STK_CHG!Q58</f>
        <v>188.42553740326741</v>
      </c>
      <c r="R58" s="10">
        <f>PPRD!R58+RCV_RCY!R58+IMP!R58-EXP!R58+STK_CHG!R58</f>
        <v>186.99243336199481</v>
      </c>
      <c r="S58" s="10">
        <f>PPRD!S58+RCV_RCY!S58+IMP!S58-EXP!S58+STK_CHG!S58</f>
        <v>157.6860705073087</v>
      </c>
      <c r="T58" s="10">
        <f>PPRD!T58+RCV_RCY!T58+IMP!T58-EXP!T58+STK_CHG!T58</f>
        <v>198.9403267411866</v>
      </c>
      <c r="U58" s="10">
        <f>PPRD!U58+RCV_RCY!U58+IMP!U58-EXP!U58+STK_CHG!U58</f>
        <v>211.63972484952711</v>
      </c>
      <c r="V58" s="10">
        <f>PPRD!V58+RCV_RCY!V58+IMP!V58-EXP!V58+STK_CHG!V58</f>
        <v>197.92691315563201</v>
      </c>
      <c r="W58" s="10">
        <f>PPRD!W58+RCV_RCY!W58+IMP!W58-EXP!W58+STK_CHG!W58</f>
        <v>199.1715391229578</v>
      </c>
      <c r="X58" s="10">
        <f>PPRD!X58+RCV_RCY!X58+IMP!X58-EXP!X58+STK_CHG!X58</f>
        <v>164.0318142734308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</f>
        <v>2594.7501289767838</v>
      </c>
      <c r="D59" s="10">
        <f>PPRD!D59+RCV_RCY!D59+IMP!D59-EXP!D59+STK_CHG!D59</f>
        <v>2582.3062768701629</v>
      </c>
      <c r="E59" s="10">
        <f>PPRD!E59+RCV_RCY!E59+IMP!E59-EXP!E59+STK_CHG!E59</f>
        <v>2654.6527085124681</v>
      </c>
      <c r="F59" s="10">
        <f>PPRD!F59+RCV_RCY!F59+IMP!F59-EXP!F59+STK_CHG!F59</f>
        <v>2652.2165090283752</v>
      </c>
      <c r="G59" s="10">
        <f>PPRD!G59+RCV_RCY!G59+IMP!G59-EXP!G59+STK_CHG!G59</f>
        <v>2682.9798796216678</v>
      </c>
      <c r="H59" s="10">
        <f>PPRD!H59+RCV_RCY!H59+IMP!H59-EXP!H59+STK_CHG!H59</f>
        <v>2713.313241616509</v>
      </c>
      <c r="I59" s="10">
        <f>PPRD!I59+RCV_RCY!I59+IMP!I59-EXP!I59+STK_CHG!I59</f>
        <v>2731.274462596733</v>
      </c>
      <c r="J59" s="10">
        <f>PPRD!J59+RCV_RCY!J59+IMP!J59-EXP!J59+STK_CHG!J59</f>
        <v>2807.8484952708509</v>
      </c>
      <c r="K59" s="10">
        <f>PPRD!K59+RCV_RCY!K59+IMP!K59-EXP!K59+STK_CHG!K59</f>
        <v>2788.2153052450558</v>
      </c>
      <c r="L59" s="10">
        <f>PPRD!L59+RCV_RCY!L59+IMP!L59-EXP!L59+STK_CHG!L59</f>
        <v>2856.334221840068</v>
      </c>
      <c r="M59" s="10">
        <f>PPRD!M59+RCV_RCY!M59+IMP!M59-EXP!M59+STK_CHG!M59</f>
        <v>2582.2346517626829</v>
      </c>
      <c r="N59" s="10">
        <f>PPRD!N59+RCV_RCY!N59+IMP!N59-EXP!N59+STK_CHG!N59</f>
        <v>2630.1711092003434</v>
      </c>
      <c r="O59" s="10">
        <f>PPRD!O59+RCV_RCY!O59+IMP!O59-EXP!O59+STK_CHG!O59</f>
        <v>2292.6818572656916</v>
      </c>
      <c r="P59" s="10">
        <f>PPRD!P59+RCV_RCY!P59+IMP!P59-EXP!P59+STK_CHG!P59</f>
        <v>2332.2107480653481</v>
      </c>
      <c r="Q59" s="10">
        <f>PPRD!Q59+RCV_RCY!Q59+IMP!Q59-EXP!Q59+STK_CHG!Q59</f>
        <v>2349.6465176268275</v>
      </c>
      <c r="R59" s="10">
        <f>PPRD!R59+RCV_RCY!R59+IMP!R59-EXP!R59+STK_CHG!R59</f>
        <v>2338.6117798796213</v>
      </c>
      <c r="S59" s="10">
        <f>PPRD!S59+RCV_RCY!S59+IMP!S59-EXP!S59+STK_CHG!S59</f>
        <v>2402.0492691315562</v>
      </c>
      <c r="T59" s="10">
        <f>PPRD!T59+RCV_RCY!T59+IMP!T59-EXP!T59+STK_CHG!T59</f>
        <v>2420.5517626827173</v>
      </c>
      <c r="U59" s="10">
        <f>PPRD!U59+RCV_RCY!U59+IMP!U59-EXP!U59+STK_CHG!U59</f>
        <v>2429.3700773860705</v>
      </c>
      <c r="V59" s="10">
        <f>PPRD!V59+RCV_RCY!V59+IMP!V59-EXP!V59+STK_CHG!V59</f>
        <v>2537.3782459157355</v>
      </c>
      <c r="W59" s="10">
        <f>PPRD!W59+RCV_RCY!W59+IMP!W59-EXP!W59+STK_CHG!W59</f>
        <v>2645.0981083404981</v>
      </c>
      <c r="X59" s="10">
        <f>PPRD!X59+RCV_RCY!X59+IMP!X59-EXP!X59+STK_CHG!X59</f>
        <v>2699.9656061908859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</f>
        <v>0</v>
      </c>
      <c r="D60" s="10">
        <f>PPRD!D60+RCV_RCY!D60+IMP!D60-EXP!D60+STK_CHG!D60</f>
        <v>0</v>
      </c>
      <c r="E60" s="10">
        <f>PPRD!E60+RCV_RCY!E60+IMP!E60-EXP!E60+STK_CHG!E60</f>
        <v>0</v>
      </c>
      <c r="F60" s="10">
        <f>PPRD!F60+RCV_RCY!F60+IMP!F60-EXP!F60+STK_CHG!F60</f>
        <v>0</v>
      </c>
      <c r="G60" s="10">
        <f>PPRD!G60+RCV_RCY!G60+IMP!G60-EXP!G60+STK_CHG!G60</f>
        <v>0</v>
      </c>
      <c r="H60" s="10">
        <f>PPRD!H60+RCV_RCY!H60+IMP!H60-EXP!H60+STK_CHG!H60</f>
        <v>0</v>
      </c>
      <c r="I60" s="10">
        <f>PPRD!I60+RCV_RCY!I60+IMP!I60-EXP!I60+STK_CHG!I60</f>
        <v>0</v>
      </c>
      <c r="J60" s="10">
        <f>PPRD!J60+RCV_RCY!J60+IMP!J60-EXP!J60+STK_CHG!J60</f>
        <v>0</v>
      </c>
      <c r="K60" s="10">
        <f>PPRD!K60+RCV_RCY!K60+IMP!K60-EXP!K60+STK_CHG!K60</f>
        <v>0</v>
      </c>
      <c r="L60" s="10">
        <f>PPRD!L60+RCV_RCY!L60+IMP!L60-EXP!L60+STK_CHG!L60</f>
        <v>0</v>
      </c>
      <c r="M60" s="10">
        <f>PPRD!M60+RCV_RCY!M60+IMP!M60-EXP!M60+STK_CHG!M60</f>
        <v>0</v>
      </c>
      <c r="N60" s="10">
        <f>PPRD!N60+RCV_RCY!N60+IMP!N60-EXP!N60+STK_CHG!N60</f>
        <v>0</v>
      </c>
      <c r="O60" s="10">
        <f>PPRD!O60+RCV_RCY!O60+IMP!O60-EXP!O60+STK_CHG!O60</f>
        <v>31.002149613069655</v>
      </c>
      <c r="P60" s="10">
        <f>PPRD!P60+RCV_RCY!P60+IMP!P60-EXP!P60+STK_CHG!P60</f>
        <v>21.842476354256235</v>
      </c>
      <c r="Q60" s="10">
        <f>PPRD!Q60+RCV_RCY!Q60+IMP!Q60-EXP!Q60+STK_CHG!Q60</f>
        <v>24.660791057609625</v>
      </c>
      <c r="R60" s="10">
        <f>PPRD!R60+RCV_RCY!R60+IMP!R60-EXP!R60+STK_CHG!R60</f>
        <v>24.660791057609625</v>
      </c>
      <c r="S60" s="10">
        <f>PPRD!S60+RCV_RCY!S60+IMP!S60-EXP!S60+STK_CHG!S60</f>
        <v>19.024075666380046</v>
      </c>
      <c r="T60" s="10">
        <f>PPRD!T60+RCV_RCY!T60+IMP!T60-EXP!T60+STK_CHG!T60</f>
        <v>20.797592433361991</v>
      </c>
      <c r="U60" s="10">
        <f>PPRD!U60+RCV_RCY!U60+IMP!U60-EXP!U60+STK_CHG!U60</f>
        <v>20.796818572656921</v>
      </c>
      <c r="V60" s="10">
        <f>PPRD!V60+RCV_RCY!V60+IMP!V60-EXP!V60+STK_CHG!V60</f>
        <v>16.900429922613931</v>
      </c>
      <c r="W60" s="10">
        <f>PPRD!W60+RCV_RCY!W60+IMP!W60-EXP!W60+STK_CHG!W60</f>
        <v>13.986242476354249</v>
      </c>
      <c r="X60" s="10">
        <f>PPRD!X60+RCV_RCY!X60+IMP!X60-EXP!X60+STK_CHG!X60</f>
        <v>18.02355975924333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</f>
        <v>1.146431642304385</v>
      </c>
      <c r="D61" s="10">
        <f>PPRD!D61+RCV_RCY!D61+IMP!D61-EXP!D61+STK_CHG!D61</f>
        <v>0.88374892519346515</v>
      </c>
      <c r="E61" s="10">
        <f>PPRD!E61+RCV_RCY!E61+IMP!E61-EXP!E61+STK_CHG!E61</f>
        <v>0.93147033533963886</v>
      </c>
      <c r="F61" s="10">
        <f>PPRD!F61+RCV_RCY!F61+IMP!F61-EXP!F61+STK_CHG!F61</f>
        <v>0.83594153052450548</v>
      </c>
      <c r="G61" s="10">
        <f>PPRD!G61+RCV_RCY!G61+IMP!G61-EXP!G61+STK_CHG!G61</f>
        <v>4.4663800515907139</v>
      </c>
      <c r="H61" s="10">
        <f>PPRD!H61+RCV_RCY!H61+IMP!H61-EXP!H61+STK_CHG!H61</f>
        <v>10.12708512467756</v>
      </c>
      <c r="I61" s="10">
        <f>PPRD!I61+RCV_RCY!I61+IMP!I61-EXP!I61+STK_CHG!I61</f>
        <v>9.1955288048151331</v>
      </c>
      <c r="J61" s="10">
        <f>PPRD!J61+RCV_RCY!J61+IMP!J61-EXP!J61+STK_CHG!J61</f>
        <v>15.763800515907141</v>
      </c>
      <c r="K61" s="10">
        <f>PPRD!K61+RCV_RCY!K61+IMP!K61-EXP!K61+STK_CHG!K61</f>
        <v>22.976956147893379</v>
      </c>
      <c r="L61" s="10">
        <f>PPRD!L61+RCV_RCY!L61+IMP!L61-EXP!L61+STK_CHG!L61</f>
        <v>23.789079965606192</v>
      </c>
      <c r="M61" s="10">
        <f>PPRD!M61+RCV_RCY!M61+IMP!M61-EXP!M61+STK_CHG!M61</f>
        <v>30.739466895958721</v>
      </c>
      <c r="N61" s="10">
        <f>PPRD!N61+RCV_RCY!N61+IMP!N61-EXP!N61+STK_CHG!N61</f>
        <v>44.974720550300937</v>
      </c>
      <c r="O61" s="10">
        <f>PPRD!O61+RCV_RCY!O61+IMP!O61-EXP!O61+STK_CHG!O61</f>
        <v>56.916938950988808</v>
      </c>
      <c r="P61" s="10">
        <f>PPRD!P61+RCV_RCY!P61+IMP!P61-EXP!P61+STK_CHG!P61</f>
        <v>65.993121238177125</v>
      </c>
      <c r="Q61" s="10">
        <f>PPRD!Q61+RCV_RCY!Q61+IMP!Q61-EXP!Q61+STK_CHG!Q61</f>
        <v>81.971883061048999</v>
      </c>
      <c r="R61" s="10">
        <f>PPRD!R61+RCV_RCY!R61+IMP!R61-EXP!R61+STK_CHG!R61</f>
        <v>82.569045571797076</v>
      </c>
      <c r="S61" s="10">
        <f>PPRD!S61+RCV_RCY!S61+IMP!S61-EXP!S61+STK_CHG!S61</f>
        <v>80.347721410146164</v>
      </c>
      <c r="T61" s="10">
        <f>PPRD!T61+RCV_RCY!T61+IMP!T61-EXP!T61+STK_CHG!T61</f>
        <v>85.059845227858972</v>
      </c>
      <c r="U61" s="10">
        <f>PPRD!U61+RCV_RCY!U61+IMP!U61-EXP!U61+STK_CHG!U61</f>
        <v>82.474462596732579</v>
      </c>
      <c r="V61" s="10">
        <f>PPRD!V61+RCV_RCY!V61+IMP!V61-EXP!V61+STK_CHG!V61</f>
        <v>80.136543422184005</v>
      </c>
      <c r="W61" s="10">
        <f>PPRD!W61+RCV_RCY!W61+IMP!W61-EXP!W61+STK_CHG!W61</f>
        <v>82.743852106620807</v>
      </c>
      <c r="X61" s="10">
        <f>PPRD!X61+RCV_RCY!X61+IMP!X61-EXP!X61+STK_CHG!X61</f>
        <v>87.226311263972477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</f>
        <v>87.130954428202912</v>
      </c>
      <c r="D62" s="10">
        <f>PPRD!D62+RCV_RCY!D62+IMP!D62-EXP!D62+STK_CHG!D62</f>
        <v>87.274290627687009</v>
      </c>
      <c r="E62" s="10">
        <f>PPRD!E62+RCV_RCY!E62+IMP!E62-EXP!E62+STK_CHG!E62</f>
        <v>91.143594153052447</v>
      </c>
      <c r="F62" s="10">
        <f>PPRD!F62+RCV_RCY!F62+IMP!F62-EXP!F62+STK_CHG!F62</f>
        <v>94.654600171969051</v>
      </c>
      <c r="G62" s="10">
        <f>PPRD!G62+RCV_RCY!G62+IMP!G62-EXP!G62+STK_CHG!G62</f>
        <v>94.58297506448838</v>
      </c>
      <c r="H62" s="10">
        <f>PPRD!H62+RCV_RCY!H62+IMP!H62-EXP!H62+STK_CHG!H62</f>
        <v>103.4919174548581</v>
      </c>
      <c r="I62" s="10">
        <f>PPRD!I62+RCV_RCY!I62+IMP!I62-EXP!I62+STK_CHG!I62</f>
        <v>100.3391229578676</v>
      </c>
      <c r="J62" s="10">
        <f>PPRD!J62+RCV_RCY!J62+IMP!J62-EXP!J62+STK_CHG!J62</f>
        <v>93.985898538263115</v>
      </c>
      <c r="K62" s="10">
        <f>PPRD!K62+RCV_RCY!K62+IMP!K62-EXP!K62+STK_CHG!K62</f>
        <v>91.382459157351676</v>
      </c>
      <c r="L62" s="10">
        <f>PPRD!L62+RCV_RCY!L62+IMP!L62-EXP!L62+STK_CHG!L62</f>
        <v>99.049355116079099</v>
      </c>
      <c r="M62" s="10">
        <f>PPRD!M62+RCV_RCY!M62+IMP!M62-EXP!M62+STK_CHG!M62</f>
        <v>95.896646603611345</v>
      </c>
      <c r="N62" s="10">
        <f>PPRD!N62+RCV_RCY!N62+IMP!N62-EXP!N62+STK_CHG!N62</f>
        <v>98.476182287188294</v>
      </c>
      <c r="O62" s="10">
        <f>PPRD!O62+RCV_RCY!O62+IMP!O62-EXP!O62+STK_CHG!O62</f>
        <v>85.960619088564044</v>
      </c>
      <c r="P62" s="10">
        <f>PPRD!P62+RCV_RCY!P62+IMP!P62-EXP!P62+STK_CHG!P62</f>
        <v>96.708684436801363</v>
      </c>
      <c r="Q62" s="10">
        <f>PPRD!Q62+RCV_RCY!Q62+IMP!Q62-EXP!Q62+STK_CHG!Q62</f>
        <v>81.75692175408426</v>
      </c>
      <c r="R62" s="10">
        <f>PPRD!R62+RCV_RCY!R62+IMP!R62-EXP!R62+STK_CHG!R62</f>
        <v>97.401375752364572</v>
      </c>
      <c r="S62" s="10">
        <f>PPRD!S62+RCV_RCY!S62+IMP!S62-EXP!S62+STK_CHG!S62</f>
        <v>103.6591573516767</v>
      </c>
      <c r="T62" s="10">
        <f>PPRD!T62+RCV_RCY!T62+IMP!T62-EXP!T62+STK_CHG!T62</f>
        <v>118.9665520206363</v>
      </c>
      <c r="U62" s="10">
        <f>PPRD!U62+RCV_RCY!U62+IMP!U62-EXP!U62+STK_CHG!U62</f>
        <v>110.55305245055889</v>
      </c>
      <c r="V62" s="10">
        <f>PPRD!V62+RCV_RCY!V62+IMP!V62-EXP!V62+STK_CHG!V62</f>
        <v>117.98503869303519</v>
      </c>
      <c r="W62" s="10">
        <f>PPRD!W62+RCV_RCY!W62+IMP!W62-EXP!W62+STK_CHG!W62</f>
        <v>111.5667239896818</v>
      </c>
      <c r="X62" s="10">
        <f>PPRD!X62+RCV_RCY!X62+IMP!X62-EXP!X62+STK_CHG!X62</f>
        <v>118.59939810834049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</f>
        <v>0</v>
      </c>
      <c r="D63" s="10">
        <f>PPRD!D63+RCV_RCY!D63+IMP!D63-EXP!D63+STK_CHG!D63</f>
        <v>0</v>
      </c>
      <c r="E63" s="10">
        <f>PPRD!E63+RCV_RCY!E63+IMP!E63-EXP!E63+STK_CHG!E63</f>
        <v>0</v>
      </c>
      <c r="F63" s="10">
        <f>PPRD!F63+RCV_RCY!F63+IMP!F63-EXP!F63+STK_CHG!F63</f>
        <v>0</v>
      </c>
      <c r="G63" s="10">
        <f>PPRD!G63+RCV_RCY!G63+IMP!G63-EXP!G63+STK_CHG!G63</f>
        <v>0</v>
      </c>
      <c r="H63" s="10">
        <f>PPRD!H63+RCV_RCY!H63+IMP!H63-EXP!H63+STK_CHG!H63</f>
        <v>0</v>
      </c>
      <c r="I63" s="10">
        <f>PPRD!I63+RCV_RCY!I63+IMP!I63-EXP!I63+STK_CHG!I63</f>
        <v>0</v>
      </c>
      <c r="J63" s="10">
        <f>PPRD!J63+RCV_RCY!J63+IMP!J63-EXP!J63+STK_CHG!J63</f>
        <v>0</v>
      </c>
      <c r="K63" s="10">
        <f>PPRD!K63+RCV_RCY!K63+IMP!K63-EXP!K63+STK_CHG!K63</f>
        <v>0</v>
      </c>
      <c r="L63" s="10">
        <f>PPRD!L63+RCV_RCY!L63+IMP!L63-EXP!L63+STK_CHG!L63</f>
        <v>0</v>
      </c>
      <c r="M63" s="10">
        <f>PPRD!M63+RCV_RCY!M63+IMP!M63-EXP!M63+STK_CHG!M63</f>
        <v>0</v>
      </c>
      <c r="N63" s="10">
        <f>PPRD!N63+RCV_RCY!N63+IMP!N63-EXP!N63+STK_CHG!N63</f>
        <v>0</v>
      </c>
      <c r="O63" s="10">
        <f>PPRD!O63+RCV_RCY!O63+IMP!O63-EXP!O63+STK_CHG!O63</f>
        <v>0</v>
      </c>
      <c r="P63" s="10">
        <f>PPRD!P63+RCV_RCY!P63+IMP!P63-EXP!P63+STK_CHG!P63</f>
        <v>0</v>
      </c>
      <c r="Q63" s="10">
        <f>PPRD!Q63+RCV_RCY!Q63+IMP!Q63-EXP!Q63+STK_CHG!Q63</f>
        <v>0</v>
      </c>
      <c r="R63" s="10">
        <f>PPRD!R63+RCV_RCY!R63+IMP!R63-EXP!R63+STK_CHG!R63</f>
        <v>17.411865864144456</v>
      </c>
      <c r="S63" s="10">
        <f>PPRD!S63+RCV_RCY!S63+IMP!S63-EXP!S63+STK_CHG!S63</f>
        <v>21.926139294926905</v>
      </c>
      <c r="T63" s="10">
        <f>PPRD!T63+RCV_RCY!T63+IMP!T63-EXP!T63+STK_CHG!T63</f>
        <v>3.3347377472055033</v>
      </c>
      <c r="U63" s="10">
        <f>PPRD!U63+RCV_RCY!U63+IMP!U63-EXP!U63+STK_CHG!U63</f>
        <v>4.4954428202923475</v>
      </c>
      <c r="V63" s="10">
        <f>PPRD!V63+RCV_RCY!V63+IMP!V63-EXP!V63+STK_CHG!V63</f>
        <v>4.1182287188306095</v>
      </c>
      <c r="W63" s="10">
        <f>PPRD!W63+RCV_RCY!W63+IMP!W63-EXP!W63+STK_CHG!W63</f>
        <v>3.3430782459157347</v>
      </c>
      <c r="X63" s="10">
        <f>PPRD!X63+RCV_RCY!X63+IMP!X63-EXP!X63+STK_CHG!X63</f>
        <v>13.88564058469475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</f>
        <v>0</v>
      </c>
      <c r="D64" s="10">
        <f>PPRD!D64+RCV_RCY!D64+IMP!D64-EXP!D64+STK_CHG!D64</f>
        <v>0</v>
      </c>
      <c r="E64" s="10">
        <f>PPRD!E64+RCV_RCY!E64+IMP!E64-EXP!E64+STK_CHG!E64</f>
        <v>0</v>
      </c>
      <c r="F64" s="10">
        <f>PPRD!F64+RCV_RCY!F64+IMP!F64-EXP!F64+STK_CHG!F64</f>
        <v>0</v>
      </c>
      <c r="G64" s="10">
        <f>PPRD!G64+RCV_RCY!G64+IMP!G64-EXP!G64+STK_CHG!G64</f>
        <v>0</v>
      </c>
      <c r="H64" s="10">
        <f>PPRD!H64+RCV_RCY!H64+IMP!H64-EXP!H64+STK_CHG!H64</f>
        <v>0</v>
      </c>
      <c r="I64" s="10">
        <f>PPRD!I64+RCV_RCY!I64+IMP!I64-EXP!I64+STK_CHG!I64</f>
        <v>0</v>
      </c>
      <c r="J64" s="10">
        <f>PPRD!J64+RCV_RCY!J64+IMP!J64-EXP!J64+STK_CHG!J64</f>
        <v>0</v>
      </c>
      <c r="K64" s="10">
        <f>PPRD!K64+RCV_RCY!K64+IMP!K64-EXP!K64+STK_CHG!K64</f>
        <v>0</v>
      </c>
      <c r="L64" s="10">
        <f>PPRD!L64+RCV_RCY!L64+IMP!L64-EXP!L64+STK_CHG!L64</f>
        <v>0</v>
      </c>
      <c r="M64" s="10">
        <f>PPRD!M64+RCV_RCY!M64+IMP!M64-EXP!M64+STK_CHG!M64</f>
        <v>0</v>
      </c>
      <c r="N64" s="10">
        <f>PPRD!N64+RCV_RCY!N64+IMP!N64-EXP!N64+STK_CHG!N64</f>
        <v>0</v>
      </c>
      <c r="O64" s="10">
        <f>PPRD!O64+RCV_RCY!O64+IMP!O64-EXP!O64+STK_CHG!O64</f>
        <v>1.2897678417884779</v>
      </c>
      <c r="P64" s="10">
        <f>PPRD!P64+RCV_RCY!P64+IMP!P64-EXP!P64+STK_CHG!P64</f>
        <v>1.9346517626827171</v>
      </c>
      <c r="Q64" s="10">
        <f>PPRD!Q64+RCV_RCY!Q64+IMP!Q64-EXP!Q64+STK_CHG!Q64</f>
        <v>1.9346517626827171</v>
      </c>
      <c r="R64" s="10">
        <f>PPRD!R64+RCV_RCY!R64+IMP!R64-EXP!R64+STK_CHG!R64</f>
        <v>3.224419604471195</v>
      </c>
      <c r="S64" s="10">
        <f>PPRD!S64+RCV_RCY!S64+IMP!S64-EXP!S64+STK_CHG!S64</f>
        <v>3.224419604471195</v>
      </c>
      <c r="T64" s="10">
        <f>PPRD!T64+RCV_RCY!T64+IMP!T64-EXP!T64+STK_CHG!T64</f>
        <v>0</v>
      </c>
      <c r="U64" s="10">
        <f>PPRD!U64+RCV_RCY!U64+IMP!U64-EXP!U64+STK_CHG!U64</f>
        <v>1.236285468615649</v>
      </c>
      <c r="V64" s="10">
        <f>PPRD!V64+RCV_RCY!V64+IMP!V64-EXP!V64+STK_CHG!V64</f>
        <v>4.0260533104041274</v>
      </c>
      <c r="W64" s="10">
        <f>PPRD!W64+RCV_RCY!W64+IMP!W64-EXP!W64+STK_CHG!W64</f>
        <v>3.0484092863284609</v>
      </c>
      <c r="X64" s="10">
        <f>PPRD!X64+RCV_RCY!X64+IMP!X64-EXP!X64+STK_CHG!X64</f>
        <v>3.006448839208943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</f>
        <v>0</v>
      </c>
      <c r="D65" s="10">
        <f>PPRD!D65+RCV_RCY!D65+IMP!D65-EXP!D65+STK_CHG!D65</f>
        <v>0</v>
      </c>
      <c r="E65" s="10">
        <f>PPRD!E65+RCV_RCY!E65+IMP!E65-EXP!E65+STK_CHG!E65</f>
        <v>0</v>
      </c>
      <c r="F65" s="10">
        <f>PPRD!F65+RCV_RCY!F65+IMP!F65-EXP!F65+STK_CHG!F65</f>
        <v>0</v>
      </c>
      <c r="G65" s="10">
        <f>PPRD!G65+RCV_RCY!G65+IMP!G65-EXP!G65+STK_CHG!G65</f>
        <v>0</v>
      </c>
      <c r="H65" s="10">
        <f>PPRD!H65+RCV_RCY!H65+IMP!H65-EXP!H65+STK_CHG!H65</f>
        <v>0</v>
      </c>
      <c r="I65" s="10">
        <f>PPRD!I65+RCV_RCY!I65+IMP!I65-EXP!I65+STK_CHG!I65</f>
        <v>70.808856405846939</v>
      </c>
      <c r="J65" s="10">
        <f>PPRD!J65+RCV_RCY!J65+IMP!J65-EXP!J65+STK_CHG!J65</f>
        <v>133.9283748925194</v>
      </c>
      <c r="K65" s="10">
        <f>PPRD!K65+RCV_RCY!K65+IMP!K65-EXP!K65+STK_CHG!K65</f>
        <v>133.05786758383496</v>
      </c>
      <c r="L65" s="10">
        <f>PPRD!L65+RCV_RCY!L65+IMP!L65-EXP!L65+STK_CHG!L65</f>
        <v>221.47678417884779</v>
      </c>
      <c r="M65" s="10">
        <f>PPRD!M65+RCV_RCY!M65+IMP!M65-EXP!M65+STK_CHG!M65</f>
        <v>321.28091143594156</v>
      </c>
      <c r="N65" s="10">
        <f>PPRD!N65+RCV_RCY!N65+IMP!N65-EXP!N65+STK_CHG!N65</f>
        <v>303.39062768701638</v>
      </c>
      <c r="O65" s="10">
        <f>PPRD!O65+RCV_RCY!O65+IMP!O65-EXP!O65+STK_CHG!O65</f>
        <v>274.52536543422178</v>
      </c>
      <c r="P65" s="10">
        <f>PPRD!P65+RCV_RCY!P65+IMP!P65-EXP!P65+STK_CHG!P65</f>
        <v>267.61719690455726</v>
      </c>
      <c r="Q65" s="10">
        <f>PPRD!Q65+RCV_RCY!Q65+IMP!Q65-EXP!Q65+STK_CHG!Q65</f>
        <v>265.83654342218398</v>
      </c>
      <c r="R65" s="10">
        <f>PPRD!R65+RCV_RCY!R65+IMP!R65-EXP!R65+STK_CHG!R65</f>
        <v>303.17858985382634</v>
      </c>
      <c r="S65" s="10">
        <f>PPRD!S65+RCV_RCY!S65+IMP!S65-EXP!S65+STK_CHG!S65</f>
        <v>247.41349957007731</v>
      </c>
      <c r="T65" s="10">
        <f>PPRD!T65+RCV_RCY!T65+IMP!T65-EXP!T65+STK_CHG!T65</f>
        <v>250.85907136715389</v>
      </c>
      <c r="U65" s="10">
        <f>PPRD!U65+RCV_RCY!U65+IMP!U65-EXP!U65+STK_CHG!U65</f>
        <v>265.84539982803091</v>
      </c>
      <c r="V65" s="10">
        <f>PPRD!V65+RCV_RCY!V65+IMP!V65-EXP!V65+STK_CHG!V65</f>
        <v>267.71263972484957</v>
      </c>
      <c r="W65" s="10">
        <f>PPRD!W65+RCV_RCY!W65+IMP!W65-EXP!W65+STK_CHG!W65</f>
        <v>232.53585554600164</v>
      </c>
      <c r="X65" s="10">
        <f>PPRD!X65+RCV_RCY!X65+IMP!X65-EXP!X65+STK_CHG!X65</f>
        <v>290.28486672398964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</f>
        <v>0</v>
      </c>
      <c r="D66" s="10">
        <f>PPRD!D66+RCV_RCY!D66+IMP!D66-EXP!D66+STK_CHG!D66</f>
        <v>0</v>
      </c>
      <c r="E66" s="10">
        <f>PPRD!E66+RCV_RCY!E66+IMP!E66-EXP!E66+STK_CHG!E66</f>
        <v>0</v>
      </c>
      <c r="F66" s="10">
        <f>PPRD!F66+RCV_RCY!F66+IMP!F66-EXP!F66+STK_CHG!F66</f>
        <v>0</v>
      </c>
      <c r="G66" s="10">
        <f>PPRD!G66+RCV_RCY!G66+IMP!G66-EXP!G66+STK_CHG!G66</f>
        <v>0</v>
      </c>
      <c r="H66" s="10">
        <f>PPRD!H66+RCV_RCY!H66+IMP!H66-EXP!H66+STK_CHG!H66</f>
        <v>0</v>
      </c>
      <c r="I66" s="10">
        <f>PPRD!I66+RCV_RCY!I66+IMP!I66-EXP!I66+STK_CHG!I66</f>
        <v>0</v>
      </c>
      <c r="J66" s="10">
        <f>PPRD!J66+RCV_RCY!J66+IMP!J66-EXP!J66+STK_CHG!J66</f>
        <v>0</v>
      </c>
      <c r="K66" s="10">
        <f>PPRD!K66+RCV_RCY!K66+IMP!K66-EXP!K66+STK_CHG!K66</f>
        <v>0</v>
      </c>
      <c r="L66" s="10">
        <f>PPRD!L66+RCV_RCY!L66+IMP!L66-EXP!L66+STK_CHG!L66</f>
        <v>0</v>
      </c>
      <c r="M66" s="10">
        <f>PPRD!M66+RCV_RCY!M66+IMP!M66-EXP!M66+STK_CHG!M66</f>
        <v>0</v>
      </c>
      <c r="N66" s="10">
        <f>PPRD!N66+RCV_RCY!N66+IMP!N66-EXP!N66+STK_CHG!N66</f>
        <v>0</v>
      </c>
      <c r="O66" s="10">
        <f>PPRD!O66+RCV_RCY!O66+IMP!O66-EXP!O66+STK_CHG!O66</f>
        <v>6.1860705073086839</v>
      </c>
      <c r="P66" s="10">
        <f>PPRD!P66+RCV_RCY!P66+IMP!P66-EXP!P66+STK_CHG!P66</f>
        <v>2.6511607910576092</v>
      </c>
      <c r="Q66" s="10">
        <f>PPRD!Q66+RCV_RCY!Q66+IMP!Q66-EXP!Q66+STK_CHG!Q66</f>
        <v>2.6511607910576092</v>
      </c>
      <c r="R66" s="10">
        <f>PPRD!R66+RCV_RCY!R66+IMP!R66-EXP!R66+STK_CHG!R66</f>
        <v>16.79088564058469</v>
      </c>
      <c r="S66" s="10">
        <f>PPRD!S66+RCV_RCY!S66+IMP!S66-EXP!S66+STK_CHG!S66</f>
        <v>4.4186586414445399</v>
      </c>
      <c r="T66" s="10">
        <f>PPRD!T66+RCV_RCY!T66+IMP!T66-EXP!T66+STK_CHG!T66</f>
        <v>0</v>
      </c>
      <c r="U66" s="10">
        <f>PPRD!U66+RCV_RCY!U66+IMP!U66-EXP!U66+STK_CHG!U66</f>
        <v>1.442218400687876</v>
      </c>
      <c r="V66" s="10">
        <f>PPRD!V66+RCV_RCY!V66+IMP!V66-EXP!V66+STK_CHG!V66</f>
        <v>7.629234737747205</v>
      </c>
      <c r="W66" s="10">
        <f>PPRD!W66+RCV_RCY!W66+IMP!W66-EXP!W66+STK_CHG!W66</f>
        <v>14.81487532244196</v>
      </c>
      <c r="X66" s="10">
        <f>PPRD!X66+RCV_RCY!X66+IMP!X66-EXP!X66+STK_CHG!X66</f>
        <v>28.99922613929493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</f>
        <v>0</v>
      </c>
      <c r="D67" s="10">
        <f>PPRD!D67+RCV_RCY!D67+IMP!D67-EXP!D67+STK_CHG!D67</f>
        <v>0</v>
      </c>
      <c r="E67" s="10">
        <f>PPRD!E67+RCV_RCY!E67+IMP!E67-EXP!E67+STK_CHG!E67</f>
        <v>0</v>
      </c>
      <c r="F67" s="10">
        <f>PPRD!F67+RCV_RCY!F67+IMP!F67-EXP!F67+STK_CHG!F67</f>
        <v>0</v>
      </c>
      <c r="G67" s="10">
        <f>PPRD!G67+RCV_RCY!G67+IMP!G67-EXP!G67+STK_CHG!G67</f>
        <v>0</v>
      </c>
      <c r="H67" s="10">
        <f>PPRD!H67+RCV_RCY!H67+IMP!H67-EXP!H67+STK_CHG!H67</f>
        <v>0</v>
      </c>
      <c r="I67" s="10">
        <f>PPRD!I67+RCV_RCY!I67+IMP!I67-EXP!I67+STK_CHG!I67</f>
        <v>0</v>
      </c>
      <c r="J67" s="10">
        <f>PPRD!J67+RCV_RCY!J67+IMP!J67-EXP!J67+STK_CHG!J67</f>
        <v>0</v>
      </c>
      <c r="K67" s="10">
        <f>PPRD!K67+RCV_RCY!K67+IMP!K67-EXP!K67+STK_CHG!K67</f>
        <v>0</v>
      </c>
      <c r="L67" s="10">
        <f>PPRD!L67+RCV_RCY!L67+IMP!L67-EXP!L67+STK_CHG!L67</f>
        <v>0</v>
      </c>
      <c r="M67" s="10">
        <f>PPRD!M67+RCV_RCY!M67+IMP!M67-EXP!M67+STK_CHG!M67</f>
        <v>0</v>
      </c>
      <c r="N67" s="10">
        <f>PPRD!N67+RCV_RCY!N67+IMP!N67-EXP!N67+STK_CHG!N67</f>
        <v>0</v>
      </c>
      <c r="O67" s="10">
        <f>PPRD!O67+RCV_RCY!O67+IMP!O67-EXP!O67+STK_CHG!O67</f>
        <v>0</v>
      </c>
      <c r="P67" s="10">
        <f>PPRD!P67+RCV_RCY!P67+IMP!P67-EXP!P67+STK_CHG!P67</f>
        <v>0</v>
      </c>
      <c r="Q67" s="10">
        <f>PPRD!Q67+RCV_RCY!Q67+IMP!Q67-EXP!Q67+STK_CHG!Q67</f>
        <v>0</v>
      </c>
      <c r="R67" s="10">
        <f>PPRD!R67+RCV_RCY!R67+IMP!R67-EXP!R67+STK_CHG!R67</f>
        <v>0</v>
      </c>
      <c r="S67" s="10">
        <f>PPRD!S67+RCV_RCY!S67+IMP!S67-EXP!S67+STK_CHG!S67</f>
        <v>0</v>
      </c>
      <c r="T67" s="10">
        <f>PPRD!T67+RCV_RCY!T67+IMP!T67-EXP!T67+STK_CHG!T67</f>
        <v>0</v>
      </c>
      <c r="U67" s="10">
        <f>PPRD!U67+RCV_RCY!U67+IMP!U67-EXP!U67+STK_CHG!U67</f>
        <v>0</v>
      </c>
      <c r="V67" s="10">
        <f>PPRD!V67+RCV_RCY!V67+IMP!V67-EXP!V67+STK_CHG!V67</f>
        <v>0</v>
      </c>
      <c r="W67" s="10">
        <f>PPRD!W67+RCV_RCY!W67+IMP!W67-EXP!W67+STK_CHG!W67</f>
        <v>0</v>
      </c>
      <c r="X67" s="10">
        <f>PPRD!X67+RCV_RCY!X67+IMP!X67-EXP!X67+STK_CHG!X67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</f>
        <v>0</v>
      </c>
      <c r="D68" s="10">
        <f>PPRD!D68+RCV_RCY!D68+IMP!D68-EXP!D68+STK_CHG!D68</f>
        <v>0</v>
      </c>
      <c r="E68" s="10">
        <f>PPRD!E68+RCV_RCY!E68+IMP!E68-EXP!E68+STK_CHG!E68</f>
        <v>0</v>
      </c>
      <c r="F68" s="10">
        <f>PPRD!F68+RCV_RCY!F68+IMP!F68-EXP!F68+STK_CHG!F68</f>
        <v>0</v>
      </c>
      <c r="G68" s="10">
        <f>PPRD!G68+RCV_RCY!G68+IMP!G68-EXP!G68+STK_CHG!G68</f>
        <v>0</v>
      </c>
      <c r="H68" s="10">
        <f>PPRD!H68+RCV_RCY!H68+IMP!H68-EXP!H68+STK_CHG!H68</f>
        <v>0</v>
      </c>
      <c r="I68" s="10">
        <f>PPRD!I68+RCV_RCY!I68+IMP!I68-EXP!I68+STK_CHG!I68</f>
        <v>0</v>
      </c>
      <c r="J68" s="10">
        <f>PPRD!J68+RCV_RCY!J68+IMP!J68-EXP!J68+STK_CHG!J68</f>
        <v>0</v>
      </c>
      <c r="K68" s="10">
        <f>PPRD!K68+RCV_RCY!K68+IMP!K68-EXP!K68+STK_CHG!K68</f>
        <v>0</v>
      </c>
      <c r="L68" s="10">
        <f>PPRD!L68+RCV_RCY!L68+IMP!L68-EXP!L68+STK_CHG!L68</f>
        <v>0</v>
      </c>
      <c r="M68" s="10">
        <f>PPRD!M68+RCV_RCY!M68+IMP!M68-EXP!M68+STK_CHG!M68</f>
        <v>0</v>
      </c>
      <c r="N68" s="10">
        <f>PPRD!N68+RCV_RCY!N68+IMP!N68-EXP!N68+STK_CHG!N68</f>
        <v>0</v>
      </c>
      <c r="O68" s="10">
        <f>PPRD!O68+RCV_RCY!O68+IMP!O68-EXP!O68+STK_CHG!O68</f>
        <v>0</v>
      </c>
      <c r="P68" s="10">
        <f>PPRD!P68+RCV_RCY!P68+IMP!P68-EXP!P68+STK_CHG!P68</f>
        <v>0</v>
      </c>
      <c r="Q68" s="10">
        <f>PPRD!Q68+RCV_RCY!Q68+IMP!Q68-EXP!Q68+STK_CHG!Q68</f>
        <v>0</v>
      </c>
      <c r="R68" s="10">
        <f>PPRD!R68+RCV_RCY!R68+IMP!R68-EXP!R68+STK_CHG!R68</f>
        <v>0</v>
      </c>
      <c r="S68" s="10">
        <f>PPRD!S68+RCV_RCY!S68+IMP!S68-EXP!S68+STK_CHG!S68</f>
        <v>0</v>
      </c>
      <c r="T68" s="10">
        <f>PPRD!T68+RCV_RCY!T68+IMP!T68-EXP!T68+STK_CHG!T68</f>
        <v>0</v>
      </c>
      <c r="U68" s="10">
        <f>PPRD!U68+RCV_RCY!U68+IMP!U68-EXP!U68+STK_CHG!U68</f>
        <v>0</v>
      </c>
      <c r="V68" s="10">
        <f>PPRD!V68+RCV_RCY!V68+IMP!V68-EXP!V68+STK_CHG!V68</f>
        <v>0</v>
      </c>
      <c r="W68" s="10">
        <f>PPRD!W68+RCV_RCY!W68+IMP!W68-EXP!W68+STK_CHG!W68</f>
        <v>0</v>
      </c>
      <c r="X68" s="10">
        <f>PPRD!X68+RCV_RCY!X68+IMP!X68-EXP!X68+STK_CHG!X68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</f>
        <v>0</v>
      </c>
      <c r="D69" s="10">
        <f>PPRD!D69+RCV_RCY!D69+IMP!D69-EXP!D69+STK_CHG!D69</f>
        <v>0</v>
      </c>
      <c r="E69" s="10">
        <f>PPRD!E69+RCV_RCY!E69+IMP!E69-EXP!E69+STK_CHG!E69</f>
        <v>0</v>
      </c>
      <c r="F69" s="10">
        <f>PPRD!F69+RCV_RCY!F69+IMP!F69-EXP!F69+STK_CHG!F69</f>
        <v>0</v>
      </c>
      <c r="G69" s="10">
        <f>PPRD!G69+RCV_RCY!G69+IMP!G69-EXP!G69+STK_CHG!G69</f>
        <v>0</v>
      </c>
      <c r="H69" s="10">
        <f>PPRD!H69+RCV_RCY!H69+IMP!H69-EXP!H69+STK_CHG!H69</f>
        <v>0</v>
      </c>
      <c r="I69" s="10">
        <f>PPRD!I69+RCV_RCY!I69+IMP!I69-EXP!I69+STK_CHG!I69</f>
        <v>0.92966466036113493</v>
      </c>
      <c r="J69" s="10">
        <f>PPRD!J69+RCV_RCY!J69+IMP!J69-EXP!J69+STK_CHG!J69</f>
        <v>2.5725709372312981</v>
      </c>
      <c r="K69" s="10">
        <f>PPRD!K69+RCV_RCY!K69+IMP!K69-EXP!K69+STK_CHG!K69</f>
        <v>4.4946689595872744</v>
      </c>
      <c r="L69" s="10">
        <f>PPRD!L69+RCV_RCY!L69+IMP!L69-EXP!L69+STK_CHG!L69</f>
        <v>3.9538263112639722</v>
      </c>
      <c r="M69" s="10">
        <f>PPRD!M69+RCV_RCY!M69+IMP!M69-EXP!M69+STK_CHG!M69</f>
        <v>4.243680137575236</v>
      </c>
      <c r="N69" s="10">
        <f>PPRD!N69+RCV_RCY!N69+IMP!N69-EXP!N69+STK_CHG!N69</f>
        <v>4.096130696474634</v>
      </c>
      <c r="O69" s="10">
        <f>PPRD!O69+RCV_RCY!O69+IMP!O69-EXP!O69+STK_CHG!O69</f>
        <v>4.1782459157351681</v>
      </c>
      <c r="P69" s="10">
        <f>PPRD!P69+RCV_RCY!P69+IMP!P69-EXP!P69+STK_CHG!P69</f>
        <v>3.9785898538263105</v>
      </c>
      <c r="Q69" s="10">
        <f>PPRD!Q69+RCV_RCY!Q69+IMP!Q69-EXP!Q69+STK_CHG!Q69</f>
        <v>4.8693895098882196</v>
      </c>
      <c r="R69" s="10">
        <f>PPRD!R69+RCV_RCY!R69+IMP!R69-EXP!R69+STK_CHG!R69</f>
        <v>3.306964746345658</v>
      </c>
      <c r="S69" s="10">
        <f>PPRD!S69+RCV_RCY!S69+IMP!S69-EXP!S69+STK_CHG!S69</f>
        <v>2.2278589853826309</v>
      </c>
      <c r="T69" s="10">
        <f>PPRD!T69+RCV_RCY!T69+IMP!T69-EXP!T69+STK_CHG!T69</f>
        <v>0</v>
      </c>
      <c r="U69" s="10">
        <f>PPRD!U69+RCV_RCY!U69+IMP!U69-EXP!U69+STK_CHG!U69</f>
        <v>0</v>
      </c>
      <c r="V69" s="10">
        <f>PPRD!V69+RCV_RCY!V69+IMP!V69-EXP!V69+STK_CHG!V69</f>
        <v>0</v>
      </c>
      <c r="W69" s="10">
        <f>PPRD!W69+RCV_RCY!W69+IMP!W69-EXP!W69+STK_CHG!W69</f>
        <v>0</v>
      </c>
      <c r="X69" s="10">
        <f>PPRD!X69+RCV_RCY!X69+IMP!X69-EXP!X69+STK_CHG!X69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</f>
        <v>0</v>
      </c>
      <c r="D70" s="10">
        <f>PPRD!D70+RCV_RCY!D70+IMP!D70-EXP!D70+STK_CHG!D70</f>
        <v>0</v>
      </c>
      <c r="E70" s="10">
        <f>PPRD!E70+RCV_RCY!E70+IMP!E70-EXP!E70+STK_CHG!E70</f>
        <v>0</v>
      </c>
      <c r="F70" s="10">
        <f>PPRD!F70+RCV_RCY!F70+IMP!F70-EXP!F70+STK_CHG!F70</f>
        <v>0</v>
      </c>
      <c r="G70" s="10">
        <f>PPRD!G70+RCV_RCY!G70+IMP!G70-EXP!G70+STK_CHG!G70</f>
        <v>0</v>
      </c>
      <c r="H70" s="10">
        <f>PPRD!H70+RCV_RCY!H70+IMP!H70-EXP!H70+STK_CHG!H70</f>
        <v>0</v>
      </c>
      <c r="I70" s="10">
        <f>PPRD!I70+RCV_RCY!I70+IMP!I70-EXP!I70+STK_CHG!I70</f>
        <v>0</v>
      </c>
      <c r="J70" s="10">
        <f>PPRD!J70+RCV_RCY!J70+IMP!J70-EXP!J70+STK_CHG!J70</f>
        <v>0</v>
      </c>
      <c r="K70" s="10">
        <f>PPRD!K70+RCV_RCY!K70+IMP!K70-EXP!K70+STK_CHG!K70</f>
        <v>0</v>
      </c>
      <c r="L70" s="10">
        <f>PPRD!L70+RCV_RCY!L70+IMP!L70-EXP!L70+STK_CHG!L70</f>
        <v>0</v>
      </c>
      <c r="M70" s="10">
        <f>PPRD!M70+RCV_RCY!M70+IMP!M70-EXP!M70+STK_CHG!M70</f>
        <v>0</v>
      </c>
      <c r="N70" s="10">
        <f>PPRD!N70+RCV_RCY!N70+IMP!N70-EXP!N70+STK_CHG!N70</f>
        <v>0</v>
      </c>
      <c r="O70" s="10">
        <f>PPRD!O70+RCV_RCY!O70+IMP!O70-EXP!O70+STK_CHG!O70</f>
        <v>0</v>
      </c>
      <c r="P70" s="10">
        <f>PPRD!P70+RCV_RCY!P70+IMP!P70-EXP!P70+STK_CHG!P70</f>
        <v>0</v>
      </c>
      <c r="Q70" s="10">
        <f>PPRD!Q70+RCV_RCY!Q70+IMP!Q70-EXP!Q70+STK_CHG!Q70</f>
        <v>595.04840928632836</v>
      </c>
      <c r="R70" s="10">
        <f>PPRD!R70+RCV_RCY!R70+IMP!R70-EXP!R70+STK_CHG!R70</f>
        <v>600.88357695614786</v>
      </c>
      <c r="S70" s="10">
        <f>PPRD!S70+RCV_RCY!S70+IMP!S70-EXP!S70+STK_CHG!S70</f>
        <v>604.42983662940674</v>
      </c>
      <c r="T70" s="10">
        <f>PPRD!T70+RCV_RCY!T70+IMP!T70-EXP!T70+STK_CHG!T70</f>
        <v>624.38667239896813</v>
      </c>
      <c r="U70" s="10">
        <f>PPRD!U70+RCV_RCY!U70+IMP!U70-EXP!U70+STK_CHG!U70</f>
        <v>649.81263972484953</v>
      </c>
      <c r="V70" s="10">
        <f>PPRD!V70+RCV_RCY!V70+IMP!V70-EXP!V70+STK_CHG!V70</f>
        <v>681.20851246775578</v>
      </c>
      <c r="W70" s="10">
        <f>PPRD!W70+RCV_RCY!W70+IMP!W70-EXP!W70+STK_CHG!W70</f>
        <v>718.56784178847795</v>
      </c>
      <c r="X70" s="10">
        <f>PPRD!X70+RCV_RCY!X70+IMP!X70-EXP!X70+STK_CHG!X70</f>
        <v>754.78349097162504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87.107136715391221</v>
      </c>
      <c r="D71" s="37">
        <f t="shared" si="22"/>
        <v>87.274290627687009</v>
      </c>
      <c r="E71" s="37">
        <f t="shared" si="22"/>
        <v>91.143594153052447</v>
      </c>
      <c r="F71" s="37">
        <f t="shared" si="22"/>
        <v>95.32347377472054</v>
      </c>
      <c r="G71" s="37">
        <f t="shared" si="22"/>
        <v>96.230954428202921</v>
      </c>
      <c r="H71" s="37">
        <f t="shared" si="22"/>
        <v>140.05924333619956</v>
      </c>
      <c r="I71" s="37">
        <f t="shared" si="22"/>
        <v>145.09888220120379</v>
      </c>
      <c r="J71" s="37">
        <f t="shared" si="22"/>
        <v>133.39544282029235</v>
      </c>
      <c r="K71" s="37">
        <f t="shared" si="22"/>
        <v>132.82218400687876</v>
      </c>
      <c r="L71" s="37">
        <f t="shared" si="22"/>
        <v>139.67712811693895</v>
      </c>
      <c r="M71" s="37">
        <f t="shared" si="22"/>
        <v>158.68925193465176</v>
      </c>
      <c r="N71" s="37">
        <f t="shared" si="22"/>
        <v>180.08985382631124</v>
      </c>
      <c r="O71" s="37">
        <f t="shared" si="22"/>
        <v>151.71487532244194</v>
      </c>
      <c r="P71" s="37">
        <f t="shared" si="22"/>
        <v>169.53276010318143</v>
      </c>
      <c r="Q71" s="37">
        <f t="shared" si="22"/>
        <v>169.96276870163371</v>
      </c>
      <c r="R71" s="37">
        <f t="shared" si="22"/>
        <v>155.13035253654343</v>
      </c>
      <c r="S71" s="37">
        <f t="shared" si="22"/>
        <v>197.59905417024936</v>
      </c>
      <c r="T71" s="37">
        <f t="shared" si="22"/>
        <v>188.50653482373173</v>
      </c>
      <c r="U71" s="37">
        <f t="shared" si="22"/>
        <v>173.68443680137574</v>
      </c>
      <c r="V71" s="37">
        <f t="shared" si="22"/>
        <v>179.45313843508166</v>
      </c>
      <c r="W71" s="37">
        <f t="shared" si="22"/>
        <v>187.12493551160787</v>
      </c>
      <c r="X71" s="37">
        <f t="shared" ref="X71" si="23">SUM(X72:X73)</f>
        <v>186.66405846947546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</f>
        <v>0</v>
      </c>
      <c r="D72" s="10">
        <f>PPRD!D72+RCV_RCY!D72+IMP!D72-EXP!D72+STK_CHG!D72</f>
        <v>0</v>
      </c>
      <c r="E72" s="10">
        <f>PPRD!E72+RCV_RCY!E72+IMP!E72-EXP!E72+STK_CHG!E72</f>
        <v>0</v>
      </c>
      <c r="F72" s="10">
        <f>PPRD!F72+RCV_RCY!F72+IMP!F72-EXP!F72+STK_CHG!F72</f>
        <v>0.69269131556319852</v>
      </c>
      <c r="G72" s="10">
        <f>PPRD!G72+RCV_RCY!G72+IMP!G72-EXP!G72+STK_CHG!G72</f>
        <v>1.671883061049011</v>
      </c>
      <c r="H72" s="10">
        <f>PPRD!H72+RCV_RCY!H72+IMP!H72-EXP!H72+STK_CHG!H72</f>
        <v>36.591229578675843</v>
      </c>
      <c r="I72" s="10">
        <f>PPRD!I72+RCV_RCY!I72+IMP!I72-EXP!I72+STK_CHG!I72</f>
        <v>44.759759243336198</v>
      </c>
      <c r="J72" s="10">
        <f>PPRD!J72+RCV_RCY!J72+IMP!J72-EXP!J72+STK_CHG!J72</f>
        <v>39.409544282029238</v>
      </c>
      <c r="K72" s="10">
        <f>PPRD!K72+RCV_RCY!K72+IMP!K72-EXP!K72+STK_CHG!K72</f>
        <v>41.439724849527082</v>
      </c>
      <c r="L72" s="10">
        <f>PPRD!L72+RCV_RCY!L72+IMP!L72-EXP!L72+STK_CHG!L72</f>
        <v>40.651590713671538</v>
      </c>
      <c r="M72" s="10">
        <f>PPRD!M72+RCV_RCY!M72+IMP!M72-EXP!M72+STK_CHG!M72</f>
        <v>62.792605331040413</v>
      </c>
      <c r="N72" s="10">
        <f>PPRD!N72+RCV_RCY!N72+IMP!N72-EXP!N72+STK_CHG!N72</f>
        <v>81.637575236457423</v>
      </c>
      <c r="O72" s="10">
        <f>PPRD!O72+RCV_RCY!O72+IMP!O72-EXP!O72+STK_CHG!O72</f>
        <v>65.778159931212372</v>
      </c>
      <c r="P72" s="10">
        <f>PPRD!P72+RCV_RCY!P72+IMP!P72-EXP!P72+STK_CHG!P72</f>
        <v>72.847979363714529</v>
      </c>
      <c r="Q72" s="10">
        <f>PPRD!Q72+RCV_RCY!Q72+IMP!Q72-EXP!Q72+STK_CHG!Q72</f>
        <v>88.229664660361124</v>
      </c>
      <c r="R72" s="10">
        <f>PPRD!R72+RCV_RCY!R72+IMP!R72-EXP!R72+STK_CHG!R72</f>
        <v>57.752880481513337</v>
      </c>
      <c r="S72" s="10">
        <f>PPRD!S72+RCV_RCY!S72+IMP!S72-EXP!S72+STK_CHG!S72</f>
        <v>93.939896818572663</v>
      </c>
      <c r="T72" s="10">
        <f>PPRD!T72+RCV_RCY!T72+IMP!T72-EXP!T72+STK_CHG!T72</f>
        <v>98.759845227858989</v>
      </c>
      <c r="U72" s="10">
        <f>PPRD!U72+RCV_RCY!U72+IMP!U72-EXP!U72+STK_CHG!U72</f>
        <v>90.284780739466896</v>
      </c>
      <c r="V72" s="10">
        <f>PPRD!V72+RCV_RCY!V72+IMP!V72-EXP!V72+STK_CHG!V72</f>
        <v>90.446861564918308</v>
      </c>
      <c r="W72" s="10">
        <f>PPRD!W72+RCV_RCY!W72+IMP!W72-EXP!W72+STK_CHG!W72</f>
        <v>99.465348237317272</v>
      </c>
      <c r="X72" s="10">
        <f>PPRD!X72+RCV_RCY!X72+IMP!X72-EXP!X72+STK_CHG!X72</f>
        <v>93.478761822871874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</f>
        <v>87.107136715391221</v>
      </c>
      <c r="D73" s="10">
        <f>PPRD!D73+RCV_RCY!D73+IMP!D73-EXP!D73+STK_CHG!D73</f>
        <v>87.274290627687009</v>
      </c>
      <c r="E73" s="10">
        <f>PPRD!E73+RCV_RCY!E73+IMP!E73-EXP!E73+STK_CHG!E73</f>
        <v>91.143594153052447</v>
      </c>
      <c r="F73" s="10">
        <f>PPRD!F73+RCV_RCY!F73+IMP!F73-EXP!F73+STK_CHG!F73</f>
        <v>94.630782459157345</v>
      </c>
      <c r="G73" s="10">
        <f>PPRD!G73+RCV_RCY!G73+IMP!G73-EXP!G73+STK_CHG!G73</f>
        <v>94.559071367153905</v>
      </c>
      <c r="H73" s="10">
        <f>PPRD!H73+RCV_RCY!H73+IMP!H73-EXP!H73+STK_CHG!H73</f>
        <v>103.46801375752371</v>
      </c>
      <c r="I73" s="10">
        <f>PPRD!I73+RCV_RCY!I73+IMP!I73-EXP!I73+STK_CHG!I73</f>
        <v>100.3391229578676</v>
      </c>
      <c r="J73" s="10">
        <f>PPRD!J73+RCV_RCY!J73+IMP!J73-EXP!J73+STK_CHG!J73</f>
        <v>93.985898538263115</v>
      </c>
      <c r="K73" s="10">
        <f>PPRD!K73+RCV_RCY!K73+IMP!K73-EXP!K73+STK_CHG!K73</f>
        <v>91.382459157351676</v>
      </c>
      <c r="L73" s="10">
        <f>PPRD!L73+RCV_RCY!L73+IMP!L73-EXP!L73+STK_CHG!L73</f>
        <v>99.025537403267393</v>
      </c>
      <c r="M73" s="10">
        <f>PPRD!M73+RCV_RCY!M73+IMP!M73-EXP!M73+STK_CHG!M73</f>
        <v>95.896646603611345</v>
      </c>
      <c r="N73" s="10">
        <f>PPRD!N73+RCV_RCY!N73+IMP!N73-EXP!N73+STK_CHG!N73</f>
        <v>98.452278589853819</v>
      </c>
      <c r="O73" s="10">
        <f>PPRD!O73+RCV_RCY!O73+IMP!O73-EXP!O73+STK_CHG!O73</f>
        <v>85.936715391229569</v>
      </c>
      <c r="P73" s="10">
        <f>PPRD!P73+RCV_RCY!P73+IMP!P73-EXP!P73+STK_CHG!P73</f>
        <v>96.684780739466888</v>
      </c>
      <c r="Q73" s="10">
        <f>PPRD!Q73+RCV_RCY!Q73+IMP!Q73-EXP!Q73+STK_CHG!Q73</f>
        <v>81.733104041272568</v>
      </c>
      <c r="R73" s="10">
        <f>PPRD!R73+RCV_RCY!R73+IMP!R73-EXP!R73+STK_CHG!R73</f>
        <v>97.377472055030083</v>
      </c>
      <c r="S73" s="10">
        <f>PPRD!S73+RCV_RCY!S73+IMP!S73-EXP!S73+STK_CHG!S73</f>
        <v>103.6591573516767</v>
      </c>
      <c r="T73" s="10">
        <f>PPRD!T73+RCV_RCY!T73+IMP!T73-EXP!T73+STK_CHG!T73</f>
        <v>89.746689595872724</v>
      </c>
      <c r="U73" s="10">
        <f>PPRD!U73+RCV_RCY!U73+IMP!U73-EXP!U73+STK_CHG!U73</f>
        <v>83.399656061908843</v>
      </c>
      <c r="V73" s="10">
        <f>PPRD!V73+RCV_RCY!V73+IMP!V73-EXP!V73+STK_CHG!V73</f>
        <v>89.006276870163362</v>
      </c>
      <c r="W73" s="10">
        <f>PPRD!W73+RCV_RCY!W73+IMP!W73-EXP!W73+STK_CHG!W73</f>
        <v>87.659587274290615</v>
      </c>
      <c r="X73" s="10">
        <f>PPRD!X73+RCV_RCY!X73+IMP!X73-EXP!X73+STK_CHG!X73</f>
        <v>93.185296646603589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</f>
        <v>0</v>
      </c>
      <c r="D74" s="37">
        <f>PPRD!D74+RCV_RCY!D74+IMP!D74-EXP!D74+STK_CHG!D74</f>
        <v>0</v>
      </c>
      <c r="E74" s="37">
        <f>PPRD!E74+RCV_RCY!E74+IMP!E74-EXP!E74+STK_CHG!E74</f>
        <v>0</v>
      </c>
      <c r="F74" s="37">
        <f>PPRD!F74+RCV_RCY!F74+IMP!F74-EXP!F74+STK_CHG!F74</f>
        <v>0</v>
      </c>
      <c r="G74" s="37">
        <f>PPRD!G74+RCV_RCY!G74+IMP!G74-EXP!G74+STK_CHG!G74</f>
        <v>0</v>
      </c>
      <c r="H74" s="37">
        <f>PPRD!H74+RCV_RCY!H74+IMP!H74-EXP!H74+STK_CHG!H74</f>
        <v>0</v>
      </c>
      <c r="I74" s="37">
        <f>PPRD!I74+RCV_RCY!I74+IMP!I74-EXP!I74+STK_CHG!I74</f>
        <v>0</v>
      </c>
      <c r="J74" s="37">
        <f>PPRD!J74+RCV_RCY!J74+IMP!J74-EXP!J74+STK_CHG!J74</f>
        <v>0</v>
      </c>
      <c r="K74" s="37">
        <f>PPRD!K74+RCV_RCY!K74+IMP!K74-EXP!K74+STK_CHG!K74</f>
        <v>0</v>
      </c>
      <c r="L74" s="37">
        <f>PPRD!L74+RCV_RCY!L74+IMP!L74-EXP!L74+STK_CHG!L74</f>
        <v>0</v>
      </c>
      <c r="M74" s="37">
        <f>PPRD!M74+RCV_RCY!M74+IMP!M74-EXP!M74+STK_CHG!M74</f>
        <v>0</v>
      </c>
      <c r="N74" s="37">
        <f>PPRD!N74+RCV_RCY!N74+IMP!N74-EXP!N74+STK_CHG!N74</f>
        <v>0</v>
      </c>
      <c r="O74" s="37">
        <f>PPRD!O74+RCV_RCY!O74+IMP!O74-EXP!O74+STK_CHG!O74</f>
        <v>0</v>
      </c>
      <c r="P74" s="37">
        <f>PPRD!P74+RCV_RCY!P74+IMP!P74-EXP!P74+STK_CHG!P74</f>
        <v>0</v>
      </c>
      <c r="Q74" s="37">
        <f>PPRD!Q74+RCV_RCY!Q74+IMP!Q74-EXP!Q74+STK_CHG!Q74</f>
        <v>0</v>
      </c>
      <c r="R74" s="37">
        <f>PPRD!R74+RCV_RCY!R74+IMP!R74-EXP!R74+STK_CHG!R74</f>
        <v>0</v>
      </c>
      <c r="S74" s="37">
        <f>PPRD!S74+RCV_RCY!S74+IMP!S74-EXP!S74+STK_CHG!S74</f>
        <v>0</v>
      </c>
      <c r="T74" s="37">
        <f>PPRD!T74+RCV_RCY!T74+IMP!T74-EXP!T74+STK_CHG!T74</f>
        <v>0</v>
      </c>
      <c r="U74" s="37">
        <f>PPRD!U74+RCV_RCY!U74+IMP!U74-EXP!U74+STK_CHG!U74</f>
        <v>0</v>
      </c>
      <c r="V74" s="37">
        <f>PPRD!V74+RCV_RCY!V74+IMP!V74-EXP!V74+STK_CHG!V74</f>
        <v>0</v>
      </c>
      <c r="W74" s="37">
        <f>PPRD!W74+RCV_RCY!W74+IMP!W74-EXP!W74+STK_CHG!W74</f>
        <v>0</v>
      </c>
      <c r="X74" s="37">
        <f>PPRD!X74+RCV_RCY!X74+IMP!X74-EXP!X74+STK_CHG!X74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</f>
        <v>0</v>
      </c>
      <c r="D75" s="37">
        <f>PPRD!D75+RCV_RCY!D75+IMP!D75-EXP!D75+STK_CHG!D75</f>
        <v>0</v>
      </c>
      <c r="E75" s="37">
        <f>PPRD!E75+RCV_RCY!E75+IMP!E75-EXP!E75+STK_CHG!E75</f>
        <v>0</v>
      </c>
      <c r="F75" s="37">
        <f>PPRD!F75+RCV_RCY!F75+IMP!F75-EXP!F75+STK_CHG!F75</f>
        <v>0</v>
      </c>
      <c r="G75" s="37">
        <f>PPRD!G75+RCV_RCY!G75+IMP!G75-EXP!G75+STK_CHG!G75</f>
        <v>0</v>
      </c>
      <c r="H75" s="37">
        <f>PPRD!H75+RCV_RCY!H75+IMP!H75-EXP!H75+STK_CHG!H75</f>
        <v>0</v>
      </c>
      <c r="I75" s="37">
        <f>PPRD!I75+RCV_RCY!I75+IMP!I75-EXP!I75+STK_CHG!I75</f>
        <v>0</v>
      </c>
      <c r="J75" s="37">
        <f>PPRD!J75+RCV_RCY!J75+IMP!J75-EXP!J75+STK_CHG!J75</f>
        <v>0</v>
      </c>
      <c r="K75" s="37">
        <f>PPRD!K75+RCV_RCY!K75+IMP!K75-EXP!K75+STK_CHG!K75</f>
        <v>0</v>
      </c>
      <c r="L75" s="37">
        <f>PPRD!L75+RCV_RCY!L75+IMP!L75-EXP!L75+STK_CHG!L75</f>
        <v>0</v>
      </c>
      <c r="M75" s="37">
        <f>PPRD!M75+RCV_RCY!M75+IMP!M75-EXP!M75+STK_CHG!M75</f>
        <v>1.3279449699054171</v>
      </c>
      <c r="N75" s="37">
        <f>PPRD!N75+RCV_RCY!N75+IMP!N75-EXP!N75+STK_CHG!N75</f>
        <v>1.7387790197764399</v>
      </c>
      <c r="O75" s="37">
        <f>PPRD!O75+RCV_RCY!O75+IMP!O75-EXP!O75+STK_CHG!O75</f>
        <v>2.1735167669819431</v>
      </c>
      <c r="P75" s="37">
        <f>PPRD!P75+RCV_RCY!P75+IMP!P75-EXP!P75+STK_CHG!P75</f>
        <v>1.7865864144454</v>
      </c>
      <c r="Q75" s="37">
        <f>PPRD!Q75+RCV_RCY!Q75+IMP!Q75-EXP!Q75+STK_CHG!Q75</f>
        <v>2.5174548581255372</v>
      </c>
      <c r="R75" s="37">
        <f>PPRD!R75+RCV_RCY!R75+IMP!R75-EXP!R75+STK_CHG!R75</f>
        <v>3.4537403267411859</v>
      </c>
      <c r="S75" s="37">
        <f>PPRD!S75+RCV_RCY!S75+IMP!S75-EXP!S75+STK_CHG!S75</f>
        <v>0</v>
      </c>
      <c r="T75" s="37">
        <f>PPRD!T75+RCV_RCY!T75+IMP!T75-EXP!T75+STK_CHG!T75</f>
        <v>0</v>
      </c>
      <c r="U75" s="37">
        <f>PPRD!U75+RCV_RCY!U75+IMP!U75-EXP!U75+STK_CHG!U75</f>
        <v>0</v>
      </c>
      <c r="V75" s="37">
        <f>PPRD!V75+RCV_RCY!V75+IMP!V75-EXP!V75+STK_CHG!V75</f>
        <v>0</v>
      </c>
      <c r="W75" s="37">
        <f>PPRD!W75+RCV_RCY!W75+IMP!W75-EXP!W75+STK_CHG!W75</f>
        <v>0</v>
      </c>
      <c r="X75" s="37">
        <f>PPRD!X75+RCV_RCY!X75+IMP!X75-EXP!X75+STK_CHG!X75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</f>
        <v>80.051590713671544</v>
      </c>
      <c r="D76" s="40">
        <f>PPRD!D76+RCV_RCY!D76+IMP!D76-EXP!D76+STK_CHG!D76</f>
        <v>20.550300945829747</v>
      </c>
      <c r="E76" s="40">
        <f>PPRD!E76+RCV_RCY!E76+IMP!E76-EXP!E76+STK_CHG!E76</f>
        <v>163.2846087704213</v>
      </c>
      <c r="F76" s="40">
        <f>PPRD!F76+RCV_RCY!F76+IMP!F76-EXP!F76+STK_CHG!F76</f>
        <v>240.24075666380048</v>
      </c>
      <c r="G76" s="40">
        <f>PPRD!G76+RCV_RCY!G76+IMP!G76-EXP!G76+STK_CHG!G76</f>
        <v>557.26569217540828</v>
      </c>
      <c r="H76" s="40">
        <f>PPRD!H76+RCV_RCY!H76+IMP!H76-EXP!H76+STK_CHG!H76</f>
        <v>586.7583834909716</v>
      </c>
      <c r="I76" s="40">
        <f>PPRD!I76+RCV_RCY!I76+IMP!I76-EXP!I76+STK_CHG!I76</f>
        <v>467.84178847807391</v>
      </c>
      <c r="J76" s="40">
        <f>PPRD!J76+RCV_RCY!J76+IMP!J76-EXP!J76+STK_CHG!J76</f>
        <v>643.85210662080829</v>
      </c>
      <c r="K76" s="40">
        <f>PPRD!K76+RCV_RCY!K76+IMP!K76-EXP!K76+STK_CHG!K76</f>
        <v>810.92003439380903</v>
      </c>
      <c r="L76" s="40">
        <f>PPRD!L76+RCV_RCY!L76+IMP!L76-EXP!L76+STK_CHG!L76</f>
        <v>410.66208082545143</v>
      </c>
      <c r="M76" s="40">
        <f>PPRD!M76+RCV_RCY!M76+IMP!M76-EXP!M76+STK_CHG!M76</f>
        <v>225.53740326741189</v>
      </c>
      <c r="N76" s="40">
        <f>PPRD!N76+RCV_RCY!N76+IMP!N76-EXP!N76+STK_CHG!N76</f>
        <v>241.8744625967326</v>
      </c>
      <c r="O76" s="40">
        <f>PPRD!O76+RCV_RCY!O76+IMP!O76-EXP!O76+STK_CHG!O76</f>
        <v>678.84780739466896</v>
      </c>
      <c r="P76" s="40">
        <f>PPRD!P76+RCV_RCY!P76+IMP!P76-EXP!P76+STK_CHG!P76</f>
        <v>238.69303525365439</v>
      </c>
      <c r="Q76" s="40">
        <f>PPRD!Q76+RCV_RCY!Q76+IMP!Q76-EXP!Q76+STK_CHG!Q76</f>
        <v>77.64402407566638</v>
      </c>
      <c r="R76" s="40">
        <f>PPRD!R76+RCV_RCY!R76+IMP!R76-EXP!R76+STK_CHG!R76</f>
        <v>194.84092863284604</v>
      </c>
      <c r="S76" s="40">
        <f>PPRD!S76+RCV_RCY!S76+IMP!S76-EXP!S76+STK_CHG!S76</f>
        <v>-437.23129836629403</v>
      </c>
      <c r="T76" s="40">
        <f>PPRD!T76+RCV_RCY!T76+IMP!T76-EXP!T76+STK_CHG!T76</f>
        <v>-230.78005159071364</v>
      </c>
      <c r="U76" s="40">
        <f>PPRD!U76+RCV_RCY!U76+IMP!U76-EXP!U76+STK_CHG!U76</f>
        <v>-228.45812553740325</v>
      </c>
      <c r="V76" s="40">
        <f>PPRD!V76+RCV_RCY!V76+IMP!V76-EXP!V76+STK_CHG!V76</f>
        <v>292.27609630266551</v>
      </c>
      <c r="W76" s="40">
        <f>PPRD!W76+RCV_RCY!W76+IMP!W76-EXP!W76+STK_CHG!W76</f>
        <v>125.21582115219258</v>
      </c>
      <c r="X76" s="40">
        <f>PPRD!X76+RCV_RCY!X76+IMP!X76-EXP!X76+STK_CHG!X76</f>
        <v>408.68314703353388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335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666.64402407566638</v>
      </c>
      <c r="D2" s="31">
        <f t="shared" si="0"/>
        <v>476.77196904557172</v>
      </c>
      <c r="E2" s="31">
        <f t="shared" si="0"/>
        <v>483.63688736027507</v>
      </c>
      <c r="F2" s="31">
        <f t="shared" si="0"/>
        <v>580.7053310404126</v>
      </c>
      <c r="G2" s="31">
        <f t="shared" si="0"/>
        <v>655.94196044711941</v>
      </c>
      <c r="H2" s="31">
        <f t="shared" si="0"/>
        <v>577.51332760103196</v>
      </c>
      <c r="I2" s="31">
        <f t="shared" si="0"/>
        <v>632.04978503869302</v>
      </c>
      <c r="J2" s="31">
        <f t="shared" si="0"/>
        <v>493.69441100601887</v>
      </c>
      <c r="K2" s="31">
        <f t="shared" si="0"/>
        <v>526.5357695614789</v>
      </c>
      <c r="L2" s="31">
        <f t="shared" si="0"/>
        <v>474.06139294926913</v>
      </c>
      <c r="M2" s="31">
        <f t="shared" si="0"/>
        <v>458.3930352536542</v>
      </c>
      <c r="N2" s="31">
        <f t="shared" si="0"/>
        <v>558.92338779019769</v>
      </c>
      <c r="O2" s="31">
        <f t="shared" si="0"/>
        <v>603.49191745485803</v>
      </c>
      <c r="P2" s="31">
        <f t="shared" si="0"/>
        <v>643.42699914015475</v>
      </c>
      <c r="Q2" s="31">
        <f t="shared" si="0"/>
        <v>605.09217540842656</v>
      </c>
      <c r="R2" s="31">
        <f t="shared" si="0"/>
        <v>641.27730008598451</v>
      </c>
      <c r="S2" s="31">
        <f t="shared" si="0"/>
        <v>762.94539982803099</v>
      </c>
      <c r="T2" s="31">
        <f t="shared" si="0"/>
        <v>776.82424763542554</v>
      </c>
      <c r="U2" s="31">
        <f t="shared" si="0"/>
        <v>808.40825451418755</v>
      </c>
      <c r="V2" s="31">
        <f t="shared" si="0"/>
        <v>952.30128976784181</v>
      </c>
      <c r="W2" s="31">
        <f t="shared" ref="W2:X2" si="1">SUM(W3,W17,W22,W25,W26,W51,W52,W71,W74,W75,W76)</f>
        <v>686.58968185726565</v>
      </c>
      <c r="X2" s="31">
        <f t="shared" si="1"/>
        <v>659.35984522785907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INTMARB_IN!C5+INTMARB_EX!C5</f>
        <v>0</v>
      </c>
      <c r="D5" s="10">
        <f>INTMARB_IN!D5+INTMARB_EX!D5</f>
        <v>0</v>
      </c>
      <c r="E5" s="10">
        <f>INTMARB_IN!E5+INTMARB_EX!E5</f>
        <v>0</v>
      </c>
      <c r="F5" s="10">
        <f>INTMARB_IN!F5+INTMARB_EX!F5</f>
        <v>0</v>
      </c>
      <c r="G5" s="10">
        <f>INTMARB_IN!G5+INTMARB_EX!G5</f>
        <v>0</v>
      </c>
      <c r="H5" s="10">
        <f>INTMARB_IN!H5+INTMARB_EX!H5</f>
        <v>0</v>
      </c>
      <c r="I5" s="10">
        <f>INTMARB_IN!I5+INTMARB_EX!I5</f>
        <v>0</v>
      </c>
      <c r="J5" s="10">
        <f>INTMARB_IN!J5+INTMARB_EX!J5</f>
        <v>0</v>
      </c>
      <c r="K5" s="10">
        <f>INTMARB_IN!K5+INTMARB_EX!K5</f>
        <v>0</v>
      </c>
      <c r="L5" s="10">
        <f>INTMARB_IN!L5+INTMARB_EX!L5</f>
        <v>0</v>
      </c>
      <c r="M5" s="10">
        <f>INTMARB_IN!M5+INTMARB_EX!M5</f>
        <v>0</v>
      </c>
      <c r="N5" s="10">
        <f>INTMARB_IN!N5+INTMARB_EX!N5</f>
        <v>0</v>
      </c>
      <c r="O5" s="10">
        <f>INTMARB_IN!O5+INTMARB_EX!O5</f>
        <v>0</v>
      </c>
      <c r="P5" s="10">
        <f>INTMARB_IN!P5+INTMARB_EX!P5</f>
        <v>0</v>
      </c>
      <c r="Q5" s="10">
        <f>INTMARB_IN!Q5+INTMARB_EX!Q5</f>
        <v>0</v>
      </c>
      <c r="R5" s="10">
        <f>INTMARB_IN!R5+INTMARB_EX!R5</f>
        <v>0</v>
      </c>
      <c r="S5" s="10">
        <f>INTMARB_IN!S5+INTMARB_EX!S5</f>
        <v>0</v>
      </c>
      <c r="T5" s="10">
        <f>INTMARB_IN!T5+INTMARB_EX!T5</f>
        <v>0</v>
      </c>
      <c r="U5" s="10">
        <f>INTMARB_IN!U5+INTMARB_EX!U5</f>
        <v>0</v>
      </c>
      <c r="V5" s="10">
        <f>INTMARB_IN!V5+INTMARB_EX!V5</f>
        <v>0</v>
      </c>
      <c r="W5" s="10">
        <f>INTMARB_IN!W5+INTMARB_EX!W5</f>
        <v>0</v>
      </c>
      <c r="X5" s="10">
        <f>INTMARB_IN!X5+INTMARB_EX!X5</f>
        <v>0</v>
      </c>
    </row>
    <row r="6" spans="1:24" ht="11.25" customHeight="1" x14ac:dyDescent="0.2">
      <c r="A6" s="41" t="s">
        <v>7</v>
      </c>
      <c r="B6" s="9" t="s">
        <v>8</v>
      </c>
      <c r="C6" s="10">
        <f>INTMARB_IN!C6+INTMARB_EX!C6</f>
        <v>0</v>
      </c>
      <c r="D6" s="10">
        <f>INTMARB_IN!D6+INTMARB_EX!D6</f>
        <v>0</v>
      </c>
      <c r="E6" s="10">
        <f>INTMARB_IN!E6+INTMARB_EX!E6</f>
        <v>0</v>
      </c>
      <c r="F6" s="10">
        <f>INTMARB_IN!F6+INTMARB_EX!F6</f>
        <v>0</v>
      </c>
      <c r="G6" s="10">
        <f>INTMARB_IN!G6+INTMARB_EX!G6</f>
        <v>0</v>
      </c>
      <c r="H6" s="10">
        <f>INTMARB_IN!H6+INTMARB_EX!H6</f>
        <v>0</v>
      </c>
      <c r="I6" s="10">
        <f>INTMARB_IN!I6+INTMARB_EX!I6</f>
        <v>0</v>
      </c>
      <c r="J6" s="10">
        <f>INTMARB_IN!J6+INTMARB_EX!J6</f>
        <v>0</v>
      </c>
      <c r="K6" s="10">
        <f>INTMARB_IN!K6+INTMARB_EX!K6</f>
        <v>0</v>
      </c>
      <c r="L6" s="10">
        <f>INTMARB_IN!L6+INTMARB_EX!L6</f>
        <v>0</v>
      </c>
      <c r="M6" s="10">
        <f>INTMARB_IN!M6+INTMARB_EX!M6</f>
        <v>0</v>
      </c>
      <c r="N6" s="10">
        <f>INTMARB_IN!N6+INTMARB_EX!N6</f>
        <v>0</v>
      </c>
      <c r="O6" s="10">
        <f>INTMARB_IN!O6+INTMARB_EX!O6</f>
        <v>0</v>
      </c>
      <c r="P6" s="10">
        <f>INTMARB_IN!P6+INTMARB_EX!P6</f>
        <v>0</v>
      </c>
      <c r="Q6" s="10">
        <f>INTMARB_IN!Q6+INTMARB_EX!Q6</f>
        <v>0</v>
      </c>
      <c r="R6" s="10">
        <f>INTMARB_IN!R6+INTMARB_EX!R6</f>
        <v>0</v>
      </c>
      <c r="S6" s="10">
        <f>INTMARB_IN!S6+INTMARB_EX!S6</f>
        <v>0</v>
      </c>
      <c r="T6" s="10">
        <f>INTMARB_IN!T6+INTMARB_EX!T6</f>
        <v>0</v>
      </c>
      <c r="U6" s="10">
        <f>INTMARB_IN!U6+INTMARB_EX!U6</f>
        <v>0</v>
      </c>
      <c r="V6" s="10">
        <f>INTMARB_IN!V6+INTMARB_EX!V6</f>
        <v>0</v>
      </c>
      <c r="W6" s="10">
        <f>INTMARB_IN!W6+INTMARB_EX!W6</f>
        <v>0</v>
      </c>
      <c r="X6" s="10">
        <f>INTMARB_IN!X6+INTMARB_EX!X6</f>
        <v>0</v>
      </c>
    </row>
    <row r="7" spans="1:24" ht="11.25" customHeight="1" x14ac:dyDescent="0.2">
      <c r="A7" s="41" t="s">
        <v>9</v>
      </c>
      <c r="B7" s="9" t="s">
        <v>10</v>
      </c>
      <c r="C7" s="10">
        <f>INTMARB_IN!C7+INTMARB_EX!C7</f>
        <v>0</v>
      </c>
      <c r="D7" s="10">
        <f>INTMARB_IN!D7+INTMARB_EX!D7</f>
        <v>0</v>
      </c>
      <c r="E7" s="10">
        <f>INTMARB_IN!E7+INTMARB_EX!E7</f>
        <v>0</v>
      </c>
      <c r="F7" s="10">
        <f>INTMARB_IN!F7+INTMARB_EX!F7</f>
        <v>0</v>
      </c>
      <c r="G7" s="10">
        <f>INTMARB_IN!G7+INTMARB_EX!G7</f>
        <v>0</v>
      </c>
      <c r="H7" s="10">
        <f>INTMARB_IN!H7+INTMARB_EX!H7</f>
        <v>0</v>
      </c>
      <c r="I7" s="10">
        <f>INTMARB_IN!I7+INTMARB_EX!I7</f>
        <v>0</v>
      </c>
      <c r="J7" s="10">
        <f>INTMARB_IN!J7+INTMARB_EX!J7</f>
        <v>0</v>
      </c>
      <c r="K7" s="10">
        <f>INTMARB_IN!K7+INTMARB_EX!K7</f>
        <v>0</v>
      </c>
      <c r="L7" s="10">
        <f>INTMARB_IN!L7+INTMARB_EX!L7</f>
        <v>0</v>
      </c>
      <c r="M7" s="10">
        <f>INTMARB_IN!M7+INTMARB_EX!M7</f>
        <v>0</v>
      </c>
      <c r="N7" s="10">
        <f>INTMARB_IN!N7+INTMARB_EX!N7</f>
        <v>0</v>
      </c>
      <c r="O7" s="10">
        <f>INTMARB_IN!O7+INTMARB_EX!O7</f>
        <v>0</v>
      </c>
      <c r="P7" s="10">
        <f>INTMARB_IN!P7+INTMARB_EX!P7</f>
        <v>0</v>
      </c>
      <c r="Q7" s="10">
        <f>INTMARB_IN!Q7+INTMARB_EX!Q7</f>
        <v>0</v>
      </c>
      <c r="R7" s="10">
        <f>INTMARB_IN!R7+INTMARB_EX!R7</f>
        <v>0</v>
      </c>
      <c r="S7" s="10">
        <f>INTMARB_IN!S7+INTMARB_EX!S7</f>
        <v>0</v>
      </c>
      <c r="T7" s="10">
        <f>INTMARB_IN!T7+INTMARB_EX!T7</f>
        <v>0</v>
      </c>
      <c r="U7" s="10">
        <f>INTMARB_IN!U7+INTMARB_EX!U7</f>
        <v>0</v>
      </c>
      <c r="V7" s="10">
        <f>INTMARB_IN!V7+INTMARB_EX!V7</f>
        <v>0</v>
      </c>
      <c r="W7" s="10">
        <f>INTMARB_IN!W7+INTMARB_EX!W7</f>
        <v>0</v>
      </c>
      <c r="X7" s="10">
        <f>INTMARB_IN!X7+INTMARB_EX!X7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INTMARB_IN!C9+INTMARB_EX!C9</f>
        <v>0</v>
      </c>
      <c r="D9" s="10">
        <f>INTMARB_IN!D9+INTMARB_EX!D9</f>
        <v>0</v>
      </c>
      <c r="E9" s="10">
        <f>INTMARB_IN!E9+INTMARB_EX!E9</f>
        <v>0</v>
      </c>
      <c r="F9" s="10">
        <f>INTMARB_IN!F9+INTMARB_EX!F9</f>
        <v>0</v>
      </c>
      <c r="G9" s="10">
        <f>INTMARB_IN!G9+INTMARB_EX!G9</f>
        <v>0</v>
      </c>
      <c r="H9" s="10">
        <f>INTMARB_IN!H9+INTMARB_EX!H9</f>
        <v>0</v>
      </c>
      <c r="I9" s="10">
        <f>INTMARB_IN!I9+INTMARB_EX!I9</f>
        <v>0</v>
      </c>
      <c r="J9" s="10">
        <f>INTMARB_IN!J9+INTMARB_EX!J9</f>
        <v>0</v>
      </c>
      <c r="K9" s="10">
        <f>INTMARB_IN!K9+INTMARB_EX!K9</f>
        <v>0</v>
      </c>
      <c r="L9" s="10">
        <f>INTMARB_IN!L9+INTMARB_EX!L9</f>
        <v>0</v>
      </c>
      <c r="M9" s="10">
        <f>INTMARB_IN!M9+INTMARB_EX!M9</f>
        <v>0</v>
      </c>
      <c r="N9" s="10">
        <f>INTMARB_IN!N9+INTMARB_EX!N9</f>
        <v>0</v>
      </c>
      <c r="O9" s="10">
        <f>INTMARB_IN!O9+INTMARB_EX!O9</f>
        <v>0</v>
      </c>
      <c r="P9" s="10">
        <f>INTMARB_IN!P9+INTMARB_EX!P9</f>
        <v>0</v>
      </c>
      <c r="Q9" s="10">
        <f>INTMARB_IN!Q9+INTMARB_EX!Q9</f>
        <v>0</v>
      </c>
      <c r="R9" s="10">
        <f>INTMARB_IN!R9+INTMARB_EX!R9</f>
        <v>0</v>
      </c>
      <c r="S9" s="10">
        <f>INTMARB_IN!S9+INTMARB_EX!S9</f>
        <v>0</v>
      </c>
      <c r="T9" s="10">
        <f>INTMARB_IN!T9+INTMARB_EX!T9</f>
        <v>0</v>
      </c>
      <c r="U9" s="10">
        <f>INTMARB_IN!U9+INTMARB_EX!U9</f>
        <v>0</v>
      </c>
      <c r="V9" s="10">
        <f>INTMARB_IN!V9+INTMARB_EX!V9</f>
        <v>0</v>
      </c>
      <c r="W9" s="10">
        <f>INTMARB_IN!W9+INTMARB_EX!W9</f>
        <v>0</v>
      </c>
      <c r="X9" s="10">
        <f>INTMARB_IN!X9+INTMARB_EX!X9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INTMARB_IN!C10+INTMARB_EX!C10</f>
        <v>0</v>
      </c>
      <c r="D10" s="10">
        <f>INTMARB_IN!D10+INTMARB_EX!D10</f>
        <v>0</v>
      </c>
      <c r="E10" s="10">
        <f>INTMARB_IN!E10+INTMARB_EX!E10</f>
        <v>0</v>
      </c>
      <c r="F10" s="10">
        <f>INTMARB_IN!F10+INTMARB_EX!F10</f>
        <v>0</v>
      </c>
      <c r="G10" s="10">
        <f>INTMARB_IN!G10+INTMARB_EX!G10</f>
        <v>0</v>
      </c>
      <c r="H10" s="10">
        <f>INTMARB_IN!H10+INTMARB_EX!H10</f>
        <v>0</v>
      </c>
      <c r="I10" s="10">
        <f>INTMARB_IN!I10+INTMARB_EX!I10</f>
        <v>0</v>
      </c>
      <c r="J10" s="10">
        <f>INTMARB_IN!J10+INTMARB_EX!J10</f>
        <v>0</v>
      </c>
      <c r="K10" s="10">
        <f>INTMARB_IN!K10+INTMARB_EX!K10</f>
        <v>0</v>
      </c>
      <c r="L10" s="10">
        <f>INTMARB_IN!L10+INTMARB_EX!L10</f>
        <v>0</v>
      </c>
      <c r="M10" s="10">
        <f>INTMARB_IN!M10+INTMARB_EX!M10</f>
        <v>0</v>
      </c>
      <c r="N10" s="10">
        <f>INTMARB_IN!N10+INTMARB_EX!N10</f>
        <v>0</v>
      </c>
      <c r="O10" s="10">
        <f>INTMARB_IN!O10+INTMARB_EX!O10</f>
        <v>0</v>
      </c>
      <c r="P10" s="10">
        <f>INTMARB_IN!P10+INTMARB_EX!P10</f>
        <v>0</v>
      </c>
      <c r="Q10" s="10">
        <f>INTMARB_IN!Q10+INTMARB_EX!Q10</f>
        <v>0</v>
      </c>
      <c r="R10" s="10">
        <f>INTMARB_IN!R10+INTMARB_EX!R10</f>
        <v>0</v>
      </c>
      <c r="S10" s="10">
        <f>INTMARB_IN!S10+INTMARB_EX!S10</f>
        <v>0</v>
      </c>
      <c r="T10" s="10">
        <f>INTMARB_IN!T10+INTMARB_EX!T10</f>
        <v>0</v>
      </c>
      <c r="U10" s="10">
        <f>INTMARB_IN!U10+INTMARB_EX!U10</f>
        <v>0</v>
      </c>
      <c r="V10" s="10">
        <f>INTMARB_IN!V10+INTMARB_EX!V10</f>
        <v>0</v>
      </c>
      <c r="W10" s="10">
        <f>INTMARB_IN!W10+INTMARB_EX!W10</f>
        <v>0</v>
      </c>
      <c r="X10" s="10">
        <f>INTMARB_IN!X10+INTMARB_EX!X10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INTMARB_IN!C12+INTMARB_EX!C12</f>
        <v>0</v>
      </c>
      <c r="D12" s="10">
        <f>INTMARB_IN!D12+INTMARB_EX!D12</f>
        <v>0</v>
      </c>
      <c r="E12" s="10">
        <f>INTMARB_IN!E12+INTMARB_EX!E12</f>
        <v>0</v>
      </c>
      <c r="F12" s="10">
        <f>INTMARB_IN!F12+INTMARB_EX!F12</f>
        <v>0</v>
      </c>
      <c r="G12" s="10">
        <f>INTMARB_IN!G12+INTMARB_EX!G12</f>
        <v>0</v>
      </c>
      <c r="H12" s="10">
        <f>INTMARB_IN!H12+INTMARB_EX!H12</f>
        <v>0</v>
      </c>
      <c r="I12" s="10">
        <f>INTMARB_IN!I12+INTMARB_EX!I12</f>
        <v>0</v>
      </c>
      <c r="J12" s="10">
        <f>INTMARB_IN!J12+INTMARB_EX!J12</f>
        <v>0</v>
      </c>
      <c r="K12" s="10">
        <f>INTMARB_IN!K12+INTMARB_EX!K12</f>
        <v>0</v>
      </c>
      <c r="L12" s="10">
        <f>INTMARB_IN!L12+INTMARB_EX!L12</f>
        <v>0</v>
      </c>
      <c r="M12" s="10">
        <f>INTMARB_IN!M12+INTMARB_EX!M12</f>
        <v>0</v>
      </c>
      <c r="N12" s="10">
        <f>INTMARB_IN!N12+INTMARB_EX!N12</f>
        <v>0</v>
      </c>
      <c r="O12" s="10">
        <f>INTMARB_IN!O12+INTMARB_EX!O12</f>
        <v>0</v>
      </c>
      <c r="P12" s="10">
        <f>INTMARB_IN!P12+INTMARB_EX!P12</f>
        <v>0</v>
      </c>
      <c r="Q12" s="10">
        <f>INTMARB_IN!Q12+INTMARB_EX!Q12</f>
        <v>0</v>
      </c>
      <c r="R12" s="10">
        <f>INTMARB_IN!R12+INTMARB_EX!R12</f>
        <v>0</v>
      </c>
      <c r="S12" s="10">
        <f>INTMARB_IN!S12+INTMARB_EX!S12</f>
        <v>0</v>
      </c>
      <c r="T12" s="10">
        <f>INTMARB_IN!T12+INTMARB_EX!T12</f>
        <v>0</v>
      </c>
      <c r="U12" s="10">
        <f>INTMARB_IN!U12+INTMARB_EX!U12</f>
        <v>0</v>
      </c>
      <c r="V12" s="10">
        <f>INTMARB_IN!V12+INTMARB_EX!V12</f>
        <v>0</v>
      </c>
      <c r="W12" s="10">
        <f>INTMARB_IN!W12+INTMARB_EX!W12</f>
        <v>0</v>
      </c>
      <c r="X12" s="10">
        <f>INTMARB_IN!X12+INTMARB_EX!X12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INTMARB_IN!C13+INTMARB_EX!C13</f>
        <v>0</v>
      </c>
      <c r="D13" s="10">
        <f>INTMARB_IN!D13+INTMARB_EX!D13</f>
        <v>0</v>
      </c>
      <c r="E13" s="10">
        <f>INTMARB_IN!E13+INTMARB_EX!E13</f>
        <v>0</v>
      </c>
      <c r="F13" s="10">
        <f>INTMARB_IN!F13+INTMARB_EX!F13</f>
        <v>0</v>
      </c>
      <c r="G13" s="10">
        <f>INTMARB_IN!G13+INTMARB_EX!G13</f>
        <v>0</v>
      </c>
      <c r="H13" s="10">
        <f>INTMARB_IN!H13+INTMARB_EX!H13</f>
        <v>0</v>
      </c>
      <c r="I13" s="10">
        <f>INTMARB_IN!I13+INTMARB_EX!I13</f>
        <v>0</v>
      </c>
      <c r="J13" s="10">
        <f>INTMARB_IN!J13+INTMARB_EX!J13</f>
        <v>0</v>
      </c>
      <c r="K13" s="10">
        <f>INTMARB_IN!K13+INTMARB_EX!K13</f>
        <v>0</v>
      </c>
      <c r="L13" s="10">
        <f>INTMARB_IN!L13+INTMARB_EX!L13</f>
        <v>0</v>
      </c>
      <c r="M13" s="10">
        <f>INTMARB_IN!M13+INTMARB_EX!M13</f>
        <v>0</v>
      </c>
      <c r="N13" s="10">
        <f>INTMARB_IN!N13+INTMARB_EX!N13</f>
        <v>0</v>
      </c>
      <c r="O13" s="10">
        <f>INTMARB_IN!O13+INTMARB_EX!O13</f>
        <v>0</v>
      </c>
      <c r="P13" s="10">
        <f>INTMARB_IN!P13+INTMARB_EX!P13</f>
        <v>0</v>
      </c>
      <c r="Q13" s="10">
        <f>INTMARB_IN!Q13+INTMARB_EX!Q13</f>
        <v>0</v>
      </c>
      <c r="R13" s="10">
        <f>INTMARB_IN!R13+INTMARB_EX!R13</f>
        <v>0</v>
      </c>
      <c r="S13" s="10">
        <f>INTMARB_IN!S13+INTMARB_EX!S13</f>
        <v>0</v>
      </c>
      <c r="T13" s="10">
        <f>INTMARB_IN!T13+INTMARB_EX!T13</f>
        <v>0</v>
      </c>
      <c r="U13" s="10">
        <f>INTMARB_IN!U13+INTMARB_EX!U13</f>
        <v>0</v>
      </c>
      <c r="V13" s="10">
        <f>INTMARB_IN!V13+INTMARB_EX!V13</f>
        <v>0</v>
      </c>
      <c r="W13" s="10">
        <f>INTMARB_IN!W13+INTMARB_EX!W13</f>
        <v>0</v>
      </c>
      <c r="X13" s="10">
        <f>INTMARB_IN!X13+INTMARB_EX!X13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INTMARB_IN!C14+INTMARB_EX!C14</f>
        <v>0</v>
      </c>
      <c r="D14" s="10">
        <f>INTMARB_IN!D14+INTMARB_EX!D14</f>
        <v>0</v>
      </c>
      <c r="E14" s="10">
        <f>INTMARB_IN!E14+INTMARB_EX!E14</f>
        <v>0</v>
      </c>
      <c r="F14" s="10">
        <f>INTMARB_IN!F14+INTMARB_EX!F14</f>
        <v>0</v>
      </c>
      <c r="G14" s="10">
        <f>INTMARB_IN!G14+INTMARB_EX!G14</f>
        <v>0</v>
      </c>
      <c r="H14" s="10">
        <f>INTMARB_IN!H14+INTMARB_EX!H14</f>
        <v>0</v>
      </c>
      <c r="I14" s="10">
        <f>INTMARB_IN!I14+INTMARB_EX!I14</f>
        <v>0</v>
      </c>
      <c r="J14" s="10">
        <f>INTMARB_IN!J14+INTMARB_EX!J14</f>
        <v>0</v>
      </c>
      <c r="K14" s="10">
        <f>INTMARB_IN!K14+INTMARB_EX!K14</f>
        <v>0</v>
      </c>
      <c r="L14" s="10">
        <f>INTMARB_IN!L14+INTMARB_EX!L14</f>
        <v>0</v>
      </c>
      <c r="M14" s="10">
        <f>INTMARB_IN!M14+INTMARB_EX!M14</f>
        <v>0</v>
      </c>
      <c r="N14" s="10">
        <f>INTMARB_IN!N14+INTMARB_EX!N14</f>
        <v>0</v>
      </c>
      <c r="O14" s="10">
        <f>INTMARB_IN!O14+INTMARB_EX!O14</f>
        <v>0</v>
      </c>
      <c r="P14" s="10">
        <f>INTMARB_IN!P14+INTMARB_EX!P14</f>
        <v>0</v>
      </c>
      <c r="Q14" s="10">
        <f>INTMARB_IN!Q14+INTMARB_EX!Q14</f>
        <v>0</v>
      </c>
      <c r="R14" s="10">
        <f>INTMARB_IN!R14+INTMARB_EX!R14</f>
        <v>0</v>
      </c>
      <c r="S14" s="10">
        <f>INTMARB_IN!S14+INTMARB_EX!S14</f>
        <v>0</v>
      </c>
      <c r="T14" s="10">
        <f>INTMARB_IN!T14+INTMARB_EX!T14</f>
        <v>0</v>
      </c>
      <c r="U14" s="10">
        <f>INTMARB_IN!U14+INTMARB_EX!U14</f>
        <v>0</v>
      </c>
      <c r="V14" s="10">
        <f>INTMARB_IN!V14+INTMARB_EX!V14</f>
        <v>0</v>
      </c>
      <c r="W14" s="10">
        <f>INTMARB_IN!W14+INTMARB_EX!W14</f>
        <v>0</v>
      </c>
      <c r="X14" s="10">
        <f>INTMARB_IN!X14+INTMARB_EX!X14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INTMARB_IN!C15+INTMARB_EX!C15</f>
        <v>0</v>
      </c>
      <c r="D15" s="10">
        <f>INTMARB_IN!D15+INTMARB_EX!D15</f>
        <v>0</v>
      </c>
      <c r="E15" s="10">
        <f>INTMARB_IN!E15+INTMARB_EX!E15</f>
        <v>0</v>
      </c>
      <c r="F15" s="10">
        <f>INTMARB_IN!F15+INTMARB_EX!F15</f>
        <v>0</v>
      </c>
      <c r="G15" s="10">
        <f>INTMARB_IN!G15+INTMARB_EX!G15</f>
        <v>0</v>
      </c>
      <c r="H15" s="10">
        <f>INTMARB_IN!H15+INTMARB_EX!H15</f>
        <v>0</v>
      </c>
      <c r="I15" s="10">
        <f>INTMARB_IN!I15+INTMARB_EX!I15</f>
        <v>0</v>
      </c>
      <c r="J15" s="10">
        <f>INTMARB_IN!J15+INTMARB_EX!J15</f>
        <v>0</v>
      </c>
      <c r="K15" s="10">
        <f>INTMARB_IN!K15+INTMARB_EX!K15</f>
        <v>0</v>
      </c>
      <c r="L15" s="10">
        <f>INTMARB_IN!L15+INTMARB_EX!L15</f>
        <v>0</v>
      </c>
      <c r="M15" s="10">
        <f>INTMARB_IN!M15+INTMARB_EX!M15</f>
        <v>0</v>
      </c>
      <c r="N15" s="10">
        <f>INTMARB_IN!N15+INTMARB_EX!N15</f>
        <v>0</v>
      </c>
      <c r="O15" s="10">
        <f>INTMARB_IN!O15+INTMARB_EX!O15</f>
        <v>0</v>
      </c>
      <c r="P15" s="10">
        <f>INTMARB_IN!P15+INTMARB_EX!P15</f>
        <v>0</v>
      </c>
      <c r="Q15" s="10">
        <f>INTMARB_IN!Q15+INTMARB_EX!Q15</f>
        <v>0</v>
      </c>
      <c r="R15" s="10">
        <f>INTMARB_IN!R15+INTMARB_EX!R15</f>
        <v>0</v>
      </c>
      <c r="S15" s="10">
        <f>INTMARB_IN!S15+INTMARB_EX!S15</f>
        <v>0</v>
      </c>
      <c r="T15" s="10">
        <f>INTMARB_IN!T15+INTMARB_EX!T15</f>
        <v>0</v>
      </c>
      <c r="U15" s="10">
        <f>INTMARB_IN!U15+INTMARB_EX!U15</f>
        <v>0</v>
      </c>
      <c r="V15" s="10">
        <f>INTMARB_IN!V15+INTMARB_EX!V15</f>
        <v>0</v>
      </c>
      <c r="W15" s="10">
        <f>INTMARB_IN!W15+INTMARB_EX!W15</f>
        <v>0</v>
      </c>
      <c r="X15" s="10">
        <f>INTMARB_IN!X15+INTMARB_EX!X15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INTMARB_IN!C16+INTMARB_EX!C16</f>
        <v>0</v>
      </c>
      <c r="D16" s="10">
        <f>INTMARB_IN!D16+INTMARB_EX!D16</f>
        <v>0</v>
      </c>
      <c r="E16" s="10">
        <f>INTMARB_IN!E16+INTMARB_EX!E16</f>
        <v>0</v>
      </c>
      <c r="F16" s="10">
        <f>INTMARB_IN!F16+INTMARB_EX!F16</f>
        <v>0</v>
      </c>
      <c r="G16" s="10">
        <f>INTMARB_IN!G16+INTMARB_EX!G16</f>
        <v>0</v>
      </c>
      <c r="H16" s="10">
        <f>INTMARB_IN!H16+INTMARB_EX!H16</f>
        <v>0</v>
      </c>
      <c r="I16" s="10">
        <f>INTMARB_IN!I16+INTMARB_EX!I16</f>
        <v>0</v>
      </c>
      <c r="J16" s="10">
        <f>INTMARB_IN!J16+INTMARB_EX!J16</f>
        <v>0</v>
      </c>
      <c r="K16" s="10">
        <f>INTMARB_IN!K16+INTMARB_EX!K16</f>
        <v>0</v>
      </c>
      <c r="L16" s="10">
        <f>INTMARB_IN!L16+INTMARB_EX!L16</f>
        <v>0</v>
      </c>
      <c r="M16" s="10">
        <f>INTMARB_IN!M16+INTMARB_EX!M16</f>
        <v>0</v>
      </c>
      <c r="N16" s="10">
        <f>INTMARB_IN!N16+INTMARB_EX!N16</f>
        <v>0</v>
      </c>
      <c r="O16" s="10">
        <f>INTMARB_IN!O16+INTMARB_EX!O16</f>
        <v>0</v>
      </c>
      <c r="P16" s="10">
        <f>INTMARB_IN!P16+INTMARB_EX!P16</f>
        <v>0</v>
      </c>
      <c r="Q16" s="10">
        <f>INTMARB_IN!Q16+INTMARB_EX!Q16</f>
        <v>0</v>
      </c>
      <c r="R16" s="10">
        <f>INTMARB_IN!R16+INTMARB_EX!R16</f>
        <v>0</v>
      </c>
      <c r="S16" s="10">
        <f>INTMARB_IN!S16+INTMARB_EX!S16</f>
        <v>0</v>
      </c>
      <c r="T16" s="10">
        <f>INTMARB_IN!T16+INTMARB_EX!T16</f>
        <v>0</v>
      </c>
      <c r="U16" s="10">
        <f>INTMARB_IN!U16+INTMARB_EX!U16</f>
        <v>0</v>
      </c>
      <c r="V16" s="10">
        <f>INTMARB_IN!V16+INTMARB_EX!V16</f>
        <v>0</v>
      </c>
      <c r="W16" s="10">
        <f>INTMARB_IN!W16+INTMARB_EX!W16</f>
        <v>0</v>
      </c>
      <c r="X16" s="10">
        <f>INTMARB_IN!X16+INTMARB_EX!X16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INTMARB_IN!C18+INTMARB_EX!C18</f>
        <v>0</v>
      </c>
      <c r="D18" s="10">
        <f>INTMARB_IN!D18+INTMARB_EX!D18</f>
        <v>0</v>
      </c>
      <c r="E18" s="10">
        <f>INTMARB_IN!E18+INTMARB_EX!E18</f>
        <v>0</v>
      </c>
      <c r="F18" s="10">
        <f>INTMARB_IN!F18+INTMARB_EX!F18</f>
        <v>0</v>
      </c>
      <c r="G18" s="10">
        <f>INTMARB_IN!G18+INTMARB_EX!G18</f>
        <v>0</v>
      </c>
      <c r="H18" s="10">
        <f>INTMARB_IN!H18+INTMARB_EX!H18</f>
        <v>0</v>
      </c>
      <c r="I18" s="10">
        <f>INTMARB_IN!I18+INTMARB_EX!I18</f>
        <v>0</v>
      </c>
      <c r="J18" s="10">
        <f>INTMARB_IN!J18+INTMARB_EX!J18</f>
        <v>0</v>
      </c>
      <c r="K18" s="10">
        <f>INTMARB_IN!K18+INTMARB_EX!K18</f>
        <v>0</v>
      </c>
      <c r="L18" s="10">
        <f>INTMARB_IN!L18+INTMARB_EX!L18</f>
        <v>0</v>
      </c>
      <c r="M18" s="10">
        <f>INTMARB_IN!M18+INTMARB_EX!M18</f>
        <v>0</v>
      </c>
      <c r="N18" s="10">
        <f>INTMARB_IN!N18+INTMARB_EX!N18</f>
        <v>0</v>
      </c>
      <c r="O18" s="10">
        <f>INTMARB_IN!O18+INTMARB_EX!O18</f>
        <v>0</v>
      </c>
      <c r="P18" s="10">
        <f>INTMARB_IN!P18+INTMARB_EX!P18</f>
        <v>0</v>
      </c>
      <c r="Q18" s="10">
        <f>INTMARB_IN!Q18+INTMARB_EX!Q18</f>
        <v>0</v>
      </c>
      <c r="R18" s="10">
        <f>INTMARB_IN!R18+INTMARB_EX!R18</f>
        <v>0</v>
      </c>
      <c r="S18" s="10">
        <f>INTMARB_IN!S18+INTMARB_EX!S18</f>
        <v>0</v>
      </c>
      <c r="T18" s="10">
        <f>INTMARB_IN!T18+INTMARB_EX!T18</f>
        <v>0</v>
      </c>
      <c r="U18" s="10">
        <f>INTMARB_IN!U18+INTMARB_EX!U18</f>
        <v>0</v>
      </c>
      <c r="V18" s="10">
        <f>INTMARB_IN!V18+INTMARB_EX!V18</f>
        <v>0</v>
      </c>
      <c r="W18" s="10">
        <f>INTMARB_IN!W18+INTMARB_EX!W18</f>
        <v>0</v>
      </c>
      <c r="X18" s="10">
        <f>INTMARB_IN!X18+INTMARB_EX!X18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INTMARB_IN!C19+INTMARB_EX!C19</f>
        <v>0</v>
      </c>
      <c r="D19" s="10">
        <f>INTMARB_IN!D19+INTMARB_EX!D19</f>
        <v>0</v>
      </c>
      <c r="E19" s="10">
        <f>INTMARB_IN!E19+INTMARB_EX!E19</f>
        <v>0</v>
      </c>
      <c r="F19" s="10">
        <f>INTMARB_IN!F19+INTMARB_EX!F19</f>
        <v>0</v>
      </c>
      <c r="G19" s="10">
        <f>INTMARB_IN!G19+INTMARB_EX!G19</f>
        <v>0</v>
      </c>
      <c r="H19" s="10">
        <f>INTMARB_IN!H19+INTMARB_EX!H19</f>
        <v>0</v>
      </c>
      <c r="I19" s="10">
        <f>INTMARB_IN!I19+INTMARB_EX!I19</f>
        <v>0</v>
      </c>
      <c r="J19" s="10">
        <f>INTMARB_IN!J19+INTMARB_EX!J19</f>
        <v>0</v>
      </c>
      <c r="K19" s="10">
        <f>INTMARB_IN!K19+INTMARB_EX!K19</f>
        <v>0</v>
      </c>
      <c r="L19" s="10">
        <f>INTMARB_IN!L19+INTMARB_EX!L19</f>
        <v>0</v>
      </c>
      <c r="M19" s="10">
        <f>INTMARB_IN!M19+INTMARB_EX!M19</f>
        <v>0</v>
      </c>
      <c r="N19" s="10">
        <f>INTMARB_IN!N19+INTMARB_EX!N19</f>
        <v>0</v>
      </c>
      <c r="O19" s="10">
        <f>INTMARB_IN!O19+INTMARB_EX!O19</f>
        <v>0</v>
      </c>
      <c r="P19" s="10">
        <f>INTMARB_IN!P19+INTMARB_EX!P19</f>
        <v>0</v>
      </c>
      <c r="Q19" s="10">
        <f>INTMARB_IN!Q19+INTMARB_EX!Q19</f>
        <v>0</v>
      </c>
      <c r="R19" s="10">
        <f>INTMARB_IN!R19+INTMARB_EX!R19</f>
        <v>0</v>
      </c>
      <c r="S19" s="10">
        <f>INTMARB_IN!S19+INTMARB_EX!S19</f>
        <v>0</v>
      </c>
      <c r="T19" s="10">
        <f>INTMARB_IN!T19+INTMARB_EX!T19</f>
        <v>0</v>
      </c>
      <c r="U19" s="10">
        <f>INTMARB_IN!U19+INTMARB_EX!U19</f>
        <v>0</v>
      </c>
      <c r="V19" s="10">
        <f>INTMARB_IN!V19+INTMARB_EX!V19</f>
        <v>0</v>
      </c>
      <c r="W19" s="10">
        <f>INTMARB_IN!W19+INTMARB_EX!W19</f>
        <v>0</v>
      </c>
      <c r="X19" s="10">
        <f>INTMARB_IN!X19+INTMARB_EX!X19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INTMARB_IN!C20+INTMARB_EX!C20</f>
        <v>0</v>
      </c>
      <c r="D20" s="10">
        <f>INTMARB_IN!D20+INTMARB_EX!D20</f>
        <v>0</v>
      </c>
      <c r="E20" s="10">
        <f>INTMARB_IN!E20+INTMARB_EX!E20</f>
        <v>0</v>
      </c>
      <c r="F20" s="10">
        <f>INTMARB_IN!F20+INTMARB_EX!F20</f>
        <v>0</v>
      </c>
      <c r="G20" s="10">
        <f>INTMARB_IN!G20+INTMARB_EX!G20</f>
        <v>0</v>
      </c>
      <c r="H20" s="10">
        <f>INTMARB_IN!H20+INTMARB_EX!H20</f>
        <v>0</v>
      </c>
      <c r="I20" s="10">
        <f>INTMARB_IN!I20+INTMARB_EX!I20</f>
        <v>0</v>
      </c>
      <c r="J20" s="10">
        <f>INTMARB_IN!J20+INTMARB_EX!J20</f>
        <v>0</v>
      </c>
      <c r="K20" s="10">
        <f>INTMARB_IN!K20+INTMARB_EX!K20</f>
        <v>0</v>
      </c>
      <c r="L20" s="10">
        <f>INTMARB_IN!L20+INTMARB_EX!L20</f>
        <v>0</v>
      </c>
      <c r="M20" s="10">
        <f>INTMARB_IN!M20+INTMARB_EX!M20</f>
        <v>0</v>
      </c>
      <c r="N20" s="10">
        <f>INTMARB_IN!N20+INTMARB_EX!N20</f>
        <v>0</v>
      </c>
      <c r="O20" s="10">
        <f>INTMARB_IN!O20+INTMARB_EX!O20</f>
        <v>0</v>
      </c>
      <c r="P20" s="10">
        <f>INTMARB_IN!P20+INTMARB_EX!P20</f>
        <v>0</v>
      </c>
      <c r="Q20" s="10">
        <f>INTMARB_IN!Q20+INTMARB_EX!Q20</f>
        <v>0</v>
      </c>
      <c r="R20" s="10">
        <f>INTMARB_IN!R20+INTMARB_EX!R20</f>
        <v>0</v>
      </c>
      <c r="S20" s="10">
        <f>INTMARB_IN!S20+INTMARB_EX!S20</f>
        <v>0</v>
      </c>
      <c r="T20" s="10">
        <f>INTMARB_IN!T20+INTMARB_EX!T20</f>
        <v>0</v>
      </c>
      <c r="U20" s="10">
        <f>INTMARB_IN!U20+INTMARB_EX!U20</f>
        <v>0</v>
      </c>
      <c r="V20" s="10">
        <f>INTMARB_IN!V20+INTMARB_EX!V20</f>
        <v>0</v>
      </c>
      <c r="W20" s="10">
        <f>INTMARB_IN!W20+INTMARB_EX!W20</f>
        <v>0</v>
      </c>
      <c r="X20" s="10">
        <f>INTMARB_IN!X20+INTMARB_EX!X20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INTMARB_IN!C21+INTMARB_EX!C21</f>
        <v>0</v>
      </c>
      <c r="D21" s="10">
        <f>INTMARB_IN!D21+INTMARB_EX!D21</f>
        <v>0</v>
      </c>
      <c r="E21" s="10">
        <f>INTMARB_IN!E21+INTMARB_EX!E21</f>
        <v>0</v>
      </c>
      <c r="F21" s="10">
        <f>INTMARB_IN!F21+INTMARB_EX!F21</f>
        <v>0</v>
      </c>
      <c r="G21" s="10">
        <f>INTMARB_IN!G21+INTMARB_EX!G21</f>
        <v>0</v>
      </c>
      <c r="H21" s="10">
        <f>INTMARB_IN!H21+INTMARB_EX!H21</f>
        <v>0</v>
      </c>
      <c r="I21" s="10">
        <f>INTMARB_IN!I21+INTMARB_EX!I21</f>
        <v>0</v>
      </c>
      <c r="J21" s="10">
        <f>INTMARB_IN!J21+INTMARB_EX!J21</f>
        <v>0</v>
      </c>
      <c r="K21" s="10">
        <f>INTMARB_IN!K21+INTMARB_EX!K21</f>
        <v>0</v>
      </c>
      <c r="L21" s="10">
        <f>INTMARB_IN!L21+INTMARB_EX!L21</f>
        <v>0</v>
      </c>
      <c r="M21" s="10">
        <f>INTMARB_IN!M21+INTMARB_EX!M21</f>
        <v>0</v>
      </c>
      <c r="N21" s="10">
        <f>INTMARB_IN!N21+INTMARB_EX!N21</f>
        <v>0</v>
      </c>
      <c r="O21" s="10">
        <f>INTMARB_IN!O21+INTMARB_EX!O21</f>
        <v>0</v>
      </c>
      <c r="P21" s="10">
        <f>INTMARB_IN!P21+INTMARB_EX!P21</f>
        <v>0</v>
      </c>
      <c r="Q21" s="10">
        <f>INTMARB_IN!Q21+INTMARB_EX!Q21</f>
        <v>0</v>
      </c>
      <c r="R21" s="10">
        <f>INTMARB_IN!R21+INTMARB_EX!R21</f>
        <v>0</v>
      </c>
      <c r="S21" s="10">
        <f>INTMARB_IN!S21+INTMARB_EX!S21</f>
        <v>0</v>
      </c>
      <c r="T21" s="10">
        <f>INTMARB_IN!T21+INTMARB_EX!T21</f>
        <v>0</v>
      </c>
      <c r="U21" s="10">
        <f>INTMARB_IN!U21+INTMARB_EX!U21</f>
        <v>0</v>
      </c>
      <c r="V21" s="10">
        <f>INTMARB_IN!V21+INTMARB_EX!V21</f>
        <v>0</v>
      </c>
      <c r="W21" s="10">
        <f>INTMARB_IN!W21+INTMARB_EX!W21</f>
        <v>0</v>
      </c>
      <c r="X21" s="10">
        <f>INTMARB_IN!X21+INTMARB_EX!X21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INTMARB_IN!C23+INTMARB_EX!C23</f>
        <v>0</v>
      </c>
      <c r="D23" s="10">
        <f>INTMARB_IN!D23+INTMARB_EX!D23</f>
        <v>0</v>
      </c>
      <c r="E23" s="10">
        <f>INTMARB_IN!E23+INTMARB_EX!E23</f>
        <v>0</v>
      </c>
      <c r="F23" s="10">
        <f>INTMARB_IN!F23+INTMARB_EX!F23</f>
        <v>0</v>
      </c>
      <c r="G23" s="10">
        <f>INTMARB_IN!G23+INTMARB_EX!G23</f>
        <v>0</v>
      </c>
      <c r="H23" s="10">
        <f>INTMARB_IN!H23+INTMARB_EX!H23</f>
        <v>0</v>
      </c>
      <c r="I23" s="10">
        <f>INTMARB_IN!I23+INTMARB_EX!I23</f>
        <v>0</v>
      </c>
      <c r="J23" s="10">
        <f>INTMARB_IN!J23+INTMARB_EX!J23</f>
        <v>0</v>
      </c>
      <c r="K23" s="10">
        <f>INTMARB_IN!K23+INTMARB_EX!K23</f>
        <v>0</v>
      </c>
      <c r="L23" s="10">
        <f>INTMARB_IN!L23+INTMARB_EX!L23</f>
        <v>0</v>
      </c>
      <c r="M23" s="10">
        <f>INTMARB_IN!M23+INTMARB_EX!M23</f>
        <v>0</v>
      </c>
      <c r="N23" s="10">
        <f>INTMARB_IN!N23+INTMARB_EX!N23</f>
        <v>0</v>
      </c>
      <c r="O23" s="10">
        <f>INTMARB_IN!O23+INTMARB_EX!O23</f>
        <v>0</v>
      </c>
      <c r="P23" s="10">
        <f>INTMARB_IN!P23+INTMARB_EX!P23</f>
        <v>0</v>
      </c>
      <c r="Q23" s="10">
        <f>INTMARB_IN!Q23+INTMARB_EX!Q23</f>
        <v>0</v>
      </c>
      <c r="R23" s="10">
        <f>INTMARB_IN!R23+INTMARB_EX!R23</f>
        <v>0</v>
      </c>
      <c r="S23" s="10">
        <f>INTMARB_IN!S23+INTMARB_EX!S23</f>
        <v>0</v>
      </c>
      <c r="T23" s="10">
        <f>INTMARB_IN!T23+INTMARB_EX!T23</f>
        <v>0</v>
      </c>
      <c r="U23" s="10">
        <f>INTMARB_IN!U23+INTMARB_EX!U23</f>
        <v>0</v>
      </c>
      <c r="V23" s="10">
        <f>INTMARB_IN!V23+INTMARB_EX!V23</f>
        <v>0</v>
      </c>
      <c r="W23" s="10">
        <f>INTMARB_IN!W23+INTMARB_EX!W23</f>
        <v>0</v>
      </c>
      <c r="X23" s="10">
        <f>INTMARB_IN!X23+INTMARB_EX!X23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INTMARB_IN!C24+INTMARB_EX!C24</f>
        <v>0</v>
      </c>
      <c r="D24" s="10">
        <f>INTMARB_IN!D24+INTMARB_EX!D24</f>
        <v>0</v>
      </c>
      <c r="E24" s="10">
        <f>INTMARB_IN!E24+INTMARB_EX!E24</f>
        <v>0</v>
      </c>
      <c r="F24" s="10">
        <f>INTMARB_IN!F24+INTMARB_EX!F24</f>
        <v>0</v>
      </c>
      <c r="G24" s="10">
        <f>INTMARB_IN!G24+INTMARB_EX!G24</f>
        <v>0</v>
      </c>
      <c r="H24" s="10">
        <f>INTMARB_IN!H24+INTMARB_EX!H24</f>
        <v>0</v>
      </c>
      <c r="I24" s="10">
        <f>INTMARB_IN!I24+INTMARB_EX!I24</f>
        <v>0</v>
      </c>
      <c r="J24" s="10">
        <f>INTMARB_IN!J24+INTMARB_EX!J24</f>
        <v>0</v>
      </c>
      <c r="K24" s="10">
        <f>INTMARB_IN!K24+INTMARB_EX!K24</f>
        <v>0</v>
      </c>
      <c r="L24" s="10">
        <f>INTMARB_IN!L24+INTMARB_EX!L24</f>
        <v>0</v>
      </c>
      <c r="M24" s="10">
        <f>INTMARB_IN!M24+INTMARB_EX!M24</f>
        <v>0</v>
      </c>
      <c r="N24" s="10">
        <f>INTMARB_IN!N24+INTMARB_EX!N24</f>
        <v>0</v>
      </c>
      <c r="O24" s="10">
        <f>INTMARB_IN!O24+INTMARB_EX!O24</f>
        <v>0</v>
      </c>
      <c r="P24" s="10">
        <f>INTMARB_IN!P24+INTMARB_EX!P24</f>
        <v>0</v>
      </c>
      <c r="Q24" s="10">
        <f>INTMARB_IN!Q24+INTMARB_EX!Q24</f>
        <v>0</v>
      </c>
      <c r="R24" s="10">
        <f>INTMARB_IN!R24+INTMARB_EX!R24</f>
        <v>0</v>
      </c>
      <c r="S24" s="10">
        <f>INTMARB_IN!S24+INTMARB_EX!S24</f>
        <v>0</v>
      </c>
      <c r="T24" s="10">
        <f>INTMARB_IN!T24+INTMARB_EX!T24</f>
        <v>0</v>
      </c>
      <c r="U24" s="10">
        <f>INTMARB_IN!U24+INTMARB_EX!U24</f>
        <v>0</v>
      </c>
      <c r="V24" s="10">
        <f>INTMARB_IN!V24+INTMARB_EX!V24</f>
        <v>0</v>
      </c>
      <c r="W24" s="10">
        <f>INTMARB_IN!W24+INTMARB_EX!W24</f>
        <v>0</v>
      </c>
      <c r="X24" s="10">
        <f>INTMARB_IN!X24+INTMARB_EX!X24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INTMARB_IN!C25+INTMARB_EX!C25</f>
        <v>0</v>
      </c>
      <c r="D25" s="37">
        <f>INTMARB_IN!D25+INTMARB_EX!D25</f>
        <v>0</v>
      </c>
      <c r="E25" s="37">
        <f>INTMARB_IN!E25+INTMARB_EX!E25</f>
        <v>0</v>
      </c>
      <c r="F25" s="37">
        <f>INTMARB_IN!F25+INTMARB_EX!F25</f>
        <v>0</v>
      </c>
      <c r="G25" s="37">
        <f>INTMARB_IN!G25+INTMARB_EX!G25</f>
        <v>0</v>
      </c>
      <c r="H25" s="37">
        <f>INTMARB_IN!H25+INTMARB_EX!H25</f>
        <v>0</v>
      </c>
      <c r="I25" s="37">
        <f>INTMARB_IN!I25+INTMARB_EX!I25</f>
        <v>0</v>
      </c>
      <c r="J25" s="37">
        <f>INTMARB_IN!J25+INTMARB_EX!J25</f>
        <v>0</v>
      </c>
      <c r="K25" s="37">
        <f>INTMARB_IN!K25+INTMARB_EX!K25</f>
        <v>0</v>
      </c>
      <c r="L25" s="37">
        <f>INTMARB_IN!L25+INTMARB_EX!L25</f>
        <v>0</v>
      </c>
      <c r="M25" s="37">
        <f>INTMARB_IN!M25+INTMARB_EX!M25</f>
        <v>0</v>
      </c>
      <c r="N25" s="37">
        <f>INTMARB_IN!N25+INTMARB_EX!N25</f>
        <v>0</v>
      </c>
      <c r="O25" s="37">
        <f>INTMARB_IN!O25+INTMARB_EX!O25</f>
        <v>0</v>
      </c>
      <c r="P25" s="37">
        <f>INTMARB_IN!P25+INTMARB_EX!P25</f>
        <v>0</v>
      </c>
      <c r="Q25" s="37">
        <f>INTMARB_IN!Q25+INTMARB_EX!Q25</f>
        <v>0</v>
      </c>
      <c r="R25" s="37">
        <f>INTMARB_IN!R25+INTMARB_EX!R25</f>
        <v>0</v>
      </c>
      <c r="S25" s="37">
        <f>INTMARB_IN!S25+INTMARB_EX!S25</f>
        <v>0</v>
      </c>
      <c r="T25" s="37">
        <f>INTMARB_IN!T25+INTMARB_EX!T25</f>
        <v>0</v>
      </c>
      <c r="U25" s="37">
        <f>INTMARB_IN!U25+INTMARB_EX!U25</f>
        <v>0</v>
      </c>
      <c r="V25" s="37">
        <f>INTMARB_IN!V25+INTMARB_EX!V25</f>
        <v>0</v>
      </c>
      <c r="W25" s="37">
        <f>INTMARB_IN!W25+INTMARB_EX!W25</f>
        <v>0</v>
      </c>
      <c r="X25" s="37">
        <f>INTMARB_IN!X25+INTMARB_EX!X25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666.64402407566638</v>
      </c>
      <c r="D26" s="37">
        <f t="shared" si="14"/>
        <v>476.77196904557172</v>
      </c>
      <c r="E26" s="37">
        <f t="shared" si="14"/>
        <v>483.63688736027507</v>
      </c>
      <c r="F26" s="37">
        <f t="shared" si="14"/>
        <v>580.7053310404126</v>
      </c>
      <c r="G26" s="37">
        <f t="shared" si="14"/>
        <v>655.94196044711941</v>
      </c>
      <c r="H26" s="37">
        <f t="shared" si="14"/>
        <v>577.51332760103196</v>
      </c>
      <c r="I26" s="37">
        <f t="shared" si="14"/>
        <v>632.04978503869302</v>
      </c>
      <c r="J26" s="37">
        <f t="shared" si="14"/>
        <v>493.69441100601887</v>
      </c>
      <c r="K26" s="37">
        <f t="shared" si="14"/>
        <v>526.5357695614789</v>
      </c>
      <c r="L26" s="37">
        <f t="shared" si="14"/>
        <v>474.06139294926913</v>
      </c>
      <c r="M26" s="37">
        <f t="shared" si="14"/>
        <v>458.3930352536542</v>
      </c>
      <c r="N26" s="37">
        <f t="shared" si="14"/>
        <v>558.92338779019769</v>
      </c>
      <c r="O26" s="37">
        <f t="shared" si="14"/>
        <v>603.49191745485803</v>
      </c>
      <c r="P26" s="37">
        <f t="shared" si="14"/>
        <v>643.42699914015475</v>
      </c>
      <c r="Q26" s="37">
        <f t="shared" si="14"/>
        <v>605.09217540842656</v>
      </c>
      <c r="R26" s="37">
        <f t="shared" si="14"/>
        <v>641.27730008598451</v>
      </c>
      <c r="S26" s="37">
        <f t="shared" si="14"/>
        <v>762.94539982803099</v>
      </c>
      <c r="T26" s="37">
        <f t="shared" si="14"/>
        <v>776.82424763542554</v>
      </c>
      <c r="U26" s="37">
        <f t="shared" si="14"/>
        <v>808.40825451418755</v>
      </c>
      <c r="V26" s="37">
        <f t="shared" si="14"/>
        <v>952.30128976784181</v>
      </c>
      <c r="W26" s="37">
        <f t="shared" ref="W26:X26" si="15">SUM(W27,W33)</f>
        <v>686.58968185726565</v>
      </c>
      <c r="X26" s="37">
        <f t="shared" si="15"/>
        <v>659.35984522785907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INTMARB_IN!C28+INTMARB_EX!C28</f>
        <v>0</v>
      </c>
      <c r="D28" s="10">
        <f>INTMARB_IN!D28+INTMARB_EX!D28</f>
        <v>0</v>
      </c>
      <c r="E28" s="10">
        <f>INTMARB_IN!E28+INTMARB_EX!E28</f>
        <v>0</v>
      </c>
      <c r="F28" s="10">
        <f>INTMARB_IN!F28+INTMARB_EX!F28</f>
        <v>0</v>
      </c>
      <c r="G28" s="10">
        <f>INTMARB_IN!G28+INTMARB_EX!G28</f>
        <v>0</v>
      </c>
      <c r="H28" s="10">
        <f>INTMARB_IN!H28+INTMARB_EX!H28</f>
        <v>0</v>
      </c>
      <c r="I28" s="10">
        <f>INTMARB_IN!I28+INTMARB_EX!I28</f>
        <v>0</v>
      </c>
      <c r="J28" s="10">
        <f>INTMARB_IN!J28+INTMARB_EX!J28</f>
        <v>0</v>
      </c>
      <c r="K28" s="10">
        <f>INTMARB_IN!K28+INTMARB_EX!K28</f>
        <v>0</v>
      </c>
      <c r="L28" s="10">
        <f>INTMARB_IN!L28+INTMARB_EX!L28</f>
        <v>0</v>
      </c>
      <c r="M28" s="10">
        <f>INTMARB_IN!M28+INTMARB_EX!M28</f>
        <v>0</v>
      </c>
      <c r="N28" s="10">
        <f>INTMARB_IN!N28+INTMARB_EX!N28</f>
        <v>0</v>
      </c>
      <c r="O28" s="10">
        <f>INTMARB_IN!O28+INTMARB_EX!O28</f>
        <v>0</v>
      </c>
      <c r="P28" s="10">
        <f>INTMARB_IN!P28+INTMARB_EX!P28</f>
        <v>0</v>
      </c>
      <c r="Q28" s="10">
        <f>INTMARB_IN!Q28+INTMARB_EX!Q28</f>
        <v>0</v>
      </c>
      <c r="R28" s="10">
        <f>INTMARB_IN!R28+INTMARB_EX!R28</f>
        <v>0</v>
      </c>
      <c r="S28" s="10">
        <f>INTMARB_IN!S28+INTMARB_EX!S28</f>
        <v>0</v>
      </c>
      <c r="T28" s="10">
        <f>INTMARB_IN!T28+INTMARB_EX!T28</f>
        <v>0</v>
      </c>
      <c r="U28" s="10">
        <f>INTMARB_IN!U28+INTMARB_EX!U28</f>
        <v>0</v>
      </c>
      <c r="V28" s="10">
        <f>INTMARB_IN!V28+INTMARB_EX!V28</f>
        <v>0</v>
      </c>
      <c r="W28" s="10">
        <f>INTMARB_IN!W28+INTMARB_EX!W28</f>
        <v>0</v>
      </c>
      <c r="X28" s="10">
        <f>INTMARB_IN!X28+INTMARB_EX!X28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INTMARB_IN!C29+INTMARB_EX!C29</f>
        <v>0</v>
      </c>
      <c r="D29" s="10">
        <f>INTMARB_IN!D29+INTMARB_EX!D29</f>
        <v>0</v>
      </c>
      <c r="E29" s="10">
        <f>INTMARB_IN!E29+INTMARB_EX!E29</f>
        <v>0</v>
      </c>
      <c r="F29" s="10">
        <f>INTMARB_IN!F29+INTMARB_EX!F29</f>
        <v>0</v>
      </c>
      <c r="G29" s="10">
        <f>INTMARB_IN!G29+INTMARB_EX!G29</f>
        <v>0</v>
      </c>
      <c r="H29" s="10">
        <f>INTMARB_IN!H29+INTMARB_EX!H29</f>
        <v>0</v>
      </c>
      <c r="I29" s="10">
        <f>INTMARB_IN!I29+INTMARB_EX!I29</f>
        <v>0</v>
      </c>
      <c r="J29" s="10">
        <f>INTMARB_IN!J29+INTMARB_EX!J29</f>
        <v>0</v>
      </c>
      <c r="K29" s="10">
        <f>INTMARB_IN!K29+INTMARB_EX!K29</f>
        <v>0</v>
      </c>
      <c r="L29" s="10">
        <f>INTMARB_IN!L29+INTMARB_EX!L29</f>
        <v>0</v>
      </c>
      <c r="M29" s="10">
        <f>INTMARB_IN!M29+INTMARB_EX!M29</f>
        <v>0</v>
      </c>
      <c r="N29" s="10">
        <f>INTMARB_IN!N29+INTMARB_EX!N29</f>
        <v>0</v>
      </c>
      <c r="O29" s="10">
        <f>INTMARB_IN!O29+INTMARB_EX!O29</f>
        <v>0</v>
      </c>
      <c r="P29" s="10">
        <f>INTMARB_IN!P29+INTMARB_EX!P29</f>
        <v>0</v>
      </c>
      <c r="Q29" s="10">
        <f>INTMARB_IN!Q29+INTMARB_EX!Q29</f>
        <v>0</v>
      </c>
      <c r="R29" s="10">
        <f>INTMARB_IN!R29+INTMARB_EX!R29</f>
        <v>0</v>
      </c>
      <c r="S29" s="10">
        <f>INTMARB_IN!S29+INTMARB_EX!S29</f>
        <v>0</v>
      </c>
      <c r="T29" s="10">
        <f>INTMARB_IN!T29+INTMARB_EX!T29</f>
        <v>0</v>
      </c>
      <c r="U29" s="10">
        <f>INTMARB_IN!U29+INTMARB_EX!U29</f>
        <v>0</v>
      </c>
      <c r="V29" s="10">
        <f>INTMARB_IN!V29+INTMARB_EX!V29</f>
        <v>0</v>
      </c>
      <c r="W29" s="10">
        <f>INTMARB_IN!W29+INTMARB_EX!W29</f>
        <v>0</v>
      </c>
      <c r="X29" s="10">
        <f>INTMARB_IN!X29+INTMARB_EX!X29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INTMARB_IN!C30+INTMARB_EX!C30</f>
        <v>0</v>
      </c>
      <c r="D30" s="10">
        <f>INTMARB_IN!D30+INTMARB_EX!D30</f>
        <v>0</v>
      </c>
      <c r="E30" s="10">
        <f>INTMARB_IN!E30+INTMARB_EX!E30</f>
        <v>0</v>
      </c>
      <c r="F30" s="10">
        <f>INTMARB_IN!F30+INTMARB_EX!F30</f>
        <v>0</v>
      </c>
      <c r="G30" s="10">
        <f>INTMARB_IN!G30+INTMARB_EX!G30</f>
        <v>0</v>
      </c>
      <c r="H30" s="10">
        <f>INTMARB_IN!H30+INTMARB_EX!H30</f>
        <v>0</v>
      </c>
      <c r="I30" s="10">
        <f>INTMARB_IN!I30+INTMARB_EX!I30</f>
        <v>0</v>
      </c>
      <c r="J30" s="10">
        <f>INTMARB_IN!J30+INTMARB_EX!J30</f>
        <v>0</v>
      </c>
      <c r="K30" s="10">
        <f>INTMARB_IN!K30+INTMARB_EX!K30</f>
        <v>0</v>
      </c>
      <c r="L30" s="10">
        <f>INTMARB_IN!L30+INTMARB_EX!L30</f>
        <v>0</v>
      </c>
      <c r="M30" s="10">
        <f>INTMARB_IN!M30+INTMARB_EX!M30</f>
        <v>0</v>
      </c>
      <c r="N30" s="10">
        <f>INTMARB_IN!N30+INTMARB_EX!N30</f>
        <v>0</v>
      </c>
      <c r="O30" s="10">
        <f>INTMARB_IN!O30+INTMARB_EX!O30</f>
        <v>0</v>
      </c>
      <c r="P30" s="10">
        <f>INTMARB_IN!P30+INTMARB_EX!P30</f>
        <v>0</v>
      </c>
      <c r="Q30" s="10">
        <f>INTMARB_IN!Q30+INTMARB_EX!Q30</f>
        <v>0</v>
      </c>
      <c r="R30" s="10">
        <f>INTMARB_IN!R30+INTMARB_EX!R30</f>
        <v>0</v>
      </c>
      <c r="S30" s="10">
        <f>INTMARB_IN!S30+INTMARB_EX!S30</f>
        <v>0</v>
      </c>
      <c r="T30" s="10">
        <f>INTMARB_IN!T30+INTMARB_EX!T30</f>
        <v>0</v>
      </c>
      <c r="U30" s="10">
        <f>INTMARB_IN!U30+INTMARB_EX!U30</f>
        <v>0</v>
      </c>
      <c r="V30" s="10">
        <f>INTMARB_IN!V30+INTMARB_EX!V30</f>
        <v>0</v>
      </c>
      <c r="W30" s="10">
        <f>INTMARB_IN!W30+INTMARB_EX!W30</f>
        <v>0</v>
      </c>
      <c r="X30" s="10">
        <f>INTMARB_IN!X30+INTMARB_EX!X30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INTMARB_IN!C31+INTMARB_EX!C31</f>
        <v>0</v>
      </c>
      <c r="D31" s="10">
        <f>INTMARB_IN!D31+INTMARB_EX!D31</f>
        <v>0</v>
      </c>
      <c r="E31" s="10">
        <f>INTMARB_IN!E31+INTMARB_EX!E31</f>
        <v>0</v>
      </c>
      <c r="F31" s="10">
        <f>INTMARB_IN!F31+INTMARB_EX!F31</f>
        <v>0</v>
      </c>
      <c r="G31" s="10">
        <f>INTMARB_IN!G31+INTMARB_EX!G31</f>
        <v>0</v>
      </c>
      <c r="H31" s="10">
        <f>INTMARB_IN!H31+INTMARB_EX!H31</f>
        <v>0</v>
      </c>
      <c r="I31" s="10">
        <f>INTMARB_IN!I31+INTMARB_EX!I31</f>
        <v>0</v>
      </c>
      <c r="J31" s="10">
        <f>INTMARB_IN!J31+INTMARB_EX!J31</f>
        <v>0</v>
      </c>
      <c r="K31" s="10">
        <f>INTMARB_IN!K31+INTMARB_EX!K31</f>
        <v>0</v>
      </c>
      <c r="L31" s="10">
        <f>INTMARB_IN!L31+INTMARB_EX!L31</f>
        <v>0</v>
      </c>
      <c r="M31" s="10">
        <f>INTMARB_IN!M31+INTMARB_EX!M31</f>
        <v>0</v>
      </c>
      <c r="N31" s="10">
        <f>INTMARB_IN!N31+INTMARB_EX!N31</f>
        <v>0</v>
      </c>
      <c r="O31" s="10">
        <f>INTMARB_IN!O31+INTMARB_EX!O31</f>
        <v>0</v>
      </c>
      <c r="P31" s="10">
        <f>INTMARB_IN!P31+INTMARB_EX!P31</f>
        <v>0</v>
      </c>
      <c r="Q31" s="10">
        <f>INTMARB_IN!Q31+INTMARB_EX!Q31</f>
        <v>0</v>
      </c>
      <c r="R31" s="10">
        <f>INTMARB_IN!R31+INTMARB_EX!R31</f>
        <v>0</v>
      </c>
      <c r="S31" s="10">
        <f>INTMARB_IN!S31+INTMARB_EX!S31</f>
        <v>0</v>
      </c>
      <c r="T31" s="10">
        <f>INTMARB_IN!T31+INTMARB_EX!T31</f>
        <v>0</v>
      </c>
      <c r="U31" s="10">
        <f>INTMARB_IN!U31+INTMARB_EX!U31</f>
        <v>0</v>
      </c>
      <c r="V31" s="10">
        <f>INTMARB_IN!V31+INTMARB_EX!V31</f>
        <v>0</v>
      </c>
      <c r="W31" s="10">
        <f>INTMARB_IN!W31+INTMARB_EX!W31</f>
        <v>0</v>
      </c>
      <c r="X31" s="10">
        <f>INTMARB_IN!X31+INTMARB_EX!X31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INTMARB_IN!C32+INTMARB_EX!C32</f>
        <v>0</v>
      </c>
      <c r="D32" s="10">
        <f>INTMARB_IN!D32+INTMARB_EX!D32</f>
        <v>0</v>
      </c>
      <c r="E32" s="10">
        <f>INTMARB_IN!E32+INTMARB_EX!E32</f>
        <v>0</v>
      </c>
      <c r="F32" s="10">
        <f>INTMARB_IN!F32+INTMARB_EX!F32</f>
        <v>0</v>
      </c>
      <c r="G32" s="10">
        <f>INTMARB_IN!G32+INTMARB_EX!G32</f>
        <v>0</v>
      </c>
      <c r="H32" s="10">
        <f>INTMARB_IN!H32+INTMARB_EX!H32</f>
        <v>0</v>
      </c>
      <c r="I32" s="10">
        <f>INTMARB_IN!I32+INTMARB_EX!I32</f>
        <v>0</v>
      </c>
      <c r="J32" s="10">
        <f>INTMARB_IN!J32+INTMARB_EX!J32</f>
        <v>0</v>
      </c>
      <c r="K32" s="10">
        <f>INTMARB_IN!K32+INTMARB_EX!K32</f>
        <v>0</v>
      </c>
      <c r="L32" s="10">
        <f>INTMARB_IN!L32+INTMARB_EX!L32</f>
        <v>0</v>
      </c>
      <c r="M32" s="10">
        <f>INTMARB_IN!M32+INTMARB_EX!M32</f>
        <v>0</v>
      </c>
      <c r="N32" s="10">
        <f>INTMARB_IN!N32+INTMARB_EX!N32</f>
        <v>0</v>
      </c>
      <c r="O32" s="10">
        <f>INTMARB_IN!O32+INTMARB_EX!O32</f>
        <v>0</v>
      </c>
      <c r="P32" s="10">
        <f>INTMARB_IN!P32+INTMARB_EX!P32</f>
        <v>0</v>
      </c>
      <c r="Q32" s="10">
        <f>INTMARB_IN!Q32+INTMARB_EX!Q32</f>
        <v>0</v>
      </c>
      <c r="R32" s="10">
        <f>INTMARB_IN!R32+INTMARB_EX!R32</f>
        <v>0</v>
      </c>
      <c r="S32" s="10">
        <f>INTMARB_IN!S32+INTMARB_EX!S32</f>
        <v>0</v>
      </c>
      <c r="T32" s="10">
        <f>INTMARB_IN!T32+INTMARB_EX!T32</f>
        <v>0</v>
      </c>
      <c r="U32" s="10">
        <f>INTMARB_IN!U32+INTMARB_EX!U32</f>
        <v>0</v>
      </c>
      <c r="V32" s="10">
        <f>INTMARB_IN!V32+INTMARB_EX!V32</f>
        <v>0</v>
      </c>
      <c r="W32" s="10">
        <f>INTMARB_IN!W32+INTMARB_EX!W32</f>
        <v>0</v>
      </c>
      <c r="X32" s="10">
        <f>INTMARB_IN!X32+INTMARB_EX!X32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666.64402407566638</v>
      </c>
      <c r="D33" s="29">
        <f t="shared" si="18"/>
        <v>476.77196904557172</v>
      </c>
      <c r="E33" s="29">
        <f t="shared" si="18"/>
        <v>483.63688736027507</v>
      </c>
      <c r="F33" s="29">
        <f t="shared" si="18"/>
        <v>580.7053310404126</v>
      </c>
      <c r="G33" s="29">
        <f t="shared" si="18"/>
        <v>655.94196044711941</v>
      </c>
      <c r="H33" s="29">
        <f t="shared" si="18"/>
        <v>577.51332760103196</v>
      </c>
      <c r="I33" s="29">
        <f t="shared" si="18"/>
        <v>632.04978503869302</v>
      </c>
      <c r="J33" s="29">
        <f t="shared" si="18"/>
        <v>493.69441100601887</v>
      </c>
      <c r="K33" s="29">
        <f t="shared" si="18"/>
        <v>526.5357695614789</v>
      </c>
      <c r="L33" s="29">
        <f t="shared" si="18"/>
        <v>474.06139294926913</v>
      </c>
      <c r="M33" s="29">
        <f t="shared" si="18"/>
        <v>458.3930352536542</v>
      </c>
      <c r="N33" s="29">
        <f t="shared" si="18"/>
        <v>558.92338779019769</v>
      </c>
      <c r="O33" s="29">
        <f t="shared" si="18"/>
        <v>603.49191745485803</v>
      </c>
      <c r="P33" s="29">
        <f t="shared" si="18"/>
        <v>643.42699914015475</v>
      </c>
      <c r="Q33" s="29">
        <f t="shared" si="18"/>
        <v>605.09217540842656</v>
      </c>
      <c r="R33" s="29">
        <f t="shared" si="18"/>
        <v>641.27730008598451</v>
      </c>
      <c r="S33" s="29">
        <f t="shared" si="18"/>
        <v>762.94539982803099</v>
      </c>
      <c r="T33" s="29">
        <f t="shared" si="18"/>
        <v>776.82424763542554</v>
      </c>
      <c r="U33" s="29">
        <f t="shared" si="18"/>
        <v>808.40825451418755</v>
      </c>
      <c r="V33" s="29">
        <f t="shared" si="18"/>
        <v>952.30128976784181</v>
      </c>
      <c r="W33" s="29">
        <f t="shared" ref="W33:X33" si="19">SUM(W34:W50)</f>
        <v>686.58968185726565</v>
      </c>
      <c r="X33" s="29">
        <f t="shared" si="19"/>
        <v>659.35984522785907</v>
      </c>
    </row>
    <row r="34" spans="1:24" ht="11.25" customHeight="1" x14ac:dyDescent="0.2">
      <c r="A34" s="41" t="s">
        <v>55</v>
      </c>
      <c r="B34" s="9" t="s">
        <v>56</v>
      </c>
      <c r="C34" s="10">
        <f>INTMARB_IN!C34+INTMARB_EX!C34</f>
        <v>0</v>
      </c>
      <c r="D34" s="10">
        <f>INTMARB_IN!D34+INTMARB_EX!D34</f>
        <v>0</v>
      </c>
      <c r="E34" s="10">
        <f>INTMARB_IN!E34+INTMARB_EX!E34</f>
        <v>0</v>
      </c>
      <c r="F34" s="10">
        <f>INTMARB_IN!F34+INTMARB_EX!F34</f>
        <v>0</v>
      </c>
      <c r="G34" s="10">
        <f>INTMARB_IN!G34+INTMARB_EX!G34</f>
        <v>0</v>
      </c>
      <c r="H34" s="10">
        <f>INTMARB_IN!H34+INTMARB_EX!H34</f>
        <v>0</v>
      </c>
      <c r="I34" s="10">
        <f>INTMARB_IN!I34+INTMARB_EX!I34</f>
        <v>0</v>
      </c>
      <c r="J34" s="10">
        <f>INTMARB_IN!J34+INTMARB_EX!J34</f>
        <v>0</v>
      </c>
      <c r="K34" s="10">
        <f>INTMARB_IN!K34+INTMARB_EX!K34</f>
        <v>0</v>
      </c>
      <c r="L34" s="10">
        <f>INTMARB_IN!L34+INTMARB_EX!L34</f>
        <v>0</v>
      </c>
      <c r="M34" s="10">
        <f>INTMARB_IN!M34+INTMARB_EX!M34</f>
        <v>0</v>
      </c>
      <c r="N34" s="10">
        <f>INTMARB_IN!N34+INTMARB_EX!N34</f>
        <v>0</v>
      </c>
      <c r="O34" s="10">
        <f>INTMARB_IN!O34+INTMARB_EX!O34</f>
        <v>0</v>
      </c>
      <c r="P34" s="10">
        <f>INTMARB_IN!P34+INTMARB_EX!P34</f>
        <v>0</v>
      </c>
      <c r="Q34" s="10">
        <f>INTMARB_IN!Q34+INTMARB_EX!Q34</f>
        <v>0</v>
      </c>
      <c r="R34" s="10">
        <f>INTMARB_IN!R34+INTMARB_EX!R34</f>
        <v>0</v>
      </c>
      <c r="S34" s="10">
        <f>INTMARB_IN!S34+INTMARB_EX!S34</f>
        <v>0</v>
      </c>
      <c r="T34" s="10">
        <f>INTMARB_IN!T34+INTMARB_EX!T34</f>
        <v>0</v>
      </c>
      <c r="U34" s="10">
        <f>INTMARB_IN!U34+INTMARB_EX!U34</f>
        <v>0</v>
      </c>
      <c r="V34" s="10">
        <f>INTMARB_IN!V34+INTMARB_EX!V34</f>
        <v>0</v>
      </c>
      <c r="W34" s="10">
        <f>INTMARB_IN!W34+INTMARB_EX!W34</f>
        <v>0</v>
      </c>
      <c r="X34" s="10">
        <f>INTMARB_IN!X34+INTMARB_EX!X34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INTMARB_IN!C35+INTMARB_EX!C35</f>
        <v>0</v>
      </c>
      <c r="D35" s="10">
        <f>INTMARB_IN!D35+INTMARB_EX!D35</f>
        <v>0</v>
      </c>
      <c r="E35" s="10">
        <f>INTMARB_IN!E35+INTMARB_EX!E35</f>
        <v>0</v>
      </c>
      <c r="F35" s="10">
        <f>INTMARB_IN!F35+INTMARB_EX!F35</f>
        <v>0</v>
      </c>
      <c r="G35" s="10">
        <f>INTMARB_IN!G35+INTMARB_EX!G35</f>
        <v>0</v>
      </c>
      <c r="H35" s="10">
        <f>INTMARB_IN!H35+INTMARB_EX!H35</f>
        <v>0</v>
      </c>
      <c r="I35" s="10">
        <f>INTMARB_IN!I35+INTMARB_EX!I35</f>
        <v>0</v>
      </c>
      <c r="J35" s="10">
        <f>INTMARB_IN!J35+INTMARB_EX!J35</f>
        <v>0</v>
      </c>
      <c r="K35" s="10">
        <f>INTMARB_IN!K35+INTMARB_EX!K35</f>
        <v>0</v>
      </c>
      <c r="L35" s="10">
        <f>INTMARB_IN!L35+INTMARB_EX!L35</f>
        <v>0</v>
      </c>
      <c r="M35" s="10">
        <f>INTMARB_IN!M35+INTMARB_EX!M35</f>
        <v>0</v>
      </c>
      <c r="N35" s="10">
        <f>INTMARB_IN!N35+INTMARB_EX!N35</f>
        <v>0</v>
      </c>
      <c r="O35" s="10">
        <f>INTMARB_IN!O35+INTMARB_EX!O35</f>
        <v>0</v>
      </c>
      <c r="P35" s="10">
        <f>INTMARB_IN!P35+INTMARB_EX!P35</f>
        <v>0</v>
      </c>
      <c r="Q35" s="10">
        <f>INTMARB_IN!Q35+INTMARB_EX!Q35</f>
        <v>0</v>
      </c>
      <c r="R35" s="10">
        <f>INTMARB_IN!R35+INTMARB_EX!R35</f>
        <v>0</v>
      </c>
      <c r="S35" s="10">
        <f>INTMARB_IN!S35+INTMARB_EX!S35</f>
        <v>0</v>
      </c>
      <c r="T35" s="10">
        <f>INTMARB_IN!T35+INTMARB_EX!T35</f>
        <v>0</v>
      </c>
      <c r="U35" s="10">
        <f>INTMARB_IN!U35+INTMARB_EX!U35</f>
        <v>0</v>
      </c>
      <c r="V35" s="10">
        <f>INTMARB_IN!V35+INTMARB_EX!V35</f>
        <v>0</v>
      </c>
      <c r="W35" s="10">
        <f>INTMARB_IN!W35+INTMARB_EX!W35</f>
        <v>0</v>
      </c>
      <c r="X35" s="10">
        <f>INTMARB_IN!X35+INTMARB_EX!X35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INTMARB_IN!C36+INTMARB_EX!C36</f>
        <v>0</v>
      </c>
      <c r="D36" s="10">
        <f>INTMARB_IN!D36+INTMARB_EX!D36</f>
        <v>0</v>
      </c>
      <c r="E36" s="10">
        <f>INTMARB_IN!E36+INTMARB_EX!E36</f>
        <v>0</v>
      </c>
      <c r="F36" s="10">
        <f>INTMARB_IN!F36+INTMARB_EX!F36</f>
        <v>0</v>
      </c>
      <c r="G36" s="10">
        <f>INTMARB_IN!G36+INTMARB_EX!G36</f>
        <v>0</v>
      </c>
      <c r="H36" s="10">
        <f>INTMARB_IN!H36+INTMARB_EX!H36</f>
        <v>0</v>
      </c>
      <c r="I36" s="10">
        <f>INTMARB_IN!I36+INTMARB_EX!I36</f>
        <v>0</v>
      </c>
      <c r="J36" s="10">
        <f>INTMARB_IN!J36+INTMARB_EX!J36</f>
        <v>0</v>
      </c>
      <c r="K36" s="10">
        <f>INTMARB_IN!K36+INTMARB_EX!K36</f>
        <v>0</v>
      </c>
      <c r="L36" s="10">
        <f>INTMARB_IN!L36+INTMARB_EX!L36</f>
        <v>0</v>
      </c>
      <c r="M36" s="10">
        <f>INTMARB_IN!M36+INTMARB_EX!M36</f>
        <v>0</v>
      </c>
      <c r="N36" s="10">
        <f>INTMARB_IN!N36+INTMARB_EX!N36</f>
        <v>0</v>
      </c>
      <c r="O36" s="10">
        <f>INTMARB_IN!O36+INTMARB_EX!O36</f>
        <v>0</v>
      </c>
      <c r="P36" s="10">
        <f>INTMARB_IN!P36+INTMARB_EX!P36</f>
        <v>0</v>
      </c>
      <c r="Q36" s="10">
        <f>INTMARB_IN!Q36+INTMARB_EX!Q36</f>
        <v>0</v>
      </c>
      <c r="R36" s="10">
        <f>INTMARB_IN!R36+INTMARB_EX!R36</f>
        <v>0</v>
      </c>
      <c r="S36" s="10">
        <f>INTMARB_IN!S36+INTMARB_EX!S36</f>
        <v>0</v>
      </c>
      <c r="T36" s="10">
        <f>INTMARB_IN!T36+INTMARB_EX!T36</f>
        <v>0</v>
      </c>
      <c r="U36" s="10">
        <f>INTMARB_IN!U36+INTMARB_EX!U36</f>
        <v>0</v>
      </c>
      <c r="V36" s="10">
        <f>INTMARB_IN!V36+INTMARB_EX!V36</f>
        <v>0</v>
      </c>
      <c r="W36" s="10">
        <f>INTMARB_IN!W36+INTMARB_EX!W36</f>
        <v>0</v>
      </c>
      <c r="X36" s="10">
        <f>INTMARB_IN!X36+INTMARB_EX!X36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INTMARB_IN!C37+INTMARB_EX!C37</f>
        <v>0</v>
      </c>
      <c r="D37" s="10">
        <f>INTMARB_IN!D37+INTMARB_EX!D37</f>
        <v>0</v>
      </c>
      <c r="E37" s="10">
        <f>INTMARB_IN!E37+INTMARB_EX!E37</f>
        <v>0</v>
      </c>
      <c r="F37" s="10">
        <f>INTMARB_IN!F37+INTMARB_EX!F37</f>
        <v>0</v>
      </c>
      <c r="G37" s="10">
        <f>INTMARB_IN!G37+INTMARB_EX!G37</f>
        <v>0</v>
      </c>
      <c r="H37" s="10">
        <f>INTMARB_IN!H37+INTMARB_EX!H37</f>
        <v>0</v>
      </c>
      <c r="I37" s="10">
        <f>INTMARB_IN!I37+INTMARB_EX!I37</f>
        <v>0</v>
      </c>
      <c r="J37" s="10">
        <f>INTMARB_IN!J37+INTMARB_EX!J37</f>
        <v>0</v>
      </c>
      <c r="K37" s="10">
        <f>INTMARB_IN!K37+INTMARB_EX!K37</f>
        <v>0</v>
      </c>
      <c r="L37" s="10">
        <f>INTMARB_IN!L37+INTMARB_EX!L37</f>
        <v>0</v>
      </c>
      <c r="M37" s="10">
        <f>INTMARB_IN!M37+INTMARB_EX!M37</f>
        <v>0</v>
      </c>
      <c r="N37" s="10">
        <f>INTMARB_IN!N37+INTMARB_EX!N37</f>
        <v>0</v>
      </c>
      <c r="O37" s="10">
        <f>INTMARB_IN!O37+INTMARB_EX!O37</f>
        <v>0</v>
      </c>
      <c r="P37" s="10">
        <f>INTMARB_IN!P37+INTMARB_EX!P37</f>
        <v>0</v>
      </c>
      <c r="Q37" s="10">
        <f>INTMARB_IN!Q37+INTMARB_EX!Q37</f>
        <v>0</v>
      </c>
      <c r="R37" s="10">
        <f>INTMARB_IN!R37+INTMARB_EX!R37</f>
        <v>0</v>
      </c>
      <c r="S37" s="10">
        <f>INTMARB_IN!S37+INTMARB_EX!S37</f>
        <v>0</v>
      </c>
      <c r="T37" s="10">
        <f>INTMARB_IN!T37+INTMARB_EX!T37</f>
        <v>0</v>
      </c>
      <c r="U37" s="10">
        <f>INTMARB_IN!U37+INTMARB_EX!U37</f>
        <v>0</v>
      </c>
      <c r="V37" s="10">
        <f>INTMARB_IN!V37+INTMARB_EX!V37</f>
        <v>0</v>
      </c>
      <c r="W37" s="10">
        <f>INTMARB_IN!W37+INTMARB_EX!W37</f>
        <v>0</v>
      </c>
      <c r="X37" s="10">
        <f>INTMARB_IN!X37+INTMARB_EX!X37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INTMARB_IN!C38+INTMARB_EX!C38</f>
        <v>0</v>
      </c>
      <c r="D38" s="10">
        <f>INTMARB_IN!D38+INTMARB_EX!D38</f>
        <v>0</v>
      </c>
      <c r="E38" s="10">
        <f>INTMARB_IN!E38+INTMARB_EX!E38</f>
        <v>0</v>
      </c>
      <c r="F38" s="10">
        <f>INTMARB_IN!F38+INTMARB_EX!F38</f>
        <v>0</v>
      </c>
      <c r="G38" s="10">
        <f>INTMARB_IN!G38+INTMARB_EX!G38</f>
        <v>0</v>
      </c>
      <c r="H38" s="10">
        <f>INTMARB_IN!H38+INTMARB_EX!H38</f>
        <v>0</v>
      </c>
      <c r="I38" s="10">
        <f>INTMARB_IN!I38+INTMARB_EX!I38</f>
        <v>0</v>
      </c>
      <c r="J38" s="10">
        <f>INTMARB_IN!J38+INTMARB_EX!J38</f>
        <v>0</v>
      </c>
      <c r="K38" s="10">
        <f>INTMARB_IN!K38+INTMARB_EX!K38</f>
        <v>0</v>
      </c>
      <c r="L38" s="10">
        <f>INTMARB_IN!L38+INTMARB_EX!L38</f>
        <v>0</v>
      </c>
      <c r="M38" s="10">
        <f>INTMARB_IN!M38+INTMARB_EX!M38</f>
        <v>0</v>
      </c>
      <c r="N38" s="10">
        <f>INTMARB_IN!N38+INTMARB_EX!N38</f>
        <v>0</v>
      </c>
      <c r="O38" s="10">
        <f>INTMARB_IN!O38+INTMARB_EX!O38</f>
        <v>0</v>
      </c>
      <c r="P38" s="10">
        <f>INTMARB_IN!P38+INTMARB_EX!P38</f>
        <v>0</v>
      </c>
      <c r="Q38" s="10">
        <f>INTMARB_IN!Q38+INTMARB_EX!Q38</f>
        <v>0</v>
      </c>
      <c r="R38" s="10">
        <f>INTMARB_IN!R38+INTMARB_EX!R38</f>
        <v>0</v>
      </c>
      <c r="S38" s="10">
        <f>INTMARB_IN!S38+INTMARB_EX!S38</f>
        <v>0</v>
      </c>
      <c r="T38" s="10">
        <f>INTMARB_IN!T38+INTMARB_EX!T38</f>
        <v>0</v>
      </c>
      <c r="U38" s="10">
        <f>INTMARB_IN!U38+INTMARB_EX!U38</f>
        <v>0</v>
      </c>
      <c r="V38" s="10">
        <f>INTMARB_IN!V38+INTMARB_EX!V38</f>
        <v>0</v>
      </c>
      <c r="W38" s="10">
        <f>INTMARB_IN!W38+INTMARB_EX!W38</f>
        <v>0</v>
      </c>
      <c r="X38" s="10">
        <f>INTMARB_IN!X38+INTMARB_EX!X38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INTMARB_IN!C39+INTMARB_EX!C39</f>
        <v>0</v>
      </c>
      <c r="D39" s="10">
        <f>INTMARB_IN!D39+INTMARB_EX!D39</f>
        <v>0</v>
      </c>
      <c r="E39" s="10">
        <f>INTMARB_IN!E39+INTMARB_EX!E39</f>
        <v>0</v>
      </c>
      <c r="F39" s="10">
        <f>INTMARB_IN!F39+INTMARB_EX!F39</f>
        <v>0</v>
      </c>
      <c r="G39" s="10">
        <f>INTMARB_IN!G39+INTMARB_EX!G39</f>
        <v>0</v>
      </c>
      <c r="H39" s="10">
        <f>INTMARB_IN!H39+INTMARB_EX!H39</f>
        <v>0</v>
      </c>
      <c r="I39" s="10">
        <f>INTMARB_IN!I39+INTMARB_EX!I39</f>
        <v>0</v>
      </c>
      <c r="J39" s="10">
        <f>INTMARB_IN!J39+INTMARB_EX!J39</f>
        <v>0</v>
      </c>
      <c r="K39" s="10">
        <f>INTMARB_IN!K39+INTMARB_EX!K39</f>
        <v>0</v>
      </c>
      <c r="L39" s="10">
        <f>INTMARB_IN!L39+INTMARB_EX!L39</f>
        <v>0</v>
      </c>
      <c r="M39" s="10">
        <f>INTMARB_IN!M39+INTMARB_EX!M39</f>
        <v>0</v>
      </c>
      <c r="N39" s="10">
        <f>INTMARB_IN!N39+INTMARB_EX!N39</f>
        <v>0</v>
      </c>
      <c r="O39" s="10">
        <f>INTMARB_IN!O39+INTMARB_EX!O39</f>
        <v>0</v>
      </c>
      <c r="P39" s="10">
        <f>INTMARB_IN!P39+INTMARB_EX!P39</f>
        <v>0</v>
      </c>
      <c r="Q39" s="10">
        <f>INTMARB_IN!Q39+INTMARB_EX!Q39</f>
        <v>0</v>
      </c>
      <c r="R39" s="10">
        <f>INTMARB_IN!R39+INTMARB_EX!R39</f>
        <v>0</v>
      </c>
      <c r="S39" s="10">
        <f>INTMARB_IN!S39+INTMARB_EX!S39</f>
        <v>0</v>
      </c>
      <c r="T39" s="10">
        <f>INTMARB_IN!T39+INTMARB_EX!T39</f>
        <v>0</v>
      </c>
      <c r="U39" s="10">
        <f>INTMARB_IN!U39+INTMARB_EX!U39</f>
        <v>0</v>
      </c>
      <c r="V39" s="10">
        <f>INTMARB_IN!V39+INTMARB_EX!V39</f>
        <v>0</v>
      </c>
      <c r="W39" s="10">
        <f>INTMARB_IN!W39+INTMARB_EX!W39</f>
        <v>0</v>
      </c>
      <c r="X39" s="10">
        <f>INTMARB_IN!X39+INTMARB_EX!X39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INTMARB_IN!C40+INTMARB_EX!C40</f>
        <v>0</v>
      </c>
      <c r="D40" s="10">
        <f>INTMARB_IN!D40+INTMARB_EX!D40</f>
        <v>0</v>
      </c>
      <c r="E40" s="10">
        <f>INTMARB_IN!E40+INTMARB_EX!E40</f>
        <v>0</v>
      </c>
      <c r="F40" s="10">
        <f>INTMARB_IN!F40+INTMARB_EX!F40</f>
        <v>0</v>
      </c>
      <c r="G40" s="10">
        <f>INTMARB_IN!G40+INTMARB_EX!G40</f>
        <v>0</v>
      </c>
      <c r="H40" s="10">
        <f>INTMARB_IN!H40+INTMARB_EX!H40</f>
        <v>0</v>
      </c>
      <c r="I40" s="10">
        <f>INTMARB_IN!I40+INTMARB_EX!I40</f>
        <v>0</v>
      </c>
      <c r="J40" s="10">
        <f>INTMARB_IN!J40+INTMARB_EX!J40</f>
        <v>0</v>
      </c>
      <c r="K40" s="10">
        <f>INTMARB_IN!K40+INTMARB_EX!K40</f>
        <v>0</v>
      </c>
      <c r="L40" s="10">
        <f>INTMARB_IN!L40+INTMARB_EX!L40</f>
        <v>0</v>
      </c>
      <c r="M40" s="10">
        <f>INTMARB_IN!M40+INTMARB_EX!M40</f>
        <v>0</v>
      </c>
      <c r="N40" s="10">
        <f>INTMARB_IN!N40+INTMARB_EX!N40</f>
        <v>0</v>
      </c>
      <c r="O40" s="10">
        <f>INTMARB_IN!O40+INTMARB_EX!O40</f>
        <v>0</v>
      </c>
      <c r="P40" s="10">
        <f>INTMARB_IN!P40+INTMARB_EX!P40</f>
        <v>0</v>
      </c>
      <c r="Q40" s="10">
        <f>INTMARB_IN!Q40+INTMARB_EX!Q40</f>
        <v>0</v>
      </c>
      <c r="R40" s="10">
        <f>INTMARB_IN!R40+INTMARB_EX!R40</f>
        <v>0</v>
      </c>
      <c r="S40" s="10">
        <f>INTMARB_IN!S40+INTMARB_EX!S40</f>
        <v>0</v>
      </c>
      <c r="T40" s="10">
        <f>INTMARB_IN!T40+INTMARB_EX!T40</f>
        <v>0</v>
      </c>
      <c r="U40" s="10">
        <f>INTMARB_IN!U40+INTMARB_EX!U40</f>
        <v>0</v>
      </c>
      <c r="V40" s="10">
        <f>INTMARB_IN!V40+INTMARB_EX!V40</f>
        <v>0</v>
      </c>
      <c r="W40" s="10">
        <f>INTMARB_IN!W40+INTMARB_EX!W40</f>
        <v>0</v>
      </c>
      <c r="X40" s="10">
        <f>INTMARB_IN!X40+INTMARB_EX!X40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INTMARB_IN!C41+INTMARB_EX!C41</f>
        <v>0</v>
      </c>
      <c r="D41" s="10">
        <f>INTMARB_IN!D41+INTMARB_EX!D41</f>
        <v>0</v>
      </c>
      <c r="E41" s="10">
        <f>INTMARB_IN!E41+INTMARB_EX!E41</f>
        <v>0</v>
      </c>
      <c r="F41" s="10">
        <f>INTMARB_IN!F41+INTMARB_EX!F41</f>
        <v>0</v>
      </c>
      <c r="G41" s="10">
        <f>INTMARB_IN!G41+INTMARB_EX!G41</f>
        <v>0</v>
      </c>
      <c r="H41" s="10">
        <f>INTMARB_IN!H41+INTMARB_EX!H41</f>
        <v>0</v>
      </c>
      <c r="I41" s="10">
        <f>INTMARB_IN!I41+INTMARB_EX!I41</f>
        <v>0</v>
      </c>
      <c r="J41" s="10">
        <f>INTMARB_IN!J41+INTMARB_EX!J41</f>
        <v>0</v>
      </c>
      <c r="K41" s="10">
        <f>INTMARB_IN!K41+INTMARB_EX!K41</f>
        <v>0</v>
      </c>
      <c r="L41" s="10">
        <f>INTMARB_IN!L41+INTMARB_EX!L41</f>
        <v>0</v>
      </c>
      <c r="M41" s="10">
        <f>INTMARB_IN!M41+INTMARB_EX!M41</f>
        <v>0</v>
      </c>
      <c r="N41" s="10">
        <f>INTMARB_IN!N41+INTMARB_EX!N41</f>
        <v>0</v>
      </c>
      <c r="O41" s="10">
        <f>INTMARB_IN!O41+INTMARB_EX!O41</f>
        <v>0</v>
      </c>
      <c r="P41" s="10">
        <f>INTMARB_IN!P41+INTMARB_EX!P41</f>
        <v>0</v>
      </c>
      <c r="Q41" s="10">
        <f>INTMARB_IN!Q41+INTMARB_EX!Q41</f>
        <v>0</v>
      </c>
      <c r="R41" s="10">
        <f>INTMARB_IN!R41+INTMARB_EX!R41</f>
        <v>0</v>
      </c>
      <c r="S41" s="10">
        <f>INTMARB_IN!S41+INTMARB_EX!S41</f>
        <v>0</v>
      </c>
      <c r="T41" s="10">
        <f>INTMARB_IN!T41+INTMARB_EX!T41</f>
        <v>0</v>
      </c>
      <c r="U41" s="10">
        <f>INTMARB_IN!U41+INTMARB_EX!U41</f>
        <v>0</v>
      </c>
      <c r="V41" s="10">
        <f>INTMARB_IN!V41+INTMARB_EX!V41</f>
        <v>0</v>
      </c>
      <c r="W41" s="10">
        <f>INTMARB_IN!W41+INTMARB_EX!W41</f>
        <v>0</v>
      </c>
      <c r="X41" s="10">
        <f>INTMARB_IN!X41+INTMARB_EX!X41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INTMARB_IN!C42+INTMARB_EX!C42</f>
        <v>0</v>
      </c>
      <c r="D42" s="10">
        <f>INTMARB_IN!D42+INTMARB_EX!D42</f>
        <v>0</v>
      </c>
      <c r="E42" s="10">
        <f>INTMARB_IN!E42+INTMARB_EX!E42</f>
        <v>0</v>
      </c>
      <c r="F42" s="10">
        <f>INTMARB_IN!F42+INTMARB_EX!F42</f>
        <v>0</v>
      </c>
      <c r="G42" s="10">
        <f>INTMARB_IN!G42+INTMARB_EX!G42</f>
        <v>0</v>
      </c>
      <c r="H42" s="10">
        <f>INTMARB_IN!H42+INTMARB_EX!H42</f>
        <v>0</v>
      </c>
      <c r="I42" s="10">
        <f>INTMARB_IN!I42+INTMARB_EX!I42</f>
        <v>0</v>
      </c>
      <c r="J42" s="10">
        <f>INTMARB_IN!J42+INTMARB_EX!J42</f>
        <v>0</v>
      </c>
      <c r="K42" s="10">
        <f>INTMARB_IN!K42+INTMARB_EX!K42</f>
        <v>0</v>
      </c>
      <c r="L42" s="10">
        <f>INTMARB_IN!L42+INTMARB_EX!L42</f>
        <v>0</v>
      </c>
      <c r="M42" s="10">
        <f>INTMARB_IN!M42+INTMARB_EX!M42</f>
        <v>0</v>
      </c>
      <c r="N42" s="10">
        <f>INTMARB_IN!N42+INTMARB_EX!N42</f>
        <v>0</v>
      </c>
      <c r="O42" s="10">
        <f>INTMARB_IN!O42+INTMARB_EX!O42</f>
        <v>0</v>
      </c>
      <c r="P42" s="10">
        <f>INTMARB_IN!P42+INTMARB_EX!P42</f>
        <v>0</v>
      </c>
      <c r="Q42" s="10">
        <f>INTMARB_IN!Q42+INTMARB_EX!Q42</f>
        <v>0</v>
      </c>
      <c r="R42" s="10">
        <f>INTMARB_IN!R42+INTMARB_EX!R42</f>
        <v>0</v>
      </c>
      <c r="S42" s="10">
        <f>INTMARB_IN!S42+INTMARB_EX!S42</f>
        <v>0</v>
      </c>
      <c r="T42" s="10">
        <f>INTMARB_IN!T42+INTMARB_EX!T42</f>
        <v>0</v>
      </c>
      <c r="U42" s="10">
        <f>INTMARB_IN!U42+INTMARB_EX!U42</f>
        <v>0</v>
      </c>
      <c r="V42" s="10">
        <f>INTMARB_IN!V42+INTMARB_EX!V42</f>
        <v>0</v>
      </c>
      <c r="W42" s="10">
        <f>INTMARB_IN!W42+INTMARB_EX!W42</f>
        <v>0</v>
      </c>
      <c r="X42" s="10">
        <f>INTMARB_IN!X42+INTMARB_EX!X42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INTMARB_IN!C43+INTMARB_EX!C43</f>
        <v>212.15846947549437</v>
      </c>
      <c r="D43" s="10">
        <f>INTMARB_IN!D43+INTMARB_EX!D43</f>
        <v>158.3426483233018</v>
      </c>
      <c r="E43" s="10">
        <f>INTMARB_IN!E43+INTMARB_EX!E43</f>
        <v>131.4347377472055</v>
      </c>
      <c r="F43" s="10">
        <f>INTMARB_IN!F43+INTMARB_EX!F43</f>
        <v>154.20300945829749</v>
      </c>
      <c r="G43" s="10">
        <f>INTMARB_IN!G43+INTMARB_EX!G43</f>
        <v>150.0632846087704</v>
      </c>
      <c r="H43" s="10">
        <f>INTMARB_IN!H43+INTMARB_EX!H43</f>
        <v>140.749011177988</v>
      </c>
      <c r="I43" s="10">
        <f>INTMARB_IN!I43+INTMARB_EX!I43</f>
        <v>138.6500429922614</v>
      </c>
      <c r="J43" s="10">
        <f>INTMARB_IN!J43+INTMARB_EX!J43</f>
        <v>51.351848667239892</v>
      </c>
      <c r="K43" s="10">
        <f>INTMARB_IN!K43+INTMARB_EX!K43</f>
        <v>56.48701633705933</v>
      </c>
      <c r="L43" s="10">
        <f>INTMARB_IN!L43+INTMARB_EX!L43</f>
        <v>43.135597592433363</v>
      </c>
      <c r="M43" s="10">
        <f>INTMARB_IN!M43+INTMARB_EX!M43</f>
        <v>51.351848667239892</v>
      </c>
      <c r="N43" s="10">
        <f>INTMARB_IN!N43+INTMARB_EX!N43</f>
        <v>54.433018056749788</v>
      </c>
      <c r="O43" s="10">
        <f>INTMARB_IN!O43+INTMARB_EX!O43</f>
        <v>50.324849527085121</v>
      </c>
      <c r="P43" s="10">
        <f>INTMARB_IN!P43+INTMARB_EX!P43</f>
        <v>60.595184866723983</v>
      </c>
      <c r="Q43" s="10">
        <f>INTMARB_IN!Q43+INTMARB_EX!Q43</f>
        <v>59.568185726569212</v>
      </c>
      <c r="R43" s="10">
        <f>INTMARB_IN!R43+INTMARB_EX!R43</f>
        <v>111.94703353396392</v>
      </c>
      <c r="S43" s="10">
        <f>INTMARB_IN!S43+INTMARB_EX!S43</f>
        <v>130.4337059329321</v>
      </c>
      <c r="T43" s="10">
        <f>INTMARB_IN!T43+INTMARB_EX!T43</f>
        <v>133.7870163370593</v>
      </c>
      <c r="U43" s="10">
        <f>INTMARB_IN!U43+INTMARB_EX!U43</f>
        <v>140.23370593293211</v>
      </c>
      <c r="V43" s="10">
        <f>INTMARB_IN!V43+INTMARB_EX!V43</f>
        <v>157.46027515047291</v>
      </c>
      <c r="W43" s="10">
        <f>INTMARB_IN!W43+INTMARB_EX!W43</f>
        <v>143.465864144454</v>
      </c>
      <c r="X43" s="10">
        <f>INTMARB_IN!X43+INTMARB_EX!X43</f>
        <v>144.8194325021496</v>
      </c>
    </row>
    <row r="44" spans="1:24" ht="11.25" customHeight="1" x14ac:dyDescent="0.2">
      <c r="A44" s="41" t="s">
        <v>75</v>
      </c>
      <c r="B44" s="9" t="s">
        <v>76</v>
      </c>
      <c r="C44" s="10">
        <f>INTMARB_IN!C44+INTMARB_EX!C44</f>
        <v>454.48555460017201</v>
      </c>
      <c r="D44" s="10">
        <f>INTMARB_IN!D44+INTMARB_EX!D44</f>
        <v>318.42932072226989</v>
      </c>
      <c r="E44" s="10">
        <f>INTMARB_IN!E44+INTMARB_EX!E44</f>
        <v>352.20214961306959</v>
      </c>
      <c r="F44" s="10">
        <f>INTMARB_IN!F44+INTMARB_EX!F44</f>
        <v>426.50232158211509</v>
      </c>
      <c r="G44" s="10">
        <f>INTMARB_IN!G44+INTMARB_EX!G44</f>
        <v>505.87867583834901</v>
      </c>
      <c r="H44" s="10">
        <f>INTMARB_IN!H44+INTMARB_EX!H44</f>
        <v>436.76431642304397</v>
      </c>
      <c r="I44" s="10">
        <f>INTMARB_IN!I44+INTMARB_EX!I44</f>
        <v>493.39974204643158</v>
      </c>
      <c r="J44" s="10">
        <f>INTMARB_IN!J44+INTMARB_EX!J44</f>
        <v>442.34256233877898</v>
      </c>
      <c r="K44" s="10">
        <f>INTMARB_IN!K44+INTMARB_EX!K44</f>
        <v>470.04875322441956</v>
      </c>
      <c r="L44" s="10">
        <f>INTMARB_IN!L44+INTMARB_EX!L44</f>
        <v>429.92261392949268</v>
      </c>
      <c r="M44" s="10">
        <f>INTMARB_IN!M44+INTMARB_EX!M44</f>
        <v>406.03800515907125</v>
      </c>
      <c r="N44" s="10">
        <f>INTMARB_IN!N44+INTMARB_EX!N44</f>
        <v>503.48718830610483</v>
      </c>
      <c r="O44" s="10">
        <f>INTMARB_IN!O44+INTMARB_EX!O44</f>
        <v>553.16706792777291</v>
      </c>
      <c r="P44" s="10">
        <f>INTMARB_IN!P44+INTMARB_EX!P44</f>
        <v>581.82863284608766</v>
      </c>
      <c r="Q44" s="10">
        <f>INTMARB_IN!Q44+INTMARB_EX!Q44</f>
        <v>545.5239896818573</v>
      </c>
      <c r="R44" s="10">
        <f>INTMARB_IN!R44+INTMARB_EX!R44</f>
        <v>528.32708512467752</v>
      </c>
      <c r="S44" s="10">
        <f>INTMARB_IN!S44+INTMARB_EX!S44</f>
        <v>631.50851246775585</v>
      </c>
      <c r="T44" s="10">
        <f>INTMARB_IN!T44+INTMARB_EX!T44</f>
        <v>642.193551160791</v>
      </c>
      <c r="U44" s="10">
        <f>INTMARB_IN!U44+INTMARB_EX!U44</f>
        <v>667.54660361134995</v>
      </c>
      <c r="V44" s="10">
        <f>INTMARB_IN!V44+INTMARB_EX!V44</f>
        <v>794.37755803955292</v>
      </c>
      <c r="W44" s="10">
        <f>INTMARB_IN!W44+INTMARB_EX!W44</f>
        <v>542.4877901977643</v>
      </c>
      <c r="X44" s="10">
        <f>INTMARB_IN!X44+INTMARB_EX!X44</f>
        <v>513.94952708512471</v>
      </c>
    </row>
    <row r="45" spans="1:24" ht="11.25" customHeight="1" x14ac:dyDescent="0.2">
      <c r="A45" s="41" t="s">
        <v>77</v>
      </c>
      <c r="B45" s="9" t="s">
        <v>78</v>
      </c>
      <c r="C45" s="10">
        <f>INTMARB_IN!C45+INTMARB_EX!C45</f>
        <v>0</v>
      </c>
      <c r="D45" s="10">
        <f>INTMARB_IN!D45+INTMARB_EX!D45</f>
        <v>0</v>
      </c>
      <c r="E45" s="10">
        <f>INTMARB_IN!E45+INTMARB_EX!E45</f>
        <v>0</v>
      </c>
      <c r="F45" s="10">
        <f>INTMARB_IN!F45+INTMARB_EX!F45</f>
        <v>0</v>
      </c>
      <c r="G45" s="10">
        <f>INTMARB_IN!G45+INTMARB_EX!G45</f>
        <v>0</v>
      </c>
      <c r="H45" s="10">
        <f>INTMARB_IN!H45+INTMARB_EX!H45</f>
        <v>0</v>
      </c>
      <c r="I45" s="10">
        <f>INTMARB_IN!I45+INTMARB_EX!I45</f>
        <v>0</v>
      </c>
      <c r="J45" s="10">
        <f>INTMARB_IN!J45+INTMARB_EX!J45</f>
        <v>0</v>
      </c>
      <c r="K45" s="10">
        <f>INTMARB_IN!K45+INTMARB_EX!K45</f>
        <v>0</v>
      </c>
      <c r="L45" s="10">
        <f>INTMARB_IN!L45+INTMARB_EX!L45</f>
        <v>0</v>
      </c>
      <c r="M45" s="10">
        <f>INTMARB_IN!M45+INTMARB_EX!M45</f>
        <v>0</v>
      </c>
      <c r="N45" s="10">
        <f>INTMARB_IN!N45+INTMARB_EX!N45</f>
        <v>0</v>
      </c>
      <c r="O45" s="10">
        <f>INTMARB_IN!O45+INTMARB_EX!O45</f>
        <v>0</v>
      </c>
      <c r="P45" s="10">
        <f>INTMARB_IN!P45+INTMARB_EX!P45</f>
        <v>0</v>
      </c>
      <c r="Q45" s="10">
        <f>INTMARB_IN!Q45+INTMARB_EX!Q45</f>
        <v>0</v>
      </c>
      <c r="R45" s="10">
        <f>INTMARB_IN!R45+INTMARB_EX!R45</f>
        <v>0</v>
      </c>
      <c r="S45" s="10">
        <f>INTMARB_IN!S45+INTMARB_EX!S45</f>
        <v>0</v>
      </c>
      <c r="T45" s="10">
        <f>INTMARB_IN!T45+INTMARB_EX!T45</f>
        <v>0</v>
      </c>
      <c r="U45" s="10">
        <f>INTMARB_IN!U45+INTMARB_EX!U45</f>
        <v>0</v>
      </c>
      <c r="V45" s="10">
        <f>INTMARB_IN!V45+INTMARB_EX!V45</f>
        <v>0</v>
      </c>
      <c r="W45" s="10">
        <f>INTMARB_IN!W45+INTMARB_EX!W45</f>
        <v>0</v>
      </c>
      <c r="X45" s="10">
        <f>INTMARB_IN!X45+INTMARB_EX!X45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INTMARB_IN!C46+INTMARB_EX!C46</f>
        <v>0</v>
      </c>
      <c r="D46" s="10">
        <f>INTMARB_IN!D46+INTMARB_EX!D46</f>
        <v>0</v>
      </c>
      <c r="E46" s="10">
        <f>INTMARB_IN!E46+INTMARB_EX!E46</f>
        <v>0</v>
      </c>
      <c r="F46" s="10">
        <f>INTMARB_IN!F46+INTMARB_EX!F46</f>
        <v>0</v>
      </c>
      <c r="G46" s="10">
        <f>INTMARB_IN!G46+INTMARB_EX!G46</f>
        <v>0</v>
      </c>
      <c r="H46" s="10">
        <f>INTMARB_IN!H46+INTMARB_EX!H46</f>
        <v>0</v>
      </c>
      <c r="I46" s="10">
        <f>INTMARB_IN!I46+INTMARB_EX!I46</f>
        <v>0</v>
      </c>
      <c r="J46" s="10">
        <f>INTMARB_IN!J46+INTMARB_EX!J46</f>
        <v>0</v>
      </c>
      <c r="K46" s="10">
        <f>INTMARB_IN!K46+INTMARB_EX!K46</f>
        <v>0</v>
      </c>
      <c r="L46" s="10">
        <f>INTMARB_IN!L46+INTMARB_EX!L46</f>
        <v>1.0031814273430779</v>
      </c>
      <c r="M46" s="10">
        <f>INTMARB_IN!M46+INTMARB_EX!M46</f>
        <v>1.0031814273430779</v>
      </c>
      <c r="N46" s="10">
        <f>INTMARB_IN!N46+INTMARB_EX!N46</f>
        <v>1.0031814273430779</v>
      </c>
      <c r="O46" s="10">
        <f>INTMARB_IN!O46+INTMARB_EX!O46</f>
        <v>0</v>
      </c>
      <c r="P46" s="10">
        <f>INTMARB_IN!P46+INTMARB_EX!P46</f>
        <v>1.0031814273430779</v>
      </c>
      <c r="Q46" s="10">
        <f>INTMARB_IN!Q46+INTMARB_EX!Q46</f>
        <v>0</v>
      </c>
      <c r="R46" s="10">
        <f>INTMARB_IN!R46+INTMARB_EX!R46</f>
        <v>1.0031814273430779</v>
      </c>
      <c r="S46" s="10">
        <f>INTMARB_IN!S46+INTMARB_EX!S46</f>
        <v>1.0031814273430779</v>
      </c>
      <c r="T46" s="10">
        <f>INTMARB_IN!T46+INTMARB_EX!T46</f>
        <v>0.8436801375752363</v>
      </c>
      <c r="U46" s="10">
        <f>INTMARB_IN!U46+INTMARB_EX!U46</f>
        <v>0.62794496990541693</v>
      </c>
      <c r="V46" s="10">
        <f>INTMARB_IN!V46+INTMARB_EX!V46</f>
        <v>0.46345657781599303</v>
      </c>
      <c r="W46" s="10">
        <f>INTMARB_IN!W46+INTMARB_EX!W46</f>
        <v>0.63602751504729149</v>
      </c>
      <c r="X46" s="10">
        <f>INTMARB_IN!X46+INTMARB_EX!X46</f>
        <v>0.59088564058469473</v>
      </c>
    </row>
    <row r="47" spans="1:24" ht="11.25" customHeight="1" x14ac:dyDescent="0.2">
      <c r="A47" s="41" t="s">
        <v>81</v>
      </c>
      <c r="B47" s="9" t="s">
        <v>82</v>
      </c>
      <c r="C47" s="10">
        <f>INTMARB_IN!C47+INTMARB_EX!C47</f>
        <v>0</v>
      </c>
      <c r="D47" s="10">
        <f>INTMARB_IN!D47+INTMARB_EX!D47</f>
        <v>0</v>
      </c>
      <c r="E47" s="10">
        <f>INTMARB_IN!E47+INTMARB_EX!E47</f>
        <v>0</v>
      </c>
      <c r="F47" s="10">
        <f>INTMARB_IN!F47+INTMARB_EX!F47</f>
        <v>0</v>
      </c>
      <c r="G47" s="10">
        <f>INTMARB_IN!G47+INTMARB_EX!G47</f>
        <v>0</v>
      </c>
      <c r="H47" s="10">
        <f>INTMARB_IN!H47+INTMARB_EX!H47</f>
        <v>0</v>
      </c>
      <c r="I47" s="10">
        <f>INTMARB_IN!I47+INTMARB_EX!I47</f>
        <v>0</v>
      </c>
      <c r="J47" s="10">
        <f>INTMARB_IN!J47+INTMARB_EX!J47</f>
        <v>0</v>
      </c>
      <c r="K47" s="10">
        <f>INTMARB_IN!K47+INTMARB_EX!K47</f>
        <v>0</v>
      </c>
      <c r="L47" s="10">
        <f>INTMARB_IN!L47+INTMARB_EX!L47</f>
        <v>0</v>
      </c>
      <c r="M47" s="10">
        <f>INTMARB_IN!M47+INTMARB_EX!M47</f>
        <v>0</v>
      </c>
      <c r="N47" s="10">
        <f>INTMARB_IN!N47+INTMARB_EX!N47</f>
        <v>0</v>
      </c>
      <c r="O47" s="10">
        <f>INTMARB_IN!O47+INTMARB_EX!O47</f>
        <v>0</v>
      </c>
      <c r="P47" s="10">
        <f>INTMARB_IN!P47+INTMARB_EX!P47</f>
        <v>0</v>
      </c>
      <c r="Q47" s="10">
        <f>INTMARB_IN!Q47+INTMARB_EX!Q47</f>
        <v>0</v>
      </c>
      <c r="R47" s="10">
        <f>INTMARB_IN!R47+INTMARB_EX!R47</f>
        <v>0</v>
      </c>
      <c r="S47" s="10">
        <f>INTMARB_IN!S47+INTMARB_EX!S47</f>
        <v>0</v>
      </c>
      <c r="T47" s="10">
        <f>INTMARB_IN!T47+INTMARB_EX!T47</f>
        <v>0</v>
      </c>
      <c r="U47" s="10">
        <f>INTMARB_IN!U47+INTMARB_EX!U47</f>
        <v>0</v>
      </c>
      <c r="V47" s="10">
        <f>INTMARB_IN!V47+INTMARB_EX!V47</f>
        <v>0</v>
      </c>
      <c r="W47" s="10">
        <f>INTMARB_IN!W47+INTMARB_EX!W47</f>
        <v>0</v>
      </c>
      <c r="X47" s="10">
        <f>INTMARB_IN!X47+INTMARB_EX!X47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INTMARB_IN!C48+INTMARB_EX!C48</f>
        <v>0</v>
      </c>
      <c r="D48" s="10">
        <f>INTMARB_IN!D48+INTMARB_EX!D48</f>
        <v>0</v>
      </c>
      <c r="E48" s="10">
        <f>INTMARB_IN!E48+INTMARB_EX!E48</f>
        <v>0</v>
      </c>
      <c r="F48" s="10">
        <f>INTMARB_IN!F48+INTMARB_EX!F48</f>
        <v>0</v>
      </c>
      <c r="G48" s="10">
        <f>INTMARB_IN!G48+INTMARB_EX!G48</f>
        <v>0</v>
      </c>
      <c r="H48" s="10">
        <f>INTMARB_IN!H48+INTMARB_EX!H48</f>
        <v>0</v>
      </c>
      <c r="I48" s="10">
        <f>INTMARB_IN!I48+INTMARB_EX!I48</f>
        <v>0</v>
      </c>
      <c r="J48" s="10">
        <f>INTMARB_IN!J48+INTMARB_EX!J48</f>
        <v>0</v>
      </c>
      <c r="K48" s="10">
        <f>INTMARB_IN!K48+INTMARB_EX!K48</f>
        <v>0</v>
      </c>
      <c r="L48" s="10">
        <f>INTMARB_IN!L48+INTMARB_EX!L48</f>
        <v>0</v>
      </c>
      <c r="M48" s="10">
        <f>INTMARB_IN!M48+INTMARB_EX!M48</f>
        <v>0</v>
      </c>
      <c r="N48" s="10">
        <f>INTMARB_IN!N48+INTMARB_EX!N48</f>
        <v>0</v>
      </c>
      <c r="O48" s="10">
        <f>INTMARB_IN!O48+INTMARB_EX!O48</f>
        <v>0</v>
      </c>
      <c r="P48" s="10">
        <f>INTMARB_IN!P48+INTMARB_EX!P48</f>
        <v>0</v>
      </c>
      <c r="Q48" s="10">
        <f>INTMARB_IN!Q48+INTMARB_EX!Q48</f>
        <v>0</v>
      </c>
      <c r="R48" s="10">
        <f>INTMARB_IN!R48+INTMARB_EX!R48</f>
        <v>0</v>
      </c>
      <c r="S48" s="10">
        <f>INTMARB_IN!S48+INTMARB_EX!S48</f>
        <v>0</v>
      </c>
      <c r="T48" s="10">
        <f>INTMARB_IN!T48+INTMARB_EX!T48</f>
        <v>0</v>
      </c>
      <c r="U48" s="10">
        <f>INTMARB_IN!U48+INTMARB_EX!U48</f>
        <v>0</v>
      </c>
      <c r="V48" s="10">
        <f>INTMARB_IN!V48+INTMARB_EX!V48</f>
        <v>0</v>
      </c>
      <c r="W48" s="10">
        <f>INTMARB_IN!W48+INTMARB_EX!W48</f>
        <v>0</v>
      </c>
      <c r="X48" s="10">
        <f>INTMARB_IN!X48+INTMARB_EX!X48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INTMARB_IN!C49+INTMARB_EX!C49</f>
        <v>0</v>
      </c>
      <c r="D49" s="10">
        <f>INTMARB_IN!D49+INTMARB_EX!D49</f>
        <v>0</v>
      </c>
      <c r="E49" s="10">
        <f>INTMARB_IN!E49+INTMARB_EX!E49</f>
        <v>0</v>
      </c>
      <c r="F49" s="10">
        <f>INTMARB_IN!F49+INTMARB_EX!F49</f>
        <v>0</v>
      </c>
      <c r="G49" s="10">
        <f>INTMARB_IN!G49+INTMARB_EX!G49</f>
        <v>0</v>
      </c>
      <c r="H49" s="10">
        <f>INTMARB_IN!H49+INTMARB_EX!H49</f>
        <v>0</v>
      </c>
      <c r="I49" s="10">
        <f>INTMARB_IN!I49+INTMARB_EX!I49</f>
        <v>0</v>
      </c>
      <c r="J49" s="10">
        <f>INTMARB_IN!J49+INTMARB_EX!J49</f>
        <v>0</v>
      </c>
      <c r="K49" s="10">
        <f>INTMARB_IN!K49+INTMARB_EX!K49</f>
        <v>0</v>
      </c>
      <c r="L49" s="10">
        <f>INTMARB_IN!L49+INTMARB_EX!L49</f>
        <v>0</v>
      </c>
      <c r="M49" s="10">
        <f>INTMARB_IN!M49+INTMARB_EX!M49</f>
        <v>0</v>
      </c>
      <c r="N49" s="10">
        <f>INTMARB_IN!N49+INTMARB_EX!N49</f>
        <v>0</v>
      </c>
      <c r="O49" s="10">
        <f>INTMARB_IN!O49+INTMARB_EX!O49</f>
        <v>0</v>
      </c>
      <c r="P49" s="10">
        <f>INTMARB_IN!P49+INTMARB_EX!P49</f>
        <v>0</v>
      </c>
      <c r="Q49" s="10">
        <f>INTMARB_IN!Q49+INTMARB_EX!Q49</f>
        <v>0</v>
      </c>
      <c r="R49" s="10">
        <f>INTMARB_IN!R49+INTMARB_EX!R49</f>
        <v>0</v>
      </c>
      <c r="S49" s="10">
        <f>INTMARB_IN!S49+INTMARB_EX!S49</f>
        <v>0</v>
      </c>
      <c r="T49" s="10">
        <f>INTMARB_IN!T49+INTMARB_EX!T49</f>
        <v>0</v>
      </c>
      <c r="U49" s="10">
        <f>INTMARB_IN!U49+INTMARB_EX!U49</f>
        <v>0</v>
      </c>
      <c r="V49" s="10">
        <f>INTMARB_IN!V49+INTMARB_EX!V49</f>
        <v>0</v>
      </c>
      <c r="W49" s="10">
        <f>INTMARB_IN!W49+INTMARB_EX!W49</f>
        <v>0</v>
      </c>
      <c r="X49" s="10">
        <f>INTMARB_IN!X49+INTMARB_EX!X49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INTMARB_IN!C50+INTMARB_EX!C50</f>
        <v>0</v>
      </c>
      <c r="D50" s="10">
        <f>INTMARB_IN!D50+INTMARB_EX!D50</f>
        <v>0</v>
      </c>
      <c r="E50" s="10">
        <f>INTMARB_IN!E50+INTMARB_EX!E50</f>
        <v>0</v>
      </c>
      <c r="F50" s="10">
        <f>INTMARB_IN!F50+INTMARB_EX!F50</f>
        <v>0</v>
      </c>
      <c r="G50" s="10">
        <f>INTMARB_IN!G50+INTMARB_EX!G50</f>
        <v>0</v>
      </c>
      <c r="H50" s="10">
        <f>INTMARB_IN!H50+INTMARB_EX!H50</f>
        <v>0</v>
      </c>
      <c r="I50" s="10">
        <f>INTMARB_IN!I50+INTMARB_EX!I50</f>
        <v>0</v>
      </c>
      <c r="J50" s="10">
        <f>INTMARB_IN!J50+INTMARB_EX!J50</f>
        <v>0</v>
      </c>
      <c r="K50" s="10">
        <f>INTMARB_IN!K50+INTMARB_EX!K50</f>
        <v>0</v>
      </c>
      <c r="L50" s="10">
        <f>INTMARB_IN!L50+INTMARB_EX!L50</f>
        <v>0</v>
      </c>
      <c r="M50" s="10">
        <f>INTMARB_IN!M50+INTMARB_EX!M50</f>
        <v>0</v>
      </c>
      <c r="N50" s="10">
        <f>INTMARB_IN!N50+INTMARB_EX!N50</f>
        <v>0</v>
      </c>
      <c r="O50" s="10">
        <f>INTMARB_IN!O50+INTMARB_EX!O50</f>
        <v>0</v>
      </c>
      <c r="P50" s="10">
        <f>INTMARB_IN!P50+INTMARB_EX!P50</f>
        <v>0</v>
      </c>
      <c r="Q50" s="10">
        <f>INTMARB_IN!Q50+INTMARB_EX!Q50</f>
        <v>0</v>
      </c>
      <c r="R50" s="10">
        <f>INTMARB_IN!R50+INTMARB_EX!R50</f>
        <v>0</v>
      </c>
      <c r="S50" s="10">
        <f>INTMARB_IN!S50+INTMARB_EX!S50</f>
        <v>0</v>
      </c>
      <c r="T50" s="10">
        <f>INTMARB_IN!T50+INTMARB_EX!T50</f>
        <v>0</v>
      </c>
      <c r="U50" s="10">
        <f>INTMARB_IN!U50+INTMARB_EX!U50</f>
        <v>0</v>
      </c>
      <c r="V50" s="10">
        <f>INTMARB_IN!V50+INTMARB_EX!V50</f>
        <v>0</v>
      </c>
      <c r="W50" s="10">
        <f>INTMARB_IN!W50+INTMARB_EX!W50</f>
        <v>0</v>
      </c>
      <c r="X50" s="10">
        <f>INTMARB_IN!X50+INTMARB_EX!X50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INTMARB_IN!C51+INTMARB_EX!C51</f>
        <v>0</v>
      </c>
      <c r="D51" s="37">
        <f>INTMARB_IN!D51+INTMARB_EX!D51</f>
        <v>0</v>
      </c>
      <c r="E51" s="37">
        <f>INTMARB_IN!E51+INTMARB_EX!E51</f>
        <v>0</v>
      </c>
      <c r="F51" s="37">
        <f>INTMARB_IN!F51+INTMARB_EX!F51</f>
        <v>0</v>
      </c>
      <c r="G51" s="37">
        <f>INTMARB_IN!G51+INTMARB_EX!G51</f>
        <v>0</v>
      </c>
      <c r="H51" s="37">
        <f>INTMARB_IN!H51+INTMARB_EX!H51</f>
        <v>0</v>
      </c>
      <c r="I51" s="37">
        <f>INTMARB_IN!I51+INTMARB_EX!I51</f>
        <v>0</v>
      </c>
      <c r="J51" s="37">
        <f>INTMARB_IN!J51+INTMARB_EX!J51</f>
        <v>0</v>
      </c>
      <c r="K51" s="37">
        <f>INTMARB_IN!K51+INTMARB_EX!K51</f>
        <v>0</v>
      </c>
      <c r="L51" s="37">
        <f>INTMARB_IN!L51+INTMARB_EX!L51</f>
        <v>0</v>
      </c>
      <c r="M51" s="37">
        <f>INTMARB_IN!M51+INTMARB_EX!M51</f>
        <v>0</v>
      </c>
      <c r="N51" s="37">
        <f>INTMARB_IN!N51+INTMARB_EX!N51</f>
        <v>0</v>
      </c>
      <c r="O51" s="37">
        <f>INTMARB_IN!O51+INTMARB_EX!O51</f>
        <v>0</v>
      </c>
      <c r="P51" s="37">
        <f>INTMARB_IN!P51+INTMARB_EX!P51</f>
        <v>0</v>
      </c>
      <c r="Q51" s="37">
        <f>INTMARB_IN!Q51+INTMARB_EX!Q51</f>
        <v>0</v>
      </c>
      <c r="R51" s="37">
        <f>INTMARB_IN!R51+INTMARB_EX!R51</f>
        <v>0</v>
      </c>
      <c r="S51" s="37">
        <f>INTMARB_IN!S51+INTMARB_EX!S51</f>
        <v>0</v>
      </c>
      <c r="T51" s="37">
        <f>INTMARB_IN!T51+INTMARB_EX!T51</f>
        <v>0</v>
      </c>
      <c r="U51" s="37">
        <f>INTMARB_IN!U51+INTMARB_EX!U51</f>
        <v>0</v>
      </c>
      <c r="V51" s="37">
        <f>INTMARB_IN!V51+INTMARB_EX!V51</f>
        <v>0</v>
      </c>
      <c r="W51" s="37">
        <f>INTMARB_IN!W51+INTMARB_EX!W51</f>
        <v>0</v>
      </c>
      <c r="X51" s="37">
        <f>INTMARB_IN!X51+INTMARB_EX!X51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f>INTMARB_IN!C53+INTMARB_EX!C53</f>
        <v>0</v>
      </c>
      <c r="D53" s="10">
        <f>INTMARB_IN!D53+INTMARB_EX!D53</f>
        <v>0</v>
      </c>
      <c r="E53" s="10">
        <f>INTMARB_IN!E53+INTMARB_EX!E53</f>
        <v>0</v>
      </c>
      <c r="F53" s="10">
        <f>INTMARB_IN!F53+INTMARB_EX!F53</f>
        <v>0</v>
      </c>
      <c r="G53" s="10">
        <f>INTMARB_IN!G53+INTMARB_EX!G53</f>
        <v>0</v>
      </c>
      <c r="H53" s="10">
        <f>INTMARB_IN!H53+INTMARB_EX!H53</f>
        <v>0</v>
      </c>
      <c r="I53" s="10">
        <f>INTMARB_IN!I53+INTMARB_EX!I53</f>
        <v>0</v>
      </c>
      <c r="J53" s="10">
        <f>INTMARB_IN!J53+INTMARB_EX!J53</f>
        <v>0</v>
      </c>
      <c r="K53" s="10">
        <f>INTMARB_IN!K53+INTMARB_EX!K53</f>
        <v>0</v>
      </c>
      <c r="L53" s="10">
        <f>INTMARB_IN!L53+INTMARB_EX!L53</f>
        <v>0</v>
      </c>
      <c r="M53" s="10">
        <f>INTMARB_IN!M53+INTMARB_EX!M53</f>
        <v>0</v>
      </c>
      <c r="N53" s="10">
        <f>INTMARB_IN!N53+INTMARB_EX!N53</f>
        <v>0</v>
      </c>
      <c r="O53" s="10">
        <f>INTMARB_IN!O53+INTMARB_EX!O53</f>
        <v>0</v>
      </c>
      <c r="P53" s="10">
        <f>INTMARB_IN!P53+INTMARB_EX!P53</f>
        <v>0</v>
      </c>
      <c r="Q53" s="10">
        <f>INTMARB_IN!Q53+INTMARB_EX!Q53</f>
        <v>0</v>
      </c>
      <c r="R53" s="10">
        <f>INTMARB_IN!R53+INTMARB_EX!R53</f>
        <v>0</v>
      </c>
      <c r="S53" s="10">
        <f>INTMARB_IN!S53+INTMARB_EX!S53</f>
        <v>0</v>
      </c>
      <c r="T53" s="10">
        <f>INTMARB_IN!T53+INTMARB_EX!T53</f>
        <v>0</v>
      </c>
      <c r="U53" s="10">
        <f>INTMARB_IN!U53+INTMARB_EX!U53</f>
        <v>0</v>
      </c>
      <c r="V53" s="10">
        <f>INTMARB_IN!V53+INTMARB_EX!V53</f>
        <v>0</v>
      </c>
      <c r="W53" s="10">
        <f>INTMARB_IN!W53+INTMARB_EX!W53</f>
        <v>0</v>
      </c>
      <c r="X53" s="10">
        <f>INTMARB_IN!X53+INTMARB_EX!X53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INTMARB_IN!C54+INTMARB_EX!C54</f>
        <v>0</v>
      </c>
      <c r="D54" s="10">
        <f>INTMARB_IN!D54+INTMARB_EX!D54</f>
        <v>0</v>
      </c>
      <c r="E54" s="10">
        <f>INTMARB_IN!E54+INTMARB_EX!E54</f>
        <v>0</v>
      </c>
      <c r="F54" s="10">
        <f>INTMARB_IN!F54+INTMARB_EX!F54</f>
        <v>0</v>
      </c>
      <c r="G54" s="10">
        <f>INTMARB_IN!G54+INTMARB_EX!G54</f>
        <v>0</v>
      </c>
      <c r="H54" s="10">
        <f>INTMARB_IN!H54+INTMARB_EX!H54</f>
        <v>0</v>
      </c>
      <c r="I54" s="10">
        <f>INTMARB_IN!I54+INTMARB_EX!I54</f>
        <v>0</v>
      </c>
      <c r="J54" s="10">
        <f>INTMARB_IN!J54+INTMARB_EX!J54</f>
        <v>0</v>
      </c>
      <c r="K54" s="10">
        <f>INTMARB_IN!K54+INTMARB_EX!K54</f>
        <v>0</v>
      </c>
      <c r="L54" s="10">
        <f>INTMARB_IN!L54+INTMARB_EX!L54</f>
        <v>0</v>
      </c>
      <c r="M54" s="10">
        <f>INTMARB_IN!M54+INTMARB_EX!M54</f>
        <v>0</v>
      </c>
      <c r="N54" s="10">
        <f>INTMARB_IN!N54+INTMARB_EX!N54</f>
        <v>0</v>
      </c>
      <c r="O54" s="10">
        <f>INTMARB_IN!O54+INTMARB_EX!O54</f>
        <v>0</v>
      </c>
      <c r="P54" s="10">
        <f>INTMARB_IN!P54+INTMARB_EX!P54</f>
        <v>0</v>
      </c>
      <c r="Q54" s="10">
        <f>INTMARB_IN!Q54+INTMARB_EX!Q54</f>
        <v>0</v>
      </c>
      <c r="R54" s="10">
        <f>INTMARB_IN!R54+INTMARB_EX!R54</f>
        <v>0</v>
      </c>
      <c r="S54" s="10">
        <f>INTMARB_IN!S54+INTMARB_EX!S54</f>
        <v>0</v>
      </c>
      <c r="T54" s="10">
        <f>INTMARB_IN!T54+INTMARB_EX!T54</f>
        <v>0</v>
      </c>
      <c r="U54" s="10">
        <f>INTMARB_IN!U54+INTMARB_EX!U54</f>
        <v>0</v>
      </c>
      <c r="V54" s="10">
        <f>INTMARB_IN!V54+INTMARB_EX!V54</f>
        <v>0</v>
      </c>
      <c r="W54" s="10">
        <f>INTMARB_IN!W54+INTMARB_EX!W54</f>
        <v>0</v>
      </c>
      <c r="X54" s="10">
        <f>INTMARB_IN!X54+INTMARB_EX!X54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INTMARB_IN!C55+INTMARB_EX!C55</f>
        <v>0</v>
      </c>
      <c r="D55" s="10">
        <f>INTMARB_IN!D55+INTMARB_EX!D55</f>
        <v>0</v>
      </c>
      <c r="E55" s="10">
        <f>INTMARB_IN!E55+INTMARB_EX!E55</f>
        <v>0</v>
      </c>
      <c r="F55" s="10">
        <f>INTMARB_IN!F55+INTMARB_EX!F55</f>
        <v>0</v>
      </c>
      <c r="G55" s="10">
        <f>INTMARB_IN!G55+INTMARB_EX!G55</f>
        <v>0</v>
      </c>
      <c r="H55" s="10">
        <f>INTMARB_IN!H55+INTMARB_EX!H55</f>
        <v>0</v>
      </c>
      <c r="I55" s="10">
        <f>INTMARB_IN!I55+INTMARB_EX!I55</f>
        <v>0</v>
      </c>
      <c r="J55" s="10">
        <f>INTMARB_IN!J55+INTMARB_EX!J55</f>
        <v>0</v>
      </c>
      <c r="K55" s="10">
        <f>INTMARB_IN!K55+INTMARB_EX!K55</f>
        <v>0</v>
      </c>
      <c r="L55" s="10">
        <f>INTMARB_IN!L55+INTMARB_EX!L55</f>
        <v>0</v>
      </c>
      <c r="M55" s="10">
        <f>INTMARB_IN!M55+INTMARB_EX!M55</f>
        <v>0</v>
      </c>
      <c r="N55" s="10">
        <f>INTMARB_IN!N55+INTMARB_EX!N55</f>
        <v>0</v>
      </c>
      <c r="O55" s="10">
        <f>INTMARB_IN!O55+INTMARB_EX!O55</f>
        <v>0</v>
      </c>
      <c r="P55" s="10">
        <f>INTMARB_IN!P55+INTMARB_EX!P55</f>
        <v>0</v>
      </c>
      <c r="Q55" s="10">
        <f>INTMARB_IN!Q55+INTMARB_EX!Q55</f>
        <v>0</v>
      </c>
      <c r="R55" s="10">
        <f>INTMARB_IN!R55+INTMARB_EX!R55</f>
        <v>0</v>
      </c>
      <c r="S55" s="10">
        <f>INTMARB_IN!S55+INTMARB_EX!S55</f>
        <v>0</v>
      </c>
      <c r="T55" s="10">
        <f>INTMARB_IN!T55+INTMARB_EX!T55</f>
        <v>0</v>
      </c>
      <c r="U55" s="10">
        <f>INTMARB_IN!U55+INTMARB_EX!U55</f>
        <v>0</v>
      </c>
      <c r="V55" s="10">
        <f>INTMARB_IN!V55+INTMARB_EX!V55</f>
        <v>0</v>
      </c>
      <c r="W55" s="10">
        <f>INTMARB_IN!W55+INTMARB_EX!W55</f>
        <v>0</v>
      </c>
      <c r="X55" s="10">
        <f>INTMARB_IN!X55+INTMARB_EX!X55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INTMARB_IN!C56+INTMARB_EX!C56</f>
        <v>0</v>
      </c>
      <c r="D56" s="10">
        <f>INTMARB_IN!D56+INTMARB_EX!D56</f>
        <v>0</v>
      </c>
      <c r="E56" s="10">
        <f>INTMARB_IN!E56+INTMARB_EX!E56</f>
        <v>0</v>
      </c>
      <c r="F56" s="10">
        <f>INTMARB_IN!F56+INTMARB_EX!F56</f>
        <v>0</v>
      </c>
      <c r="G56" s="10">
        <f>INTMARB_IN!G56+INTMARB_EX!G56</f>
        <v>0</v>
      </c>
      <c r="H56" s="10">
        <f>INTMARB_IN!H56+INTMARB_EX!H56</f>
        <v>0</v>
      </c>
      <c r="I56" s="10">
        <f>INTMARB_IN!I56+INTMARB_EX!I56</f>
        <v>0</v>
      </c>
      <c r="J56" s="10">
        <f>INTMARB_IN!J56+INTMARB_EX!J56</f>
        <v>0</v>
      </c>
      <c r="K56" s="10">
        <f>INTMARB_IN!K56+INTMARB_EX!K56</f>
        <v>0</v>
      </c>
      <c r="L56" s="10">
        <f>INTMARB_IN!L56+INTMARB_EX!L56</f>
        <v>0</v>
      </c>
      <c r="M56" s="10">
        <f>INTMARB_IN!M56+INTMARB_EX!M56</f>
        <v>0</v>
      </c>
      <c r="N56" s="10">
        <f>INTMARB_IN!N56+INTMARB_EX!N56</f>
        <v>0</v>
      </c>
      <c r="O56" s="10">
        <f>INTMARB_IN!O56+INTMARB_EX!O56</f>
        <v>0</v>
      </c>
      <c r="P56" s="10">
        <f>INTMARB_IN!P56+INTMARB_EX!P56</f>
        <v>0</v>
      </c>
      <c r="Q56" s="10">
        <f>INTMARB_IN!Q56+INTMARB_EX!Q56</f>
        <v>0</v>
      </c>
      <c r="R56" s="10">
        <f>INTMARB_IN!R56+INTMARB_EX!R56</f>
        <v>0</v>
      </c>
      <c r="S56" s="10">
        <f>INTMARB_IN!S56+INTMARB_EX!S56</f>
        <v>0</v>
      </c>
      <c r="T56" s="10">
        <f>INTMARB_IN!T56+INTMARB_EX!T56</f>
        <v>0</v>
      </c>
      <c r="U56" s="10">
        <f>INTMARB_IN!U56+INTMARB_EX!U56</f>
        <v>0</v>
      </c>
      <c r="V56" s="10">
        <f>INTMARB_IN!V56+INTMARB_EX!V56</f>
        <v>0</v>
      </c>
      <c r="W56" s="10">
        <f>INTMARB_IN!W56+INTMARB_EX!W56</f>
        <v>0</v>
      </c>
      <c r="X56" s="10">
        <f>INTMARB_IN!X56+INTMARB_EX!X56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INTMARB_IN!C57+INTMARB_EX!C57</f>
        <v>0</v>
      </c>
      <c r="D57" s="10">
        <f>INTMARB_IN!D57+INTMARB_EX!D57</f>
        <v>0</v>
      </c>
      <c r="E57" s="10">
        <f>INTMARB_IN!E57+INTMARB_EX!E57</f>
        <v>0</v>
      </c>
      <c r="F57" s="10">
        <f>INTMARB_IN!F57+INTMARB_EX!F57</f>
        <v>0</v>
      </c>
      <c r="G57" s="10">
        <f>INTMARB_IN!G57+INTMARB_EX!G57</f>
        <v>0</v>
      </c>
      <c r="H57" s="10">
        <f>INTMARB_IN!H57+INTMARB_EX!H57</f>
        <v>0</v>
      </c>
      <c r="I57" s="10">
        <f>INTMARB_IN!I57+INTMARB_EX!I57</f>
        <v>0</v>
      </c>
      <c r="J57" s="10">
        <f>INTMARB_IN!J57+INTMARB_EX!J57</f>
        <v>0</v>
      </c>
      <c r="K57" s="10">
        <f>INTMARB_IN!K57+INTMARB_EX!K57</f>
        <v>0</v>
      </c>
      <c r="L57" s="10">
        <f>INTMARB_IN!L57+INTMARB_EX!L57</f>
        <v>0</v>
      </c>
      <c r="M57" s="10">
        <f>INTMARB_IN!M57+INTMARB_EX!M57</f>
        <v>0</v>
      </c>
      <c r="N57" s="10">
        <f>INTMARB_IN!N57+INTMARB_EX!N57</f>
        <v>0</v>
      </c>
      <c r="O57" s="10">
        <f>INTMARB_IN!O57+INTMARB_EX!O57</f>
        <v>0</v>
      </c>
      <c r="P57" s="10">
        <f>INTMARB_IN!P57+INTMARB_EX!P57</f>
        <v>0</v>
      </c>
      <c r="Q57" s="10">
        <f>INTMARB_IN!Q57+INTMARB_EX!Q57</f>
        <v>0</v>
      </c>
      <c r="R57" s="10">
        <f>INTMARB_IN!R57+INTMARB_EX!R57</f>
        <v>0</v>
      </c>
      <c r="S57" s="10">
        <f>INTMARB_IN!S57+INTMARB_EX!S57</f>
        <v>0</v>
      </c>
      <c r="T57" s="10">
        <f>INTMARB_IN!T57+INTMARB_EX!T57</f>
        <v>0</v>
      </c>
      <c r="U57" s="10">
        <f>INTMARB_IN!U57+INTMARB_EX!U57</f>
        <v>0</v>
      </c>
      <c r="V57" s="10">
        <f>INTMARB_IN!V57+INTMARB_EX!V57</f>
        <v>0</v>
      </c>
      <c r="W57" s="10">
        <f>INTMARB_IN!W57+INTMARB_EX!W57</f>
        <v>0</v>
      </c>
      <c r="X57" s="10">
        <f>INTMARB_IN!X57+INTMARB_EX!X57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INTMARB_IN!C58+INTMARB_EX!C58</f>
        <v>0</v>
      </c>
      <c r="D58" s="10">
        <f>INTMARB_IN!D58+INTMARB_EX!D58</f>
        <v>0</v>
      </c>
      <c r="E58" s="10">
        <f>INTMARB_IN!E58+INTMARB_EX!E58</f>
        <v>0</v>
      </c>
      <c r="F58" s="10">
        <f>INTMARB_IN!F58+INTMARB_EX!F58</f>
        <v>0</v>
      </c>
      <c r="G58" s="10">
        <f>INTMARB_IN!G58+INTMARB_EX!G58</f>
        <v>0</v>
      </c>
      <c r="H58" s="10">
        <f>INTMARB_IN!H58+INTMARB_EX!H58</f>
        <v>0</v>
      </c>
      <c r="I58" s="10">
        <f>INTMARB_IN!I58+INTMARB_EX!I58</f>
        <v>0</v>
      </c>
      <c r="J58" s="10">
        <f>INTMARB_IN!J58+INTMARB_EX!J58</f>
        <v>0</v>
      </c>
      <c r="K58" s="10">
        <f>INTMARB_IN!K58+INTMARB_EX!K58</f>
        <v>0</v>
      </c>
      <c r="L58" s="10">
        <f>INTMARB_IN!L58+INTMARB_EX!L58</f>
        <v>0</v>
      </c>
      <c r="M58" s="10">
        <f>INTMARB_IN!M58+INTMARB_EX!M58</f>
        <v>0</v>
      </c>
      <c r="N58" s="10">
        <f>INTMARB_IN!N58+INTMARB_EX!N58</f>
        <v>0</v>
      </c>
      <c r="O58" s="10">
        <f>INTMARB_IN!O58+INTMARB_EX!O58</f>
        <v>0</v>
      </c>
      <c r="P58" s="10">
        <f>INTMARB_IN!P58+INTMARB_EX!P58</f>
        <v>0</v>
      </c>
      <c r="Q58" s="10">
        <f>INTMARB_IN!Q58+INTMARB_EX!Q58</f>
        <v>0</v>
      </c>
      <c r="R58" s="10">
        <f>INTMARB_IN!R58+INTMARB_EX!R58</f>
        <v>0</v>
      </c>
      <c r="S58" s="10">
        <f>INTMARB_IN!S58+INTMARB_EX!S58</f>
        <v>0</v>
      </c>
      <c r="T58" s="10">
        <f>INTMARB_IN!T58+INTMARB_EX!T58</f>
        <v>0</v>
      </c>
      <c r="U58" s="10">
        <f>INTMARB_IN!U58+INTMARB_EX!U58</f>
        <v>0</v>
      </c>
      <c r="V58" s="10">
        <f>INTMARB_IN!V58+INTMARB_EX!V58</f>
        <v>0</v>
      </c>
      <c r="W58" s="10">
        <f>INTMARB_IN!W58+INTMARB_EX!W58</f>
        <v>0</v>
      </c>
      <c r="X58" s="10">
        <f>INTMARB_IN!X58+INTMARB_EX!X58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INTMARB_IN!C59+INTMARB_EX!C59</f>
        <v>0</v>
      </c>
      <c r="D59" s="10">
        <f>INTMARB_IN!D59+INTMARB_EX!D59</f>
        <v>0</v>
      </c>
      <c r="E59" s="10">
        <f>INTMARB_IN!E59+INTMARB_EX!E59</f>
        <v>0</v>
      </c>
      <c r="F59" s="10">
        <f>INTMARB_IN!F59+INTMARB_EX!F59</f>
        <v>0</v>
      </c>
      <c r="G59" s="10">
        <f>INTMARB_IN!G59+INTMARB_EX!G59</f>
        <v>0</v>
      </c>
      <c r="H59" s="10">
        <f>INTMARB_IN!H59+INTMARB_EX!H59</f>
        <v>0</v>
      </c>
      <c r="I59" s="10">
        <f>INTMARB_IN!I59+INTMARB_EX!I59</f>
        <v>0</v>
      </c>
      <c r="J59" s="10">
        <f>INTMARB_IN!J59+INTMARB_EX!J59</f>
        <v>0</v>
      </c>
      <c r="K59" s="10">
        <f>INTMARB_IN!K59+INTMARB_EX!K59</f>
        <v>0</v>
      </c>
      <c r="L59" s="10">
        <f>INTMARB_IN!L59+INTMARB_EX!L59</f>
        <v>0</v>
      </c>
      <c r="M59" s="10">
        <f>INTMARB_IN!M59+INTMARB_EX!M59</f>
        <v>0</v>
      </c>
      <c r="N59" s="10">
        <f>INTMARB_IN!N59+INTMARB_EX!N59</f>
        <v>0</v>
      </c>
      <c r="O59" s="10">
        <f>INTMARB_IN!O59+INTMARB_EX!O59</f>
        <v>0</v>
      </c>
      <c r="P59" s="10">
        <f>INTMARB_IN!P59+INTMARB_EX!P59</f>
        <v>0</v>
      </c>
      <c r="Q59" s="10">
        <f>INTMARB_IN!Q59+INTMARB_EX!Q59</f>
        <v>0</v>
      </c>
      <c r="R59" s="10">
        <f>INTMARB_IN!R59+INTMARB_EX!R59</f>
        <v>0</v>
      </c>
      <c r="S59" s="10">
        <f>INTMARB_IN!S59+INTMARB_EX!S59</f>
        <v>0</v>
      </c>
      <c r="T59" s="10">
        <f>INTMARB_IN!T59+INTMARB_EX!T59</f>
        <v>0</v>
      </c>
      <c r="U59" s="10">
        <f>INTMARB_IN!U59+INTMARB_EX!U59</f>
        <v>0</v>
      </c>
      <c r="V59" s="10">
        <f>INTMARB_IN!V59+INTMARB_EX!V59</f>
        <v>0</v>
      </c>
      <c r="W59" s="10">
        <f>INTMARB_IN!W59+INTMARB_EX!W59</f>
        <v>0</v>
      </c>
      <c r="X59" s="10">
        <f>INTMARB_IN!X59+INTMARB_EX!X59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INTMARB_IN!C60+INTMARB_EX!C60</f>
        <v>0</v>
      </c>
      <c r="D60" s="10">
        <f>INTMARB_IN!D60+INTMARB_EX!D60</f>
        <v>0</v>
      </c>
      <c r="E60" s="10">
        <f>INTMARB_IN!E60+INTMARB_EX!E60</f>
        <v>0</v>
      </c>
      <c r="F60" s="10">
        <f>INTMARB_IN!F60+INTMARB_EX!F60</f>
        <v>0</v>
      </c>
      <c r="G60" s="10">
        <f>INTMARB_IN!G60+INTMARB_EX!G60</f>
        <v>0</v>
      </c>
      <c r="H60" s="10">
        <f>INTMARB_IN!H60+INTMARB_EX!H60</f>
        <v>0</v>
      </c>
      <c r="I60" s="10">
        <f>INTMARB_IN!I60+INTMARB_EX!I60</f>
        <v>0</v>
      </c>
      <c r="J60" s="10">
        <f>INTMARB_IN!J60+INTMARB_EX!J60</f>
        <v>0</v>
      </c>
      <c r="K60" s="10">
        <f>INTMARB_IN!K60+INTMARB_EX!K60</f>
        <v>0</v>
      </c>
      <c r="L60" s="10">
        <f>INTMARB_IN!L60+INTMARB_EX!L60</f>
        <v>0</v>
      </c>
      <c r="M60" s="10">
        <f>INTMARB_IN!M60+INTMARB_EX!M60</f>
        <v>0</v>
      </c>
      <c r="N60" s="10">
        <f>INTMARB_IN!N60+INTMARB_EX!N60</f>
        <v>0</v>
      </c>
      <c r="O60" s="10">
        <f>INTMARB_IN!O60+INTMARB_EX!O60</f>
        <v>0</v>
      </c>
      <c r="P60" s="10">
        <f>INTMARB_IN!P60+INTMARB_EX!P60</f>
        <v>0</v>
      </c>
      <c r="Q60" s="10">
        <f>INTMARB_IN!Q60+INTMARB_EX!Q60</f>
        <v>0</v>
      </c>
      <c r="R60" s="10">
        <f>INTMARB_IN!R60+INTMARB_EX!R60</f>
        <v>0</v>
      </c>
      <c r="S60" s="10">
        <f>INTMARB_IN!S60+INTMARB_EX!S60</f>
        <v>0</v>
      </c>
      <c r="T60" s="10">
        <f>INTMARB_IN!T60+INTMARB_EX!T60</f>
        <v>0</v>
      </c>
      <c r="U60" s="10">
        <f>INTMARB_IN!U60+INTMARB_EX!U60</f>
        <v>0</v>
      </c>
      <c r="V60" s="10">
        <f>INTMARB_IN!V60+INTMARB_EX!V60</f>
        <v>0</v>
      </c>
      <c r="W60" s="10">
        <f>INTMARB_IN!W60+INTMARB_EX!W60</f>
        <v>0</v>
      </c>
      <c r="X60" s="10">
        <f>INTMARB_IN!X60+INTMARB_EX!X60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INTMARB_IN!C61+INTMARB_EX!C61</f>
        <v>0</v>
      </c>
      <c r="D61" s="10">
        <f>INTMARB_IN!D61+INTMARB_EX!D61</f>
        <v>0</v>
      </c>
      <c r="E61" s="10">
        <f>INTMARB_IN!E61+INTMARB_EX!E61</f>
        <v>0</v>
      </c>
      <c r="F61" s="10">
        <f>INTMARB_IN!F61+INTMARB_EX!F61</f>
        <v>0</v>
      </c>
      <c r="G61" s="10">
        <f>INTMARB_IN!G61+INTMARB_EX!G61</f>
        <v>0</v>
      </c>
      <c r="H61" s="10">
        <f>INTMARB_IN!H61+INTMARB_EX!H61</f>
        <v>0</v>
      </c>
      <c r="I61" s="10">
        <f>INTMARB_IN!I61+INTMARB_EX!I61</f>
        <v>0</v>
      </c>
      <c r="J61" s="10">
        <f>INTMARB_IN!J61+INTMARB_EX!J61</f>
        <v>0</v>
      </c>
      <c r="K61" s="10">
        <f>INTMARB_IN!K61+INTMARB_EX!K61</f>
        <v>0</v>
      </c>
      <c r="L61" s="10">
        <f>INTMARB_IN!L61+INTMARB_EX!L61</f>
        <v>0</v>
      </c>
      <c r="M61" s="10">
        <f>INTMARB_IN!M61+INTMARB_EX!M61</f>
        <v>0</v>
      </c>
      <c r="N61" s="10">
        <f>INTMARB_IN!N61+INTMARB_EX!N61</f>
        <v>0</v>
      </c>
      <c r="O61" s="10">
        <f>INTMARB_IN!O61+INTMARB_EX!O61</f>
        <v>0</v>
      </c>
      <c r="P61" s="10">
        <f>INTMARB_IN!P61+INTMARB_EX!P61</f>
        <v>0</v>
      </c>
      <c r="Q61" s="10">
        <f>INTMARB_IN!Q61+INTMARB_EX!Q61</f>
        <v>0</v>
      </c>
      <c r="R61" s="10">
        <f>INTMARB_IN!R61+INTMARB_EX!R61</f>
        <v>0</v>
      </c>
      <c r="S61" s="10">
        <f>INTMARB_IN!S61+INTMARB_EX!S61</f>
        <v>0</v>
      </c>
      <c r="T61" s="10">
        <f>INTMARB_IN!T61+INTMARB_EX!T61</f>
        <v>0</v>
      </c>
      <c r="U61" s="10">
        <f>INTMARB_IN!U61+INTMARB_EX!U61</f>
        <v>0</v>
      </c>
      <c r="V61" s="10">
        <f>INTMARB_IN!V61+INTMARB_EX!V61</f>
        <v>0</v>
      </c>
      <c r="W61" s="10">
        <f>INTMARB_IN!W61+INTMARB_EX!W61</f>
        <v>0</v>
      </c>
      <c r="X61" s="10">
        <f>INTMARB_IN!X61+INTMARB_EX!X61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INTMARB_IN!C62+INTMARB_EX!C62</f>
        <v>0</v>
      </c>
      <c r="D62" s="10">
        <f>INTMARB_IN!D62+INTMARB_EX!D62</f>
        <v>0</v>
      </c>
      <c r="E62" s="10">
        <f>INTMARB_IN!E62+INTMARB_EX!E62</f>
        <v>0</v>
      </c>
      <c r="F62" s="10">
        <f>INTMARB_IN!F62+INTMARB_EX!F62</f>
        <v>0</v>
      </c>
      <c r="G62" s="10">
        <f>INTMARB_IN!G62+INTMARB_EX!G62</f>
        <v>0</v>
      </c>
      <c r="H62" s="10">
        <f>INTMARB_IN!H62+INTMARB_EX!H62</f>
        <v>0</v>
      </c>
      <c r="I62" s="10">
        <f>INTMARB_IN!I62+INTMARB_EX!I62</f>
        <v>0</v>
      </c>
      <c r="J62" s="10">
        <f>INTMARB_IN!J62+INTMARB_EX!J62</f>
        <v>0</v>
      </c>
      <c r="K62" s="10">
        <f>INTMARB_IN!K62+INTMARB_EX!K62</f>
        <v>0</v>
      </c>
      <c r="L62" s="10">
        <f>INTMARB_IN!L62+INTMARB_EX!L62</f>
        <v>0</v>
      </c>
      <c r="M62" s="10">
        <f>INTMARB_IN!M62+INTMARB_EX!M62</f>
        <v>0</v>
      </c>
      <c r="N62" s="10">
        <f>INTMARB_IN!N62+INTMARB_EX!N62</f>
        <v>0</v>
      </c>
      <c r="O62" s="10">
        <f>INTMARB_IN!O62+INTMARB_EX!O62</f>
        <v>0</v>
      </c>
      <c r="P62" s="10">
        <f>INTMARB_IN!P62+INTMARB_EX!P62</f>
        <v>0</v>
      </c>
      <c r="Q62" s="10">
        <f>INTMARB_IN!Q62+INTMARB_EX!Q62</f>
        <v>0</v>
      </c>
      <c r="R62" s="10">
        <f>INTMARB_IN!R62+INTMARB_EX!R62</f>
        <v>0</v>
      </c>
      <c r="S62" s="10">
        <f>INTMARB_IN!S62+INTMARB_EX!S62</f>
        <v>0</v>
      </c>
      <c r="T62" s="10">
        <f>INTMARB_IN!T62+INTMARB_EX!T62</f>
        <v>0</v>
      </c>
      <c r="U62" s="10">
        <f>INTMARB_IN!U62+INTMARB_EX!U62</f>
        <v>0</v>
      </c>
      <c r="V62" s="10">
        <f>INTMARB_IN!V62+INTMARB_EX!V62</f>
        <v>0</v>
      </c>
      <c r="W62" s="10">
        <f>INTMARB_IN!W62+INTMARB_EX!W62</f>
        <v>0</v>
      </c>
      <c r="X62" s="10">
        <f>INTMARB_IN!X62+INTMARB_EX!X62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INTMARB_IN!C63+INTMARB_EX!C63</f>
        <v>0</v>
      </c>
      <c r="D63" s="10">
        <f>INTMARB_IN!D63+INTMARB_EX!D63</f>
        <v>0</v>
      </c>
      <c r="E63" s="10">
        <f>INTMARB_IN!E63+INTMARB_EX!E63</f>
        <v>0</v>
      </c>
      <c r="F63" s="10">
        <f>INTMARB_IN!F63+INTMARB_EX!F63</f>
        <v>0</v>
      </c>
      <c r="G63" s="10">
        <f>INTMARB_IN!G63+INTMARB_EX!G63</f>
        <v>0</v>
      </c>
      <c r="H63" s="10">
        <f>INTMARB_IN!H63+INTMARB_EX!H63</f>
        <v>0</v>
      </c>
      <c r="I63" s="10">
        <f>INTMARB_IN!I63+INTMARB_EX!I63</f>
        <v>0</v>
      </c>
      <c r="J63" s="10">
        <f>INTMARB_IN!J63+INTMARB_EX!J63</f>
        <v>0</v>
      </c>
      <c r="K63" s="10">
        <f>INTMARB_IN!K63+INTMARB_EX!K63</f>
        <v>0</v>
      </c>
      <c r="L63" s="10">
        <f>INTMARB_IN!L63+INTMARB_EX!L63</f>
        <v>0</v>
      </c>
      <c r="M63" s="10">
        <f>INTMARB_IN!M63+INTMARB_EX!M63</f>
        <v>0</v>
      </c>
      <c r="N63" s="10">
        <f>INTMARB_IN!N63+INTMARB_EX!N63</f>
        <v>0</v>
      </c>
      <c r="O63" s="10">
        <f>INTMARB_IN!O63+INTMARB_EX!O63</f>
        <v>0</v>
      </c>
      <c r="P63" s="10">
        <f>INTMARB_IN!P63+INTMARB_EX!P63</f>
        <v>0</v>
      </c>
      <c r="Q63" s="10">
        <f>INTMARB_IN!Q63+INTMARB_EX!Q63</f>
        <v>0</v>
      </c>
      <c r="R63" s="10">
        <f>INTMARB_IN!R63+INTMARB_EX!R63</f>
        <v>0</v>
      </c>
      <c r="S63" s="10">
        <f>INTMARB_IN!S63+INTMARB_EX!S63</f>
        <v>0</v>
      </c>
      <c r="T63" s="10">
        <f>INTMARB_IN!T63+INTMARB_EX!T63</f>
        <v>0</v>
      </c>
      <c r="U63" s="10">
        <f>INTMARB_IN!U63+INTMARB_EX!U63</f>
        <v>0</v>
      </c>
      <c r="V63" s="10">
        <f>INTMARB_IN!V63+INTMARB_EX!V63</f>
        <v>0</v>
      </c>
      <c r="W63" s="10">
        <f>INTMARB_IN!W63+INTMARB_EX!W63</f>
        <v>0</v>
      </c>
      <c r="X63" s="10">
        <f>INTMARB_IN!X63+INTMARB_EX!X63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INTMARB_IN!C64+INTMARB_EX!C64</f>
        <v>0</v>
      </c>
      <c r="D64" s="10">
        <f>INTMARB_IN!D64+INTMARB_EX!D64</f>
        <v>0</v>
      </c>
      <c r="E64" s="10">
        <f>INTMARB_IN!E64+INTMARB_EX!E64</f>
        <v>0</v>
      </c>
      <c r="F64" s="10">
        <f>INTMARB_IN!F64+INTMARB_EX!F64</f>
        <v>0</v>
      </c>
      <c r="G64" s="10">
        <f>INTMARB_IN!G64+INTMARB_EX!G64</f>
        <v>0</v>
      </c>
      <c r="H64" s="10">
        <f>INTMARB_IN!H64+INTMARB_EX!H64</f>
        <v>0</v>
      </c>
      <c r="I64" s="10">
        <f>INTMARB_IN!I64+INTMARB_EX!I64</f>
        <v>0</v>
      </c>
      <c r="J64" s="10">
        <f>INTMARB_IN!J64+INTMARB_EX!J64</f>
        <v>0</v>
      </c>
      <c r="K64" s="10">
        <f>INTMARB_IN!K64+INTMARB_EX!K64</f>
        <v>0</v>
      </c>
      <c r="L64" s="10">
        <f>INTMARB_IN!L64+INTMARB_EX!L64</f>
        <v>0</v>
      </c>
      <c r="M64" s="10">
        <f>INTMARB_IN!M64+INTMARB_EX!M64</f>
        <v>0</v>
      </c>
      <c r="N64" s="10">
        <f>INTMARB_IN!N64+INTMARB_EX!N64</f>
        <v>0</v>
      </c>
      <c r="O64" s="10">
        <f>INTMARB_IN!O64+INTMARB_EX!O64</f>
        <v>0</v>
      </c>
      <c r="P64" s="10">
        <f>INTMARB_IN!P64+INTMARB_EX!P64</f>
        <v>0</v>
      </c>
      <c r="Q64" s="10">
        <f>INTMARB_IN!Q64+INTMARB_EX!Q64</f>
        <v>0</v>
      </c>
      <c r="R64" s="10">
        <f>INTMARB_IN!R64+INTMARB_EX!R64</f>
        <v>0</v>
      </c>
      <c r="S64" s="10">
        <f>INTMARB_IN!S64+INTMARB_EX!S64</f>
        <v>0</v>
      </c>
      <c r="T64" s="10">
        <f>INTMARB_IN!T64+INTMARB_EX!T64</f>
        <v>0</v>
      </c>
      <c r="U64" s="10">
        <f>INTMARB_IN!U64+INTMARB_EX!U64</f>
        <v>0</v>
      </c>
      <c r="V64" s="10">
        <f>INTMARB_IN!V64+INTMARB_EX!V64</f>
        <v>0</v>
      </c>
      <c r="W64" s="10">
        <f>INTMARB_IN!W64+INTMARB_EX!W64</f>
        <v>0</v>
      </c>
      <c r="X64" s="10">
        <f>INTMARB_IN!X64+INTMARB_EX!X64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INTMARB_IN!C65+INTMARB_EX!C65</f>
        <v>0</v>
      </c>
      <c r="D65" s="10">
        <f>INTMARB_IN!D65+INTMARB_EX!D65</f>
        <v>0</v>
      </c>
      <c r="E65" s="10">
        <f>INTMARB_IN!E65+INTMARB_EX!E65</f>
        <v>0</v>
      </c>
      <c r="F65" s="10">
        <f>INTMARB_IN!F65+INTMARB_EX!F65</f>
        <v>0</v>
      </c>
      <c r="G65" s="10">
        <f>INTMARB_IN!G65+INTMARB_EX!G65</f>
        <v>0</v>
      </c>
      <c r="H65" s="10">
        <f>INTMARB_IN!H65+INTMARB_EX!H65</f>
        <v>0</v>
      </c>
      <c r="I65" s="10">
        <f>INTMARB_IN!I65+INTMARB_EX!I65</f>
        <v>0</v>
      </c>
      <c r="J65" s="10">
        <f>INTMARB_IN!J65+INTMARB_EX!J65</f>
        <v>0</v>
      </c>
      <c r="K65" s="10">
        <f>INTMARB_IN!K65+INTMARB_EX!K65</f>
        <v>0</v>
      </c>
      <c r="L65" s="10">
        <f>INTMARB_IN!L65+INTMARB_EX!L65</f>
        <v>0</v>
      </c>
      <c r="M65" s="10">
        <f>INTMARB_IN!M65+INTMARB_EX!M65</f>
        <v>0</v>
      </c>
      <c r="N65" s="10">
        <f>INTMARB_IN!N65+INTMARB_EX!N65</f>
        <v>0</v>
      </c>
      <c r="O65" s="10">
        <f>INTMARB_IN!O65+INTMARB_EX!O65</f>
        <v>0</v>
      </c>
      <c r="P65" s="10">
        <f>INTMARB_IN!P65+INTMARB_EX!P65</f>
        <v>0</v>
      </c>
      <c r="Q65" s="10">
        <f>INTMARB_IN!Q65+INTMARB_EX!Q65</f>
        <v>0</v>
      </c>
      <c r="R65" s="10">
        <f>INTMARB_IN!R65+INTMARB_EX!R65</f>
        <v>0</v>
      </c>
      <c r="S65" s="10">
        <f>INTMARB_IN!S65+INTMARB_EX!S65</f>
        <v>0</v>
      </c>
      <c r="T65" s="10">
        <f>INTMARB_IN!T65+INTMARB_EX!T65</f>
        <v>0</v>
      </c>
      <c r="U65" s="10">
        <f>INTMARB_IN!U65+INTMARB_EX!U65</f>
        <v>0</v>
      </c>
      <c r="V65" s="10">
        <f>INTMARB_IN!V65+INTMARB_EX!V65</f>
        <v>0</v>
      </c>
      <c r="W65" s="10">
        <f>INTMARB_IN!W65+INTMARB_EX!W65</f>
        <v>0</v>
      </c>
      <c r="X65" s="10">
        <f>INTMARB_IN!X65+INTMARB_EX!X65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INTMARB_IN!C66+INTMARB_EX!C66</f>
        <v>0</v>
      </c>
      <c r="D66" s="10">
        <f>INTMARB_IN!D66+INTMARB_EX!D66</f>
        <v>0</v>
      </c>
      <c r="E66" s="10">
        <f>INTMARB_IN!E66+INTMARB_EX!E66</f>
        <v>0</v>
      </c>
      <c r="F66" s="10">
        <f>INTMARB_IN!F66+INTMARB_EX!F66</f>
        <v>0</v>
      </c>
      <c r="G66" s="10">
        <f>INTMARB_IN!G66+INTMARB_EX!G66</f>
        <v>0</v>
      </c>
      <c r="H66" s="10">
        <f>INTMARB_IN!H66+INTMARB_EX!H66</f>
        <v>0</v>
      </c>
      <c r="I66" s="10">
        <f>INTMARB_IN!I66+INTMARB_EX!I66</f>
        <v>0</v>
      </c>
      <c r="J66" s="10">
        <f>INTMARB_IN!J66+INTMARB_EX!J66</f>
        <v>0</v>
      </c>
      <c r="K66" s="10">
        <f>INTMARB_IN!K66+INTMARB_EX!K66</f>
        <v>0</v>
      </c>
      <c r="L66" s="10">
        <f>INTMARB_IN!L66+INTMARB_EX!L66</f>
        <v>0</v>
      </c>
      <c r="M66" s="10">
        <f>INTMARB_IN!M66+INTMARB_EX!M66</f>
        <v>0</v>
      </c>
      <c r="N66" s="10">
        <f>INTMARB_IN!N66+INTMARB_EX!N66</f>
        <v>0</v>
      </c>
      <c r="O66" s="10">
        <f>INTMARB_IN!O66+INTMARB_EX!O66</f>
        <v>0</v>
      </c>
      <c r="P66" s="10">
        <f>INTMARB_IN!P66+INTMARB_EX!P66</f>
        <v>0</v>
      </c>
      <c r="Q66" s="10">
        <f>INTMARB_IN!Q66+INTMARB_EX!Q66</f>
        <v>0</v>
      </c>
      <c r="R66" s="10">
        <f>INTMARB_IN!R66+INTMARB_EX!R66</f>
        <v>0</v>
      </c>
      <c r="S66" s="10">
        <f>INTMARB_IN!S66+INTMARB_EX!S66</f>
        <v>0</v>
      </c>
      <c r="T66" s="10">
        <f>INTMARB_IN!T66+INTMARB_EX!T66</f>
        <v>0</v>
      </c>
      <c r="U66" s="10">
        <f>INTMARB_IN!U66+INTMARB_EX!U66</f>
        <v>0</v>
      </c>
      <c r="V66" s="10">
        <f>INTMARB_IN!V66+INTMARB_EX!V66</f>
        <v>0</v>
      </c>
      <c r="W66" s="10">
        <f>INTMARB_IN!W66+INTMARB_EX!W66</f>
        <v>0</v>
      </c>
      <c r="X66" s="10">
        <f>INTMARB_IN!X66+INTMARB_EX!X66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INTMARB_IN!C67+INTMARB_EX!C67</f>
        <v>0</v>
      </c>
      <c r="D67" s="10">
        <f>INTMARB_IN!D67+INTMARB_EX!D67</f>
        <v>0</v>
      </c>
      <c r="E67" s="10">
        <f>INTMARB_IN!E67+INTMARB_EX!E67</f>
        <v>0</v>
      </c>
      <c r="F67" s="10">
        <f>INTMARB_IN!F67+INTMARB_EX!F67</f>
        <v>0</v>
      </c>
      <c r="G67" s="10">
        <f>INTMARB_IN!G67+INTMARB_EX!G67</f>
        <v>0</v>
      </c>
      <c r="H67" s="10">
        <f>INTMARB_IN!H67+INTMARB_EX!H67</f>
        <v>0</v>
      </c>
      <c r="I67" s="10">
        <f>INTMARB_IN!I67+INTMARB_EX!I67</f>
        <v>0</v>
      </c>
      <c r="J67" s="10">
        <f>INTMARB_IN!J67+INTMARB_EX!J67</f>
        <v>0</v>
      </c>
      <c r="K67" s="10">
        <f>INTMARB_IN!K67+INTMARB_EX!K67</f>
        <v>0</v>
      </c>
      <c r="L67" s="10">
        <f>INTMARB_IN!L67+INTMARB_EX!L67</f>
        <v>0</v>
      </c>
      <c r="M67" s="10">
        <f>INTMARB_IN!M67+INTMARB_EX!M67</f>
        <v>0</v>
      </c>
      <c r="N67" s="10">
        <f>INTMARB_IN!N67+INTMARB_EX!N67</f>
        <v>0</v>
      </c>
      <c r="O67" s="10">
        <f>INTMARB_IN!O67+INTMARB_EX!O67</f>
        <v>0</v>
      </c>
      <c r="P67" s="10">
        <f>INTMARB_IN!P67+INTMARB_EX!P67</f>
        <v>0</v>
      </c>
      <c r="Q67" s="10">
        <f>INTMARB_IN!Q67+INTMARB_EX!Q67</f>
        <v>0</v>
      </c>
      <c r="R67" s="10">
        <f>INTMARB_IN!R67+INTMARB_EX!R67</f>
        <v>0</v>
      </c>
      <c r="S67" s="10">
        <f>INTMARB_IN!S67+INTMARB_EX!S67</f>
        <v>0</v>
      </c>
      <c r="T67" s="10">
        <f>INTMARB_IN!T67+INTMARB_EX!T67</f>
        <v>0</v>
      </c>
      <c r="U67" s="10">
        <f>INTMARB_IN!U67+INTMARB_EX!U67</f>
        <v>0</v>
      </c>
      <c r="V67" s="10">
        <f>INTMARB_IN!V67+INTMARB_EX!V67</f>
        <v>0</v>
      </c>
      <c r="W67" s="10">
        <f>INTMARB_IN!W67+INTMARB_EX!W67</f>
        <v>0</v>
      </c>
      <c r="X67" s="10">
        <f>INTMARB_IN!X67+INTMARB_EX!X67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INTMARB_IN!C68+INTMARB_EX!C68</f>
        <v>0</v>
      </c>
      <c r="D68" s="10">
        <f>INTMARB_IN!D68+INTMARB_EX!D68</f>
        <v>0</v>
      </c>
      <c r="E68" s="10">
        <f>INTMARB_IN!E68+INTMARB_EX!E68</f>
        <v>0</v>
      </c>
      <c r="F68" s="10">
        <f>INTMARB_IN!F68+INTMARB_EX!F68</f>
        <v>0</v>
      </c>
      <c r="G68" s="10">
        <f>INTMARB_IN!G68+INTMARB_EX!G68</f>
        <v>0</v>
      </c>
      <c r="H68" s="10">
        <f>INTMARB_IN!H68+INTMARB_EX!H68</f>
        <v>0</v>
      </c>
      <c r="I68" s="10">
        <f>INTMARB_IN!I68+INTMARB_EX!I68</f>
        <v>0</v>
      </c>
      <c r="J68" s="10">
        <f>INTMARB_IN!J68+INTMARB_EX!J68</f>
        <v>0</v>
      </c>
      <c r="K68" s="10">
        <f>INTMARB_IN!K68+INTMARB_EX!K68</f>
        <v>0</v>
      </c>
      <c r="L68" s="10">
        <f>INTMARB_IN!L68+INTMARB_EX!L68</f>
        <v>0</v>
      </c>
      <c r="M68" s="10">
        <f>INTMARB_IN!M68+INTMARB_EX!M68</f>
        <v>0</v>
      </c>
      <c r="N68" s="10">
        <f>INTMARB_IN!N68+INTMARB_EX!N68</f>
        <v>0</v>
      </c>
      <c r="O68" s="10">
        <f>INTMARB_IN!O68+INTMARB_EX!O68</f>
        <v>0</v>
      </c>
      <c r="P68" s="10">
        <f>INTMARB_IN!P68+INTMARB_EX!P68</f>
        <v>0</v>
      </c>
      <c r="Q68" s="10">
        <f>INTMARB_IN!Q68+INTMARB_EX!Q68</f>
        <v>0</v>
      </c>
      <c r="R68" s="10">
        <f>INTMARB_IN!R68+INTMARB_EX!R68</f>
        <v>0</v>
      </c>
      <c r="S68" s="10">
        <f>INTMARB_IN!S68+INTMARB_EX!S68</f>
        <v>0</v>
      </c>
      <c r="T68" s="10">
        <f>INTMARB_IN!T68+INTMARB_EX!T68</f>
        <v>0</v>
      </c>
      <c r="U68" s="10">
        <f>INTMARB_IN!U68+INTMARB_EX!U68</f>
        <v>0</v>
      </c>
      <c r="V68" s="10">
        <f>INTMARB_IN!V68+INTMARB_EX!V68</f>
        <v>0</v>
      </c>
      <c r="W68" s="10">
        <f>INTMARB_IN!W68+INTMARB_EX!W68</f>
        <v>0</v>
      </c>
      <c r="X68" s="10">
        <f>INTMARB_IN!X68+INTMARB_EX!X68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INTMARB_IN!C69+INTMARB_EX!C69</f>
        <v>0</v>
      </c>
      <c r="D69" s="10">
        <f>INTMARB_IN!D69+INTMARB_EX!D69</f>
        <v>0</v>
      </c>
      <c r="E69" s="10">
        <f>INTMARB_IN!E69+INTMARB_EX!E69</f>
        <v>0</v>
      </c>
      <c r="F69" s="10">
        <f>INTMARB_IN!F69+INTMARB_EX!F69</f>
        <v>0</v>
      </c>
      <c r="G69" s="10">
        <f>INTMARB_IN!G69+INTMARB_EX!G69</f>
        <v>0</v>
      </c>
      <c r="H69" s="10">
        <f>INTMARB_IN!H69+INTMARB_EX!H69</f>
        <v>0</v>
      </c>
      <c r="I69" s="10">
        <f>INTMARB_IN!I69+INTMARB_EX!I69</f>
        <v>0</v>
      </c>
      <c r="J69" s="10">
        <f>INTMARB_IN!J69+INTMARB_EX!J69</f>
        <v>0</v>
      </c>
      <c r="K69" s="10">
        <f>INTMARB_IN!K69+INTMARB_EX!K69</f>
        <v>0</v>
      </c>
      <c r="L69" s="10">
        <f>INTMARB_IN!L69+INTMARB_EX!L69</f>
        <v>0</v>
      </c>
      <c r="M69" s="10">
        <f>INTMARB_IN!M69+INTMARB_EX!M69</f>
        <v>0</v>
      </c>
      <c r="N69" s="10">
        <f>INTMARB_IN!N69+INTMARB_EX!N69</f>
        <v>0</v>
      </c>
      <c r="O69" s="10">
        <f>INTMARB_IN!O69+INTMARB_EX!O69</f>
        <v>0</v>
      </c>
      <c r="P69" s="10">
        <f>INTMARB_IN!P69+INTMARB_EX!P69</f>
        <v>0</v>
      </c>
      <c r="Q69" s="10">
        <f>INTMARB_IN!Q69+INTMARB_EX!Q69</f>
        <v>0</v>
      </c>
      <c r="R69" s="10">
        <f>INTMARB_IN!R69+INTMARB_EX!R69</f>
        <v>0</v>
      </c>
      <c r="S69" s="10">
        <f>INTMARB_IN!S69+INTMARB_EX!S69</f>
        <v>0</v>
      </c>
      <c r="T69" s="10">
        <f>INTMARB_IN!T69+INTMARB_EX!T69</f>
        <v>0</v>
      </c>
      <c r="U69" s="10">
        <f>INTMARB_IN!U69+INTMARB_EX!U69</f>
        <v>0</v>
      </c>
      <c r="V69" s="10">
        <f>INTMARB_IN!V69+INTMARB_EX!V69</f>
        <v>0</v>
      </c>
      <c r="W69" s="10">
        <f>INTMARB_IN!W69+INTMARB_EX!W69</f>
        <v>0</v>
      </c>
      <c r="X69" s="10">
        <f>INTMARB_IN!X69+INTMARB_EX!X69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INTMARB_IN!C70+INTMARB_EX!C70</f>
        <v>0</v>
      </c>
      <c r="D70" s="10">
        <f>INTMARB_IN!D70+INTMARB_EX!D70</f>
        <v>0</v>
      </c>
      <c r="E70" s="10">
        <f>INTMARB_IN!E70+INTMARB_EX!E70</f>
        <v>0</v>
      </c>
      <c r="F70" s="10">
        <f>INTMARB_IN!F70+INTMARB_EX!F70</f>
        <v>0</v>
      </c>
      <c r="G70" s="10">
        <f>INTMARB_IN!G70+INTMARB_EX!G70</f>
        <v>0</v>
      </c>
      <c r="H70" s="10">
        <f>INTMARB_IN!H70+INTMARB_EX!H70</f>
        <v>0</v>
      </c>
      <c r="I70" s="10">
        <f>INTMARB_IN!I70+INTMARB_EX!I70</f>
        <v>0</v>
      </c>
      <c r="J70" s="10">
        <f>INTMARB_IN!J70+INTMARB_EX!J70</f>
        <v>0</v>
      </c>
      <c r="K70" s="10">
        <f>INTMARB_IN!K70+INTMARB_EX!K70</f>
        <v>0</v>
      </c>
      <c r="L70" s="10">
        <f>INTMARB_IN!L70+INTMARB_EX!L70</f>
        <v>0</v>
      </c>
      <c r="M70" s="10">
        <f>INTMARB_IN!M70+INTMARB_EX!M70</f>
        <v>0</v>
      </c>
      <c r="N70" s="10">
        <f>INTMARB_IN!N70+INTMARB_EX!N70</f>
        <v>0</v>
      </c>
      <c r="O70" s="10">
        <f>INTMARB_IN!O70+INTMARB_EX!O70</f>
        <v>0</v>
      </c>
      <c r="P70" s="10">
        <f>INTMARB_IN!P70+INTMARB_EX!P70</f>
        <v>0</v>
      </c>
      <c r="Q70" s="10">
        <f>INTMARB_IN!Q70+INTMARB_EX!Q70</f>
        <v>0</v>
      </c>
      <c r="R70" s="10">
        <f>INTMARB_IN!R70+INTMARB_EX!R70</f>
        <v>0</v>
      </c>
      <c r="S70" s="10">
        <f>INTMARB_IN!S70+INTMARB_EX!S70</f>
        <v>0</v>
      </c>
      <c r="T70" s="10">
        <f>INTMARB_IN!T70+INTMARB_EX!T70</f>
        <v>0</v>
      </c>
      <c r="U70" s="10">
        <f>INTMARB_IN!U70+INTMARB_EX!U70</f>
        <v>0</v>
      </c>
      <c r="V70" s="10">
        <f>INTMARB_IN!V70+INTMARB_EX!V70</f>
        <v>0</v>
      </c>
      <c r="W70" s="10">
        <f>INTMARB_IN!W70+INTMARB_EX!W70</f>
        <v>0</v>
      </c>
      <c r="X70" s="10">
        <f>INTMARB_IN!X70+INTMARB_EX!X70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INTMARB_IN!C72+INTMARB_EX!C72</f>
        <v>0</v>
      </c>
      <c r="D72" s="10">
        <f>INTMARB_IN!D72+INTMARB_EX!D72</f>
        <v>0</v>
      </c>
      <c r="E72" s="10">
        <f>INTMARB_IN!E72+INTMARB_EX!E72</f>
        <v>0</v>
      </c>
      <c r="F72" s="10">
        <f>INTMARB_IN!F72+INTMARB_EX!F72</f>
        <v>0</v>
      </c>
      <c r="G72" s="10">
        <f>INTMARB_IN!G72+INTMARB_EX!G72</f>
        <v>0</v>
      </c>
      <c r="H72" s="10">
        <f>INTMARB_IN!H72+INTMARB_EX!H72</f>
        <v>0</v>
      </c>
      <c r="I72" s="10">
        <f>INTMARB_IN!I72+INTMARB_EX!I72</f>
        <v>0</v>
      </c>
      <c r="J72" s="10">
        <f>INTMARB_IN!J72+INTMARB_EX!J72</f>
        <v>0</v>
      </c>
      <c r="K72" s="10">
        <f>INTMARB_IN!K72+INTMARB_EX!K72</f>
        <v>0</v>
      </c>
      <c r="L72" s="10">
        <f>INTMARB_IN!L72+INTMARB_EX!L72</f>
        <v>0</v>
      </c>
      <c r="M72" s="10">
        <f>INTMARB_IN!M72+INTMARB_EX!M72</f>
        <v>0</v>
      </c>
      <c r="N72" s="10">
        <f>INTMARB_IN!N72+INTMARB_EX!N72</f>
        <v>0</v>
      </c>
      <c r="O72" s="10">
        <f>INTMARB_IN!O72+INTMARB_EX!O72</f>
        <v>0</v>
      </c>
      <c r="P72" s="10">
        <f>INTMARB_IN!P72+INTMARB_EX!P72</f>
        <v>0</v>
      </c>
      <c r="Q72" s="10">
        <f>INTMARB_IN!Q72+INTMARB_EX!Q72</f>
        <v>0</v>
      </c>
      <c r="R72" s="10">
        <f>INTMARB_IN!R72+INTMARB_EX!R72</f>
        <v>0</v>
      </c>
      <c r="S72" s="10">
        <f>INTMARB_IN!S72+INTMARB_EX!S72</f>
        <v>0</v>
      </c>
      <c r="T72" s="10">
        <f>INTMARB_IN!T72+INTMARB_EX!T72</f>
        <v>0</v>
      </c>
      <c r="U72" s="10">
        <f>INTMARB_IN!U72+INTMARB_EX!U72</f>
        <v>0</v>
      </c>
      <c r="V72" s="10">
        <f>INTMARB_IN!V72+INTMARB_EX!V72</f>
        <v>0</v>
      </c>
      <c r="W72" s="10">
        <f>INTMARB_IN!W72+INTMARB_EX!W72</f>
        <v>0</v>
      </c>
      <c r="X72" s="10">
        <f>INTMARB_IN!X72+INTMARB_EX!X72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INTMARB_IN!C73+INTMARB_EX!C73</f>
        <v>0</v>
      </c>
      <c r="D73" s="10">
        <f>INTMARB_IN!D73+INTMARB_EX!D73</f>
        <v>0</v>
      </c>
      <c r="E73" s="10">
        <f>INTMARB_IN!E73+INTMARB_EX!E73</f>
        <v>0</v>
      </c>
      <c r="F73" s="10">
        <f>INTMARB_IN!F73+INTMARB_EX!F73</f>
        <v>0</v>
      </c>
      <c r="G73" s="10">
        <f>INTMARB_IN!G73+INTMARB_EX!G73</f>
        <v>0</v>
      </c>
      <c r="H73" s="10">
        <f>INTMARB_IN!H73+INTMARB_EX!H73</f>
        <v>0</v>
      </c>
      <c r="I73" s="10">
        <f>INTMARB_IN!I73+INTMARB_EX!I73</f>
        <v>0</v>
      </c>
      <c r="J73" s="10">
        <f>INTMARB_IN!J73+INTMARB_EX!J73</f>
        <v>0</v>
      </c>
      <c r="K73" s="10">
        <f>INTMARB_IN!K73+INTMARB_EX!K73</f>
        <v>0</v>
      </c>
      <c r="L73" s="10">
        <f>INTMARB_IN!L73+INTMARB_EX!L73</f>
        <v>0</v>
      </c>
      <c r="M73" s="10">
        <f>INTMARB_IN!M73+INTMARB_EX!M73</f>
        <v>0</v>
      </c>
      <c r="N73" s="10">
        <f>INTMARB_IN!N73+INTMARB_EX!N73</f>
        <v>0</v>
      </c>
      <c r="O73" s="10">
        <f>INTMARB_IN!O73+INTMARB_EX!O73</f>
        <v>0</v>
      </c>
      <c r="P73" s="10">
        <f>INTMARB_IN!P73+INTMARB_EX!P73</f>
        <v>0</v>
      </c>
      <c r="Q73" s="10">
        <f>INTMARB_IN!Q73+INTMARB_EX!Q73</f>
        <v>0</v>
      </c>
      <c r="R73" s="10">
        <f>INTMARB_IN!R73+INTMARB_EX!R73</f>
        <v>0</v>
      </c>
      <c r="S73" s="10">
        <f>INTMARB_IN!S73+INTMARB_EX!S73</f>
        <v>0</v>
      </c>
      <c r="T73" s="10">
        <f>INTMARB_IN!T73+INTMARB_EX!T73</f>
        <v>0</v>
      </c>
      <c r="U73" s="10">
        <f>INTMARB_IN!U73+INTMARB_EX!U73</f>
        <v>0</v>
      </c>
      <c r="V73" s="10">
        <f>INTMARB_IN!V73+INTMARB_EX!V73</f>
        <v>0</v>
      </c>
      <c r="W73" s="10">
        <f>INTMARB_IN!W73+INTMARB_EX!W73</f>
        <v>0</v>
      </c>
      <c r="X73" s="10">
        <f>INTMARB_IN!X73+INTMARB_EX!X73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INTMARB_IN!C74+INTMARB_EX!C74</f>
        <v>0</v>
      </c>
      <c r="D74" s="37">
        <f>INTMARB_IN!D74+INTMARB_EX!D74</f>
        <v>0</v>
      </c>
      <c r="E74" s="37">
        <f>INTMARB_IN!E74+INTMARB_EX!E74</f>
        <v>0</v>
      </c>
      <c r="F74" s="37">
        <f>INTMARB_IN!F74+INTMARB_EX!F74</f>
        <v>0</v>
      </c>
      <c r="G74" s="37">
        <f>INTMARB_IN!G74+INTMARB_EX!G74</f>
        <v>0</v>
      </c>
      <c r="H74" s="37">
        <f>INTMARB_IN!H74+INTMARB_EX!H74</f>
        <v>0</v>
      </c>
      <c r="I74" s="37">
        <f>INTMARB_IN!I74+INTMARB_EX!I74</f>
        <v>0</v>
      </c>
      <c r="J74" s="37">
        <f>INTMARB_IN!J74+INTMARB_EX!J74</f>
        <v>0</v>
      </c>
      <c r="K74" s="37">
        <f>INTMARB_IN!K74+INTMARB_EX!K74</f>
        <v>0</v>
      </c>
      <c r="L74" s="37">
        <f>INTMARB_IN!L74+INTMARB_EX!L74</f>
        <v>0</v>
      </c>
      <c r="M74" s="37">
        <f>INTMARB_IN!M74+INTMARB_EX!M74</f>
        <v>0</v>
      </c>
      <c r="N74" s="37">
        <f>INTMARB_IN!N74+INTMARB_EX!N74</f>
        <v>0</v>
      </c>
      <c r="O74" s="37">
        <f>INTMARB_IN!O74+INTMARB_EX!O74</f>
        <v>0</v>
      </c>
      <c r="P74" s="37">
        <f>INTMARB_IN!P74+INTMARB_EX!P74</f>
        <v>0</v>
      </c>
      <c r="Q74" s="37">
        <f>INTMARB_IN!Q74+INTMARB_EX!Q74</f>
        <v>0</v>
      </c>
      <c r="R74" s="37">
        <f>INTMARB_IN!R74+INTMARB_EX!R74</f>
        <v>0</v>
      </c>
      <c r="S74" s="37">
        <f>INTMARB_IN!S74+INTMARB_EX!S74</f>
        <v>0</v>
      </c>
      <c r="T74" s="37">
        <f>INTMARB_IN!T74+INTMARB_EX!T74</f>
        <v>0</v>
      </c>
      <c r="U74" s="37">
        <f>INTMARB_IN!U74+INTMARB_EX!U74</f>
        <v>0</v>
      </c>
      <c r="V74" s="37">
        <f>INTMARB_IN!V74+INTMARB_EX!V74</f>
        <v>0</v>
      </c>
      <c r="W74" s="37">
        <f>INTMARB_IN!W74+INTMARB_EX!W74</f>
        <v>0</v>
      </c>
      <c r="X74" s="37">
        <f>INTMARB_IN!X74+INTMARB_EX!X74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INTMARB_IN!C75+INTMARB_EX!C75</f>
        <v>0</v>
      </c>
      <c r="D75" s="37">
        <f>INTMARB_IN!D75+INTMARB_EX!D75</f>
        <v>0</v>
      </c>
      <c r="E75" s="37">
        <f>INTMARB_IN!E75+INTMARB_EX!E75</f>
        <v>0</v>
      </c>
      <c r="F75" s="37">
        <f>INTMARB_IN!F75+INTMARB_EX!F75</f>
        <v>0</v>
      </c>
      <c r="G75" s="37">
        <f>INTMARB_IN!G75+INTMARB_EX!G75</f>
        <v>0</v>
      </c>
      <c r="H75" s="37">
        <f>INTMARB_IN!H75+INTMARB_EX!H75</f>
        <v>0</v>
      </c>
      <c r="I75" s="37">
        <f>INTMARB_IN!I75+INTMARB_EX!I75</f>
        <v>0</v>
      </c>
      <c r="J75" s="37">
        <f>INTMARB_IN!J75+INTMARB_EX!J75</f>
        <v>0</v>
      </c>
      <c r="K75" s="37">
        <f>INTMARB_IN!K75+INTMARB_EX!K75</f>
        <v>0</v>
      </c>
      <c r="L75" s="37">
        <f>INTMARB_IN!L75+INTMARB_EX!L75</f>
        <v>0</v>
      </c>
      <c r="M75" s="37">
        <f>INTMARB_IN!M75+INTMARB_EX!M75</f>
        <v>0</v>
      </c>
      <c r="N75" s="37">
        <f>INTMARB_IN!N75+INTMARB_EX!N75</f>
        <v>0</v>
      </c>
      <c r="O75" s="37">
        <f>INTMARB_IN!O75+INTMARB_EX!O75</f>
        <v>0</v>
      </c>
      <c r="P75" s="37">
        <f>INTMARB_IN!P75+INTMARB_EX!P75</f>
        <v>0</v>
      </c>
      <c r="Q75" s="37">
        <f>INTMARB_IN!Q75+INTMARB_EX!Q75</f>
        <v>0</v>
      </c>
      <c r="R75" s="37">
        <f>INTMARB_IN!R75+INTMARB_EX!R75</f>
        <v>0</v>
      </c>
      <c r="S75" s="37">
        <f>INTMARB_IN!S75+INTMARB_EX!S75</f>
        <v>0</v>
      </c>
      <c r="T75" s="37">
        <f>INTMARB_IN!T75+INTMARB_EX!T75</f>
        <v>0</v>
      </c>
      <c r="U75" s="37">
        <f>INTMARB_IN!U75+INTMARB_EX!U75</f>
        <v>0</v>
      </c>
      <c r="V75" s="37">
        <f>INTMARB_IN!V75+INTMARB_EX!V75</f>
        <v>0</v>
      </c>
      <c r="W75" s="37">
        <f>INTMARB_IN!W75+INTMARB_EX!W75</f>
        <v>0</v>
      </c>
      <c r="X75" s="37">
        <f>INTMARB_IN!X75+INTMARB_EX!X75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INTMARB_IN!C76+INTMARB_EX!C76</f>
        <v>0</v>
      </c>
      <c r="D76" s="40">
        <f>INTMARB_IN!D76+INTMARB_EX!D76</f>
        <v>0</v>
      </c>
      <c r="E76" s="40">
        <f>INTMARB_IN!E76+INTMARB_EX!E76</f>
        <v>0</v>
      </c>
      <c r="F76" s="40">
        <f>INTMARB_IN!F76+INTMARB_EX!F76</f>
        <v>0</v>
      </c>
      <c r="G76" s="40">
        <f>INTMARB_IN!G76+INTMARB_EX!G76</f>
        <v>0</v>
      </c>
      <c r="H76" s="40">
        <f>INTMARB_IN!H76+INTMARB_EX!H76</f>
        <v>0</v>
      </c>
      <c r="I76" s="40">
        <f>INTMARB_IN!I76+INTMARB_EX!I76</f>
        <v>0</v>
      </c>
      <c r="J76" s="40">
        <f>INTMARB_IN!J76+INTMARB_EX!J76</f>
        <v>0</v>
      </c>
      <c r="K76" s="40">
        <f>INTMARB_IN!K76+INTMARB_EX!K76</f>
        <v>0</v>
      </c>
      <c r="L76" s="40">
        <f>INTMARB_IN!L76+INTMARB_EX!L76</f>
        <v>0</v>
      </c>
      <c r="M76" s="40">
        <f>INTMARB_IN!M76+INTMARB_EX!M76</f>
        <v>0</v>
      </c>
      <c r="N76" s="40">
        <f>INTMARB_IN!N76+INTMARB_EX!N76</f>
        <v>0</v>
      </c>
      <c r="O76" s="40">
        <f>INTMARB_IN!O76+INTMARB_EX!O76</f>
        <v>0</v>
      </c>
      <c r="P76" s="40">
        <f>INTMARB_IN!P76+INTMARB_EX!P76</f>
        <v>0</v>
      </c>
      <c r="Q76" s="40">
        <f>INTMARB_IN!Q76+INTMARB_EX!Q76</f>
        <v>0</v>
      </c>
      <c r="R76" s="40">
        <f>INTMARB_IN!R76+INTMARB_EX!R76</f>
        <v>0</v>
      </c>
      <c r="S76" s="40">
        <f>INTMARB_IN!S76+INTMARB_EX!S76</f>
        <v>0</v>
      </c>
      <c r="T76" s="40">
        <f>INTMARB_IN!T76+INTMARB_EX!T76</f>
        <v>0</v>
      </c>
      <c r="U76" s="40">
        <f>INTMARB_IN!U76+INTMARB_EX!U76</f>
        <v>0</v>
      </c>
      <c r="V76" s="40">
        <f>INTMARB_IN!V76+INTMARB_EX!V76</f>
        <v>0</v>
      </c>
      <c r="W76" s="40">
        <f>INTMARB_IN!W76+INTMARB_EX!W76</f>
        <v>0</v>
      </c>
      <c r="X76" s="40">
        <f>INTMARB_IN!X76+INTMARB_EX!X76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473</v>
      </c>
      <c r="B1" s="4" t="s">
        <v>476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230.94805086167395</v>
      </c>
      <c r="D2" s="31">
        <f t="shared" si="0"/>
        <v>164.76638735770538</v>
      </c>
      <c r="E2" s="31">
        <f t="shared" si="0"/>
        <v>163.6492780823279</v>
      </c>
      <c r="F2" s="31">
        <f t="shared" si="0"/>
        <v>186.02863247246796</v>
      </c>
      <c r="G2" s="31">
        <f t="shared" si="0"/>
        <v>222.99997761799011</v>
      </c>
      <c r="H2" s="31">
        <f t="shared" si="0"/>
        <v>198.98119585941998</v>
      </c>
      <c r="I2" s="31">
        <f t="shared" si="0"/>
        <v>207.21942966034112</v>
      </c>
      <c r="J2" s="31">
        <f t="shared" si="0"/>
        <v>156.98260249249191</v>
      </c>
      <c r="K2" s="31">
        <f t="shared" si="0"/>
        <v>164.97694641293759</v>
      </c>
      <c r="L2" s="31">
        <f t="shared" si="0"/>
        <v>157.94740113415853</v>
      </c>
      <c r="M2" s="31">
        <f t="shared" si="0"/>
        <v>150.13369167140658</v>
      </c>
      <c r="N2" s="31">
        <f t="shared" si="0"/>
        <v>174.36001597471113</v>
      </c>
      <c r="O2" s="31">
        <f t="shared" si="0"/>
        <v>186.31913585791318</v>
      </c>
      <c r="P2" s="31">
        <f t="shared" si="0"/>
        <v>197.03280834919482</v>
      </c>
      <c r="Q2" s="31">
        <f t="shared" si="0"/>
        <v>188.44027579925262</v>
      </c>
      <c r="R2" s="31">
        <f t="shared" si="0"/>
        <v>192.69621056787793</v>
      </c>
      <c r="S2" s="31">
        <f t="shared" si="0"/>
        <v>227.77059168796853</v>
      </c>
      <c r="T2" s="31">
        <f t="shared" si="0"/>
        <v>233.38790344627279</v>
      </c>
      <c r="U2" s="31">
        <f t="shared" si="0"/>
        <v>257.16401595938044</v>
      </c>
      <c r="V2" s="31">
        <f t="shared" si="0"/>
        <v>330.1325871116174</v>
      </c>
      <c r="W2" s="31">
        <f t="shared" si="0"/>
        <v>210.34333087950975</v>
      </c>
      <c r="X2" s="31">
        <f t="shared" ref="X2" si="1">SUM(X3,X17,X22,X25,X26,X51,X52,X71,X74,X75,X76)</f>
        <v>201.39834894600841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230.94805086167395</v>
      </c>
      <c r="D26" s="37">
        <f t="shared" si="14"/>
        <v>164.76638735770538</v>
      </c>
      <c r="E26" s="37">
        <f t="shared" si="14"/>
        <v>163.6492780823279</v>
      </c>
      <c r="F26" s="37">
        <f t="shared" si="14"/>
        <v>186.02863247246796</v>
      </c>
      <c r="G26" s="37">
        <f t="shared" si="14"/>
        <v>222.99997761799011</v>
      </c>
      <c r="H26" s="37">
        <f t="shared" si="14"/>
        <v>198.98119585941998</v>
      </c>
      <c r="I26" s="37">
        <f t="shared" si="14"/>
        <v>207.21942966034112</v>
      </c>
      <c r="J26" s="37">
        <f t="shared" si="14"/>
        <v>156.98260249249191</v>
      </c>
      <c r="K26" s="37">
        <f t="shared" si="14"/>
        <v>164.97694641293759</v>
      </c>
      <c r="L26" s="37">
        <f t="shared" si="14"/>
        <v>157.94740113415853</v>
      </c>
      <c r="M26" s="37">
        <f t="shared" si="14"/>
        <v>150.13369167140658</v>
      </c>
      <c r="N26" s="37">
        <f t="shared" si="14"/>
        <v>174.36001597471113</v>
      </c>
      <c r="O26" s="37">
        <f t="shared" si="14"/>
        <v>186.31913585791318</v>
      </c>
      <c r="P26" s="37">
        <f t="shared" si="14"/>
        <v>197.03280834919482</v>
      </c>
      <c r="Q26" s="37">
        <f t="shared" si="14"/>
        <v>188.44027579925262</v>
      </c>
      <c r="R26" s="37">
        <f t="shared" si="14"/>
        <v>192.69621056787793</v>
      </c>
      <c r="S26" s="37">
        <f t="shared" si="14"/>
        <v>227.77059168796853</v>
      </c>
      <c r="T26" s="37">
        <f t="shared" si="14"/>
        <v>233.38790344627279</v>
      </c>
      <c r="U26" s="37">
        <f t="shared" si="14"/>
        <v>257.16401595938044</v>
      </c>
      <c r="V26" s="37">
        <f t="shared" si="14"/>
        <v>330.1325871116174</v>
      </c>
      <c r="W26" s="37">
        <f t="shared" si="14"/>
        <v>210.34333087950975</v>
      </c>
      <c r="X26" s="37">
        <f t="shared" ref="X26" si="15">SUM(X27,X33)</f>
        <v>201.39834894600841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230.94805086167395</v>
      </c>
      <c r="D33" s="29">
        <f t="shared" si="18"/>
        <v>164.76638735770538</v>
      </c>
      <c r="E33" s="29">
        <f t="shared" si="18"/>
        <v>163.6492780823279</v>
      </c>
      <c r="F33" s="29">
        <f t="shared" si="18"/>
        <v>186.02863247246796</v>
      </c>
      <c r="G33" s="29">
        <f t="shared" si="18"/>
        <v>222.99997761799011</v>
      </c>
      <c r="H33" s="29">
        <f t="shared" si="18"/>
        <v>198.98119585941998</v>
      </c>
      <c r="I33" s="29">
        <f t="shared" si="18"/>
        <v>207.21942966034112</v>
      </c>
      <c r="J33" s="29">
        <f t="shared" si="18"/>
        <v>156.98260249249191</v>
      </c>
      <c r="K33" s="29">
        <f t="shared" si="18"/>
        <v>164.97694641293759</v>
      </c>
      <c r="L33" s="29">
        <f t="shared" si="18"/>
        <v>157.94740113415853</v>
      </c>
      <c r="M33" s="29">
        <f t="shared" si="18"/>
        <v>150.13369167140658</v>
      </c>
      <c r="N33" s="29">
        <f t="shared" si="18"/>
        <v>174.36001597471113</v>
      </c>
      <c r="O33" s="29">
        <f t="shared" si="18"/>
        <v>186.31913585791318</v>
      </c>
      <c r="P33" s="29">
        <f t="shared" si="18"/>
        <v>197.03280834919482</v>
      </c>
      <c r="Q33" s="29">
        <f t="shared" si="18"/>
        <v>188.44027579925262</v>
      </c>
      <c r="R33" s="29">
        <f t="shared" si="18"/>
        <v>192.69621056787793</v>
      </c>
      <c r="S33" s="29">
        <f t="shared" si="18"/>
        <v>227.77059168796853</v>
      </c>
      <c r="T33" s="29">
        <f t="shared" si="18"/>
        <v>233.38790344627279</v>
      </c>
      <c r="U33" s="29">
        <f t="shared" si="18"/>
        <v>257.16401595938044</v>
      </c>
      <c r="V33" s="29">
        <f t="shared" si="18"/>
        <v>330.1325871116174</v>
      </c>
      <c r="W33" s="29">
        <f t="shared" si="18"/>
        <v>210.34333087950975</v>
      </c>
      <c r="X33" s="29">
        <f t="shared" ref="X33" si="19">SUM(X34:X50)</f>
        <v>201.39834894600841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156.00477516477642</v>
      </c>
      <c r="D43" s="10">
        <v>116.74450649120156</v>
      </c>
      <c r="E43" s="10">
        <v>95.603666432843355</v>
      </c>
      <c r="F43" s="10">
        <v>109.84873282716572</v>
      </c>
      <c r="G43" s="10">
        <v>109.92700404157536</v>
      </c>
      <c r="H43" s="10">
        <v>103.16290183118375</v>
      </c>
      <c r="I43" s="10">
        <v>99.498877326499937</v>
      </c>
      <c r="J43" s="10">
        <v>36.492780263126804</v>
      </c>
      <c r="K43" s="10">
        <v>40.133167744285871</v>
      </c>
      <c r="L43" s="10">
        <v>31.586036413346857</v>
      </c>
      <c r="M43" s="10">
        <v>37.078800576286675</v>
      </c>
      <c r="N43" s="10">
        <v>38.301703545483669</v>
      </c>
      <c r="O43" s="10">
        <v>34.984717374666737</v>
      </c>
      <c r="P43" s="10">
        <v>42.040379589424013</v>
      </c>
      <c r="Q43" s="10">
        <v>41.553465043020012</v>
      </c>
      <c r="R43" s="10">
        <v>76.976750161519647</v>
      </c>
      <c r="S43" s="10">
        <v>89.551875681485754</v>
      </c>
      <c r="T43" s="10">
        <v>91.859833459430888</v>
      </c>
      <c r="U43" s="10">
        <v>98.887700886896653</v>
      </c>
      <c r="V43" s="10">
        <v>115.23972950234595</v>
      </c>
      <c r="W43" s="10">
        <v>99.555892327639384</v>
      </c>
      <c r="X43" s="10">
        <v>99.998882820339929</v>
      </c>
    </row>
    <row r="44" spans="1:24" ht="11.25" customHeight="1" x14ac:dyDescent="0.2">
      <c r="A44" s="41" t="s">
        <v>75</v>
      </c>
      <c r="B44" s="9" t="s">
        <v>76</v>
      </c>
      <c r="C44" s="10">
        <v>74.94327569689753</v>
      </c>
      <c r="D44" s="10">
        <v>48.021880866503814</v>
      </c>
      <c r="E44" s="10">
        <v>68.045611649484542</v>
      </c>
      <c r="F44" s="10">
        <v>76.179899645302243</v>
      </c>
      <c r="G44" s="10">
        <v>113.07297357641477</v>
      </c>
      <c r="H44" s="10">
        <v>95.818294028236252</v>
      </c>
      <c r="I44" s="10">
        <v>107.72055233384118</v>
      </c>
      <c r="J44" s="10">
        <v>120.4898222293651</v>
      </c>
      <c r="K44" s="10">
        <v>124.84377866865172</v>
      </c>
      <c r="L44" s="10">
        <v>126.06719951745764</v>
      </c>
      <c r="M44" s="10">
        <v>112.77625942158323</v>
      </c>
      <c r="N44" s="10">
        <v>135.78775984734813</v>
      </c>
      <c r="O44" s="10">
        <v>151.33441848324645</v>
      </c>
      <c r="P44" s="10">
        <v>154.72565278409002</v>
      </c>
      <c r="Q44" s="10">
        <v>146.88681075623259</v>
      </c>
      <c r="R44" s="10">
        <v>115.50015004230524</v>
      </c>
      <c r="S44" s="10">
        <v>137.99949721551459</v>
      </c>
      <c r="T44" s="10">
        <v>141.34238179377076</v>
      </c>
      <c r="U44" s="10">
        <v>158.12756828750679</v>
      </c>
      <c r="V44" s="10">
        <v>214.76755769827898</v>
      </c>
      <c r="W44" s="10">
        <v>110.65770043886081</v>
      </c>
      <c r="X44" s="10">
        <v>101.28302145579458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0.29416520335403556</v>
      </c>
      <c r="M46" s="10">
        <v>0.2786316735366553</v>
      </c>
      <c r="N46" s="10">
        <v>0.2705525818793314</v>
      </c>
      <c r="O46" s="10">
        <v>0</v>
      </c>
      <c r="P46" s="10">
        <v>0.26677597568078609</v>
      </c>
      <c r="Q46" s="10">
        <v>0</v>
      </c>
      <c r="R46" s="10">
        <v>0.21931036405304935</v>
      </c>
      <c r="S46" s="10">
        <v>0.21921879096816699</v>
      </c>
      <c r="T46" s="10">
        <v>0.18568819307113082</v>
      </c>
      <c r="U46" s="10">
        <v>0.1487467849770166</v>
      </c>
      <c r="V46" s="10">
        <v>0.1252999109924342</v>
      </c>
      <c r="W46" s="10">
        <v>0.12973811300954563</v>
      </c>
      <c r="X46" s="10">
        <v>0.11644466987387311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474</v>
      </c>
      <c r="B1" s="4" t="s">
        <v>475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435.69597321399249</v>
      </c>
      <c r="D2" s="31">
        <f t="shared" si="0"/>
        <v>312.00558168786631</v>
      </c>
      <c r="E2" s="31">
        <f t="shared" si="0"/>
        <v>319.98760927794717</v>
      </c>
      <c r="F2" s="31">
        <f t="shared" si="0"/>
        <v>394.67669856794458</v>
      </c>
      <c r="G2" s="31">
        <f t="shared" si="0"/>
        <v>432.9419828291293</v>
      </c>
      <c r="H2" s="31">
        <f t="shared" si="0"/>
        <v>378.53213174161192</v>
      </c>
      <c r="I2" s="31">
        <f t="shared" si="0"/>
        <v>424.8303553783519</v>
      </c>
      <c r="J2" s="31">
        <f t="shared" si="0"/>
        <v>336.71180851352699</v>
      </c>
      <c r="K2" s="31">
        <f t="shared" si="0"/>
        <v>361.55882314854125</v>
      </c>
      <c r="L2" s="31">
        <f t="shared" si="0"/>
        <v>316.11399181511058</v>
      </c>
      <c r="M2" s="31">
        <f t="shared" si="0"/>
        <v>308.25934358224765</v>
      </c>
      <c r="N2" s="31">
        <f t="shared" si="0"/>
        <v>384.56337181548656</v>
      </c>
      <c r="O2" s="31">
        <f t="shared" si="0"/>
        <v>417.17278159694479</v>
      </c>
      <c r="P2" s="31">
        <f t="shared" si="0"/>
        <v>446.3941907909599</v>
      </c>
      <c r="Q2" s="31">
        <f t="shared" si="0"/>
        <v>416.65189960917388</v>
      </c>
      <c r="R2" s="31">
        <f t="shared" si="0"/>
        <v>448.58108951810658</v>
      </c>
      <c r="S2" s="31">
        <f t="shared" si="0"/>
        <v>535.17480814006251</v>
      </c>
      <c r="T2" s="31">
        <f t="shared" si="0"/>
        <v>543.43634418915281</v>
      </c>
      <c r="U2" s="31">
        <f t="shared" si="0"/>
        <v>551.244238554807</v>
      </c>
      <c r="V2" s="31">
        <f t="shared" si="0"/>
        <v>622.16870265622447</v>
      </c>
      <c r="W2" s="31">
        <f t="shared" si="0"/>
        <v>476.24635097775587</v>
      </c>
      <c r="X2" s="31">
        <f t="shared" ref="X2" si="1">SUM(X3,X17,X22,X25,X26,X51,X52,X71,X74,X75,X76)</f>
        <v>457.96149628185066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435.69597321399249</v>
      </c>
      <c r="D26" s="37">
        <f t="shared" si="14"/>
        <v>312.00558168786631</v>
      </c>
      <c r="E26" s="37">
        <f t="shared" si="14"/>
        <v>319.98760927794717</v>
      </c>
      <c r="F26" s="37">
        <f t="shared" si="14"/>
        <v>394.67669856794458</v>
      </c>
      <c r="G26" s="37">
        <f t="shared" si="14"/>
        <v>432.9419828291293</v>
      </c>
      <c r="H26" s="37">
        <f t="shared" si="14"/>
        <v>378.53213174161192</v>
      </c>
      <c r="I26" s="37">
        <f t="shared" si="14"/>
        <v>424.8303553783519</v>
      </c>
      <c r="J26" s="37">
        <f t="shared" si="14"/>
        <v>336.71180851352699</v>
      </c>
      <c r="K26" s="37">
        <f t="shared" si="14"/>
        <v>361.55882314854125</v>
      </c>
      <c r="L26" s="37">
        <f t="shared" si="14"/>
        <v>316.11399181511058</v>
      </c>
      <c r="M26" s="37">
        <f t="shared" si="14"/>
        <v>308.25934358224765</v>
      </c>
      <c r="N26" s="37">
        <f t="shared" si="14"/>
        <v>384.56337181548656</v>
      </c>
      <c r="O26" s="37">
        <f t="shared" si="14"/>
        <v>417.17278159694479</v>
      </c>
      <c r="P26" s="37">
        <f t="shared" si="14"/>
        <v>446.3941907909599</v>
      </c>
      <c r="Q26" s="37">
        <f t="shared" si="14"/>
        <v>416.65189960917388</v>
      </c>
      <c r="R26" s="37">
        <f t="shared" si="14"/>
        <v>448.58108951810658</v>
      </c>
      <c r="S26" s="37">
        <f t="shared" si="14"/>
        <v>535.17480814006251</v>
      </c>
      <c r="T26" s="37">
        <f t="shared" si="14"/>
        <v>543.43634418915281</v>
      </c>
      <c r="U26" s="37">
        <f t="shared" si="14"/>
        <v>551.244238554807</v>
      </c>
      <c r="V26" s="37">
        <f t="shared" si="14"/>
        <v>622.16870265622447</v>
      </c>
      <c r="W26" s="37">
        <f t="shared" si="14"/>
        <v>476.24635097775587</v>
      </c>
      <c r="X26" s="37">
        <f t="shared" ref="X26" si="15">SUM(X27,X33)</f>
        <v>457.96149628185066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435.69597321399249</v>
      </c>
      <c r="D33" s="29">
        <f t="shared" si="18"/>
        <v>312.00558168786631</v>
      </c>
      <c r="E33" s="29">
        <f t="shared" si="18"/>
        <v>319.98760927794717</v>
      </c>
      <c r="F33" s="29">
        <f t="shared" si="18"/>
        <v>394.67669856794458</v>
      </c>
      <c r="G33" s="29">
        <f t="shared" si="18"/>
        <v>432.9419828291293</v>
      </c>
      <c r="H33" s="29">
        <f t="shared" si="18"/>
        <v>378.53213174161192</v>
      </c>
      <c r="I33" s="29">
        <f t="shared" si="18"/>
        <v>424.8303553783519</v>
      </c>
      <c r="J33" s="29">
        <f t="shared" si="18"/>
        <v>336.71180851352699</v>
      </c>
      <c r="K33" s="29">
        <f t="shared" si="18"/>
        <v>361.55882314854125</v>
      </c>
      <c r="L33" s="29">
        <f t="shared" si="18"/>
        <v>316.11399181511058</v>
      </c>
      <c r="M33" s="29">
        <f t="shared" si="18"/>
        <v>308.25934358224765</v>
      </c>
      <c r="N33" s="29">
        <f t="shared" si="18"/>
        <v>384.56337181548656</v>
      </c>
      <c r="O33" s="29">
        <f t="shared" si="18"/>
        <v>417.17278159694479</v>
      </c>
      <c r="P33" s="29">
        <f t="shared" si="18"/>
        <v>446.3941907909599</v>
      </c>
      <c r="Q33" s="29">
        <f t="shared" si="18"/>
        <v>416.65189960917388</v>
      </c>
      <c r="R33" s="29">
        <f t="shared" si="18"/>
        <v>448.58108951810658</v>
      </c>
      <c r="S33" s="29">
        <f t="shared" si="18"/>
        <v>535.17480814006251</v>
      </c>
      <c r="T33" s="29">
        <f t="shared" si="18"/>
        <v>543.43634418915281</v>
      </c>
      <c r="U33" s="29">
        <f t="shared" si="18"/>
        <v>551.244238554807</v>
      </c>
      <c r="V33" s="29">
        <f t="shared" si="18"/>
        <v>622.16870265622447</v>
      </c>
      <c r="W33" s="29">
        <f t="shared" si="18"/>
        <v>476.24635097775587</v>
      </c>
      <c r="X33" s="29">
        <f t="shared" ref="X33" si="19">SUM(X34:X50)</f>
        <v>457.96149628185066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56.153694310717967</v>
      </c>
      <c r="D43" s="10">
        <v>41.598141832100247</v>
      </c>
      <c r="E43" s="10">
        <v>35.831071314362156</v>
      </c>
      <c r="F43" s="10">
        <v>44.354276631131768</v>
      </c>
      <c r="G43" s="10">
        <v>40.136280567195051</v>
      </c>
      <c r="H43" s="10">
        <v>37.58610934680425</v>
      </c>
      <c r="I43" s="10">
        <v>39.151165665761468</v>
      </c>
      <c r="J43" s="10">
        <v>14.859068404113087</v>
      </c>
      <c r="K43" s="10">
        <v>16.353848592773456</v>
      </c>
      <c r="L43" s="10">
        <v>11.549561179086506</v>
      </c>
      <c r="M43" s="10">
        <v>14.273048090953214</v>
      </c>
      <c r="N43" s="10">
        <v>16.131314511266122</v>
      </c>
      <c r="O43" s="10">
        <v>15.340132152418382</v>
      </c>
      <c r="P43" s="10">
        <v>18.55480527729997</v>
      </c>
      <c r="Q43" s="10">
        <v>18.014720683549204</v>
      </c>
      <c r="R43" s="10">
        <v>34.970283372444264</v>
      </c>
      <c r="S43" s="10">
        <v>40.881830251446353</v>
      </c>
      <c r="T43" s="10">
        <v>41.927182877628418</v>
      </c>
      <c r="U43" s="10">
        <v>41.346005046035458</v>
      </c>
      <c r="V43" s="10">
        <v>42.220545648126965</v>
      </c>
      <c r="W43" s="10">
        <v>43.909971816814625</v>
      </c>
      <c r="X43" s="10">
        <v>44.820549681809659</v>
      </c>
    </row>
    <row r="44" spans="1:24" ht="11.25" customHeight="1" x14ac:dyDescent="0.2">
      <c r="A44" s="41" t="s">
        <v>75</v>
      </c>
      <c r="B44" s="9" t="s">
        <v>76</v>
      </c>
      <c r="C44" s="10">
        <v>379.54227890327451</v>
      </c>
      <c r="D44" s="10">
        <v>270.40743985576609</v>
      </c>
      <c r="E44" s="10">
        <v>284.15653796358504</v>
      </c>
      <c r="F44" s="10">
        <v>350.32242193681282</v>
      </c>
      <c r="G44" s="10">
        <v>392.80570226193424</v>
      </c>
      <c r="H44" s="10">
        <v>340.9460223948077</v>
      </c>
      <c r="I44" s="10">
        <v>385.67918971259041</v>
      </c>
      <c r="J44" s="10">
        <v>321.8527401094139</v>
      </c>
      <c r="K44" s="10">
        <v>345.20497455576782</v>
      </c>
      <c r="L44" s="10">
        <v>303.85541441203503</v>
      </c>
      <c r="M44" s="10">
        <v>293.26174573748801</v>
      </c>
      <c r="N44" s="10">
        <v>367.6994284587567</v>
      </c>
      <c r="O44" s="10">
        <v>401.8326494445264</v>
      </c>
      <c r="P44" s="10">
        <v>427.10298006199764</v>
      </c>
      <c r="Q44" s="10">
        <v>398.63717892562465</v>
      </c>
      <c r="R44" s="10">
        <v>412.8269350823723</v>
      </c>
      <c r="S44" s="10">
        <v>493.50901525224123</v>
      </c>
      <c r="T44" s="10">
        <v>500.85116936702025</v>
      </c>
      <c r="U44" s="10">
        <v>509.41903532384316</v>
      </c>
      <c r="V44" s="10">
        <v>579.61000034127392</v>
      </c>
      <c r="W44" s="10">
        <v>431.83008975890351</v>
      </c>
      <c r="X44" s="10">
        <v>412.66650562933017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0.7090162239890424</v>
      </c>
      <c r="M46" s="10">
        <v>0.72454975380642261</v>
      </c>
      <c r="N46" s="10">
        <v>0.73262884546374651</v>
      </c>
      <c r="O46" s="10">
        <v>0</v>
      </c>
      <c r="P46" s="10">
        <v>0.73640545166229177</v>
      </c>
      <c r="Q46" s="10">
        <v>0</v>
      </c>
      <c r="R46" s="10">
        <v>0.78387106329002865</v>
      </c>
      <c r="S46" s="10">
        <v>0.78396263637491082</v>
      </c>
      <c r="T46" s="10">
        <v>0.65799194450410547</v>
      </c>
      <c r="U46" s="10">
        <v>0.47919818492840033</v>
      </c>
      <c r="V46" s="10">
        <v>0.33815666682355883</v>
      </c>
      <c r="W46" s="10">
        <v>0.50628940203774586</v>
      </c>
      <c r="X46" s="10">
        <v>0.47444097071082164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334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25378.379449699059</v>
      </c>
      <c r="D2" s="31">
        <f t="shared" si="0"/>
        <v>25552.302063628544</v>
      </c>
      <c r="E2" s="31">
        <f t="shared" si="0"/>
        <v>26607.465434221838</v>
      </c>
      <c r="F2" s="31">
        <f t="shared" si="0"/>
        <v>25908.20558899398</v>
      </c>
      <c r="G2" s="31">
        <f t="shared" si="0"/>
        <v>26751.302751504729</v>
      </c>
      <c r="H2" s="31">
        <f t="shared" si="0"/>
        <v>27437.903525365437</v>
      </c>
      <c r="I2" s="31">
        <f t="shared" si="0"/>
        <v>26119.226741186591</v>
      </c>
      <c r="J2" s="31">
        <f t="shared" si="0"/>
        <v>26197.973430782458</v>
      </c>
      <c r="K2" s="31">
        <f t="shared" si="0"/>
        <v>25590.204901117795</v>
      </c>
      <c r="L2" s="31">
        <f t="shared" si="0"/>
        <v>25179.508340498705</v>
      </c>
      <c r="M2" s="31">
        <f t="shared" si="0"/>
        <v>24383.423301805677</v>
      </c>
      <c r="N2" s="31">
        <f t="shared" si="0"/>
        <v>23769.795700773859</v>
      </c>
      <c r="O2" s="31">
        <f t="shared" si="0"/>
        <v>22362.596216680995</v>
      </c>
      <c r="P2" s="31">
        <f t="shared" si="0"/>
        <v>22396.787532244191</v>
      </c>
      <c r="Q2" s="31">
        <f t="shared" si="0"/>
        <v>22715.480567497852</v>
      </c>
      <c r="R2" s="31">
        <f t="shared" si="0"/>
        <v>23588.922184006875</v>
      </c>
      <c r="S2" s="31">
        <f t="shared" si="0"/>
        <v>23521.135683576955</v>
      </c>
      <c r="T2" s="31">
        <f t="shared" si="0"/>
        <v>24643.062940670679</v>
      </c>
      <c r="U2" s="31">
        <f t="shared" si="0"/>
        <v>24034.691229578675</v>
      </c>
      <c r="V2" s="31">
        <f t="shared" si="0"/>
        <v>23905.60361134995</v>
      </c>
      <c r="W2" s="31">
        <f t="shared" si="0"/>
        <v>21400.096732588139</v>
      </c>
      <c r="X2" s="31">
        <f t="shared" ref="X2" si="1">SUM(X3,X17,X22,X25,X26,X51,X52,X71,X74,X75,X76)</f>
        <v>21543.970937231301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3805.2540842648314</v>
      </c>
      <c r="D3" s="34">
        <f t="shared" si="2"/>
        <v>3192.0477214101461</v>
      </c>
      <c r="E3" s="34">
        <f t="shared" si="2"/>
        <v>3475.406620808254</v>
      </c>
      <c r="F3" s="34">
        <f t="shared" si="2"/>
        <v>3280.5300945829745</v>
      </c>
      <c r="G3" s="34">
        <f t="shared" si="2"/>
        <v>3373.0255374032672</v>
      </c>
      <c r="H3" s="34">
        <f t="shared" si="2"/>
        <v>3349.0680137575223</v>
      </c>
      <c r="I3" s="34">
        <f t="shared" si="2"/>
        <v>3309.0874462596726</v>
      </c>
      <c r="J3" s="34">
        <f t="shared" si="2"/>
        <v>2887.0389509888219</v>
      </c>
      <c r="K3" s="34">
        <f t="shared" si="2"/>
        <v>2525.7568357695609</v>
      </c>
      <c r="L3" s="34">
        <f t="shared" si="2"/>
        <v>2861.1555460017198</v>
      </c>
      <c r="M3" s="34">
        <f t="shared" si="2"/>
        <v>1657.6238177128121</v>
      </c>
      <c r="N3" s="34">
        <f t="shared" si="2"/>
        <v>2208.3847807394677</v>
      </c>
      <c r="O3" s="34">
        <f t="shared" si="2"/>
        <v>2934.3508168529665</v>
      </c>
      <c r="P3" s="34">
        <f t="shared" si="2"/>
        <v>2650.1608770421326</v>
      </c>
      <c r="Q3" s="34">
        <f t="shared" si="2"/>
        <v>2680.3949269131549</v>
      </c>
      <c r="R3" s="34">
        <f t="shared" si="2"/>
        <v>3258.2828030954424</v>
      </c>
      <c r="S3" s="34">
        <f t="shared" si="2"/>
        <v>2846.4473774720559</v>
      </c>
      <c r="T3" s="34">
        <f t="shared" si="2"/>
        <v>3227.1484952708515</v>
      </c>
      <c r="U3" s="34">
        <f t="shared" si="2"/>
        <v>2696.2053310404121</v>
      </c>
      <c r="V3" s="34">
        <f t="shared" si="2"/>
        <v>1248.1453138435083</v>
      </c>
      <c r="W3" s="34">
        <f t="shared" si="2"/>
        <v>565.73447979363709</v>
      </c>
      <c r="X3" s="34">
        <f t="shared" ref="X3" si="3">SUM(X4,X8,X11)</f>
        <v>195.59767841788477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3837.4042992261384</v>
      </c>
      <c r="D4" s="29">
        <f t="shared" si="4"/>
        <v>3183.3404127257095</v>
      </c>
      <c r="E4" s="29">
        <f t="shared" si="4"/>
        <v>3461.3409286328456</v>
      </c>
      <c r="F4" s="29">
        <f t="shared" si="4"/>
        <v>3273.8321582115213</v>
      </c>
      <c r="G4" s="29">
        <f t="shared" si="4"/>
        <v>3367.6671539122954</v>
      </c>
      <c r="H4" s="29">
        <f t="shared" si="4"/>
        <v>3345.7190885640571</v>
      </c>
      <c r="I4" s="29">
        <f t="shared" si="4"/>
        <v>3306.4082545141869</v>
      </c>
      <c r="J4" s="29">
        <f t="shared" si="4"/>
        <v>2884.4452278589852</v>
      </c>
      <c r="K4" s="29">
        <f t="shared" si="4"/>
        <v>2522.9247635425618</v>
      </c>
      <c r="L4" s="29">
        <f t="shared" si="4"/>
        <v>2859.1210662080825</v>
      </c>
      <c r="M4" s="29">
        <f t="shared" si="4"/>
        <v>1655.5173688736031</v>
      </c>
      <c r="N4" s="29">
        <f t="shared" si="4"/>
        <v>2206.2668959587281</v>
      </c>
      <c r="O4" s="29">
        <f t="shared" si="4"/>
        <v>2933.6446259673257</v>
      </c>
      <c r="P4" s="29">
        <f t="shared" si="4"/>
        <v>2649.4546861564918</v>
      </c>
      <c r="Q4" s="29">
        <f t="shared" si="4"/>
        <v>2674.2837489251929</v>
      </c>
      <c r="R4" s="29">
        <f t="shared" si="4"/>
        <v>3252.6386070507306</v>
      </c>
      <c r="S4" s="29">
        <f t="shared" si="4"/>
        <v>2837.7265692175415</v>
      </c>
      <c r="T4" s="29">
        <f t="shared" si="4"/>
        <v>3218.4154772141019</v>
      </c>
      <c r="U4" s="29">
        <f t="shared" si="4"/>
        <v>2689.6475494411002</v>
      </c>
      <c r="V4" s="29">
        <f t="shared" si="4"/>
        <v>1241.1468615649185</v>
      </c>
      <c r="W4" s="29">
        <f t="shared" si="4"/>
        <v>559.97678417884777</v>
      </c>
      <c r="X4" s="29">
        <f t="shared" ref="X4" si="5">SUM(X5:X7)</f>
        <v>187.77497850386928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</f>
        <v>0</v>
      </c>
      <c r="D5" s="10">
        <f>PPRD!D5+RCV_RCY!D5+IMP!D5-EXP!D5+STK_CHG!D5-INTMARB!D5</f>
        <v>0</v>
      </c>
      <c r="E5" s="10">
        <f>PPRD!E5+RCV_RCY!E5+IMP!E5-EXP!E5+STK_CHG!E5-INTMARB!E5</f>
        <v>0</v>
      </c>
      <c r="F5" s="10">
        <f>PPRD!F5+RCV_RCY!F5+IMP!F5-EXP!F5+STK_CHG!F5-INTMARB!F5</f>
        <v>0</v>
      </c>
      <c r="G5" s="10">
        <f>PPRD!G5+RCV_RCY!G5+IMP!G5-EXP!G5+STK_CHG!G5-INTMARB!G5</f>
        <v>9.0982803095442808</v>
      </c>
      <c r="H5" s="10">
        <f>PPRD!H5+RCV_RCY!H5+IMP!H5-EXP!H5+STK_CHG!H5-INTMARB!H5</f>
        <v>12.182287188306111</v>
      </c>
      <c r="I5" s="10">
        <f>PPRD!I5+RCV_RCY!I5+IMP!I5-EXP!I5+STK_CHG!I5-INTMARB!I5</f>
        <v>16.753310404127259</v>
      </c>
      <c r="J5" s="10">
        <f>PPRD!J5+RCV_RCY!J5+IMP!J5-EXP!J5+STK_CHG!J5-INTMARB!J5</f>
        <v>21.136113499570076</v>
      </c>
      <c r="K5" s="10">
        <f>PPRD!K5+RCV_RCY!K5+IMP!K5-EXP!K5+STK_CHG!K5-INTMARB!K5</f>
        <v>20.818142734307823</v>
      </c>
      <c r="L5" s="10">
        <f>PPRD!L5+RCV_RCY!L5+IMP!L5-EXP!L5+STK_CHG!L5-INTMARB!L5</f>
        <v>14.842562338779022</v>
      </c>
      <c r="M5" s="10">
        <f>PPRD!M5+RCV_RCY!M5+IMP!M5-EXP!M5+STK_CHG!M5-INTMARB!M5</f>
        <v>13.965348237317283</v>
      </c>
      <c r="N5" s="10">
        <f>PPRD!N5+RCV_RCY!N5+IMP!N5-EXP!N5+STK_CHG!N5-INTMARB!N5</f>
        <v>15.037919174548586</v>
      </c>
      <c r="O5" s="10">
        <f>PPRD!O5+RCV_RCY!O5+IMP!O5-EXP!O5+STK_CHG!O5-INTMARB!O5</f>
        <v>17.891401547721411</v>
      </c>
      <c r="P5" s="10">
        <f>PPRD!P5+RCV_RCY!P5+IMP!P5-EXP!P5+STK_CHG!P5-INTMARB!P5</f>
        <v>18.280825451418742</v>
      </c>
      <c r="Q5" s="10">
        <f>PPRD!Q5+RCV_RCY!Q5+IMP!Q5-EXP!Q5+STK_CHG!Q5-INTMARB!Q5</f>
        <v>7.793379191745486</v>
      </c>
      <c r="R5" s="10">
        <f>PPRD!R5+RCV_RCY!R5+IMP!R5-EXP!R5+STK_CHG!R5-INTMARB!R5</f>
        <v>7.3236457437661224</v>
      </c>
      <c r="S5" s="10">
        <f>PPRD!S5+RCV_RCY!S5+IMP!S5-EXP!S5+STK_CHG!S5-INTMARB!S5</f>
        <v>3.994668959587274</v>
      </c>
      <c r="T5" s="10">
        <f>PPRD!T5+RCV_RCY!T5+IMP!T5-EXP!T5+STK_CHG!T5-INTMARB!T5</f>
        <v>2.1072226999140158</v>
      </c>
      <c r="U5" s="10">
        <f>PPRD!U5+RCV_RCY!U5+IMP!U5-EXP!U5+STK_CHG!U5-INTMARB!U5</f>
        <v>3.1555460017196899</v>
      </c>
      <c r="V5" s="10">
        <f>PPRD!V5+RCV_RCY!V5+IMP!V5-EXP!V5+STK_CHG!V5-INTMARB!V5</f>
        <v>2.970077386070507</v>
      </c>
      <c r="W5" s="10">
        <f>PPRD!W5+RCV_RCY!W5+IMP!W5-EXP!W5+STK_CHG!W5-INTMARB!W5</f>
        <v>3.7328460877042131</v>
      </c>
      <c r="X5" s="10">
        <f>PPRD!X5+RCV_RCY!X5+IMP!X5-EXP!X5+STK_CHG!X5-INTMARB!X5</f>
        <v>2.1702493551160793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</f>
        <v>347.7859845227859</v>
      </c>
      <c r="D6" s="10">
        <f>PPRD!D6+RCV_RCY!D6+IMP!D6-EXP!D6+STK_CHG!D6-INTMARB!D6</f>
        <v>64.378933791917447</v>
      </c>
      <c r="E6" s="10">
        <f>PPRD!E6+RCV_RCY!E6+IMP!E6-EXP!E6+STK_CHG!E6-INTMARB!E6</f>
        <v>0</v>
      </c>
      <c r="F6" s="10">
        <f>PPRD!F6+RCV_RCY!F6+IMP!F6-EXP!F6+STK_CHG!F6-INTMARB!F6</f>
        <v>0</v>
      </c>
      <c r="G6" s="10">
        <f>PPRD!G6+RCV_RCY!G6+IMP!G6-EXP!G6+STK_CHG!G6-INTMARB!G6</f>
        <v>0</v>
      </c>
      <c r="H6" s="10">
        <f>PPRD!H6+RCV_RCY!H6+IMP!H6-EXP!H6+STK_CHG!H6-INTMARB!H6</f>
        <v>0</v>
      </c>
      <c r="I6" s="10">
        <f>PPRD!I6+RCV_RCY!I6+IMP!I6-EXP!I6+STK_CHG!I6-INTMARB!I6</f>
        <v>0</v>
      </c>
      <c r="J6" s="10">
        <f>PPRD!J6+RCV_RCY!J6+IMP!J6-EXP!J6+STK_CHG!J6-INTMARB!J6</f>
        <v>0</v>
      </c>
      <c r="K6" s="10">
        <f>PPRD!K6+RCV_RCY!K6+IMP!K6-EXP!K6+STK_CHG!K6-INTMARB!K6</f>
        <v>0</v>
      </c>
      <c r="L6" s="10">
        <f>PPRD!L6+RCV_RCY!L6+IMP!L6-EXP!L6+STK_CHG!L6-INTMARB!L6</f>
        <v>0</v>
      </c>
      <c r="M6" s="10">
        <f>PPRD!M6+RCV_RCY!M6+IMP!M6-EXP!M6+STK_CHG!M6-INTMARB!M6</f>
        <v>0</v>
      </c>
      <c r="N6" s="10">
        <f>PPRD!N6+RCV_RCY!N6+IMP!N6-EXP!N6+STK_CHG!N6-INTMARB!N6</f>
        <v>0</v>
      </c>
      <c r="O6" s="10">
        <f>PPRD!O6+RCV_RCY!O6+IMP!O6-EXP!O6+STK_CHG!O6-INTMARB!O6</f>
        <v>0</v>
      </c>
      <c r="P6" s="10">
        <f>PPRD!P6+RCV_RCY!P6+IMP!P6-EXP!P6+STK_CHG!P6-INTMARB!P6</f>
        <v>0</v>
      </c>
      <c r="Q6" s="10">
        <f>PPRD!Q6+RCV_RCY!Q6+IMP!Q6-EXP!Q6+STK_CHG!Q6-INTMARB!Q6</f>
        <v>0</v>
      </c>
      <c r="R6" s="10">
        <f>PPRD!R6+RCV_RCY!R6+IMP!R6-EXP!R6+STK_CHG!R6-INTMARB!R6</f>
        <v>0</v>
      </c>
      <c r="S6" s="10">
        <f>PPRD!S6+RCV_RCY!S6+IMP!S6-EXP!S6+STK_CHG!S6-INTMARB!S6</f>
        <v>0</v>
      </c>
      <c r="T6" s="10">
        <f>PPRD!T6+RCV_RCY!T6+IMP!T6-EXP!T6+STK_CHG!T6-INTMARB!T6</f>
        <v>0</v>
      </c>
      <c r="U6" s="10">
        <f>PPRD!U6+RCV_RCY!U6+IMP!U6-EXP!U6+STK_CHG!U6-INTMARB!U6</f>
        <v>0</v>
      </c>
      <c r="V6" s="10">
        <f>PPRD!V6+RCV_RCY!V6+IMP!V6-EXP!V6+STK_CHG!V6-INTMARB!V6</f>
        <v>0</v>
      </c>
      <c r="W6" s="10">
        <f>PPRD!W6+RCV_RCY!W6+IMP!W6-EXP!W6+STK_CHG!W6-INTMARB!W6</f>
        <v>0</v>
      </c>
      <c r="X6" s="10">
        <f>PPRD!X6+RCV_RCY!X6+IMP!X6-EXP!X6+STK_CHG!X6-INTMARB!X6</f>
        <v>0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</f>
        <v>3489.6183147033526</v>
      </c>
      <c r="D7" s="10">
        <f>PPRD!D7+RCV_RCY!D7+IMP!D7-EXP!D7+STK_CHG!D7-INTMARB!D7</f>
        <v>3118.961478933792</v>
      </c>
      <c r="E7" s="10">
        <f>PPRD!E7+RCV_RCY!E7+IMP!E7-EXP!E7+STK_CHG!E7-INTMARB!E7</f>
        <v>3461.3409286328456</v>
      </c>
      <c r="F7" s="10">
        <f>PPRD!F7+RCV_RCY!F7+IMP!F7-EXP!F7+STK_CHG!F7-INTMARB!F7</f>
        <v>3273.8321582115213</v>
      </c>
      <c r="G7" s="10">
        <f>PPRD!G7+RCV_RCY!G7+IMP!G7-EXP!G7+STK_CHG!G7-INTMARB!G7</f>
        <v>3358.568873602751</v>
      </c>
      <c r="H7" s="10">
        <f>PPRD!H7+RCV_RCY!H7+IMP!H7-EXP!H7+STK_CHG!H7-INTMARB!H7</f>
        <v>3333.5368013757511</v>
      </c>
      <c r="I7" s="10">
        <f>PPRD!I7+RCV_RCY!I7+IMP!I7-EXP!I7+STK_CHG!I7-INTMARB!I7</f>
        <v>3289.6549441100597</v>
      </c>
      <c r="J7" s="10">
        <f>PPRD!J7+RCV_RCY!J7+IMP!J7-EXP!J7+STK_CHG!J7-INTMARB!J7</f>
        <v>2863.3091143594152</v>
      </c>
      <c r="K7" s="10">
        <f>PPRD!K7+RCV_RCY!K7+IMP!K7-EXP!K7+STK_CHG!K7-INTMARB!K7</f>
        <v>2502.1066208082539</v>
      </c>
      <c r="L7" s="10">
        <f>PPRD!L7+RCV_RCY!L7+IMP!L7-EXP!L7+STK_CHG!L7-INTMARB!L7</f>
        <v>2844.2785038693037</v>
      </c>
      <c r="M7" s="10">
        <f>PPRD!M7+RCV_RCY!M7+IMP!M7-EXP!M7+STK_CHG!M7-INTMARB!M7</f>
        <v>1641.5520206362858</v>
      </c>
      <c r="N7" s="10">
        <f>PPRD!N7+RCV_RCY!N7+IMP!N7-EXP!N7+STK_CHG!N7-INTMARB!N7</f>
        <v>2191.2289767841794</v>
      </c>
      <c r="O7" s="10">
        <f>PPRD!O7+RCV_RCY!O7+IMP!O7-EXP!O7+STK_CHG!O7-INTMARB!O7</f>
        <v>2915.7532244196045</v>
      </c>
      <c r="P7" s="10">
        <f>PPRD!P7+RCV_RCY!P7+IMP!P7-EXP!P7+STK_CHG!P7-INTMARB!P7</f>
        <v>2631.1738607050729</v>
      </c>
      <c r="Q7" s="10">
        <f>PPRD!Q7+RCV_RCY!Q7+IMP!Q7-EXP!Q7+STK_CHG!Q7-INTMARB!Q7</f>
        <v>2666.4903697334476</v>
      </c>
      <c r="R7" s="10">
        <f>PPRD!R7+RCV_RCY!R7+IMP!R7-EXP!R7+STK_CHG!R7-INTMARB!R7</f>
        <v>3245.3149613069645</v>
      </c>
      <c r="S7" s="10">
        <f>PPRD!S7+RCV_RCY!S7+IMP!S7-EXP!S7+STK_CHG!S7-INTMARB!S7</f>
        <v>2833.7319002579543</v>
      </c>
      <c r="T7" s="10">
        <f>PPRD!T7+RCV_RCY!T7+IMP!T7-EXP!T7+STK_CHG!T7-INTMARB!T7</f>
        <v>3216.3082545141879</v>
      </c>
      <c r="U7" s="10">
        <f>PPRD!U7+RCV_RCY!U7+IMP!U7-EXP!U7+STK_CHG!U7-INTMARB!U7</f>
        <v>2686.4920034393804</v>
      </c>
      <c r="V7" s="10">
        <f>PPRD!V7+RCV_RCY!V7+IMP!V7-EXP!V7+STK_CHG!V7-INTMARB!V7</f>
        <v>1238.176784178848</v>
      </c>
      <c r="W7" s="10">
        <f>PPRD!W7+RCV_RCY!W7+IMP!W7-EXP!W7+STK_CHG!W7-INTMARB!W7</f>
        <v>556.2439380911436</v>
      </c>
      <c r="X7" s="10">
        <f>PPRD!X7+RCV_RCY!X7+IMP!X7-EXP!X7+STK_CHG!X7-INTMARB!X7</f>
        <v>185.60472914875319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</f>
        <v>0</v>
      </c>
      <c r="D9" s="10">
        <f>PPRD!D9+RCV_RCY!D9+IMP!D9-EXP!D9+STK_CHG!D9-INTMARB!D9</f>
        <v>0</v>
      </c>
      <c r="E9" s="10">
        <f>PPRD!E9+RCV_RCY!E9+IMP!E9-EXP!E9+STK_CHG!E9-INTMARB!E9</f>
        <v>0</v>
      </c>
      <c r="F9" s="10">
        <f>PPRD!F9+RCV_RCY!F9+IMP!F9-EXP!F9+STK_CHG!F9-INTMARB!F9</f>
        <v>0</v>
      </c>
      <c r="G9" s="10">
        <f>PPRD!G9+RCV_RCY!G9+IMP!G9-EXP!G9+STK_CHG!G9-INTMARB!G9</f>
        <v>0</v>
      </c>
      <c r="H9" s="10">
        <f>PPRD!H9+RCV_RCY!H9+IMP!H9-EXP!H9+STK_CHG!H9-INTMARB!H9</f>
        <v>0</v>
      </c>
      <c r="I9" s="10">
        <f>PPRD!I9+RCV_RCY!I9+IMP!I9-EXP!I9+STK_CHG!I9-INTMARB!I9</f>
        <v>0</v>
      </c>
      <c r="J9" s="10">
        <f>PPRD!J9+RCV_RCY!J9+IMP!J9-EXP!J9+STK_CHG!J9-INTMARB!J9</f>
        <v>0</v>
      </c>
      <c r="K9" s="10">
        <f>PPRD!K9+RCV_RCY!K9+IMP!K9-EXP!K9+STK_CHG!K9-INTMARB!K9</f>
        <v>0</v>
      </c>
      <c r="L9" s="10">
        <f>PPRD!L9+RCV_RCY!L9+IMP!L9-EXP!L9+STK_CHG!L9-INTMARB!L9</f>
        <v>0</v>
      </c>
      <c r="M9" s="10">
        <f>PPRD!M9+RCV_RCY!M9+IMP!M9-EXP!M9+STK_CHG!M9-INTMARB!M9</f>
        <v>0</v>
      </c>
      <c r="N9" s="10">
        <f>PPRD!N9+RCV_RCY!N9+IMP!N9-EXP!N9+STK_CHG!N9-INTMARB!N9</f>
        <v>0</v>
      </c>
      <c r="O9" s="10">
        <f>PPRD!O9+RCV_RCY!O9+IMP!O9-EXP!O9+STK_CHG!O9-INTMARB!O9</f>
        <v>0</v>
      </c>
      <c r="P9" s="10">
        <f>PPRD!P9+RCV_RCY!P9+IMP!P9-EXP!P9+STK_CHG!P9-INTMARB!P9</f>
        <v>0</v>
      </c>
      <c r="Q9" s="10">
        <f>PPRD!Q9+RCV_RCY!Q9+IMP!Q9-EXP!Q9+STK_CHG!Q9-INTMARB!Q9</f>
        <v>0</v>
      </c>
      <c r="R9" s="10">
        <f>PPRD!R9+RCV_RCY!R9+IMP!R9-EXP!R9+STK_CHG!R9-INTMARB!R9</f>
        <v>0</v>
      </c>
      <c r="S9" s="10">
        <f>PPRD!S9+RCV_RCY!S9+IMP!S9-EXP!S9+STK_CHG!S9-INTMARB!S9</f>
        <v>0</v>
      </c>
      <c r="T9" s="10">
        <f>PPRD!T9+RCV_RCY!T9+IMP!T9-EXP!T9+STK_CHG!T9-INTMARB!T9</f>
        <v>0</v>
      </c>
      <c r="U9" s="10">
        <f>PPRD!U9+RCV_RCY!U9+IMP!U9-EXP!U9+STK_CHG!U9-INTMARB!U9</f>
        <v>0</v>
      </c>
      <c r="V9" s="10">
        <f>PPRD!V9+RCV_RCY!V9+IMP!V9-EXP!V9+STK_CHG!V9-INTMARB!V9</f>
        <v>0</v>
      </c>
      <c r="W9" s="10">
        <f>PPRD!W9+RCV_RCY!W9+IMP!W9-EXP!W9+STK_CHG!W9-INTMARB!W9</f>
        <v>0</v>
      </c>
      <c r="X9" s="10">
        <f>PPRD!X9+RCV_RCY!X9+IMP!X9-EXP!X9+STK_CHG!X9-INTMARB!X9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</f>
        <v>0</v>
      </c>
      <c r="D10" s="10">
        <f>PPRD!D10+RCV_RCY!D10+IMP!D10-EXP!D10+STK_CHG!D10-INTMARB!D10</f>
        <v>0</v>
      </c>
      <c r="E10" s="10">
        <f>PPRD!E10+RCV_RCY!E10+IMP!E10-EXP!E10+STK_CHG!E10-INTMARB!E10</f>
        <v>0</v>
      </c>
      <c r="F10" s="10">
        <f>PPRD!F10+RCV_RCY!F10+IMP!F10-EXP!F10+STK_CHG!F10-INTMARB!F10</f>
        <v>0</v>
      </c>
      <c r="G10" s="10">
        <f>PPRD!G10+RCV_RCY!G10+IMP!G10-EXP!G10+STK_CHG!G10-INTMARB!G10</f>
        <v>0</v>
      </c>
      <c r="H10" s="10">
        <f>PPRD!H10+RCV_RCY!H10+IMP!H10-EXP!H10+STK_CHG!H10-INTMARB!H10</f>
        <v>0</v>
      </c>
      <c r="I10" s="10">
        <f>PPRD!I10+RCV_RCY!I10+IMP!I10-EXP!I10+STK_CHG!I10-INTMARB!I10</f>
        <v>0</v>
      </c>
      <c r="J10" s="10">
        <f>PPRD!J10+RCV_RCY!J10+IMP!J10-EXP!J10+STK_CHG!J10-INTMARB!J10</f>
        <v>0</v>
      </c>
      <c r="K10" s="10">
        <f>PPRD!K10+RCV_RCY!K10+IMP!K10-EXP!K10+STK_CHG!K10-INTMARB!K10</f>
        <v>0</v>
      </c>
      <c r="L10" s="10">
        <f>PPRD!L10+RCV_RCY!L10+IMP!L10-EXP!L10+STK_CHG!L10-INTMARB!L10</f>
        <v>0</v>
      </c>
      <c r="M10" s="10">
        <f>PPRD!M10+RCV_RCY!M10+IMP!M10-EXP!M10+STK_CHG!M10-INTMARB!M10</f>
        <v>0</v>
      </c>
      <c r="N10" s="10">
        <f>PPRD!N10+RCV_RCY!N10+IMP!N10-EXP!N10+STK_CHG!N10-INTMARB!N10</f>
        <v>0</v>
      </c>
      <c r="O10" s="10">
        <f>PPRD!O10+RCV_RCY!O10+IMP!O10-EXP!O10+STK_CHG!O10-INTMARB!O10</f>
        <v>0</v>
      </c>
      <c r="P10" s="10">
        <f>PPRD!P10+RCV_RCY!P10+IMP!P10-EXP!P10+STK_CHG!P10-INTMARB!P10</f>
        <v>0</v>
      </c>
      <c r="Q10" s="10">
        <f>PPRD!Q10+RCV_RCY!Q10+IMP!Q10-EXP!Q10+STK_CHG!Q10-INTMARB!Q10</f>
        <v>0</v>
      </c>
      <c r="R10" s="10">
        <f>PPRD!R10+RCV_RCY!R10+IMP!R10-EXP!R10+STK_CHG!R10-INTMARB!R10</f>
        <v>0</v>
      </c>
      <c r="S10" s="10">
        <f>PPRD!S10+RCV_RCY!S10+IMP!S10-EXP!S10+STK_CHG!S10-INTMARB!S10</f>
        <v>0</v>
      </c>
      <c r="T10" s="10">
        <f>PPRD!T10+RCV_RCY!T10+IMP!T10-EXP!T10+STK_CHG!T10-INTMARB!T10</f>
        <v>0</v>
      </c>
      <c r="U10" s="10">
        <f>PPRD!U10+RCV_RCY!U10+IMP!U10-EXP!U10+STK_CHG!U10-INTMARB!U10</f>
        <v>0</v>
      </c>
      <c r="V10" s="10">
        <f>PPRD!V10+RCV_RCY!V10+IMP!V10-EXP!V10+STK_CHG!V10-INTMARB!V10</f>
        <v>0</v>
      </c>
      <c r="W10" s="10">
        <f>PPRD!W10+RCV_RCY!W10+IMP!W10-EXP!W10+STK_CHG!W10-INTMARB!W10</f>
        <v>0</v>
      </c>
      <c r="X10" s="10">
        <f>PPRD!X10+RCV_RCY!X10+IMP!X10-EXP!X10+STK_CHG!X10-INTMARB!X10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-32.150214961306972</v>
      </c>
      <c r="D11" s="29">
        <f t="shared" si="8"/>
        <v>8.7073086844368017</v>
      </c>
      <c r="E11" s="29">
        <f t="shared" si="8"/>
        <v>14.065692175408422</v>
      </c>
      <c r="F11" s="29">
        <f t="shared" si="8"/>
        <v>6.6979363714531388</v>
      </c>
      <c r="G11" s="29">
        <f t="shared" si="8"/>
        <v>5.3583834909716259</v>
      </c>
      <c r="H11" s="29">
        <f t="shared" si="8"/>
        <v>3.3489251934651763</v>
      </c>
      <c r="I11" s="29">
        <f t="shared" si="8"/>
        <v>2.6791917454858121</v>
      </c>
      <c r="J11" s="29">
        <f t="shared" si="8"/>
        <v>2.5937231298366292</v>
      </c>
      <c r="K11" s="29">
        <f t="shared" si="8"/>
        <v>2.8320722269991401</v>
      </c>
      <c r="L11" s="29">
        <f t="shared" si="8"/>
        <v>2.034479793637145</v>
      </c>
      <c r="M11" s="29">
        <f t="shared" si="8"/>
        <v>2.1064488392089422</v>
      </c>
      <c r="N11" s="29">
        <f t="shared" si="8"/>
        <v>2.117884780739467</v>
      </c>
      <c r="O11" s="29">
        <f t="shared" si="8"/>
        <v>0.70619088564058463</v>
      </c>
      <c r="P11" s="29">
        <f t="shared" si="8"/>
        <v>0.70619088564058463</v>
      </c>
      <c r="Q11" s="29">
        <f t="shared" si="8"/>
        <v>6.1111779879621659</v>
      </c>
      <c r="R11" s="29">
        <f t="shared" si="8"/>
        <v>5.6441960447119506</v>
      </c>
      <c r="S11" s="29">
        <f t="shared" si="8"/>
        <v>8.7208082545141874</v>
      </c>
      <c r="T11" s="29">
        <f t="shared" si="8"/>
        <v>8.7330180567497848</v>
      </c>
      <c r="U11" s="29">
        <f t="shared" si="8"/>
        <v>6.5577815993121229</v>
      </c>
      <c r="V11" s="29">
        <f t="shared" si="8"/>
        <v>6.9984522785898537</v>
      </c>
      <c r="W11" s="29">
        <f t="shared" si="8"/>
        <v>5.7576956147893386</v>
      </c>
      <c r="X11" s="29">
        <f t="shared" ref="X11" si="9">SUM(X12:X16)</f>
        <v>7.8226999140154767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</f>
        <v>0</v>
      </c>
      <c r="D12" s="10">
        <f>PPRD!D12+RCV_RCY!D12+IMP!D12-EXP!D12+STK_CHG!D12-INTMARB!D12</f>
        <v>0</v>
      </c>
      <c r="E12" s="10">
        <f>PPRD!E12+RCV_RCY!E12+IMP!E12-EXP!E12+STK_CHG!E12-INTMARB!E12</f>
        <v>0</v>
      </c>
      <c r="F12" s="10">
        <f>PPRD!F12+RCV_RCY!F12+IMP!F12-EXP!F12+STK_CHG!F12-INTMARB!F12</f>
        <v>0</v>
      </c>
      <c r="G12" s="10">
        <f>PPRD!G12+RCV_RCY!G12+IMP!G12-EXP!G12+STK_CHG!G12-INTMARB!G12</f>
        <v>0</v>
      </c>
      <c r="H12" s="10">
        <f>PPRD!H12+RCV_RCY!H12+IMP!H12-EXP!H12+STK_CHG!H12-INTMARB!H12</f>
        <v>0</v>
      </c>
      <c r="I12" s="10">
        <f>PPRD!I12+RCV_RCY!I12+IMP!I12-EXP!I12+STK_CHG!I12-INTMARB!I12</f>
        <v>0</v>
      </c>
      <c r="J12" s="10">
        <f>PPRD!J12+RCV_RCY!J12+IMP!J12-EXP!J12+STK_CHG!J12-INTMARB!J12</f>
        <v>0</v>
      </c>
      <c r="K12" s="10">
        <f>PPRD!K12+RCV_RCY!K12+IMP!K12-EXP!K12+STK_CHG!K12-INTMARB!K12</f>
        <v>0</v>
      </c>
      <c r="L12" s="10">
        <f>PPRD!L12+RCV_RCY!L12+IMP!L12-EXP!L12+STK_CHG!L12-INTMARB!L12</f>
        <v>0</v>
      </c>
      <c r="M12" s="10">
        <f>PPRD!M12+RCV_RCY!M12+IMP!M12-EXP!M12+STK_CHG!M12-INTMARB!M12</f>
        <v>0</v>
      </c>
      <c r="N12" s="10">
        <f>PPRD!N12+RCV_RCY!N12+IMP!N12-EXP!N12+STK_CHG!N12-INTMARB!N12</f>
        <v>0</v>
      </c>
      <c r="O12" s="10">
        <f>PPRD!O12+RCV_RCY!O12+IMP!O12-EXP!O12+STK_CHG!O12-INTMARB!O12</f>
        <v>0</v>
      </c>
      <c r="P12" s="10">
        <f>PPRD!P12+RCV_RCY!P12+IMP!P12-EXP!P12+STK_CHG!P12-INTMARB!P12</f>
        <v>0</v>
      </c>
      <c r="Q12" s="10">
        <f>PPRD!Q12+RCV_RCY!Q12+IMP!Q12-EXP!Q12+STK_CHG!Q12-INTMARB!Q12</f>
        <v>0</v>
      </c>
      <c r="R12" s="10">
        <f>PPRD!R12+RCV_RCY!R12+IMP!R12-EXP!R12+STK_CHG!R12-INTMARB!R12</f>
        <v>0</v>
      </c>
      <c r="S12" s="10">
        <f>PPRD!S12+RCV_RCY!S12+IMP!S12-EXP!S12+STK_CHG!S12-INTMARB!S12</f>
        <v>0</v>
      </c>
      <c r="T12" s="10">
        <f>PPRD!T12+RCV_RCY!T12+IMP!T12-EXP!T12+STK_CHG!T12-INTMARB!T12</f>
        <v>0</v>
      </c>
      <c r="U12" s="10">
        <f>PPRD!U12+RCV_RCY!U12+IMP!U12-EXP!U12+STK_CHG!U12-INTMARB!U12</f>
        <v>0</v>
      </c>
      <c r="V12" s="10">
        <f>PPRD!V12+RCV_RCY!V12+IMP!V12-EXP!V12+STK_CHG!V12-INTMARB!V12</f>
        <v>0</v>
      </c>
      <c r="W12" s="10">
        <f>PPRD!W12+RCV_RCY!W12+IMP!W12-EXP!W12+STK_CHG!W12-INTMARB!W12</f>
        <v>0</v>
      </c>
      <c r="X12" s="10">
        <f>PPRD!X12+RCV_RCY!X12+IMP!X12-EXP!X12+STK_CHG!X12-INTMARB!X12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</f>
        <v>-32.150214961306972</v>
      </c>
      <c r="D13" s="10">
        <f>PPRD!D13+RCV_RCY!D13+IMP!D13-EXP!D13+STK_CHG!D13-INTMARB!D13</f>
        <v>8.7073086844368017</v>
      </c>
      <c r="E13" s="10">
        <f>PPRD!E13+RCV_RCY!E13+IMP!E13-EXP!E13+STK_CHG!E13-INTMARB!E13</f>
        <v>14.065692175408422</v>
      </c>
      <c r="F13" s="10">
        <f>PPRD!F13+RCV_RCY!F13+IMP!F13-EXP!F13+STK_CHG!F13-INTMARB!F13</f>
        <v>6.6979363714531388</v>
      </c>
      <c r="G13" s="10">
        <f>PPRD!G13+RCV_RCY!G13+IMP!G13-EXP!G13+STK_CHG!G13-INTMARB!G13</f>
        <v>5.3583834909716259</v>
      </c>
      <c r="H13" s="10">
        <f>PPRD!H13+RCV_RCY!H13+IMP!H13-EXP!H13+STK_CHG!H13-INTMARB!H13</f>
        <v>3.3489251934651763</v>
      </c>
      <c r="I13" s="10">
        <f>PPRD!I13+RCV_RCY!I13+IMP!I13-EXP!I13+STK_CHG!I13-INTMARB!I13</f>
        <v>2.6791917454858121</v>
      </c>
      <c r="J13" s="10">
        <f>PPRD!J13+RCV_RCY!J13+IMP!J13-EXP!J13+STK_CHG!J13-INTMARB!J13</f>
        <v>2.5937231298366292</v>
      </c>
      <c r="K13" s="10">
        <f>PPRD!K13+RCV_RCY!K13+IMP!K13-EXP!K13+STK_CHG!K13-INTMARB!K13</f>
        <v>2.8320722269991401</v>
      </c>
      <c r="L13" s="10">
        <f>PPRD!L13+RCV_RCY!L13+IMP!L13-EXP!L13+STK_CHG!L13-INTMARB!L13</f>
        <v>2.034479793637145</v>
      </c>
      <c r="M13" s="10">
        <f>PPRD!M13+RCV_RCY!M13+IMP!M13-EXP!M13+STK_CHG!M13-INTMARB!M13</f>
        <v>2.1064488392089422</v>
      </c>
      <c r="N13" s="10">
        <f>PPRD!N13+RCV_RCY!N13+IMP!N13-EXP!N13+STK_CHG!N13-INTMARB!N13</f>
        <v>2.117884780739467</v>
      </c>
      <c r="O13" s="10">
        <f>PPRD!O13+RCV_RCY!O13+IMP!O13-EXP!O13+STK_CHG!O13-INTMARB!O13</f>
        <v>0.70619088564058463</v>
      </c>
      <c r="P13" s="10">
        <f>PPRD!P13+RCV_RCY!P13+IMP!P13-EXP!P13+STK_CHG!P13-INTMARB!P13</f>
        <v>0.70619088564058463</v>
      </c>
      <c r="Q13" s="10">
        <f>PPRD!Q13+RCV_RCY!Q13+IMP!Q13-EXP!Q13+STK_CHG!Q13-INTMARB!Q13</f>
        <v>6.1111779879621659</v>
      </c>
      <c r="R13" s="10">
        <f>PPRD!R13+RCV_RCY!R13+IMP!R13-EXP!R13+STK_CHG!R13-INTMARB!R13</f>
        <v>5.6441960447119506</v>
      </c>
      <c r="S13" s="10">
        <f>PPRD!S13+RCV_RCY!S13+IMP!S13-EXP!S13+STK_CHG!S13-INTMARB!S13</f>
        <v>8.7208082545141874</v>
      </c>
      <c r="T13" s="10">
        <f>PPRD!T13+RCV_RCY!T13+IMP!T13-EXP!T13+STK_CHG!T13-INTMARB!T13</f>
        <v>8.7330180567497848</v>
      </c>
      <c r="U13" s="10">
        <f>PPRD!U13+RCV_RCY!U13+IMP!U13-EXP!U13+STK_CHG!U13-INTMARB!U13</f>
        <v>6.5577815993121229</v>
      </c>
      <c r="V13" s="10">
        <f>PPRD!V13+RCV_RCY!V13+IMP!V13-EXP!V13+STK_CHG!V13-INTMARB!V13</f>
        <v>6.9984522785898537</v>
      </c>
      <c r="W13" s="10">
        <f>PPRD!W13+RCV_RCY!W13+IMP!W13-EXP!W13+STK_CHG!W13-INTMARB!W13</f>
        <v>5.7576956147893386</v>
      </c>
      <c r="X13" s="10">
        <f>PPRD!X13+RCV_RCY!X13+IMP!X13-EXP!X13+STK_CHG!X13-INTMARB!X13</f>
        <v>7.8226999140154767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</f>
        <v>0</v>
      </c>
      <c r="D14" s="10">
        <f>PPRD!D14+RCV_RCY!D14+IMP!D14-EXP!D14+STK_CHG!D14-INTMARB!D14</f>
        <v>0</v>
      </c>
      <c r="E14" s="10">
        <f>PPRD!E14+RCV_RCY!E14+IMP!E14-EXP!E14+STK_CHG!E14-INTMARB!E14</f>
        <v>0</v>
      </c>
      <c r="F14" s="10">
        <f>PPRD!F14+RCV_RCY!F14+IMP!F14-EXP!F14+STK_CHG!F14-INTMARB!F14</f>
        <v>0</v>
      </c>
      <c r="G14" s="10">
        <f>PPRD!G14+RCV_RCY!G14+IMP!G14-EXP!G14+STK_CHG!G14-INTMARB!G14</f>
        <v>0</v>
      </c>
      <c r="H14" s="10">
        <f>PPRD!H14+RCV_RCY!H14+IMP!H14-EXP!H14+STK_CHG!H14-INTMARB!H14</f>
        <v>0</v>
      </c>
      <c r="I14" s="10">
        <f>PPRD!I14+RCV_RCY!I14+IMP!I14-EXP!I14+STK_CHG!I14-INTMARB!I14</f>
        <v>0</v>
      </c>
      <c r="J14" s="10">
        <f>PPRD!J14+RCV_RCY!J14+IMP!J14-EXP!J14+STK_CHG!J14-INTMARB!J14</f>
        <v>0</v>
      </c>
      <c r="K14" s="10">
        <f>PPRD!K14+RCV_RCY!K14+IMP!K14-EXP!K14+STK_CHG!K14-INTMARB!K14</f>
        <v>0</v>
      </c>
      <c r="L14" s="10">
        <f>PPRD!L14+RCV_RCY!L14+IMP!L14-EXP!L14+STK_CHG!L14-INTMARB!L14</f>
        <v>0</v>
      </c>
      <c r="M14" s="10">
        <f>PPRD!M14+RCV_RCY!M14+IMP!M14-EXP!M14+STK_CHG!M14-INTMARB!M14</f>
        <v>0</v>
      </c>
      <c r="N14" s="10">
        <f>PPRD!N14+RCV_RCY!N14+IMP!N14-EXP!N14+STK_CHG!N14-INTMARB!N14</f>
        <v>0</v>
      </c>
      <c r="O14" s="10">
        <f>PPRD!O14+RCV_RCY!O14+IMP!O14-EXP!O14+STK_CHG!O14-INTMARB!O14</f>
        <v>0</v>
      </c>
      <c r="P14" s="10">
        <f>PPRD!P14+RCV_RCY!P14+IMP!P14-EXP!P14+STK_CHG!P14-INTMARB!P14</f>
        <v>0</v>
      </c>
      <c r="Q14" s="10">
        <f>PPRD!Q14+RCV_RCY!Q14+IMP!Q14-EXP!Q14+STK_CHG!Q14-INTMARB!Q14</f>
        <v>0</v>
      </c>
      <c r="R14" s="10">
        <f>PPRD!R14+RCV_RCY!R14+IMP!R14-EXP!R14+STK_CHG!R14-INTMARB!R14</f>
        <v>0</v>
      </c>
      <c r="S14" s="10">
        <f>PPRD!S14+RCV_RCY!S14+IMP!S14-EXP!S14+STK_CHG!S14-INTMARB!S14</f>
        <v>0</v>
      </c>
      <c r="T14" s="10">
        <f>PPRD!T14+RCV_RCY!T14+IMP!T14-EXP!T14+STK_CHG!T14-INTMARB!T14</f>
        <v>0</v>
      </c>
      <c r="U14" s="10">
        <f>PPRD!U14+RCV_RCY!U14+IMP!U14-EXP!U14+STK_CHG!U14-INTMARB!U14</f>
        <v>0</v>
      </c>
      <c r="V14" s="10">
        <f>PPRD!V14+RCV_RCY!V14+IMP!V14-EXP!V14+STK_CHG!V14-INTMARB!V14</f>
        <v>0</v>
      </c>
      <c r="W14" s="10">
        <f>PPRD!W14+RCV_RCY!W14+IMP!W14-EXP!W14+STK_CHG!W14-INTMARB!W14</f>
        <v>0</v>
      </c>
      <c r="X14" s="10">
        <f>PPRD!X14+RCV_RCY!X14+IMP!X14-EXP!X14+STK_CHG!X14-INTMARB!X14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</f>
        <v>0</v>
      </c>
      <c r="D15" s="10">
        <f>PPRD!D15+RCV_RCY!D15+IMP!D15-EXP!D15+STK_CHG!D15-INTMARB!D15</f>
        <v>0</v>
      </c>
      <c r="E15" s="10">
        <f>PPRD!E15+RCV_RCY!E15+IMP!E15-EXP!E15+STK_CHG!E15-INTMARB!E15</f>
        <v>0</v>
      </c>
      <c r="F15" s="10">
        <f>PPRD!F15+RCV_RCY!F15+IMP!F15-EXP!F15+STK_CHG!F15-INTMARB!F15</f>
        <v>0</v>
      </c>
      <c r="G15" s="10">
        <f>PPRD!G15+RCV_RCY!G15+IMP!G15-EXP!G15+STK_CHG!G15-INTMARB!G15</f>
        <v>0</v>
      </c>
      <c r="H15" s="10">
        <f>PPRD!H15+RCV_RCY!H15+IMP!H15-EXP!H15+STK_CHG!H15-INTMARB!H15</f>
        <v>0</v>
      </c>
      <c r="I15" s="10">
        <f>PPRD!I15+RCV_RCY!I15+IMP!I15-EXP!I15+STK_CHG!I15-INTMARB!I15</f>
        <v>0</v>
      </c>
      <c r="J15" s="10">
        <f>PPRD!J15+RCV_RCY!J15+IMP!J15-EXP!J15+STK_CHG!J15-INTMARB!J15</f>
        <v>0</v>
      </c>
      <c r="K15" s="10">
        <f>PPRD!K15+RCV_RCY!K15+IMP!K15-EXP!K15+STK_CHG!K15-INTMARB!K15</f>
        <v>0</v>
      </c>
      <c r="L15" s="10">
        <f>PPRD!L15+RCV_RCY!L15+IMP!L15-EXP!L15+STK_CHG!L15-INTMARB!L15</f>
        <v>0</v>
      </c>
      <c r="M15" s="10">
        <f>PPRD!M15+RCV_RCY!M15+IMP!M15-EXP!M15+STK_CHG!M15-INTMARB!M15</f>
        <v>0</v>
      </c>
      <c r="N15" s="10">
        <f>PPRD!N15+RCV_RCY!N15+IMP!N15-EXP!N15+STK_CHG!N15-INTMARB!N15</f>
        <v>0</v>
      </c>
      <c r="O15" s="10">
        <f>PPRD!O15+RCV_RCY!O15+IMP!O15-EXP!O15+STK_CHG!O15-INTMARB!O15</f>
        <v>0</v>
      </c>
      <c r="P15" s="10">
        <f>PPRD!P15+RCV_RCY!P15+IMP!P15-EXP!P15+STK_CHG!P15-INTMARB!P15</f>
        <v>0</v>
      </c>
      <c r="Q15" s="10">
        <f>PPRD!Q15+RCV_RCY!Q15+IMP!Q15-EXP!Q15+STK_CHG!Q15-INTMARB!Q15</f>
        <v>0</v>
      </c>
      <c r="R15" s="10">
        <f>PPRD!R15+RCV_RCY!R15+IMP!R15-EXP!R15+STK_CHG!R15-INTMARB!R15</f>
        <v>0</v>
      </c>
      <c r="S15" s="10">
        <f>PPRD!S15+RCV_RCY!S15+IMP!S15-EXP!S15+STK_CHG!S15-INTMARB!S15</f>
        <v>0</v>
      </c>
      <c r="T15" s="10">
        <f>PPRD!T15+RCV_RCY!T15+IMP!T15-EXP!T15+STK_CHG!T15-INTMARB!T15</f>
        <v>0</v>
      </c>
      <c r="U15" s="10">
        <f>PPRD!U15+RCV_RCY!U15+IMP!U15-EXP!U15+STK_CHG!U15-INTMARB!U15</f>
        <v>0</v>
      </c>
      <c r="V15" s="10">
        <f>PPRD!V15+RCV_RCY!V15+IMP!V15-EXP!V15+STK_CHG!V15-INTMARB!V15</f>
        <v>0</v>
      </c>
      <c r="W15" s="10">
        <f>PPRD!W15+RCV_RCY!W15+IMP!W15-EXP!W15+STK_CHG!W15-INTMARB!W15</f>
        <v>0</v>
      </c>
      <c r="X15" s="10">
        <f>PPRD!X15+RCV_RCY!X15+IMP!X15-EXP!X15+STK_CHG!X15-INTMARB!X15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</f>
        <v>0</v>
      </c>
      <c r="D16" s="10">
        <f>PPRD!D16+RCV_RCY!D16+IMP!D16-EXP!D16+STK_CHG!D16-INTMARB!D16</f>
        <v>0</v>
      </c>
      <c r="E16" s="10">
        <f>PPRD!E16+RCV_RCY!E16+IMP!E16-EXP!E16+STK_CHG!E16-INTMARB!E16</f>
        <v>0</v>
      </c>
      <c r="F16" s="10">
        <f>PPRD!F16+RCV_RCY!F16+IMP!F16-EXP!F16+STK_CHG!F16-INTMARB!F16</f>
        <v>0</v>
      </c>
      <c r="G16" s="10">
        <f>PPRD!G16+RCV_RCY!G16+IMP!G16-EXP!G16+STK_CHG!G16-INTMARB!G16</f>
        <v>0</v>
      </c>
      <c r="H16" s="10">
        <f>PPRD!H16+RCV_RCY!H16+IMP!H16-EXP!H16+STK_CHG!H16-INTMARB!H16</f>
        <v>0</v>
      </c>
      <c r="I16" s="10">
        <f>PPRD!I16+RCV_RCY!I16+IMP!I16-EXP!I16+STK_CHG!I16-INTMARB!I16</f>
        <v>0</v>
      </c>
      <c r="J16" s="10">
        <f>PPRD!J16+RCV_RCY!J16+IMP!J16-EXP!J16+STK_CHG!J16-INTMARB!J16</f>
        <v>0</v>
      </c>
      <c r="K16" s="10">
        <f>PPRD!K16+RCV_RCY!K16+IMP!K16-EXP!K16+STK_CHG!K16-INTMARB!K16</f>
        <v>0</v>
      </c>
      <c r="L16" s="10">
        <f>PPRD!L16+RCV_RCY!L16+IMP!L16-EXP!L16+STK_CHG!L16-INTMARB!L16</f>
        <v>0</v>
      </c>
      <c r="M16" s="10">
        <f>PPRD!M16+RCV_RCY!M16+IMP!M16-EXP!M16+STK_CHG!M16-INTMARB!M16</f>
        <v>0</v>
      </c>
      <c r="N16" s="10">
        <f>PPRD!N16+RCV_RCY!N16+IMP!N16-EXP!N16+STK_CHG!N16-INTMARB!N16</f>
        <v>0</v>
      </c>
      <c r="O16" s="10">
        <f>PPRD!O16+RCV_RCY!O16+IMP!O16-EXP!O16+STK_CHG!O16-INTMARB!O16</f>
        <v>0</v>
      </c>
      <c r="P16" s="10">
        <f>PPRD!P16+RCV_RCY!P16+IMP!P16-EXP!P16+STK_CHG!P16-INTMARB!P16</f>
        <v>0</v>
      </c>
      <c r="Q16" s="10">
        <f>PPRD!Q16+RCV_RCY!Q16+IMP!Q16-EXP!Q16+STK_CHG!Q16-INTMARB!Q16</f>
        <v>0</v>
      </c>
      <c r="R16" s="10">
        <f>PPRD!R16+RCV_RCY!R16+IMP!R16-EXP!R16+STK_CHG!R16-INTMARB!R16</f>
        <v>0</v>
      </c>
      <c r="S16" s="10">
        <f>PPRD!S16+RCV_RCY!S16+IMP!S16-EXP!S16+STK_CHG!S16-INTMARB!S16</f>
        <v>0</v>
      </c>
      <c r="T16" s="10">
        <f>PPRD!T16+RCV_RCY!T16+IMP!T16-EXP!T16+STK_CHG!T16-INTMARB!T16</f>
        <v>0</v>
      </c>
      <c r="U16" s="10">
        <f>PPRD!U16+RCV_RCY!U16+IMP!U16-EXP!U16+STK_CHG!U16-INTMARB!U16</f>
        <v>0</v>
      </c>
      <c r="V16" s="10">
        <f>PPRD!V16+RCV_RCY!V16+IMP!V16-EXP!V16+STK_CHG!V16-INTMARB!V16</f>
        <v>0</v>
      </c>
      <c r="W16" s="10">
        <f>PPRD!W16+RCV_RCY!W16+IMP!W16-EXP!W16+STK_CHG!W16-INTMARB!W16</f>
        <v>0</v>
      </c>
      <c r="X16" s="10">
        <f>PPRD!X16+RCV_RCY!X16+IMP!X16-EXP!X16+STK_CHG!X16-INTMARB!X16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</f>
        <v>0</v>
      </c>
      <c r="D18" s="10">
        <f>PPRD!D18+RCV_RCY!D18+IMP!D18-EXP!D18+STK_CHG!D18-INTMARB!D18</f>
        <v>0</v>
      </c>
      <c r="E18" s="10">
        <f>PPRD!E18+RCV_RCY!E18+IMP!E18-EXP!E18+STK_CHG!E18-INTMARB!E18</f>
        <v>0</v>
      </c>
      <c r="F18" s="10">
        <f>PPRD!F18+RCV_RCY!F18+IMP!F18-EXP!F18+STK_CHG!F18-INTMARB!F18</f>
        <v>0</v>
      </c>
      <c r="G18" s="10">
        <f>PPRD!G18+RCV_RCY!G18+IMP!G18-EXP!G18+STK_CHG!G18-INTMARB!G18</f>
        <v>0</v>
      </c>
      <c r="H18" s="10">
        <f>PPRD!H18+RCV_RCY!H18+IMP!H18-EXP!H18+STK_CHG!H18-INTMARB!H18</f>
        <v>0</v>
      </c>
      <c r="I18" s="10">
        <f>PPRD!I18+RCV_RCY!I18+IMP!I18-EXP!I18+STK_CHG!I18-INTMARB!I18</f>
        <v>0</v>
      </c>
      <c r="J18" s="10">
        <f>PPRD!J18+RCV_RCY!J18+IMP!J18-EXP!J18+STK_CHG!J18-INTMARB!J18</f>
        <v>0</v>
      </c>
      <c r="K18" s="10">
        <f>PPRD!K18+RCV_RCY!K18+IMP!K18-EXP!K18+STK_CHG!K18-INTMARB!K18</f>
        <v>0</v>
      </c>
      <c r="L18" s="10">
        <f>PPRD!L18+RCV_RCY!L18+IMP!L18-EXP!L18+STK_CHG!L18-INTMARB!L18</f>
        <v>0</v>
      </c>
      <c r="M18" s="10">
        <f>PPRD!M18+RCV_RCY!M18+IMP!M18-EXP!M18+STK_CHG!M18-INTMARB!M18</f>
        <v>0</v>
      </c>
      <c r="N18" s="10">
        <f>PPRD!N18+RCV_RCY!N18+IMP!N18-EXP!N18+STK_CHG!N18-INTMARB!N18</f>
        <v>0</v>
      </c>
      <c r="O18" s="10">
        <f>PPRD!O18+RCV_RCY!O18+IMP!O18-EXP!O18+STK_CHG!O18-INTMARB!O18</f>
        <v>0</v>
      </c>
      <c r="P18" s="10">
        <f>PPRD!P18+RCV_RCY!P18+IMP!P18-EXP!P18+STK_CHG!P18-INTMARB!P18</f>
        <v>0</v>
      </c>
      <c r="Q18" s="10">
        <f>PPRD!Q18+RCV_RCY!Q18+IMP!Q18-EXP!Q18+STK_CHG!Q18-INTMARB!Q18</f>
        <v>0</v>
      </c>
      <c r="R18" s="10">
        <f>PPRD!R18+RCV_RCY!R18+IMP!R18-EXP!R18+STK_CHG!R18-INTMARB!R18</f>
        <v>0</v>
      </c>
      <c r="S18" s="10">
        <f>PPRD!S18+RCV_RCY!S18+IMP!S18-EXP!S18+STK_CHG!S18-INTMARB!S18</f>
        <v>0</v>
      </c>
      <c r="T18" s="10">
        <f>PPRD!T18+RCV_RCY!T18+IMP!T18-EXP!T18+STK_CHG!T18-INTMARB!T18</f>
        <v>0</v>
      </c>
      <c r="U18" s="10">
        <f>PPRD!U18+RCV_RCY!U18+IMP!U18-EXP!U18+STK_CHG!U18-INTMARB!U18</f>
        <v>0</v>
      </c>
      <c r="V18" s="10">
        <f>PPRD!V18+RCV_RCY!V18+IMP!V18-EXP!V18+STK_CHG!V18-INTMARB!V18</f>
        <v>0</v>
      </c>
      <c r="W18" s="10">
        <f>PPRD!W18+RCV_RCY!W18+IMP!W18-EXP!W18+STK_CHG!W18-INTMARB!W18</f>
        <v>0</v>
      </c>
      <c r="X18" s="10">
        <f>PPRD!X18+RCV_RCY!X18+IMP!X18-EXP!X18+STK_CHG!X18-INTMARB!X18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</f>
        <v>0</v>
      </c>
      <c r="D19" s="10">
        <f>PPRD!D19+RCV_RCY!D19+IMP!D19-EXP!D19+STK_CHG!D19-INTMARB!D19</f>
        <v>0</v>
      </c>
      <c r="E19" s="10">
        <f>PPRD!E19+RCV_RCY!E19+IMP!E19-EXP!E19+STK_CHG!E19-INTMARB!E19</f>
        <v>0</v>
      </c>
      <c r="F19" s="10">
        <f>PPRD!F19+RCV_RCY!F19+IMP!F19-EXP!F19+STK_CHG!F19-INTMARB!F19</f>
        <v>0</v>
      </c>
      <c r="G19" s="10">
        <f>PPRD!G19+RCV_RCY!G19+IMP!G19-EXP!G19+STK_CHG!G19-INTMARB!G19</f>
        <v>0</v>
      </c>
      <c r="H19" s="10">
        <f>PPRD!H19+RCV_RCY!H19+IMP!H19-EXP!H19+STK_CHG!H19-INTMARB!H19</f>
        <v>0</v>
      </c>
      <c r="I19" s="10">
        <f>PPRD!I19+RCV_RCY!I19+IMP!I19-EXP!I19+STK_CHG!I19-INTMARB!I19</f>
        <v>0</v>
      </c>
      <c r="J19" s="10">
        <f>PPRD!J19+RCV_RCY!J19+IMP!J19-EXP!J19+STK_CHG!J19-INTMARB!J19</f>
        <v>0</v>
      </c>
      <c r="K19" s="10">
        <f>PPRD!K19+RCV_RCY!K19+IMP!K19-EXP!K19+STK_CHG!K19-INTMARB!K19</f>
        <v>0</v>
      </c>
      <c r="L19" s="10">
        <f>PPRD!L19+RCV_RCY!L19+IMP!L19-EXP!L19+STK_CHG!L19-INTMARB!L19</f>
        <v>0</v>
      </c>
      <c r="M19" s="10">
        <f>PPRD!M19+RCV_RCY!M19+IMP!M19-EXP!M19+STK_CHG!M19-INTMARB!M19</f>
        <v>0</v>
      </c>
      <c r="N19" s="10">
        <f>PPRD!N19+RCV_RCY!N19+IMP!N19-EXP!N19+STK_CHG!N19-INTMARB!N19</f>
        <v>0</v>
      </c>
      <c r="O19" s="10">
        <f>PPRD!O19+RCV_RCY!O19+IMP!O19-EXP!O19+STK_CHG!O19-INTMARB!O19</f>
        <v>0</v>
      </c>
      <c r="P19" s="10">
        <f>PPRD!P19+RCV_RCY!P19+IMP!P19-EXP!P19+STK_CHG!P19-INTMARB!P19</f>
        <v>0</v>
      </c>
      <c r="Q19" s="10">
        <f>PPRD!Q19+RCV_RCY!Q19+IMP!Q19-EXP!Q19+STK_CHG!Q19-INTMARB!Q19</f>
        <v>0</v>
      </c>
      <c r="R19" s="10">
        <f>PPRD!R19+RCV_RCY!R19+IMP!R19-EXP!R19+STK_CHG!R19-INTMARB!R19</f>
        <v>0</v>
      </c>
      <c r="S19" s="10">
        <f>PPRD!S19+RCV_RCY!S19+IMP!S19-EXP!S19+STK_CHG!S19-INTMARB!S19</f>
        <v>0</v>
      </c>
      <c r="T19" s="10">
        <f>PPRD!T19+RCV_RCY!T19+IMP!T19-EXP!T19+STK_CHG!T19-INTMARB!T19</f>
        <v>0</v>
      </c>
      <c r="U19" s="10">
        <f>PPRD!U19+RCV_RCY!U19+IMP!U19-EXP!U19+STK_CHG!U19-INTMARB!U19</f>
        <v>0</v>
      </c>
      <c r="V19" s="10">
        <f>PPRD!V19+RCV_RCY!V19+IMP!V19-EXP!V19+STK_CHG!V19-INTMARB!V19</f>
        <v>0</v>
      </c>
      <c r="W19" s="10">
        <f>PPRD!W19+RCV_RCY!W19+IMP!W19-EXP!W19+STK_CHG!W19-INTMARB!W19</f>
        <v>0</v>
      </c>
      <c r="X19" s="10">
        <f>PPRD!X19+RCV_RCY!X19+IMP!X19-EXP!X19+STK_CHG!X19-INTMARB!X19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</f>
        <v>0</v>
      </c>
      <c r="D20" s="10">
        <f>PPRD!D20+RCV_RCY!D20+IMP!D20-EXP!D20+STK_CHG!D20-INTMARB!D20</f>
        <v>0</v>
      </c>
      <c r="E20" s="10">
        <f>PPRD!E20+RCV_RCY!E20+IMP!E20-EXP!E20+STK_CHG!E20-INTMARB!E20</f>
        <v>0</v>
      </c>
      <c r="F20" s="10">
        <f>PPRD!F20+RCV_RCY!F20+IMP!F20-EXP!F20+STK_CHG!F20-INTMARB!F20</f>
        <v>0</v>
      </c>
      <c r="G20" s="10">
        <f>PPRD!G20+RCV_RCY!G20+IMP!G20-EXP!G20+STK_CHG!G20-INTMARB!G20</f>
        <v>0</v>
      </c>
      <c r="H20" s="10">
        <f>PPRD!H20+RCV_RCY!H20+IMP!H20-EXP!H20+STK_CHG!H20-INTMARB!H20</f>
        <v>0</v>
      </c>
      <c r="I20" s="10">
        <f>PPRD!I20+RCV_RCY!I20+IMP!I20-EXP!I20+STK_CHG!I20-INTMARB!I20</f>
        <v>0</v>
      </c>
      <c r="J20" s="10">
        <f>PPRD!J20+RCV_RCY!J20+IMP!J20-EXP!J20+STK_CHG!J20-INTMARB!J20</f>
        <v>0</v>
      </c>
      <c r="K20" s="10">
        <f>PPRD!K20+RCV_RCY!K20+IMP!K20-EXP!K20+STK_CHG!K20-INTMARB!K20</f>
        <v>0</v>
      </c>
      <c r="L20" s="10">
        <f>PPRD!L20+RCV_RCY!L20+IMP!L20-EXP!L20+STK_CHG!L20-INTMARB!L20</f>
        <v>0</v>
      </c>
      <c r="M20" s="10">
        <f>PPRD!M20+RCV_RCY!M20+IMP!M20-EXP!M20+STK_CHG!M20-INTMARB!M20</f>
        <v>0</v>
      </c>
      <c r="N20" s="10">
        <f>PPRD!N20+RCV_RCY!N20+IMP!N20-EXP!N20+STK_CHG!N20-INTMARB!N20</f>
        <v>0</v>
      </c>
      <c r="O20" s="10">
        <f>PPRD!O20+RCV_RCY!O20+IMP!O20-EXP!O20+STK_CHG!O20-INTMARB!O20</f>
        <v>0</v>
      </c>
      <c r="P20" s="10">
        <f>PPRD!P20+RCV_RCY!P20+IMP!P20-EXP!P20+STK_CHG!P20-INTMARB!P20</f>
        <v>0</v>
      </c>
      <c r="Q20" s="10">
        <f>PPRD!Q20+RCV_RCY!Q20+IMP!Q20-EXP!Q20+STK_CHG!Q20-INTMARB!Q20</f>
        <v>0</v>
      </c>
      <c r="R20" s="10">
        <f>PPRD!R20+RCV_RCY!R20+IMP!R20-EXP!R20+STK_CHG!R20-INTMARB!R20</f>
        <v>0</v>
      </c>
      <c r="S20" s="10">
        <f>PPRD!S20+RCV_RCY!S20+IMP!S20-EXP!S20+STK_CHG!S20-INTMARB!S20</f>
        <v>0</v>
      </c>
      <c r="T20" s="10">
        <f>PPRD!T20+RCV_RCY!T20+IMP!T20-EXP!T20+STK_CHG!T20-INTMARB!T20</f>
        <v>0</v>
      </c>
      <c r="U20" s="10">
        <f>PPRD!U20+RCV_RCY!U20+IMP!U20-EXP!U20+STK_CHG!U20-INTMARB!U20</f>
        <v>0</v>
      </c>
      <c r="V20" s="10">
        <f>PPRD!V20+RCV_RCY!V20+IMP!V20-EXP!V20+STK_CHG!V20-INTMARB!V20</f>
        <v>0</v>
      </c>
      <c r="W20" s="10">
        <f>PPRD!W20+RCV_RCY!W20+IMP!W20-EXP!W20+STK_CHG!W20-INTMARB!W20</f>
        <v>0</v>
      </c>
      <c r="X20" s="10">
        <f>PPRD!X20+RCV_RCY!X20+IMP!X20-EXP!X20+STK_CHG!X20-INTMARB!X20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</f>
        <v>0</v>
      </c>
      <c r="D21" s="10">
        <f>PPRD!D21+RCV_RCY!D21+IMP!D21-EXP!D21+STK_CHG!D21-INTMARB!D21</f>
        <v>0</v>
      </c>
      <c r="E21" s="10">
        <f>PPRD!E21+RCV_RCY!E21+IMP!E21-EXP!E21+STK_CHG!E21-INTMARB!E21</f>
        <v>0</v>
      </c>
      <c r="F21" s="10">
        <f>PPRD!F21+RCV_RCY!F21+IMP!F21-EXP!F21+STK_CHG!F21-INTMARB!F21</f>
        <v>0</v>
      </c>
      <c r="G21" s="10">
        <f>PPRD!G21+RCV_RCY!G21+IMP!G21-EXP!G21+STK_CHG!G21-INTMARB!G21</f>
        <v>0</v>
      </c>
      <c r="H21" s="10">
        <f>PPRD!H21+RCV_RCY!H21+IMP!H21-EXP!H21+STK_CHG!H21-INTMARB!H21</f>
        <v>0</v>
      </c>
      <c r="I21" s="10">
        <f>PPRD!I21+RCV_RCY!I21+IMP!I21-EXP!I21+STK_CHG!I21-INTMARB!I21</f>
        <v>0</v>
      </c>
      <c r="J21" s="10">
        <f>PPRD!J21+RCV_RCY!J21+IMP!J21-EXP!J21+STK_CHG!J21-INTMARB!J21</f>
        <v>0</v>
      </c>
      <c r="K21" s="10">
        <f>PPRD!K21+RCV_RCY!K21+IMP!K21-EXP!K21+STK_CHG!K21-INTMARB!K21</f>
        <v>0</v>
      </c>
      <c r="L21" s="10">
        <f>PPRD!L21+RCV_RCY!L21+IMP!L21-EXP!L21+STK_CHG!L21-INTMARB!L21</f>
        <v>0</v>
      </c>
      <c r="M21" s="10">
        <f>PPRD!M21+RCV_RCY!M21+IMP!M21-EXP!M21+STK_CHG!M21-INTMARB!M21</f>
        <v>0</v>
      </c>
      <c r="N21" s="10">
        <f>PPRD!N21+RCV_RCY!N21+IMP!N21-EXP!N21+STK_CHG!N21-INTMARB!N21</f>
        <v>0</v>
      </c>
      <c r="O21" s="10">
        <f>PPRD!O21+RCV_RCY!O21+IMP!O21-EXP!O21+STK_CHG!O21-INTMARB!O21</f>
        <v>0</v>
      </c>
      <c r="P21" s="10">
        <f>PPRD!P21+RCV_RCY!P21+IMP!P21-EXP!P21+STK_CHG!P21-INTMARB!P21</f>
        <v>0</v>
      </c>
      <c r="Q21" s="10">
        <f>PPRD!Q21+RCV_RCY!Q21+IMP!Q21-EXP!Q21+STK_CHG!Q21-INTMARB!Q21</f>
        <v>0</v>
      </c>
      <c r="R21" s="10">
        <f>PPRD!R21+RCV_RCY!R21+IMP!R21-EXP!R21+STK_CHG!R21-INTMARB!R21</f>
        <v>0</v>
      </c>
      <c r="S21" s="10">
        <f>PPRD!S21+RCV_RCY!S21+IMP!S21-EXP!S21+STK_CHG!S21-INTMARB!S21</f>
        <v>0</v>
      </c>
      <c r="T21" s="10">
        <f>PPRD!T21+RCV_RCY!T21+IMP!T21-EXP!T21+STK_CHG!T21-INTMARB!T21</f>
        <v>0</v>
      </c>
      <c r="U21" s="10">
        <f>PPRD!U21+RCV_RCY!U21+IMP!U21-EXP!U21+STK_CHG!U21-INTMARB!U21</f>
        <v>0</v>
      </c>
      <c r="V21" s="10">
        <f>PPRD!V21+RCV_RCY!V21+IMP!V21-EXP!V21+STK_CHG!V21-INTMARB!V21</f>
        <v>0</v>
      </c>
      <c r="W21" s="10">
        <f>PPRD!W21+RCV_RCY!W21+IMP!W21-EXP!W21+STK_CHG!W21-INTMARB!W21</f>
        <v>0</v>
      </c>
      <c r="X21" s="10">
        <f>PPRD!X21+RCV_RCY!X21+IMP!X21-EXP!X21+STK_CHG!X21-INTMARB!X21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</f>
        <v>0</v>
      </c>
      <c r="D23" s="10">
        <f>PPRD!D23+RCV_RCY!D23+IMP!D23-EXP!D23+STK_CHG!D23-INTMARB!D23</f>
        <v>0</v>
      </c>
      <c r="E23" s="10">
        <f>PPRD!E23+RCV_RCY!E23+IMP!E23-EXP!E23+STK_CHG!E23-INTMARB!E23</f>
        <v>0</v>
      </c>
      <c r="F23" s="10">
        <f>PPRD!F23+RCV_RCY!F23+IMP!F23-EXP!F23+STK_CHG!F23-INTMARB!F23</f>
        <v>0</v>
      </c>
      <c r="G23" s="10">
        <f>PPRD!G23+RCV_RCY!G23+IMP!G23-EXP!G23+STK_CHG!G23-INTMARB!G23</f>
        <v>0</v>
      </c>
      <c r="H23" s="10">
        <f>PPRD!H23+RCV_RCY!H23+IMP!H23-EXP!H23+STK_CHG!H23-INTMARB!H23</f>
        <v>0</v>
      </c>
      <c r="I23" s="10">
        <f>PPRD!I23+RCV_RCY!I23+IMP!I23-EXP!I23+STK_CHG!I23-INTMARB!I23</f>
        <v>0</v>
      </c>
      <c r="J23" s="10">
        <f>PPRD!J23+RCV_RCY!J23+IMP!J23-EXP!J23+STK_CHG!J23-INTMARB!J23</f>
        <v>0</v>
      </c>
      <c r="K23" s="10">
        <f>PPRD!K23+RCV_RCY!K23+IMP!K23-EXP!K23+STK_CHG!K23-INTMARB!K23</f>
        <v>0</v>
      </c>
      <c r="L23" s="10">
        <f>PPRD!L23+RCV_RCY!L23+IMP!L23-EXP!L23+STK_CHG!L23-INTMARB!L23</f>
        <v>0</v>
      </c>
      <c r="M23" s="10">
        <f>PPRD!M23+RCV_RCY!M23+IMP!M23-EXP!M23+STK_CHG!M23-INTMARB!M23</f>
        <v>0</v>
      </c>
      <c r="N23" s="10">
        <f>PPRD!N23+RCV_RCY!N23+IMP!N23-EXP!N23+STK_CHG!N23-INTMARB!N23</f>
        <v>0</v>
      </c>
      <c r="O23" s="10">
        <f>PPRD!O23+RCV_RCY!O23+IMP!O23-EXP!O23+STK_CHG!O23-INTMARB!O23</f>
        <v>0</v>
      </c>
      <c r="P23" s="10">
        <f>PPRD!P23+RCV_RCY!P23+IMP!P23-EXP!P23+STK_CHG!P23-INTMARB!P23</f>
        <v>0</v>
      </c>
      <c r="Q23" s="10">
        <f>PPRD!Q23+RCV_RCY!Q23+IMP!Q23-EXP!Q23+STK_CHG!Q23-INTMARB!Q23</f>
        <v>0</v>
      </c>
      <c r="R23" s="10">
        <f>PPRD!R23+RCV_RCY!R23+IMP!R23-EXP!R23+STK_CHG!R23-INTMARB!R23</f>
        <v>0</v>
      </c>
      <c r="S23" s="10">
        <f>PPRD!S23+RCV_RCY!S23+IMP!S23-EXP!S23+STK_CHG!S23-INTMARB!S23</f>
        <v>0</v>
      </c>
      <c r="T23" s="10">
        <f>PPRD!T23+RCV_RCY!T23+IMP!T23-EXP!T23+STK_CHG!T23-INTMARB!T23</f>
        <v>0</v>
      </c>
      <c r="U23" s="10">
        <f>PPRD!U23+RCV_RCY!U23+IMP!U23-EXP!U23+STK_CHG!U23-INTMARB!U23</f>
        <v>0</v>
      </c>
      <c r="V23" s="10">
        <f>PPRD!V23+RCV_RCY!V23+IMP!V23-EXP!V23+STK_CHG!V23-INTMARB!V23</f>
        <v>0</v>
      </c>
      <c r="W23" s="10">
        <f>PPRD!W23+RCV_RCY!W23+IMP!W23-EXP!W23+STK_CHG!W23-INTMARB!W23</f>
        <v>0</v>
      </c>
      <c r="X23" s="10">
        <f>PPRD!X23+RCV_RCY!X23+IMP!X23-EXP!X23+STK_CHG!X23-INTMARB!X23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</f>
        <v>0</v>
      </c>
      <c r="D24" s="10">
        <f>PPRD!D24+RCV_RCY!D24+IMP!D24-EXP!D24+STK_CHG!D24-INTMARB!D24</f>
        <v>0</v>
      </c>
      <c r="E24" s="10">
        <f>PPRD!E24+RCV_RCY!E24+IMP!E24-EXP!E24+STK_CHG!E24-INTMARB!E24</f>
        <v>0</v>
      </c>
      <c r="F24" s="10">
        <f>PPRD!F24+RCV_RCY!F24+IMP!F24-EXP!F24+STK_CHG!F24-INTMARB!F24</f>
        <v>0</v>
      </c>
      <c r="G24" s="10">
        <f>PPRD!G24+RCV_RCY!G24+IMP!G24-EXP!G24+STK_CHG!G24-INTMARB!G24</f>
        <v>0</v>
      </c>
      <c r="H24" s="10">
        <f>PPRD!H24+RCV_RCY!H24+IMP!H24-EXP!H24+STK_CHG!H24-INTMARB!H24</f>
        <v>0</v>
      </c>
      <c r="I24" s="10">
        <f>PPRD!I24+RCV_RCY!I24+IMP!I24-EXP!I24+STK_CHG!I24-INTMARB!I24</f>
        <v>0</v>
      </c>
      <c r="J24" s="10">
        <f>PPRD!J24+RCV_RCY!J24+IMP!J24-EXP!J24+STK_CHG!J24-INTMARB!J24</f>
        <v>0</v>
      </c>
      <c r="K24" s="10">
        <f>PPRD!K24+RCV_RCY!K24+IMP!K24-EXP!K24+STK_CHG!K24-INTMARB!K24</f>
        <v>0</v>
      </c>
      <c r="L24" s="10">
        <f>PPRD!L24+RCV_RCY!L24+IMP!L24-EXP!L24+STK_CHG!L24-INTMARB!L24</f>
        <v>0</v>
      </c>
      <c r="M24" s="10">
        <f>PPRD!M24+RCV_RCY!M24+IMP!M24-EXP!M24+STK_CHG!M24-INTMARB!M24</f>
        <v>0</v>
      </c>
      <c r="N24" s="10">
        <f>PPRD!N24+RCV_RCY!N24+IMP!N24-EXP!N24+STK_CHG!N24-INTMARB!N24</f>
        <v>0</v>
      </c>
      <c r="O24" s="10">
        <f>PPRD!O24+RCV_RCY!O24+IMP!O24-EXP!O24+STK_CHG!O24-INTMARB!O24</f>
        <v>0</v>
      </c>
      <c r="P24" s="10">
        <f>PPRD!P24+RCV_RCY!P24+IMP!P24-EXP!P24+STK_CHG!P24-INTMARB!P24</f>
        <v>0</v>
      </c>
      <c r="Q24" s="10">
        <f>PPRD!Q24+RCV_RCY!Q24+IMP!Q24-EXP!Q24+STK_CHG!Q24-INTMARB!Q24</f>
        <v>0</v>
      </c>
      <c r="R24" s="10">
        <f>PPRD!R24+RCV_RCY!R24+IMP!R24-EXP!R24+STK_CHG!R24-INTMARB!R24</f>
        <v>0</v>
      </c>
      <c r="S24" s="10">
        <f>PPRD!S24+RCV_RCY!S24+IMP!S24-EXP!S24+STK_CHG!S24-INTMARB!S24</f>
        <v>0</v>
      </c>
      <c r="T24" s="10">
        <f>PPRD!T24+RCV_RCY!T24+IMP!T24-EXP!T24+STK_CHG!T24-INTMARB!T24</f>
        <v>0</v>
      </c>
      <c r="U24" s="10">
        <f>PPRD!U24+RCV_RCY!U24+IMP!U24-EXP!U24+STK_CHG!U24-INTMARB!U24</f>
        <v>0</v>
      </c>
      <c r="V24" s="10">
        <f>PPRD!V24+RCV_RCY!V24+IMP!V24-EXP!V24+STK_CHG!V24-INTMARB!V24</f>
        <v>0</v>
      </c>
      <c r="W24" s="10">
        <f>PPRD!W24+RCV_RCY!W24+IMP!W24-EXP!W24+STK_CHG!W24-INTMARB!W24</f>
        <v>0</v>
      </c>
      <c r="X24" s="10">
        <f>PPRD!X24+RCV_RCY!X24+IMP!X24-EXP!X24+STK_CHG!X24-INTMARB!X24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</f>
        <v>0</v>
      </c>
      <c r="D25" s="37">
        <f>PPRD!D25+RCV_RCY!D25+IMP!D25-EXP!D25+STK_CHG!D25-INTMARB!D25</f>
        <v>0</v>
      </c>
      <c r="E25" s="37">
        <f>PPRD!E25+RCV_RCY!E25+IMP!E25-EXP!E25+STK_CHG!E25-INTMARB!E25</f>
        <v>0</v>
      </c>
      <c r="F25" s="37">
        <f>PPRD!F25+RCV_RCY!F25+IMP!F25-EXP!F25+STK_CHG!F25-INTMARB!F25</f>
        <v>0</v>
      </c>
      <c r="G25" s="37">
        <f>PPRD!G25+RCV_RCY!G25+IMP!G25-EXP!G25+STK_CHG!G25-INTMARB!G25</f>
        <v>0</v>
      </c>
      <c r="H25" s="37">
        <f>PPRD!H25+RCV_RCY!H25+IMP!H25-EXP!H25+STK_CHG!H25-INTMARB!H25</f>
        <v>0</v>
      </c>
      <c r="I25" s="37">
        <f>PPRD!I25+RCV_RCY!I25+IMP!I25-EXP!I25+STK_CHG!I25-INTMARB!I25</f>
        <v>0</v>
      </c>
      <c r="J25" s="37">
        <f>PPRD!J25+RCV_RCY!J25+IMP!J25-EXP!J25+STK_CHG!J25-INTMARB!J25</f>
        <v>0</v>
      </c>
      <c r="K25" s="37">
        <f>PPRD!K25+RCV_RCY!K25+IMP!K25-EXP!K25+STK_CHG!K25-INTMARB!K25</f>
        <v>0</v>
      </c>
      <c r="L25" s="37">
        <f>PPRD!L25+RCV_RCY!L25+IMP!L25-EXP!L25+STK_CHG!L25-INTMARB!L25</f>
        <v>0</v>
      </c>
      <c r="M25" s="37">
        <f>PPRD!M25+RCV_RCY!M25+IMP!M25-EXP!M25+STK_CHG!M25-INTMARB!M25</f>
        <v>0</v>
      </c>
      <c r="N25" s="37">
        <f>PPRD!N25+RCV_RCY!N25+IMP!N25-EXP!N25+STK_CHG!N25-INTMARB!N25</f>
        <v>0</v>
      </c>
      <c r="O25" s="37">
        <f>PPRD!O25+RCV_RCY!O25+IMP!O25-EXP!O25+STK_CHG!O25-INTMARB!O25</f>
        <v>0</v>
      </c>
      <c r="P25" s="37">
        <f>PPRD!P25+RCV_RCY!P25+IMP!P25-EXP!P25+STK_CHG!P25-INTMARB!P25</f>
        <v>0</v>
      </c>
      <c r="Q25" s="37">
        <f>PPRD!Q25+RCV_RCY!Q25+IMP!Q25-EXP!Q25+STK_CHG!Q25-INTMARB!Q25</f>
        <v>0</v>
      </c>
      <c r="R25" s="37">
        <f>PPRD!R25+RCV_RCY!R25+IMP!R25-EXP!R25+STK_CHG!R25-INTMARB!R25</f>
        <v>0</v>
      </c>
      <c r="S25" s="37">
        <f>PPRD!S25+RCV_RCY!S25+IMP!S25-EXP!S25+STK_CHG!S25-INTMARB!S25</f>
        <v>0</v>
      </c>
      <c r="T25" s="37">
        <f>PPRD!T25+RCV_RCY!T25+IMP!T25-EXP!T25+STK_CHG!T25-INTMARB!T25</f>
        <v>0</v>
      </c>
      <c r="U25" s="37">
        <f>PPRD!U25+RCV_RCY!U25+IMP!U25-EXP!U25+STK_CHG!U25-INTMARB!U25</f>
        <v>0</v>
      </c>
      <c r="V25" s="37">
        <f>PPRD!V25+RCV_RCY!V25+IMP!V25-EXP!V25+STK_CHG!V25-INTMARB!V25</f>
        <v>0</v>
      </c>
      <c r="W25" s="37">
        <f>PPRD!W25+RCV_RCY!W25+IMP!W25-EXP!W25+STK_CHG!W25-INTMARB!W25</f>
        <v>0</v>
      </c>
      <c r="X25" s="37">
        <f>PPRD!X25+RCV_RCY!X25+IMP!X25-EXP!X25+STK_CHG!X25-INTMARB!X25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15612.833533963889</v>
      </c>
      <c r="D26" s="37">
        <f t="shared" si="14"/>
        <v>15987.812381771279</v>
      </c>
      <c r="E26" s="37">
        <f t="shared" si="14"/>
        <v>16596.401547721409</v>
      </c>
      <c r="F26" s="37">
        <f t="shared" si="14"/>
        <v>15414.586672398969</v>
      </c>
      <c r="G26" s="37">
        <f t="shared" si="14"/>
        <v>15621.85253654342</v>
      </c>
      <c r="H26" s="37">
        <f t="shared" si="14"/>
        <v>16136.816509028376</v>
      </c>
      <c r="I26" s="37">
        <f t="shared" si="14"/>
        <v>14345.068959587275</v>
      </c>
      <c r="J26" s="37">
        <f t="shared" si="14"/>
        <v>14244.679277730007</v>
      </c>
      <c r="K26" s="37">
        <f t="shared" si="14"/>
        <v>13652.813671539117</v>
      </c>
      <c r="L26" s="37">
        <f t="shared" si="14"/>
        <v>12765.165090283746</v>
      </c>
      <c r="M26" s="37">
        <f t="shared" si="14"/>
        <v>12392.567841788479</v>
      </c>
      <c r="N26" s="37">
        <f t="shared" si="14"/>
        <v>11536.182201203779</v>
      </c>
      <c r="O26" s="37">
        <f t="shared" si="14"/>
        <v>10308.376612209799</v>
      </c>
      <c r="P26" s="37">
        <f t="shared" si="14"/>
        <v>10279.832244196043</v>
      </c>
      <c r="Q26" s="37">
        <f t="shared" si="14"/>
        <v>10203.934393809115</v>
      </c>
      <c r="R26" s="37">
        <f t="shared" si="14"/>
        <v>10359.842390369731</v>
      </c>
      <c r="S26" s="37">
        <f t="shared" si="14"/>
        <v>10361.712295786758</v>
      </c>
      <c r="T26" s="37">
        <f t="shared" si="14"/>
        <v>10586.503525365431</v>
      </c>
      <c r="U26" s="37">
        <f t="shared" si="14"/>
        <v>10240.759415305245</v>
      </c>
      <c r="V26" s="37">
        <f t="shared" si="14"/>
        <v>10822.963026655198</v>
      </c>
      <c r="W26" s="37">
        <f t="shared" si="14"/>
        <v>8948.4778159931302</v>
      </c>
      <c r="X26" s="37">
        <f t="shared" ref="X26" si="15">SUM(X27,X33)</f>
        <v>9143.4282889079986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12549.795270851249</v>
      </c>
      <c r="D27" s="29">
        <f t="shared" si="16"/>
        <v>13249.709458297504</v>
      </c>
      <c r="E27" s="29">
        <f t="shared" si="16"/>
        <v>12624.777644024074</v>
      </c>
      <c r="F27" s="29">
        <f t="shared" si="16"/>
        <v>13494.57618228719</v>
      </c>
      <c r="G27" s="29">
        <f t="shared" si="16"/>
        <v>13370.489681857263</v>
      </c>
      <c r="H27" s="29">
        <f t="shared" si="16"/>
        <v>13706.332674118661</v>
      </c>
      <c r="I27" s="29">
        <f t="shared" si="16"/>
        <v>14736.653912295787</v>
      </c>
      <c r="J27" s="29">
        <f t="shared" si="16"/>
        <v>13472.842734307824</v>
      </c>
      <c r="K27" s="29">
        <f t="shared" si="16"/>
        <v>13079.509372312978</v>
      </c>
      <c r="L27" s="29">
        <f t="shared" si="16"/>
        <v>11593.532760103179</v>
      </c>
      <c r="M27" s="29">
        <f t="shared" si="16"/>
        <v>12146.676182287189</v>
      </c>
      <c r="N27" s="29">
        <f t="shared" si="16"/>
        <v>11042.741186586411</v>
      </c>
      <c r="O27" s="29">
        <f t="shared" si="16"/>
        <v>11900.264402407563</v>
      </c>
      <c r="P27" s="29">
        <f t="shared" si="16"/>
        <v>14084.012037833187</v>
      </c>
      <c r="Q27" s="29">
        <f t="shared" si="16"/>
        <v>12654.111006018918</v>
      </c>
      <c r="R27" s="29">
        <f t="shared" si="16"/>
        <v>15165.378847807393</v>
      </c>
      <c r="S27" s="29">
        <f t="shared" si="16"/>
        <v>14981.24385210662</v>
      </c>
      <c r="T27" s="29">
        <f t="shared" si="16"/>
        <v>15531.876612209799</v>
      </c>
      <c r="U27" s="29">
        <f t="shared" si="16"/>
        <v>14149.87927773001</v>
      </c>
      <c r="V27" s="29">
        <f t="shared" si="16"/>
        <v>12844.189423903694</v>
      </c>
      <c r="W27" s="29">
        <f t="shared" si="16"/>
        <v>11945.808856405854</v>
      </c>
      <c r="X27" s="29">
        <f t="shared" ref="X27" si="17">SUM(X28:X32)</f>
        <v>11167.440240756665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</f>
        <v>11848.040154772143</v>
      </c>
      <c r="D28" s="10">
        <f>PPRD!D28+RCV_RCY!D28+IMP!D28-EXP!D28+STK_CHG!D28-INTMARB!D28</f>
        <v>12682.236887360274</v>
      </c>
      <c r="E28" s="10">
        <f>PPRD!E28+RCV_RCY!E28+IMP!E28-EXP!E28+STK_CHG!E28-INTMARB!E28</f>
        <v>12049.960619088562</v>
      </c>
      <c r="F28" s="10">
        <f>PPRD!F28+RCV_RCY!F28+IMP!F28-EXP!F28+STK_CHG!F28-INTMARB!F28</f>
        <v>12901.493895098884</v>
      </c>
      <c r="G28" s="10">
        <f>PPRD!G28+RCV_RCY!G28+IMP!G28-EXP!G28+STK_CHG!G28-INTMARB!G28</f>
        <v>12951.464144453996</v>
      </c>
      <c r="H28" s="10">
        <f>PPRD!H28+RCV_RCY!H28+IMP!H28-EXP!H28+STK_CHG!H28-INTMARB!H28</f>
        <v>13401.196130696477</v>
      </c>
      <c r="I28" s="10">
        <f>PPRD!I28+RCV_RCY!I28+IMP!I28-EXP!I28+STK_CHG!I28-INTMARB!I28</f>
        <v>13510.314703353399</v>
      </c>
      <c r="J28" s="10">
        <f>PPRD!J28+RCV_RCY!J28+IMP!J28-EXP!J28+STK_CHG!J28-INTMARB!J28</f>
        <v>12507.26852966466</v>
      </c>
      <c r="K28" s="10">
        <f>PPRD!K28+RCV_RCY!K28+IMP!K28-EXP!K28+STK_CHG!K28-INTMARB!K28</f>
        <v>12368.761478933786</v>
      </c>
      <c r="L28" s="10">
        <f>PPRD!L28+RCV_RCY!L28+IMP!L28-EXP!L28+STK_CHG!L28-INTMARB!L28</f>
        <v>10697.292433361992</v>
      </c>
      <c r="M28" s="10">
        <f>PPRD!M28+RCV_RCY!M28+IMP!M28-EXP!M28+STK_CHG!M28-INTMARB!M28</f>
        <v>11613.233963886501</v>
      </c>
      <c r="N28" s="10">
        <f>PPRD!N28+RCV_RCY!N28+IMP!N28-EXP!N28+STK_CHG!N28-INTMARB!N28</f>
        <v>10562.62545141874</v>
      </c>
      <c r="O28" s="10">
        <f>PPRD!O28+RCV_RCY!O28+IMP!O28-EXP!O28+STK_CHG!O28-INTMARB!O28</f>
        <v>11363.431728288904</v>
      </c>
      <c r="P28" s="10">
        <f>PPRD!P28+RCV_RCY!P28+IMP!P28-EXP!P28+STK_CHG!P28-INTMARB!P28</f>
        <v>12245.44952708512</v>
      </c>
      <c r="Q28" s="10">
        <f>PPRD!Q28+RCV_RCY!Q28+IMP!Q28-EXP!Q28+STK_CHG!Q28-INTMARB!Q28</f>
        <v>11094.097592433363</v>
      </c>
      <c r="R28" s="10">
        <f>PPRD!R28+RCV_RCY!R28+IMP!R28-EXP!R28+STK_CHG!R28-INTMARB!R28</f>
        <v>14234.6154772141</v>
      </c>
      <c r="S28" s="10">
        <f>PPRD!S28+RCV_RCY!S28+IMP!S28-EXP!S28+STK_CHG!S28-INTMARB!S28</f>
        <v>14297.322957867582</v>
      </c>
      <c r="T28" s="10">
        <f>PPRD!T28+RCV_RCY!T28+IMP!T28-EXP!T28+STK_CHG!T28-INTMARB!T28</f>
        <v>14532.697420464312</v>
      </c>
      <c r="U28" s="10">
        <f>PPRD!U28+RCV_RCY!U28+IMP!U28-EXP!U28+STK_CHG!U28-INTMARB!U28</f>
        <v>12890.394668959589</v>
      </c>
      <c r="V28" s="10">
        <f>PPRD!V28+RCV_RCY!V28+IMP!V28-EXP!V28+STK_CHG!V28-INTMARB!V28</f>
        <v>11429.231298366292</v>
      </c>
      <c r="W28" s="10">
        <f>PPRD!W28+RCV_RCY!W28+IMP!W28-EXP!W28+STK_CHG!W28-INTMARB!W28</f>
        <v>11207.995098882207</v>
      </c>
      <c r="X28" s="10">
        <f>PPRD!X28+RCV_RCY!X28+IMP!X28-EXP!X28+STK_CHG!X28-INTMARB!X28</f>
        <v>9764.6008598452281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</f>
        <v>0</v>
      </c>
      <c r="D29" s="10">
        <f>PPRD!D29+RCV_RCY!D29+IMP!D29-EXP!D29+STK_CHG!D29-INTMARB!D29</f>
        <v>0</v>
      </c>
      <c r="E29" s="10">
        <f>PPRD!E29+RCV_RCY!E29+IMP!E29-EXP!E29+STK_CHG!E29-INTMARB!E29</f>
        <v>0</v>
      </c>
      <c r="F29" s="10">
        <f>PPRD!F29+RCV_RCY!F29+IMP!F29-EXP!F29+STK_CHG!F29-INTMARB!F29</f>
        <v>0</v>
      </c>
      <c r="G29" s="10">
        <f>PPRD!G29+RCV_RCY!G29+IMP!G29-EXP!G29+STK_CHG!G29-INTMARB!G29</f>
        <v>0</v>
      </c>
      <c r="H29" s="10">
        <f>PPRD!H29+RCV_RCY!H29+IMP!H29-EXP!H29+STK_CHG!H29-INTMARB!H29</f>
        <v>0</v>
      </c>
      <c r="I29" s="10">
        <f>PPRD!I29+RCV_RCY!I29+IMP!I29-EXP!I29+STK_CHG!I29-INTMARB!I29</f>
        <v>0</v>
      </c>
      <c r="J29" s="10">
        <f>PPRD!J29+RCV_RCY!J29+IMP!J29-EXP!J29+STK_CHG!J29-INTMARB!J29</f>
        <v>0</v>
      </c>
      <c r="K29" s="10">
        <f>PPRD!K29+RCV_RCY!K29+IMP!K29-EXP!K29+STK_CHG!K29-INTMARB!K29</f>
        <v>0</v>
      </c>
      <c r="L29" s="10">
        <f>PPRD!L29+RCV_RCY!L29+IMP!L29-EXP!L29+STK_CHG!L29-INTMARB!L29</f>
        <v>0</v>
      </c>
      <c r="M29" s="10">
        <f>PPRD!M29+RCV_RCY!M29+IMP!M29-EXP!M29+STK_CHG!M29-INTMARB!M29</f>
        <v>0</v>
      </c>
      <c r="N29" s="10">
        <f>PPRD!N29+RCV_RCY!N29+IMP!N29-EXP!N29+STK_CHG!N29-INTMARB!N29</f>
        <v>0</v>
      </c>
      <c r="O29" s="10">
        <f>PPRD!O29+RCV_RCY!O29+IMP!O29-EXP!O29+STK_CHG!O29-INTMARB!O29</f>
        <v>0</v>
      </c>
      <c r="P29" s="10">
        <f>PPRD!P29+RCV_RCY!P29+IMP!P29-EXP!P29+STK_CHG!P29-INTMARB!P29</f>
        <v>0</v>
      </c>
      <c r="Q29" s="10">
        <f>PPRD!Q29+RCV_RCY!Q29+IMP!Q29-EXP!Q29+STK_CHG!Q29-INTMARB!Q29</f>
        <v>0</v>
      </c>
      <c r="R29" s="10">
        <f>PPRD!R29+RCV_RCY!R29+IMP!R29-EXP!R29+STK_CHG!R29-INTMARB!R29</f>
        <v>0</v>
      </c>
      <c r="S29" s="10">
        <f>PPRD!S29+RCV_RCY!S29+IMP!S29-EXP!S29+STK_CHG!S29-INTMARB!S29</f>
        <v>0</v>
      </c>
      <c r="T29" s="10">
        <f>PPRD!T29+RCV_RCY!T29+IMP!T29-EXP!T29+STK_CHG!T29-INTMARB!T29</f>
        <v>0</v>
      </c>
      <c r="U29" s="10">
        <f>PPRD!U29+RCV_RCY!U29+IMP!U29-EXP!U29+STK_CHG!U29-INTMARB!U29</f>
        <v>0</v>
      </c>
      <c r="V29" s="10">
        <f>PPRD!V29+RCV_RCY!V29+IMP!V29-EXP!V29+STK_CHG!V29-INTMARB!V29</f>
        <v>0</v>
      </c>
      <c r="W29" s="10">
        <f>PPRD!W29+RCV_RCY!W29+IMP!W29-EXP!W29+STK_CHG!W29-INTMARB!W29</f>
        <v>0</v>
      </c>
      <c r="X29" s="10">
        <f>PPRD!X29+RCV_RCY!X29+IMP!X29-EXP!X29+STK_CHG!X29-INTMARB!X29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</f>
        <v>701.75511607910573</v>
      </c>
      <c r="D30" s="10">
        <f>PPRD!D30+RCV_RCY!D30+IMP!D30-EXP!D30+STK_CHG!D30-INTMARB!D30</f>
        <v>567.47257093723124</v>
      </c>
      <c r="E30" s="10">
        <f>PPRD!E30+RCV_RCY!E30+IMP!E30-EXP!E30+STK_CHG!E30-INTMARB!E30</f>
        <v>574.81702493551165</v>
      </c>
      <c r="F30" s="10">
        <f>PPRD!F30+RCV_RCY!F30+IMP!F30-EXP!F30+STK_CHG!F30-INTMARB!F30</f>
        <v>593.08228718830605</v>
      </c>
      <c r="G30" s="10">
        <f>PPRD!G30+RCV_RCY!G30+IMP!G30-EXP!G30+STK_CHG!G30-INTMARB!G30</f>
        <v>419.02553740326744</v>
      </c>
      <c r="H30" s="10">
        <f>PPRD!H30+RCV_RCY!H30+IMP!H30-EXP!H30+STK_CHG!H30-INTMARB!H30</f>
        <v>305.13654342218393</v>
      </c>
      <c r="I30" s="10">
        <f>PPRD!I30+RCV_RCY!I30+IMP!I30-EXP!I30+STK_CHG!I30-INTMARB!I30</f>
        <v>1049.7126397248494</v>
      </c>
      <c r="J30" s="10">
        <f>PPRD!J30+RCV_RCY!J30+IMP!J30-EXP!J30+STK_CHG!J30-INTMARB!J30</f>
        <v>798.083490971625</v>
      </c>
      <c r="K30" s="10">
        <f>PPRD!K30+RCV_RCY!K30+IMP!K30-EXP!K30+STK_CHG!K30-INTMARB!K30</f>
        <v>583.86104901117801</v>
      </c>
      <c r="L30" s="10">
        <f>PPRD!L30+RCV_RCY!L30+IMP!L30-EXP!L30+STK_CHG!L30-INTMARB!L30</f>
        <v>809.63473774720558</v>
      </c>
      <c r="M30" s="10">
        <f>PPRD!M30+RCV_RCY!M30+IMP!M30-EXP!M30+STK_CHG!M30-INTMARB!M30</f>
        <v>427.39466895958719</v>
      </c>
      <c r="N30" s="10">
        <f>PPRD!N30+RCV_RCY!N30+IMP!N30-EXP!N30+STK_CHG!N30-INTMARB!N30</f>
        <v>386.44041272570934</v>
      </c>
      <c r="O30" s="10">
        <f>PPRD!O30+RCV_RCY!O30+IMP!O30-EXP!O30+STK_CHG!O30-INTMARB!O30</f>
        <v>459.94815133276012</v>
      </c>
      <c r="P30" s="10">
        <f>PPRD!P30+RCV_RCY!P30+IMP!P30-EXP!P30+STK_CHG!P30-INTMARB!P30</f>
        <v>1731.6312123817709</v>
      </c>
      <c r="Q30" s="10">
        <f>PPRD!Q30+RCV_RCY!Q30+IMP!Q30-EXP!Q30+STK_CHG!Q30-INTMARB!Q30</f>
        <v>1462.8030954428207</v>
      </c>
      <c r="R30" s="10">
        <f>PPRD!R30+RCV_RCY!R30+IMP!R30-EXP!R30+STK_CHG!R30-INTMARB!R30</f>
        <v>882.15821152192575</v>
      </c>
      <c r="S30" s="10">
        <f>PPRD!S30+RCV_RCY!S30+IMP!S30-EXP!S30+STK_CHG!S30-INTMARB!S30</f>
        <v>604.38521066208091</v>
      </c>
      <c r="T30" s="10">
        <f>PPRD!T30+RCV_RCY!T30+IMP!T30-EXP!T30+STK_CHG!T30-INTMARB!T30</f>
        <v>947.73903697334526</v>
      </c>
      <c r="U30" s="10">
        <f>PPRD!U30+RCV_RCY!U30+IMP!U30-EXP!U30+STK_CHG!U30-INTMARB!U30</f>
        <v>1177.3445399828029</v>
      </c>
      <c r="V30" s="10">
        <f>PPRD!V30+RCV_RCY!V30+IMP!V30-EXP!V30+STK_CHG!V30-INTMARB!V30</f>
        <v>1338.3652622527941</v>
      </c>
      <c r="W30" s="10">
        <f>PPRD!W30+RCV_RCY!W30+IMP!W30-EXP!W30+STK_CHG!W30-INTMARB!W30</f>
        <v>689.39595872742905</v>
      </c>
      <c r="X30" s="10">
        <f>PPRD!X30+RCV_RCY!X30+IMP!X30-EXP!X30+STK_CHG!X30-INTMARB!X30</f>
        <v>1364.2124677558038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</f>
        <v>0</v>
      </c>
      <c r="D31" s="10">
        <f>PPRD!D31+RCV_RCY!D31+IMP!D31-EXP!D31+STK_CHG!D31-INTMARB!D31</f>
        <v>0</v>
      </c>
      <c r="E31" s="10">
        <f>PPRD!E31+RCV_RCY!E31+IMP!E31-EXP!E31+STK_CHG!E31-INTMARB!E31</f>
        <v>0</v>
      </c>
      <c r="F31" s="10">
        <f>PPRD!F31+RCV_RCY!F31+IMP!F31-EXP!F31+STK_CHG!F31-INTMARB!F31</f>
        <v>0</v>
      </c>
      <c r="G31" s="10">
        <f>PPRD!G31+RCV_RCY!G31+IMP!G31-EXP!G31+STK_CHG!G31-INTMARB!G31</f>
        <v>0</v>
      </c>
      <c r="H31" s="10">
        <f>PPRD!H31+RCV_RCY!H31+IMP!H31-EXP!H31+STK_CHG!H31-INTMARB!H31</f>
        <v>0</v>
      </c>
      <c r="I31" s="10">
        <f>PPRD!I31+RCV_RCY!I31+IMP!I31-EXP!I31+STK_CHG!I31-INTMARB!I31</f>
        <v>176.62656921754086</v>
      </c>
      <c r="J31" s="10">
        <f>PPRD!J31+RCV_RCY!J31+IMP!J31-EXP!J31+STK_CHG!J31-INTMARB!J31</f>
        <v>167.49071367153911</v>
      </c>
      <c r="K31" s="10">
        <f>PPRD!K31+RCV_RCY!K31+IMP!K31-EXP!K31+STK_CHG!K31-INTMARB!K31</f>
        <v>126.8868443680137</v>
      </c>
      <c r="L31" s="10">
        <f>PPRD!L31+RCV_RCY!L31+IMP!L31-EXP!L31+STK_CHG!L31-INTMARB!L31</f>
        <v>86.605588993981087</v>
      </c>
      <c r="M31" s="10">
        <f>PPRD!M31+RCV_RCY!M31+IMP!M31-EXP!M31+STK_CHG!M31-INTMARB!M31</f>
        <v>106.04754944110057</v>
      </c>
      <c r="N31" s="10">
        <f>PPRD!N31+RCV_RCY!N31+IMP!N31-EXP!N31+STK_CHG!N31-INTMARB!N31</f>
        <v>93.675322441960446</v>
      </c>
      <c r="O31" s="10">
        <f>PPRD!O31+RCV_RCY!O31+IMP!O31-EXP!O31+STK_CHG!O31-INTMARB!O31</f>
        <v>76.884522785898525</v>
      </c>
      <c r="P31" s="10">
        <f>PPRD!P31+RCV_RCY!P31+IMP!P31-EXP!P31+STK_CHG!P31-INTMARB!P31</f>
        <v>106.93129836629406</v>
      </c>
      <c r="Q31" s="10">
        <f>PPRD!Q31+RCV_RCY!Q31+IMP!Q31-EXP!Q31+STK_CHG!Q31-INTMARB!Q31</f>
        <v>97.210318142734309</v>
      </c>
      <c r="R31" s="10">
        <f>PPRD!R31+RCV_RCY!R31+IMP!R31-EXP!R31+STK_CHG!R31-INTMARB!R31</f>
        <v>48.605159071367154</v>
      </c>
      <c r="S31" s="10">
        <f>PPRD!S31+RCV_RCY!S31+IMP!S31-EXP!S31+STK_CHG!S31-INTMARB!S31</f>
        <v>79.535683576956146</v>
      </c>
      <c r="T31" s="10">
        <f>PPRD!T31+RCV_RCY!T31+IMP!T31-EXP!T31+STK_CHG!T31-INTMARB!T31</f>
        <v>51.440154772141007</v>
      </c>
      <c r="U31" s="10">
        <f>PPRD!U31+RCV_RCY!U31+IMP!U31-EXP!U31+STK_CHG!U31-INTMARB!U31</f>
        <v>82.140068787618219</v>
      </c>
      <c r="V31" s="10">
        <f>PPRD!V31+RCV_RCY!V31+IMP!V31-EXP!V31+STK_CHG!V31-INTMARB!V31</f>
        <v>76.592863284608768</v>
      </c>
      <c r="W31" s="10">
        <f>PPRD!W31+RCV_RCY!W31+IMP!W31-EXP!W31+STK_CHG!W31-INTMARB!W31</f>
        <v>48.417798796216672</v>
      </c>
      <c r="X31" s="10">
        <f>PPRD!X31+RCV_RCY!X31+IMP!X31-EXP!X31+STK_CHG!X31-INTMARB!X31</f>
        <v>38.626913155631982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</f>
        <v>0</v>
      </c>
      <c r="D32" s="10">
        <f>PPRD!D32+RCV_RCY!D32+IMP!D32-EXP!D32+STK_CHG!D32-INTMARB!D32</f>
        <v>0</v>
      </c>
      <c r="E32" s="10">
        <f>PPRD!E32+RCV_RCY!E32+IMP!E32-EXP!E32+STK_CHG!E32-INTMARB!E32</f>
        <v>0</v>
      </c>
      <c r="F32" s="10">
        <f>PPRD!F32+RCV_RCY!F32+IMP!F32-EXP!F32+STK_CHG!F32-INTMARB!F32</f>
        <v>0</v>
      </c>
      <c r="G32" s="10">
        <f>PPRD!G32+RCV_RCY!G32+IMP!G32-EXP!G32+STK_CHG!G32-INTMARB!G32</f>
        <v>0</v>
      </c>
      <c r="H32" s="10">
        <f>PPRD!H32+RCV_RCY!H32+IMP!H32-EXP!H32+STK_CHG!H32-INTMARB!H32</f>
        <v>0</v>
      </c>
      <c r="I32" s="10">
        <f>PPRD!I32+RCV_RCY!I32+IMP!I32-EXP!I32+STK_CHG!I32-INTMARB!I32</f>
        <v>0</v>
      </c>
      <c r="J32" s="10">
        <f>PPRD!J32+RCV_RCY!J32+IMP!J32-EXP!J32+STK_CHG!J32-INTMARB!J32</f>
        <v>0</v>
      </c>
      <c r="K32" s="10">
        <f>PPRD!K32+RCV_RCY!K32+IMP!K32-EXP!K32+STK_CHG!K32-INTMARB!K32</f>
        <v>0</v>
      </c>
      <c r="L32" s="10">
        <f>PPRD!L32+RCV_RCY!L32+IMP!L32-EXP!L32+STK_CHG!L32-INTMARB!L32</f>
        <v>0</v>
      </c>
      <c r="M32" s="10">
        <f>PPRD!M32+RCV_RCY!M32+IMP!M32-EXP!M32+STK_CHG!M32-INTMARB!M32</f>
        <v>0</v>
      </c>
      <c r="N32" s="10">
        <f>PPRD!N32+RCV_RCY!N32+IMP!N32-EXP!N32+STK_CHG!N32-INTMARB!N32</f>
        <v>0</v>
      </c>
      <c r="O32" s="10">
        <f>PPRD!O32+RCV_RCY!O32+IMP!O32-EXP!O32+STK_CHG!O32-INTMARB!O32</f>
        <v>0</v>
      </c>
      <c r="P32" s="10">
        <f>PPRD!P32+RCV_RCY!P32+IMP!P32-EXP!P32+STK_CHG!P32-INTMARB!P32</f>
        <v>0</v>
      </c>
      <c r="Q32" s="10">
        <f>PPRD!Q32+RCV_RCY!Q32+IMP!Q32-EXP!Q32+STK_CHG!Q32-INTMARB!Q32</f>
        <v>0</v>
      </c>
      <c r="R32" s="10">
        <f>PPRD!R32+RCV_RCY!R32+IMP!R32-EXP!R32+STK_CHG!R32-INTMARB!R32</f>
        <v>0</v>
      </c>
      <c r="S32" s="10">
        <f>PPRD!S32+RCV_RCY!S32+IMP!S32-EXP!S32+STK_CHG!S32-INTMARB!S32</f>
        <v>0</v>
      </c>
      <c r="T32" s="10">
        <f>PPRD!T32+RCV_RCY!T32+IMP!T32-EXP!T32+STK_CHG!T32-INTMARB!T32</f>
        <v>0</v>
      </c>
      <c r="U32" s="10">
        <f>PPRD!U32+RCV_RCY!U32+IMP!U32-EXP!U32+STK_CHG!U32-INTMARB!U32</f>
        <v>0</v>
      </c>
      <c r="V32" s="10">
        <f>PPRD!V32+RCV_RCY!V32+IMP!V32-EXP!V32+STK_CHG!V32-INTMARB!V32</f>
        <v>0</v>
      </c>
      <c r="W32" s="10">
        <f>PPRD!W32+RCV_RCY!W32+IMP!W32-EXP!W32+STK_CHG!W32-INTMARB!W32</f>
        <v>0</v>
      </c>
      <c r="X32" s="10">
        <f>PPRD!X32+RCV_RCY!X32+IMP!X32-EXP!X32+STK_CHG!X32-INTMARB!X32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3063.0382631126399</v>
      </c>
      <c r="D33" s="29">
        <f t="shared" si="18"/>
        <v>2738.1029234737744</v>
      </c>
      <c r="E33" s="29">
        <f t="shared" si="18"/>
        <v>3971.6239036973348</v>
      </c>
      <c r="F33" s="29">
        <f t="shared" si="18"/>
        <v>1920.0104901117797</v>
      </c>
      <c r="G33" s="29">
        <f t="shared" si="18"/>
        <v>2251.3628546861564</v>
      </c>
      <c r="H33" s="29">
        <f t="shared" si="18"/>
        <v>2430.4838349097163</v>
      </c>
      <c r="I33" s="29">
        <f t="shared" si="18"/>
        <v>-391.58495270851222</v>
      </c>
      <c r="J33" s="29">
        <f t="shared" si="18"/>
        <v>771.83654342218381</v>
      </c>
      <c r="K33" s="29">
        <f t="shared" si="18"/>
        <v>573.30429922613985</v>
      </c>
      <c r="L33" s="29">
        <f t="shared" si="18"/>
        <v>1171.6323301805671</v>
      </c>
      <c r="M33" s="29">
        <f t="shared" si="18"/>
        <v>245.89165950129043</v>
      </c>
      <c r="N33" s="29">
        <f t="shared" si="18"/>
        <v>493.44101461736886</v>
      </c>
      <c r="O33" s="29">
        <f t="shared" si="18"/>
        <v>-1591.8877901977639</v>
      </c>
      <c r="P33" s="29">
        <f t="shared" si="18"/>
        <v>-3804.179793637144</v>
      </c>
      <c r="Q33" s="29">
        <f t="shared" si="18"/>
        <v>-2450.1766122098029</v>
      </c>
      <c r="R33" s="29">
        <f t="shared" si="18"/>
        <v>-4805.5364574376617</v>
      </c>
      <c r="S33" s="29">
        <f t="shared" si="18"/>
        <v>-4619.5315563198619</v>
      </c>
      <c r="T33" s="29">
        <f t="shared" si="18"/>
        <v>-4945.3730868443672</v>
      </c>
      <c r="U33" s="29">
        <f t="shared" si="18"/>
        <v>-3909.1198624247641</v>
      </c>
      <c r="V33" s="29">
        <f t="shared" si="18"/>
        <v>-2021.2263972484955</v>
      </c>
      <c r="W33" s="29">
        <f t="shared" si="18"/>
        <v>-2997.3310404127251</v>
      </c>
      <c r="X33" s="29">
        <f t="shared" ref="X33" si="19">SUM(X34:X50)</f>
        <v>-2024.0119518486665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</f>
        <v>0</v>
      </c>
      <c r="D34" s="10">
        <f>PPRD!D34+RCV_RCY!D34+IMP!D34-EXP!D34+STK_CHG!D34-INTMARB!D34</f>
        <v>0</v>
      </c>
      <c r="E34" s="10">
        <f>PPRD!E34+RCV_RCY!E34+IMP!E34-EXP!E34+STK_CHG!E34-INTMARB!E34</f>
        <v>0</v>
      </c>
      <c r="F34" s="10">
        <f>PPRD!F34+RCV_RCY!F34+IMP!F34-EXP!F34+STK_CHG!F34-INTMARB!F34</f>
        <v>0</v>
      </c>
      <c r="G34" s="10">
        <f>PPRD!G34+RCV_RCY!G34+IMP!G34-EXP!G34+STK_CHG!G34-INTMARB!G34</f>
        <v>0</v>
      </c>
      <c r="H34" s="10">
        <f>PPRD!H34+RCV_RCY!H34+IMP!H34-EXP!H34+STK_CHG!H34-INTMARB!H34</f>
        <v>0</v>
      </c>
      <c r="I34" s="10">
        <f>PPRD!I34+RCV_RCY!I34+IMP!I34-EXP!I34+STK_CHG!I34-INTMARB!I34</f>
        <v>0</v>
      </c>
      <c r="J34" s="10">
        <f>PPRD!J34+RCV_RCY!J34+IMP!J34-EXP!J34+STK_CHG!J34-INTMARB!J34</f>
        <v>0</v>
      </c>
      <c r="K34" s="10">
        <f>PPRD!K34+RCV_RCY!K34+IMP!K34-EXP!K34+STK_CHG!K34-INTMARB!K34</f>
        <v>0</v>
      </c>
      <c r="L34" s="10">
        <f>PPRD!L34+RCV_RCY!L34+IMP!L34-EXP!L34+STK_CHG!L34-INTMARB!L34</f>
        <v>0</v>
      </c>
      <c r="M34" s="10">
        <f>PPRD!M34+RCV_RCY!M34+IMP!M34-EXP!M34+STK_CHG!M34-INTMARB!M34</f>
        <v>0</v>
      </c>
      <c r="N34" s="10">
        <f>PPRD!N34+RCV_RCY!N34+IMP!N34-EXP!N34+STK_CHG!N34-INTMARB!N34</f>
        <v>0</v>
      </c>
      <c r="O34" s="10">
        <f>PPRD!O34+RCV_RCY!O34+IMP!O34-EXP!O34+STK_CHG!O34-INTMARB!O34</f>
        <v>0</v>
      </c>
      <c r="P34" s="10">
        <f>PPRD!P34+RCV_RCY!P34+IMP!P34-EXP!P34+STK_CHG!P34-INTMARB!P34</f>
        <v>0</v>
      </c>
      <c r="Q34" s="10">
        <f>PPRD!Q34+RCV_RCY!Q34+IMP!Q34-EXP!Q34+STK_CHG!Q34-INTMARB!Q34</f>
        <v>0</v>
      </c>
      <c r="R34" s="10">
        <f>PPRD!R34+RCV_RCY!R34+IMP!R34-EXP!R34+STK_CHG!R34-INTMARB!R34</f>
        <v>0</v>
      </c>
      <c r="S34" s="10">
        <f>PPRD!S34+RCV_RCY!S34+IMP!S34-EXP!S34+STK_CHG!S34-INTMARB!S34</f>
        <v>0</v>
      </c>
      <c r="T34" s="10">
        <f>PPRD!T34+RCV_RCY!T34+IMP!T34-EXP!T34+STK_CHG!T34-INTMARB!T34</f>
        <v>0</v>
      </c>
      <c r="U34" s="10">
        <f>PPRD!U34+RCV_RCY!U34+IMP!U34-EXP!U34+STK_CHG!U34-INTMARB!U34</f>
        <v>0</v>
      </c>
      <c r="V34" s="10">
        <f>PPRD!V34+RCV_RCY!V34+IMP!V34-EXP!V34+STK_CHG!V34-INTMARB!V34</f>
        <v>0</v>
      </c>
      <c r="W34" s="10">
        <f>PPRD!W34+RCV_RCY!W34+IMP!W34-EXP!W34+STK_CHG!W34-INTMARB!W34</f>
        <v>0</v>
      </c>
      <c r="X34" s="10">
        <f>PPRD!X34+RCV_RCY!X34+IMP!X34-EXP!X34+STK_CHG!X34-INTMARB!X34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</f>
        <v>0</v>
      </c>
      <c r="D35" s="10">
        <f>PPRD!D35+RCV_RCY!D35+IMP!D35-EXP!D35+STK_CHG!D35-INTMARB!D35</f>
        <v>0</v>
      </c>
      <c r="E35" s="10">
        <f>PPRD!E35+RCV_RCY!E35+IMP!E35-EXP!E35+STK_CHG!E35-INTMARB!E35</f>
        <v>0</v>
      </c>
      <c r="F35" s="10">
        <f>PPRD!F35+RCV_RCY!F35+IMP!F35-EXP!F35+STK_CHG!F35-INTMARB!F35</f>
        <v>0</v>
      </c>
      <c r="G35" s="10">
        <f>PPRD!G35+RCV_RCY!G35+IMP!G35-EXP!G35+STK_CHG!G35-INTMARB!G35</f>
        <v>0</v>
      </c>
      <c r="H35" s="10">
        <f>PPRD!H35+RCV_RCY!H35+IMP!H35-EXP!H35+STK_CHG!H35-INTMARB!H35</f>
        <v>0</v>
      </c>
      <c r="I35" s="10">
        <f>PPRD!I35+RCV_RCY!I35+IMP!I35-EXP!I35+STK_CHG!I35-INTMARB!I35</f>
        <v>0</v>
      </c>
      <c r="J35" s="10">
        <f>PPRD!J35+RCV_RCY!J35+IMP!J35-EXP!J35+STK_CHG!J35-INTMARB!J35</f>
        <v>0</v>
      </c>
      <c r="K35" s="10">
        <f>PPRD!K35+RCV_RCY!K35+IMP!K35-EXP!K35+STK_CHG!K35-INTMARB!K35</f>
        <v>0</v>
      </c>
      <c r="L35" s="10">
        <f>PPRD!L35+RCV_RCY!L35+IMP!L35-EXP!L35+STK_CHG!L35-INTMARB!L35</f>
        <v>0</v>
      </c>
      <c r="M35" s="10">
        <f>PPRD!M35+RCV_RCY!M35+IMP!M35-EXP!M35+STK_CHG!M35-INTMARB!M35</f>
        <v>0</v>
      </c>
      <c r="N35" s="10">
        <f>PPRD!N35+RCV_RCY!N35+IMP!N35-EXP!N35+STK_CHG!N35-INTMARB!N35</f>
        <v>0</v>
      </c>
      <c r="O35" s="10">
        <f>PPRD!O35+RCV_RCY!O35+IMP!O35-EXP!O35+STK_CHG!O35-INTMARB!O35</f>
        <v>0</v>
      </c>
      <c r="P35" s="10">
        <f>PPRD!P35+RCV_RCY!P35+IMP!P35-EXP!P35+STK_CHG!P35-INTMARB!P35</f>
        <v>0</v>
      </c>
      <c r="Q35" s="10">
        <f>PPRD!Q35+RCV_RCY!Q35+IMP!Q35-EXP!Q35+STK_CHG!Q35-INTMARB!Q35</f>
        <v>0</v>
      </c>
      <c r="R35" s="10">
        <f>PPRD!R35+RCV_RCY!R35+IMP!R35-EXP!R35+STK_CHG!R35-INTMARB!R35</f>
        <v>0</v>
      </c>
      <c r="S35" s="10">
        <f>PPRD!S35+RCV_RCY!S35+IMP!S35-EXP!S35+STK_CHG!S35-INTMARB!S35</f>
        <v>0</v>
      </c>
      <c r="T35" s="10">
        <f>PPRD!T35+RCV_RCY!T35+IMP!T35-EXP!T35+STK_CHG!T35-INTMARB!T35</f>
        <v>0</v>
      </c>
      <c r="U35" s="10">
        <f>PPRD!U35+RCV_RCY!U35+IMP!U35-EXP!U35+STK_CHG!U35-INTMARB!U35</f>
        <v>0</v>
      </c>
      <c r="V35" s="10">
        <f>PPRD!V35+RCV_RCY!V35+IMP!V35-EXP!V35+STK_CHG!V35-INTMARB!V35</f>
        <v>0</v>
      </c>
      <c r="W35" s="10">
        <f>PPRD!W35+RCV_RCY!W35+IMP!W35-EXP!W35+STK_CHG!W35-INTMARB!W35</f>
        <v>0</v>
      </c>
      <c r="X35" s="10">
        <f>PPRD!X35+RCV_RCY!X35+IMP!X35-EXP!X35+STK_CHG!X35-INTMARB!X35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</f>
        <v>830.35975924333616</v>
      </c>
      <c r="D36" s="10">
        <f>PPRD!D36+RCV_RCY!D36+IMP!D36-EXP!D36+STK_CHG!D36-INTMARB!D36</f>
        <v>742.23989681857267</v>
      </c>
      <c r="E36" s="10">
        <f>PPRD!E36+RCV_RCY!E36+IMP!E36-EXP!E36+STK_CHG!E36-INTMARB!E36</f>
        <v>791.94849527085125</v>
      </c>
      <c r="F36" s="10">
        <f>PPRD!F36+RCV_RCY!F36+IMP!F36-EXP!F36+STK_CHG!F36-INTMARB!F36</f>
        <v>619.09819432502161</v>
      </c>
      <c r="G36" s="10">
        <f>PPRD!G36+RCV_RCY!G36+IMP!G36-EXP!G36+STK_CHG!G36-INTMARB!G36</f>
        <v>640.69862424763539</v>
      </c>
      <c r="H36" s="10">
        <f>PPRD!H36+RCV_RCY!H36+IMP!H36-EXP!H36+STK_CHG!H36-INTMARB!H36</f>
        <v>537.87042132416161</v>
      </c>
      <c r="I36" s="10">
        <f>PPRD!I36+RCV_RCY!I36+IMP!I36-EXP!I36+STK_CHG!I36-INTMARB!I36</f>
        <v>510.75090283748915</v>
      </c>
      <c r="J36" s="10">
        <f>PPRD!J36+RCV_RCY!J36+IMP!J36-EXP!J36+STK_CHG!J36-INTMARB!J36</f>
        <v>539.45726569217538</v>
      </c>
      <c r="K36" s="10">
        <f>PPRD!K36+RCV_RCY!K36+IMP!K36-EXP!K36+STK_CHG!K36-INTMARB!K36</f>
        <v>525.1743766122097</v>
      </c>
      <c r="L36" s="10">
        <f>PPRD!L36+RCV_RCY!L36+IMP!L36-EXP!L36+STK_CHG!L36-INTMARB!L36</f>
        <v>450.46337059329329</v>
      </c>
      <c r="M36" s="10">
        <f>PPRD!M36+RCV_RCY!M36+IMP!M36-EXP!M36+STK_CHG!M36-INTMARB!M36</f>
        <v>387.83791917454857</v>
      </c>
      <c r="N36" s="10">
        <f>PPRD!N36+RCV_RCY!N36+IMP!N36-EXP!N36+STK_CHG!N36-INTMARB!N36</f>
        <v>427.39079965606192</v>
      </c>
      <c r="O36" s="10">
        <f>PPRD!O36+RCV_RCY!O36+IMP!O36-EXP!O36+STK_CHG!O36-INTMARB!O36</f>
        <v>384.54187446259658</v>
      </c>
      <c r="P36" s="10">
        <f>PPRD!P36+RCV_RCY!P36+IMP!P36-EXP!P36+STK_CHG!P36-INTMARB!P36</f>
        <v>607.57618228718832</v>
      </c>
      <c r="Q36" s="10">
        <f>PPRD!Q36+RCV_RCY!Q36+IMP!Q36-EXP!Q36+STK_CHG!Q36-INTMARB!Q36</f>
        <v>853.68306104901103</v>
      </c>
      <c r="R36" s="10">
        <f>PPRD!R36+RCV_RCY!R36+IMP!R36-EXP!R36+STK_CHG!R36-INTMARB!R36</f>
        <v>736.12304385210655</v>
      </c>
      <c r="S36" s="10">
        <f>PPRD!S36+RCV_RCY!S36+IMP!S36-EXP!S36+STK_CHG!S36-INTMARB!S36</f>
        <v>672.39905417024931</v>
      </c>
      <c r="T36" s="10">
        <f>PPRD!T36+RCV_RCY!T36+IMP!T36-EXP!T36+STK_CHG!T36-INTMARB!T36</f>
        <v>623.28417884780731</v>
      </c>
      <c r="U36" s="10">
        <f>PPRD!U36+RCV_RCY!U36+IMP!U36-EXP!U36+STK_CHG!U36-INTMARB!U36</f>
        <v>540.33955288048139</v>
      </c>
      <c r="V36" s="10">
        <f>PPRD!V36+RCV_RCY!V36+IMP!V36-EXP!V36+STK_CHG!V36-INTMARB!V36</f>
        <v>764.96577815993112</v>
      </c>
      <c r="W36" s="10">
        <f>PPRD!W36+RCV_RCY!W36+IMP!W36-EXP!W36+STK_CHG!W36-INTMARB!W36</f>
        <v>780.26079105760959</v>
      </c>
      <c r="X36" s="10">
        <f>PPRD!X36+RCV_RCY!X36+IMP!X36-EXP!X36+STK_CHG!X36-INTMARB!X36</f>
        <v>778.45236457437647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</f>
        <v>-270.71745485812556</v>
      </c>
      <c r="D37" s="10">
        <f>PPRD!D37+RCV_RCY!D37+IMP!D37-EXP!D37+STK_CHG!D37-INTMARB!D37</f>
        <v>-663.41840068787621</v>
      </c>
      <c r="E37" s="10">
        <f>PPRD!E37+RCV_RCY!E37+IMP!E37-EXP!E37+STK_CHG!E37-INTMARB!E37</f>
        <v>-502.91392949269135</v>
      </c>
      <c r="F37" s="10">
        <f>PPRD!F37+RCV_RCY!F37+IMP!F37-EXP!F37+STK_CHG!F37-INTMARB!F37</f>
        <v>-786.47188306104897</v>
      </c>
      <c r="G37" s="10">
        <f>PPRD!G37+RCV_RCY!G37+IMP!G37-EXP!G37+STK_CHG!G37-INTMARB!G37</f>
        <v>-688.02906276870158</v>
      </c>
      <c r="H37" s="10">
        <f>PPRD!H37+RCV_RCY!H37+IMP!H37-EXP!H37+STK_CHG!H37-INTMARB!H37</f>
        <v>-749.02072226999132</v>
      </c>
      <c r="I37" s="10">
        <f>PPRD!I37+RCV_RCY!I37+IMP!I37-EXP!I37+STK_CHG!I37-INTMARB!I37</f>
        <v>-1168.4723129836625</v>
      </c>
      <c r="J37" s="10">
        <f>PPRD!J37+RCV_RCY!J37+IMP!J37-EXP!J37+STK_CHG!J37-INTMARB!J37</f>
        <v>-1088.7551160791056</v>
      </c>
      <c r="K37" s="10">
        <f>PPRD!K37+RCV_RCY!K37+IMP!K37-EXP!K37+STK_CHG!K37-INTMARB!K37</f>
        <v>-697.81212381771263</v>
      </c>
      <c r="L37" s="10">
        <f>PPRD!L37+RCV_RCY!L37+IMP!L37-EXP!L37+STK_CHG!L37-INTMARB!L37</f>
        <v>-625.29862424763542</v>
      </c>
      <c r="M37" s="10">
        <f>PPRD!M37+RCV_RCY!M37+IMP!M37-EXP!M37+STK_CHG!M37-INTMARB!M37</f>
        <v>-869.11238177128052</v>
      </c>
      <c r="N37" s="10">
        <f>PPRD!N37+RCV_RCY!N37+IMP!N37-EXP!N37+STK_CHG!N37-INTMARB!N37</f>
        <v>-657.87721410146173</v>
      </c>
      <c r="O37" s="10">
        <f>PPRD!O37+RCV_RCY!O37+IMP!O37-EXP!O37+STK_CHG!O37-INTMARB!O37</f>
        <v>-750.35829750644882</v>
      </c>
      <c r="P37" s="10">
        <f>PPRD!P37+RCV_RCY!P37+IMP!P37-EXP!P37+STK_CHG!P37-INTMARB!P37</f>
        <v>-1325.2125537403265</v>
      </c>
      <c r="Q37" s="10">
        <f>PPRD!Q37+RCV_RCY!Q37+IMP!Q37-EXP!Q37+STK_CHG!Q37-INTMARB!Q37</f>
        <v>-889.0799656061904</v>
      </c>
      <c r="R37" s="10">
        <f>PPRD!R37+RCV_RCY!R37+IMP!R37-EXP!R37+STK_CHG!R37-INTMARB!R37</f>
        <v>-1739.2758383490973</v>
      </c>
      <c r="S37" s="10">
        <f>PPRD!S37+RCV_RCY!S37+IMP!S37-EXP!S37+STK_CHG!S37-INTMARB!S37</f>
        <v>-1679.3732588134135</v>
      </c>
      <c r="T37" s="10">
        <f>PPRD!T37+RCV_RCY!T37+IMP!T37-EXP!T37+STK_CHG!T37-INTMARB!T37</f>
        <v>-1800.1820292347381</v>
      </c>
      <c r="U37" s="10">
        <f>PPRD!U37+RCV_RCY!U37+IMP!U37-EXP!U37+STK_CHG!U37-INTMARB!U37</f>
        <v>-1574.5280309544285</v>
      </c>
      <c r="V37" s="10">
        <f>PPRD!V37+RCV_RCY!V37+IMP!V37-EXP!V37+STK_CHG!V37-INTMARB!V37</f>
        <v>-1409.4891659501284</v>
      </c>
      <c r="W37" s="10">
        <f>PPRD!W37+RCV_RCY!W37+IMP!W37-EXP!W37+STK_CHG!W37-INTMARB!W37</f>
        <v>-1126.8310404127258</v>
      </c>
      <c r="X37" s="10">
        <f>PPRD!X37+RCV_RCY!X37+IMP!X37-EXP!X37+STK_CHG!X37-INTMARB!X37</f>
        <v>-1249.7731728288904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</f>
        <v>3.1742906276870162</v>
      </c>
      <c r="D38" s="10">
        <f>PPRD!D38+RCV_RCY!D38+IMP!D38-EXP!D38+STK_CHG!D38-INTMARB!D38</f>
        <v>2.116165090283749</v>
      </c>
      <c r="E38" s="10">
        <f>PPRD!E38+RCV_RCY!E38+IMP!E38-EXP!E38+STK_CHG!E38-INTMARB!E38</f>
        <v>3.1742906276870162</v>
      </c>
      <c r="F38" s="10">
        <f>PPRD!F38+RCV_RCY!F38+IMP!F38-EXP!F38+STK_CHG!F38-INTMARB!F38</f>
        <v>3.1742906276870162</v>
      </c>
      <c r="G38" s="10">
        <f>PPRD!G38+RCV_RCY!G38+IMP!G38-EXP!G38+STK_CHG!G38-INTMARB!G38</f>
        <v>2.1400687876182287</v>
      </c>
      <c r="H38" s="10">
        <f>PPRD!H38+RCV_RCY!H38+IMP!H38-EXP!H38+STK_CHG!H38-INTMARB!H38</f>
        <v>3.2100601891659499</v>
      </c>
      <c r="I38" s="10">
        <f>PPRD!I38+RCV_RCY!I38+IMP!I38-EXP!I38+STK_CHG!I38-INTMARB!I38</f>
        <v>3.2100601891659499</v>
      </c>
      <c r="J38" s="10">
        <f>PPRD!J38+RCV_RCY!J38+IMP!J38-EXP!J38+STK_CHG!J38-INTMARB!J38</f>
        <v>2.1018916595012902</v>
      </c>
      <c r="K38" s="10">
        <f>PPRD!K38+RCV_RCY!K38+IMP!K38-EXP!K38+STK_CHG!K38-INTMARB!K38</f>
        <v>2.101805674978503</v>
      </c>
      <c r="L38" s="10">
        <f>PPRD!L38+RCV_RCY!L38+IMP!L38-EXP!L38+STK_CHG!L38-INTMARB!L38</f>
        <v>3.1527944969905422</v>
      </c>
      <c r="M38" s="10">
        <f>PPRD!M38+RCV_RCY!M38+IMP!M38-EXP!M38+STK_CHG!M38-INTMARB!M38</f>
        <v>3.1527944969905422</v>
      </c>
      <c r="N38" s="10">
        <f>PPRD!N38+RCV_RCY!N38+IMP!N38-EXP!N38+STK_CHG!N38-INTMARB!N38</f>
        <v>2.101805674978503</v>
      </c>
      <c r="O38" s="10">
        <f>PPRD!O38+RCV_RCY!O38+IMP!O38-EXP!O38+STK_CHG!O38-INTMARB!O38</f>
        <v>1.050902837489252</v>
      </c>
      <c r="P38" s="10">
        <f>PPRD!P38+RCV_RCY!P38+IMP!P38-EXP!P38+STK_CHG!P38-INTMARB!P38</f>
        <v>2.101805674978503</v>
      </c>
      <c r="Q38" s="10">
        <f>PPRD!Q38+RCV_RCY!Q38+IMP!Q38-EXP!Q38+STK_CHG!Q38-INTMARB!Q38</f>
        <v>2.1018056749785039</v>
      </c>
      <c r="R38" s="10">
        <f>PPRD!R38+RCV_RCY!R38+IMP!R38-EXP!R38+STK_CHG!R38-INTMARB!R38</f>
        <v>1.050902837489252</v>
      </c>
      <c r="S38" s="10">
        <f>PPRD!S38+RCV_RCY!S38+IMP!S38-EXP!S38+STK_CHG!S38-INTMARB!S38</f>
        <v>1.050902837489252</v>
      </c>
      <c r="T38" s="10">
        <f>PPRD!T38+RCV_RCY!T38+IMP!T38-EXP!T38+STK_CHG!T38-INTMARB!T38</f>
        <v>0.8691315563198625</v>
      </c>
      <c r="U38" s="10">
        <f>PPRD!U38+RCV_RCY!U38+IMP!U38-EXP!U38+STK_CHG!U38-INTMARB!U38</f>
        <v>1.2610490111779884</v>
      </c>
      <c r="V38" s="10">
        <f>PPRD!V38+RCV_RCY!V38+IMP!V38-EXP!V38+STK_CHG!V38-INTMARB!V38</f>
        <v>1.2884780739466901</v>
      </c>
      <c r="W38" s="10">
        <f>PPRD!W38+RCV_RCY!W38+IMP!W38-EXP!W38+STK_CHG!W38-INTMARB!W38</f>
        <v>1.3378331900257958</v>
      </c>
      <c r="X38" s="10">
        <f>PPRD!X38+RCV_RCY!X38+IMP!X38-EXP!X38+STK_CHG!X38-INTMARB!X38</f>
        <v>1.3944969905417028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</f>
        <v>0</v>
      </c>
      <c r="D39" s="10">
        <f>PPRD!D39+RCV_RCY!D39+IMP!D39-EXP!D39+STK_CHG!D39-INTMARB!D39</f>
        <v>0</v>
      </c>
      <c r="E39" s="10">
        <f>PPRD!E39+RCV_RCY!E39+IMP!E39-EXP!E39+STK_CHG!E39-INTMARB!E39</f>
        <v>0</v>
      </c>
      <c r="F39" s="10">
        <f>PPRD!F39+RCV_RCY!F39+IMP!F39-EXP!F39+STK_CHG!F39-INTMARB!F39</f>
        <v>0</v>
      </c>
      <c r="G39" s="10">
        <f>PPRD!G39+RCV_RCY!G39+IMP!G39-EXP!G39+STK_CHG!G39-INTMARB!G39</f>
        <v>0</v>
      </c>
      <c r="H39" s="10">
        <f>PPRD!H39+RCV_RCY!H39+IMP!H39-EXP!H39+STK_CHG!H39-INTMARB!H39</f>
        <v>0</v>
      </c>
      <c r="I39" s="10">
        <f>PPRD!I39+RCV_RCY!I39+IMP!I39-EXP!I39+STK_CHG!I39-INTMARB!I39</f>
        <v>0</v>
      </c>
      <c r="J39" s="10">
        <f>PPRD!J39+RCV_RCY!J39+IMP!J39-EXP!J39+STK_CHG!J39-INTMARB!J39</f>
        <v>0</v>
      </c>
      <c r="K39" s="10">
        <f>PPRD!K39+RCV_RCY!K39+IMP!K39-EXP!K39+STK_CHG!K39-INTMARB!K39</f>
        <v>0</v>
      </c>
      <c r="L39" s="10">
        <f>PPRD!L39+RCV_RCY!L39+IMP!L39-EXP!L39+STK_CHG!L39-INTMARB!L39</f>
        <v>0</v>
      </c>
      <c r="M39" s="10">
        <f>PPRD!M39+RCV_RCY!M39+IMP!M39-EXP!M39+STK_CHG!M39-INTMARB!M39</f>
        <v>0</v>
      </c>
      <c r="N39" s="10">
        <f>PPRD!N39+RCV_RCY!N39+IMP!N39-EXP!N39+STK_CHG!N39-INTMARB!N39</f>
        <v>0</v>
      </c>
      <c r="O39" s="10">
        <f>PPRD!O39+RCV_RCY!O39+IMP!O39-EXP!O39+STK_CHG!O39-INTMARB!O39</f>
        <v>0</v>
      </c>
      <c r="P39" s="10">
        <f>PPRD!P39+RCV_RCY!P39+IMP!P39-EXP!P39+STK_CHG!P39-INTMARB!P39</f>
        <v>0</v>
      </c>
      <c r="Q39" s="10">
        <f>PPRD!Q39+RCV_RCY!Q39+IMP!Q39-EXP!Q39+STK_CHG!Q39-INTMARB!Q39</f>
        <v>0</v>
      </c>
      <c r="R39" s="10">
        <f>PPRD!R39+RCV_RCY!R39+IMP!R39-EXP!R39+STK_CHG!R39-INTMARB!R39</f>
        <v>0</v>
      </c>
      <c r="S39" s="10">
        <f>PPRD!S39+RCV_RCY!S39+IMP!S39-EXP!S39+STK_CHG!S39-INTMARB!S39</f>
        <v>0</v>
      </c>
      <c r="T39" s="10">
        <f>PPRD!T39+RCV_RCY!T39+IMP!T39-EXP!T39+STK_CHG!T39-INTMARB!T39</f>
        <v>0</v>
      </c>
      <c r="U39" s="10">
        <f>PPRD!U39+RCV_RCY!U39+IMP!U39-EXP!U39+STK_CHG!U39-INTMARB!U39</f>
        <v>0</v>
      </c>
      <c r="V39" s="10">
        <f>PPRD!V39+RCV_RCY!V39+IMP!V39-EXP!V39+STK_CHG!V39-INTMARB!V39</f>
        <v>0</v>
      </c>
      <c r="W39" s="10">
        <f>PPRD!W39+RCV_RCY!W39+IMP!W39-EXP!W39+STK_CHG!W39-INTMARB!W39</f>
        <v>0</v>
      </c>
      <c r="X39" s="10">
        <f>PPRD!X39+RCV_RCY!X39+IMP!X39-EXP!X39+STK_CHG!X39-INTMARB!X39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</f>
        <v>-18.105245055889913</v>
      </c>
      <c r="D40" s="10">
        <f>PPRD!D40+RCV_RCY!D40+IMP!D40-EXP!D40+STK_CHG!D40-INTMARB!D40</f>
        <v>130.99673258813414</v>
      </c>
      <c r="E40" s="10">
        <f>PPRD!E40+RCV_RCY!E40+IMP!E40-EXP!E40+STK_CHG!E40-INTMARB!E40</f>
        <v>227.91298366294063</v>
      </c>
      <c r="F40" s="10">
        <f>PPRD!F40+RCV_RCY!F40+IMP!F40-EXP!F40+STK_CHG!F40-INTMARB!F40</f>
        <v>66.030868443680134</v>
      </c>
      <c r="G40" s="10">
        <f>PPRD!G40+RCV_RCY!G40+IMP!G40-EXP!G40+STK_CHG!G40-INTMARB!G40</f>
        <v>45.795614789337911</v>
      </c>
      <c r="H40" s="10">
        <f>PPRD!H40+RCV_RCY!H40+IMP!H40-EXP!H40+STK_CHG!H40-INTMARB!H40</f>
        <v>56.445743766122099</v>
      </c>
      <c r="I40" s="10">
        <f>PPRD!I40+RCV_RCY!I40+IMP!I40-EXP!I40+STK_CHG!I40-INTMARB!I40</f>
        <v>48.990627687016328</v>
      </c>
      <c r="J40" s="10">
        <f>PPRD!J40+RCV_RCY!J40+IMP!J40-EXP!J40+STK_CHG!J40-INTMARB!J40</f>
        <v>239.29965606190885</v>
      </c>
      <c r="K40" s="10">
        <f>PPRD!K40+RCV_RCY!K40+IMP!K40-EXP!K40+STK_CHG!K40-INTMARB!K40</f>
        <v>252.65116079105763</v>
      </c>
      <c r="L40" s="10">
        <f>PPRD!L40+RCV_RCY!L40+IMP!L40-EXP!L40+STK_CHG!L40-INTMARB!L40</f>
        <v>166.38005159071372</v>
      </c>
      <c r="M40" s="10">
        <f>PPRD!M40+RCV_RCY!M40+IMP!M40-EXP!M40+STK_CHG!M40-INTMARB!M40</f>
        <v>49.297764402407537</v>
      </c>
      <c r="N40" s="10">
        <f>PPRD!N40+RCV_RCY!N40+IMP!N40-EXP!N40+STK_CHG!N40-INTMARB!N40</f>
        <v>246.48899398108333</v>
      </c>
      <c r="O40" s="10">
        <f>PPRD!O40+RCV_RCY!O40+IMP!O40-EXP!O40+STK_CHG!O40-INTMARB!O40</f>
        <v>150.97446259673251</v>
      </c>
      <c r="P40" s="10">
        <f>PPRD!P40+RCV_RCY!P40+IMP!P40-EXP!P40+STK_CHG!P40-INTMARB!P40</f>
        <v>-79.081857265692165</v>
      </c>
      <c r="Q40" s="10">
        <f>PPRD!Q40+RCV_RCY!Q40+IMP!Q40-EXP!Q40+STK_CHG!Q40-INTMARB!Q40</f>
        <v>154.05563198624247</v>
      </c>
      <c r="R40" s="10">
        <f>PPRD!R40+RCV_RCY!R40+IMP!R40-EXP!R40+STK_CHG!R40-INTMARB!R40</f>
        <v>9.2433361994840908</v>
      </c>
      <c r="S40" s="10">
        <f>PPRD!S40+RCV_RCY!S40+IMP!S40-EXP!S40+STK_CHG!S40-INTMARB!S40</f>
        <v>14.378589853826316</v>
      </c>
      <c r="T40" s="10">
        <f>PPRD!T40+RCV_RCY!T40+IMP!T40-EXP!T40+STK_CHG!T40-INTMARB!T40</f>
        <v>47.851676698194325</v>
      </c>
      <c r="U40" s="10">
        <f>PPRD!U40+RCV_RCY!U40+IMP!U40-EXP!U40+STK_CHG!U40-INTMARB!U40</f>
        <v>76.784436801375733</v>
      </c>
      <c r="V40" s="10">
        <f>PPRD!V40+RCV_RCY!V40+IMP!V40-EXP!V40+STK_CHG!V40-INTMARB!V40</f>
        <v>279.62734307824587</v>
      </c>
      <c r="W40" s="10">
        <f>PPRD!W40+RCV_RCY!W40+IMP!W40-EXP!W40+STK_CHG!W40-INTMARB!W40</f>
        <v>40.774462596732583</v>
      </c>
      <c r="X40" s="10">
        <f>PPRD!X40+RCV_RCY!X40+IMP!X40-EXP!X40+STK_CHG!X40-INTMARB!X40</f>
        <v>106.38056749785042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</f>
        <v>5.2307824591573508</v>
      </c>
      <c r="D41" s="10">
        <f>PPRD!D41+RCV_RCY!D41+IMP!D41-EXP!D41+STK_CHG!D41-INTMARB!D41</f>
        <v>4.1845227858985385</v>
      </c>
      <c r="E41" s="10">
        <f>PPRD!E41+RCV_RCY!E41+IMP!E41-EXP!E41+STK_CHG!E41-INTMARB!E41</f>
        <v>4.184608770421324</v>
      </c>
      <c r="F41" s="10">
        <f>PPRD!F41+RCV_RCY!F41+IMP!F41-EXP!F41+STK_CHG!F41-INTMARB!F41</f>
        <v>4.184608770421324</v>
      </c>
      <c r="G41" s="10">
        <f>PPRD!G41+RCV_RCY!G41+IMP!G41-EXP!G41+STK_CHG!G41-INTMARB!G41</f>
        <v>3.134823731728289</v>
      </c>
      <c r="H41" s="10">
        <f>PPRD!H41+RCV_RCY!H41+IMP!H41-EXP!H41+STK_CHG!H41-INTMARB!H41</f>
        <v>1.0449699054170249</v>
      </c>
      <c r="I41" s="10">
        <f>PPRD!I41+RCV_RCY!I41+IMP!I41-EXP!I41+STK_CHG!I41-INTMARB!I41</f>
        <v>1.0449699054170249</v>
      </c>
      <c r="J41" s="10">
        <f>PPRD!J41+RCV_RCY!J41+IMP!J41-EXP!J41+STK_CHG!J41-INTMARB!J41</f>
        <v>0</v>
      </c>
      <c r="K41" s="10">
        <f>PPRD!K41+RCV_RCY!K41+IMP!K41-EXP!K41+STK_CHG!K41-INTMARB!K41</f>
        <v>1.0449699054170249</v>
      </c>
      <c r="L41" s="10">
        <f>PPRD!L41+RCV_RCY!L41+IMP!L41-EXP!L41+STK_CHG!L41-INTMARB!L41</f>
        <v>2.0899398108340499</v>
      </c>
      <c r="M41" s="10">
        <f>PPRD!M41+RCV_RCY!M41+IMP!M41-EXP!M41+STK_CHG!M41-INTMARB!M41</f>
        <v>0</v>
      </c>
      <c r="N41" s="10">
        <f>PPRD!N41+RCV_RCY!N41+IMP!N41-EXP!N41+STK_CHG!N41-INTMARB!N41</f>
        <v>1.0449699054170249</v>
      </c>
      <c r="O41" s="10">
        <f>PPRD!O41+RCV_RCY!O41+IMP!O41-EXP!O41+STK_CHG!O41-INTMARB!O41</f>
        <v>3.1349097162510748</v>
      </c>
      <c r="P41" s="10">
        <f>PPRD!P41+RCV_RCY!P41+IMP!P41-EXP!P41+STK_CHG!P41-INTMARB!P41</f>
        <v>1.0449699054170249</v>
      </c>
      <c r="Q41" s="10">
        <f>PPRD!Q41+RCV_RCY!Q41+IMP!Q41-EXP!Q41+STK_CHG!Q41-INTMARB!Q41</f>
        <v>1.0449699054170249</v>
      </c>
      <c r="R41" s="10">
        <f>PPRD!R41+RCV_RCY!R41+IMP!R41-EXP!R41+STK_CHG!R41-INTMARB!R41</f>
        <v>1.0449699054170249</v>
      </c>
      <c r="S41" s="10">
        <f>PPRD!S41+RCV_RCY!S41+IMP!S41-EXP!S41+STK_CHG!S41-INTMARB!S41</f>
        <v>1.0449699054170249</v>
      </c>
      <c r="T41" s="10">
        <f>PPRD!T41+RCV_RCY!T41+IMP!T41-EXP!T41+STK_CHG!T41-INTMARB!T41</f>
        <v>0.40438521066208077</v>
      </c>
      <c r="U41" s="10">
        <f>PPRD!U41+RCV_RCY!U41+IMP!U41-EXP!U41+STK_CHG!U41-INTMARB!U41</f>
        <v>0.48589853826311263</v>
      </c>
      <c r="V41" s="10">
        <f>PPRD!V41+RCV_RCY!V41+IMP!V41-EXP!V41+STK_CHG!V41-INTMARB!V41</f>
        <v>0.1849527085124677</v>
      </c>
      <c r="W41" s="10">
        <f>PPRD!W41+RCV_RCY!W41+IMP!W41-EXP!W41+STK_CHG!W41-INTMARB!W41</f>
        <v>0.29776440240756663</v>
      </c>
      <c r="X41" s="10">
        <f>PPRD!X41+RCV_RCY!X41+IMP!X41-EXP!X41+STK_CHG!X41-INTMARB!X41</f>
        <v>1.0657781599312122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</f>
        <v>406.01410146173686</v>
      </c>
      <c r="D42" s="10">
        <f>PPRD!D42+RCV_RCY!D42+IMP!D42-EXP!D42+STK_CHG!D42-INTMARB!D42</f>
        <v>39.325967325881344</v>
      </c>
      <c r="E42" s="10">
        <f>PPRD!E42+RCV_RCY!E42+IMP!E42-EXP!E42+STK_CHG!E42-INTMARB!E42</f>
        <v>54.206018916595013</v>
      </c>
      <c r="F42" s="10">
        <f>PPRD!F42+RCV_RCY!F42+IMP!F42-EXP!F42+STK_CHG!F42-INTMARB!F42</f>
        <v>157.30395528804812</v>
      </c>
      <c r="G42" s="10">
        <f>PPRD!G42+RCV_RCY!G42+IMP!G42-EXP!G42+STK_CHG!G42-INTMARB!G42</f>
        <v>223.60945829750645</v>
      </c>
      <c r="H42" s="10">
        <f>PPRD!H42+RCV_RCY!H42+IMP!H42-EXP!H42+STK_CHG!H42-INTMARB!H42</f>
        <v>190.28306104901128</v>
      </c>
      <c r="I42" s="10">
        <f>PPRD!I42+RCV_RCY!I42+IMP!I42-EXP!I42+STK_CHG!I42-INTMARB!I42</f>
        <v>43.001805674978606</v>
      </c>
      <c r="J42" s="10">
        <f>PPRD!J42+RCV_RCY!J42+IMP!J42-EXP!J42+STK_CHG!J42-INTMARB!J42</f>
        <v>373.07730008598452</v>
      </c>
      <c r="K42" s="10">
        <f>PPRD!K42+RCV_RCY!K42+IMP!K42-EXP!K42+STK_CHG!K42-INTMARB!K42</f>
        <v>-78.819174548581259</v>
      </c>
      <c r="L42" s="10">
        <f>PPRD!L42+RCV_RCY!L42+IMP!L42-EXP!L42+STK_CHG!L42-INTMARB!L42</f>
        <v>-85.124591573516739</v>
      </c>
      <c r="M42" s="10">
        <f>PPRD!M42+RCV_RCY!M42+IMP!M42-EXP!M42+STK_CHG!M42-INTMARB!M42</f>
        <v>95.633877901977613</v>
      </c>
      <c r="N42" s="10">
        <f>PPRD!N42+RCV_RCY!N42+IMP!N42-EXP!N42+STK_CHG!N42-INTMARB!N42</f>
        <v>236.45743766122101</v>
      </c>
      <c r="O42" s="10">
        <f>PPRD!O42+RCV_RCY!O42+IMP!O42-EXP!O42+STK_CHG!O42-INTMARB!O42</f>
        <v>-320.53121238177124</v>
      </c>
      <c r="P42" s="10">
        <f>PPRD!P42+RCV_RCY!P42+IMP!P42-EXP!P42+STK_CHG!P42-INTMARB!P42</f>
        <v>-204.92983662940665</v>
      </c>
      <c r="Q42" s="10">
        <f>PPRD!Q42+RCV_RCY!Q42+IMP!Q42-EXP!Q42+STK_CHG!Q42-INTMARB!Q42</f>
        <v>-280.59621668099737</v>
      </c>
      <c r="R42" s="10">
        <f>PPRD!R42+RCV_RCY!R42+IMP!R42-EXP!R42+STK_CHG!R42-INTMARB!R42</f>
        <v>-366.77171109200344</v>
      </c>
      <c r="S42" s="10">
        <f>PPRD!S42+RCV_RCY!S42+IMP!S42-EXP!S42+STK_CHG!S42-INTMARB!S42</f>
        <v>-511.79905417024929</v>
      </c>
      <c r="T42" s="10">
        <f>PPRD!T42+RCV_RCY!T42+IMP!T42-EXP!T42+STK_CHG!T42-INTMARB!T42</f>
        <v>-548.23551160791044</v>
      </c>
      <c r="U42" s="10">
        <f>PPRD!U42+RCV_RCY!U42+IMP!U42-EXP!U42+STK_CHG!U42-INTMARB!U42</f>
        <v>-559.41100601891651</v>
      </c>
      <c r="V42" s="10">
        <f>PPRD!V42+RCV_RCY!V42+IMP!V42-EXP!V42+STK_CHG!V42-INTMARB!V42</f>
        <v>-453.09664660361136</v>
      </c>
      <c r="W42" s="10">
        <f>PPRD!W42+RCV_RCY!W42+IMP!W42-EXP!W42+STK_CHG!W42-INTMARB!W42</f>
        <v>-364.35984522785901</v>
      </c>
      <c r="X42" s="10">
        <f>PPRD!X42+RCV_RCY!X42+IMP!X42-EXP!X42+STK_CHG!X42-INTMARB!X42</f>
        <v>-30.200343938091116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</f>
        <v>945.91616509028393</v>
      </c>
      <c r="D43" s="10">
        <f>PPRD!D43+RCV_RCY!D43+IMP!D43-EXP!D43+STK_CHG!D43-INTMARB!D43</f>
        <v>609.56749785038699</v>
      </c>
      <c r="E43" s="10">
        <f>PPRD!E43+RCV_RCY!E43+IMP!E43-EXP!E43+STK_CHG!E43-INTMARB!E43</f>
        <v>480.20249355116061</v>
      </c>
      <c r="F43" s="10">
        <f>PPRD!F43+RCV_RCY!F43+IMP!F43-EXP!F43+STK_CHG!F43-INTMARB!F43</f>
        <v>410.86285468615642</v>
      </c>
      <c r="G43" s="10">
        <f>PPRD!G43+RCV_RCY!G43+IMP!G43-EXP!G43+STK_CHG!G43-INTMARB!G43</f>
        <v>807.23697334479789</v>
      </c>
      <c r="H43" s="10">
        <f>PPRD!H43+RCV_RCY!H43+IMP!H43-EXP!H43+STK_CHG!H43-INTMARB!H43</f>
        <v>487.44694754944112</v>
      </c>
      <c r="I43" s="10">
        <f>PPRD!I43+RCV_RCY!I43+IMP!I43-EXP!I43+STK_CHG!I43-INTMARB!I43</f>
        <v>170.48822012037826</v>
      </c>
      <c r="J43" s="10">
        <f>PPRD!J43+RCV_RCY!J43+IMP!J43-EXP!J43+STK_CHG!J43-INTMARB!J43</f>
        <v>766.16990541702489</v>
      </c>
      <c r="K43" s="10">
        <f>PPRD!K43+RCV_RCY!K43+IMP!K43-EXP!K43+STK_CHG!K43-INTMARB!K43</f>
        <v>698.38538263112684</v>
      </c>
      <c r="L43" s="10">
        <f>PPRD!L43+RCV_RCY!L43+IMP!L43-EXP!L43+STK_CHG!L43-INTMARB!L43</f>
        <v>1399.8519346517621</v>
      </c>
      <c r="M43" s="10">
        <f>PPRD!M43+RCV_RCY!M43+IMP!M43-EXP!M43+STK_CHG!M43-INTMARB!M43</f>
        <v>1247.8503869303524</v>
      </c>
      <c r="N43" s="10">
        <f>PPRD!N43+RCV_RCY!N43+IMP!N43-EXP!N43+STK_CHG!N43-INTMARB!N43</f>
        <v>1249.9044711951849</v>
      </c>
      <c r="O43" s="10">
        <f>PPRD!O43+RCV_RCY!O43+IMP!O43-EXP!O43+STK_CHG!O43-INTMARB!O43</f>
        <v>462.16672398968183</v>
      </c>
      <c r="P43" s="10">
        <f>PPRD!P43+RCV_RCY!P43+IMP!P43-EXP!P43+STK_CHG!P43-INTMARB!P43</f>
        <v>-1208.8228718830608</v>
      </c>
      <c r="Q43" s="10">
        <f>PPRD!Q43+RCV_RCY!Q43+IMP!Q43-EXP!Q43+STK_CHG!Q43-INTMARB!Q43</f>
        <v>-582.33026655202127</v>
      </c>
      <c r="R43" s="10">
        <f>PPRD!R43+RCV_RCY!R43+IMP!R43-EXP!R43+STK_CHG!R43-INTMARB!R43</f>
        <v>-1745.963456577816</v>
      </c>
      <c r="S43" s="10">
        <f>PPRD!S43+RCV_RCY!S43+IMP!S43-EXP!S43+STK_CHG!S43-INTMARB!S43</f>
        <v>-1174.9307824591569</v>
      </c>
      <c r="T43" s="10">
        <f>PPRD!T43+RCV_RCY!T43+IMP!T43-EXP!T43+STK_CHG!T43-INTMARB!T43</f>
        <v>-1344.6877042132414</v>
      </c>
      <c r="U43" s="10">
        <f>PPRD!U43+RCV_RCY!U43+IMP!U43-EXP!U43+STK_CHG!U43-INTMARB!U43</f>
        <v>-524.79647463456615</v>
      </c>
      <c r="V43" s="10">
        <f>PPRD!V43+RCV_RCY!V43+IMP!V43-EXP!V43+STK_CHG!V43-INTMARB!V43</f>
        <v>194.00214961306966</v>
      </c>
      <c r="W43" s="10">
        <f>PPRD!W43+RCV_RCY!W43+IMP!W43-EXP!W43+STK_CHG!W43-INTMARB!W43</f>
        <v>-607.73705932932057</v>
      </c>
      <c r="X43" s="10">
        <f>PPRD!X43+RCV_RCY!X43+IMP!X43-EXP!X43+STK_CHG!X43-INTMARB!X43</f>
        <v>45.716509028374816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</f>
        <v>474.74918314703359</v>
      </c>
      <c r="D44" s="10">
        <f>PPRD!D44+RCV_RCY!D44+IMP!D44-EXP!D44+STK_CHG!D44-INTMARB!D44</f>
        <v>764.23052450558862</v>
      </c>
      <c r="E44" s="10">
        <f>PPRD!E44+RCV_RCY!E44+IMP!E44-EXP!E44+STK_CHG!E44-INTMARB!E44</f>
        <v>1345.122785898539</v>
      </c>
      <c r="F44" s="10">
        <f>PPRD!F44+RCV_RCY!F44+IMP!F44-EXP!F44+STK_CHG!F44-INTMARB!F44</f>
        <v>188.16276870163369</v>
      </c>
      <c r="G44" s="10">
        <f>PPRD!G44+RCV_RCY!G44+IMP!G44-EXP!G44+STK_CHG!G44-INTMARB!G44</f>
        <v>-172.78589853826315</v>
      </c>
      <c r="H44" s="10">
        <f>PPRD!H44+RCV_RCY!H44+IMP!H44-EXP!H44+STK_CHG!H44-INTMARB!H44</f>
        <v>188.14471195184876</v>
      </c>
      <c r="I44" s="10">
        <f>PPRD!I44+RCV_RCY!I44+IMP!I44-EXP!I44+STK_CHG!I44-INTMARB!I44</f>
        <v>-1020.3966466036113</v>
      </c>
      <c r="J44" s="10">
        <f>PPRD!J44+RCV_RCY!J44+IMP!J44-EXP!J44+STK_CHG!J44-INTMARB!J44</f>
        <v>-619.08847807394682</v>
      </c>
      <c r="K44" s="10">
        <f>PPRD!K44+RCV_RCY!K44+IMP!K44-EXP!K44+STK_CHG!K44-INTMARB!K44</f>
        <v>-838.82674118658633</v>
      </c>
      <c r="L44" s="10">
        <f>PPRD!L44+RCV_RCY!L44+IMP!L44-EXP!L44+STK_CHG!L44-INTMARB!L44</f>
        <v>-637.24084264832322</v>
      </c>
      <c r="M44" s="10">
        <f>PPRD!M44+RCV_RCY!M44+IMP!M44-EXP!M44+STK_CHG!M44-INTMARB!M44</f>
        <v>-1037.5466036113498</v>
      </c>
      <c r="N44" s="10">
        <f>PPRD!N44+RCV_RCY!N44+IMP!N44-EXP!N44+STK_CHG!N44-INTMARB!N44</f>
        <v>-1376.7078245915734</v>
      </c>
      <c r="O44" s="10">
        <f>PPRD!O44+RCV_RCY!O44+IMP!O44-EXP!O44+STK_CHG!O44-INTMARB!O44</f>
        <v>-1747.3965606190879</v>
      </c>
      <c r="P44" s="10">
        <f>PPRD!P44+RCV_RCY!P44+IMP!P44-EXP!P44+STK_CHG!P44-INTMARB!P44</f>
        <v>-1697.7165950128974</v>
      </c>
      <c r="Q44" s="10">
        <f>PPRD!Q44+RCV_RCY!Q44+IMP!Q44-EXP!Q44+STK_CHG!Q44-INTMARB!Q44</f>
        <v>-1937.5177987962165</v>
      </c>
      <c r="R44" s="10">
        <f>PPRD!R44+RCV_RCY!R44+IMP!R44-EXP!R44+STK_CHG!R44-INTMARB!R44</f>
        <v>-1805.6749785038696</v>
      </c>
      <c r="S44" s="10">
        <f>PPRD!S44+RCV_RCY!S44+IMP!S44-EXP!S44+STK_CHG!S44-INTMARB!S44</f>
        <v>-1993.8854686156492</v>
      </c>
      <c r="T44" s="10">
        <f>PPRD!T44+RCV_RCY!T44+IMP!T44-EXP!T44+STK_CHG!T44-INTMARB!T44</f>
        <v>-2011.2515047291481</v>
      </c>
      <c r="U44" s="10">
        <f>PPRD!U44+RCV_RCY!U44+IMP!U44-EXP!U44+STK_CHG!U44-INTMARB!U44</f>
        <v>-1967.2179707652617</v>
      </c>
      <c r="V44" s="10">
        <f>PPRD!V44+RCV_RCY!V44+IMP!V44-EXP!V44+STK_CHG!V44-INTMARB!V44</f>
        <v>-1495.2288048151336</v>
      </c>
      <c r="W44" s="10">
        <f>PPRD!W44+RCV_RCY!W44+IMP!W44-EXP!W44+STK_CHG!W44-INTMARB!W44</f>
        <v>-1819.1420464316418</v>
      </c>
      <c r="X44" s="10">
        <f>PPRD!X44+RCV_RCY!X44+IMP!X44-EXP!X44+STK_CHG!X44-INTMARB!X44</f>
        <v>-1978.0929492691312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</f>
        <v>-28.804901117798792</v>
      </c>
      <c r="D45" s="10">
        <f>PPRD!D45+RCV_RCY!D45+IMP!D45-EXP!D45+STK_CHG!D45-INTMARB!D45</f>
        <v>-14.402407566638002</v>
      </c>
      <c r="E45" s="10">
        <f>PPRD!E45+RCV_RCY!E45+IMP!E45-EXP!E45+STK_CHG!E45-INTMARB!E45</f>
        <v>-18.243078245915736</v>
      </c>
      <c r="F45" s="10">
        <f>PPRD!F45+RCV_RCY!F45+IMP!F45-EXP!F45+STK_CHG!F45-INTMARB!F45</f>
        <v>-24.004041272570937</v>
      </c>
      <c r="G45" s="10">
        <f>PPRD!G45+RCV_RCY!G45+IMP!G45-EXP!G45+STK_CHG!G45-INTMARB!G45</f>
        <v>-24.957953568357699</v>
      </c>
      <c r="H45" s="10">
        <f>PPRD!H45+RCV_RCY!H45+IMP!H45-EXP!H45+STK_CHG!H45-INTMARB!H45</f>
        <v>-26.877815993121239</v>
      </c>
      <c r="I45" s="10">
        <f>PPRD!I45+RCV_RCY!I45+IMP!I45-EXP!I45+STK_CHG!I45-INTMARB!I45</f>
        <v>-24.957953568357691</v>
      </c>
      <c r="J45" s="10">
        <f>PPRD!J45+RCV_RCY!J45+IMP!J45-EXP!J45+STK_CHG!J45-INTMARB!J45</f>
        <v>-15.620550300945828</v>
      </c>
      <c r="K45" s="10">
        <f>PPRD!K45+RCV_RCY!K45+IMP!K45-EXP!K45+STK_CHG!K45-INTMARB!K45</f>
        <v>-14.579191745485813</v>
      </c>
      <c r="L45" s="10">
        <f>PPRD!L45+RCV_RCY!L45+IMP!L45-EXP!L45+STK_CHG!L45-INTMARB!L45</f>
        <v>-16.661908856405841</v>
      </c>
      <c r="M45" s="10">
        <f>PPRD!M45+RCV_RCY!M45+IMP!M45-EXP!M45+STK_CHG!M45-INTMARB!M45</f>
        <v>-26.034221840068788</v>
      </c>
      <c r="N45" s="10">
        <f>PPRD!N45+RCV_RCY!N45+IMP!N45-EXP!N45+STK_CHG!N45-INTMARB!N45</f>
        <v>-11.45511607910576</v>
      </c>
      <c r="O45" s="10">
        <f>PPRD!O45+RCV_RCY!O45+IMP!O45-EXP!O45+STK_CHG!O45-INTMARB!O45</f>
        <v>-14.579105760963028</v>
      </c>
      <c r="P45" s="10">
        <f>PPRD!P45+RCV_RCY!P45+IMP!P45-EXP!P45+STK_CHG!P45-INTMARB!P45</f>
        <v>-9.3723129836629475</v>
      </c>
      <c r="Q45" s="10">
        <f>PPRD!Q45+RCV_RCY!Q45+IMP!Q45-EXP!Q45+STK_CHG!Q45-INTMARB!Q45</f>
        <v>-15.62055030094583</v>
      </c>
      <c r="R45" s="10">
        <f>PPRD!R45+RCV_RCY!R45+IMP!R45-EXP!R45+STK_CHG!R45-INTMARB!R45</f>
        <v>-17.703267411865859</v>
      </c>
      <c r="S45" s="10">
        <f>PPRD!S45+RCV_RCY!S45+IMP!S45-EXP!S45+STK_CHG!S45-INTMARB!S45</f>
        <v>-18.744625967325877</v>
      </c>
      <c r="T45" s="10">
        <f>PPRD!T45+RCV_RCY!T45+IMP!T45-EXP!T45+STK_CHG!T45-INTMARB!T45</f>
        <v>-9.3525365434221843</v>
      </c>
      <c r="U45" s="10">
        <f>PPRD!U45+RCV_RCY!U45+IMP!U45-EXP!U45+STK_CHG!U45-INTMARB!U45</f>
        <v>-8.5724849527085123</v>
      </c>
      <c r="V45" s="10">
        <f>PPRD!V45+RCV_RCY!V45+IMP!V45-EXP!V45+STK_CHG!V45-INTMARB!V45</f>
        <v>-2.7178847807394675</v>
      </c>
      <c r="W45" s="10">
        <f>PPRD!W45+RCV_RCY!W45+IMP!W45-EXP!W45+STK_CHG!W45-INTMARB!W45</f>
        <v>-5.2745485812553703</v>
      </c>
      <c r="X45" s="10">
        <f>PPRD!X45+RCV_RCY!X45+IMP!X45-EXP!X45+STK_CHG!X45-INTMARB!X45</f>
        <v>-0.9435081685296649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</f>
        <v>-34.565778159931199</v>
      </c>
      <c r="D46" s="10">
        <f>PPRD!D46+RCV_RCY!D46+IMP!D46-EXP!D46+STK_CHG!D46-INTMARB!D46</f>
        <v>-13.442218400687887</v>
      </c>
      <c r="E46" s="10">
        <f>PPRD!E46+RCV_RCY!E46+IMP!E46-EXP!E46+STK_CHG!E46-INTMARB!E46</f>
        <v>-65.290885640584648</v>
      </c>
      <c r="F46" s="10">
        <f>PPRD!F46+RCV_RCY!F46+IMP!F46-EXP!F46+STK_CHG!F46-INTMARB!F46</f>
        <v>-29.765004299226078</v>
      </c>
      <c r="G46" s="10">
        <f>PPRD!G46+RCV_RCY!G46+IMP!G46-EXP!G46+STK_CHG!G46-INTMARB!G46</f>
        <v>-52.795614789337861</v>
      </c>
      <c r="H46" s="10">
        <f>PPRD!H46+RCV_RCY!H46+IMP!H46-EXP!H46+STK_CHG!H46-INTMARB!H46</f>
        <v>-40.316680997420498</v>
      </c>
      <c r="I46" s="10">
        <f>PPRD!I46+RCV_RCY!I46+IMP!I46-EXP!I46+STK_CHG!I46-INTMARB!I46</f>
        <v>-56.635425623387746</v>
      </c>
      <c r="J46" s="10">
        <f>PPRD!J46+RCV_RCY!J46+IMP!J46-EXP!J46+STK_CHG!J46-INTMARB!J46</f>
        <v>-28.088220120378327</v>
      </c>
      <c r="K46" s="10">
        <f>PPRD!K46+RCV_RCY!K46+IMP!K46-EXP!K46+STK_CHG!K46-INTMARB!K46</f>
        <v>-80.252192605331004</v>
      </c>
      <c r="L46" s="10">
        <f>PPRD!L46+RCV_RCY!L46+IMP!L46-EXP!L46+STK_CHG!L46-INTMARB!L46</f>
        <v>-58.182889079965612</v>
      </c>
      <c r="M46" s="10">
        <f>PPRD!M46+RCV_RCY!M46+IMP!M46-EXP!M46+STK_CHG!M46-INTMARB!M46</f>
        <v>-56.176612209802194</v>
      </c>
      <c r="N46" s="10">
        <f>PPRD!N46+RCV_RCY!N46+IMP!N46-EXP!N46+STK_CHG!N46-INTMARB!N46</f>
        <v>-76.239638865004324</v>
      </c>
      <c r="O46" s="10">
        <f>PPRD!O46+RCV_RCY!O46+IMP!O46-EXP!O46+STK_CHG!O46-INTMARB!O46</f>
        <v>-87.274376612209764</v>
      </c>
      <c r="P46" s="10">
        <f>PPRD!P46+RCV_RCY!P46+IMP!P46-EXP!P46+STK_CHG!P46-INTMARB!P46</f>
        <v>-55.173430782459143</v>
      </c>
      <c r="Q46" s="10">
        <f>PPRD!Q46+RCV_RCY!Q46+IMP!Q46-EXP!Q46+STK_CHG!Q46-INTMARB!Q46</f>
        <v>-19.059931212381755</v>
      </c>
      <c r="R46" s="10">
        <f>PPRD!R46+RCV_RCY!R46+IMP!R46-EXP!R46+STK_CHG!R46-INTMARB!R46</f>
        <v>-84.264832330180539</v>
      </c>
      <c r="S46" s="10">
        <f>PPRD!S46+RCV_RCY!S46+IMP!S46-EXP!S46+STK_CHG!S46-INTMARB!S46</f>
        <v>-77.24273430782462</v>
      </c>
      <c r="T46" s="10">
        <f>PPRD!T46+RCV_RCY!T46+IMP!T46-EXP!T46+STK_CHG!T46-INTMARB!T46</f>
        <v>-88.14505588993984</v>
      </c>
      <c r="U46" s="10">
        <f>PPRD!U46+RCV_RCY!U46+IMP!U46-EXP!U46+STK_CHG!U46-INTMARB!U46</f>
        <v>-63.404213241616524</v>
      </c>
      <c r="V46" s="10">
        <f>PPRD!V46+RCV_RCY!V46+IMP!V46-EXP!V46+STK_CHG!V46-INTMARB!V46</f>
        <v>-48.254686156491822</v>
      </c>
      <c r="W46" s="10">
        <f>PPRD!W46+RCV_RCY!W46+IMP!W46-EXP!W46+STK_CHG!W46-INTMARB!W46</f>
        <v>-88.455030094582966</v>
      </c>
      <c r="X46" s="10">
        <f>PPRD!X46+RCV_RCY!X46+IMP!X46-EXP!X46+STK_CHG!X46-INTMARB!X46</f>
        <v>-7.0441960447119456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</f>
        <v>277.48632846087702</v>
      </c>
      <c r="D47" s="10">
        <f>PPRD!D47+RCV_RCY!D47+IMP!D47-EXP!D47+STK_CHG!D47-INTMARB!D47</f>
        <v>362.94067067927767</v>
      </c>
      <c r="E47" s="10">
        <f>PPRD!E47+RCV_RCY!E47+IMP!E47-EXP!E47+STK_CHG!E47-INTMARB!E47</f>
        <v>261.1636285468615</v>
      </c>
      <c r="F47" s="10">
        <f>PPRD!F47+RCV_RCY!F47+IMP!F47-EXP!F47+STK_CHG!F47-INTMARB!F47</f>
        <v>192.03215821152193</v>
      </c>
      <c r="G47" s="10">
        <f>PPRD!G47+RCV_RCY!G47+IMP!G47-EXP!G47+STK_CHG!G47-INTMARB!G47</f>
        <v>187.1846947549441</v>
      </c>
      <c r="H47" s="10">
        <f>PPRD!H47+RCV_RCY!H47+IMP!H47-EXP!H47+STK_CHG!H47-INTMARB!H47</f>
        <v>306.21496130696477</v>
      </c>
      <c r="I47" s="10">
        <f>PPRD!I47+RCV_RCY!I47+IMP!I47-EXP!I47+STK_CHG!I47-INTMARB!I47</f>
        <v>182.38521066208077</v>
      </c>
      <c r="J47" s="10">
        <f>PPRD!J47+RCV_RCY!J47+IMP!J47-EXP!J47+STK_CHG!J47-INTMARB!J47</f>
        <v>152.76586414445399</v>
      </c>
      <c r="K47" s="10">
        <f>PPRD!K47+RCV_RCY!K47+IMP!K47-EXP!K47+STK_CHG!K47-INTMARB!K47</f>
        <v>128.54694754944106</v>
      </c>
      <c r="L47" s="10">
        <f>PPRD!L47+RCV_RCY!L47+IMP!L47-EXP!L47+STK_CHG!L47-INTMARB!L47</f>
        <v>153.69733447979365</v>
      </c>
      <c r="M47" s="10">
        <f>PPRD!M47+RCV_RCY!M47+IMP!M47-EXP!M47+STK_CHG!M47-INTMARB!M47</f>
        <v>90.35546001719689</v>
      </c>
      <c r="N47" s="10">
        <f>PPRD!N47+RCV_RCY!N47+IMP!N47-EXP!N47+STK_CHG!N47-INTMARB!N47</f>
        <v>133.20429922613934</v>
      </c>
      <c r="O47" s="10">
        <f>PPRD!O47+RCV_RCY!O47+IMP!O47-EXP!O47+STK_CHG!O47-INTMARB!O47</f>
        <v>100.60189165950128</v>
      </c>
      <c r="P47" s="10">
        <f>PPRD!P47+RCV_RCY!P47+IMP!P47-EXP!P47+STK_CHG!P47-INTMARB!P47</f>
        <v>86.629406706792807</v>
      </c>
      <c r="Q47" s="10">
        <f>PPRD!Q47+RCV_RCY!Q47+IMP!Q47-EXP!Q47+STK_CHG!Q47-INTMARB!Q47</f>
        <v>19.561478933791911</v>
      </c>
      <c r="R47" s="10">
        <f>PPRD!R47+RCV_RCY!R47+IMP!R47-EXP!R47+STK_CHG!R47-INTMARB!R47</f>
        <v>21.424419604471169</v>
      </c>
      <c r="S47" s="10">
        <f>PPRD!S47+RCV_RCY!S47+IMP!S47-EXP!S47+STK_CHG!S47-INTMARB!S47</f>
        <v>47.5064488392089</v>
      </c>
      <c r="T47" s="10">
        <f>PPRD!T47+RCV_RCY!T47+IMP!T47-EXP!T47+STK_CHG!T47-INTMARB!T47</f>
        <v>46.851590713671541</v>
      </c>
      <c r="U47" s="10">
        <f>PPRD!U47+RCV_RCY!U47+IMP!U47-EXP!U47+STK_CHG!U47-INTMARB!U47</f>
        <v>53.78478073946691</v>
      </c>
      <c r="V47" s="10">
        <f>PPRD!V47+RCV_RCY!V47+IMP!V47-EXP!V47+STK_CHG!V47-INTMARB!V47</f>
        <v>29.569561478933807</v>
      </c>
      <c r="W47" s="10">
        <f>PPRD!W47+RCV_RCY!W47+IMP!W47-EXP!W47+STK_CHG!W47-INTMARB!W47</f>
        <v>34.438435081685334</v>
      </c>
      <c r="X47" s="10">
        <f>PPRD!X47+RCV_RCY!X47+IMP!X47-EXP!X47+STK_CHG!X47-INTMARB!X47</f>
        <v>175.57730008598443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</f>
        <v>393.5679277730008</v>
      </c>
      <c r="D48" s="10">
        <f>PPRD!D48+RCV_RCY!D48+IMP!D48-EXP!D48+STK_CHG!D48-INTMARB!D48</f>
        <v>503.95889939810837</v>
      </c>
      <c r="E48" s="10">
        <f>PPRD!E48+RCV_RCY!E48+IMP!E48-EXP!E48+STK_CHG!E48-INTMARB!E48</f>
        <v>626.82889079965594</v>
      </c>
      <c r="F48" s="10">
        <f>PPRD!F48+RCV_RCY!F48+IMP!F48-EXP!F48+STK_CHG!F48-INTMARB!F48</f>
        <v>584.59234737747204</v>
      </c>
      <c r="G48" s="10">
        <f>PPRD!G48+RCV_RCY!G48+IMP!G48-EXP!G48+STK_CHG!G48-INTMARB!G48</f>
        <v>691.14359415305239</v>
      </c>
      <c r="H48" s="10">
        <f>PPRD!H48+RCV_RCY!H48+IMP!H48-EXP!H48+STK_CHG!H48-INTMARB!H48</f>
        <v>799.61478933791909</v>
      </c>
      <c r="I48" s="10">
        <f>PPRD!I48+RCV_RCY!I48+IMP!I48-EXP!I48+STK_CHG!I48-INTMARB!I48</f>
        <v>767.93740326741181</v>
      </c>
      <c r="J48" s="10">
        <f>PPRD!J48+RCV_RCY!J48+IMP!J48-EXP!J48+STK_CHG!J48-INTMARB!J48</f>
        <v>495.27085124677558</v>
      </c>
      <c r="K48" s="10">
        <f>PPRD!K48+RCV_RCY!K48+IMP!K48-EXP!K48+STK_CHG!K48-INTMARB!K48</f>
        <v>537.30773860705062</v>
      </c>
      <c r="L48" s="10">
        <f>PPRD!L48+RCV_RCY!L48+IMP!L48-EXP!L48+STK_CHG!L48-INTMARB!L48</f>
        <v>463.16999140154769</v>
      </c>
      <c r="M48" s="10">
        <f>PPRD!M48+RCV_RCY!M48+IMP!M48-EXP!M48+STK_CHG!M48-INTMARB!M48</f>
        <v>441.00507308684433</v>
      </c>
      <c r="N48" s="10">
        <f>PPRD!N48+RCV_RCY!N48+IMP!N48-EXP!N48+STK_CHG!N48-INTMARB!N48</f>
        <v>378.33190025795358</v>
      </c>
      <c r="O48" s="10">
        <f>PPRD!O48+RCV_RCY!O48+IMP!O48-EXP!O48+STK_CHG!O48-INTMARB!O48</f>
        <v>316.42304385210673</v>
      </c>
      <c r="P48" s="10">
        <f>PPRD!P48+RCV_RCY!P48+IMP!P48-EXP!P48+STK_CHG!P48-INTMARB!P48</f>
        <v>337.05932932072216</v>
      </c>
      <c r="Q48" s="10">
        <f>PPRD!Q48+RCV_RCY!Q48+IMP!Q48-EXP!Q48+STK_CHG!Q48-INTMARB!Q48</f>
        <v>386.73929492691315</v>
      </c>
      <c r="R48" s="10">
        <f>PPRD!R48+RCV_RCY!R48+IMP!R48-EXP!R48+STK_CHG!R48-INTMARB!R48</f>
        <v>349.2882201203783</v>
      </c>
      <c r="S48" s="10">
        <f>PPRD!S48+RCV_RCY!S48+IMP!S48-EXP!S48+STK_CHG!S48-INTMARB!S48</f>
        <v>256.80705073086841</v>
      </c>
      <c r="T48" s="10">
        <f>PPRD!T48+RCV_RCY!T48+IMP!T48-EXP!T48+STK_CHG!T48-INTMARB!T48</f>
        <v>298.02923473774723</v>
      </c>
      <c r="U48" s="10">
        <f>PPRD!U48+RCV_RCY!U48+IMP!U48-EXP!U48+STK_CHG!U48-INTMARB!U48</f>
        <v>263.73327601031815</v>
      </c>
      <c r="V48" s="10">
        <f>PPRD!V48+RCV_RCY!V48+IMP!V48-EXP!V48+STK_CHG!V48-INTMARB!V48</f>
        <v>260.21289767841785</v>
      </c>
      <c r="W48" s="10">
        <f>PPRD!W48+RCV_RCY!W48+IMP!W48-EXP!W48+STK_CHG!W48-INTMARB!W48</f>
        <v>275.20705073086845</v>
      </c>
      <c r="X48" s="10">
        <f>PPRD!X48+RCV_RCY!X48+IMP!X48-EXP!X48+STK_CHG!X48-INTMARB!X48</f>
        <v>234.58641444539978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</f>
        <v>-5.7609630266552019</v>
      </c>
      <c r="D49" s="10">
        <f>PPRD!D49+RCV_RCY!D49+IMP!D49-EXP!D49+STK_CHG!D49-INTMARB!D49</f>
        <v>-6.7211521926053308</v>
      </c>
      <c r="E49" s="10">
        <f>PPRD!E49+RCV_RCY!E49+IMP!E49-EXP!E49+STK_CHG!E49-INTMARB!E49</f>
        <v>-10.561736887360272</v>
      </c>
      <c r="F49" s="10">
        <f>PPRD!F49+RCV_RCY!F49+IMP!F49-EXP!F49+STK_CHG!F49-INTMARB!F49</f>
        <v>-7.6812553740326743</v>
      </c>
      <c r="G49" s="10">
        <f>PPRD!G49+RCV_RCY!G49+IMP!G49-EXP!G49+STK_CHG!G49-INTMARB!G49</f>
        <v>-7.6793637145313838</v>
      </c>
      <c r="H49" s="10">
        <f>PPRD!H49+RCV_RCY!H49+IMP!H49-EXP!H49+STK_CHG!H49-INTMARB!H49</f>
        <v>-3.839638865004301</v>
      </c>
      <c r="I49" s="10">
        <f>PPRD!I49+RCV_RCY!I49+IMP!I49-EXP!I49+STK_CHG!I49-INTMARB!I49</f>
        <v>-6.719432502149612</v>
      </c>
      <c r="J49" s="10">
        <f>PPRD!J49+RCV_RCY!J49+IMP!J49-EXP!J49+STK_CHG!J49-INTMARB!J49</f>
        <v>-1.9108340498710241</v>
      </c>
      <c r="K49" s="10">
        <f>PPRD!K49+RCV_RCY!K49+IMP!K49-EXP!K49+STK_CHG!K49-INTMARB!K49</f>
        <v>-4.7769561478933786</v>
      </c>
      <c r="L49" s="10">
        <f>PPRD!L49+RCV_RCY!L49+IMP!L49-EXP!L49+STK_CHG!L49-INTMARB!L49</f>
        <v>-2.8662080825451417</v>
      </c>
      <c r="M49" s="10">
        <f>PPRD!M49+RCV_RCY!M49+IMP!M49-EXP!M49+STK_CHG!M49-INTMARB!M49</f>
        <v>-0.95546001719690477</v>
      </c>
      <c r="N49" s="10">
        <f>PPRD!N49+RCV_RCY!N49+IMP!N49-EXP!N49+STK_CHG!N49-INTMARB!N49</f>
        <v>-3.8214961306964739</v>
      </c>
      <c r="O49" s="10">
        <f>PPRD!O49+RCV_RCY!O49+IMP!O49-EXP!O49+STK_CHG!O49-INTMARB!O49</f>
        <v>-2.8661220980223563</v>
      </c>
      <c r="P49" s="10">
        <f>PPRD!P49+RCV_RCY!P49+IMP!P49-EXP!P49+STK_CHG!P49-INTMARB!P49</f>
        <v>1.9107480653482365</v>
      </c>
      <c r="Q49" s="10">
        <f>PPRD!Q49+RCV_RCY!Q49+IMP!Q49-EXP!Q49+STK_CHG!Q49-INTMARB!Q49</f>
        <v>8.5984522784743334E-5</v>
      </c>
      <c r="R49" s="10">
        <f>PPRD!R49+RCV_RCY!R49+IMP!R49-EXP!R49+STK_CHG!R49-INTMARB!R49</f>
        <v>-6.6613381477509392E-16</v>
      </c>
      <c r="S49" s="10">
        <f>PPRD!S49+RCV_RCY!S49+IMP!S49-EXP!S49+STK_CHG!S49-INTMARB!S49</f>
        <v>0</v>
      </c>
      <c r="T49" s="10">
        <f>PPRD!T49+RCV_RCY!T49+IMP!T49-EXP!T49+STK_CHG!T49-INTMARB!T49</f>
        <v>-0.99836629406706701</v>
      </c>
      <c r="U49" s="10">
        <f>PPRD!U49+RCV_RCY!U49+IMP!U49-EXP!U49+STK_CHG!U49-INTMARB!U49</f>
        <v>-1.379621668099742</v>
      </c>
      <c r="V49" s="10">
        <f>PPRD!V49+RCV_RCY!V49+IMP!V49-EXP!V49+STK_CHG!V49-INTMARB!V49</f>
        <v>0.51779879621668112</v>
      </c>
      <c r="W49" s="10">
        <f>PPRD!W49+RCV_RCY!W49+IMP!W49-EXP!W49+STK_CHG!W49-INTMARB!W49</f>
        <v>-0.48727429062768712</v>
      </c>
      <c r="X49" s="10">
        <f>PPRD!X49+RCV_RCY!X49+IMP!X49-EXP!X49+STK_CHG!X49-INTMARB!X49</f>
        <v>2.4391229578675846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</f>
        <v>84.494067067927773</v>
      </c>
      <c r="D50" s="10">
        <f>PPRD!D50+RCV_RCY!D50+IMP!D50-EXP!D50+STK_CHG!D50-INTMARB!D50</f>
        <v>276.52622527944965</v>
      </c>
      <c r="E50" s="10">
        <f>PPRD!E50+RCV_RCY!E50+IMP!E50-EXP!E50+STK_CHG!E50-INTMARB!E50</f>
        <v>773.88933791917452</v>
      </c>
      <c r="F50" s="10">
        <f>PPRD!F50+RCV_RCY!F50+IMP!F50-EXP!F50+STK_CHG!F50-INTMARB!F50</f>
        <v>542.49062768701617</v>
      </c>
      <c r="G50" s="10">
        <f>PPRD!G50+RCV_RCY!G50+IMP!G50-EXP!G50+STK_CHG!G50-INTMARB!G50</f>
        <v>596.66689595872731</v>
      </c>
      <c r="H50" s="10">
        <f>PPRD!H50+RCV_RCY!H50+IMP!H50-EXP!H50+STK_CHG!H50-INTMARB!H50</f>
        <v>680.263026655202</v>
      </c>
      <c r="I50" s="10">
        <f>PPRD!I50+RCV_RCY!I50+IMP!I50-EXP!I50+STK_CHG!I50-INTMARB!I50</f>
        <v>157.78761822871888</v>
      </c>
      <c r="J50" s="10">
        <f>PPRD!J50+RCV_RCY!J50+IMP!J50-EXP!J50+STK_CHG!J50-INTMARB!J50</f>
        <v>-42.842992261392951</v>
      </c>
      <c r="K50" s="10">
        <f>PPRD!K50+RCV_RCY!K50+IMP!K50-EXP!K50+STK_CHG!K50-INTMARB!K50</f>
        <v>143.15829750644883</v>
      </c>
      <c r="L50" s="10">
        <f>PPRD!L50+RCV_RCY!L50+IMP!L50-EXP!L50+STK_CHG!L50-INTMARB!L50</f>
        <v>-41.798022355975917</v>
      </c>
      <c r="M50" s="10">
        <f>PPRD!M50+RCV_RCY!M50+IMP!M50-EXP!M50+STK_CHG!M50-INTMARB!M50</f>
        <v>-79.416337059329322</v>
      </c>
      <c r="N50" s="10">
        <f>PPRD!N50+RCV_RCY!N50+IMP!N50-EXP!N50+STK_CHG!N50-INTMARB!N50</f>
        <v>-55.382373172828892</v>
      </c>
      <c r="O50" s="10">
        <f>PPRD!O50+RCV_RCY!O50+IMP!O50-EXP!O50+STK_CHG!O50-INTMARB!O50</f>
        <v>-87.775924333619955</v>
      </c>
      <c r="P50" s="10">
        <f>PPRD!P50+RCV_RCY!P50+IMP!P50-EXP!P50+STK_CHG!P50-INTMARB!P50</f>
        <v>-260.19277730008594</v>
      </c>
      <c r="Q50" s="10">
        <f>PPRD!Q50+RCV_RCY!Q50+IMP!Q50-EXP!Q50+STK_CHG!Q50-INTMARB!Q50</f>
        <v>-143.15821152192606</v>
      </c>
      <c r="R50" s="10">
        <f>PPRD!R50+RCV_RCY!R50+IMP!R50-EXP!R50+STK_CHG!R50-INTMARB!R50</f>
        <v>-164.05726569217541</v>
      </c>
      <c r="S50" s="10">
        <f>PPRD!S50+RCV_RCY!S50+IMP!S50-EXP!S50+STK_CHG!S50-INTMARB!S50</f>
        <v>-156.74264832330175</v>
      </c>
      <c r="T50" s="10">
        <f>PPRD!T50+RCV_RCY!T50+IMP!T50-EXP!T50+STK_CHG!T50-INTMARB!T50</f>
        <v>-159.81057609630267</v>
      </c>
      <c r="U50" s="10">
        <f>PPRD!U50+RCV_RCY!U50+IMP!U50-EXP!U50+STK_CHG!U50-INTMARB!U50</f>
        <v>-146.19905417024935</v>
      </c>
      <c r="V50" s="10">
        <f>PPRD!V50+RCV_RCY!V50+IMP!V50-EXP!V50+STK_CHG!V50-INTMARB!V50</f>
        <v>-142.80816852966467</v>
      </c>
      <c r="W50" s="10">
        <f>PPRD!W50+RCV_RCY!W50+IMP!W50-EXP!W50+STK_CHG!W50-INTMARB!W50</f>
        <v>-117.36053310404122</v>
      </c>
      <c r="X50" s="10">
        <f>PPRD!X50+RCV_RCY!X50+IMP!X50-EXP!X50+STK_CHG!X50-INTMARB!X50</f>
        <v>-103.57033533963886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</f>
        <v>2033.8134135855551</v>
      </c>
      <c r="D51" s="37">
        <f>PPRD!D51+RCV_RCY!D51+IMP!D51-EXP!D51+STK_CHG!D51-INTMARB!D51</f>
        <v>2255.0730868443679</v>
      </c>
      <c r="E51" s="37">
        <f>PPRD!E51+RCV_RCY!E51+IMP!E51-EXP!E51+STK_CHG!E51-INTMARB!E51</f>
        <v>2729.3422184006881</v>
      </c>
      <c r="F51" s="37">
        <f>PPRD!F51+RCV_RCY!F51+IMP!F51-EXP!F51+STK_CHG!F51-INTMARB!F51</f>
        <v>2636.2854686156493</v>
      </c>
      <c r="G51" s="37">
        <f>PPRD!G51+RCV_RCY!G51+IMP!G51-EXP!G51+STK_CHG!G51-INTMARB!G51</f>
        <v>3303.4393809114358</v>
      </c>
      <c r="H51" s="37">
        <f>PPRD!H51+RCV_RCY!H51+IMP!H51-EXP!H51+STK_CHG!H51-INTMARB!H51</f>
        <v>3750.6878761822868</v>
      </c>
      <c r="I51" s="37">
        <f>PPRD!I51+RCV_RCY!I51+IMP!I51-EXP!I51+STK_CHG!I51-INTMARB!I51</f>
        <v>3639.5958727429061</v>
      </c>
      <c r="J51" s="37">
        <f>PPRD!J51+RCV_RCY!J51+IMP!J51-EXP!J51+STK_CHG!J51-INTMARB!J51</f>
        <v>3808.3619948409287</v>
      </c>
      <c r="K51" s="37">
        <f>PPRD!K51+RCV_RCY!K51+IMP!K51-EXP!K51+STK_CHG!K51-INTMARB!K51</f>
        <v>4138.5210662080826</v>
      </c>
      <c r="L51" s="37">
        <f>PPRD!L51+RCV_RCY!L51+IMP!L51-EXP!L51+STK_CHG!L51-INTMARB!L51</f>
        <v>4217.2184006878761</v>
      </c>
      <c r="M51" s="37">
        <f>PPRD!M51+RCV_RCY!M51+IMP!M51-EXP!M51+STK_CHG!M51-INTMARB!M51</f>
        <v>4488.5210662080826</v>
      </c>
      <c r="N51" s="37">
        <f>PPRD!N51+RCV_RCY!N51+IMP!N51-EXP!N51+STK_CHG!N51-INTMARB!N51</f>
        <v>4463.6500429922617</v>
      </c>
      <c r="O51" s="37">
        <f>PPRD!O51+RCV_RCY!O51+IMP!O51-EXP!O51+STK_CHG!O51-INTMARB!O51</f>
        <v>3932.6311263972475</v>
      </c>
      <c r="P51" s="37">
        <f>PPRD!P51+RCV_RCY!P51+IMP!P51-EXP!P51+STK_CHG!P51-INTMARB!P51</f>
        <v>3755.8684436801373</v>
      </c>
      <c r="Q51" s="37">
        <f>PPRD!Q51+RCV_RCY!Q51+IMP!Q51-EXP!Q51+STK_CHG!Q51-INTMARB!Q51</f>
        <v>3473.3447979363714</v>
      </c>
      <c r="R51" s="37">
        <f>PPRD!R51+RCV_RCY!R51+IMP!R51-EXP!R51+STK_CHG!R51-INTMARB!R51</f>
        <v>4050.8820292347373</v>
      </c>
      <c r="S51" s="37">
        <f>PPRD!S51+RCV_RCY!S51+IMP!S51-EXP!S51+STK_CHG!S51-INTMARB!S51</f>
        <v>4322.843336199483</v>
      </c>
      <c r="T51" s="37">
        <f>PPRD!T51+RCV_RCY!T51+IMP!T51-EXP!T51+STK_CHG!T51-INTMARB!T51</f>
        <v>5415.3956147893377</v>
      </c>
      <c r="U51" s="37">
        <f>PPRD!U51+RCV_RCY!U51+IMP!U51-EXP!U51+STK_CHG!U51-INTMARB!U51</f>
        <v>5043.4699054170242</v>
      </c>
      <c r="V51" s="37">
        <f>PPRD!V51+RCV_RCY!V51+IMP!V51-EXP!V51+STK_CHG!V51-INTMARB!V51</f>
        <v>5302.6675838349101</v>
      </c>
      <c r="W51" s="37">
        <f>PPRD!W51+RCV_RCY!W51+IMP!W51-EXP!W51+STK_CHG!W51-INTMARB!W51</f>
        <v>5204.051332760102</v>
      </c>
      <c r="X51" s="37">
        <f>PPRD!X51+RCV_RCY!X51+IMP!X51-EXP!X51+STK_CHG!X51-INTMARB!X51</f>
        <v>4972.7472055030084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3759.3196904557176</v>
      </c>
      <c r="D52" s="37">
        <f t="shared" si="20"/>
        <v>4009.5442820292346</v>
      </c>
      <c r="E52" s="37">
        <f t="shared" si="20"/>
        <v>3551.8868443680144</v>
      </c>
      <c r="F52" s="37">
        <f t="shared" si="20"/>
        <v>4241.2391229578689</v>
      </c>
      <c r="G52" s="37">
        <f t="shared" si="20"/>
        <v>3799.488650042992</v>
      </c>
      <c r="H52" s="37">
        <f t="shared" si="20"/>
        <v>3474.5134995700773</v>
      </c>
      <c r="I52" s="37">
        <f t="shared" si="20"/>
        <v>4212.5337919174553</v>
      </c>
      <c r="J52" s="37">
        <f t="shared" si="20"/>
        <v>4480.6456577815979</v>
      </c>
      <c r="K52" s="37">
        <f t="shared" si="20"/>
        <v>4329.3711092003441</v>
      </c>
      <c r="L52" s="37">
        <f t="shared" si="20"/>
        <v>4785.6300945829735</v>
      </c>
      <c r="M52" s="37">
        <f t="shared" si="20"/>
        <v>5459.1559759243346</v>
      </c>
      <c r="N52" s="37">
        <f t="shared" si="20"/>
        <v>5137.8755803955282</v>
      </c>
      <c r="O52" s="37">
        <f t="shared" si="20"/>
        <v>4354.5014617368861</v>
      </c>
      <c r="P52" s="37">
        <f t="shared" si="20"/>
        <v>5300.9135855545992</v>
      </c>
      <c r="Q52" s="37">
        <f t="shared" si="20"/>
        <v>6107.6822012037837</v>
      </c>
      <c r="R52" s="37">
        <f t="shared" si="20"/>
        <v>5566.4899398108337</v>
      </c>
      <c r="S52" s="37">
        <f t="shared" si="20"/>
        <v>6229.7649183147005</v>
      </c>
      <c r="T52" s="37">
        <f t="shared" si="20"/>
        <v>5456.2888220120385</v>
      </c>
      <c r="U52" s="37">
        <f t="shared" si="20"/>
        <v>6109.0302665520221</v>
      </c>
      <c r="V52" s="37">
        <f t="shared" si="20"/>
        <v>6060.0984522785884</v>
      </c>
      <c r="W52" s="37">
        <f t="shared" si="20"/>
        <v>6369.4923473774707</v>
      </c>
      <c r="X52" s="37">
        <f t="shared" ref="X52" si="21">SUM(X53:X70)</f>
        <v>6636.8505588993976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</f>
        <v>973.6027515047291</v>
      </c>
      <c r="D53" s="10">
        <f>PPRD!D53+RCV_RCY!D53+IMP!D53-EXP!D53+STK_CHG!D53-INTMARB!D53</f>
        <v>1206.7067927773001</v>
      </c>
      <c r="E53" s="10">
        <f>PPRD!E53+RCV_RCY!E53+IMP!E53-EXP!E53+STK_CHG!E53-INTMARB!E53</f>
        <v>670.67927773000861</v>
      </c>
      <c r="F53" s="10">
        <f>PPRD!F53+RCV_RCY!F53+IMP!F53-EXP!F53+STK_CHG!F53-INTMARB!F53</f>
        <v>1351.934651762683</v>
      </c>
      <c r="G53" s="10">
        <f>PPRD!G53+RCV_RCY!G53+IMP!G53-EXP!G53+STK_CHG!G53-INTMARB!G53</f>
        <v>848.58134135855539</v>
      </c>
      <c r="H53" s="10">
        <f>PPRD!H53+RCV_RCY!H53+IMP!H53-EXP!H53+STK_CHG!H53-INTMARB!H53</f>
        <v>406.76380051590712</v>
      </c>
      <c r="I53" s="10">
        <f>PPRD!I53+RCV_RCY!I53+IMP!I53-EXP!I53+STK_CHG!I53-INTMARB!I53</f>
        <v>946.01711092003438</v>
      </c>
      <c r="J53" s="10">
        <f>PPRD!J53+RCV_RCY!J53+IMP!J53-EXP!J53+STK_CHG!J53-INTMARB!J53</f>
        <v>867.75339638865</v>
      </c>
      <c r="K53" s="10">
        <f>PPRD!K53+RCV_RCY!K53+IMP!K53-EXP!K53+STK_CHG!K53-INTMARB!K53</f>
        <v>584.61281169389497</v>
      </c>
      <c r="L53" s="10">
        <f>PPRD!L53+RCV_RCY!L53+IMP!L53-EXP!L53+STK_CHG!L53-INTMARB!L53</f>
        <v>712.31874462596727</v>
      </c>
      <c r="M53" s="10">
        <f>PPRD!M53+RCV_RCY!M53+IMP!M53-EXP!M53+STK_CHG!M53-INTMARB!M53</f>
        <v>1388.4692175408429</v>
      </c>
      <c r="N53" s="10">
        <f>PPRD!N53+RCV_RCY!N53+IMP!N53-EXP!N53+STK_CHG!N53-INTMARB!N53</f>
        <v>992.19372312983648</v>
      </c>
      <c r="O53" s="10">
        <f>PPRD!O53+RCV_RCY!O53+IMP!O53-EXP!O53+STK_CHG!O53-INTMARB!O53</f>
        <v>483.4664660361135</v>
      </c>
      <c r="P53" s="10">
        <f>PPRD!P53+RCV_RCY!P53+IMP!P53-EXP!P53+STK_CHG!P53-INTMARB!P53</f>
        <v>1180.6034393809109</v>
      </c>
      <c r="Q53" s="10">
        <f>PPRD!Q53+RCV_RCY!Q53+IMP!Q53-EXP!Q53+STK_CHG!Q53-INTMARB!Q53</f>
        <v>1338.6855546001721</v>
      </c>
      <c r="R53" s="10">
        <f>PPRD!R53+RCV_RCY!R53+IMP!R53-EXP!R53+STK_CHG!R53-INTMARB!R53</f>
        <v>744.6694754944109</v>
      </c>
      <c r="S53" s="10">
        <f>PPRD!S53+RCV_RCY!S53+IMP!S53-EXP!S53+STK_CHG!S53-INTMARB!S53</f>
        <v>1351.962424763542</v>
      </c>
      <c r="T53" s="10">
        <f>PPRD!T53+RCV_RCY!T53+IMP!T53-EXP!T53+STK_CHG!T53-INTMARB!T53</f>
        <v>507.0406706792777</v>
      </c>
      <c r="U53" s="10">
        <f>PPRD!U53+RCV_RCY!U53+IMP!U53-EXP!U53+STK_CHG!U53-INTMARB!U53</f>
        <v>1065.6361994840929</v>
      </c>
      <c r="V53" s="10">
        <f>PPRD!V53+RCV_RCY!V53+IMP!V53-EXP!V53+STK_CHG!V53-INTMARB!V53</f>
        <v>758.18693035253648</v>
      </c>
      <c r="W53" s="10">
        <f>PPRD!W53+RCV_RCY!W53+IMP!W53-EXP!W53+STK_CHG!W53-INTMARB!W53</f>
        <v>1038.9149613069651</v>
      </c>
      <c r="X53" s="10">
        <f>PPRD!X53+RCV_RCY!X53+IMP!X53-EXP!X53+STK_CHG!X53-INTMARB!X53</f>
        <v>1023.864402407567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</f>
        <v>0</v>
      </c>
      <c r="D54" s="10">
        <f>PPRD!D54+RCV_RCY!D54+IMP!D54-EXP!D54+STK_CHG!D54-INTMARB!D54</f>
        <v>0</v>
      </c>
      <c r="E54" s="10">
        <f>PPRD!E54+RCV_RCY!E54+IMP!E54-EXP!E54+STK_CHG!E54-INTMARB!E54</f>
        <v>0</v>
      </c>
      <c r="F54" s="10">
        <f>PPRD!F54+RCV_RCY!F54+IMP!F54-EXP!F54+STK_CHG!F54-INTMARB!F54</f>
        <v>0</v>
      </c>
      <c r="G54" s="10">
        <f>PPRD!G54+RCV_RCY!G54+IMP!G54-EXP!G54+STK_CHG!G54-INTMARB!G54</f>
        <v>0</v>
      </c>
      <c r="H54" s="10">
        <f>PPRD!H54+RCV_RCY!H54+IMP!H54-EXP!H54+STK_CHG!H54-INTMARB!H54</f>
        <v>0</v>
      </c>
      <c r="I54" s="10">
        <f>PPRD!I54+RCV_RCY!I54+IMP!I54-EXP!I54+STK_CHG!I54-INTMARB!I54</f>
        <v>0</v>
      </c>
      <c r="J54" s="10">
        <f>PPRD!J54+RCV_RCY!J54+IMP!J54-EXP!J54+STK_CHG!J54-INTMARB!J54</f>
        <v>0</v>
      </c>
      <c r="K54" s="10">
        <f>PPRD!K54+RCV_RCY!K54+IMP!K54-EXP!K54+STK_CHG!K54-INTMARB!K54</f>
        <v>0</v>
      </c>
      <c r="L54" s="10">
        <f>PPRD!L54+RCV_RCY!L54+IMP!L54-EXP!L54+STK_CHG!L54-INTMARB!L54</f>
        <v>0</v>
      </c>
      <c r="M54" s="10">
        <f>PPRD!M54+RCV_RCY!M54+IMP!M54-EXP!M54+STK_CHG!M54-INTMARB!M54</f>
        <v>0</v>
      </c>
      <c r="N54" s="10">
        <f>PPRD!N54+RCV_RCY!N54+IMP!N54-EXP!N54+STK_CHG!N54-INTMARB!N54</f>
        <v>0</v>
      </c>
      <c r="O54" s="10">
        <f>PPRD!O54+RCV_RCY!O54+IMP!O54-EXP!O54+STK_CHG!O54-INTMARB!O54</f>
        <v>2.579535683576956E-4</v>
      </c>
      <c r="P54" s="10">
        <f>PPRD!P54+RCV_RCY!P54+IMP!P54-EXP!P54+STK_CHG!P54-INTMARB!P54</f>
        <v>1.719690455717971E-4</v>
      </c>
      <c r="Q54" s="10">
        <f>PPRD!Q54+RCV_RCY!Q54+IMP!Q54-EXP!Q54+STK_CHG!Q54-INTMARB!Q54</f>
        <v>2.2355975924333621E-3</v>
      </c>
      <c r="R54" s="10">
        <f>PPRD!R54+RCV_RCY!R54+IMP!R54-EXP!R54+STK_CHG!R54-INTMARB!R54</f>
        <v>2.3215821152192599E-3</v>
      </c>
      <c r="S54" s="10">
        <f>PPRD!S54+RCV_RCY!S54+IMP!S54-EXP!S54+STK_CHG!S54-INTMARB!S54</f>
        <v>3.869303525365434E-3</v>
      </c>
      <c r="T54" s="10">
        <f>PPRD!T54+RCV_RCY!T54+IMP!T54-EXP!T54+STK_CHG!T54-INTMARB!T54</f>
        <v>5.159071367153912E-4</v>
      </c>
      <c r="U54" s="10">
        <f>PPRD!U54+RCV_RCY!U54+IMP!U54-EXP!U54+STK_CHG!U54-INTMARB!U54</f>
        <v>0</v>
      </c>
      <c r="V54" s="10">
        <f>PPRD!V54+RCV_RCY!V54+IMP!V54-EXP!V54+STK_CHG!V54-INTMARB!V54</f>
        <v>0</v>
      </c>
      <c r="W54" s="10">
        <f>PPRD!W54+RCV_RCY!W54+IMP!W54-EXP!W54+STK_CHG!W54-INTMARB!W54</f>
        <v>0</v>
      </c>
      <c r="X54" s="10">
        <f>PPRD!X54+RCV_RCY!X54+IMP!X54-EXP!X54+STK_CHG!X54-INTMARB!X54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</f>
        <v>14.445399828030951</v>
      </c>
      <c r="D55" s="10">
        <f>PPRD!D55+RCV_RCY!D55+IMP!D55-EXP!D55+STK_CHG!D55-INTMARB!D55</f>
        <v>22.012037833190021</v>
      </c>
      <c r="E55" s="10">
        <f>PPRD!E55+RCV_RCY!E55+IMP!E55-EXP!E55+STK_CHG!E55-INTMARB!E55</f>
        <v>31.12639724849527</v>
      </c>
      <c r="F55" s="10">
        <f>PPRD!F55+RCV_RCY!F55+IMP!F55-EXP!F55+STK_CHG!F55-INTMARB!F55</f>
        <v>42.648323301805682</v>
      </c>
      <c r="G55" s="10">
        <f>PPRD!G55+RCV_RCY!G55+IMP!G55-EXP!G55+STK_CHG!G55-INTMARB!G55</f>
        <v>70.191745485812547</v>
      </c>
      <c r="H55" s="10">
        <f>PPRD!H55+RCV_RCY!H55+IMP!H55-EXP!H55+STK_CHG!H55-INTMARB!H55</f>
        <v>152.4731728288908</v>
      </c>
      <c r="I55" s="10">
        <f>PPRD!I55+RCV_RCY!I55+IMP!I55-EXP!I55+STK_CHG!I55-INTMARB!I55</f>
        <v>251.54531384350821</v>
      </c>
      <c r="J55" s="10">
        <f>PPRD!J55+RCV_RCY!J55+IMP!J55-EXP!J55+STK_CHG!J55-INTMARB!J55</f>
        <v>347.0944110060189</v>
      </c>
      <c r="K55" s="10">
        <f>PPRD!K55+RCV_RCY!K55+IMP!K55-EXP!K55+STK_CHG!K55-INTMARB!K55</f>
        <v>495.04557179707649</v>
      </c>
      <c r="L55" s="10">
        <f>PPRD!L55+RCV_RCY!L55+IMP!L55-EXP!L55+STK_CHG!L55-INTMARB!L55</f>
        <v>651.50154772141013</v>
      </c>
      <c r="M55" s="10">
        <f>PPRD!M55+RCV_RCY!M55+IMP!M55-EXP!M55+STK_CHG!M55-INTMARB!M55</f>
        <v>789.47308684436803</v>
      </c>
      <c r="N55" s="10">
        <f>PPRD!N55+RCV_RCY!N55+IMP!N55-EXP!N55+STK_CHG!N55-INTMARB!N55</f>
        <v>787.75683576956135</v>
      </c>
      <c r="O55" s="10">
        <f>PPRD!O55+RCV_RCY!O55+IMP!O55-EXP!O55+STK_CHG!O55-INTMARB!O55</f>
        <v>882.18211521926048</v>
      </c>
      <c r="P55" s="10">
        <f>PPRD!P55+RCV_RCY!P55+IMP!P55-EXP!P55+STK_CHG!P55-INTMARB!P55</f>
        <v>1033.0697334479789</v>
      </c>
      <c r="Q55" s="10">
        <f>PPRD!Q55+RCV_RCY!Q55+IMP!Q55-EXP!Q55+STK_CHG!Q55-INTMARB!Q55</f>
        <v>1041.3925193465179</v>
      </c>
      <c r="R55" s="10">
        <f>PPRD!R55+RCV_RCY!R55+IMP!R55-EXP!R55+STK_CHG!R55-INTMARB!R55</f>
        <v>998.07721410146178</v>
      </c>
      <c r="S55" s="10">
        <f>PPRD!S55+RCV_RCY!S55+IMP!S55-EXP!S55+STK_CHG!S55-INTMARB!S55</f>
        <v>1072.579191745486</v>
      </c>
      <c r="T55" s="10">
        <f>PPRD!T55+RCV_RCY!T55+IMP!T55-EXP!T55+STK_CHG!T55-INTMARB!T55</f>
        <v>1053.1257953568361</v>
      </c>
      <c r="U55" s="10">
        <f>PPRD!U55+RCV_RCY!U55+IMP!U55-EXP!U55+STK_CHG!U55-INTMARB!U55</f>
        <v>1084.8309544282031</v>
      </c>
      <c r="V55" s="10">
        <f>PPRD!V55+RCV_RCY!V55+IMP!V55-EXP!V55+STK_CHG!V55-INTMARB!V55</f>
        <v>1175.146087704213</v>
      </c>
      <c r="W55" s="10">
        <f>PPRD!W55+RCV_RCY!W55+IMP!W55-EXP!W55+STK_CHG!W55-INTMARB!W55</f>
        <v>1057.494668959587</v>
      </c>
      <c r="X55" s="10">
        <f>PPRD!X55+RCV_RCY!X55+IMP!X55-EXP!X55+STK_CHG!X55-INTMARB!X55</f>
        <v>1136.3382631126401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</f>
        <v>8.5984522785898534E-2</v>
      </c>
      <c r="D56" s="10">
        <f>PPRD!D56+RCV_RCY!D56+IMP!D56-EXP!D56+STK_CHG!D56-INTMARB!D56</f>
        <v>8.5984522785898534E-2</v>
      </c>
      <c r="E56" s="10">
        <f>PPRD!E56+RCV_RCY!E56+IMP!E56-EXP!E56+STK_CHG!E56-INTMARB!E56</f>
        <v>0.1719690455717971</v>
      </c>
      <c r="F56" s="10">
        <f>PPRD!F56+RCV_RCY!F56+IMP!F56-EXP!F56+STK_CHG!F56-INTMARB!F56</f>
        <v>0.25795356835769562</v>
      </c>
      <c r="G56" s="10">
        <f>PPRD!G56+RCV_RCY!G56+IMP!G56-EXP!G56+STK_CHG!G56-INTMARB!G56</f>
        <v>0.25795356835769562</v>
      </c>
      <c r="H56" s="10">
        <f>PPRD!H56+RCV_RCY!H56+IMP!H56-EXP!H56+STK_CHG!H56-INTMARB!H56</f>
        <v>0.25795356835769562</v>
      </c>
      <c r="I56" s="10">
        <f>PPRD!I56+RCV_RCY!I56+IMP!I56-EXP!I56+STK_CHG!I56-INTMARB!I56</f>
        <v>0.41272570937231301</v>
      </c>
      <c r="J56" s="10">
        <f>PPRD!J56+RCV_RCY!J56+IMP!J56-EXP!J56+STK_CHG!J56-INTMARB!J56</f>
        <v>2.0636285468615649</v>
      </c>
      <c r="K56" s="10">
        <f>PPRD!K56+RCV_RCY!K56+IMP!K56-EXP!K56+STK_CHG!K56-INTMARB!K56</f>
        <v>3.485296646603611</v>
      </c>
      <c r="L56" s="10">
        <f>PPRD!L56+RCV_RCY!L56+IMP!L56-EXP!L56+STK_CHG!L56-INTMARB!L56</f>
        <v>13.75752364574377</v>
      </c>
      <c r="M56" s="10">
        <f>PPRD!M56+RCV_RCY!M56+IMP!M56-EXP!M56+STK_CHG!M56-INTMARB!M56</f>
        <v>18.171109200343938</v>
      </c>
      <c r="N56" s="10">
        <f>PPRD!N56+RCV_RCY!N56+IMP!N56-EXP!N56+STK_CHG!N56-INTMARB!N56</f>
        <v>24.069561478933789</v>
      </c>
      <c r="O56" s="10">
        <f>PPRD!O56+RCV_RCY!O56+IMP!O56-EXP!O56+STK_CHG!O56-INTMARB!O56</f>
        <v>33.76139294926913</v>
      </c>
      <c r="P56" s="10">
        <f>PPRD!P56+RCV_RCY!P56+IMP!P56-EXP!P56+STK_CHG!P56-INTMARB!P56</f>
        <v>41.198624247635422</v>
      </c>
      <c r="Q56" s="10">
        <f>PPRD!Q56+RCV_RCY!Q56+IMP!Q56-EXP!Q56+STK_CHG!Q56-INTMARB!Q56</f>
        <v>53.939466895958716</v>
      </c>
      <c r="R56" s="10">
        <f>PPRD!R56+RCV_RCY!R56+IMP!R56-EXP!R56+STK_CHG!R56-INTMARB!R56</f>
        <v>68.457007738607047</v>
      </c>
      <c r="S56" s="10">
        <f>PPRD!S56+RCV_RCY!S56+IMP!S56-EXP!S56+STK_CHG!S56-INTMARB!S56</f>
        <v>74.858383490971619</v>
      </c>
      <c r="T56" s="10">
        <f>PPRD!T56+RCV_RCY!T56+IMP!T56-EXP!T56+STK_CHG!T56-INTMARB!T56</f>
        <v>85.257609630266558</v>
      </c>
      <c r="U56" s="10">
        <f>PPRD!U56+RCV_RCY!U56+IMP!U56-EXP!U56+STK_CHG!U56-INTMARB!U56</f>
        <v>86.491573516766977</v>
      </c>
      <c r="V56" s="10">
        <f>PPRD!V56+RCV_RCY!V56+IMP!V56-EXP!V56+STK_CHG!V56-INTMARB!V56</f>
        <v>115.41289767841791</v>
      </c>
      <c r="W56" s="10">
        <f>PPRD!W56+RCV_RCY!W56+IMP!W56-EXP!W56+STK_CHG!W56-INTMARB!W56</f>
        <v>147.51418744625971</v>
      </c>
      <c r="X56" s="10">
        <f>PPRD!X56+RCV_RCY!X56+IMP!X56-EXP!X56+STK_CHG!X56-INTMARB!X56</f>
        <v>192.36147893379189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</f>
        <v>18.39114359415305</v>
      </c>
      <c r="D57" s="10">
        <f>PPRD!D57+RCV_RCY!D57+IMP!D57-EXP!D57+STK_CHG!D57-INTMARB!D57</f>
        <v>19.012123817712808</v>
      </c>
      <c r="E57" s="10">
        <f>PPRD!E57+RCV_RCY!E57+IMP!E57-EXP!E57+STK_CHG!E57-INTMARB!E57</f>
        <v>19.633104041272571</v>
      </c>
      <c r="F57" s="10">
        <f>PPRD!F57+RCV_RCY!F57+IMP!F57-EXP!F57+STK_CHG!F57-INTMARB!F57</f>
        <v>20.30189165950129</v>
      </c>
      <c r="G57" s="10">
        <f>PPRD!G57+RCV_RCY!G57+IMP!G57-EXP!G57+STK_CHG!G57-INTMARB!G57</f>
        <v>20.922871883061049</v>
      </c>
      <c r="H57" s="10">
        <f>PPRD!H57+RCV_RCY!H57+IMP!H57-EXP!H57+STK_CHG!H57-INTMARB!H57</f>
        <v>22.42760103181427</v>
      </c>
      <c r="I57" s="10">
        <f>PPRD!I57+RCV_RCY!I57+IMP!I57-EXP!I57+STK_CHG!I57-INTMARB!I57</f>
        <v>23.597936371453141</v>
      </c>
      <c r="J57" s="10">
        <f>PPRD!J57+RCV_RCY!J57+IMP!J57-EXP!J57+STK_CHG!J57-INTMARB!J57</f>
        <v>25.580395528804811</v>
      </c>
      <c r="K57" s="10">
        <f>PPRD!K57+RCV_RCY!K57+IMP!K57-EXP!K57+STK_CHG!K57-INTMARB!K57</f>
        <v>30.23791917454858</v>
      </c>
      <c r="L57" s="10">
        <f>PPRD!L57+RCV_RCY!L57+IMP!L57-EXP!L57+STK_CHG!L57-INTMARB!L57</f>
        <v>34.871539122957863</v>
      </c>
      <c r="M57" s="10">
        <f>PPRD!M57+RCV_RCY!M57+IMP!M57-EXP!M57+STK_CHG!M57-INTMARB!M57</f>
        <v>48.079707652622517</v>
      </c>
      <c r="N57" s="10">
        <f>PPRD!N57+RCV_RCY!N57+IMP!N57-EXP!N57+STK_CHG!N57-INTMARB!N57</f>
        <v>59.496474634565772</v>
      </c>
      <c r="O57" s="10">
        <f>PPRD!O57+RCV_RCY!O57+IMP!O57-EXP!O57+STK_CHG!O57-INTMARB!O57</f>
        <v>67.354514187446256</v>
      </c>
      <c r="P57" s="10">
        <f>PPRD!P57+RCV_RCY!P57+IMP!P57-EXP!P57+STK_CHG!P57-INTMARB!P57</f>
        <v>72.752450558899397</v>
      </c>
      <c r="Q57" s="10">
        <f>PPRD!Q57+RCV_RCY!Q57+IMP!Q57-EXP!Q57+STK_CHG!Q57-INTMARB!Q57</f>
        <v>76.86061908856405</v>
      </c>
      <c r="R57" s="10">
        <f>PPRD!R57+RCV_RCY!R57+IMP!R57-EXP!R57+STK_CHG!R57-INTMARB!R57</f>
        <v>80.252192605331032</v>
      </c>
      <c r="S57" s="10">
        <f>PPRD!S57+RCV_RCY!S57+IMP!S57-EXP!S57+STK_CHG!S57-INTMARB!S57</f>
        <v>83.954342218400683</v>
      </c>
      <c r="T57" s="10">
        <f>PPRD!T57+RCV_RCY!T57+IMP!T57-EXP!T57+STK_CHG!T57-INTMARB!T57</f>
        <v>87.967669819432487</v>
      </c>
      <c r="U57" s="10">
        <f>PPRD!U57+RCV_RCY!U57+IMP!U57-EXP!U57+STK_CHG!U57-INTMARB!U57</f>
        <v>94.405417024935502</v>
      </c>
      <c r="V57" s="10">
        <f>PPRD!V57+RCV_RCY!V57+IMP!V57-EXP!V57+STK_CHG!V57-INTMARB!V57</f>
        <v>96.330696474634564</v>
      </c>
      <c r="W57" s="10">
        <f>PPRD!W57+RCV_RCY!W57+IMP!W57-EXP!W57+STK_CHG!W57-INTMARB!W57</f>
        <v>100.6920034393809</v>
      </c>
      <c r="X57" s="10">
        <f>PPRD!X57+RCV_RCY!X57+IMP!X57-EXP!X57+STK_CHG!X57-INTMARB!X57</f>
        <v>105.4800515907137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</f>
        <v>69.766895958727432</v>
      </c>
      <c r="D58" s="10">
        <f>PPRD!D58+RCV_RCY!D58+IMP!D58-EXP!D58+STK_CHG!D58-INTMARB!D58</f>
        <v>91.263026655202054</v>
      </c>
      <c r="E58" s="10">
        <f>PPRD!E58+RCV_RCY!E58+IMP!E58-EXP!E58+STK_CHG!E58-INTMARB!E58</f>
        <v>83.548323301805667</v>
      </c>
      <c r="F58" s="10">
        <f>PPRD!F58+RCV_RCY!F58+IMP!F58-EXP!F58+STK_CHG!F58-INTMARB!F58</f>
        <v>78.389251934651753</v>
      </c>
      <c r="G58" s="10">
        <f>PPRD!G58+RCV_RCY!G58+IMP!G58-EXP!G58+STK_CHG!G58-INTMARB!G58</f>
        <v>77.505503009458295</v>
      </c>
      <c r="H58" s="10">
        <f>PPRD!H58+RCV_RCY!H58+IMP!H58-EXP!H58+STK_CHG!H58-INTMARB!H58</f>
        <v>65.658727429062765</v>
      </c>
      <c r="I58" s="10">
        <f>PPRD!I58+RCV_RCY!I58+IMP!I58-EXP!I58+STK_CHG!I58-INTMARB!I58</f>
        <v>78.413069647463445</v>
      </c>
      <c r="J58" s="10">
        <f>PPRD!J58+RCV_RCY!J58+IMP!J58-EXP!J58+STK_CHG!J58-INTMARB!J58</f>
        <v>184.05468615649181</v>
      </c>
      <c r="K58" s="10">
        <f>PPRD!K58+RCV_RCY!K58+IMP!K58-EXP!K58+STK_CHG!K58-INTMARB!K58</f>
        <v>175.86225279449701</v>
      </c>
      <c r="L58" s="10">
        <f>PPRD!L58+RCV_RCY!L58+IMP!L58-EXP!L58+STK_CHG!L58-INTMARB!L58</f>
        <v>168.57747205503011</v>
      </c>
      <c r="M58" s="10">
        <f>PPRD!M58+RCV_RCY!M58+IMP!M58-EXP!M58+STK_CHG!M58-INTMARB!M58</f>
        <v>180.5674978503869</v>
      </c>
      <c r="N58" s="10">
        <f>PPRD!N58+RCV_RCY!N58+IMP!N58-EXP!N58+STK_CHG!N58-INTMARB!N58</f>
        <v>193.25021496130691</v>
      </c>
      <c r="O58" s="10">
        <f>PPRD!O58+RCV_RCY!O58+IMP!O58-EXP!O58+STK_CHG!O58-INTMARB!O58</f>
        <v>134.9957007738607</v>
      </c>
      <c r="P58" s="10">
        <f>PPRD!P58+RCV_RCY!P58+IMP!P58-EXP!P58+STK_CHG!P58-INTMARB!P58</f>
        <v>180.35253654342219</v>
      </c>
      <c r="Q58" s="10">
        <f>PPRD!Q58+RCV_RCY!Q58+IMP!Q58-EXP!Q58+STK_CHG!Q58-INTMARB!Q58</f>
        <v>188.42553740326741</v>
      </c>
      <c r="R58" s="10">
        <f>PPRD!R58+RCV_RCY!R58+IMP!R58-EXP!R58+STK_CHG!R58-INTMARB!R58</f>
        <v>186.99243336199481</v>
      </c>
      <c r="S58" s="10">
        <f>PPRD!S58+RCV_RCY!S58+IMP!S58-EXP!S58+STK_CHG!S58-INTMARB!S58</f>
        <v>157.6860705073087</v>
      </c>
      <c r="T58" s="10">
        <f>PPRD!T58+RCV_RCY!T58+IMP!T58-EXP!T58+STK_CHG!T58-INTMARB!T58</f>
        <v>198.9403267411866</v>
      </c>
      <c r="U58" s="10">
        <f>PPRD!U58+RCV_RCY!U58+IMP!U58-EXP!U58+STK_CHG!U58-INTMARB!U58</f>
        <v>211.63972484952711</v>
      </c>
      <c r="V58" s="10">
        <f>PPRD!V58+RCV_RCY!V58+IMP!V58-EXP!V58+STK_CHG!V58-INTMARB!V58</f>
        <v>197.92691315563201</v>
      </c>
      <c r="W58" s="10">
        <f>PPRD!W58+RCV_RCY!W58+IMP!W58-EXP!W58+STK_CHG!W58-INTMARB!W58</f>
        <v>199.1715391229578</v>
      </c>
      <c r="X58" s="10">
        <f>PPRD!X58+RCV_RCY!X58+IMP!X58-EXP!X58+STK_CHG!X58-INTMARB!X58</f>
        <v>164.0318142734308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</f>
        <v>2594.7501289767838</v>
      </c>
      <c r="D59" s="10">
        <f>PPRD!D59+RCV_RCY!D59+IMP!D59-EXP!D59+STK_CHG!D59-INTMARB!D59</f>
        <v>2582.3062768701629</v>
      </c>
      <c r="E59" s="10">
        <f>PPRD!E59+RCV_RCY!E59+IMP!E59-EXP!E59+STK_CHG!E59-INTMARB!E59</f>
        <v>2654.6527085124681</v>
      </c>
      <c r="F59" s="10">
        <f>PPRD!F59+RCV_RCY!F59+IMP!F59-EXP!F59+STK_CHG!F59-INTMARB!F59</f>
        <v>2652.2165090283752</v>
      </c>
      <c r="G59" s="10">
        <f>PPRD!G59+RCV_RCY!G59+IMP!G59-EXP!G59+STK_CHG!G59-INTMARB!G59</f>
        <v>2682.9798796216678</v>
      </c>
      <c r="H59" s="10">
        <f>PPRD!H59+RCV_RCY!H59+IMP!H59-EXP!H59+STK_CHG!H59-INTMARB!H59</f>
        <v>2713.313241616509</v>
      </c>
      <c r="I59" s="10">
        <f>PPRD!I59+RCV_RCY!I59+IMP!I59-EXP!I59+STK_CHG!I59-INTMARB!I59</f>
        <v>2731.274462596733</v>
      </c>
      <c r="J59" s="10">
        <f>PPRD!J59+RCV_RCY!J59+IMP!J59-EXP!J59+STK_CHG!J59-INTMARB!J59</f>
        <v>2807.8484952708509</v>
      </c>
      <c r="K59" s="10">
        <f>PPRD!K59+RCV_RCY!K59+IMP!K59-EXP!K59+STK_CHG!K59-INTMARB!K59</f>
        <v>2788.2153052450558</v>
      </c>
      <c r="L59" s="10">
        <f>PPRD!L59+RCV_RCY!L59+IMP!L59-EXP!L59+STK_CHG!L59-INTMARB!L59</f>
        <v>2856.334221840068</v>
      </c>
      <c r="M59" s="10">
        <f>PPRD!M59+RCV_RCY!M59+IMP!M59-EXP!M59+STK_CHG!M59-INTMARB!M59</f>
        <v>2582.2346517626829</v>
      </c>
      <c r="N59" s="10">
        <f>PPRD!N59+RCV_RCY!N59+IMP!N59-EXP!N59+STK_CHG!N59-INTMARB!N59</f>
        <v>2630.1711092003434</v>
      </c>
      <c r="O59" s="10">
        <f>PPRD!O59+RCV_RCY!O59+IMP!O59-EXP!O59+STK_CHG!O59-INTMARB!O59</f>
        <v>2292.6818572656916</v>
      </c>
      <c r="P59" s="10">
        <f>PPRD!P59+RCV_RCY!P59+IMP!P59-EXP!P59+STK_CHG!P59-INTMARB!P59</f>
        <v>2332.2107480653481</v>
      </c>
      <c r="Q59" s="10">
        <f>PPRD!Q59+RCV_RCY!Q59+IMP!Q59-EXP!Q59+STK_CHG!Q59-INTMARB!Q59</f>
        <v>2349.6465176268275</v>
      </c>
      <c r="R59" s="10">
        <f>PPRD!R59+RCV_RCY!R59+IMP!R59-EXP!R59+STK_CHG!R59-INTMARB!R59</f>
        <v>2338.6117798796213</v>
      </c>
      <c r="S59" s="10">
        <f>PPRD!S59+RCV_RCY!S59+IMP!S59-EXP!S59+STK_CHG!S59-INTMARB!S59</f>
        <v>2402.0492691315562</v>
      </c>
      <c r="T59" s="10">
        <f>PPRD!T59+RCV_RCY!T59+IMP!T59-EXP!T59+STK_CHG!T59-INTMARB!T59</f>
        <v>2420.5517626827173</v>
      </c>
      <c r="U59" s="10">
        <f>PPRD!U59+RCV_RCY!U59+IMP!U59-EXP!U59+STK_CHG!U59-INTMARB!U59</f>
        <v>2429.3700773860705</v>
      </c>
      <c r="V59" s="10">
        <f>PPRD!V59+RCV_RCY!V59+IMP!V59-EXP!V59+STK_CHG!V59-INTMARB!V59</f>
        <v>2537.3782459157355</v>
      </c>
      <c r="W59" s="10">
        <f>PPRD!W59+RCV_RCY!W59+IMP!W59-EXP!W59+STK_CHG!W59-INTMARB!W59</f>
        <v>2645.0981083404981</v>
      </c>
      <c r="X59" s="10">
        <f>PPRD!X59+RCV_RCY!X59+IMP!X59-EXP!X59+STK_CHG!X59-INTMARB!X59</f>
        <v>2699.9656061908859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</f>
        <v>0</v>
      </c>
      <c r="D60" s="10">
        <f>PPRD!D60+RCV_RCY!D60+IMP!D60-EXP!D60+STK_CHG!D60-INTMARB!D60</f>
        <v>0</v>
      </c>
      <c r="E60" s="10">
        <f>PPRD!E60+RCV_RCY!E60+IMP!E60-EXP!E60+STK_CHG!E60-INTMARB!E60</f>
        <v>0</v>
      </c>
      <c r="F60" s="10">
        <f>PPRD!F60+RCV_RCY!F60+IMP!F60-EXP!F60+STK_CHG!F60-INTMARB!F60</f>
        <v>0</v>
      </c>
      <c r="G60" s="10">
        <f>PPRD!G60+RCV_RCY!G60+IMP!G60-EXP!G60+STK_CHG!G60-INTMARB!G60</f>
        <v>0</v>
      </c>
      <c r="H60" s="10">
        <f>PPRD!H60+RCV_RCY!H60+IMP!H60-EXP!H60+STK_CHG!H60-INTMARB!H60</f>
        <v>0</v>
      </c>
      <c r="I60" s="10">
        <f>PPRD!I60+RCV_RCY!I60+IMP!I60-EXP!I60+STK_CHG!I60-INTMARB!I60</f>
        <v>0</v>
      </c>
      <c r="J60" s="10">
        <f>PPRD!J60+RCV_RCY!J60+IMP!J60-EXP!J60+STK_CHG!J60-INTMARB!J60</f>
        <v>0</v>
      </c>
      <c r="K60" s="10">
        <f>PPRD!K60+RCV_RCY!K60+IMP!K60-EXP!K60+STK_CHG!K60-INTMARB!K60</f>
        <v>0</v>
      </c>
      <c r="L60" s="10">
        <f>PPRD!L60+RCV_RCY!L60+IMP!L60-EXP!L60+STK_CHG!L60-INTMARB!L60</f>
        <v>0</v>
      </c>
      <c r="M60" s="10">
        <f>PPRD!M60+RCV_RCY!M60+IMP!M60-EXP!M60+STK_CHG!M60-INTMARB!M60</f>
        <v>0</v>
      </c>
      <c r="N60" s="10">
        <f>PPRD!N60+RCV_RCY!N60+IMP!N60-EXP!N60+STK_CHG!N60-INTMARB!N60</f>
        <v>0</v>
      </c>
      <c r="O60" s="10">
        <f>PPRD!O60+RCV_RCY!O60+IMP!O60-EXP!O60+STK_CHG!O60-INTMARB!O60</f>
        <v>31.002149613069655</v>
      </c>
      <c r="P60" s="10">
        <f>PPRD!P60+RCV_RCY!P60+IMP!P60-EXP!P60+STK_CHG!P60-INTMARB!P60</f>
        <v>21.842476354256235</v>
      </c>
      <c r="Q60" s="10">
        <f>PPRD!Q60+RCV_RCY!Q60+IMP!Q60-EXP!Q60+STK_CHG!Q60-INTMARB!Q60</f>
        <v>24.660791057609625</v>
      </c>
      <c r="R60" s="10">
        <f>PPRD!R60+RCV_RCY!R60+IMP!R60-EXP!R60+STK_CHG!R60-INTMARB!R60</f>
        <v>24.660791057609625</v>
      </c>
      <c r="S60" s="10">
        <f>PPRD!S60+RCV_RCY!S60+IMP!S60-EXP!S60+STK_CHG!S60-INTMARB!S60</f>
        <v>19.024075666380046</v>
      </c>
      <c r="T60" s="10">
        <f>PPRD!T60+RCV_RCY!T60+IMP!T60-EXP!T60+STK_CHG!T60-INTMARB!T60</f>
        <v>20.797592433361991</v>
      </c>
      <c r="U60" s="10">
        <f>PPRD!U60+RCV_RCY!U60+IMP!U60-EXP!U60+STK_CHG!U60-INTMARB!U60</f>
        <v>20.796818572656921</v>
      </c>
      <c r="V60" s="10">
        <f>PPRD!V60+RCV_RCY!V60+IMP!V60-EXP!V60+STK_CHG!V60-INTMARB!V60</f>
        <v>16.900429922613931</v>
      </c>
      <c r="W60" s="10">
        <f>PPRD!W60+RCV_RCY!W60+IMP!W60-EXP!W60+STK_CHG!W60-INTMARB!W60</f>
        <v>13.986242476354249</v>
      </c>
      <c r="X60" s="10">
        <f>PPRD!X60+RCV_RCY!X60+IMP!X60-EXP!X60+STK_CHG!X60-INTMARB!X60</f>
        <v>18.02355975924333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</f>
        <v>1.146431642304385</v>
      </c>
      <c r="D61" s="10">
        <f>PPRD!D61+RCV_RCY!D61+IMP!D61-EXP!D61+STK_CHG!D61-INTMARB!D61</f>
        <v>0.88374892519346515</v>
      </c>
      <c r="E61" s="10">
        <f>PPRD!E61+RCV_RCY!E61+IMP!E61-EXP!E61+STK_CHG!E61-INTMARB!E61</f>
        <v>0.93147033533963886</v>
      </c>
      <c r="F61" s="10">
        <f>PPRD!F61+RCV_RCY!F61+IMP!F61-EXP!F61+STK_CHG!F61-INTMARB!F61</f>
        <v>0.83594153052450548</v>
      </c>
      <c r="G61" s="10">
        <f>PPRD!G61+RCV_RCY!G61+IMP!G61-EXP!G61+STK_CHG!G61-INTMARB!G61</f>
        <v>4.4663800515907139</v>
      </c>
      <c r="H61" s="10">
        <f>PPRD!H61+RCV_RCY!H61+IMP!H61-EXP!H61+STK_CHG!H61-INTMARB!H61</f>
        <v>10.12708512467756</v>
      </c>
      <c r="I61" s="10">
        <f>PPRD!I61+RCV_RCY!I61+IMP!I61-EXP!I61+STK_CHG!I61-INTMARB!I61</f>
        <v>9.1955288048151331</v>
      </c>
      <c r="J61" s="10">
        <f>PPRD!J61+RCV_RCY!J61+IMP!J61-EXP!J61+STK_CHG!J61-INTMARB!J61</f>
        <v>15.763800515907141</v>
      </c>
      <c r="K61" s="10">
        <f>PPRD!K61+RCV_RCY!K61+IMP!K61-EXP!K61+STK_CHG!K61-INTMARB!K61</f>
        <v>22.976956147893379</v>
      </c>
      <c r="L61" s="10">
        <f>PPRD!L61+RCV_RCY!L61+IMP!L61-EXP!L61+STK_CHG!L61-INTMARB!L61</f>
        <v>23.789079965606192</v>
      </c>
      <c r="M61" s="10">
        <f>PPRD!M61+RCV_RCY!M61+IMP!M61-EXP!M61+STK_CHG!M61-INTMARB!M61</f>
        <v>30.739466895958721</v>
      </c>
      <c r="N61" s="10">
        <f>PPRD!N61+RCV_RCY!N61+IMP!N61-EXP!N61+STK_CHG!N61-INTMARB!N61</f>
        <v>44.974720550300937</v>
      </c>
      <c r="O61" s="10">
        <f>PPRD!O61+RCV_RCY!O61+IMP!O61-EXP!O61+STK_CHG!O61-INTMARB!O61</f>
        <v>56.916938950988808</v>
      </c>
      <c r="P61" s="10">
        <f>PPRD!P61+RCV_RCY!P61+IMP!P61-EXP!P61+STK_CHG!P61-INTMARB!P61</f>
        <v>65.993121238177125</v>
      </c>
      <c r="Q61" s="10">
        <f>PPRD!Q61+RCV_RCY!Q61+IMP!Q61-EXP!Q61+STK_CHG!Q61-INTMARB!Q61</f>
        <v>81.971883061048999</v>
      </c>
      <c r="R61" s="10">
        <f>PPRD!R61+RCV_RCY!R61+IMP!R61-EXP!R61+STK_CHG!R61-INTMARB!R61</f>
        <v>82.569045571797076</v>
      </c>
      <c r="S61" s="10">
        <f>PPRD!S61+RCV_RCY!S61+IMP!S61-EXP!S61+STK_CHG!S61-INTMARB!S61</f>
        <v>80.347721410146164</v>
      </c>
      <c r="T61" s="10">
        <f>PPRD!T61+RCV_RCY!T61+IMP!T61-EXP!T61+STK_CHG!T61-INTMARB!T61</f>
        <v>85.059845227858972</v>
      </c>
      <c r="U61" s="10">
        <f>PPRD!U61+RCV_RCY!U61+IMP!U61-EXP!U61+STK_CHG!U61-INTMARB!U61</f>
        <v>82.474462596732579</v>
      </c>
      <c r="V61" s="10">
        <f>PPRD!V61+RCV_RCY!V61+IMP!V61-EXP!V61+STK_CHG!V61-INTMARB!V61</f>
        <v>80.136543422184005</v>
      </c>
      <c r="W61" s="10">
        <f>PPRD!W61+RCV_RCY!W61+IMP!W61-EXP!W61+STK_CHG!W61-INTMARB!W61</f>
        <v>82.743852106620807</v>
      </c>
      <c r="X61" s="10">
        <f>PPRD!X61+RCV_RCY!X61+IMP!X61-EXP!X61+STK_CHG!X61-INTMARB!X61</f>
        <v>87.226311263972477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</f>
        <v>87.130954428202912</v>
      </c>
      <c r="D62" s="10">
        <f>PPRD!D62+RCV_RCY!D62+IMP!D62-EXP!D62+STK_CHG!D62-INTMARB!D62</f>
        <v>87.274290627687009</v>
      </c>
      <c r="E62" s="10">
        <f>PPRD!E62+RCV_RCY!E62+IMP!E62-EXP!E62+STK_CHG!E62-INTMARB!E62</f>
        <v>91.143594153052447</v>
      </c>
      <c r="F62" s="10">
        <f>PPRD!F62+RCV_RCY!F62+IMP!F62-EXP!F62+STK_CHG!F62-INTMARB!F62</f>
        <v>94.654600171969051</v>
      </c>
      <c r="G62" s="10">
        <f>PPRD!G62+RCV_RCY!G62+IMP!G62-EXP!G62+STK_CHG!G62-INTMARB!G62</f>
        <v>94.58297506448838</v>
      </c>
      <c r="H62" s="10">
        <f>PPRD!H62+RCV_RCY!H62+IMP!H62-EXP!H62+STK_CHG!H62-INTMARB!H62</f>
        <v>103.4919174548581</v>
      </c>
      <c r="I62" s="10">
        <f>PPRD!I62+RCV_RCY!I62+IMP!I62-EXP!I62+STK_CHG!I62-INTMARB!I62</f>
        <v>100.3391229578676</v>
      </c>
      <c r="J62" s="10">
        <f>PPRD!J62+RCV_RCY!J62+IMP!J62-EXP!J62+STK_CHG!J62-INTMARB!J62</f>
        <v>93.985898538263115</v>
      </c>
      <c r="K62" s="10">
        <f>PPRD!K62+RCV_RCY!K62+IMP!K62-EXP!K62+STK_CHG!K62-INTMARB!K62</f>
        <v>91.382459157351676</v>
      </c>
      <c r="L62" s="10">
        <f>PPRD!L62+RCV_RCY!L62+IMP!L62-EXP!L62+STK_CHG!L62-INTMARB!L62</f>
        <v>99.049355116079099</v>
      </c>
      <c r="M62" s="10">
        <f>PPRD!M62+RCV_RCY!M62+IMP!M62-EXP!M62+STK_CHG!M62-INTMARB!M62</f>
        <v>95.896646603611345</v>
      </c>
      <c r="N62" s="10">
        <f>PPRD!N62+RCV_RCY!N62+IMP!N62-EXP!N62+STK_CHG!N62-INTMARB!N62</f>
        <v>98.476182287188294</v>
      </c>
      <c r="O62" s="10">
        <f>PPRD!O62+RCV_RCY!O62+IMP!O62-EXP!O62+STK_CHG!O62-INTMARB!O62</f>
        <v>85.960619088564044</v>
      </c>
      <c r="P62" s="10">
        <f>PPRD!P62+RCV_RCY!P62+IMP!P62-EXP!P62+STK_CHG!P62-INTMARB!P62</f>
        <v>96.708684436801363</v>
      </c>
      <c r="Q62" s="10">
        <f>PPRD!Q62+RCV_RCY!Q62+IMP!Q62-EXP!Q62+STK_CHG!Q62-INTMARB!Q62</f>
        <v>81.75692175408426</v>
      </c>
      <c r="R62" s="10">
        <f>PPRD!R62+RCV_RCY!R62+IMP!R62-EXP!R62+STK_CHG!R62-INTMARB!R62</f>
        <v>97.401375752364572</v>
      </c>
      <c r="S62" s="10">
        <f>PPRD!S62+RCV_RCY!S62+IMP!S62-EXP!S62+STK_CHG!S62-INTMARB!S62</f>
        <v>103.6591573516767</v>
      </c>
      <c r="T62" s="10">
        <f>PPRD!T62+RCV_RCY!T62+IMP!T62-EXP!T62+STK_CHG!T62-INTMARB!T62</f>
        <v>118.9665520206363</v>
      </c>
      <c r="U62" s="10">
        <f>PPRD!U62+RCV_RCY!U62+IMP!U62-EXP!U62+STK_CHG!U62-INTMARB!U62</f>
        <v>110.55305245055889</v>
      </c>
      <c r="V62" s="10">
        <f>PPRD!V62+RCV_RCY!V62+IMP!V62-EXP!V62+STK_CHG!V62-INTMARB!V62</f>
        <v>117.98503869303519</v>
      </c>
      <c r="W62" s="10">
        <f>PPRD!W62+RCV_RCY!W62+IMP!W62-EXP!W62+STK_CHG!W62-INTMARB!W62</f>
        <v>111.5667239896818</v>
      </c>
      <c r="X62" s="10">
        <f>PPRD!X62+RCV_RCY!X62+IMP!X62-EXP!X62+STK_CHG!X62-INTMARB!X62</f>
        <v>118.59939810834049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</f>
        <v>0</v>
      </c>
      <c r="D63" s="10">
        <f>PPRD!D63+RCV_RCY!D63+IMP!D63-EXP!D63+STK_CHG!D63-INTMARB!D63</f>
        <v>0</v>
      </c>
      <c r="E63" s="10">
        <f>PPRD!E63+RCV_RCY!E63+IMP!E63-EXP!E63+STK_CHG!E63-INTMARB!E63</f>
        <v>0</v>
      </c>
      <c r="F63" s="10">
        <f>PPRD!F63+RCV_RCY!F63+IMP!F63-EXP!F63+STK_CHG!F63-INTMARB!F63</f>
        <v>0</v>
      </c>
      <c r="G63" s="10">
        <f>PPRD!G63+RCV_RCY!G63+IMP!G63-EXP!G63+STK_CHG!G63-INTMARB!G63</f>
        <v>0</v>
      </c>
      <c r="H63" s="10">
        <f>PPRD!H63+RCV_RCY!H63+IMP!H63-EXP!H63+STK_CHG!H63-INTMARB!H63</f>
        <v>0</v>
      </c>
      <c r="I63" s="10">
        <f>PPRD!I63+RCV_RCY!I63+IMP!I63-EXP!I63+STK_CHG!I63-INTMARB!I63</f>
        <v>0</v>
      </c>
      <c r="J63" s="10">
        <f>PPRD!J63+RCV_RCY!J63+IMP!J63-EXP!J63+STK_CHG!J63-INTMARB!J63</f>
        <v>0</v>
      </c>
      <c r="K63" s="10">
        <f>PPRD!K63+RCV_RCY!K63+IMP!K63-EXP!K63+STK_CHG!K63-INTMARB!K63</f>
        <v>0</v>
      </c>
      <c r="L63" s="10">
        <f>PPRD!L63+RCV_RCY!L63+IMP!L63-EXP!L63+STK_CHG!L63-INTMARB!L63</f>
        <v>0</v>
      </c>
      <c r="M63" s="10">
        <f>PPRD!M63+RCV_RCY!M63+IMP!M63-EXP!M63+STK_CHG!M63-INTMARB!M63</f>
        <v>0</v>
      </c>
      <c r="N63" s="10">
        <f>PPRD!N63+RCV_RCY!N63+IMP!N63-EXP!N63+STK_CHG!N63-INTMARB!N63</f>
        <v>0</v>
      </c>
      <c r="O63" s="10">
        <f>PPRD!O63+RCV_RCY!O63+IMP!O63-EXP!O63+STK_CHG!O63-INTMARB!O63</f>
        <v>0</v>
      </c>
      <c r="P63" s="10">
        <f>PPRD!P63+RCV_RCY!P63+IMP!P63-EXP!P63+STK_CHG!P63-INTMARB!P63</f>
        <v>0</v>
      </c>
      <c r="Q63" s="10">
        <f>PPRD!Q63+RCV_RCY!Q63+IMP!Q63-EXP!Q63+STK_CHG!Q63-INTMARB!Q63</f>
        <v>0</v>
      </c>
      <c r="R63" s="10">
        <f>PPRD!R63+RCV_RCY!R63+IMP!R63-EXP!R63+STK_CHG!R63-INTMARB!R63</f>
        <v>17.411865864144456</v>
      </c>
      <c r="S63" s="10">
        <f>PPRD!S63+RCV_RCY!S63+IMP!S63-EXP!S63+STK_CHG!S63-INTMARB!S63</f>
        <v>21.926139294926905</v>
      </c>
      <c r="T63" s="10">
        <f>PPRD!T63+RCV_RCY!T63+IMP!T63-EXP!T63+STK_CHG!T63-INTMARB!T63</f>
        <v>3.3347377472055033</v>
      </c>
      <c r="U63" s="10">
        <f>PPRD!U63+RCV_RCY!U63+IMP!U63-EXP!U63+STK_CHG!U63-INTMARB!U63</f>
        <v>4.4954428202923475</v>
      </c>
      <c r="V63" s="10">
        <f>PPRD!V63+RCV_RCY!V63+IMP!V63-EXP!V63+STK_CHG!V63-INTMARB!V63</f>
        <v>4.1182287188306095</v>
      </c>
      <c r="W63" s="10">
        <f>PPRD!W63+RCV_RCY!W63+IMP!W63-EXP!W63+STK_CHG!W63-INTMARB!W63</f>
        <v>3.3430782459157347</v>
      </c>
      <c r="X63" s="10">
        <f>PPRD!X63+RCV_RCY!X63+IMP!X63-EXP!X63+STK_CHG!X63-INTMARB!X63</f>
        <v>13.88564058469475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</f>
        <v>0</v>
      </c>
      <c r="D64" s="10">
        <f>PPRD!D64+RCV_RCY!D64+IMP!D64-EXP!D64+STK_CHG!D64-INTMARB!D64</f>
        <v>0</v>
      </c>
      <c r="E64" s="10">
        <f>PPRD!E64+RCV_RCY!E64+IMP!E64-EXP!E64+STK_CHG!E64-INTMARB!E64</f>
        <v>0</v>
      </c>
      <c r="F64" s="10">
        <f>PPRD!F64+RCV_RCY!F64+IMP!F64-EXP!F64+STK_CHG!F64-INTMARB!F64</f>
        <v>0</v>
      </c>
      <c r="G64" s="10">
        <f>PPRD!G64+RCV_RCY!G64+IMP!G64-EXP!G64+STK_CHG!G64-INTMARB!G64</f>
        <v>0</v>
      </c>
      <c r="H64" s="10">
        <f>PPRD!H64+RCV_RCY!H64+IMP!H64-EXP!H64+STK_CHG!H64-INTMARB!H64</f>
        <v>0</v>
      </c>
      <c r="I64" s="10">
        <f>PPRD!I64+RCV_RCY!I64+IMP!I64-EXP!I64+STK_CHG!I64-INTMARB!I64</f>
        <v>0</v>
      </c>
      <c r="J64" s="10">
        <f>PPRD!J64+RCV_RCY!J64+IMP!J64-EXP!J64+STK_CHG!J64-INTMARB!J64</f>
        <v>0</v>
      </c>
      <c r="K64" s="10">
        <f>PPRD!K64+RCV_RCY!K64+IMP!K64-EXP!K64+STK_CHG!K64-INTMARB!K64</f>
        <v>0</v>
      </c>
      <c r="L64" s="10">
        <f>PPRD!L64+RCV_RCY!L64+IMP!L64-EXP!L64+STK_CHG!L64-INTMARB!L64</f>
        <v>0</v>
      </c>
      <c r="M64" s="10">
        <f>PPRD!M64+RCV_RCY!M64+IMP!M64-EXP!M64+STK_CHG!M64-INTMARB!M64</f>
        <v>0</v>
      </c>
      <c r="N64" s="10">
        <f>PPRD!N64+RCV_RCY!N64+IMP!N64-EXP!N64+STK_CHG!N64-INTMARB!N64</f>
        <v>0</v>
      </c>
      <c r="O64" s="10">
        <f>PPRD!O64+RCV_RCY!O64+IMP!O64-EXP!O64+STK_CHG!O64-INTMARB!O64</f>
        <v>1.2897678417884779</v>
      </c>
      <c r="P64" s="10">
        <f>PPRD!P64+RCV_RCY!P64+IMP!P64-EXP!P64+STK_CHG!P64-INTMARB!P64</f>
        <v>1.9346517626827171</v>
      </c>
      <c r="Q64" s="10">
        <f>PPRD!Q64+RCV_RCY!Q64+IMP!Q64-EXP!Q64+STK_CHG!Q64-INTMARB!Q64</f>
        <v>1.9346517626827171</v>
      </c>
      <c r="R64" s="10">
        <f>PPRD!R64+RCV_RCY!R64+IMP!R64-EXP!R64+STK_CHG!R64-INTMARB!R64</f>
        <v>3.224419604471195</v>
      </c>
      <c r="S64" s="10">
        <f>PPRD!S64+RCV_RCY!S64+IMP!S64-EXP!S64+STK_CHG!S64-INTMARB!S64</f>
        <v>3.224419604471195</v>
      </c>
      <c r="T64" s="10">
        <f>PPRD!T64+RCV_RCY!T64+IMP!T64-EXP!T64+STK_CHG!T64-INTMARB!T64</f>
        <v>0</v>
      </c>
      <c r="U64" s="10">
        <f>PPRD!U64+RCV_RCY!U64+IMP!U64-EXP!U64+STK_CHG!U64-INTMARB!U64</f>
        <v>1.236285468615649</v>
      </c>
      <c r="V64" s="10">
        <f>PPRD!V64+RCV_RCY!V64+IMP!V64-EXP!V64+STK_CHG!V64-INTMARB!V64</f>
        <v>4.0260533104041274</v>
      </c>
      <c r="W64" s="10">
        <f>PPRD!W64+RCV_RCY!W64+IMP!W64-EXP!W64+STK_CHG!W64-INTMARB!W64</f>
        <v>3.0484092863284609</v>
      </c>
      <c r="X64" s="10">
        <f>PPRD!X64+RCV_RCY!X64+IMP!X64-EXP!X64+STK_CHG!X64-INTMARB!X64</f>
        <v>3.006448839208943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</f>
        <v>0</v>
      </c>
      <c r="D65" s="10">
        <f>PPRD!D65+RCV_RCY!D65+IMP!D65-EXP!D65+STK_CHG!D65-INTMARB!D65</f>
        <v>0</v>
      </c>
      <c r="E65" s="10">
        <f>PPRD!E65+RCV_RCY!E65+IMP!E65-EXP!E65+STK_CHG!E65-INTMARB!E65</f>
        <v>0</v>
      </c>
      <c r="F65" s="10">
        <f>PPRD!F65+RCV_RCY!F65+IMP!F65-EXP!F65+STK_CHG!F65-INTMARB!F65</f>
        <v>0</v>
      </c>
      <c r="G65" s="10">
        <f>PPRD!G65+RCV_RCY!G65+IMP!G65-EXP!G65+STK_CHG!G65-INTMARB!G65</f>
        <v>0</v>
      </c>
      <c r="H65" s="10">
        <f>PPRD!H65+RCV_RCY!H65+IMP!H65-EXP!H65+STK_CHG!H65-INTMARB!H65</f>
        <v>0</v>
      </c>
      <c r="I65" s="10">
        <f>PPRD!I65+RCV_RCY!I65+IMP!I65-EXP!I65+STK_CHG!I65-INTMARB!I65</f>
        <v>70.808856405846939</v>
      </c>
      <c r="J65" s="10">
        <f>PPRD!J65+RCV_RCY!J65+IMP!J65-EXP!J65+STK_CHG!J65-INTMARB!J65</f>
        <v>133.9283748925194</v>
      </c>
      <c r="K65" s="10">
        <f>PPRD!K65+RCV_RCY!K65+IMP!K65-EXP!K65+STK_CHG!K65-INTMARB!K65</f>
        <v>133.05786758383496</v>
      </c>
      <c r="L65" s="10">
        <f>PPRD!L65+RCV_RCY!L65+IMP!L65-EXP!L65+STK_CHG!L65-INTMARB!L65</f>
        <v>221.47678417884779</v>
      </c>
      <c r="M65" s="10">
        <f>PPRD!M65+RCV_RCY!M65+IMP!M65-EXP!M65+STK_CHG!M65-INTMARB!M65</f>
        <v>321.28091143594156</v>
      </c>
      <c r="N65" s="10">
        <f>PPRD!N65+RCV_RCY!N65+IMP!N65-EXP!N65+STK_CHG!N65-INTMARB!N65</f>
        <v>303.39062768701638</v>
      </c>
      <c r="O65" s="10">
        <f>PPRD!O65+RCV_RCY!O65+IMP!O65-EXP!O65+STK_CHG!O65-INTMARB!O65</f>
        <v>274.52536543422178</v>
      </c>
      <c r="P65" s="10">
        <f>PPRD!P65+RCV_RCY!P65+IMP!P65-EXP!P65+STK_CHG!P65-INTMARB!P65</f>
        <v>267.61719690455726</v>
      </c>
      <c r="Q65" s="10">
        <f>PPRD!Q65+RCV_RCY!Q65+IMP!Q65-EXP!Q65+STK_CHG!Q65-INTMARB!Q65</f>
        <v>265.83654342218398</v>
      </c>
      <c r="R65" s="10">
        <f>PPRD!R65+RCV_RCY!R65+IMP!R65-EXP!R65+STK_CHG!R65-INTMARB!R65</f>
        <v>303.17858985382634</v>
      </c>
      <c r="S65" s="10">
        <f>PPRD!S65+RCV_RCY!S65+IMP!S65-EXP!S65+STK_CHG!S65-INTMARB!S65</f>
        <v>247.41349957007731</v>
      </c>
      <c r="T65" s="10">
        <f>PPRD!T65+RCV_RCY!T65+IMP!T65-EXP!T65+STK_CHG!T65-INTMARB!T65</f>
        <v>250.85907136715389</v>
      </c>
      <c r="U65" s="10">
        <f>PPRD!U65+RCV_RCY!U65+IMP!U65-EXP!U65+STK_CHG!U65-INTMARB!U65</f>
        <v>265.84539982803091</v>
      </c>
      <c r="V65" s="10">
        <f>PPRD!V65+RCV_RCY!V65+IMP!V65-EXP!V65+STK_CHG!V65-INTMARB!V65</f>
        <v>267.71263972484957</v>
      </c>
      <c r="W65" s="10">
        <f>PPRD!W65+RCV_RCY!W65+IMP!W65-EXP!W65+STK_CHG!W65-INTMARB!W65</f>
        <v>232.53585554600164</v>
      </c>
      <c r="X65" s="10">
        <f>PPRD!X65+RCV_RCY!X65+IMP!X65-EXP!X65+STK_CHG!X65-INTMARB!X65</f>
        <v>290.28486672398964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</f>
        <v>0</v>
      </c>
      <c r="D66" s="10">
        <f>PPRD!D66+RCV_RCY!D66+IMP!D66-EXP!D66+STK_CHG!D66-INTMARB!D66</f>
        <v>0</v>
      </c>
      <c r="E66" s="10">
        <f>PPRD!E66+RCV_RCY!E66+IMP!E66-EXP!E66+STK_CHG!E66-INTMARB!E66</f>
        <v>0</v>
      </c>
      <c r="F66" s="10">
        <f>PPRD!F66+RCV_RCY!F66+IMP!F66-EXP!F66+STK_CHG!F66-INTMARB!F66</f>
        <v>0</v>
      </c>
      <c r="G66" s="10">
        <f>PPRD!G66+RCV_RCY!G66+IMP!G66-EXP!G66+STK_CHG!G66-INTMARB!G66</f>
        <v>0</v>
      </c>
      <c r="H66" s="10">
        <f>PPRD!H66+RCV_RCY!H66+IMP!H66-EXP!H66+STK_CHG!H66-INTMARB!H66</f>
        <v>0</v>
      </c>
      <c r="I66" s="10">
        <f>PPRD!I66+RCV_RCY!I66+IMP!I66-EXP!I66+STK_CHG!I66-INTMARB!I66</f>
        <v>0</v>
      </c>
      <c r="J66" s="10">
        <f>PPRD!J66+RCV_RCY!J66+IMP!J66-EXP!J66+STK_CHG!J66-INTMARB!J66</f>
        <v>0</v>
      </c>
      <c r="K66" s="10">
        <f>PPRD!K66+RCV_RCY!K66+IMP!K66-EXP!K66+STK_CHG!K66-INTMARB!K66</f>
        <v>0</v>
      </c>
      <c r="L66" s="10">
        <f>PPRD!L66+RCV_RCY!L66+IMP!L66-EXP!L66+STK_CHG!L66-INTMARB!L66</f>
        <v>0</v>
      </c>
      <c r="M66" s="10">
        <f>PPRD!M66+RCV_RCY!M66+IMP!M66-EXP!M66+STK_CHG!M66-INTMARB!M66</f>
        <v>0</v>
      </c>
      <c r="N66" s="10">
        <f>PPRD!N66+RCV_RCY!N66+IMP!N66-EXP!N66+STK_CHG!N66-INTMARB!N66</f>
        <v>0</v>
      </c>
      <c r="O66" s="10">
        <f>PPRD!O66+RCV_RCY!O66+IMP!O66-EXP!O66+STK_CHG!O66-INTMARB!O66</f>
        <v>6.1860705073086839</v>
      </c>
      <c r="P66" s="10">
        <f>PPRD!P66+RCV_RCY!P66+IMP!P66-EXP!P66+STK_CHG!P66-INTMARB!P66</f>
        <v>2.6511607910576092</v>
      </c>
      <c r="Q66" s="10">
        <f>PPRD!Q66+RCV_RCY!Q66+IMP!Q66-EXP!Q66+STK_CHG!Q66-INTMARB!Q66</f>
        <v>2.6511607910576092</v>
      </c>
      <c r="R66" s="10">
        <f>PPRD!R66+RCV_RCY!R66+IMP!R66-EXP!R66+STK_CHG!R66-INTMARB!R66</f>
        <v>16.79088564058469</v>
      </c>
      <c r="S66" s="10">
        <f>PPRD!S66+RCV_RCY!S66+IMP!S66-EXP!S66+STK_CHG!S66-INTMARB!S66</f>
        <v>4.4186586414445399</v>
      </c>
      <c r="T66" s="10">
        <f>PPRD!T66+RCV_RCY!T66+IMP!T66-EXP!T66+STK_CHG!T66-INTMARB!T66</f>
        <v>0</v>
      </c>
      <c r="U66" s="10">
        <f>PPRD!U66+RCV_RCY!U66+IMP!U66-EXP!U66+STK_CHG!U66-INTMARB!U66</f>
        <v>1.442218400687876</v>
      </c>
      <c r="V66" s="10">
        <f>PPRD!V66+RCV_RCY!V66+IMP!V66-EXP!V66+STK_CHG!V66-INTMARB!V66</f>
        <v>7.629234737747205</v>
      </c>
      <c r="W66" s="10">
        <f>PPRD!W66+RCV_RCY!W66+IMP!W66-EXP!W66+STK_CHG!W66-INTMARB!W66</f>
        <v>14.81487532244196</v>
      </c>
      <c r="X66" s="10">
        <f>PPRD!X66+RCV_RCY!X66+IMP!X66-EXP!X66+STK_CHG!X66-INTMARB!X66</f>
        <v>28.99922613929493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</f>
        <v>0</v>
      </c>
      <c r="D67" s="10">
        <f>PPRD!D67+RCV_RCY!D67+IMP!D67-EXP!D67+STK_CHG!D67-INTMARB!D67</f>
        <v>0</v>
      </c>
      <c r="E67" s="10">
        <f>PPRD!E67+RCV_RCY!E67+IMP!E67-EXP!E67+STK_CHG!E67-INTMARB!E67</f>
        <v>0</v>
      </c>
      <c r="F67" s="10">
        <f>PPRD!F67+RCV_RCY!F67+IMP!F67-EXP!F67+STK_CHG!F67-INTMARB!F67</f>
        <v>0</v>
      </c>
      <c r="G67" s="10">
        <f>PPRD!G67+RCV_RCY!G67+IMP!G67-EXP!G67+STK_CHG!G67-INTMARB!G67</f>
        <v>0</v>
      </c>
      <c r="H67" s="10">
        <f>PPRD!H67+RCV_RCY!H67+IMP!H67-EXP!H67+STK_CHG!H67-INTMARB!H67</f>
        <v>0</v>
      </c>
      <c r="I67" s="10">
        <f>PPRD!I67+RCV_RCY!I67+IMP!I67-EXP!I67+STK_CHG!I67-INTMARB!I67</f>
        <v>0</v>
      </c>
      <c r="J67" s="10">
        <f>PPRD!J67+RCV_RCY!J67+IMP!J67-EXP!J67+STK_CHG!J67-INTMARB!J67</f>
        <v>0</v>
      </c>
      <c r="K67" s="10">
        <f>PPRD!K67+RCV_RCY!K67+IMP!K67-EXP!K67+STK_CHG!K67-INTMARB!K67</f>
        <v>0</v>
      </c>
      <c r="L67" s="10">
        <f>PPRD!L67+RCV_RCY!L67+IMP!L67-EXP!L67+STK_CHG!L67-INTMARB!L67</f>
        <v>0</v>
      </c>
      <c r="M67" s="10">
        <f>PPRD!M67+RCV_RCY!M67+IMP!M67-EXP!M67+STK_CHG!M67-INTMARB!M67</f>
        <v>0</v>
      </c>
      <c r="N67" s="10">
        <f>PPRD!N67+RCV_RCY!N67+IMP!N67-EXP!N67+STK_CHG!N67-INTMARB!N67</f>
        <v>0</v>
      </c>
      <c r="O67" s="10">
        <f>PPRD!O67+RCV_RCY!O67+IMP!O67-EXP!O67+STK_CHG!O67-INTMARB!O67</f>
        <v>0</v>
      </c>
      <c r="P67" s="10">
        <f>PPRD!P67+RCV_RCY!P67+IMP!P67-EXP!P67+STK_CHG!P67-INTMARB!P67</f>
        <v>0</v>
      </c>
      <c r="Q67" s="10">
        <f>PPRD!Q67+RCV_RCY!Q67+IMP!Q67-EXP!Q67+STK_CHG!Q67-INTMARB!Q67</f>
        <v>0</v>
      </c>
      <c r="R67" s="10">
        <f>PPRD!R67+RCV_RCY!R67+IMP!R67-EXP!R67+STK_CHG!R67-INTMARB!R67</f>
        <v>0</v>
      </c>
      <c r="S67" s="10">
        <f>PPRD!S67+RCV_RCY!S67+IMP!S67-EXP!S67+STK_CHG!S67-INTMARB!S67</f>
        <v>0</v>
      </c>
      <c r="T67" s="10">
        <f>PPRD!T67+RCV_RCY!T67+IMP!T67-EXP!T67+STK_CHG!T67-INTMARB!T67</f>
        <v>0</v>
      </c>
      <c r="U67" s="10">
        <f>PPRD!U67+RCV_RCY!U67+IMP!U67-EXP!U67+STK_CHG!U67-INTMARB!U67</f>
        <v>0</v>
      </c>
      <c r="V67" s="10">
        <f>PPRD!V67+RCV_RCY!V67+IMP!V67-EXP!V67+STK_CHG!V67-INTMARB!V67</f>
        <v>0</v>
      </c>
      <c r="W67" s="10">
        <f>PPRD!W67+RCV_RCY!W67+IMP!W67-EXP!W67+STK_CHG!W67-INTMARB!W67</f>
        <v>0</v>
      </c>
      <c r="X67" s="10">
        <f>PPRD!X67+RCV_RCY!X67+IMP!X67-EXP!X67+STK_CHG!X67-INTMARB!X67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</f>
        <v>0</v>
      </c>
      <c r="D68" s="10">
        <f>PPRD!D68+RCV_RCY!D68+IMP!D68-EXP!D68+STK_CHG!D68-INTMARB!D68</f>
        <v>0</v>
      </c>
      <c r="E68" s="10">
        <f>PPRD!E68+RCV_RCY!E68+IMP!E68-EXP!E68+STK_CHG!E68-INTMARB!E68</f>
        <v>0</v>
      </c>
      <c r="F68" s="10">
        <f>PPRD!F68+RCV_RCY!F68+IMP!F68-EXP!F68+STK_CHG!F68-INTMARB!F68</f>
        <v>0</v>
      </c>
      <c r="G68" s="10">
        <f>PPRD!G68+RCV_RCY!G68+IMP!G68-EXP!G68+STK_CHG!G68-INTMARB!G68</f>
        <v>0</v>
      </c>
      <c r="H68" s="10">
        <f>PPRD!H68+RCV_RCY!H68+IMP!H68-EXP!H68+STK_CHG!H68-INTMARB!H68</f>
        <v>0</v>
      </c>
      <c r="I68" s="10">
        <f>PPRD!I68+RCV_RCY!I68+IMP!I68-EXP!I68+STK_CHG!I68-INTMARB!I68</f>
        <v>0</v>
      </c>
      <c r="J68" s="10">
        <f>PPRD!J68+RCV_RCY!J68+IMP!J68-EXP!J68+STK_CHG!J68-INTMARB!J68</f>
        <v>0</v>
      </c>
      <c r="K68" s="10">
        <f>PPRD!K68+RCV_RCY!K68+IMP!K68-EXP!K68+STK_CHG!K68-INTMARB!K68</f>
        <v>0</v>
      </c>
      <c r="L68" s="10">
        <f>PPRD!L68+RCV_RCY!L68+IMP!L68-EXP!L68+STK_CHG!L68-INTMARB!L68</f>
        <v>0</v>
      </c>
      <c r="M68" s="10">
        <f>PPRD!M68+RCV_RCY!M68+IMP!M68-EXP!M68+STK_CHG!M68-INTMARB!M68</f>
        <v>0</v>
      </c>
      <c r="N68" s="10">
        <f>PPRD!N68+RCV_RCY!N68+IMP!N68-EXP!N68+STK_CHG!N68-INTMARB!N68</f>
        <v>0</v>
      </c>
      <c r="O68" s="10">
        <f>PPRD!O68+RCV_RCY!O68+IMP!O68-EXP!O68+STK_CHG!O68-INTMARB!O68</f>
        <v>0</v>
      </c>
      <c r="P68" s="10">
        <f>PPRD!P68+RCV_RCY!P68+IMP!P68-EXP!P68+STK_CHG!P68-INTMARB!P68</f>
        <v>0</v>
      </c>
      <c r="Q68" s="10">
        <f>PPRD!Q68+RCV_RCY!Q68+IMP!Q68-EXP!Q68+STK_CHG!Q68-INTMARB!Q68</f>
        <v>0</v>
      </c>
      <c r="R68" s="10">
        <f>PPRD!R68+RCV_RCY!R68+IMP!R68-EXP!R68+STK_CHG!R68-INTMARB!R68</f>
        <v>0</v>
      </c>
      <c r="S68" s="10">
        <f>PPRD!S68+RCV_RCY!S68+IMP!S68-EXP!S68+STK_CHG!S68-INTMARB!S68</f>
        <v>0</v>
      </c>
      <c r="T68" s="10">
        <f>PPRD!T68+RCV_RCY!T68+IMP!T68-EXP!T68+STK_CHG!T68-INTMARB!T68</f>
        <v>0</v>
      </c>
      <c r="U68" s="10">
        <f>PPRD!U68+RCV_RCY!U68+IMP!U68-EXP!U68+STK_CHG!U68-INTMARB!U68</f>
        <v>0</v>
      </c>
      <c r="V68" s="10">
        <f>PPRD!V68+RCV_RCY!V68+IMP!V68-EXP!V68+STK_CHG!V68-INTMARB!V68</f>
        <v>0</v>
      </c>
      <c r="W68" s="10">
        <f>PPRD!W68+RCV_RCY!W68+IMP!W68-EXP!W68+STK_CHG!W68-INTMARB!W68</f>
        <v>0</v>
      </c>
      <c r="X68" s="10">
        <f>PPRD!X68+RCV_RCY!X68+IMP!X68-EXP!X68+STK_CHG!X68-INTMARB!X68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</f>
        <v>0</v>
      </c>
      <c r="D69" s="10">
        <f>PPRD!D69+RCV_RCY!D69+IMP!D69-EXP!D69+STK_CHG!D69-INTMARB!D69</f>
        <v>0</v>
      </c>
      <c r="E69" s="10">
        <f>PPRD!E69+RCV_RCY!E69+IMP!E69-EXP!E69+STK_CHG!E69-INTMARB!E69</f>
        <v>0</v>
      </c>
      <c r="F69" s="10">
        <f>PPRD!F69+RCV_RCY!F69+IMP!F69-EXP!F69+STK_CHG!F69-INTMARB!F69</f>
        <v>0</v>
      </c>
      <c r="G69" s="10">
        <f>PPRD!G69+RCV_RCY!G69+IMP!G69-EXP!G69+STK_CHG!G69-INTMARB!G69</f>
        <v>0</v>
      </c>
      <c r="H69" s="10">
        <f>PPRD!H69+RCV_RCY!H69+IMP!H69-EXP!H69+STK_CHG!H69-INTMARB!H69</f>
        <v>0</v>
      </c>
      <c r="I69" s="10">
        <f>PPRD!I69+RCV_RCY!I69+IMP!I69-EXP!I69+STK_CHG!I69-INTMARB!I69</f>
        <v>0.92966466036113493</v>
      </c>
      <c r="J69" s="10">
        <f>PPRD!J69+RCV_RCY!J69+IMP!J69-EXP!J69+STK_CHG!J69-INTMARB!J69</f>
        <v>2.5725709372312981</v>
      </c>
      <c r="K69" s="10">
        <f>PPRD!K69+RCV_RCY!K69+IMP!K69-EXP!K69+STK_CHG!K69-INTMARB!K69</f>
        <v>4.4946689595872744</v>
      </c>
      <c r="L69" s="10">
        <f>PPRD!L69+RCV_RCY!L69+IMP!L69-EXP!L69+STK_CHG!L69-INTMARB!L69</f>
        <v>3.9538263112639722</v>
      </c>
      <c r="M69" s="10">
        <f>PPRD!M69+RCV_RCY!M69+IMP!M69-EXP!M69+STK_CHG!M69-INTMARB!M69</f>
        <v>4.243680137575236</v>
      </c>
      <c r="N69" s="10">
        <f>PPRD!N69+RCV_RCY!N69+IMP!N69-EXP!N69+STK_CHG!N69-INTMARB!N69</f>
        <v>4.096130696474634</v>
      </c>
      <c r="O69" s="10">
        <f>PPRD!O69+RCV_RCY!O69+IMP!O69-EXP!O69+STK_CHG!O69-INTMARB!O69</f>
        <v>4.1782459157351681</v>
      </c>
      <c r="P69" s="10">
        <f>PPRD!P69+RCV_RCY!P69+IMP!P69-EXP!P69+STK_CHG!P69-INTMARB!P69</f>
        <v>3.9785898538263105</v>
      </c>
      <c r="Q69" s="10">
        <f>PPRD!Q69+RCV_RCY!Q69+IMP!Q69-EXP!Q69+STK_CHG!Q69-INTMARB!Q69</f>
        <v>4.8693895098882196</v>
      </c>
      <c r="R69" s="10">
        <f>PPRD!R69+RCV_RCY!R69+IMP!R69-EXP!R69+STK_CHG!R69-INTMARB!R69</f>
        <v>3.306964746345658</v>
      </c>
      <c r="S69" s="10">
        <f>PPRD!S69+RCV_RCY!S69+IMP!S69-EXP!S69+STK_CHG!S69-INTMARB!S69</f>
        <v>2.2278589853826309</v>
      </c>
      <c r="T69" s="10">
        <f>PPRD!T69+RCV_RCY!T69+IMP!T69-EXP!T69+STK_CHG!T69-INTMARB!T69</f>
        <v>0</v>
      </c>
      <c r="U69" s="10">
        <f>PPRD!U69+RCV_RCY!U69+IMP!U69-EXP!U69+STK_CHG!U69-INTMARB!U69</f>
        <v>0</v>
      </c>
      <c r="V69" s="10">
        <f>PPRD!V69+RCV_RCY!V69+IMP!V69-EXP!V69+STK_CHG!V69-INTMARB!V69</f>
        <v>0</v>
      </c>
      <c r="W69" s="10">
        <f>PPRD!W69+RCV_RCY!W69+IMP!W69-EXP!W69+STK_CHG!W69-INTMARB!W69</f>
        <v>0</v>
      </c>
      <c r="X69" s="10">
        <f>PPRD!X69+RCV_RCY!X69+IMP!X69-EXP!X69+STK_CHG!X69-INTMARB!X69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PPRD!C70+RCV_RCY!C70+IMP!C70-EXP!C70+STK_CHG!C70-INTMARB!C70</f>
        <v>0</v>
      </c>
      <c r="D70" s="10">
        <f>PPRD!D70+RCV_RCY!D70+IMP!D70-EXP!D70+STK_CHG!D70-INTMARB!D70</f>
        <v>0</v>
      </c>
      <c r="E70" s="10">
        <f>PPRD!E70+RCV_RCY!E70+IMP!E70-EXP!E70+STK_CHG!E70-INTMARB!E70</f>
        <v>0</v>
      </c>
      <c r="F70" s="10">
        <f>PPRD!F70+RCV_RCY!F70+IMP!F70-EXP!F70+STK_CHG!F70-INTMARB!F70</f>
        <v>0</v>
      </c>
      <c r="G70" s="10">
        <f>PPRD!G70+RCV_RCY!G70+IMP!G70-EXP!G70+STK_CHG!G70-INTMARB!G70</f>
        <v>0</v>
      </c>
      <c r="H70" s="10">
        <f>PPRD!H70+RCV_RCY!H70+IMP!H70-EXP!H70+STK_CHG!H70-INTMARB!H70</f>
        <v>0</v>
      </c>
      <c r="I70" s="10">
        <f>PPRD!I70+RCV_RCY!I70+IMP!I70-EXP!I70+STK_CHG!I70-INTMARB!I70</f>
        <v>0</v>
      </c>
      <c r="J70" s="10">
        <f>PPRD!J70+RCV_RCY!J70+IMP!J70-EXP!J70+STK_CHG!J70-INTMARB!J70</f>
        <v>0</v>
      </c>
      <c r="K70" s="10">
        <f>PPRD!K70+RCV_RCY!K70+IMP!K70-EXP!K70+STK_CHG!K70-INTMARB!K70</f>
        <v>0</v>
      </c>
      <c r="L70" s="10">
        <f>PPRD!L70+RCV_RCY!L70+IMP!L70-EXP!L70+STK_CHG!L70-INTMARB!L70</f>
        <v>0</v>
      </c>
      <c r="M70" s="10">
        <f>PPRD!M70+RCV_RCY!M70+IMP!M70-EXP!M70+STK_CHG!M70-INTMARB!M70</f>
        <v>0</v>
      </c>
      <c r="N70" s="10">
        <f>PPRD!N70+RCV_RCY!N70+IMP!N70-EXP!N70+STK_CHG!N70-INTMARB!N70</f>
        <v>0</v>
      </c>
      <c r="O70" s="10">
        <f>PPRD!O70+RCV_RCY!O70+IMP!O70-EXP!O70+STK_CHG!O70-INTMARB!O70</f>
        <v>0</v>
      </c>
      <c r="P70" s="10">
        <f>PPRD!P70+RCV_RCY!P70+IMP!P70-EXP!P70+STK_CHG!P70-INTMARB!P70</f>
        <v>0</v>
      </c>
      <c r="Q70" s="10">
        <f>PPRD!Q70+RCV_RCY!Q70+IMP!Q70-EXP!Q70+STK_CHG!Q70-INTMARB!Q70</f>
        <v>595.04840928632836</v>
      </c>
      <c r="R70" s="10">
        <f>PPRD!R70+RCV_RCY!R70+IMP!R70-EXP!R70+STK_CHG!R70-INTMARB!R70</f>
        <v>600.88357695614786</v>
      </c>
      <c r="S70" s="10">
        <f>PPRD!S70+RCV_RCY!S70+IMP!S70-EXP!S70+STK_CHG!S70-INTMARB!S70</f>
        <v>604.42983662940674</v>
      </c>
      <c r="T70" s="10">
        <f>PPRD!T70+RCV_RCY!T70+IMP!T70-EXP!T70+STK_CHG!T70-INTMARB!T70</f>
        <v>624.38667239896813</v>
      </c>
      <c r="U70" s="10">
        <f>PPRD!U70+RCV_RCY!U70+IMP!U70-EXP!U70+STK_CHG!U70-INTMARB!U70</f>
        <v>649.81263972484953</v>
      </c>
      <c r="V70" s="10">
        <f>PPRD!V70+RCV_RCY!V70+IMP!V70-EXP!V70+STK_CHG!V70-INTMARB!V70</f>
        <v>681.20851246775578</v>
      </c>
      <c r="W70" s="10">
        <f>PPRD!W70+RCV_RCY!W70+IMP!W70-EXP!W70+STK_CHG!W70-INTMARB!W70</f>
        <v>718.56784178847795</v>
      </c>
      <c r="X70" s="10">
        <f>PPRD!X70+RCV_RCY!X70+IMP!X70-EXP!X70+STK_CHG!X70-INTMARB!X70</f>
        <v>754.78349097162504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87.107136715391221</v>
      </c>
      <c r="D71" s="37">
        <f t="shared" si="22"/>
        <v>87.274290627687009</v>
      </c>
      <c r="E71" s="37">
        <f t="shared" si="22"/>
        <v>91.143594153052447</v>
      </c>
      <c r="F71" s="37">
        <f t="shared" si="22"/>
        <v>95.32347377472054</v>
      </c>
      <c r="G71" s="37">
        <f t="shared" si="22"/>
        <v>96.230954428202921</v>
      </c>
      <c r="H71" s="37">
        <f t="shared" si="22"/>
        <v>140.05924333619956</v>
      </c>
      <c r="I71" s="37">
        <f t="shared" si="22"/>
        <v>145.09888220120379</v>
      </c>
      <c r="J71" s="37">
        <f t="shared" si="22"/>
        <v>133.39544282029235</v>
      </c>
      <c r="K71" s="37">
        <f t="shared" si="22"/>
        <v>132.82218400687876</v>
      </c>
      <c r="L71" s="37">
        <f t="shared" si="22"/>
        <v>139.67712811693895</v>
      </c>
      <c r="M71" s="37">
        <f t="shared" si="22"/>
        <v>158.68925193465176</v>
      </c>
      <c r="N71" s="37">
        <f t="shared" si="22"/>
        <v>180.08985382631124</v>
      </c>
      <c r="O71" s="37">
        <f t="shared" si="22"/>
        <v>151.71487532244194</v>
      </c>
      <c r="P71" s="37">
        <f t="shared" si="22"/>
        <v>169.53276010318143</v>
      </c>
      <c r="Q71" s="37">
        <f t="shared" si="22"/>
        <v>169.96276870163371</v>
      </c>
      <c r="R71" s="37">
        <f t="shared" si="22"/>
        <v>155.13035253654343</v>
      </c>
      <c r="S71" s="37">
        <f t="shared" si="22"/>
        <v>197.59905417024936</v>
      </c>
      <c r="T71" s="37">
        <f t="shared" si="22"/>
        <v>188.50653482373173</v>
      </c>
      <c r="U71" s="37">
        <f t="shared" si="22"/>
        <v>173.68443680137574</v>
      </c>
      <c r="V71" s="37">
        <f t="shared" si="22"/>
        <v>179.45313843508166</v>
      </c>
      <c r="W71" s="37">
        <f t="shared" si="22"/>
        <v>187.12493551160787</v>
      </c>
      <c r="X71" s="37">
        <f t="shared" ref="X71" si="23">SUM(X72:X73)</f>
        <v>186.66405846947546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</f>
        <v>0</v>
      </c>
      <c r="D72" s="10">
        <f>PPRD!D72+RCV_RCY!D72+IMP!D72-EXP!D72+STK_CHG!D72-INTMARB!D72</f>
        <v>0</v>
      </c>
      <c r="E72" s="10">
        <f>PPRD!E72+RCV_RCY!E72+IMP!E72-EXP!E72+STK_CHG!E72-INTMARB!E72</f>
        <v>0</v>
      </c>
      <c r="F72" s="10">
        <f>PPRD!F72+RCV_RCY!F72+IMP!F72-EXP!F72+STK_CHG!F72-INTMARB!F72</f>
        <v>0.69269131556319852</v>
      </c>
      <c r="G72" s="10">
        <f>PPRD!G72+RCV_RCY!G72+IMP!G72-EXP!G72+STK_CHG!G72-INTMARB!G72</f>
        <v>1.671883061049011</v>
      </c>
      <c r="H72" s="10">
        <f>PPRD!H72+RCV_RCY!H72+IMP!H72-EXP!H72+STK_CHG!H72-INTMARB!H72</f>
        <v>36.591229578675843</v>
      </c>
      <c r="I72" s="10">
        <f>PPRD!I72+RCV_RCY!I72+IMP!I72-EXP!I72+STK_CHG!I72-INTMARB!I72</f>
        <v>44.759759243336198</v>
      </c>
      <c r="J72" s="10">
        <f>PPRD!J72+RCV_RCY!J72+IMP!J72-EXP!J72+STK_CHG!J72-INTMARB!J72</f>
        <v>39.409544282029238</v>
      </c>
      <c r="K72" s="10">
        <f>PPRD!K72+RCV_RCY!K72+IMP!K72-EXP!K72+STK_CHG!K72-INTMARB!K72</f>
        <v>41.439724849527082</v>
      </c>
      <c r="L72" s="10">
        <f>PPRD!L72+RCV_RCY!L72+IMP!L72-EXP!L72+STK_CHG!L72-INTMARB!L72</f>
        <v>40.651590713671538</v>
      </c>
      <c r="M72" s="10">
        <f>PPRD!M72+RCV_RCY!M72+IMP!M72-EXP!M72+STK_CHG!M72-INTMARB!M72</f>
        <v>62.792605331040413</v>
      </c>
      <c r="N72" s="10">
        <f>PPRD!N72+RCV_RCY!N72+IMP!N72-EXP!N72+STK_CHG!N72-INTMARB!N72</f>
        <v>81.637575236457423</v>
      </c>
      <c r="O72" s="10">
        <f>PPRD!O72+RCV_RCY!O72+IMP!O72-EXP!O72+STK_CHG!O72-INTMARB!O72</f>
        <v>65.778159931212372</v>
      </c>
      <c r="P72" s="10">
        <f>PPRD!P72+RCV_RCY!P72+IMP!P72-EXP!P72+STK_CHG!P72-INTMARB!P72</f>
        <v>72.847979363714529</v>
      </c>
      <c r="Q72" s="10">
        <f>PPRD!Q72+RCV_RCY!Q72+IMP!Q72-EXP!Q72+STK_CHG!Q72-INTMARB!Q72</f>
        <v>88.229664660361124</v>
      </c>
      <c r="R72" s="10">
        <f>PPRD!R72+RCV_RCY!R72+IMP!R72-EXP!R72+STK_CHG!R72-INTMARB!R72</f>
        <v>57.752880481513337</v>
      </c>
      <c r="S72" s="10">
        <f>PPRD!S72+RCV_RCY!S72+IMP!S72-EXP!S72+STK_CHG!S72-INTMARB!S72</f>
        <v>93.939896818572663</v>
      </c>
      <c r="T72" s="10">
        <f>PPRD!T72+RCV_RCY!T72+IMP!T72-EXP!T72+STK_CHG!T72-INTMARB!T72</f>
        <v>98.759845227858989</v>
      </c>
      <c r="U72" s="10">
        <f>PPRD!U72+RCV_RCY!U72+IMP!U72-EXP!U72+STK_CHG!U72-INTMARB!U72</f>
        <v>90.284780739466896</v>
      </c>
      <c r="V72" s="10">
        <f>PPRD!V72+RCV_RCY!V72+IMP!V72-EXP!V72+STK_CHG!V72-INTMARB!V72</f>
        <v>90.446861564918308</v>
      </c>
      <c r="W72" s="10">
        <f>PPRD!W72+RCV_RCY!W72+IMP!W72-EXP!W72+STK_CHG!W72-INTMARB!W72</f>
        <v>99.465348237317272</v>
      </c>
      <c r="X72" s="10">
        <f>PPRD!X72+RCV_RCY!X72+IMP!X72-EXP!X72+STK_CHG!X72-INTMARB!X72</f>
        <v>93.478761822871874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</f>
        <v>87.107136715391221</v>
      </c>
      <c r="D73" s="10">
        <f>PPRD!D73+RCV_RCY!D73+IMP!D73-EXP!D73+STK_CHG!D73-INTMARB!D73</f>
        <v>87.274290627687009</v>
      </c>
      <c r="E73" s="10">
        <f>PPRD!E73+RCV_RCY!E73+IMP!E73-EXP!E73+STK_CHG!E73-INTMARB!E73</f>
        <v>91.143594153052447</v>
      </c>
      <c r="F73" s="10">
        <f>PPRD!F73+RCV_RCY!F73+IMP!F73-EXP!F73+STK_CHG!F73-INTMARB!F73</f>
        <v>94.630782459157345</v>
      </c>
      <c r="G73" s="10">
        <f>PPRD!G73+RCV_RCY!G73+IMP!G73-EXP!G73+STK_CHG!G73-INTMARB!G73</f>
        <v>94.559071367153905</v>
      </c>
      <c r="H73" s="10">
        <f>PPRD!H73+RCV_RCY!H73+IMP!H73-EXP!H73+STK_CHG!H73-INTMARB!H73</f>
        <v>103.46801375752371</v>
      </c>
      <c r="I73" s="10">
        <f>PPRD!I73+RCV_RCY!I73+IMP!I73-EXP!I73+STK_CHG!I73-INTMARB!I73</f>
        <v>100.3391229578676</v>
      </c>
      <c r="J73" s="10">
        <f>PPRD!J73+RCV_RCY!J73+IMP!J73-EXP!J73+STK_CHG!J73-INTMARB!J73</f>
        <v>93.985898538263115</v>
      </c>
      <c r="K73" s="10">
        <f>PPRD!K73+RCV_RCY!K73+IMP!K73-EXP!K73+STK_CHG!K73-INTMARB!K73</f>
        <v>91.382459157351676</v>
      </c>
      <c r="L73" s="10">
        <f>PPRD!L73+RCV_RCY!L73+IMP!L73-EXP!L73+STK_CHG!L73-INTMARB!L73</f>
        <v>99.025537403267393</v>
      </c>
      <c r="M73" s="10">
        <f>PPRD!M73+RCV_RCY!M73+IMP!M73-EXP!M73+STK_CHG!M73-INTMARB!M73</f>
        <v>95.896646603611345</v>
      </c>
      <c r="N73" s="10">
        <f>PPRD!N73+RCV_RCY!N73+IMP!N73-EXP!N73+STK_CHG!N73-INTMARB!N73</f>
        <v>98.452278589853819</v>
      </c>
      <c r="O73" s="10">
        <f>PPRD!O73+RCV_RCY!O73+IMP!O73-EXP!O73+STK_CHG!O73-INTMARB!O73</f>
        <v>85.936715391229569</v>
      </c>
      <c r="P73" s="10">
        <f>PPRD!P73+RCV_RCY!P73+IMP!P73-EXP!P73+STK_CHG!P73-INTMARB!P73</f>
        <v>96.684780739466888</v>
      </c>
      <c r="Q73" s="10">
        <f>PPRD!Q73+RCV_RCY!Q73+IMP!Q73-EXP!Q73+STK_CHG!Q73-INTMARB!Q73</f>
        <v>81.733104041272568</v>
      </c>
      <c r="R73" s="10">
        <f>PPRD!R73+RCV_RCY!R73+IMP!R73-EXP!R73+STK_CHG!R73-INTMARB!R73</f>
        <v>97.377472055030083</v>
      </c>
      <c r="S73" s="10">
        <f>PPRD!S73+RCV_RCY!S73+IMP!S73-EXP!S73+STK_CHG!S73-INTMARB!S73</f>
        <v>103.6591573516767</v>
      </c>
      <c r="T73" s="10">
        <f>PPRD!T73+RCV_RCY!T73+IMP!T73-EXP!T73+STK_CHG!T73-INTMARB!T73</f>
        <v>89.746689595872724</v>
      </c>
      <c r="U73" s="10">
        <f>PPRD!U73+RCV_RCY!U73+IMP!U73-EXP!U73+STK_CHG!U73-INTMARB!U73</f>
        <v>83.399656061908843</v>
      </c>
      <c r="V73" s="10">
        <f>PPRD!V73+RCV_RCY!V73+IMP!V73-EXP!V73+STK_CHG!V73-INTMARB!V73</f>
        <v>89.006276870163362</v>
      </c>
      <c r="W73" s="10">
        <f>PPRD!W73+RCV_RCY!W73+IMP!W73-EXP!W73+STK_CHG!W73-INTMARB!W73</f>
        <v>87.659587274290615</v>
      </c>
      <c r="X73" s="10">
        <f>PPRD!X73+RCV_RCY!X73+IMP!X73-EXP!X73+STK_CHG!X73-INTMARB!X73</f>
        <v>93.185296646603589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</f>
        <v>0</v>
      </c>
      <c r="D74" s="37">
        <f>PPRD!D74+RCV_RCY!D74+IMP!D74-EXP!D74+STK_CHG!D74-INTMARB!D74</f>
        <v>0</v>
      </c>
      <c r="E74" s="37">
        <f>PPRD!E74+RCV_RCY!E74+IMP!E74-EXP!E74+STK_CHG!E74-INTMARB!E74</f>
        <v>0</v>
      </c>
      <c r="F74" s="37">
        <f>PPRD!F74+RCV_RCY!F74+IMP!F74-EXP!F74+STK_CHG!F74-INTMARB!F74</f>
        <v>0</v>
      </c>
      <c r="G74" s="37">
        <f>PPRD!G74+RCV_RCY!G74+IMP!G74-EXP!G74+STK_CHG!G74-INTMARB!G74</f>
        <v>0</v>
      </c>
      <c r="H74" s="37">
        <f>PPRD!H74+RCV_RCY!H74+IMP!H74-EXP!H74+STK_CHG!H74-INTMARB!H74</f>
        <v>0</v>
      </c>
      <c r="I74" s="37">
        <f>PPRD!I74+RCV_RCY!I74+IMP!I74-EXP!I74+STK_CHG!I74-INTMARB!I74</f>
        <v>0</v>
      </c>
      <c r="J74" s="37">
        <f>PPRD!J74+RCV_RCY!J74+IMP!J74-EXP!J74+STK_CHG!J74-INTMARB!J74</f>
        <v>0</v>
      </c>
      <c r="K74" s="37">
        <f>PPRD!K74+RCV_RCY!K74+IMP!K74-EXP!K74+STK_CHG!K74-INTMARB!K74</f>
        <v>0</v>
      </c>
      <c r="L74" s="37">
        <f>PPRD!L74+RCV_RCY!L74+IMP!L74-EXP!L74+STK_CHG!L74-INTMARB!L74</f>
        <v>0</v>
      </c>
      <c r="M74" s="37">
        <f>PPRD!M74+RCV_RCY!M74+IMP!M74-EXP!M74+STK_CHG!M74-INTMARB!M74</f>
        <v>0</v>
      </c>
      <c r="N74" s="37">
        <f>PPRD!N74+RCV_RCY!N74+IMP!N74-EXP!N74+STK_CHG!N74-INTMARB!N74</f>
        <v>0</v>
      </c>
      <c r="O74" s="37">
        <f>PPRD!O74+RCV_RCY!O74+IMP!O74-EXP!O74+STK_CHG!O74-INTMARB!O74</f>
        <v>0</v>
      </c>
      <c r="P74" s="37">
        <f>PPRD!P74+RCV_RCY!P74+IMP!P74-EXP!P74+STK_CHG!P74-INTMARB!P74</f>
        <v>0</v>
      </c>
      <c r="Q74" s="37">
        <f>PPRD!Q74+RCV_RCY!Q74+IMP!Q74-EXP!Q74+STK_CHG!Q74-INTMARB!Q74</f>
        <v>0</v>
      </c>
      <c r="R74" s="37">
        <f>PPRD!R74+RCV_RCY!R74+IMP!R74-EXP!R74+STK_CHG!R74-INTMARB!R74</f>
        <v>0</v>
      </c>
      <c r="S74" s="37">
        <f>PPRD!S74+RCV_RCY!S74+IMP!S74-EXP!S74+STK_CHG!S74-INTMARB!S74</f>
        <v>0</v>
      </c>
      <c r="T74" s="37">
        <f>PPRD!T74+RCV_RCY!T74+IMP!T74-EXP!T74+STK_CHG!T74-INTMARB!T74</f>
        <v>0</v>
      </c>
      <c r="U74" s="37">
        <f>PPRD!U74+RCV_RCY!U74+IMP!U74-EXP!U74+STK_CHG!U74-INTMARB!U74</f>
        <v>0</v>
      </c>
      <c r="V74" s="37">
        <f>PPRD!V74+RCV_RCY!V74+IMP!V74-EXP!V74+STK_CHG!V74-INTMARB!V74</f>
        <v>0</v>
      </c>
      <c r="W74" s="37">
        <f>PPRD!W74+RCV_RCY!W74+IMP!W74-EXP!W74+STK_CHG!W74-INTMARB!W74</f>
        <v>0</v>
      </c>
      <c r="X74" s="37">
        <f>PPRD!X74+RCV_RCY!X74+IMP!X74-EXP!X74+STK_CHG!X74-INTMARB!X74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</f>
        <v>0</v>
      </c>
      <c r="D75" s="37">
        <f>PPRD!D75+RCV_RCY!D75+IMP!D75-EXP!D75+STK_CHG!D75-INTMARB!D75</f>
        <v>0</v>
      </c>
      <c r="E75" s="37">
        <f>PPRD!E75+RCV_RCY!E75+IMP!E75-EXP!E75+STK_CHG!E75-INTMARB!E75</f>
        <v>0</v>
      </c>
      <c r="F75" s="37">
        <f>PPRD!F75+RCV_RCY!F75+IMP!F75-EXP!F75+STK_CHG!F75-INTMARB!F75</f>
        <v>0</v>
      </c>
      <c r="G75" s="37">
        <f>PPRD!G75+RCV_RCY!G75+IMP!G75-EXP!G75+STK_CHG!G75-INTMARB!G75</f>
        <v>0</v>
      </c>
      <c r="H75" s="37">
        <f>PPRD!H75+RCV_RCY!H75+IMP!H75-EXP!H75+STK_CHG!H75-INTMARB!H75</f>
        <v>0</v>
      </c>
      <c r="I75" s="37">
        <f>PPRD!I75+RCV_RCY!I75+IMP!I75-EXP!I75+STK_CHG!I75-INTMARB!I75</f>
        <v>0</v>
      </c>
      <c r="J75" s="37">
        <f>PPRD!J75+RCV_RCY!J75+IMP!J75-EXP!J75+STK_CHG!J75-INTMARB!J75</f>
        <v>0</v>
      </c>
      <c r="K75" s="37">
        <f>PPRD!K75+RCV_RCY!K75+IMP!K75-EXP!K75+STK_CHG!K75-INTMARB!K75</f>
        <v>0</v>
      </c>
      <c r="L75" s="37">
        <f>PPRD!L75+RCV_RCY!L75+IMP!L75-EXP!L75+STK_CHG!L75-INTMARB!L75</f>
        <v>0</v>
      </c>
      <c r="M75" s="37">
        <f>PPRD!M75+RCV_RCY!M75+IMP!M75-EXP!M75+STK_CHG!M75-INTMARB!M75</f>
        <v>1.3279449699054171</v>
      </c>
      <c r="N75" s="37">
        <f>PPRD!N75+RCV_RCY!N75+IMP!N75-EXP!N75+STK_CHG!N75-INTMARB!N75</f>
        <v>1.7387790197764399</v>
      </c>
      <c r="O75" s="37">
        <f>PPRD!O75+RCV_RCY!O75+IMP!O75-EXP!O75+STK_CHG!O75-INTMARB!O75</f>
        <v>2.1735167669819431</v>
      </c>
      <c r="P75" s="37">
        <f>PPRD!P75+RCV_RCY!P75+IMP!P75-EXP!P75+STK_CHG!P75-INTMARB!P75</f>
        <v>1.7865864144454</v>
      </c>
      <c r="Q75" s="37">
        <f>PPRD!Q75+RCV_RCY!Q75+IMP!Q75-EXP!Q75+STK_CHG!Q75-INTMARB!Q75</f>
        <v>2.5174548581255372</v>
      </c>
      <c r="R75" s="37">
        <f>PPRD!R75+RCV_RCY!R75+IMP!R75-EXP!R75+STK_CHG!R75-INTMARB!R75</f>
        <v>3.4537403267411859</v>
      </c>
      <c r="S75" s="37">
        <f>PPRD!S75+RCV_RCY!S75+IMP!S75-EXP!S75+STK_CHG!S75-INTMARB!S75</f>
        <v>0</v>
      </c>
      <c r="T75" s="37">
        <f>PPRD!T75+RCV_RCY!T75+IMP!T75-EXP!T75+STK_CHG!T75-INTMARB!T75</f>
        <v>0</v>
      </c>
      <c r="U75" s="37">
        <f>PPRD!U75+RCV_RCY!U75+IMP!U75-EXP!U75+STK_CHG!U75-INTMARB!U75</f>
        <v>0</v>
      </c>
      <c r="V75" s="37">
        <f>PPRD!V75+RCV_RCY!V75+IMP!V75-EXP!V75+STK_CHG!V75-INTMARB!V75</f>
        <v>0</v>
      </c>
      <c r="W75" s="37">
        <f>PPRD!W75+RCV_RCY!W75+IMP!W75-EXP!W75+STK_CHG!W75-INTMARB!W75</f>
        <v>0</v>
      </c>
      <c r="X75" s="37">
        <f>PPRD!X75+RCV_RCY!X75+IMP!X75-EXP!X75+STK_CHG!X75-INTMARB!X75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</f>
        <v>80.051590713671544</v>
      </c>
      <c r="D76" s="40">
        <f>PPRD!D76+RCV_RCY!D76+IMP!D76-EXP!D76+STK_CHG!D76-INTMARB!D76</f>
        <v>20.550300945829747</v>
      </c>
      <c r="E76" s="40">
        <f>PPRD!E76+RCV_RCY!E76+IMP!E76-EXP!E76+STK_CHG!E76-INTMARB!E76</f>
        <v>163.2846087704213</v>
      </c>
      <c r="F76" s="40">
        <f>PPRD!F76+RCV_RCY!F76+IMP!F76-EXP!F76+STK_CHG!F76-INTMARB!F76</f>
        <v>240.24075666380048</v>
      </c>
      <c r="G76" s="40">
        <f>PPRD!G76+RCV_RCY!G76+IMP!G76-EXP!G76+STK_CHG!G76-INTMARB!G76</f>
        <v>557.26569217540828</v>
      </c>
      <c r="H76" s="40">
        <f>PPRD!H76+RCV_RCY!H76+IMP!H76-EXP!H76+STK_CHG!H76-INTMARB!H76</f>
        <v>586.7583834909716</v>
      </c>
      <c r="I76" s="40">
        <f>PPRD!I76+RCV_RCY!I76+IMP!I76-EXP!I76+STK_CHG!I76-INTMARB!I76</f>
        <v>467.84178847807391</v>
      </c>
      <c r="J76" s="40">
        <f>PPRD!J76+RCV_RCY!J76+IMP!J76-EXP!J76+STK_CHG!J76-INTMARB!J76</f>
        <v>643.85210662080829</v>
      </c>
      <c r="K76" s="40">
        <f>PPRD!K76+RCV_RCY!K76+IMP!K76-EXP!K76+STK_CHG!K76-INTMARB!K76</f>
        <v>810.92003439380903</v>
      </c>
      <c r="L76" s="40">
        <f>PPRD!L76+RCV_RCY!L76+IMP!L76-EXP!L76+STK_CHG!L76-INTMARB!L76</f>
        <v>410.66208082545143</v>
      </c>
      <c r="M76" s="40">
        <f>PPRD!M76+RCV_RCY!M76+IMP!M76-EXP!M76+STK_CHG!M76-INTMARB!M76</f>
        <v>225.53740326741189</v>
      </c>
      <c r="N76" s="40">
        <f>PPRD!N76+RCV_RCY!N76+IMP!N76-EXP!N76+STK_CHG!N76-INTMARB!N76</f>
        <v>241.8744625967326</v>
      </c>
      <c r="O76" s="40">
        <f>PPRD!O76+RCV_RCY!O76+IMP!O76-EXP!O76+STK_CHG!O76-INTMARB!O76</f>
        <v>678.84780739466896</v>
      </c>
      <c r="P76" s="40">
        <f>PPRD!P76+RCV_RCY!P76+IMP!P76-EXP!P76+STK_CHG!P76-INTMARB!P76</f>
        <v>238.69303525365439</v>
      </c>
      <c r="Q76" s="40">
        <f>PPRD!Q76+RCV_RCY!Q76+IMP!Q76-EXP!Q76+STK_CHG!Q76-INTMARB!Q76</f>
        <v>77.64402407566638</v>
      </c>
      <c r="R76" s="40">
        <f>PPRD!R76+RCV_RCY!R76+IMP!R76-EXP!R76+STK_CHG!R76-INTMARB!R76</f>
        <v>194.84092863284604</v>
      </c>
      <c r="S76" s="40">
        <f>PPRD!S76+RCV_RCY!S76+IMP!S76-EXP!S76+STK_CHG!S76-INTMARB!S76</f>
        <v>-437.23129836629403</v>
      </c>
      <c r="T76" s="40">
        <f>PPRD!T76+RCV_RCY!T76+IMP!T76-EXP!T76+STK_CHG!T76-INTMARB!T76</f>
        <v>-230.78005159071364</v>
      </c>
      <c r="U76" s="40">
        <f>PPRD!U76+RCV_RCY!U76+IMP!U76-EXP!U76+STK_CHG!U76-INTMARB!U76</f>
        <v>-228.45812553740325</v>
      </c>
      <c r="V76" s="40">
        <f>PPRD!V76+RCV_RCY!V76+IMP!V76-EXP!V76+STK_CHG!V76-INTMARB!V76</f>
        <v>292.27609630266551</v>
      </c>
      <c r="W76" s="40">
        <f>PPRD!W76+RCV_RCY!W76+IMP!W76-EXP!W76+STK_CHG!W76-INTMARB!W76</f>
        <v>125.21582115219258</v>
      </c>
      <c r="X76" s="40">
        <f>PPRD!X76+RCV_RCY!X76+IMP!X76-EXP!X76+STK_CHG!X76-INTMARB!X76</f>
        <v>408.68314703353388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333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672.02373172828891</v>
      </c>
      <c r="D2" s="31">
        <f t="shared" si="0"/>
        <v>646.46337059329301</v>
      </c>
      <c r="E2" s="31">
        <f t="shared" si="0"/>
        <v>627.29312123817692</v>
      </c>
      <c r="F2" s="31">
        <f t="shared" si="0"/>
        <v>675.21874462596713</v>
      </c>
      <c r="G2" s="31">
        <f t="shared" si="0"/>
        <v>727.40447119518478</v>
      </c>
      <c r="H2" s="31">
        <f t="shared" si="0"/>
        <v>754.02983662940665</v>
      </c>
      <c r="I2" s="31">
        <f t="shared" si="0"/>
        <v>798.76036113499583</v>
      </c>
      <c r="J2" s="31">
        <f t="shared" si="0"/>
        <v>843.1976784178845</v>
      </c>
      <c r="K2" s="31">
        <f t="shared" si="0"/>
        <v>874.00877042132424</v>
      </c>
      <c r="L2" s="31">
        <f t="shared" si="0"/>
        <v>819.57583834909713</v>
      </c>
      <c r="M2" s="31">
        <f t="shared" si="0"/>
        <v>878.11693895098892</v>
      </c>
      <c r="N2" s="31">
        <f t="shared" si="0"/>
        <v>915.09028374892534</v>
      </c>
      <c r="O2" s="31">
        <f t="shared" si="0"/>
        <v>923.30662080825448</v>
      </c>
      <c r="P2" s="31">
        <f t="shared" si="0"/>
        <v>933.5769561478935</v>
      </c>
      <c r="Q2" s="31">
        <f t="shared" si="0"/>
        <v>966.44213241616501</v>
      </c>
      <c r="R2" s="31">
        <f t="shared" si="0"/>
        <v>1046.5510748065351</v>
      </c>
      <c r="S2" s="31">
        <f t="shared" si="0"/>
        <v>1149.2547721410151</v>
      </c>
      <c r="T2" s="31">
        <f t="shared" si="0"/>
        <v>1280.5030094582967</v>
      </c>
      <c r="U2" s="31">
        <f t="shared" si="0"/>
        <v>1363.876870163371</v>
      </c>
      <c r="V2" s="31">
        <f t="shared" si="0"/>
        <v>1458.1568357695614</v>
      </c>
      <c r="W2" s="31">
        <f t="shared" si="0"/>
        <v>523.09372312983669</v>
      </c>
      <c r="X2" s="31">
        <f t="shared" ref="X2" si="1">SUM(X3,X17,X22,X25,X26,X51,X52,X71,X74,X75,X76)</f>
        <v>665.83860705073096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INTAVI_PA_IN!C5+INTAVI_PA_EX!C5+INTAVI_FR_IN!C5+INTAVI_FR_EX!C5</f>
        <v>0</v>
      </c>
      <c r="D5" s="10">
        <f>INTAVI_PA_IN!D5+INTAVI_PA_EX!D5+INTAVI_FR_IN!D5+INTAVI_FR_EX!D5</f>
        <v>0</v>
      </c>
      <c r="E5" s="10">
        <f>INTAVI_PA_IN!E5+INTAVI_PA_EX!E5+INTAVI_FR_IN!E5+INTAVI_FR_EX!E5</f>
        <v>0</v>
      </c>
      <c r="F5" s="10">
        <f>INTAVI_PA_IN!F5+INTAVI_PA_EX!F5+INTAVI_FR_IN!F5+INTAVI_FR_EX!F5</f>
        <v>0</v>
      </c>
      <c r="G5" s="10">
        <f>INTAVI_PA_IN!G5+INTAVI_PA_EX!G5+INTAVI_FR_IN!G5+INTAVI_FR_EX!G5</f>
        <v>0</v>
      </c>
      <c r="H5" s="10">
        <f>INTAVI_PA_IN!H5+INTAVI_PA_EX!H5+INTAVI_FR_IN!H5+INTAVI_FR_EX!H5</f>
        <v>0</v>
      </c>
      <c r="I5" s="10">
        <f>INTAVI_PA_IN!I5+INTAVI_PA_EX!I5+INTAVI_FR_IN!I5+INTAVI_FR_EX!I5</f>
        <v>0</v>
      </c>
      <c r="J5" s="10">
        <f>INTAVI_PA_IN!J5+INTAVI_PA_EX!J5+INTAVI_FR_IN!J5+INTAVI_FR_EX!J5</f>
        <v>0</v>
      </c>
      <c r="K5" s="10">
        <f>INTAVI_PA_IN!K5+INTAVI_PA_EX!K5+INTAVI_FR_IN!K5+INTAVI_FR_EX!K5</f>
        <v>0</v>
      </c>
      <c r="L5" s="10">
        <f>INTAVI_PA_IN!L5+INTAVI_PA_EX!L5+INTAVI_FR_IN!L5+INTAVI_FR_EX!L5</f>
        <v>0</v>
      </c>
      <c r="M5" s="10">
        <f>INTAVI_PA_IN!M5+INTAVI_PA_EX!M5+INTAVI_FR_IN!M5+INTAVI_FR_EX!M5</f>
        <v>0</v>
      </c>
      <c r="N5" s="10">
        <f>INTAVI_PA_IN!N5+INTAVI_PA_EX!N5+INTAVI_FR_IN!N5+INTAVI_FR_EX!N5</f>
        <v>0</v>
      </c>
      <c r="O5" s="10">
        <f>INTAVI_PA_IN!O5+INTAVI_PA_EX!O5+INTAVI_FR_IN!O5+INTAVI_FR_EX!O5</f>
        <v>0</v>
      </c>
      <c r="P5" s="10">
        <f>INTAVI_PA_IN!P5+INTAVI_PA_EX!P5+INTAVI_FR_IN!P5+INTAVI_FR_EX!P5</f>
        <v>0</v>
      </c>
      <c r="Q5" s="10">
        <f>INTAVI_PA_IN!Q5+INTAVI_PA_EX!Q5+INTAVI_FR_IN!Q5+INTAVI_FR_EX!Q5</f>
        <v>0</v>
      </c>
      <c r="R5" s="10">
        <f>INTAVI_PA_IN!R5+INTAVI_PA_EX!R5+INTAVI_FR_IN!R5+INTAVI_FR_EX!R5</f>
        <v>0</v>
      </c>
      <c r="S5" s="10">
        <f>INTAVI_PA_IN!S5+INTAVI_PA_EX!S5+INTAVI_FR_IN!S5+INTAVI_FR_EX!S5</f>
        <v>0</v>
      </c>
      <c r="T5" s="10">
        <f>INTAVI_PA_IN!T5+INTAVI_PA_EX!T5+INTAVI_FR_IN!T5+INTAVI_FR_EX!T5</f>
        <v>0</v>
      </c>
      <c r="U5" s="10">
        <f>INTAVI_PA_IN!U5+INTAVI_PA_EX!U5+INTAVI_FR_IN!U5+INTAVI_FR_EX!U5</f>
        <v>0</v>
      </c>
      <c r="V5" s="10">
        <f>INTAVI_PA_IN!V5+INTAVI_PA_EX!V5+INTAVI_FR_IN!V5+INTAVI_FR_EX!V5</f>
        <v>0</v>
      </c>
      <c r="W5" s="10">
        <f>INTAVI_PA_IN!W5+INTAVI_PA_EX!W5+INTAVI_FR_IN!W5+INTAVI_FR_EX!W5</f>
        <v>0</v>
      </c>
      <c r="X5" s="10">
        <f>INTAVI_PA_IN!X5+INTAVI_PA_EX!X5+INTAVI_FR_IN!X5+INTAVI_FR_EX!X5</f>
        <v>0</v>
      </c>
    </row>
    <row r="6" spans="1:24" ht="11.25" customHeight="1" x14ac:dyDescent="0.2">
      <c r="A6" s="41" t="s">
        <v>7</v>
      </c>
      <c r="B6" s="9" t="s">
        <v>8</v>
      </c>
      <c r="C6" s="10">
        <f>INTAVI_PA_IN!C6+INTAVI_PA_EX!C6+INTAVI_FR_IN!C6+INTAVI_FR_EX!C6</f>
        <v>0</v>
      </c>
      <c r="D6" s="10">
        <f>INTAVI_PA_IN!D6+INTAVI_PA_EX!D6+INTAVI_FR_IN!D6+INTAVI_FR_EX!D6</f>
        <v>0</v>
      </c>
      <c r="E6" s="10">
        <f>INTAVI_PA_IN!E6+INTAVI_PA_EX!E6+INTAVI_FR_IN!E6+INTAVI_FR_EX!E6</f>
        <v>0</v>
      </c>
      <c r="F6" s="10">
        <f>INTAVI_PA_IN!F6+INTAVI_PA_EX!F6+INTAVI_FR_IN!F6+INTAVI_FR_EX!F6</f>
        <v>0</v>
      </c>
      <c r="G6" s="10">
        <f>INTAVI_PA_IN!G6+INTAVI_PA_EX!G6+INTAVI_FR_IN!G6+INTAVI_FR_EX!G6</f>
        <v>0</v>
      </c>
      <c r="H6" s="10">
        <f>INTAVI_PA_IN!H6+INTAVI_PA_EX!H6+INTAVI_FR_IN!H6+INTAVI_FR_EX!H6</f>
        <v>0</v>
      </c>
      <c r="I6" s="10">
        <f>INTAVI_PA_IN!I6+INTAVI_PA_EX!I6+INTAVI_FR_IN!I6+INTAVI_FR_EX!I6</f>
        <v>0</v>
      </c>
      <c r="J6" s="10">
        <f>INTAVI_PA_IN!J6+INTAVI_PA_EX!J6+INTAVI_FR_IN!J6+INTAVI_FR_EX!J6</f>
        <v>0</v>
      </c>
      <c r="K6" s="10">
        <f>INTAVI_PA_IN!K6+INTAVI_PA_EX!K6+INTAVI_FR_IN!K6+INTAVI_FR_EX!K6</f>
        <v>0</v>
      </c>
      <c r="L6" s="10">
        <f>INTAVI_PA_IN!L6+INTAVI_PA_EX!L6+INTAVI_FR_IN!L6+INTAVI_FR_EX!L6</f>
        <v>0</v>
      </c>
      <c r="M6" s="10">
        <f>INTAVI_PA_IN!M6+INTAVI_PA_EX!M6+INTAVI_FR_IN!M6+INTAVI_FR_EX!M6</f>
        <v>0</v>
      </c>
      <c r="N6" s="10">
        <f>INTAVI_PA_IN!N6+INTAVI_PA_EX!N6+INTAVI_FR_IN!N6+INTAVI_FR_EX!N6</f>
        <v>0</v>
      </c>
      <c r="O6" s="10">
        <f>INTAVI_PA_IN!O6+INTAVI_PA_EX!O6+INTAVI_FR_IN!O6+INTAVI_FR_EX!O6</f>
        <v>0</v>
      </c>
      <c r="P6" s="10">
        <f>INTAVI_PA_IN!P6+INTAVI_PA_EX!P6+INTAVI_FR_IN!P6+INTAVI_FR_EX!P6</f>
        <v>0</v>
      </c>
      <c r="Q6" s="10">
        <f>INTAVI_PA_IN!Q6+INTAVI_PA_EX!Q6+INTAVI_FR_IN!Q6+INTAVI_FR_EX!Q6</f>
        <v>0</v>
      </c>
      <c r="R6" s="10">
        <f>INTAVI_PA_IN!R6+INTAVI_PA_EX!R6+INTAVI_FR_IN!R6+INTAVI_FR_EX!R6</f>
        <v>0</v>
      </c>
      <c r="S6" s="10">
        <f>INTAVI_PA_IN!S6+INTAVI_PA_EX!S6+INTAVI_FR_IN!S6+INTAVI_FR_EX!S6</f>
        <v>0</v>
      </c>
      <c r="T6" s="10">
        <f>INTAVI_PA_IN!T6+INTAVI_PA_EX!T6+INTAVI_FR_IN!T6+INTAVI_FR_EX!T6</f>
        <v>0</v>
      </c>
      <c r="U6" s="10">
        <f>INTAVI_PA_IN!U6+INTAVI_PA_EX!U6+INTAVI_FR_IN!U6+INTAVI_FR_EX!U6</f>
        <v>0</v>
      </c>
      <c r="V6" s="10">
        <f>INTAVI_PA_IN!V6+INTAVI_PA_EX!V6+INTAVI_FR_IN!V6+INTAVI_FR_EX!V6</f>
        <v>0</v>
      </c>
      <c r="W6" s="10">
        <f>INTAVI_PA_IN!W6+INTAVI_PA_EX!W6+INTAVI_FR_IN!W6+INTAVI_FR_EX!W6</f>
        <v>0</v>
      </c>
      <c r="X6" s="10">
        <f>INTAVI_PA_IN!X6+INTAVI_PA_EX!X6+INTAVI_FR_IN!X6+INTAVI_FR_EX!X6</f>
        <v>0</v>
      </c>
    </row>
    <row r="7" spans="1:24" ht="11.25" customHeight="1" x14ac:dyDescent="0.2">
      <c r="A7" s="41" t="s">
        <v>9</v>
      </c>
      <c r="B7" s="9" t="s">
        <v>10</v>
      </c>
      <c r="C7" s="10">
        <f>INTAVI_PA_IN!C7+INTAVI_PA_EX!C7+INTAVI_FR_IN!C7+INTAVI_FR_EX!C7</f>
        <v>0</v>
      </c>
      <c r="D7" s="10">
        <f>INTAVI_PA_IN!D7+INTAVI_PA_EX!D7+INTAVI_FR_IN!D7+INTAVI_FR_EX!D7</f>
        <v>0</v>
      </c>
      <c r="E7" s="10">
        <f>INTAVI_PA_IN!E7+INTAVI_PA_EX!E7+INTAVI_FR_IN!E7+INTAVI_FR_EX!E7</f>
        <v>0</v>
      </c>
      <c r="F7" s="10">
        <f>INTAVI_PA_IN!F7+INTAVI_PA_EX!F7+INTAVI_FR_IN!F7+INTAVI_FR_EX!F7</f>
        <v>0</v>
      </c>
      <c r="G7" s="10">
        <f>INTAVI_PA_IN!G7+INTAVI_PA_EX!G7+INTAVI_FR_IN!G7+INTAVI_FR_EX!G7</f>
        <v>0</v>
      </c>
      <c r="H7" s="10">
        <f>INTAVI_PA_IN!H7+INTAVI_PA_EX!H7+INTAVI_FR_IN!H7+INTAVI_FR_EX!H7</f>
        <v>0</v>
      </c>
      <c r="I7" s="10">
        <f>INTAVI_PA_IN!I7+INTAVI_PA_EX!I7+INTAVI_FR_IN!I7+INTAVI_FR_EX!I7</f>
        <v>0</v>
      </c>
      <c r="J7" s="10">
        <f>INTAVI_PA_IN!J7+INTAVI_PA_EX!J7+INTAVI_FR_IN!J7+INTAVI_FR_EX!J7</f>
        <v>0</v>
      </c>
      <c r="K7" s="10">
        <f>INTAVI_PA_IN!K7+INTAVI_PA_EX!K7+INTAVI_FR_IN!K7+INTAVI_FR_EX!K7</f>
        <v>0</v>
      </c>
      <c r="L7" s="10">
        <f>INTAVI_PA_IN!L7+INTAVI_PA_EX!L7+INTAVI_FR_IN!L7+INTAVI_FR_EX!L7</f>
        <v>0</v>
      </c>
      <c r="M7" s="10">
        <f>INTAVI_PA_IN!M7+INTAVI_PA_EX!M7+INTAVI_FR_IN!M7+INTAVI_FR_EX!M7</f>
        <v>0</v>
      </c>
      <c r="N7" s="10">
        <f>INTAVI_PA_IN!N7+INTAVI_PA_EX!N7+INTAVI_FR_IN!N7+INTAVI_FR_EX!N7</f>
        <v>0</v>
      </c>
      <c r="O7" s="10">
        <f>INTAVI_PA_IN!O7+INTAVI_PA_EX!O7+INTAVI_FR_IN!O7+INTAVI_FR_EX!O7</f>
        <v>0</v>
      </c>
      <c r="P7" s="10">
        <f>INTAVI_PA_IN!P7+INTAVI_PA_EX!P7+INTAVI_FR_IN!P7+INTAVI_FR_EX!P7</f>
        <v>0</v>
      </c>
      <c r="Q7" s="10">
        <f>INTAVI_PA_IN!Q7+INTAVI_PA_EX!Q7+INTAVI_FR_IN!Q7+INTAVI_FR_EX!Q7</f>
        <v>0</v>
      </c>
      <c r="R7" s="10">
        <f>INTAVI_PA_IN!R7+INTAVI_PA_EX!R7+INTAVI_FR_IN!R7+INTAVI_FR_EX!R7</f>
        <v>0</v>
      </c>
      <c r="S7" s="10">
        <f>INTAVI_PA_IN!S7+INTAVI_PA_EX!S7+INTAVI_FR_IN!S7+INTAVI_FR_EX!S7</f>
        <v>0</v>
      </c>
      <c r="T7" s="10">
        <f>INTAVI_PA_IN!T7+INTAVI_PA_EX!T7+INTAVI_FR_IN!T7+INTAVI_FR_EX!T7</f>
        <v>0</v>
      </c>
      <c r="U7" s="10">
        <f>INTAVI_PA_IN!U7+INTAVI_PA_EX!U7+INTAVI_FR_IN!U7+INTAVI_FR_EX!U7</f>
        <v>0</v>
      </c>
      <c r="V7" s="10">
        <f>INTAVI_PA_IN!V7+INTAVI_PA_EX!V7+INTAVI_FR_IN!V7+INTAVI_FR_EX!V7</f>
        <v>0</v>
      </c>
      <c r="W7" s="10">
        <f>INTAVI_PA_IN!W7+INTAVI_PA_EX!W7+INTAVI_FR_IN!W7+INTAVI_FR_EX!W7</f>
        <v>0</v>
      </c>
      <c r="X7" s="10">
        <f>INTAVI_PA_IN!X7+INTAVI_PA_EX!X7+INTAVI_FR_IN!X7+INTAVI_FR_EX!X7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INTAVI_PA_IN!C9+INTAVI_PA_EX!C9+INTAVI_FR_IN!C9+INTAVI_FR_EX!C9</f>
        <v>0</v>
      </c>
      <c r="D9" s="10">
        <f>INTAVI_PA_IN!D9+INTAVI_PA_EX!D9+INTAVI_FR_IN!D9+INTAVI_FR_EX!D9</f>
        <v>0</v>
      </c>
      <c r="E9" s="10">
        <f>INTAVI_PA_IN!E9+INTAVI_PA_EX!E9+INTAVI_FR_IN!E9+INTAVI_FR_EX!E9</f>
        <v>0</v>
      </c>
      <c r="F9" s="10">
        <f>INTAVI_PA_IN!F9+INTAVI_PA_EX!F9+INTAVI_FR_IN!F9+INTAVI_FR_EX!F9</f>
        <v>0</v>
      </c>
      <c r="G9" s="10">
        <f>INTAVI_PA_IN!G9+INTAVI_PA_EX!G9+INTAVI_FR_IN!G9+INTAVI_FR_EX!G9</f>
        <v>0</v>
      </c>
      <c r="H9" s="10">
        <f>INTAVI_PA_IN!H9+INTAVI_PA_EX!H9+INTAVI_FR_IN!H9+INTAVI_FR_EX!H9</f>
        <v>0</v>
      </c>
      <c r="I9" s="10">
        <f>INTAVI_PA_IN!I9+INTAVI_PA_EX!I9+INTAVI_FR_IN!I9+INTAVI_FR_EX!I9</f>
        <v>0</v>
      </c>
      <c r="J9" s="10">
        <f>INTAVI_PA_IN!J9+INTAVI_PA_EX!J9+INTAVI_FR_IN!J9+INTAVI_FR_EX!J9</f>
        <v>0</v>
      </c>
      <c r="K9" s="10">
        <f>INTAVI_PA_IN!K9+INTAVI_PA_EX!K9+INTAVI_FR_IN!K9+INTAVI_FR_EX!K9</f>
        <v>0</v>
      </c>
      <c r="L9" s="10">
        <f>INTAVI_PA_IN!L9+INTAVI_PA_EX!L9+INTAVI_FR_IN!L9+INTAVI_FR_EX!L9</f>
        <v>0</v>
      </c>
      <c r="M9" s="10">
        <f>INTAVI_PA_IN!M9+INTAVI_PA_EX!M9+INTAVI_FR_IN!M9+INTAVI_FR_EX!M9</f>
        <v>0</v>
      </c>
      <c r="N9" s="10">
        <f>INTAVI_PA_IN!N9+INTAVI_PA_EX!N9+INTAVI_FR_IN!N9+INTAVI_FR_EX!N9</f>
        <v>0</v>
      </c>
      <c r="O9" s="10">
        <f>INTAVI_PA_IN!O9+INTAVI_PA_EX!O9+INTAVI_FR_IN!O9+INTAVI_FR_EX!O9</f>
        <v>0</v>
      </c>
      <c r="P9" s="10">
        <f>INTAVI_PA_IN!P9+INTAVI_PA_EX!P9+INTAVI_FR_IN!P9+INTAVI_FR_EX!P9</f>
        <v>0</v>
      </c>
      <c r="Q9" s="10">
        <f>INTAVI_PA_IN!Q9+INTAVI_PA_EX!Q9+INTAVI_FR_IN!Q9+INTAVI_FR_EX!Q9</f>
        <v>0</v>
      </c>
      <c r="R9" s="10">
        <f>INTAVI_PA_IN!R9+INTAVI_PA_EX!R9+INTAVI_FR_IN!R9+INTAVI_FR_EX!R9</f>
        <v>0</v>
      </c>
      <c r="S9" s="10">
        <f>INTAVI_PA_IN!S9+INTAVI_PA_EX!S9+INTAVI_FR_IN!S9+INTAVI_FR_EX!S9</f>
        <v>0</v>
      </c>
      <c r="T9" s="10">
        <f>INTAVI_PA_IN!T9+INTAVI_PA_EX!T9+INTAVI_FR_IN!T9+INTAVI_FR_EX!T9</f>
        <v>0</v>
      </c>
      <c r="U9" s="10">
        <f>INTAVI_PA_IN!U9+INTAVI_PA_EX!U9+INTAVI_FR_IN!U9+INTAVI_FR_EX!U9</f>
        <v>0</v>
      </c>
      <c r="V9" s="10">
        <f>INTAVI_PA_IN!V9+INTAVI_PA_EX!V9+INTAVI_FR_IN!V9+INTAVI_FR_EX!V9</f>
        <v>0</v>
      </c>
      <c r="W9" s="10">
        <f>INTAVI_PA_IN!W9+INTAVI_PA_EX!W9+INTAVI_FR_IN!W9+INTAVI_FR_EX!W9</f>
        <v>0</v>
      </c>
      <c r="X9" s="10">
        <f>INTAVI_PA_IN!X9+INTAVI_PA_EX!X9+INTAVI_FR_IN!X9+INTAVI_FR_EX!X9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INTAVI_PA_IN!C10+INTAVI_PA_EX!C10+INTAVI_FR_IN!C10+INTAVI_FR_EX!C10</f>
        <v>0</v>
      </c>
      <c r="D10" s="10">
        <f>INTAVI_PA_IN!D10+INTAVI_PA_EX!D10+INTAVI_FR_IN!D10+INTAVI_FR_EX!D10</f>
        <v>0</v>
      </c>
      <c r="E10" s="10">
        <f>INTAVI_PA_IN!E10+INTAVI_PA_EX!E10+INTAVI_FR_IN!E10+INTAVI_FR_EX!E10</f>
        <v>0</v>
      </c>
      <c r="F10" s="10">
        <f>INTAVI_PA_IN!F10+INTAVI_PA_EX!F10+INTAVI_FR_IN!F10+INTAVI_FR_EX!F10</f>
        <v>0</v>
      </c>
      <c r="G10" s="10">
        <f>INTAVI_PA_IN!G10+INTAVI_PA_EX!G10+INTAVI_FR_IN!G10+INTAVI_FR_EX!G10</f>
        <v>0</v>
      </c>
      <c r="H10" s="10">
        <f>INTAVI_PA_IN!H10+INTAVI_PA_EX!H10+INTAVI_FR_IN!H10+INTAVI_FR_EX!H10</f>
        <v>0</v>
      </c>
      <c r="I10" s="10">
        <f>INTAVI_PA_IN!I10+INTAVI_PA_EX!I10+INTAVI_FR_IN!I10+INTAVI_FR_EX!I10</f>
        <v>0</v>
      </c>
      <c r="J10" s="10">
        <f>INTAVI_PA_IN!J10+INTAVI_PA_EX!J10+INTAVI_FR_IN!J10+INTAVI_FR_EX!J10</f>
        <v>0</v>
      </c>
      <c r="K10" s="10">
        <f>INTAVI_PA_IN!K10+INTAVI_PA_EX!K10+INTAVI_FR_IN!K10+INTAVI_FR_EX!K10</f>
        <v>0</v>
      </c>
      <c r="L10" s="10">
        <f>INTAVI_PA_IN!L10+INTAVI_PA_EX!L10+INTAVI_FR_IN!L10+INTAVI_FR_EX!L10</f>
        <v>0</v>
      </c>
      <c r="M10" s="10">
        <f>INTAVI_PA_IN!M10+INTAVI_PA_EX!M10+INTAVI_FR_IN!M10+INTAVI_FR_EX!M10</f>
        <v>0</v>
      </c>
      <c r="N10" s="10">
        <f>INTAVI_PA_IN!N10+INTAVI_PA_EX!N10+INTAVI_FR_IN!N10+INTAVI_FR_EX!N10</f>
        <v>0</v>
      </c>
      <c r="O10" s="10">
        <f>INTAVI_PA_IN!O10+INTAVI_PA_EX!O10+INTAVI_FR_IN!O10+INTAVI_FR_EX!O10</f>
        <v>0</v>
      </c>
      <c r="P10" s="10">
        <f>INTAVI_PA_IN!P10+INTAVI_PA_EX!P10+INTAVI_FR_IN!P10+INTAVI_FR_EX!P10</f>
        <v>0</v>
      </c>
      <c r="Q10" s="10">
        <f>INTAVI_PA_IN!Q10+INTAVI_PA_EX!Q10+INTAVI_FR_IN!Q10+INTAVI_FR_EX!Q10</f>
        <v>0</v>
      </c>
      <c r="R10" s="10">
        <f>INTAVI_PA_IN!R10+INTAVI_PA_EX!R10+INTAVI_FR_IN!R10+INTAVI_FR_EX!R10</f>
        <v>0</v>
      </c>
      <c r="S10" s="10">
        <f>INTAVI_PA_IN!S10+INTAVI_PA_EX!S10+INTAVI_FR_IN!S10+INTAVI_FR_EX!S10</f>
        <v>0</v>
      </c>
      <c r="T10" s="10">
        <f>INTAVI_PA_IN!T10+INTAVI_PA_EX!T10+INTAVI_FR_IN!T10+INTAVI_FR_EX!T10</f>
        <v>0</v>
      </c>
      <c r="U10" s="10">
        <f>INTAVI_PA_IN!U10+INTAVI_PA_EX!U10+INTAVI_FR_IN!U10+INTAVI_FR_EX!U10</f>
        <v>0</v>
      </c>
      <c r="V10" s="10">
        <f>INTAVI_PA_IN!V10+INTAVI_PA_EX!V10+INTAVI_FR_IN!V10+INTAVI_FR_EX!V10</f>
        <v>0</v>
      </c>
      <c r="W10" s="10">
        <f>INTAVI_PA_IN!W10+INTAVI_PA_EX!W10+INTAVI_FR_IN!W10+INTAVI_FR_EX!W10</f>
        <v>0</v>
      </c>
      <c r="X10" s="10">
        <f>INTAVI_PA_IN!X10+INTAVI_PA_EX!X10+INTAVI_FR_IN!X10+INTAVI_FR_EX!X10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INTAVI_PA_IN!C12+INTAVI_PA_EX!C12+INTAVI_FR_IN!C12+INTAVI_FR_EX!C12</f>
        <v>0</v>
      </c>
      <c r="D12" s="10">
        <f>INTAVI_PA_IN!D12+INTAVI_PA_EX!D12+INTAVI_FR_IN!D12+INTAVI_FR_EX!D12</f>
        <v>0</v>
      </c>
      <c r="E12" s="10">
        <f>INTAVI_PA_IN!E12+INTAVI_PA_EX!E12+INTAVI_FR_IN!E12+INTAVI_FR_EX!E12</f>
        <v>0</v>
      </c>
      <c r="F12" s="10">
        <f>INTAVI_PA_IN!F12+INTAVI_PA_EX!F12+INTAVI_FR_IN!F12+INTAVI_FR_EX!F12</f>
        <v>0</v>
      </c>
      <c r="G12" s="10">
        <f>INTAVI_PA_IN!G12+INTAVI_PA_EX!G12+INTAVI_FR_IN!G12+INTAVI_FR_EX!G12</f>
        <v>0</v>
      </c>
      <c r="H12" s="10">
        <f>INTAVI_PA_IN!H12+INTAVI_PA_EX!H12+INTAVI_FR_IN!H12+INTAVI_FR_EX!H12</f>
        <v>0</v>
      </c>
      <c r="I12" s="10">
        <f>INTAVI_PA_IN!I12+INTAVI_PA_EX!I12+INTAVI_FR_IN!I12+INTAVI_FR_EX!I12</f>
        <v>0</v>
      </c>
      <c r="J12" s="10">
        <f>INTAVI_PA_IN!J12+INTAVI_PA_EX!J12+INTAVI_FR_IN!J12+INTAVI_FR_EX!J12</f>
        <v>0</v>
      </c>
      <c r="K12" s="10">
        <f>INTAVI_PA_IN!K12+INTAVI_PA_EX!K12+INTAVI_FR_IN!K12+INTAVI_FR_EX!K12</f>
        <v>0</v>
      </c>
      <c r="L12" s="10">
        <f>INTAVI_PA_IN!L12+INTAVI_PA_EX!L12+INTAVI_FR_IN!L12+INTAVI_FR_EX!L12</f>
        <v>0</v>
      </c>
      <c r="M12" s="10">
        <f>INTAVI_PA_IN!M12+INTAVI_PA_EX!M12+INTAVI_FR_IN!M12+INTAVI_FR_EX!M12</f>
        <v>0</v>
      </c>
      <c r="N12" s="10">
        <f>INTAVI_PA_IN!N12+INTAVI_PA_EX!N12+INTAVI_FR_IN!N12+INTAVI_FR_EX!N12</f>
        <v>0</v>
      </c>
      <c r="O12" s="10">
        <f>INTAVI_PA_IN!O12+INTAVI_PA_EX!O12+INTAVI_FR_IN!O12+INTAVI_FR_EX!O12</f>
        <v>0</v>
      </c>
      <c r="P12" s="10">
        <f>INTAVI_PA_IN!P12+INTAVI_PA_EX!P12+INTAVI_FR_IN!P12+INTAVI_FR_EX!P12</f>
        <v>0</v>
      </c>
      <c r="Q12" s="10">
        <f>INTAVI_PA_IN!Q12+INTAVI_PA_EX!Q12+INTAVI_FR_IN!Q12+INTAVI_FR_EX!Q12</f>
        <v>0</v>
      </c>
      <c r="R12" s="10">
        <f>INTAVI_PA_IN!R12+INTAVI_PA_EX!R12+INTAVI_FR_IN!R12+INTAVI_FR_EX!R12</f>
        <v>0</v>
      </c>
      <c r="S12" s="10">
        <f>INTAVI_PA_IN!S12+INTAVI_PA_EX!S12+INTAVI_FR_IN!S12+INTAVI_FR_EX!S12</f>
        <v>0</v>
      </c>
      <c r="T12" s="10">
        <f>INTAVI_PA_IN!T12+INTAVI_PA_EX!T12+INTAVI_FR_IN!T12+INTAVI_FR_EX!T12</f>
        <v>0</v>
      </c>
      <c r="U12" s="10">
        <f>INTAVI_PA_IN!U12+INTAVI_PA_EX!U12+INTAVI_FR_IN!U12+INTAVI_FR_EX!U12</f>
        <v>0</v>
      </c>
      <c r="V12" s="10">
        <f>INTAVI_PA_IN!V12+INTAVI_PA_EX!V12+INTAVI_FR_IN!V12+INTAVI_FR_EX!V12</f>
        <v>0</v>
      </c>
      <c r="W12" s="10">
        <f>INTAVI_PA_IN!W12+INTAVI_PA_EX!W12+INTAVI_FR_IN!W12+INTAVI_FR_EX!W12</f>
        <v>0</v>
      </c>
      <c r="X12" s="10">
        <f>INTAVI_PA_IN!X12+INTAVI_PA_EX!X12+INTAVI_FR_IN!X12+INTAVI_FR_EX!X12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INTAVI_PA_IN!C13+INTAVI_PA_EX!C13+INTAVI_FR_IN!C13+INTAVI_FR_EX!C13</f>
        <v>0</v>
      </c>
      <c r="D13" s="10">
        <f>INTAVI_PA_IN!D13+INTAVI_PA_EX!D13+INTAVI_FR_IN!D13+INTAVI_FR_EX!D13</f>
        <v>0</v>
      </c>
      <c r="E13" s="10">
        <f>INTAVI_PA_IN!E13+INTAVI_PA_EX!E13+INTAVI_FR_IN!E13+INTAVI_FR_EX!E13</f>
        <v>0</v>
      </c>
      <c r="F13" s="10">
        <f>INTAVI_PA_IN!F13+INTAVI_PA_EX!F13+INTAVI_FR_IN!F13+INTAVI_FR_EX!F13</f>
        <v>0</v>
      </c>
      <c r="G13" s="10">
        <f>INTAVI_PA_IN!G13+INTAVI_PA_EX!G13+INTAVI_FR_IN!G13+INTAVI_FR_EX!G13</f>
        <v>0</v>
      </c>
      <c r="H13" s="10">
        <f>INTAVI_PA_IN!H13+INTAVI_PA_EX!H13+INTAVI_FR_IN!H13+INTAVI_FR_EX!H13</f>
        <v>0</v>
      </c>
      <c r="I13" s="10">
        <f>INTAVI_PA_IN!I13+INTAVI_PA_EX!I13+INTAVI_FR_IN!I13+INTAVI_FR_EX!I13</f>
        <v>0</v>
      </c>
      <c r="J13" s="10">
        <f>INTAVI_PA_IN!J13+INTAVI_PA_EX!J13+INTAVI_FR_IN!J13+INTAVI_FR_EX!J13</f>
        <v>0</v>
      </c>
      <c r="K13" s="10">
        <f>INTAVI_PA_IN!K13+INTAVI_PA_EX!K13+INTAVI_FR_IN!K13+INTAVI_FR_EX!K13</f>
        <v>0</v>
      </c>
      <c r="L13" s="10">
        <f>INTAVI_PA_IN!L13+INTAVI_PA_EX!L13+INTAVI_FR_IN!L13+INTAVI_FR_EX!L13</f>
        <v>0</v>
      </c>
      <c r="M13" s="10">
        <f>INTAVI_PA_IN!M13+INTAVI_PA_EX!M13+INTAVI_FR_IN!M13+INTAVI_FR_EX!M13</f>
        <v>0</v>
      </c>
      <c r="N13" s="10">
        <f>INTAVI_PA_IN!N13+INTAVI_PA_EX!N13+INTAVI_FR_IN!N13+INTAVI_FR_EX!N13</f>
        <v>0</v>
      </c>
      <c r="O13" s="10">
        <f>INTAVI_PA_IN!O13+INTAVI_PA_EX!O13+INTAVI_FR_IN!O13+INTAVI_FR_EX!O13</f>
        <v>0</v>
      </c>
      <c r="P13" s="10">
        <f>INTAVI_PA_IN!P13+INTAVI_PA_EX!P13+INTAVI_FR_IN!P13+INTAVI_FR_EX!P13</f>
        <v>0</v>
      </c>
      <c r="Q13" s="10">
        <f>INTAVI_PA_IN!Q13+INTAVI_PA_EX!Q13+INTAVI_FR_IN!Q13+INTAVI_FR_EX!Q13</f>
        <v>0</v>
      </c>
      <c r="R13" s="10">
        <f>INTAVI_PA_IN!R13+INTAVI_PA_EX!R13+INTAVI_FR_IN!R13+INTAVI_FR_EX!R13</f>
        <v>0</v>
      </c>
      <c r="S13" s="10">
        <f>INTAVI_PA_IN!S13+INTAVI_PA_EX!S13+INTAVI_FR_IN!S13+INTAVI_FR_EX!S13</f>
        <v>0</v>
      </c>
      <c r="T13" s="10">
        <f>INTAVI_PA_IN!T13+INTAVI_PA_EX!T13+INTAVI_FR_IN!T13+INTAVI_FR_EX!T13</f>
        <v>0</v>
      </c>
      <c r="U13" s="10">
        <f>INTAVI_PA_IN!U13+INTAVI_PA_EX!U13+INTAVI_FR_IN!U13+INTAVI_FR_EX!U13</f>
        <v>0</v>
      </c>
      <c r="V13" s="10">
        <f>INTAVI_PA_IN!V13+INTAVI_PA_EX!V13+INTAVI_FR_IN!V13+INTAVI_FR_EX!V13</f>
        <v>0</v>
      </c>
      <c r="W13" s="10">
        <f>INTAVI_PA_IN!W13+INTAVI_PA_EX!W13+INTAVI_FR_IN!W13+INTAVI_FR_EX!W13</f>
        <v>0</v>
      </c>
      <c r="X13" s="10">
        <f>INTAVI_PA_IN!X13+INTAVI_PA_EX!X13+INTAVI_FR_IN!X13+INTAVI_FR_EX!X13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INTAVI_PA_IN!C14+INTAVI_PA_EX!C14+INTAVI_FR_IN!C14+INTAVI_FR_EX!C14</f>
        <v>0</v>
      </c>
      <c r="D14" s="10">
        <f>INTAVI_PA_IN!D14+INTAVI_PA_EX!D14+INTAVI_FR_IN!D14+INTAVI_FR_EX!D14</f>
        <v>0</v>
      </c>
      <c r="E14" s="10">
        <f>INTAVI_PA_IN!E14+INTAVI_PA_EX!E14+INTAVI_FR_IN!E14+INTAVI_FR_EX!E14</f>
        <v>0</v>
      </c>
      <c r="F14" s="10">
        <f>INTAVI_PA_IN!F14+INTAVI_PA_EX!F14+INTAVI_FR_IN!F14+INTAVI_FR_EX!F14</f>
        <v>0</v>
      </c>
      <c r="G14" s="10">
        <f>INTAVI_PA_IN!G14+INTAVI_PA_EX!G14+INTAVI_FR_IN!G14+INTAVI_FR_EX!G14</f>
        <v>0</v>
      </c>
      <c r="H14" s="10">
        <f>INTAVI_PA_IN!H14+INTAVI_PA_EX!H14+INTAVI_FR_IN!H14+INTAVI_FR_EX!H14</f>
        <v>0</v>
      </c>
      <c r="I14" s="10">
        <f>INTAVI_PA_IN!I14+INTAVI_PA_EX!I14+INTAVI_FR_IN!I14+INTAVI_FR_EX!I14</f>
        <v>0</v>
      </c>
      <c r="J14" s="10">
        <f>INTAVI_PA_IN!J14+INTAVI_PA_EX!J14+INTAVI_FR_IN!J14+INTAVI_FR_EX!J14</f>
        <v>0</v>
      </c>
      <c r="K14" s="10">
        <f>INTAVI_PA_IN!K14+INTAVI_PA_EX!K14+INTAVI_FR_IN!K14+INTAVI_FR_EX!K14</f>
        <v>0</v>
      </c>
      <c r="L14" s="10">
        <f>INTAVI_PA_IN!L14+INTAVI_PA_EX!L14+INTAVI_FR_IN!L14+INTAVI_FR_EX!L14</f>
        <v>0</v>
      </c>
      <c r="M14" s="10">
        <f>INTAVI_PA_IN!M14+INTAVI_PA_EX!M14+INTAVI_FR_IN!M14+INTAVI_FR_EX!M14</f>
        <v>0</v>
      </c>
      <c r="N14" s="10">
        <f>INTAVI_PA_IN!N14+INTAVI_PA_EX!N14+INTAVI_FR_IN!N14+INTAVI_FR_EX!N14</f>
        <v>0</v>
      </c>
      <c r="O14" s="10">
        <f>INTAVI_PA_IN!O14+INTAVI_PA_EX!O14+INTAVI_FR_IN!O14+INTAVI_FR_EX!O14</f>
        <v>0</v>
      </c>
      <c r="P14" s="10">
        <f>INTAVI_PA_IN!P14+INTAVI_PA_EX!P14+INTAVI_FR_IN!P14+INTAVI_FR_EX!P14</f>
        <v>0</v>
      </c>
      <c r="Q14" s="10">
        <f>INTAVI_PA_IN!Q14+INTAVI_PA_EX!Q14+INTAVI_FR_IN!Q14+INTAVI_FR_EX!Q14</f>
        <v>0</v>
      </c>
      <c r="R14" s="10">
        <f>INTAVI_PA_IN!R14+INTAVI_PA_EX!R14+INTAVI_FR_IN!R14+INTAVI_FR_EX!R14</f>
        <v>0</v>
      </c>
      <c r="S14" s="10">
        <f>INTAVI_PA_IN!S14+INTAVI_PA_EX!S14+INTAVI_FR_IN!S14+INTAVI_FR_EX!S14</f>
        <v>0</v>
      </c>
      <c r="T14" s="10">
        <f>INTAVI_PA_IN!T14+INTAVI_PA_EX!T14+INTAVI_FR_IN!T14+INTAVI_FR_EX!T14</f>
        <v>0</v>
      </c>
      <c r="U14" s="10">
        <f>INTAVI_PA_IN!U14+INTAVI_PA_EX!U14+INTAVI_FR_IN!U14+INTAVI_FR_EX!U14</f>
        <v>0</v>
      </c>
      <c r="V14" s="10">
        <f>INTAVI_PA_IN!V14+INTAVI_PA_EX!V14+INTAVI_FR_IN!V14+INTAVI_FR_EX!V14</f>
        <v>0</v>
      </c>
      <c r="W14" s="10">
        <f>INTAVI_PA_IN!W14+INTAVI_PA_EX!W14+INTAVI_FR_IN!W14+INTAVI_FR_EX!W14</f>
        <v>0</v>
      </c>
      <c r="X14" s="10">
        <f>INTAVI_PA_IN!X14+INTAVI_PA_EX!X14+INTAVI_FR_IN!X14+INTAVI_FR_EX!X14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INTAVI_PA_IN!C15+INTAVI_PA_EX!C15+INTAVI_FR_IN!C15+INTAVI_FR_EX!C15</f>
        <v>0</v>
      </c>
      <c r="D15" s="10">
        <f>INTAVI_PA_IN!D15+INTAVI_PA_EX!D15+INTAVI_FR_IN!D15+INTAVI_FR_EX!D15</f>
        <v>0</v>
      </c>
      <c r="E15" s="10">
        <f>INTAVI_PA_IN!E15+INTAVI_PA_EX!E15+INTAVI_FR_IN!E15+INTAVI_FR_EX!E15</f>
        <v>0</v>
      </c>
      <c r="F15" s="10">
        <f>INTAVI_PA_IN!F15+INTAVI_PA_EX!F15+INTAVI_FR_IN!F15+INTAVI_FR_EX!F15</f>
        <v>0</v>
      </c>
      <c r="G15" s="10">
        <f>INTAVI_PA_IN!G15+INTAVI_PA_EX!G15+INTAVI_FR_IN!G15+INTAVI_FR_EX!G15</f>
        <v>0</v>
      </c>
      <c r="H15" s="10">
        <f>INTAVI_PA_IN!H15+INTAVI_PA_EX!H15+INTAVI_FR_IN!H15+INTAVI_FR_EX!H15</f>
        <v>0</v>
      </c>
      <c r="I15" s="10">
        <f>INTAVI_PA_IN!I15+INTAVI_PA_EX!I15+INTAVI_FR_IN!I15+INTAVI_FR_EX!I15</f>
        <v>0</v>
      </c>
      <c r="J15" s="10">
        <f>INTAVI_PA_IN!J15+INTAVI_PA_EX!J15+INTAVI_FR_IN!J15+INTAVI_FR_EX!J15</f>
        <v>0</v>
      </c>
      <c r="K15" s="10">
        <f>INTAVI_PA_IN!K15+INTAVI_PA_EX!K15+INTAVI_FR_IN!K15+INTAVI_FR_EX!K15</f>
        <v>0</v>
      </c>
      <c r="L15" s="10">
        <f>INTAVI_PA_IN!L15+INTAVI_PA_EX!L15+INTAVI_FR_IN!L15+INTAVI_FR_EX!L15</f>
        <v>0</v>
      </c>
      <c r="M15" s="10">
        <f>INTAVI_PA_IN!M15+INTAVI_PA_EX!M15+INTAVI_FR_IN!M15+INTAVI_FR_EX!M15</f>
        <v>0</v>
      </c>
      <c r="N15" s="10">
        <f>INTAVI_PA_IN!N15+INTAVI_PA_EX!N15+INTAVI_FR_IN!N15+INTAVI_FR_EX!N15</f>
        <v>0</v>
      </c>
      <c r="O15" s="10">
        <f>INTAVI_PA_IN!O15+INTAVI_PA_EX!O15+INTAVI_FR_IN!O15+INTAVI_FR_EX!O15</f>
        <v>0</v>
      </c>
      <c r="P15" s="10">
        <f>INTAVI_PA_IN!P15+INTAVI_PA_EX!P15+INTAVI_FR_IN!P15+INTAVI_FR_EX!P15</f>
        <v>0</v>
      </c>
      <c r="Q15" s="10">
        <f>INTAVI_PA_IN!Q15+INTAVI_PA_EX!Q15+INTAVI_FR_IN!Q15+INTAVI_FR_EX!Q15</f>
        <v>0</v>
      </c>
      <c r="R15" s="10">
        <f>INTAVI_PA_IN!R15+INTAVI_PA_EX!R15+INTAVI_FR_IN!R15+INTAVI_FR_EX!R15</f>
        <v>0</v>
      </c>
      <c r="S15" s="10">
        <f>INTAVI_PA_IN!S15+INTAVI_PA_EX!S15+INTAVI_FR_IN!S15+INTAVI_FR_EX!S15</f>
        <v>0</v>
      </c>
      <c r="T15" s="10">
        <f>INTAVI_PA_IN!T15+INTAVI_PA_EX!T15+INTAVI_FR_IN!T15+INTAVI_FR_EX!T15</f>
        <v>0</v>
      </c>
      <c r="U15" s="10">
        <f>INTAVI_PA_IN!U15+INTAVI_PA_EX!U15+INTAVI_FR_IN!U15+INTAVI_FR_EX!U15</f>
        <v>0</v>
      </c>
      <c r="V15" s="10">
        <f>INTAVI_PA_IN!V15+INTAVI_PA_EX!V15+INTAVI_FR_IN!V15+INTAVI_FR_EX!V15</f>
        <v>0</v>
      </c>
      <c r="W15" s="10">
        <f>INTAVI_PA_IN!W15+INTAVI_PA_EX!W15+INTAVI_FR_IN!W15+INTAVI_FR_EX!W15</f>
        <v>0</v>
      </c>
      <c r="X15" s="10">
        <f>INTAVI_PA_IN!X15+INTAVI_PA_EX!X15+INTAVI_FR_IN!X15+INTAVI_FR_EX!X15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INTAVI_PA_IN!C16+INTAVI_PA_EX!C16+INTAVI_FR_IN!C16+INTAVI_FR_EX!C16</f>
        <v>0</v>
      </c>
      <c r="D16" s="10">
        <f>INTAVI_PA_IN!D16+INTAVI_PA_EX!D16+INTAVI_FR_IN!D16+INTAVI_FR_EX!D16</f>
        <v>0</v>
      </c>
      <c r="E16" s="10">
        <f>INTAVI_PA_IN!E16+INTAVI_PA_EX!E16+INTAVI_FR_IN!E16+INTAVI_FR_EX!E16</f>
        <v>0</v>
      </c>
      <c r="F16" s="10">
        <f>INTAVI_PA_IN!F16+INTAVI_PA_EX!F16+INTAVI_FR_IN!F16+INTAVI_FR_EX!F16</f>
        <v>0</v>
      </c>
      <c r="G16" s="10">
        <f>INTAVI_PA_IN!G16+INTAVI_PA_EX!G16+INTAVI_FR_IN!G16+INTAVI_FR_EX!G16</f>
        <v>0</v>
      </c>
      <c r="H16" s="10">
        <f>INTAVI_PA_IN!H16+INTAVI_PA_EX!H16+INTAVI_FR_IN!H16+INTAVI_FR_EX!H16</f>
        <v>0</v>
      </c>
      <c r="I16" s="10">
        <f>INTAVI_PA_IN!I16+INTAVI_PA_EX!I16+INTAVI_FR_IN!I16+INTAVI_FR_EX!I16</f>
        <v>0</v>
      </c>
      <c r="J16" s="10">
        <f>INTAVI_PA_IN!J16+INTAVI_PA_EX!J16+INTAVI_FR_IN!J16+INTAVI_FR_EX!J16</f>
        <v>0</v>
      </c>
      <c r="K16" s="10">
        <f>INTAVI_PA_IN!K16+INTAVI_PA_EX!K16+INTAVI_FR_IN!K16+INTAVI_FR_EX!K16</f>
        <v>0</v>
      </c>
      <c r="L16" s="10">
        <f>INTAVI_PA_IN!L16+INTAVI_PA_EX!L16+INTAVI_FR_IN!L16+INTAVI_FR_EX!L16</f>
        <v>0</v>
      </c>
      <c r="M16" s="10">
        <f>INTAVI_PA_IN!M16+INTAVI_PA_EX!M16+INTAVI_FR_IN!M16+INTAVI_FR_EX!M16</f>
        <v>0</v>
      </c>
      <c r="N16" s="10">
        <f>INTAVI_PA_IN!N16+INTAVI_PA_EX!N16+INTAVI_FR_IN!N16+INTAVI_FR_EX!N16</f>
        <v>0</v>
      </c>
      <c r="O16" s="10">
        <f>INTAVI_PA_IN!O16+INTAVI_PA_EX!O16+INTAVI_FR_IN!O16+INTAVI_FR_EX!O16</f>
        <v>0</v>
      </c>
      <c r="P16" s="10">
        <f>INTAVI_PA_IN!P16+INTAVI_PA_EX!P16+INTAVI_FR_IN!P16+INTAVI_FR_EX!P16</f>
        <v>0</v>
      </c>
      <c r="Q16" s="10">
        <f>INTAVI_PA_IN!Q16+INTAVI_PA_EX!Q16+INTAVI_FR_IN!Q16+INTAVI_FR_EX!Q16</f>
        <v>0</v>
      </c>
      <c r="R16" s="10">
        <f>INTAVI_PA_IN!R16+INTAVI_PA_EX!R16+INTAVI_FR_IN!R16+INTAVI_FR_EX!R16</f>
        <v>0</v>
      </c>
      <c r="S16" s="10">
        <f>INTAVI_PA_IN!S16+INTAVI_PA_EX!S16+INTAVI_FR_IN!S16+INTAVI_FR_EX!S16</f>
        <v>0</v>
      </c>
      <c r="T16" s="10">
        <f>INTAVI_PA_IN!T16+INTAVI_PA_EX!T16+INTAVI_FR_IN!T16+INTAVI_FR_EX!T16</f>
        <v>0</v>
      </c>
      <c r="U16" s="10">
        <f>INTAVI_PA_IN!U16+INTAVI_PA_EX!U16+INTAVI_FR_IN!U16+INTAVI_FR_EX!U16</f>
        <v>0</v>
      </c>
      <c r="V16" s="10">
        <f>INTAVI_PA_IN!V16+INTAVI_PA_EX!V16+INTAVI_FR_IN!V16+INTAVI_FR_EX!V16</f>
        <v>0</v>
      </c>
      <c r="W16" s="10">
        <f>INTAVI_PA_IN!W16+INTAVI_PA_EX!W16+INTAVI_FR_IN!W16+INTAVI_FR_EX!W16</f>
        <v>0</v>
      </c>
      <c r="X16" s="10">
        <f>INTAVI_PA_IN!X16+INTAVI_PA_EX!X16+INTAVI_FR_IN!X16+INTAVI_FR_EX!X16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INTAVI_PA_IN!C18+INTAVI_PA_EX!C18+INTAVI_FR_IN!C18+INTAVI_FR_EX!C18</f>
        <v>0</v>
      </c>
      <c r="D18" s="10">
        <f>INTAVI_PA_IN!D18+INTAVI_PA_EX!D18+INTAVI_FR_IN!D18+INTAVI_FR_EX!D18</f>
        <v>0</v>
      </c>
      <c r="E18" s="10">
        <f>INTAVI_PA_IN!E18+INTAVI_PA_EX!E18+INTAVI_FR_IN!E18+INTAVI_FR_EX!E18</f>
        <v>0</v>
      </c>
      <c r="F18" s="10">
        <f>INTAVI_PA_IN!F18+INTAVI_PA_EX!F18+INTAVI_FR_IN!F18+INTAVI_FR_EX!F18</f>
        <v>0</v>
      </c>
      <c r="G18" s="10">
        <f>INTAVI_PA_IN!G18+INTAVI_PA_EX!G18+INTAVI_FR_IN!G18+INTAVI_FR_EX!G18</f>
        <v>0</v>
      </c>
      <c r="H18" s="10">
        <f>INTAVI_PA_IN!H18+INTAVI_PA_EX!H18+INTAVI_FR_IN!H18+INTAVI_FR_EX!H18</f>
        <v>0</v>
      </c>
      <c r="I18" s="10">
        <f>INTAVI_PA_IN!I18+INTAVI_PA_EX!I18+INTAVI_FR_IN!I18+INTAVI_FR_EX!I18</f>
        <v>0</v>
      </c>
      <c r="J18" s="10">
        <f>INTAVI_PA_IN!J18+INTAVI_PA_EX!J18+INTAVI_FR_IN!J18+INTAVI_FR_EX!J18</f>
        <v>0</v>
      </c>
      <c r="K18" s="10">
        <f>INTAVI_PA_IN!K18+INTAVI_PA_EX!K18+INTAVI_FR_IN!K18+INTAVI_FR_EX!K18</f>
        <v>0</v>
      </c>
      <c r="L18" s="10">
        <f>INTAVI_PA_IN!L18+INTAVI_PA_EX!L18+INTAVI_FR_IN!L18+INTAVI_FR_EX!L18</f>
        <v>0</v>
      </c>
      <c r="M18" s="10">
        <f>INTAVI_PA_IN!M18+INTAVI_PA_EX!M18+INTAVI_FR_IN!M18+INTAVI_FR_EX!M18</f>
        <v>0</v>
      </c>
      <c r="N18" s="10">
        <f>INTAVI_PA_IN!N18+INTAVI_PA_EX!N18+INTAVI_FR_IN!N18+INTAVI_FR_EX!N18</f>
        <v>0</v>
      </c>
      <c r="O18" s="10">
        <f>INTAVI_PA_IN!O18+INTAVI_PA_EX!O18+INTAVI_FR_IN!O18+INTAVI_FR_EX!O18</f>
        <v>0</v>
      </c>
      <c r="P18" s="10">
        <f>INTAVI_PA_IN!P18+INTAVI_PA_EX!P18+INTAVI_FR_IN!P18+INTAVI_FR_EX!P18</f>
        <v>0</v>
      </c>
      <c r="Q18" s="10">
        <f>INTAVI_PA_IN!Q18+INTAVI_PA_EX!Q18+INTAVI_FR_IN!Q18+INTAVI_FR_EX!Q18</f>
        <v>0</v>
      </c>
      <c r="R18" s="10">
        <f>INTAVI_PA_IN!R18+INTAVI_PA_EX!R18+INTAVI_FR_IN!R18+INTAVI_FR_EX!R18</f>
        <v>0</v>
      </c>
      <c r="S18" s="10">
        <f>INTAVI_PA_IN!S18+INTAVI_PA_EX!S18+INTAVI_FR_IN!S18+INTAVI_FR_EX!S18</f>
        <v>0</v>
      </c>
      <c r="T18" s="10">
        <f>INTAVI_PA_IN!T18+INTAVI_PA_EX!T18+INTAVI_FR_IN!T18+INTAVI_FR_EX!T18</f>
        <v>0</v>
      </c>
      <c r="U18" s="10">
        <f>INTAVI_PA_IN!U18+INTAVI_PA_EX!U18+INTAVI_FR_IN!U18+INTAVI_FR_EX!U18</f>
        <v>0</v>
      </c>
      <c r="V18" s="10">
        <f>INTAVI_PA_IN!V18+INTAVI_PA_EX!V18+INTAVI_FR_IN!V18+INTAVI_FR_EX!V18</f>
        <v>0</v>
      </c>
      <c r="W18" s="10">
        <f>INTAVI_PA_IN!W18+INTAVI_PA_EX!W18+INTAVI_FR_IN!W18+INTAVI_FR_EX!W18</f>
        <v>0</v>
      </c>
      <c r="X18" s="10">
        <f>INTAVI_PA_IN!X18+INTAVI_PA_EX!X18+INTAVI_FR_IN!X18+INTAVI_FR_EX!X18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INTAVI_PA_IN!C19+INTAVI_PA_EX!C19+INTAVI_FR_IN!C19+INTAVI_FR_EX!C19</f>
        <v>0</v>
      </c>
      <c r="D19" s="10">
        <f>INTAVI_PA_IN!D19+INTAVI_PA_EX!D19+INTAVI_FR_IN!D19+INTAVI_FR_EX!D19</f>
        <v>0</v>
      </c>
      <c r="E19" s="10">
        <f>INTAVI_PA_IN!E19+INTAVI_PA_EX!E19+INTAVI_FR_IN!E19+INTAVI_FR_EX!E19</f>
        <v>0</v>
      </c>
      <c r="F19" s="10">
        <f>INTAVI_PA_IN!F19+INTAVI_PA_EX!F19+INTAVI_FR_IN!F19+INTAVI_FR_EX!F19</f>
        <v>0</v>
      </c>
      <c r="G19" s="10">
        <f>INTAVI_PA_IN!G19+INTAVI_PA_EX!G19+INTAVI_FR_IN!G19+INTAVI_FR_EX!G19</f>
        <v>0</v>
      </c>
      <c r="H19" s="10">
        <f>INTAVI_PA_IN!H19+INTAVI_PA_EX!H19+INTAVI_FR_IN!H19+INTAVI_FR_EX!H19</f>
        <v>0</v>
      </c>
      <c r="I19" s="10">
        <f>INTAVI_PA_IN!I19+INTAVI_PA_EX!I19+INTAVI_FR_IN!I19+INTAVI_FR_EX!I19</f>
        <v>0</v>
      </c>
      <c r="J19" s="10">
        <f>INTAVI_PA_IN!J19+INTAVI_PA_EX!J19+INTAVI_FR_IN!J19+INTAVI_FR_EX!J19</f>
        <v>0</v>
      </c>
      <c r="K19" s="10">
        <f>INTAVI_PA_IN!K19+INTAVI_PA_EX!K19+INTAVI_FR_IN!K19+INTAVI_FR_EX!K19</f>
        <v>0</v>
      </c>
      <c r="L19" s="10">
        <f>INTAVI_PA_IN!L19+INTAVI_PA_EX!L19+INTAVI_FR_IN!L19+INTAVI_FR_EX!L19</f>
        <v>0</v>
      </c>
      <c r="M19" s="10">
        <f>INTAVI_PA_IN!M19+INTAVI_PA_EX!M19+INTAVI_FR_IN!M19+INTAVI_FR_EX!M19</f>
        <v>0</v>
      </c>
      <c r="N19" s="10">
        <f>INTAVI_PA_IN!N19+INTAVI_PA_EX!N19+INTAVI_FR_IN!N19+INTAVI_FR_EX!N19</f>
        <v>0</v>
      </c>
      <c r="O19" s="10">
        <f>INTAVI_PA_IN!O19+INTAVI_PA_EX!O19+INTAVI_FR_IN!O19+INTAVI_FR_EX!O19</f>
        <v>0</v>
      </c>
      <c r="P19" s="10">
        <f>INTAVI_PA_IN!P19+INTAVI_PA_EX!P19+INTAVI_FR_IN!P19+INTAVI_FR_EX!P19</f>
        <v>0</v>
      </c>
      <c r="Q19" s="10">
        <f>INTAVI_PA_IN!Q19+INTAVI_PA_EX!Q19+INTAVI_FR_IN!Q19+INTAVI_FR_EX!Q19</f>
        <v>0</v>
      </c>
      <c r="R19" s="10">
        <f>INTAVI_PA_IN!R19+INTAVI_PA_EX!R19+INTAVI_FR_IN!R19+INTAVI_FR_EX!R19</f>
        <v>0</v>
      </c>
      <c r="S19" s="10">
        <f>INTAVI_PA_IN!S19+INTAVI_PA_EX!S19+INTAVI_FR_IN!S19+INTAVI_FR_EX!S19</f>
        <v>0</v>
      </c>
      <c r="T19" s="10">
        <f>INTAVI_PA_IN!T19+INTAVI_PA_EX!T19+INTAVI_FR_IN!T19+INTAVI_FR_EX!T19</f>
        <v>0</v>
      </c>
      <c r="U19" s="10">
        <f>INTAVI_PA_IN!U19+INTAVI_PA_EX!U19+INTAVI_FR_IN!U19+INTAVI_FR_EX!U19</f>
        <v>0</v>
      </c>
      <c r="V19" s="10">
        <f>INTAVI_PA_IN!V19+INTAVI_PA_EX!V19+INTAVI_FR_IN!V19+INTAVI_FR_EX!V19</f>
        <v>0</v>
      </c>
      <c r="W19" s="10">
        <f>INTAVI_PA_IN!W19+INTAVI_PA_EX!W19+INTAVI_FR_IN!W19+INTAVI_FR_EX!W19</f>
        <v>0</v>
      </c>
      <c r="X19" s="10">
        <f>INTAVI_PA_IN!X19+INTAVI_PA_EX!X19+INTAVI_FR_IN!X19+INTAVI_FR_EX!X19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INTAVI_PA_IN!C20+INTAVI_PA_EX!C20+INTAVI_FR_IN!C20+INTAVI_FR_EX!C20</f>
        <v>0</v>
      </c>
      <c r="D20" s="10">
        <f>INTAVI_PA_IN!D20+INTAVI_PA_EX!D20+INTAVI_FR_IN!D20+INTAVI_FR_EX!D20</f>
        <v>0</v>
      </c>
      <c r="E20" s="10">
        <f>INTAVI_PA_IN!E20+INTAVI_PA_EX!E20+INTAVI_FR_IN!E20+INTAVI_FR_EX!E20</f>
        <v>0</v>
      </c>
      <c r="F20" s="10">
        <f>INTAVI_PA_IN!F20+INTAVI_PA_EX!F20+INTAVI_FR_IN!F20+INTAVI_FR_EX!F20</f>
        <v>0</v>
      </c>
      <c r="G20" s="10">
        <f>INTAVI_PA_IN!G20+INTAVI_PA_EX!G20+INTAVI_FR_IN!G20+INTAVI_FR_EX!G20</f>
        <v>0</v>
      </c>
      <c r="H20" s="10">
        <f>INTAVI_PA_IN!H20+INTAVI_PA_EX!H20+INTAVI_FR_IN!H20+INTAVI_FR_EX!H20</f>
        <v>0</v>
      </c>
      <c r="I20" s="10">
        <f>INTAVI_PA_IN!I20+INTAVI_PA_EX!I20+INTAVI_FR_IN!I20+INTAVI_FR_EX!I20</f>
        <v>0</v>
      </c>
      <c r="J20" s="10">
        <f>INTAVI_PA_IN!J20+INTAVI_PA_EX!J20+INTAVI_FR_IN!J20+INTAVI_FR_EX!J20</f>
        <v>0</v>
      </c>
      <c r="K20" s="10">
        <f>INTAVI_PA_IN!K20+INTAVI_PA_EX!K20+INTAVI_FR_IN!K20+INTAVI_FR_EX!K20</f>
        <v>0</v>
      </c>
      <c r="L20" s="10">
        <f>INTAVI_PA_IN!L20+INTAVI_PA_EX!L20+INTAVI_FR_IN!L20+INTAVI_FR_EX!L20</f>
        <v>0</v>
      </c>
      <c r="M20" s="10">
        <f>INTAVI_PA_IN!M20+INTAVI_PA_EX!M20+INTAVI_FR_IN!M20+INTAVI_FR_EX!M20</f>
        <v>0</v>
      </c>
      <c r="N20" s="10">
        <f>INTAVI_PA_IN!N20+INTAVI_PA_EX!N20+INTAVI_FR_IN!N20+INTAVI_FR_EX!N20</f>
        <v>0</v>
      </c>
      <c r="O20" s="10">
        <f>INTAVI_PA_IN!O20+INTAVI_PA_EX!O20+INTAVI_FR_IN!O20+INTAVI_FR_EX!O20</f>
        <v>0</v>
      </c>
      <c r="P20" s="10">
        <f>INTAVI_PA_IN!P20+INTAVI_PA_EX!P20+INTAVI_FR_IN!P20+INTAVI_FR_EX!P20</f>
        <v>0</v>
      </c>
      <c r="Q20" s="10">
        <f>INTAVI_PA_IN!Q20+INTAVI_PA_EX!Q20+INTAVI_FR_IN!Q20+INTAVI_FR_EX!Q20</f>
        <v>0</v>
      </c>
      <c r="R20" s="10">
        <f>INTAVI_PA_IN!R20+INTAVI_PA_EX!R20+INTAVI_FR_IN!R20+INTAVI_FR_EX!R20</f>
        <v>0</v>
      </c>
      <c r="S20" s="10">
        <f>INTAVI_PA_IN!S20+INTAVI_PA_EX!S20+INTAVI_FR_IN!S20+INTAVI_FR_EX!S20</f>
        <v>0</v>
      </c>
      <c r="T20" s="10">
        <f>INTAVI_PA_IN!T20+INTAVI_PA_EX!T20+INTAVI_FR_IN!T20+INTAVI_FR_EX!T20</f>
        <v>0</v>
      </c>
      <c r="U20" s="10">
        <f>INTAVI_PA_IN!U20+INTAVI_PA_EX!U20+INTAVI_FR_IN!U20+INTAVI_FR_EX!U20</f>
        <v>0</v>
      </c>
      <c r="V20" s="10">
        <f>INTAVI_PA_IN!V20+INTAVI_PA_EX!V20+INTAVI_FR_IN!V20+INTAVI_FR_EX!V20</f>
        <v>0</v>
      </c>
      <c r="W20" s="10">
        <f>INTAVI_PA_IN!W20+INTAVI_PA_EX!W20+INTAVI_FR_IN!W20+INTAVI_FR_EX!W20</f>
        <v>0</v>
      </c>
      <c r="X20" s="10">
        <f>INTAVI_PA_IN!X20+INTAVI_PA_EX!X20+INTAVI_FR_IN!X20+INTAVI_FR_EX!X20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INTAVI_PA_IN!C21+INTAVI_PA_EX!C21+INTAVI_FR_IN!C21+INTAVI_FR_EX!C21</f>
        <v>0</v>
      </c>
      <c r="D21" s="10">
        <f>INTAVI_PA_IN!D21+INTAVI_PA_EX!D21+INTAVI_FR_IN!D21+INTAVI_FR_EX!D21</f>
        <v>0</v>
      </c>
      <c r="E21" s="10">
        <f>INTAVI_PA_IN!E21+INTAVI_PA_EX!E21+INTAVI_FR_IN!E21+INTAVI_FR_EX!E21</f>
        <v>0</v>
      </c>
      <c r="F21" s="10">
        <f>INTAVI_PA_IN!F21+INTAVI_PA_EX!F21+INTAVI_FR_IN!F21+INTAVI_FR_EX!F21</f>
        <v>0</v>
      </c>
      <c r="G21" s="10">
        <f>INTAVI_PA_IN!G21+INTAVI_PA_EX!G21+INTAVI_FR_IN!G21+INTAVI_FR_EX!G21</f>
        <v>0</v>
      </c>
      <c r="H21" s="10">
        <f>INTAVI_PA_IN!H21+INTAVI_PA_EX!H21+INTAVI_FR_IN!H21+INTAVI_FR_EX!H21</f>
        <v>0</v>
      </c>
      <c r="I21" s="10">
        <f>INTAVI_PA_IN!I21+INTAVI_PA_EX!I21+INTAVI_FR_IN!I21+INTAVI_FR_EX!I21</f>
        <v>0</v>
      </c>
      <c r="J21" s="10">
        <f>INTAVI_PA_IN!J21+INTAVI_PA_EX!J21+INTAVI_FR_IN!J21+INTAVI_FR_EX!J21</f>
        <v>0</v>
      </c>
      <c r="K21" s="10">
        <f>INTAVI_PA_IN!K21+INTAVI_PA_EX!K21+INTAVI_FR_IN!K21+INTAVI_FR_EX!K21</f>
        <v>0</v>
      </c>
      <c r="L21" s="10">
        <f>INTAVI_PA_IN!L21+INTAVI_PA_EX!L21+INTAVI_FR_IN!L21+INTAVI_FR_EX!L21</f>
        <v>0</v>
      </c>
      <c r="M21" s="10">
        <f>INTAVI_PA_IN!M21+INTAVI_PA_EX!M21+INTAVI_FR_IN!M21+INTAVI_FR_EX!M21</f>
        <v>0</v>
      </c>
      <c r="N21" s="10">
        <f>INTAVI_PA_IN!N21+INTAVI_PA_EX!N21+INTAVI_FR_IN!N21+INTAVI_FR_EX!N21</f>
        <v>0</v>
      </c>
      <c r="O21" s="10">
        <f>INTAVI_PA_IN!O21+INTAVI_PA_EX!O21+INTAVI_FR_IN!O21+INTAVI_FR_EX!O21</f>
        <v>0</v>
      </c>
      <c r="P21" s="10">
        <f>INTAVI_PA_IN!P21+INTAVI_PA_EX!P21+INTAVI_FR_IN!P21+INTAVI_FR_EX!P21</f>
        <v>0</v>
      </c>
      <c r="Q21" s="10">
        <f>INTAVI_PA_IN!Q21+INTAVI_PA_EX!Q21+INTAVI_FR_IN!Q21+INTAVI_FR_EX!Q21</f>
        <v>0</v>
      </c>
      <c r="R21" s="10">
        <f>INTAVI_PA_IN!R21+INTAVI_PA_EX!R21+INTAVI_FR_IN!R21+INTAVI_FR_EX!R21</f>
        <v>0</v>
      </c>
      <c r="S21" s="10">
        <f>INTAVI_PA_IN!S21+INTAVI_PA_EX!S21+INTAVI_FR_IN!S21+INTAVI_FR_EX!S21</f>
        <v>0</v>
      </c>
      <c r="T21" s="10">
        <f>INTAVI_PA_IN!T21+INTAVI_PA_EX!T21+INTAVI_FR_IN!T21+INTAVI_FR_EX!T21</f>
        <v>0</v>
      </c>
      <c r="U21" s="10">
        <f>INTAVI_PA_IN!U21+INTAVI_PA_EX!U21+INTAVI_FR_IN!U21+INTAVI_FR_EX!U21</f>
        <v>0</v>
      </c>
      <c r="V21" s="10">
        <f>INTAVI_PA_IN!V21+INTAVI_PA_EX!V21+INTAVI_FR_IN!V21+INTAVI_FR_EX!V21</f>
        <v>0</v>
      </c>
      <c r="W21" s="10">
        <f>INTAVI_PA_IN!W21+INTAVI_PA_EX!W21+INTAVI_FR_IN!W21+INTAVI_FR_EX!W21</f>
        <v>0</v>
      </c>
      <c r="X21" s="10">
        <f>INTAVI_PA_IN!X21+INTAVI_PA_EX!X21+INTAVI_FR_IN!X21+INTAVI_FR_EX!X21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INTAVI_PA_IN!C23+INTAVI_PA_EX!C23+INTAVI_FR_IN!C23+INTAVI_FR_EX!C23</f>
        <v>0</v>
      </c>
      <c r="D23" s="10">
        <f>INTAVI_PA_IN!D23+INTAVI_PA_EX!D23+INTAVI_FR_IN!D23+INTAVI_FR_EX!D23</f>
        <v>0</v>
      </c>
      <c r="E23" s="10">
        <f>INTAVI_PA_IN!E23+INTAVI_PA_EX!E23+INTAVI_FR_IN!E23+INTAVI_FR_EX!E23</f>
        <v>0</v>
      </c>
      <c r="F23" s="10">
        <f>INTAVI_PA_IN!F23+INTAVI_PA_EX!F23+INTAVI_FR_IN!F23+INTAVI_FR_EX!F23</f>
        <v>0</v>
      </c>
      <c r="G23" s="10">
        <f>INTAVI_PA_IN!G23+INTAVI_PA_EX!G23+INTAVI_FR_IN!G23+INTAVI_FR_EX!G23</f>
        <v>0</v>
      </c>
      <c r="H23" s="10">
        <f>INTAVI_PA_IN!H23+INTAVI_PA_EX!H23+INTAVI_FR_IN!H23+INTAVI_FR_EX!H23</f>
        <v>0</v>
      </c>
      <c r="I23" s="10">
        <f>INTAVI_PA_IN!I23+INTAVI_PA_EX!I23+INTAVI_FR_IN!I23+INTAVI_FR_EX!I23</f>
        <v>0</v>
      </c>
      <c r="J23" s="10">
        <f>INTAVI_PA_IN!J23+INTAVI_PA_EX!J23+INTAVI_FR_IN!J23+INTAVI_FR_EX!J23</f>
        <v>0</v>
      </c>
      <c r="K23" s="10">
        <f>INTAVI_PA_IN!K23+INTAVI_PA_EX!K23+INTAVI_FR_IN!K23+INTAVI_FR_EX!K23</f>
        <v>0</v>
      </c>
      <c r="L23" s="10">
        <f>INTAVI_PA_IN!L23+INTAVI_PA_EX!L23+INTAVI_FR_IN!L23+INTAVI_FR_EX!L23</f>
        <v>0</v>
      </c>
      <c r="M23" s="10">
        <f>INTAVI_PA_IN!M23+INTAVI_PA_EX!M23+INTAVI_FR_IN!M23+INTAVI_FR_EX!M23</f>
        <v>0</v>
      </c>
      <c r="N23" s="10">
        <f>INTAVI_PA_IN!N23+INTAVI_PA_EX!N23+INTAVI_FR_IN!N23+INTAVI_FR_EX!N23</f>
        <v>0</v>
      </c>
      <c r="O23" s="10">
        <f>INTAVI_PA_IN!O23+INTAVI_PA_EX!O23+INTAVI_FR_IN!O23+INTAVI_FR_EX!O23</f>
        <v>0</v>
      </c>
      <c r="P23" s="10">
        <f>INTAVI_PA_IN!P23+INTAVI_PA_EX!P23+INTAVI_FR_IN!P23+INTAVI_FR_EX!P23</f>
        <v>0</v>
      </c>
      <c r="Q23" s="10">
        <f>INTAVI_PA_IN!Q23+INTAVI_PA_EX!Q23+INTAVI_FR_IN!Q23+INTAVI_FR_EX!Q23</f>
        <v>0</v>
      </c>
      <c r="R23" s="10">
        <f>INTAVI_PA_IN!R23+INTAVI_PA_EX!R23+INTAVI_FR_IN!R23+INTAVI_FR_EX!R23</f>
        <v>0</v>
      </c>
      <c r="S23" s="10">
        <f>INTAVI_PA_IN!S23+INTAVI_PA_EX!S23+INTAVI_FR_IN!S23+INTAVI_FR_EX!S23</f>
        <v>0</v>
      </c>
      <c r="T23" s="10">
        <f>INTAVI_PA_IN!T23+INTAVI_PA_EX!T23+INTAVI_FR_IN!T23+INTAVI_FR_EX!T23</f>
        <v>0</v>
      </c>
      <c r="U23" s="10">
        <f>INTAVI_PA_IN!U23+INTAVI_PA_EX!U23+INTAVI_FR_IN!U23+INTAVI_FR_EX!U23</f>
        <v>0</v>
      </c>
      <c r="V23" s="10">
        <f>INTAVI_PA_IN!V23+INTAVI_PA_EX!V23+INTAVI_FR_IN!V23+INTAVI_FR_EX!V23</f>
        <v>0</v>
      </c>
      <c r="W23" s="10">
        <f>INTAVI_PA_IN!W23+INTAVI_PA_EX!W23+INTAVI_FR_IN!W23+INTAVI_FR_EX!W23</f>
        <v>0</v>
      </c>
      <c r="X23" s="10">
        <f>INTAVI_PA_IN!X23+INTAVI_PA_EX!X23+INTAVI_FR_IN!X23+INTAVI_FR_EX!X23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INTAVI_PA_IN!C24+INTAVI_PA_EX!C24+INTAVI_FR_IN!C24+INTAVI_FR_EX!C24</f>
        <v>0</v>
      </c>
      <c r="D24" s="10">
        <f>INTAVI_PA_IN!D24+INTAVI_PA_EX!D24+INTAVI_FR_IN!D24+INTAVI_FR_EX!D24</f>
        <v>0</v>
      </c>
      <c r="E24" s="10">
        <f>INTAVI_PA_IN!E24+INTAVI_PA_EX!E24+INTAVI_FR_IN!E24+INTAVI_FR_EX!E24</f>
        <v>0</v>
      </c>
      <c r="F24" s="10">
        <f>INTAVI_PA_IN!F24+INTAVI_PA_EX!F24+INTAVI_FR_IN!F24+INTAVI_FR_EX!F24</f>
        <v>0</v>
      </c>
      <c r="G24" s="10">
        <f>INTAVI_PA_IN!G24+INTAVI_PA_EX!G24+INTAVI_FR_IN!G24+INTAVI_FR_EX!G24</f>
        <v>0</v>
      </c>
      <c r="H24" s="10">
        <f>INTAVI_PA_IN!H24+INTAVI_PA_EX!H24+INTAVI_FR_IN!H24+INTAVI_FR_EX!H24</f>
        <v>0</v>
      </c>
      <c r="I24" s="10">
        <f>INTAVI_PA_IN!I24+INTAVI_PA_EX!I24+INTAVI_FR_IN!I24+INTAVI_FR_EX!I24</f>
        <v>0</v>
      </c>
      <c r="J24" s="10">
        <f>INTAVI_PA_IN!J24+INTAVI_PA_EX!J24+INTAVI_FR_IN!J24+INTAVI_FR_EX!J24</f>
        <v>0</v>
      </c>
      <c r="K24" s="10">
        <f>INTAVI_PA_IN!K24+INTAVI_PA_EX!K24+INTAVI_FR_IN!K24+INTAVI_FR_EX!K24</f>
        <v>0</v>
      </c>
      <c r="L24" s="10">
        <f>INTAVI_PA_IN!L24+INTAVI_PA_EX!L24+INTAVI_FR_IN!L24+INTAVI_FR_EX!L24</f>
        <v>0</v>
      </c>
      <c r="M24" s="10">
        <f>INTAVI_PA_IN!M24+INTAVI_PA_EX!M24+INTAVI_FR_IN!M24+INTAVI_FR_EX!M24</f>
        <v>0</v>
      </c>
      <c r="N24" s="10">
        <f>INTAVI_PA_IN!N24+INTAVI_PA_EX!N24+INTAVI_FR_IN!N24+INTAVI_FR_EX!N24</f>
        <v>0</v>
      </c>
      <c r="O24" s="10">
        <f>INTAVI_PA_IN!O24+INTAVI_PA_EX!O24+INTAVI_FR_IN!O24+INTAVI_FR_EX!O24</f>
        <v>0</v>
      </c>
      <c r="P24" s="10">
        <f>INTAVI_PA_IN!P24+INTAVI_PA_EX!P24+INTAVI_FR_IN!P24+INTAVI_FR_EX!P24</f>
        <v>0</v>
      </c>
      <c r="Q24" s="10">
        <f>INTAVI_PA_IN!Q24+INTAVI_PA_EX!Q24+INTAVI_FR_IN!Q24+INTAVI_FR_EX!Q24</f>
        <v>0</v>
      </c>
      <c r="R24" s="10">
        <f>INTAVI_PA_IN!R24+INTAVI_PA_EX!R24+INTAVI_FR_IN!R24+INTAVI_FR_EX!R24</f>
        <v>0</v>
      </c>
      <c r="S24" s="10">
        <f>INTAVI_PA_IN!S24+INTAVI_PA_EX!S24+INTAVI_FR_IN!S24+INTAVI_FR_EX!S24</f>
        <v>0</v>
      </c>
      <c r="T24" s="10">
        <f>INTAVI_PA_IN!T24+INTAVI_PA_EX!T24+INTAVI_FR_IN!T24+INTAVI_FR_EX!T24</f>
        <v>0</v>
      </c>
      <c r="U24" s="10">
        <f>INTAVI_PA_IN!U24+INTAVI_PA_EX!U24+INTAVI_FR_IN!U24+INTAVI_FR_EX!U24</f>
        <v>0</v>
      </c>
      <c r="V24" s="10">
        <f>INTAVI_PA_IN!V24+INTAVI_PA_EX!V24+INTAVI_FR_IN!V24+INTAVI_FR_EX!V24</f>
        <v>0</v>
      </c>
      <c r="W24" s="10">
        <f>INTAVI_PA_IN!W24+INTAVI_PA_EX!W24+INTAVI_FR_IN!W24+INTAVI_FR_EX!W24</f>
        <v>0</v>
      </c>
      <c r="X24" s="10">
        <f>INTAVI_PA_IN!X24+INTAVI_PA_EX!X24+INTAVI_FR_IN!X24+INTAVI_FR_EX!X24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INTAVI_PA_IN!C25+INTAVI_PA_EX!C25+INTAVI_FR_IN!C25+INTAVI_FR_EX!C25</f>
        <v>0</v>
      </c>
      <c r="D25" s="37">
        <f>INTAVI_PA_IN!D25+INTAVI_PA_EX!D25+INTAVI_FR_IN!D25+INTAVI_FR_EX!D25</f>
        <v>0</v>
      </c>
      <c r="E25" s="37">
        <f>INTAVI_PA_IN!E25+INTAVI_PA_EX!E25+INTAVI_FR_IN!E25+INTAVI_FR_EX!E25</f>
        <v>0</v>
      </c>
      <c r="F25" s="37">
        <f>INTAVI_PA_IN!F25+INTAVI_PA_EX!F25+INTAVI_FR_IN!F25+INTAVI_FR_EX!F25</f>
        <v>0</v>
      </c>
      <c r="G25" s="37">
        <f>INTAVI_PA_IN!G25+INTAVI_PA_EX!G25+INTAVI_FR_IN!G25+INTAVI_FR_EX!G25</f>
        <v>0</v>
      </c>
      <c r="H25" s="37">
        <f>INTAVI_PA_IN!H25+INTAVI_PA_EX!H25+INTAVI_FR_IN!H25+INTAVI_FR_EX!H25</f>
        <v>0</v>
      </c>
      <c r="I25" s="37">
        <f>INTAVI_PA_IN!I25+INTAVI_PA_EX!I25+INTAVI_FR_IN!I25+INTAVI_FR_EX!I25</f>
        <v>0</v>
      </c>
      <c r="J25" s="37">
        <f>INTAVI_PA_IN!J25+INTAVI_PA_EX!J25+INTAVI_FR_IN!J25+INTAVI_FR_EX!J25</f>
        <v>0</v>
      </c>
      <c r="K25" s="37">
        <f>INTAVI_PA_IN!K25+INTAVI_PA_EX!K25+INTAVI_FR_IN!K25+INTAVI_FR_EX!K25</f>
        <v>0</v>
      </c>
      <c r="L25" s="37">
        <f>INTAVI_PA_IN!L25+INTAVI_PA_EX!L25+INTAVI_FR_IN!L25+INTAVI_FR_EX!L25</f>
        <v>0</v>
      </c>
      <c r="M25" s="37">
        <f>INTAVI_PA_IN!M25+INTAVI_PA_EX!M25+INTAVI_FR_IN!M25+INTAVI_FR_EX!M25</f>
        <v>0</v>
      </c>
      <c r="N25" s="37">
        <f>INTAVI_PA_IN!N25+INTAVI_PA_EX!N25+INTAVI_FR_IN!N25+INTAVI_FR_EX!N25</f>
        <v>0</v>
      </c>
      <c r="O25" s="37">
        <f>INTAVI_PA_IN!O25+INTAVI_PA_EX!O25+INTAVI_FR_IN!O25+INTAVI_FR_EX!O25</f>
        <v>0</v>
      </c>
      <c r="P25" s="37">
        <f>INTAVI_PA_IN!P25+INTAVI_PA_EX!P25+INTAVI_FR_IN!P25+INTAVI_FR_EX!P25</f>
        <v>0</v>
      </c>
      <c r="Q25" s="37">
        <f>INTAVI_PA_IN!Q25+INTAVI_PA_EX!Q25+INTAVI_FR_IN!Q25+INTAVI_FR_EX!Q25</f>
        <v>0</v>
      </c>
      <c r="R25" s="37">
        <f>INTAVI_PA_IN!R25+INTAVI_PA_EX!R25+INTAVI_FR_IN!R25+INTAVI_FR_EX!R25</f>
        <v>0</v>
      </c>
      <c r="S25" s="37">
        <f>INTAVI_PA_IN!S25+INTAVI_PA_EX!S25+INTAVI_FR_IN!S25+INTAVI_FR_EX!S25</f>
        <v>0</v>
      </c>
      <c r="T25" s="37">
        <f>INTAVI_PA_IN!T25+INTAVI_PA_EX!T25+INTAVI_FR_IN!T25+INTAVI_FR_EX!T25</f>
        <v>0</v>
      </c>
      <c r="U25" s="37">
        <f>INTAVI_PA_IN!U25+INTAVI_PA_EX!U25+INTAVI_FR_IN!U25+INTAVI_FR_EX!U25</f>
        <v>0</v>
      </c>
      <c r="V25" s="37">
        <f>INTAVI_PA_IN!V25+INTAVI_PA_EX!V25+INTAVI_FR_IN!V25+INTAVI_FR_EX!V25</f>
        <v>0</v>
      </c>
      <c r="W25" s="37">
        <f>INTAVI_PA_IN!W25+INTAVI_PA_EX!W25+INTAVI_FR_IN!W25+INTAVI_FR_EX!W25</f>
        <v>0</v>
      </c>
      <c r="X25" s="37">
        <f>INTAVI_PA_IN!X25+INTAVI_PA_EX!X25+INTAVI_FR_IN!X25+INTAVI_FR_EX!X25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672.02373172828891</v>
      </c>
      <c r="D26" s="37">
        <f t="shared" si="14"/>
        <v>646.46337059329301</v>
      </c>
      <c r="E26" s="37">
        <f t="shared" si="14"/>
        <v>627.29312123817692</v>
      </c>
      <c r="F26" s="37">
        <f t="shared" si="14"/>
        <v>675.21874462596713</v>
      </c>
      <c r="G26" s="37">
        <f t="shared" si="14"/>
        <v>727.40447119518478</v>
      </c>
      <c r="H26" s="37">
        <f t="shared" si="14"/>
        <v>754.02983662940665</v>
      </c>
      <c r="I26" s="37">
        <f t="shared" si="14"/>
        <v>798.76036113499583</v>
      </c>
      <c r="J26" s="37">
        <f t="shared" si="14"/>
        <v>843.1976784178845</v>
      </c>
      <c r="K26" s="37">
        <f t="shared" si="14"/>
        <v>874.00877042132424</v>
      </c>
      <c r="L26" s="37">
        <f t="shared" si="14"/>
        <v>819.57583834909713</v>
      </c>
      <c r="M26" s="37">
        <f t="shared" si="14"/>
        <v>878.11693895098892</v>
      </c>
      <c r="N26" s="37">
        <f t="shared" si="14"/>
        <v>915.09028374892534</v>
      </c>
      <c r="O26" s="37">
        <f t="shared" si="14"/>
        <v>923.30662080825448</v>
      </c>
      <c r="P26" s="37">
        <f t="shared" si="14"/>
        <v>933.5769561478935</v>
      </c>
      <c r="Q26" s="37">
        <f t="shared" si="14"/>
        <v>966.44213241616501</v>
      </c>
      <c r="R26" s="37">
        <f t="shared" si="14"/>
        <v>1046.5510748065351</v>
      </c>
      <c r="S26" s="37">
        <f t="shared" si="14"/>
        <v>1149.2547721410151</v>
      </c>
      <c r="T26" s="37">
        <f t="shared" si="14"/>
        <v>1280.5030094582967</v>
      </c>
      <c r="U26" s="37">
        <f t="shared" si="14"/>
        <v>1363.876870163371</v>
      </c>
      <c r="V26" s="37">
        <f t="shared" si="14"/>
        <v>1458.1568357695614</v>
      </c>
      <c r="W26" s="37">
        <f t="shared" si="14"/>
        <v>523.09372312983669</v>
      </c>
      <c r="X26" s="37">
        <f t="shared" ref="X26" si="15">SUM(X27,X33)</f>
        <v>665.83860705073096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INTAVI_PA_IN!C28+INTAVI_PA_EX!C28+INTAVI_FR_IN!C28+INTAVI_FR_EX!C28</f>
        <v>0</v>
      </c>
      <c r="D28" s="10">
        <f>INTAVI_PA_IN!D28+INTAVI_PA_EX!D28+INTAVI_FR_IN!D28+INTAVI_FR_EX!D28</f>
        <v>0</v>
      </c>
      <c r="E28" s="10">
        <f>INTAVI_PA_IN!E28+INTAVI_PA_EX!E28+INTAVI_FR_IN!E28+INTAVI_FR_EX!E28</f>
        <v>0</v>
      </c>
      <c r="F28" s="10">
        <f>INTAVI_PA_IN!F28+INTAVI_PA_EX!F28+INTAVI_FR_IN!F28+INTAVI_FR_EX!F28</f>
        <v>0</v>
      </c>
      <c r="G28" s="10">
        <f>INTAVI_PA_IN!G28+INTAVI_PA_EX!G28+INTAVI_FR_IN!G28+INTAVI_FR_EX!G28</f>
        <v>0</v>
      </c>
      <c r="H28" s="10">
        <f>INTAVI_PA_IN!H28+INTAVI_PA_EX!H28+INTAVI_FR_IN!H28+INTAVI_FR_EX!H28</f>
        <v>0</v>
      </c>
      <c r="I28" s="10">
        <f>INTAVI_PA_IN!I28+INTAVI_PA_EX!I28+INTAVI_FR_IN!I28+INTAVI_FR_EX!I28</f>
        <v>0</v>
      </c>
      <c r="J28" s="10">
        <f>INTAVI_PA_IN!J28+INTAVI_PA_EX!J28+INTAVI_FR_IN!J28+INTAVI_FR_EX!J28</f>
        <v>0</v>
      </c>
      <c r="K28" s="10">
        <f>INTAVI_PA_IN!K28+INTAVI_PA_EX!K28+INTAVI_FR_IN!K28+INTAVI_FR_EX!K28</f>
        <v>0</v>
      </c>
      <c r="L28" s="10">
        <f>INTAVI_PA_IN!L28+INTAVI_PA_EX!L28+INTAVI_FR_IN!L28+INTAVI_FR_EX!L28</f>
        <v>0</v>
      </c>
      <c r="M28" s="10">
        <f>INTAVI_PA_IN!M28+INTAVI_PA_EX!M28+INTAVI_FR_IN!M28+INTAVI_FR_EX!M28</f>
        <v>0</v>
      </c>
      <c r="N28" s="10">
        <f>INTAVI_PA_IN!N28+INTAVI_PA_EX!N28+INTAVI_FR_IN!N28+INTAVI_FR_EX!N28</f>
        <v>0</v>
      </c>
      <c r="O28" s="10">
        <f>INTAVI_PA_IN!O28+INTAVI_PA_EX!O28+INTAVI_FR_IN!O28+INTAVI_FR_EX!O28</f>
        <v>0</v>
      </c>
      <c r="P28" s="10">
        <f>INTAVI_PA_IN!P28+INTAVI_PA_EX!P28+INTAVI_FR_IN!P28+INTAVI_FR_EX!P28</f>
        <v>0</v>
      </c>
      <c r="Q28" s="10">
        <f>INTAVI_PA_IN!Q28+INTAVI_PA_EX!Q28+INTAVI_FR_IN!Q28+INTAVI_FR_EX!Q28</f>
        <v>0</v>
      </c>
      <c r="R28" s="10">
        <f>INTAVI_PA_IN!R28+INTAVI_PA_EX!R28+INTAVI_FR_IN!R28+INTAVI_FR_EX!R28</f>
        <v>0</v>
      </c>
      <c r="S28" s="10">
        <f>INTAVI_PA_IN!S28+INTAVI_PA_EX!S28+INTAVI_FR_IN!S28+INTAVI_FR_EX!S28</f>
        <v>0</v>
      </c>
      <c r="T28" s="10">
        <f>INTAVI_PA_IN!T28+INTAVI_PA_EX!T28+INTAVI_FR_IN!T28+INTAVI_FR_EX!T28</f>
        <v>0</v>
      </c>
      <c r="U28" s="10">
        <f>INTAVI_PA_IN!U28+INTAVI_PA_EX!U28+INTAVI_FR_IN!U28+INTAVI_FR_EX!U28</f>
        <v>0</v>
      </c>
      <c r="V28" s="10">
        <f>INTAVI_PA_IN!V28+INTAVI_PA_EX!V28+INTAVI_FR_IN!V28+INTAVI_FR_EX!V28</f>
        <v>0</v>
      </c>
      <c r="W28" s="10">
        <f>INTAVI_PA_IN!W28+INTAVI_PA_EX!W28+INTAVI_FR_IN!W28+INTAVI_FR_EX!W28</f>
        <v>0</v>
      </c>
      <c r="X28" s="10">
        <f>INTAVI_PA_IN!X28+INTAVI_PA_EX!X28+INTAVI_FR_IN!X28+INTAVI_FR_EX!X28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INTAVI_PA_IN!C29+INTAVI_PA_EX!C29+INTAVI_FR_IN!C29+INTAVI_FR_EX!C29</f>
        <v>0</v>
      </c>
      <c r="D29" s="10">
        <f>INTAVI_PA_IN!D29+INTAVI_PA_EX!D29+INTAVI_FR_IN!D29+INTAVI_FR_EX!D29</f>
        <v>0</v>
      </c>
      <c r="E29" s="10">
        <f>INTAVI_PA_IN!E29+INTAVI_PA_EX!E29+INTAVI_FR_IN!E29+INTAVI_FR_EX!E29</f>
        <v>0</v>
      </c>
      <c r="F29" s="10">
        <f>INTAVI_PA_IN!F29+INTAVI_PA_EX!F29+INTAVI_FR_IN!F29+INTAVI_FR_EX!F29</f>
        <v>0</v>
      </c>
      <c r="G29" s="10">
        <f>INTAVI_PA_IN!G29+INTAVI_PA_EX!G29+INTAVI_FR_IN!G29+INTAVI_FR_EX!G29</f>
        <v>0</v>
      </c>
      <c r="H29" s="10">
        <f>INTAVI_PA_IN!H29+INTAVI_PA_EX!H29+INTAVI_FR_IN!H29+INTAVI_FR_EX!H29</f>
        <v>0</v>
      </c>
      <c r="I29" s="10">
        <f>INTAVI_PA_IN!I29+INTAVI_PA_EX!I29+INTAVI_FR_IN!I29+INTAVI_FR_EX!I29</f>
        <v>0</v>
      </c>
      <c r="J29" s="10">
        <f>INTAVI_PA_IN!J29+INTAVI_PA_EX!J29+INTAVI_FR_IN!J29+INTAVI_FR_EX!J29</f>
        <v>0</v>
      </c>
      <c r="K29" s="10">
        <f>INTAVI_PA_IN!K29+INTAVI_PA_EX!K29+INTAVI_FR_IN!K29+INTAVI_FR_EX!K29</f>
        <v>0</v>
      </c>
      <c r="L29" s="10">
        <f>INTAVI_PA_IN!L29+INTAVI_PA_EX!L29+INTAVI_FR_IN!L29+INTAVI_FR_EX!L29</f>
        <v>0</v>
      </c>
      <c r="M29" s="10">
        <f>INTAVI_PA_IN!M29+INTAVI_PA_EX!M29+INTAVI_FR_IN!M29+INTAVI_FR_EX!M29</f>
        <v>0</v>
      </c>
      <c r="N29" s="10">
        <f>INTAVI_PA_IN!N29+INTAVI_PA_EX!N29+INTAVI_FR_IN!N29+INTAVI_FR_EX!N29</f>
        <v>0</v>
      </c>
      <c r="O29" s="10">
        <f>INTAVI_PA_IN!O29+INTAVI_PA_EX!O29+INTAVI_FR_IN!O29+INTAVI_FR_EX!O29</f>
        <v>0</v>
      </c>
      <c r="P29" s="10">
        <f>INTAVI_PA_IN!P29+INTAVI_PA_EX!P29+INTAVI_FR_IN!P29+INTAVI_FR_EX!P29</f>
        <v>0</v>
      </c>
      <c r="Q29" s="10">
        <f>INTAVI_PA_IN!Q29+INTAVI_PA_EX!Q29+INTAVI_FR_IN!Q29+INTAVI_FR_EX!Q29</f>
        <v>0</v>
      </c>
      <c r="R29" s="10">
        <f>INTAVI_PA_IN!R29+INTAVI_PA_EX!R29+INTAVI_FR_IN!R29+INTAVI_FR_EX!R29</f>
        <v>0</v>
      </c>
      <c r="S29" s="10">
        <f>INTAVI_PA_IN!S29+INTAVI_PA_EX!S29+INTAVI_FR_IN!S29+INTAVI_FR_EX!S29</f>
        <v>0</v>
      </c>
      <c r="T29" s="10">
        <f>INTAVI_PA_IN!T29+INTAVI_PA_EX!T29+INTAVI_FR_IN!T29+INTAVI_FR_EX!T29</f>
        <v>0</v>
      </c>
      <c r="U29" s="10">
        <f>INTAVI_PA_IN!U29+INTAVI_PA_EX!U29+INTAVI_FR_IN!U29+INTAVI_FR_EX!U29</f>
        <v>0</v>
      </c>
      <c r="V29" s="10">
        <f>INTAVI_PA_IN!V29+INTAVI_PA_EX!V29+INTAVI_FR_IN!V29+INTAVI_FR_EX!V29</f>
        <v>0</v>
      </c>
      <c r="W29" s="10">
        <f>INTAVI_PA_IN!W29+INTAVI_PA_EX!W29+INTAVI_FR_IN!W29+INTAVI_FR_EX!W29</f>
        <v>0</v>
      </c>
      <c r="X29" s="10">
        <f>INTAVI_PA_IN!X29+INTAVI_PA_EX!X29+INTAVI_FR_IN!X29+INTAVI_FR_EX!X29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INTAVI_PA_IN!C30+INTAVI_PA_EX!C30+INTAVI_FR_IN!C30+INTAVI_FR_EX!C30</f>
        <v>0</v>
      </c>
      <c r="D30" s="10">
        <f>INTAVI_PA_IN!D30+INTAVI_PA_EX!D30+INTAVI_FR_IN!D30+INTAVI_FR_EX!D30</f>
        <v>0</v>
      </c>
      <c r="E30" s="10">
        <f>INTAVI_PA_IN!E30+INTAVI_PA_EX!E30+INTAVI_FR_IN!E30+INTAVI_FR_EX!E30</f>
        <v>0</v>
      </c>
      <c r="F30" s="10">
        <f>INTAVI_PA_IN!F30+INTAVI_PA_EX!F30+INTAVI_FR_IN!F30+INTAVI_FR_EX!F30</f>
        <v>0</v>
      </c>
      <c r="G30" s="10">
        <f>INTAVI_PA_IN!G30+INTAVI_PA_EX!G30+INTAVI_FR_IN!G30+INTAVI_FR_EX!G30</f>
        <v>0</v>
      </c>
      <c r="H30" s="10">
        <f>INTAVI_PA_IN!H30+INTAVI_PA_EX!H30+INTAVI_FR_IN!H30+INTAVI_FR_EX!H30</f>
        <v>0</v>
      </c>
      <c r="I30" s="10">
        <f>INTAVI_PA_IN!I30+INTAVI_PA_EX!I30+INTAVI_FR_IN!I30+INTAVI_FR_EX!I30</f>
        <v>0</v>
      </c>
      <c r="J30" s="10">
        <f>INTAVI_PA_IN!J30+INTAVI_PA_EX!J30+INTAVI_FR_IN!J30+INTAVI_FR_EX!J30</f>
        <v>0</v>
      </c>
      <c r="K30" s="10">
        <f>INTAVI_PA_IN!K30+INTAVI_PA_EX!K30+INTAVI_FR_IN!K30+INTAVI_FR_EX!K30</f>
        <v>0</v>
      </c>
      <c r="L30" s="10">
        <f>INTAVI_PA_IN!L30+INTAVI_PA_EX!L30+INTAVI_FR_IN!L30+INTAVI_FR_EX!L30</f>
        <v>0</v>
      </c>
      <c r="M30" s="10">
        <f>INTAVI_PA_IN!M30+INTAVI_PA_EX!M30+INTAVI_FR_IN!M30+INTAVI_FR_EX!M30</f>
        <v>0</v>
      </c>
      <c r="N30" s="10">
        <f>INTAVI_PA_IN!N30+INTAVI_PA_EX!N30+INTAVI_FR_IN!N30+INTAVI_FR_EX!N30</f>
        <v>0</v>
      </c>
      <c r="O30" s="10">
        <f>INTAVI_PA_IN!O30+INTAVI_PA_EX!O30+INTAVI_FR_IN!O30+INTAVI_FR_EX!O30</f>
        <v>0</v>
      </c>
      <c r="P30" s="10">
        <f>INTAVI_PA_IN!P30+INTAVI_PA_EX!P30+INTAVI_FR_IN!P30+INTAVI_FR_EX!P30</f>
        <v>0</v>
      </c>
      <c r="Q30" s="10">
        <f>INTAVI_PA_IN!Q30+INTAVI_PA_EX!Q30+INTAVI_FR_IN!Q30+INTAVI_FR_EX!Q30</f>
        <v>0</v>
      </c>
      <c r="R30" s="10">
        <f>INTAVI_PA_IN!R30+INTAVI_PA_EX!R30+INTAVI_FR_IN!R30+INTAVI_FR_EX!R30</f>
        <v>0</v>
      </c>
      <c r="S30" s="10">
        <f>INTAVI_PA_IN!S30+INTAVI_PA_EX!S30+INTAVI_FR_IN!S30+INTAVI_FR_EX!S30</f>
        <v>0</v>
      </c>
      <c r="T30" s="10">
        <f>INTAVI_PA_IN!T30+INTAVI_PA_EX!T30+INTAVI_FR_IN!T30+INTAVI_FR_EX!T30</f>
        <v>0</v>
      </c>
      <c r="U30" s="10">
        <f>INTAVI_PA_IN!U30+INTAVI_PA_EX!U30+INTAVI_FR_IN!U30+INTAVI_FR_EX!U30</f>
        <v>0</v>
      </c>
      <c r="V30" s="10">
        <f>INTAVI_PA_IN!V30+INTAVI_PA_EX!V30+INTAVI_FR_IN!V30+INTAVI_FR_EX!V30</f>
        <v>0</v>
      </c>
      <c r="W30" s="10">
        <f>INTAVI_PA_IN!W30+INTAVI_PA_EX!W30+INTAVI_FR_IN!W30+INTAVI_FR_EX!W30</f>
        <v>0</v>
      </c>
      <c r="X30" s="10">
        <f>INTAVI_PA_IN!X30+INTAVI_PA_EX!X30+INTAVI_FR_IN!X30+INTAVI_FR_EX!X30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INTAVI_PA_IN!C31+INTAVI_PA_EX!C31+INTAVI_FR_IN!C31+INTAVI_FR_EX!C31</f>
        <v>0</v>
      </c>
      <c r="D31" s="10">
        <f>INTAVI_PA_IN!D31+INTAVI_PA_EX!D31+INTAVI_FR_IN!D31+INTAVI_FR_EX!D31</f>
        <v>0</v>
      </c>
      <c r="E31" s="10">
        <f>INTAVI_PA_IN!E31+INTAVI_PA_EX!E31+INTAVI_FR_IN!E31+INTAVI_FR_EX!E31</f>
        <v>0</v>
      </c>
      <c r="F31" s="10">
        <f>INTAVI_PA_IN!F31+INTAVI_PA_EX!F31+INTAVI_FR_IN!F31+INTAVI_FR_EX!F31</f>
        <v>0</v>
      </c>
      <c r="G31" s="10">
        <f>INTAVI_PA_IN!G31+INTAVI_PA_EX!G31+INTAVI_FR_IN!G31+INTAVI_FR_EX!G31</f>
        <v>0</v>
      </c>
      <c r="H31" s="10">
        <f>INTAVI_PA_IN!H31+INTAVI_PA_EX!H31+INTAVI_FR_IN!H31+INTAVI_FR_EX!H31</f>
        <v>0</v>
      </c>
      <c r="I31" s="10">
        <f>INTAVI_PA_IN!I31+INTAVI_PA_EX!I31+INTAVI_FR_IN!I31+INTAVI_FR_EX!I31</f>
        <v>0</v>
      </c>
      <c r="J31" s="10">
        <f>INTAVI_PA_IN!J31+INTAVI_PA_EX!J31+INTAVI_FR_IN!J31+INTAVI_FR_EX!J31</f>
        <v>0</v>
      </c>
      <c r="K31" s="10">
        <f>INTAVI_PA_IN!K31+INTAVI_PA_EX!K31+INTAVI_FR_IN!K31+INTAVI_FR_EX!K31</f>
        <v>0</v>
      </c>
      <c r="L31" s="10">
        <f>INTAVI_PA_IN!L31+INTAVI_PA_EX!L31+INTAVI_FR_IN!L31+INTAVI_FR_EX!L31</f>
        <v>0</v>
      </c>
      <c r="M31" s="10">
        <f>INTAVI_PA_IN!M31+INTAVI_PA_EX!M31+INTAVI_FR_IN!M31+INTAVI_FR_EX!M31</f>
        <v>0</v>
      </c>
      <c r="N31" s="10">
        <f>INTAVI_PA_IN!N31+INTAVI_PA_EX!N31+INTAVI_FR_IN!N31+INTAVI_FR_EX!N31</f>
        <v>0</v>
      </c>
      <c r="O31" s="10">
        <f>INTAVI_PA_IN!O31+INTAVI_PA_EX!O31+INTAVI_FR_IN!O31+INTAVI_FR_EX!O31</f>
        <v>0</v>
      </c>
      <c r="P31" s="10">
        <f>INTAVI_PA_IN!P31+INTAVI_PA_EX!P31+INTAVI_FR_IN!P31+INTAVI_FR_EX!P31</f>
        <v>0</v>
      </c>
      <c r="Q31" s="10">
        <f>INTAVI_PA_IN!Q31+INTAVI_PA_EX!Q31+INTAVI_FR_IN!Q31+INTAVI_FR_EX!Q31</f>
        <v>0</v>
      </c>
      <c r="R31" s="10">
        <f>INTAVI_PA_IN!R31+INTAVI_PA_EX!R31+INTAVI_FR_IN!R31+INTAVI_FR_EX!R31</f>
        <v>0</v>
      </c>
      <c r="S31" s="10">
        <f>INTAVI_PA_IN!S31+INTAVI_PA_EX!S31+INTAVI_FR_IN!S31+INTAVI_FR_EX!S31</f>
        <v>0</v>
      </c>
      <c r="T31" s="10">
        <f>INTAVI_PA_IN!T31+INTAVI_PA_EX!T31+INTAVI_FR_IN!T31+INTAVI_FR_EX!T31</f>
        <v>0</v>
      </c>
      <c r="U31" s="10">
        <f>INTAVI_PA_IN!U31+INTAVI_PA_EX!U31+INTAVI_FR_IN!U31+INTAVI_FR_EX!U31</f>
        <v>0</v>
      </c>
      <c r="V31" s="10">
        <f>INTAVI_PA_IN!V31+INTAVI_PA_EX!V31+INTAVI_FR_IN!V31+INTAVI_FR_EX!V31</f>
        <v>0</v>
      </c>
      <c r="W31" s="10">
        <f>INTAVI_PA_IN!W31+INTAVI_PA_EX!W31+INTAVI_FR_IN!W31+INTAVI_FR_EX!W31</f>
        <v>0</v>
      </c>
      <c r="X31" s="10">
        <f>INTAVI_PA_IN!X31+INTAVI_PA_EX!X31+INTAVI_FR_IN!X31+INTAVI_FR_EX!X31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INTAVI_PA_IN!C32+INTAVI_PA_EX!C32+INTAVI_FR_IN!C32+INTAVI_FR_EX!C32</f>
        <v>0</v>
      </c>
      <c r="D32" s="10">
        <f>INTAVI_PA_IN!D32+INTAVI_PA_EX!D32+INTAVI_FR_IN!D32+INTAVI_FR_EX!D32</f>
        <v>0</v>
      </c>
      <c r="E32" s="10">
        <f>INTAVI_PA_IN!E32+INTAVI_PA_EX!E32+INTAVI_FR_IN!E32+INTAVI_FR_EX!E32</f>
        <v>0</v>
      </c>
      <c r="F32" s="10">
        <f>INTAVI_PA_IN!F32+INTAVI_PA_EX!F32+INTAVI_FR_IN!F32+INTAVI_FR_EX!F32</f>
        <v>0</v>
      </c>
      <c r="G32" s="10">
        <f>INTAVI_PA_IN!G32+INTAVI_PA_EX!G32+INTAVI_FR_IN!G32+INTAVI_FR_EX!G32</f>
        <v>0</v>
      </c>
      <c r="H32" s="10">
        <f>INTAVI_PA_IN!H32+INTAVI_PA_EX!H32+INTAVI_FR_IN!H32+INTAVI_FR_EX!H32</f>
        <v>0</v>
      </c>
      <c r="I32" s="10">
        <f>INTAVI_PA_IN!I32+INTAVI_PA_EX!I32+INTAVI_FR_IN!I32+INTAVI_FR_EX!I32</f>
        <v>0</v>
      </c>
      <c r="J32" s="10">
        <f>INTAVI_PA_IN!J32+INTAVI_PA_EX!J32+INTAVI_FR_IN!J32+INTAVI_FR_EX!J32</f>
        <v>0</v>
      </c>
      <c r="K32" s="10">
        <f>INTAVI_PA_IN!K32+INTAVI_PA_EX!K32+INTAVI_FR_IN!K32+INTAVI_FR_EX!K32</f>
        <v>0</v>
      </c>
      <c r="L32" s="10">
        <f>INTAVI_PA_IN!L32+INTAVI_PA_EX!L32+INTAVI_FR_IN!L32+INTAVI_FR_EX!L32</f>
        <v>0</v>
      </c>
      <c r="M32" s="10">
        <f>INTAVI_PA_IN!M32+INTAVI_PA_EX!M32+INTAVI_FR_IN!M32+INTAVI_FR_EX!M32</f>
        <v>0</v>
      </c>
      <c r="N32" s="10">
        <f>INTAVI_PA_IN!N32+INTAVI_PA_EX!N32+INTAVI_FR_IN!N32+INTAVI_FR_EX!N32</f>
        <v>0</v>
      </c>
      <c r="O32" s="10">
        <f>INTAVI_PA_IN!O32+INTAVI_PA_EX!O32+INTAVI_FR_IN!O32+INTAVI_FR_EX!O32</f>
        <v>0</v>
      </c>
      <c r="P32" s="10">
        <f>INTAVI_PA_IN!P32+INTAVI_PA_EX!P32+INTAVI_FR_IN!P32+INTAVI_FR_EX!P32</f>
        <v>0</v>
      </c>
      <c r="Q32" s="10">
        <f>INTAVI_PA_IN!Q32+INTAVI_PA_EX!Q32+INTAVI_FR_IN!Q32+INTAVI_FR_EX!Q32</f>
        <v>0</v>
      </c>
      <c r="R32" s="10">
        <f>INTAVI_PA_IN!R32+INTAVI_PA_EX!R32+INTAVI_FR_IN!R32+INTAVI_FR_EX!R32</f>
        <v>0</v>
      </c>
      <c r="S32" s="10">
        <f>INTAVI_PA_IN!S32+INTAVI_PA_EX!S32+INTAVI_FR_IN!S32+INTAVI_FR_EX!S32</f>
        <v>0</v>
      </c>
      <c r="T32" s="10">
        <f>INTAVI_PA_IN!T32+INTAVI_PA_EX!T32+INTAVI_FR_IN!T32+INTAVI_FR_EX!T32</f>
        <v>0</v>
      </c>
      <c r="U32" s="10">
        <f>INTAVI_PA_IN!U32+INTAVI_PA_EX!U32+INTAVI_FR_IN!U32+INTAVI_FR_EX!U32</f>
        <v>0</v>
      </c>
      <c r="V32" s="10">
        <f>INTAVI_PA_IN!V32+INTAVI_PA_EX!V32+INTAVI_FR_IN!V32+INTAVI_FR_EX!V32</f>
        <v>0</v>
      </c>
      <c r="W32" s="10">
        <f>INTAVI_PA_IN!W32+INTAVI_PA_EX!W32+INTAVI_FR_IN!W32+INTAVI_FR_EX!W32</f>
        <v>0</v>
      </c>
      <c r="X32" s="10">
        <f>INTAVI_PA_IN!X32+INTAVI_PA_EX!X32+INTAVI_FR_IN!X32+INTAVI_FR_EX!X32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672.02373172828891</v>
      </c>
      <c r="D33" s="29">
        <f t="shared" si="18"/>
        <v>646.46337059329301</v>
      </c>
      <c r="E33" s="29">
        <f t="shared" si="18"/>
        <v>627.29312123817692</v>
      </c>
      <c r="F33" s="29">
        <f t="shared" si="18"/>
        <v>675.21874462596713</v>
      </c>
      <c r="G33" s="29">
        <f t="shared" si="18"/>
        <v>727.40447119518478</v>
      </c>
      <c r="H33" s="29">
        <f t="shared" si="18"/>
        <v>754.02983662940665</v>
      </c>
      <c r="I33" s="29">
        <f t="shared" si="18"/>
        <v>798.76036113499583</v>
      </c>
      <c r="J33" s="29">
        <f t="shared" si="18"/>
        <v>843.1976784178845</v>
      </c>
      <c r="K33" s="29">
        <f t="shared" si="18"/>
        <v>874.00877042132424</v>
      </c>
      <c r="L33" s="29">
        <f t="shared" si="18"/>
        <v>819.57583834909713</v>
      </c>
      <c r="M33" s="29">
        <f t="shared" si="18"/>
        <v>878.11693895098892</v>
      </c>
      <c r="N33" s="29">
        <f t="shared" si="18"/>
        <v>915.09028374892534</v>
      </c>
      <c r="O33" s="29">
        <f t="shared" si="18"/>
        <v>923.30662080825448</v>
      </c>
      <c r="P33" s="29">
        <f t="shared" si="18"/>
        <v>933.5769561478935</v>
      </c>
      <c r="Q33" s="29">
        <f t="shared" si="18"/>
        <v>966.44213241616501</v>
      </c>
      <c r="R33" s="29">
        <f t="shared" si="18"/>
        <v>1046.5510748065351</v>
      </c>
      <c r="S33" s="29">
        <f t="shared" si="18"/>
        <v>1149.2547721410151</v>
      </c>
      <c r="T33" s="29">
        <f t="shared" si="18"/>
        <v>1280.5030094582967</v>
      </c>
      <c r="U33" s="29">
        <f t="shared" si="18"/>
        <v>1363.876870163371</v>
      </c>
      <c r="V33" s="29">
        <f t="shared" si="18"/>
        <v>1458.1568357695614</v>
      </c>
      <c r="W33" s="29">
        <f t="shared" si="18"/>
        <v>523.09372312983669</v>
      </c>
      <c r="X33" s="29">
        <f t="shared" ref="X33" si="19">SUM(X34:X50)</f>
        <v>665.83860705073096</v>
      </c>
    </row>
    <row r="34" spans="1:24" ht="11.25" customHeight="1" x14ac:dyDescent="0.2">
      <c r="A34" s="41" t="s">
        <v>55</v>
      </c>
      <c r="B34" s="9" t="s">
        <v>56</v>
      </c>
      <c r="C34" s="10">
        <f>INTAVI_PA_IN!C34+INTAVI_PA_EX!C34+INTAVI_FR_IN!C34+INTAVI_FR_EX!C34</f>
        <v>0</v>
      </c>
      <c r="D34" s="10">
        <f>INTAVI_PA_IN!D34+INTAVI_PA_EX!D34+INTAVI_FR_IN!D34+INTAVI_FR_EX!D34</f>
        <v>0</v>
      </c>
      <c r="E34" s="10">
        <f>INTAVI_PA_IN!E34+INTAVI_PA_EX!E34+INTAVI_FR_IN!E34+INTAVI_FR_EX!E34</f>
        <v>0</v>
      </c>
      <c r="F34" s="10">
        <f>INTAVI_PA_IN!F34+INTAVI_PA_EX!F34+INTAVI_FR_IN!F34+INTAVI_FR_EX!F34</f>
        <v>0</v>
      </c>
      <c r="G34" s="10">
        <f>INTAVI_PA_IN!G34+INTAVI_PA_EX!G34+INTAVI_FR_IN!G34+INTAVI_FR_EX!G34</f>
        <v>0</v>
      </c>
      <c r="H34" s="10">
        <f>INTAVI_PA_IN!H34+INTAVI_PA_EX!H34+INTAVI_FR_IN!H34+INTAVI_FR_EX!H34</f>
        <v>0</v>
      </c>
      <c r="I34" s="10">
        <f>INTAVI_PA_IN!I34+INTAVI_PA_EX!I34+INTAVI_FR_IN!I34+INTAVI_FR_EX!I34</f>
        <v>0</v>
      </c>
      <c r="J34" s="10">
        <f>INTAVI_PA_IN!J34+INTAVI_PA_EX!J34+INTAVI_FR_IN!J34+INTAVI_FR_EX!J34</f>
        <v>0</v>
      </c>
      <c r="K34" s="10">
        <f>INTAVI_PA_IN!K34+INTAVI_PA_EX!K34+INTAVI_FR_IN!K34+INTAVI_FR_EX!K34</f>
        <v>0</v>
      </c>
      <c r="L34" s="10">
        <f>INTAVI_PA_IN!L34+INTAVI_PA_EX!L34+INTAVI_FR_IN!L34+INTAVI_FR_EX!L34</f>
        <v>0</v>
      </c>
      <c r="M34" s="10">
        <f>INTAVI_PA_IN!M34+INTAVI_PA_EX!M34+INTAVI_FR_IN!M34+INTAVI_FR_EX!M34</f>
        <v>0</v>
      </c>
      <c r="N34" s="10">
        <f>INTAVI_PA_IN!N34+INTAVI_PA_EX!N34+INTAVI_FR_IN!N34+INTAVI_FR_EX!N34</f>
        <v>0</v>
      </c>
      <c r="O34" s="10">
        <f>INTAVI_PA_IN!O34+INTAVI_PA_EX!O34+INTAVI_FR_IN!O34+INTAVI_FR_EX!O34</f>
        <v>0</v>
      </c>
      <c r="P34" s="10">
        <f>INTAVI_PA_IN!P34+INTAVI_PA_EX!P34+INTAVI_FR_IN!P34+INTAVI_FR_EX!P34</f>
        <v>0</v>
      </c>
      <c r="Q34" s="10">
        <f>INTAVI_PA_IN!Q34+INTAVI_PA_EX!Q34+INTAVI_FR_IN!Q34+INTAVI_FR_EX!Q34</f>
        <v>0</v>
      </c>
      <c r="R34" s="10">
        <f>INTAVI_PA_IN!R34+INTAVI_PA_EX!R34+INTAVI_FR_IN!R34+INTAVI_FR_EX!R34</f>
        <v>0</v>
      </c>
      <c r="S34" s="10">
        <f>INTAVI_PA_IN!S34+INTAVI_PA_EX!S34+INTAVI_FR_IN!S34+INTAVI_FR_EX!S34</f>
        <v>0</v>
      </c>
      <c r="T34" s="10">
        <f>INTAVI_PA_IN!T34+INTAVI_PA_EX!T34+INTAVI_FR_IN!T34+INTAVI_FR_EX!T34</f>
        <v>0</v>
      </c>
      <c r="U34" s="10">
        <f>INTAVI_PA_IN!U34+INTAVI_PA_EX!U34+INTAVI_FR_IN!U34+INTAVI_FR_EX!U34</f>
        <v>0</v>
      </c>
      <c r="V34" s="10">
        <f>INTAVI_PA_IN!V34+INTAVI_PA_EX!V34+INTAVI_FR_IN!V34+INTAVI_FR_EX!V34</f>
        <v>0</v>
      </c>
      <c r="W34" s="10">
        <f>INTAVI_PA_IN!W34+INTAVI_PA_EX!W34+INTAVI_FR_IN!W34+INTAVI_FR_EX!W34</f>
        <v>0</v>
      </c>
      <c r="X34" s="10">
        <f>INTAVI_PA_IN!X34+INTAVI_PA_EX!X34+INTAVI_FR_IN!X34+INTAVI_FR_EX!X34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INTAVI_PA_IN!C35+INTAVI_PA_EX!C35+INTAVI_FR_IN!C35+INTAVI_FR_EX!C35</f>
        <v>0</v>
      </c>
      <c r="D35" s="10">
        <f>INTAVI_PA_IN!D35+INTAVI_PA_EX!D35+INTAVI_FR_IN!D35+INTAVI_FR_EX!D35</f>
        <v>0</v>
      </c>
      <c r="E35" s="10">
        <f>INTAVI_PA_IN!E35+INTAVI_PA_EX!E35+INTAVI_FR_IN!E35+INTAVI_FR_EX!E35</f>
        <v>0</v>
      </c>
      <c r="F35" s="10">
        <f>INTAVI_PA_IN!F35+INTAVI_PA_EX!F35+INTAVI_FR_IN!F35+INTAVI_FR_EX!F35</f>
        <v>0</v>
      </c>
      <c r="G35" s="10">
        <f>INTAVI_PA_IN!G35+INTAVI_PA_EX!G35+INTAVI_FR_IN!G35+INTAVI_FR_EX!G35</f>
        <v>0</v>
      </c>
      <c r="H35" s="10">
        <f>INTAVI_PA_IN!H35+INTAVI_PA_EX!H35+INTAVI_FR_IN!H35+INTAVI_FR_EX!H35</f>
        <v>0</v>
      </c>
      <c r="I35" s="10">
        <f>INTAVI_PA_IN!I35+INTAVI_PA_EX!I35+INTAVI_FR_IN!I35+INTAVI_FR_EX!I35</f>
        <v>0</v>
      </c>
      <c r="J35" s="10">
        <f>INTAVI_PA_IN!J35+INTAVI_PA_EX!J35+INTAVI_FR_IN!J35+INTAVI_FR_EX!J35</f>
        <v>0</v>
      </c>
      <c r="K35" s="10">
        <f>INTAVI_PA_IN!K35+INTAVI_PA_EX!K35+INTAVI_FR_IN!K35+INTAVI_FR_EX!K35</f>
        <v>0</v>
      </c>
      <c r="L35" s="10">
        <f>INTAVI_PA_IN!L35+INTAVI_PA_EX!L35+INTAVI_FR_IN!L35+INTAVI_FR_EX!L35</f>
        <v>0</v>
      </c>
      <c r="M35" s="10">
        <f>INTAVI_PA_IN!M35+INTAVI_PA_EX!M35+INTAVI_FR_IN!M35+INTAVI_FR_EX!M35</f>
        <v>0</v>
      </c>
      <c r="N35" s="10">
        <f>INTAVI_PA_IN!N35+INTAVI_PA_EX!N35+INTAVI_FR_IN!N35+INTAVI_FR_EX!N35</f>
        <v>0</v>
      </c>
      <c r="O35" s="10">
        <f>INTAVI_PA_IN!O35+INTAVI_PA_EX!O35+INTAVI_FR_IN!O35+INTAVI_FR_EX!O35</f>
        <v>0</v>
      </c>
      <c r="P35" s="10">
        <f>INTAVI_PA_IN!P35+INTAVI_PA_EX!P35+INTAVI_FR_IN!P35+INTAVI_FR_EX!P35</f>
        <v>0</v>
      </c>
      <c r="Q35" s="10">
        <f>INTAVI_PA_IN!Q35+INTAVI_PA_EX!Q35+INTAVI_FR_IN!Q35+INTAVI_FR_EX!Q35</f>
        <v>0</v>
      </c>
      <c r="R35" s="10">
        <f>INTAVI_PA_IN!R35+INTAVI_PA_EX!R35+INTAVI_FR_IN!R35+INTAVI_FR_EX!R35</f>
        <v>0</v>
      </c>
      <c r="S35" s="10">
        <f>INTAVI_PA_IN!S35+INTAVI_PA_EX!S35+INTAVI_FR_IN!S35+INTAVI_FR_EX!S35</f>
        <v>0</v>
      </c>
      <c r="T35" s="10">
        <f>INTAVI_PA_IN!T35+INTAVI_PA_EX!T35+INTAVI_FR_IN!T35+INTAVI_FR_EX!T35</f>
        <v>0</v>
      </c>
      <c r="U35" s="10">
        <f>INTAVI_PA_IN!U35+INTAVI_PA_EX!U35+INTAVI_FR_IN!U35+INTAVI_FR_EX!U35</f>
        <v>0</v>
      </c>
      <c r="V35" s="10">
        <f>INTAVI_PA_IN!V35+INTAVI_PA_EX!V35+INTAVI_FR_IN!V35+INTAVI_FR_EX!V35</f>
        <v>0</v>
      </c>
      <c r="W35" s="10">
        <f>INTAVI_PA_IN!W35+INTAVI_PA_EX!W35+INTAVI_FR_IN!W35+INTAVI_FR_EX!W35</f>
        <v>0</v>
      </c>
      <c r="X35" s="10">
        <f>INTAVI_PA_IN!X35+INTAVI_PA_EX!X35+INTAVI_FR_IN!X35+INTAVI_FR_EX!X35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INTAVI_PA_IN!C36+INTAVI_PA_EX!C36+INTAVI_FR_IN!C36+INTAVI_FR_EX!C36</f>
        <v>0</v>
      </c>
      <c r="D36" s="10">
        <f>INTAVI_PA_IN!D36+INTAVI_PA_EX!D36+INTAVI_FR_IN!D36+INTAVI_FR_EX!D36</f>
        <v>0</v>
      </c>
      <c r="E36" s="10">
        <f>INTAVI_PA_IN!E36+INTAVI_PA_EX!E36+INTAVI_FR_IN!E36+INTAVI_FR_EX!E36</f>
        <v>0</v>
      </c>
      <c r="F36" s="10">
        <f>INTAVI_PA_IN!F36+INTAVI_PA_EX!F36+INTAVI_FR_IN!F36+INTAVI_FR_EX!F36</f>
        <v>0</v>
      </c>
      <c r="G36" s="10">
        <f>INTAVI_PA_IN!G36+INTAVI_PA_EX!G36+INTAVI_FR_IN!G36+INTAVI_FR_EX!G36</f>
        <v>0</v>
      </c>
      <c r="H36" s="10">
        <f>INTAVI_PA_IN!H36+INTAVI_PA_EX!H36+INTAVI_FR_IN!H36+INTAVI_FR_EX!H36</f>
        <v>0</v>
      </c>
      <c r="I36" s="10">
        <f>INTAVI_PA_IN!I36+INTAVI_PA_EX!I36+INTAVI_FR_IN!I36+INTAVI_FR_EX!I36</f>
        <v>0</v>
      </c>
      <c r="J36" s="10">
        <f>INTAVI_PA_IN!J36+INTAVI_PA_EX!J36+INTAVI_FR_IN!J36+INTAVI_FR_EX!J36</f>
        <v>0</v>
      </c>
      <c r="K36" s="10">
        <f>INTAVI_PA_IN!K36+INTAVI_PA_EX!K36+INTAVI_FR_IN!K36+INTAVI_FR_EX!K36</f>
        <v>0</v>
      </c>
      <c r="L36" s="10">
        <f>INTAVI_PA_IN!L36+INTAVI_PA_EX!L36+INTAVI_FR_IN!L36+INTAVI_FR_EX!L36</f>
        <v>0</v>
      </c>
      <c r="M36" s="10">
        <f>INTAVI_PA_IN!M36+INTAVI_PA_EX!M36+INTAVI_FR_IN!M36+INTAVI_FR_EX!M36</f>
        <v>0</v>
      </c>
      <c r="N36" s="10">
        <f>INTAVI_PA_IN!N36+INTAVI_PA_EX!N36+INTAVI_FR_IN!N36+INTAVI_FR_EX!N36</f>
        <v>0</v>
      </c>
      <c r="O36" s="10">
        <f>INTAVI_PA_IN!O36+INTAVI_PA_EX!O36+INTAVI_FR_IN!O36+INTAVI_FR_EX!O36</f>
        <v>0</v>
      </c>
      <c r="P36" s="10">
        <f>INTAVI_PA_IN!P36+INTAVI_PA_EX!P36+INTAVI_FR_IN!P36+INTAVI_FR_EX!P36</f>
        <v>0</v>
      </c>
      <c r="Q36" s="10">
        <f>INTAVI_PA_IN!Q36+INTAVI_PA_EX!Q36+INTAVI_FR_IN!Q36+INTAVI_FR_EX!Q36</f>
        <v>0</v>
      </c>
      <c r="R36" s="10">
        <f>INTAVI_PA_IN!R36+INTAVI_PA_EX!R36+INTAVI_FR_IN!R36+INTAVI_FR_EX!R36</f>
        <v>0</v>
      </c>
      <c r="S36" s="10">
        <f>INTAVI_PA_IN!S36+INTAVI_PA_EX!S36+INTAVI_FR_IN!S36+INTAVI_FR_EX!S36</f>
        <v>0</v>
      </c>
      <c r="T36" s="10">
        <f>INTAVI_PA_IN!T36+INTAVI_PA_EX!T36+INTAVI_FR_IN!T36+INTAVI_FR_EX!T36</f>
        <v>0</v>
      </c>
      <c r="U36" s="10">
        <f>INTAVI_PA_IN!U36+INTAVI_PA_EX!U36+INTAVI_FR_IN!U36+INTAVI_FR_EX!U36</f>
        <v>0</v>
      </c>
      <c r="V36" s="10">
        <f>INTAVI_PA_IN!V36+INTAVI_PA_EX!V36+INTAVI_FR_IN!V36+INTAVI_FR_EX!V36</f>
        <v>0</v>
      </c>
      <c r="W36" s="10">
        <f>INTAVI_PA_IN!W36+INTAVI_PA_EX!W36+INTAVI_FR_IN!W36+INTAVI_FR_EX!W36</f>
        <v>0</v>
      </c>
      <c r="X36" s="10">
        <f>INTAVI_PA_IN!X36+INTAVI_PA_EX!X36+INTAVI_FR_IN!X36+INTAVI_FR_EX!X36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INTAVI_PA_IN!C37+INTAVI_PA_EX!C37+INTAVI_FR_IN!C37+INTAVI_FR_EX!C37</f>
        <v>0</v>
      </c>
      <c r="D37" s="10">
        <f>INTAVI_PA_IN!D37+INTAVI_PA_EX!D37+INTAVI_FR_IN!D37+INTAVI_FR_EX!D37</f>
        <v>0</v>
      </c>
      <c r="E37" s="10">
        <f>INTAVI_PA_IN!E37+INTAVI_PA_EX!E37+INTAVI_FR_IN!E37+INTAVI_FR_EX!E37</f>
        <v>0</v>
      </c>
      <c r="F37" s="10">
        <f>INTAVI_PA_IN!F37+INTAVI_PA_EX!F37+INTAVI_FR_IN!F37+INTAVI_FR_EX!F37</f>
        <v>0</v>
      </c>
      <c r="G37" s="10">
        <f>INTAVI_PA_IN!G37+INTAVI_PA_EX!G37+INTAVI_FR_IN!G37+INTAVI_FR_EX!G37</f>
        <v>0</v>
      </c>
      <c r="H37" s="10">
        <f>INTAVI_PA_IN!H37+INTAVI_PA_EX!H37+INTAVI_FR_IN!H37+INTAVI_FR_EX!H37</f>
        <v>0</v>
      </c>
      <c r="I37" s="10">
        <f>INTAVI_PA_IN!I37+INTAVI_PA_EX!I37+INTAVI_FR_IN!I37+INTAVI_FR_EX!I37</f>
        <v>0</v>
      </c>
      <c r="J37" s="10">
        <f>INTAVI_PA_IN!J37+INTAVI_PA_EX!J37+INTAVI_FR_IN!J37+INTAVI_FR_EX!J37</f>
        <v>0</v>
      </c>
      <c r="K37" s="10">
        <f>INTAVI_PA_IN!K37+INTAVI_PA_EX!K37+INTAVI_FR_IN!K37+INTAVI_FR_EX!K37</f>
        <v>0</v>
      </c>
      <c r="L37" s="10">
        <f>INTAVI_PA_IN!L37+INTAVI_PA_EX!L37+INTAVI_FR_IN!L37+INTAVI_FR_EX!L37</f>
        <v>0</v>
      </c>
      <c r="M37" s="10">
        <f>INTAVI_PA_IN!M37+INTAVI_PA_EX!M37+INTAVI_FR_IN!M37+INTAVI_FR_EX!M37</f>
        <v>0</v>
      </c>
      <c r="N37" s="10">
        <f>INTAVI_PA_IN!N37+INTAVI_PA_EX!N37+INTAVI_FR_IN!N37+INTAVI_FR_EX!N37</f>
        <v>0</v>
      </c>
      <c r="O37" s="10">
        <f>INTAVI_PA_IN!O37+INTAVI_PA_EX!O37+INTAVI_FR_IN!O37+INTAVI_FR_EX!O37</f>
        <v>0</v>
      </c>
      <c r="P37" s="10">
        <f>INTAVI_PA_IN!P37+INTAVI_PA_EX!P37+INTAVI_FR_IN!P37+INTAVI_FR_EX!P37</f>
        <v>0</v>
      </c>
      <c r="Q37" s="10">
        <f>INTAVI_PA_IN!Q37+INTAVI_PA_EX!Q37+INTAVI_FR_IN!Q37+INTAVI_FR_EX!Q37</f>
        <v>0</v>
      </c>
      <c r="R37" s="10">
        <f>INTAVI_PA_IN!R37+INTAVI_PA_EX!R37+INTAVI_FR_IN!R37+INTAVI_FR_EX!R37</f>
        <v>0</v>
      </c>
      <c r="S37" s="10">
        <f>INTAVI_PA_IN!S37+INTAVI_PA_EX!S37+INTAVI_FR_IN!S37+INTAVI_FR_EX!S37</f>
        <v>0</v>
      </c>
      <c r="T37" s="10">
        <f>INTAVI_PA_IN!T37+INTAVI_PA_EX!T37+INTAVI_FR_IN!T37+INTAVI_FR_EX!T37</f>
        <v>0</v>
      </c>
      <c r="U37" s="10">
        <f>INTAVI_PA_IN!U37+INTAVI_PA_EX!U37+INTAVI_FR_IN!U37+INTAVI_FR_EX!U37</f>
        <v>0</v>
      </c>
      <c r="V37" s="10">
        <f>INTAVI_PA_IN!V37+INTAVI_PA_EX!V37+INTAVI_FR_IN!V37+INTAVI_FR_EX!V37</f>
        <v>0</v>
      </c>
      <c r="W37" s="10">
        <f>INTAVI_PA_IN!W37+INTAVI_PA_EX!W37+INTAVI_FR_IN!W37+INTAVI_FR_EX!W37</f>
        <v>0</v>
      </c>
      <c r="X37" s="10">
        <f>INTAVI_PA_IN!X37+INTAVI_PA_EX!X37+INTAVI_FR_IN!X37+INTAVI_FR_EX!X37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INTAVI_PA_IN!C38+INTAVI_PA_EX!C38+INTAVI_FR_IN!C38+INTAVI_FR_EX!C38</f>
        <v>0</v>
      </c>
      <c r="D38" s="10">
        <f>INTAVI_PA_IN!D38+INTAVI_PA_EX!D38+INTAVI_FR_IN!D38+INTAVI_FR_EX!D38</f>
        <v>0</v>
      </c>
      <c r="E38" s="10">
        <f>INTAVI_PA_IN!E38+INTAVI_PA_EX!E38+INTAVI_FR_IN!E38+INTAVI_FR_EX!E38</f>
        <v>0</v>
      </c>
      <c r="F38" s="10">
        <f>INTAVI_PA_IN!F38+INTAVI_PA_EX!F38+INTAVI_FR_IN!F38+INTAVI_FR_EX!F38</f>
        <v>0</v>
      </c>
      <c r="G38" s="10">
        <f>INTAVI_PA_IN!G38+INTAVI_PA_EX!G38+INTAVI_FR_IN!G38+INTAVI_FR_EX!G38</f>
        <v>0</v>
      </c>
      <c r="H38" s="10">
        <f>INTAVI_PA_IN!H38+INTAVI_PA_EX!H38+INTAVI_FR_IN!H38+INTAVI_FR_EX!H38</f>
        <v>0</v>
      </c>
      <c r="I38" s="10">
        <f>INTAVI_PA_IN!I38+INTAVI_PA_EX!I38+INTAVI_FR_IN!I38+INTAVI_FR_EX!I38</f>
        <v>0</v>
      </c>
      <c r="J38" s="10">
        <f>INTAVI_PA_IN!J38+INTAVI_PA_EX!J38+INTAVI_FR_IN!J38+INTAVI_FR_EX!J38</f>
        <v>0</v>
      </c>
      <c r="K38" s="10">
        <f>INTAVI_PA_IN!K38+INTAVI_PA_EX!K38+INTAVI_FR_IN!K38+INTAVI_FR_EX!K38</f>
        <v>0</v>
      </c>
      <c r="L38" s="10">
        <f>INTAVI_PA_IN!L38+INTAVI_PA_EX!L38+INTAVI_FR_IN!L38+INTAVI_FR_EX!L38</f>
        <v>0</v>
      </c>
      <c r="M38" s="10">
        <f>INTAVI_PA_IN!M38+INTAVI_PA_EX!M38+INTAVI_FR_IN!M38+INTAVI_FR_EX!M38</f>
        <v>0</v>
      </c>
      <c r="N38" s="10">
        <f>INTAVI_PA_IN!N38+INTAVI_PA_EX!N38+INTAVI_FR_IN!N38+INTAVI_FR_EX!N38</f>
        <v>0</v>
      </c>
      <c r="O38" s="10">
        <f>INTAVI_PA_IN!O38+INTAVI_PA_EX!O38+INTAVI_FR_IN!O38+INTAVI_FR_EX!O38</f>
        <v>0</v>
      </c>
      <c r="P38" s="10">
        <f>INTAVI_PA_IN!P38+INTAVI_PA_EX!P38+INTAVI_FR_IN!P38+INTAVI_FR_EX!P38</f>
        <v>0</v>
      </c>
      <c r="Q38" s="10">
        <f>INTAVI_PA_IN!Q38+INTAVI_PA_EX!Q38+INTAVI_FR_IN!Q38+INTAVI_FR_EX!Q38</f>
        <v>0</v>
      </c>
      <c r="R38" s="10">
        <f>INTAVI_PA_IN!R38+INTAVI_PA_EX!R38+INTAVI_FR_IN!R38+INTAVI_FR_EX!R38</f>
        <v>0</v>
      </c>
      <c r="S38" s="10">
        <f>INTAVI_PA_IN!S38+INTAVI_PA_EX!S38+INTAVI_FR_IN!S38+INTAVI_FR_EX!S38</f>
        <v>0</v>
      </c>
      <c r="T38" s="10">
        <f>INTAVI_PA_IN!T38+INTAVI_PA_EX!T38+INTAVI_FR_IN!T38+INTAVI_FR_EX!T38</f>
        <v>0</v>
      </c>
      <c r="U38" s="10">
        <f>INTAVI_PA_IN!U38+INTAVI_PA_EX!U38+INTAVI_FR_IN!U38+INTAVI_FR_EX!U38</f>
        <v>0</v>
      </c>
      <c r="V38" s="10">
        <f>INTAVI_PA_IN!V38+INTAVI_PA_EX!V38+INTAVI_FR_IN!V38+INTAVI_FR_EX!V38</f>
        <v>0</v>
      </c>
      <c r="W38" s="10">
        <f>INTAVI_PA_IN!W38+INTAVI_PA_EX!W38+INTAVI_FR_IN!W38+INTAVI_FR_EX!W38</f>
        <v>0</v>
      </c>
      <c r="X38" s="10">
        <f>INTAVI_PA_IN!X38+INTAVI_PA_EX!X38+INTAVI_FR_IN!X38+INTAVI_FR_EX!X38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INTAVI_PA_IN!C39+INTAVI_PA_EX!C39+INTAVI_FR_IN!C39+INTAVI_FR_EX!C39</f>
        <v>0</v>
      </c>
      <c r="D39" s="10">
        <f>INTAVI_PA_IN!D39+INTAVI_PA_EX!D39+INTAVI_FR_IN!D39+INTAVI_FR_EX!D39</f>
        <v>0</v>
      </c>
      <c r="E39" s="10">
        <f>INTAVI_PA_IN!E39+INTAVI_PA_EX!E39+INTAVI_FR_IN!E39+INTAVI_FR_EX!E39</f>
        <v>0</v>
      </c>
      <c r="F39" s="10">
        <f>INTAVI_PA_IN!F39+INTAVI_PA_EX!F39+INTAVI_FR_IN!F39+INTAVI_FR_EX!F39</f>
        <v>0</v>
      </c>
      <c r="G39" s="10">
        <f>INTAVI_PA_IN!G39+INTAVI_PA_EX!G39+INTAVI_FR_IN!G39+INTAVI_FR_EX!G39</f>
        <v>0</v>
      </c>
      <c r="H39" s="10">
        <f>INTAVI_PA_IN!H39+INTAVI_PA_EX!H39+INTAVI_FR_IN!H39+INTAVI_FR_EX!H39</f>
        <v>0</v>
      </c>
      <c r="I39" s="10">
        <f>INTAVI_PA_IN!I39+INTAVI_PA_EX!I39+INTAVI_FR_IN!I39+INTAVI_FR_EX!I39</f>
        <v>0</v>
      </c>
      <c r="J39" s="10">
        <f>INTAVI_PA_IN!J39+INTAVI_PA_EX!J39+INTAVI_FR_IN!J39+INTAVI_FR_EX!J39</f>
        <v>0</v>
      </c>
      <c r="K39" s="10">
        <f>INTAVI_PA_IN!K39+INTAVI_PA_EX!K39+INTAVI_FR_IN!K39+INTAVI_FR_EX!K39</f>
        <v>0</v>
      </c>
      <c r="L39" s="10">
        <f>INTAVI_PA_IN!L39+INTAVI_PA_EX!L39+INTAVI_FR_IN!L39+INTAVI_FR_EX!L39</f>
        <v>0</v>
      </c>
      <c r="M39" s="10">
        <f>INTAVI_PA_IN!M39+INTAVI_PA_EX!M39+INTAVI_FR_IN!M39+INTAVI_FR_EX!M39</f>
        <v>0</v>
      </c>
      <c r="N39" s="10">
        <f>INTAVI_PA_IN!N39+INTAVI_PA_EX!N39+INTAVI_FR_IN!N39+INTAVI_FR_EX!N39</f>
        <v>0</v>
      </c>
      <c r="O39" s="10">
        <f>INTAVI_PA_IN!O39+INTAVI_PA_EX!O39+INTAVI_FR_IN!O39+INTAVI_FR_EX!O39</f>
        <v>0</v>
      </c>
      <c r="P39" s="10">
        <f>INTAVI_PA_IN!P39+INTAVI_PA_EX!P39+INTAVI_FR_IN!P39+INTAVI_FR_EX!P39</f>
        <v>0</v>
      </c>
      <c r="Q39" s="10">
        <f>INTAVI_PA_IN!Q39+INTAVI_PA_EX!Q39+INTAVI_FR_IN!Q39+INTAVI_FR_EX!Q39</f>
        <v>0</v>
      </c>
      <c r="R39" s="10">
        <f>INTAVI_PA_IN!R39+INTAVI_PA_EX!R39+INTAVI_FR_IN!R39+INTAVI_FR_EX!R39</f>
        <v>0</v>
      </c>
      <c r="S39" s="10">
        <f>INTAVI_PA_IN!S39+INTAVI_PA_EX!S39+INTAVI_FR_IN!S39+INTAVI_FR_EX!S39</f>
        <v>0</v>
      </c>
      <c r="T39" s="10">
        <f>INTAVI_PA_IN!T39+INTAVI_PA_EX!T39+INTAVI_FR_IN!T39+INTAVI_FR_EX!T39</f>
        <v>0</v>
      </c>
      <c r="U39" s="10">
        <f>INTAVI_PA_IN!U39+INTAVI_PA_EX!U39+INTAVI_FR_IN!U39+INTAVI_FR_EX!U39</f>
        <v>0</v>
      </c>
      <c r="V39" s="10">
        <f>INTAVI_PA_IN!V39+INTAVI_PA_EX!V39+INTAVI_FR_IN!V39+INTAVI_FR_EX!V39</f>
        <v>0</v>
      </c>
      <c r="W39" s="10">
        <f>INTAVI_PA_IN!W39+INTAVI_PA_EX!W39+INTAVI_FR_IN!W39+INTAVI_FR_EX!W39</f>
        <v>0</v>
      </c>
      <c r="X39" s="10">
        <f>INTAVI_PA_IN!X39+INTAVI_PA_EX!X39+INTAVI_FR_IN!X39+INTAVI_FR_EX!X39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INTAVI_PA_IN!C40+INTAVI_PA_EX!C40+INTAVI_FR_IN!C40+INTAVI_FR_EX!C40</f>
        <v>672.02373172828891</v>
      </c>
      <c r="D40" s="10">
        <f>INTAVI_PA_IN!D40+INTAVI_PA_EX!D40+INTAVI_FR_IN!D40+INTAVI_FR_EX!D40</f>
        <v>646.46337059329301</v>
      </c>
      <c r="E40" s="10">
        <f>INTAVI_PA_IN!E40+INTAVI_PA_EX!E40+INTAVI_FR_IN!E40+INTAVI_FR_EX!E40</f>
        <v>627.29312123817692</v>
      </c>
      <c r="F40" s="10">
        <f>INTAVI_PA_IN!F40+INTAVI_PA_EX!F40+INTAVI_FR_IN!F40+INTAVI_FR_EX!F40</f>
        <v>675.21874462596713</v>
      </c>
      <c r="G40" s="10">
        <f>INTAVI_PA_IN!G40+INTAVI_PA_EX!G40+INTAVI_FR_IN!G40+INTAVI_FR_EX!G40</f>
        <v>727.40447119518478</v>
      </c>
      <c r="H40" s="10">
        <f>INTAVI_PA_IN!H40+INTAVI_PA_EX!H40+INTAVI_FR_IN!H40+INTAVI_FR_EX!H40</f>
        <v>754.02983662940665</v>
      </c>
      <c r="I40" s="10">
        <f>INTAVI_PA_IN!I40+INTAVI_PA_EX!I40+INTAVI_FR_IN!I40+INTAVI_FR_EX!I40</f>
        <v>798.76036113499583</v>
      </c>
      <c r="J40" s="10">
        <f>INTAVI_PA_IN!J40+INTAVI_PA_EX!J40+INTAVI_FR_IN!J40+INTAVI_FR_EX!J40</f>
        <v>843.1976784178845</v>
      </c>
      <c r="K40" s="10">
        <f>INTAVI_PA_IN!K40+INTAVI_PA_EX!K40+INTAVI_FR_IN!K40+INTAVI_FR_EX!K40</f>
        <v>874.00877042132424</v>
      </c>
      <c r="L40" s="10">
        <f>INTAVI_PA_IN!L40+INTAVI_PA_EX!L40+INTAVI_FR_IN!L40+INTAVI_FR_EX!L40</f>
        <v>819.57583834909713</v>
      </c>
      <c r="M40" s="10">
        <f>INTAVI_PA_IN!M40+INTAVI_PA_EX!M40+INTAVI_FR_IN!M40+INTAVI_FR_EX!M40</f>
        <v>878.11693895098892</v>
      </c>
      <c r="N40" s="10">
        <f>INTAVI_PA_IN!N40+INTAVI_PA_EX!N40+INTAVI_FR_IN!N40+INTAVI_FR_EX!N40</f>
        <v>915.09028374892534</v>
      </c>
      <c r="O40" s="10">
        <f>INTAVI_PA_IN!O40+INTAVI_PA_EX!O40+INTAVI_FR_IN!O40+INTAVI_FR_EX!O40</f>
        <v>923.30662080825448</v>
      </c>
      <c r="P40" s="10">
        <f>INTAVI_PA_IN!P40+INTAVI_PA_EX!P40+INTAVI_FR_IN!P40+INTAVI_FR_EX!P40</f>
        <v>933.5769561478935</v>
      </c>
      <c r="Q40" s="10">
        <f>INTAVI_PA_IN!Q40+INTAVI_PA_EX!Q40+INTAVI_FR_IN!Q40+INTAVI_FR_EX!Q40</f>
        <v>966.44213241616501</v>
      </c>
      <c r="R40" s="10">
        <f>INTAVI_PA_IN!R40+INTAVI_PA_EX!R40+INTAVI_FR_IN!R40+INTAVI_FR_EX!R40</f>
        <v>1046.5510748065351</v>
      </c>
      <c r="S40" s="10">
        <f>INTAVI_PA_IN!S40+INTAVI_PA_EX!S40+INTAVI_FR_IN!S40+INTAVI_FR_EX!S40</f>
        <v>1149.2547721410151</v>
      </c>
      <c r="T40" s="10">
        <f>INTAVI_PA_IN!T40+INTAVI_PA_EX!T40+INTAVI_FR_IN!T40+INTAVI_FR_EX!T40</f>
        <v>1280.5030094582967</v>
      </c>
      <c r="U40" s="10">
        <f>INTAVI_PA_IN!U40+INTAVI_PA_EX!U40+INTAVI_FR_IN!U40+INTAVI_FR_EX!U40</f>
        <v>1363.876870163371</v>
      </c>
      <c r="V40" s="10">
        <f>INTAVI_PA_IN!V40+INTAVI_PA_EX!V40+INTAVI_FR_IN!V40+INTAVI_FR_EX!V40</f>
        <v>1458.1568357695614</v>
      </c>
      <c r="W40" s="10">
        <f>INTAVI_PA_IN!W40+INTAVI_PA_EX!W40+INTAVI_FR_IN!W40+INTAVI_FR_EX!W40</f>
        <v>523.09372312983669</v>
      </c>
      <c r="X40" s="10">
        <f>INTAVI_PA_IN!X40+INTAVI_PA_EX!X40+INTAVI_FR_IN!X40+INTAVI_FR_EX!X40</f>
        <v>665.83860705073096</v>
      </c>
    </row>
    <row r="41" spans="1:24" ht="11.25" customHeight="1" x14ac:dyDescent="0.2">
      <c r="A41" s="41" t="s">
        <v>69</v>
      </c>
      <c r="B41" s="9" t="s">
        <v>70</v>
      </c>
      <c r="C41" s="10">
        <f>INTAVI_PA_IN!C41+INTAVI_PA_EX!C41+INTAVI_FR_IN!C41+INTAVI_FR_EX!C41</f>
        <v>0</v>
      </c>
      <c r="D41" s="10">
        <f>INTAVI_PA_IN!D41+INTAVI_PA_EX!D41+INTAVI_FR_IN!D41+INTAVI_FR_EX!D41</f>
        <v>0</v>
      </c>
      <c r="E41" s="10">
        <f>INTAVI_PA_IN!E41+INTAVI_PA_EX!E41+INTAVI_FR_IN!E41+INTAVI_FR_EX!E41</f>
        <v>0</v>
      </c>
      <c r="F41" s="10">
        <f>INTAVI_PA_IN!F41+INTAVI_PA_EX!F41+INTAVI_FR_IN!F41+INTAVI_FR_EX!F41</f>
        <v>0</v>
      </c>
      <c r="G41" s="10">
        <f>INTAVI_PA_IN!G41+INTAVI_PA_EX!G41+INTAVI_FR_IN!G41+INTAVI_FR_EX!G41</f>
        <v>0</v>
      </c>
      <c r="H41" s="10">
        <f>INTAVI_PA_IN!H41+INTAVI_PA_EX!H41+INTAVI_FR_IN!H41+INTAVI_FR_EX!H41</f>
        <v>0</v>
      </c>
      <c r="I41" s="10">
        <f>INTAVI_PA_IN!I41+INTAVI_PA_EX!I41+INTAVI_FR_IN!I41+INTAVI_FR_EX!I41</f>
        <v>0</v>
      </c>
      <c r="J41" s="10">
        <f>INTAVI_PA_IN!J41+INTAVI_PA_EX!J41+INTAVI_FR_IN!J41+INTAVI_FR_EX!J41</f>
        <v>0</v>
      </c>
      <c r="K41" s="10">
        <f>INTAVI_PA_IN!K41+INTAVI_PA_EX!K41+INTAVI_FR_IN!K41+INTAVI_FR_EX!K41</f>
        <v>0</v>
      </c>
      <c r="L41" s="10">
        <f>INTAVI_PA_IN!L41+INTAVI_PA_EX!L41+INTAVI_FR_IN!L41+INTAVI_FR_EX!L41</f>
        <v>0</v>
      </c>
      <c r="M41" s="10">
        <f>INTAVI_PA_IN!M41+INTAVI_PA_EX!M41+INTAVI_FR_IN!M41+INTAVI_FR_EX!M41</f>
        <v>0</v>
      </c>
      <c r="N41" s="10">
        <f>INTAVI_PA_IN!N41+INTAVI_PA_EX!N41+INTAVI_FR_IN!N41+INTAVI_FR_EX!N41</f>
        <v>0</v>
      </c>
      <c r="O41" s="10">
        <f>INTAVI_PA_IN!O41+INTAVI_PA_EX!O41+INTAVI_FR_IN!O41+INTAVI_FR_EX!O41</f>
        <v>0</v>
      </c>
      <c r="P41" s="10">
        <f>INTAVI_PA_IN!P41+INTAVI_PA_EX!P41+INTAVI_FR_IN!P41+INTAVI_FR_EX!P41</f>
        <v>0</v>
      </c>
      <c r="Q41" s="10">
        <f>INTAVI_PA_IN!Q41+INTAVI_PA_EX!Q41+INTAVI_FR_IN!Q41+INTAVI_FR_EX!Q41</f>
        <v>0</v>
      </c>
      <c r="R41" s="10">
        <f>INTAVI_PA_IN!R41+INTAVI_PA_EX!R41+INTAVI_FR_IN!R41+INTAVI_FR_EX!R41</f>
        <v>0</v>
      </c>
      <c r="S41" s="10">
        <f>INTAVI_PA_IN!S41+INTAVI_PA_EX!S41+INTAVI_FR_IN!S41+INTAVI_FR_EX!S41</f>
        <v>0</v>
      </c>
      <c r="T41" s="10">
        <f>INTAVI_PA_IN!T41+INTAVI_PA_EX!T41+INTAVI_FR_IN!T41+INTAVI_FR_EX!T41</f>
        <v>0</v>
      </c>
      <c r="U41" s="10">
        <f>INTAVI_PA_IN!U41+INTAVI_PA_EX!U41+INTAVI_FR_IN!U41+INTAVI_FR_EX!U41</f>
        <v>0</v>
      </c>
      <c r="V41" s="10">
        <f>INTAVI_PA_IN!V41+INTAVI_PA_EX!V41+INTAVI_FR_IN!V41+INTAVI_FR_EX!V41</f>
        <v>0</v>
      </c>
      <c r="W41" s="10">
        <f>INTAVI_PA_IN!W41+INTAVI_PA_EX!W41+INTAVI_FR_IN!W41+INTAVI_FR_EX!W41</f>
        <v>0</v>
      </c>
      <c r="X41" s="10">
        <f>INTAVI_PA_IN!X41+INTAVI_PA_EX!X41+INTAVI_FR_IN!X41+INTAVI_FR_EX!X41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INTAVI_PA_IN!C42+INTAVI_PA_EX!C42+INTAVI_FR_IN!C42+INTAVI_FR_EX!C42</f>
        <v>0</v>
      </c>
      <c r="D42" s="10">
        <f>INTAVI_PA_IN!D42+INTAVI_PA_EX!D42+INTAVI_FR_IN!D42+INTAVI_FR_EX!D42</f>
        <v>0</v>
      </c>
      <c r="E42" s="10">
        <f>INTAVI_PA_IN!E42+INTAVI_PA_EX!E42+INTAVI_FR_IN!E42+INTAVI_FR_EX!E42</f>
        <v>0</v>
      </c>
      <c r="F42" s="10">
        <f>INTAVI_PA_IN!F42+INTAVI_PA_EX!F42+INTAVI_FR_IN!F42+INTAVI_FR_EX!F42</f>
        <v>0</v>
      </c>
      <c r="G42" s="10">
        <f>INTAVI_PA_IN!G42+INTAVI_PA_EX!G42+INTAVI_FR_IN!G42+INTAVI_FR_EX!G42</f>
        <v>0</v>
      </c>
      <c r="H42" s="10">
        <f>INTAVI_PA_IN!H42+INTAVI_PA_EX!H42+INTAVI_FR_IN!H42+INTAVI_FR_EX!H42</f>
        <v>0</v>
      </c>
      <c r="I42" s="10">
        <f>INTAVI_PA_IN!I42+INTAVI_PA_EX!I42+INTAVI_FR_IN!I42+INTAVI_FR_EX!I42</f>
        <v>0</v>
      </c>
      <c r="J42" s="10">
        <f>INTAVI_PA_IN!J42+INTAVI_PA_EX!J42+INTAVI_FR_IN!J42+INTAVI_FR_EX!J42</f>
        <v>0</v>
      </c>
      <c r="K42" s="10">
        <f>INTAVI_PA_IN!K42+INTAVI_PA_EX!K42+INTAVI_FR_IN!K42+INTAVI_FR_EX!K42</f>
        <v>0</v>
      </c>
      <c r="L42" s="10">
        <f>INTAVI_PA_IN!L42+INTAVI_PA_EX!L42+INTAVI_FR_IN!L42+INTAVI_FR_EX!L42</f>
        <v>0</v>
      </c>
      <c r="M42" s="10">
        <f>INTAVI_PA_IN!M42+INTAVI_PA_EX!M42+INTAVI_FR_IN!M42+INTAVI_FR_EX!M42</f>
        <v>0</v>
      </c>
      <c r="N42" s="10">
        <f>INTAVI_PA_IN!N42+INTAVI_PA_EX!N42+INTAVI_FR_IN!N42+INTAVI_FR_EX!N42</f>
        <v>0</v>
      </c>
      <c r="O42" s="10">
        <f>INTAVI_PA_IN!O42+INTAVI_PA_EX!O42+INTAVI_FR_IN!O42+INTAVI_FR_EX!O42</f>
        <v>0</v>
      </c>
      <c r="P42" s="10">
        <f>INTAVI_PA_IN!P42+INTAVI_PA_EX!P42+INTAVI_FR_IN!P42+INTAVI_FR_EX!P42</f>
        <v>0</v>
      </c>
      <c r="Q42" s="10">
        <f>INTAVI_PA_IN!Q42+INTAVI_PA_EX!Q42+INTAVI_FR_IN!Q42+INTAVI_FR_EX!Q42</f>
        <v>0</v>
      </c>
      <c r="R42" s="10">
        <f>INTAVI_PA_IN!R42+INTAVI_PA_EX!R42+INTAVI_FR_IN!R42+INTAVI_FR_EX!R42</f>
        <v>0</v>
      </c>
      <c r="S42" s="10">
        <f>INTAVI_PA_IN!S42+INTAVI_PA_EX!S42+INTAVI_FR_IN!S42+INTAVI_FR_EX!S42</f>
        <v>0</v>
      </c>
      <c r="T42" s="10">
        <f>INTAVI_PA_IN!T42+INTAVI_PA_EX!T42+INTAVI_FR_IN!T42+INTAVI_FR_EX!T42</f>
        <v>0</v>
      </c>
      <c r="U42" s="10">
        <f>INTAVI_PA_IN!U42+INTAVI_PA_EX!U42+INTAVI_FR_IN!U42+INTAVI_FR_EX!U42</f>
        <v>0</v>
      </c>
      <c r="V42" s="10">
        <f>INTAVI_PA_IN!V42+INTAVI_PA_EX!V42+INTAVI_FR_IN!V42+INTAVI_FR_EX!V42</f>
        <v>0</v>
      </c>
      <c r="W42" s="10">
        <f>INTAVI_PA_IN!W42+INTAVI_PA_EX!W42+INTAVI_FR_IN!W42+INTAVI_FR_EX!W42</f>
        <v>0</v>
      </c>
      <c r="X42" s="10">
        <f>INTAVI_PA_IN!X42+INTAVI_PA_EX!X42+INTAVI_FR_IN!X42+INTAVI_FR_EX!X42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INTAVI_PA_IN!C43+INTAVI_PA_EX!C43+INTAVI_FR_IN!C43+INTAVI_FR_EX!C43</f>
        <v>0</v>
      </c>
      <c r="D43" s="10">
        <f>INTAVI_PA_IN!D43+INTAVI_PA_EX!D43+INTAVI_FR_IN!D43+INTAVI_FR_EX!D43</f>
        <v>0</v>
      </c>
      <c r="E43" s="10">
        <f>INTAVI_PA_IN!E43+INTAVI_PA_EX!E43+INTAVI_FR_IN!E43+INTAVI_FR_EX!E43</f>
        <v>0</v>
      </c>
      <c r="F43" s="10">
        <f>INTAVI_PA_IN!F43+INTAVI_PA_EX!F43+INTAVI_FR_IN!F43+INTAVI_FR_EX!F43</f>
        <v>0</v>
      </c>
      <c r="G43" s="10">
        <f>INTAVI_PA_IN!G43+INTAVI_PA_EX!G43+INTAVI_FR_IN!G43+INTAVI_FR_EX!G43</f>
        <v>0</v>
      </c>
      <c r="H43" s="10">
        <f>INTAVI_PA_IN!H43+INTAVI_PA_EX!H43+INTAVI_FR_IN!H43+INTAVI_FR_EX!H43</f>
        <v>0</v>
      </c>
      <c r="I43" s="10">
        <f>INTAVI_PA_IN!I43+INTAVI_PA_EX!I43+INTAVI_FR_IN!I43+INTAVI_FR_EX!I43</f>
        <v>0</v>
      </c>
      <c r="J43" s="10">
        <f>INTAVI_PA_IN!J43+INTAVI_PA_EX!J43+INTAVI_FR_IN!J43+INTAVI_FR_EX!J43</f>
        <v>0</v>
      </c>
      <c r="K43" s="10">
        <f>INTAVI_PA_IN!K43+INTAVI_PA_EX!K43+INTAVI_FR_IN!K43+INTAVI_FR_EX!K43</f>
        <v>0</v>
      </c>
      <c r="L43" s="10">
        <f>INTAVI_PA_IN!L43+INTAVI_PA_EX!L43+INTAVI_FR_IN!L43+INTAVI_FR_EX!L43</f>
        <v>0</v>
      </c>
      <c r="M43" s="10">
        <f>INTAVI_PA_IN!M43+INTAVI_PA_EX!M43+INTAVI_FR_IN!M43+INTAVI_FR_EX!M43</f>
        <v>0</v>
      </c>
      <c r="N43" s="10">
        <f>INTAVI_PA_IN!N43+INTAVI_PA_EX!N43+INTAVI_FR_IN!N43+INTAVI_FR_EX!N43</f>
        <v>0</v>
      </c>
      <c r="O43" s="10">
        <f>INTAVI_PA_IN!O43+INTAVI_PA_EX!O43+INTAVI_FR_IN!O43+INTAVI_FR_EX!O43</f>
        <v>0</v>
      </c>
      <c r="P43" s="10">
        <f>INTAVI_PA_IN!P43+INTAVI_PA_EX!P43+INTAVI_FR_IN!P43+INTAVI_FR_EX!P43</f>
        <v>0</v>
      </c>
      <c r="Q43" s="10">
        <f>INTAVI_PA_IN!Q43+INTAVI_PA_EX!Q43+INTAVI_FR_IN!Q43+INTAVI_FR_EX!Q43</f>
        <v>0</v>
      </c>
      <c r="R43" s="10">
        <f>INTAVI_PA_IN!R43+INTAVI_PA_EX!R43+INTAVI_FR_IN!R43+INTAVI_FR_EX!R43</f>
        <v>0</v>
      </c>
      <c r="S43" s="10">
        <f>INTAVI_PA_IN!S43+INTAVI_PA_EX!S43+INTAVI_FR_IN!S43+INTAVI_FR_EX!S43</f>
        <v>0</v>
      </c>
      <c r="T43" s="10">
        <f>INTAVI_PA_IN!T43+INTAVI_PA_EX!T43+INTAVI_FR_IN!T43+INTAVI_FR_EX!T43</f>
        <v>0</v>
      </c>
      <c r="U43" s="10">
        <f>INTAVI_PA_IN!U43+INTAVI_PA_EX!U43+INTAVI_FR_IN!U43+INTAVI_FR_EX!U43</f>
        <v>0</v>
      </c>
      <c r="V43" s="10">
        <f>INTAVI_PA_IN!V43+INTAVI_PA_EX!V43+INTAVI_FR_IN!V43+INTAVI_FR_EX!V43</f>
        <v>0</v>
      </c>
      <c r="W43" s="10">
        <f>INTAVI_PA_IN!W43+INTAVI_PA_EX!W43+INTAVI_FR_IN!W43+INTAVI_FR_EX!W43</f>
        <v>0</v>
      </c>
      <c r="X43" s="10">
        <f>INTAVI_PA_IN!X43+INTAVI_PA_EX!X43+INTAVI_FR_IN!X43+INTAVI_FR_EX!X43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INTAVI_PA_IN!C44+INTAVI_PA_EX!C44+INTAVI_FR_IN!C44+INTAVI_FR_EX!C44</f>
        <v>0</v>
      </c>
      <c r="D44" s="10">
        <f>INTAVI_PA_IN!D44+INTAVI_PA_EX!D44+INTAVI_FR_IN!D44+INTAVI_FR_EX!D44</f>
        <v>0</v>
      </c>
      <c r="E44" s="10">
        <f>INTAVI_PA_IN!E44+INTAVI_PA_EX!E44+INTAVI_FR_IN!E44+INTAVI_FR_EX!E44</f>
        <v>0</v>
      </c>
      <c r="F44" s="10">
        <f>INTAVI_PA_IN!F44+INTAVI_PA_EX!F44+INTAVI_FR_IN!F44+INTAVI_FR_EX!F44</f>
        <v>0</v>
      </c>
      <c r="G44" s="10">
        <f>INTAVI_PA_IN!G44+INTAVI_PA_EX!G44+INTAVI_FR_IN!G44+INTAVI_FR_EX!G44</f>
        <v>0</v>
      </c>
      <c r="H44" s="10">
        <f>INTAVI_PA_IN!H44+INTAVI_PA_EX!H44+INTAVI_FR_IN!H44+INTAVI_FR_EX!H44</f>
        <v>0</v>
      </c>
      <c r="I44" s="10">
        <f>INTAVI_PA_IN!I44+INTAVI_PA_EX!I44+INTAVI_FR_IN!I44+INTAVI_FR_EX!I44</f>
        <v>0</v>
      </c>
      <c r="J44" s="10">
        <f>INTAVI_PA_IN!J44+INTAVI_PA_EX!J44+INTAVI_FR_IN!J44+INTAVI_FR_EX!J44</f>
        <v>0</v>
      </c>
      <c r="K44" s="10">
        <f>INTAVI_PA_IN!K44+INTAVI_PA_EX!K44+INTAVI_FR_IN!K44+INTAVI_FR_EX!K44</f>
        <v>0</v>
      </c>
      <c r="L44" s="10">
        <f>INTAVI_PA_IN!L44+INTAVI_PA_EX!L44+INTAVI_FR_IN!L44+INTAVI_FR_EX!L44</f>
        <v>0</v>
      </c>
      <c r="M44" s="10">
        <f>INTAVI_PA_IN!M44+INTAVI_PA_EX!M44+INTAVI_FR_IN!M44+INTAVI_FR_EX!M44</f>
        <v>0</v>
      </c>
      <c r="N44" s="10">
        <f>INTAVI_PA_IN!N44+INTAVI_PA_EX!N44+INTAVI_FR_IN!N44+INTAVI_FR_EX!N44</f>
        <v>0</v>
      </c>
      <c r="O44" s="10">
        <f>INTAVI_PA_IN!O44+INTAVI_PA_EX!O44+INTAVI_FR_IN!O44+INTAVI_FR_EX!O44</f>
        <v>0</v>
      </c>
      <c r="P44" s="10">
        <f>INTAVI_PA_IN!P44+INTAVI_PA_EX!P44+INTAVI_FR_IN!P44+INTAVI_FR_EX!P44</f>
        <v>0</v>
      </c>
      <c r="Q44" s="10">
        <f>INTAVI_PA_IN!Q44+INTAVI_PA_EX!Q44+INTAVI_FR_IN!Q44+INTAVI_FR_EX!Q44</f>
        <v>0</v>
      </c>
      <c r="R44" s="10">
        <f>INTAVI_PA_IN!R44+INTAVI_PA_EX!R44+INTAVI_FR_IN!R44+INTAVI_FR_EX!R44</f>
        <v>0</v>
      </c>
      <c r="S44" s="10">
        <f>INTAVI_PA_IN!S44+INTAVI_PA_EX!S44+INTAVI_FR_IN!S44+INTAVI_FR_EX!S44</f>
        <v>0</v>
      </c>
      <c r="T44" s="10">
        <f>INTAVI_PA_IN!T44+INTAVI_PA_EX!T44+INTAVI_FR_IN!T44+INTAVI_FR_EX!T44</f>
        <v>0</v>
      </c>
      <c r="U44" s="10">
        <f>INTAVI_PA_IN!U44+INTAVI_PA_EX!U44+INTAVI_FR_IN!U44+INTAVI_FR_EX!U44</f>
        <v>0</v>
      </c>
      <c r="V44" s="10">
        <f>INTAVI_PA_IN!V44+INTAVI_PA_EX!V44+INTAVI_FR_IN!V44+INTAVI_FR_EX!V44</f>
        <v>0</v>
      </c>
      <c r="W44" s="10">
        <f>INTAVI_PA_IN!W44+INTAVI_PA_EX!W44+INTAVI_FR_IN!W44+INTAVI_FR_EX!W44</f>
        <v>0</v>
      </c>
      <c r="X44" s="10">
        <f>INTAVI_PA_IN!X44+INTAVI_PA_EX!X44+INTAVI_FR_IN!X44+INTAVI_FR_EX!X44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INTAVI_PA_IN!C45+INTAVI_PA_EX!C45+INTAVI_FR_IN!C45+INTAVI_FR_EX!C45</f>
        <v>0</v>
      </c>
      <c r="D45" s="10">
        <f>INTAVI_PA_IN!D45+INTAVI_PA_EX!D45+INTAVI_FR_IN!D45+INTAVI_FR_EX!D45</f>
        <v>0</v>
      </c>
      <c r="E45" s="10">
        <f>INTAVI_PA_IN!E45+INTAVI_PA_EX!E45+INTAVI_FR_IN!E45+INTAVI_FR_EX!E45</f>
        <v>0</v>
      </c>
      <c r="F45" s="10">
        <f>INTAVI_PA_IN!F45+INTAVI_PA_EX!F45+INTAVI_FR_IN!F45+INTAVI_FR_EX!F45</f>
        <v>0</v>
      </c>
      <c r="G45" s="10">
        <f>INTAVI_PA_IN!G45+INTAVI_PA_EX!G45+INTAVI_FR_IN!G45+INTAVI_FR_EX!G45</f>
        <v>0</v>
      </c>
      <c r="H45" s="10">
        <f>INTAVI_PA_IN!H45+INTAVI_PA_EX!H45+INTAVI_FR_IN!H45+INTAVI_FR_EX!H45</f>
        <v>0</v>
      </c>
      <c r="I45" s="10">
        <f>INTAVI_PA_IN!I45+INTAVI_PA_EX!I45+INTAVI_FR_IN!I45+INTAVI_FR_EX!I45</f>
        <v>0</v>
      </c>
      <c r="J45" s="10">
        <f>INTAVI_PA_IN!J45+INTAVI_PA_EX!J45+INTAVI_FR_IN!J45+INTAVI_FR_EX!J45</f>
        <v>0</v>
      </c>
      <c r="K45" s="10">
        <f>INTAVI_PA_IN!K45+INTAVI_PA_EX!K45+INTAVI_FR_IN!K45+INTAVI_FR_EX!K45</f>
        <v>0</v>
      </c>
      <c r="L45" s="10">
        <f>INTAVI_PA_IN!L45+INTAVI_PA_EX!L45+INTAVI_FR_IN!L45+INTAVI_FR_EX!L45</f>
        <v>0</v>
      </c>
      <c r="M45" s="10">
        <f>INTAVI_PA_IN!M45+INTAVI_PA_EX!M45+INTAVI_FR_IN!M45+INTAVI_FR_EX!M45</f>
        <v>0</v>
      </c>
      <c r="N45" s="10">
        <f>INTAVI_PA_IN!N45+INTAVI_PA_EX!N45+INTAVI_FR_IN!N45+INTAVI_FR_EX!N45</f>
        <v>0</v>
      </c>
      <c r="O45" s="10">
        <f>INTAVI_PA_IN!O45+INTAVI_PA_EX!O45+INTAVI_FR_IN!O45+INTAVI_FR_EX!O45</f>
        <v>0</v>
      </c>
      <c r="P45" s="10">
        <f>INTAVI_PA_IN!P45+INTAVI_PA_EX!P45+INTAVI_FR_IN!P45+INTAVI_FR_EX!P45</f>
        <v>0</v>
      </c>
      <c r="Q45" s="10">
        <f>INTAVI_PA_IN!Q45+INTAVI_PA_EX!Q45+INTAVI_FR_IN!Q45+INTAVI_FR_EX!Q45</f>
        <v>0</v>
      </c>
      <c r="R45" s="10">
        <f>INTAVI_PA_IN!R45+INTAVI_PA_EX!R45+INTAVI_FR_IN!R45+INTAVI_FR_EX!R45</f>
        <v>0</v>
      </c>
      <c r="S45" s="10">
        <f>INTAVI_PA_IN!S45+INTAVI_PA_EX!S45+INTAVI_FR_IN!S45+INTAVI_FR_EX!S45</f>
        <v>0</v>
      </c>
      <c r="T45" s="10">
        <f>INTAVI_PA_IN!T45+INTAVI_PA_EX!T45+INTAVI_FR_IN!T45+INTAVI_FR_EX!T45</f>
        <v>0</v>
      </c>
      <c r="U45" s="10">
        <f>INTAVI_PA_IN!U45+INTAVI_PA_EX!U45+INTAVI_FR_IN!U45+INTAVI_FR_EX!U45</f>
        <v>0</v>
      </c>
      <c r="V45" s="10">
        <f>INTAVI_PA_IN!V45+INTAVI_PA_EX!V45+INTAVI_FR_IN!V45+INTAVI_FR_EX!V45</f>
        <v>0</v>
      </c>
      <c r="W45" s="10">
        <f>INTAVI_PA_IN!W45+INTAVI_PA_EX!W45+INTAVI_FR_IN!W45+INTAVI_FR_EX!W45</f>
        <v>0</v>
      </c>
      <c r="X45" s="10">
        <f>INTAVI_PA_IN!X45+INTAVI_PA_EX!X45+INTAVI_FR_IN!X45+INTAVI_FR_EX!X45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INTAVI_PA_IN!C46+INTAVI_PA_EX!C46+INTAVI_FR_IN!C46+INTAVI_FR_EX!C46</f>
        <v>0</v>
      </c>
      <c r="D46" s="10">
        <f>INTAVI_PA_IN!D46+INTAVI_PA_EX!D46+INTAVI_FR_IN!D46+INTAVI_FR_EX!D46</f>
        <v>0</v>
      </c>
      <c r="E46" s="10">
        <f>INTAVI_PA_IN!E46+INTAVI_PA_EX!E46+INTAVI_FR_IN!E46+INTAVI_FR_EX!E46</f>
        <v>0</v>
      </c>
      <c r="F46" s="10">
        <f>INTAVI_PA_IN!F46+INTAVI_PA_EX!F46+INTAVI_FR_IN!F46+INTAVI_FR_EX!F46</f>
        <v>0</v>
      </c>
      <c r="G46" s="10">
        <f>INTAVI_PA_IN!G46+INTAVI_PA_EX!G46+INTAVI_FR_IN!G46+INTAVI_FR_EX!G46</f>
        <v>0</v>
      </c>
      <c r="H46" s="10">
        <f>INTAVI_PA_IN!H46+INTAVI_PA_EX!H46+INTAVI_FR_IN!H46+INTAVI_FR_EX!H46</f>
        <v>0</v>
      </c>
      <c r="I46" s="10">
        <f>INTAVI_PA_IN!I46+INTAVI_PA_EX!I46+INTAVI_FR_IN!I46+INTAVI_FR_EX!I46</f>
        <v>0</v>
      </c>
      <c r="J46" s="10">
        <f>INTAVI_PA_IN!J46+INTAVI_PA_EX!J46+INTAVI_FR_IN!J46+INTAVI_FR_EX!J46</f>
        <v>0</v>
      </c>
      <c r="K46" s="10">
        <f>INTAVI_PA_IN!K46+INTAVI_PA_EX!K46+INTAVI_FR_IN!K46+INTAVI_FR_EX!K46</f>
        <v>0</v>
      </c>
      <c r="L46" s="10">
        <f>INTAVI_PA_IN!L46+INTAVI_PA_EX!L46+INTAVI_FR_IN!L46+INTAVI_FR_EX!L46</f>
        <v>0</v>
      </c>
      <c r="M46" s="10">
        <f>INTAVI_PA_IN!M46+INTAVI_PA_EX!M46+INTAVI_FR_IN!M46+INTAVI_FR_EX!M46</f>
        <v>0</v>
      </c>
      <c r="N46" s="10">
        <f>INTAVI_PA_IN!N46+INTAVI_PA_EX!N46+INTAVI_FR_IN!N46+INTAVI_FR_EX!N46</f>
        <v>0</v>
      </c>
      <c r="O46" s="10">
        <f>INTAVI_PA_IN!O46+INTAVI_PA_EX!O46+INTAVI_FR_IN!O46+INTAVI_FR_EX!O46</f>
        <v>0</v>
      </c>
      <c r="P46" s="10">
        <f>INTAVI_PA_IN!P46+INTAVI_PA_EX!P46+INTAVI_FR_IN!P46+INTAVI_FR_EX!P46</f>
        <v>0</v>
      </c>
      <c r="Q46" s="10">
        <f>INTAVI_PA_IN!Q46+INTAVI_PA_EX!Q46+INTAVI_FR_IN!Q46+INTAVI_FR_EX!Q46</f>
        <v>0</v>
      </c>
      <c r="R46" s="10">
        <f>INTAVI_PA_IN!R46+INTAVI_PA_EX!R46+INTAVI_FR_IN!R46+INTAVI_FR_EX!R46</f>
        <v>0</v>
      </c>
      <c r="S46" s="10">
        <f>INTAVI_PA_IN!S46+INTAVI_PA_EX!S46+INTAVI_FR_IN!S46+INTAVI_FR_EX!S46</f>
        <v>0</v>
      </c>
      <c r="T46" s="10">
        <f>INTAVI_PA_IN!T46+INTAVI_PA_EX!T46+INTAVI_FR_IN!T46+INTAVI_FR_EX!T46</f>
        <v>0</v>
      </c>
      <c r="U46" s="10">
        <f>INTAVI_PA_IN!U46+INTAVI_PA_EX!U46+INTAVI_FR_IN!U46+INTAVI_FR_EX!U46</f>
        <v>0</v>
      </c>
      <c r="V46" s="10">
        <f>INTAVI_PA_IN!V46+INTAVI_PA_EX!V46+INTAVI_FR_IN!V46+INTAVI_FR_EX!V46</f>
        <v>0</v>
      </c>
      <c r="W46" s="10">
        <f>INTAVI_PA_IN!W46+INTAVI_PA_EX!W46+INTAVI_FR_IN!W46+INTAVI_FR_EX!W46</f>
        <v>0</v>
      </c>
      <c r="X46" s="10">
        <f>INTAVI_PA_IN!X46+INTAVI_PA_EX!X46+INTAVI_FR_IN!X46+INTAVI_FR_EX!X46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INTAVI_PA_IN!C47+INTAVI_PA_EX!C47+INTAVI_FR_IN!C47+INTAVI_FR_EX!C47</f>
        <v>0</v>
      </c>
      <c r="D47" s="10">
        <f>INTAVI_PA_IN!D47+INTAVI_PA_EX!D47+INTAVI_FR_IN!D47+INTAVI_FR_EX!D47</f>
        <v>0</v>
      </c>
      <c r="E47" s="10">
        <f>INTAVI_PA_IN!E47+INTAVI_PA_EX!E47+INTAVI_FR_IN!E47+INTAVI_FR_EX!E47</f>
        <v>0</v>
      </c>
      <c r="F47" s="10">
        <f>INTAVI_PA_IN!F47+INTAVI_PA_EX!F47+INTAVI_FR_IN!F47+INTAVI_FR_EX!F47</f>
        <v>0</v>
      </c>
      <c r="G47" s="10">
        <f>INTAVI_PA_IN!G47+INTAVI_PA_EX!G47+INTAVI_FR_IN!G47+INTAVI_FR_EX!G47</f>
        <v>0</v>
      </c>
      <c r="H47" s="10">
        <f>INTAVI_PA_IN!H47+INTAVI_PA_EX!H47+INTAVI_FR_IN!H47+INTAVI_FR_EX!H47</f>
        <v>0</v>
      </c>
      <c r="I47" s="10">
        <f>INTAVI_PA_IN!I47+INTAVI_PA_EX!I47+INTAVI_FR_IN!I47+INTAVI_FR_EX!I47</f>
        <v>0</v>
      </c>
      <c r="J47" s="10">
        <f>INTAVI_PA_IN!J47+INTAVI_PA_EX!J47+INTAVI_FR_IN!J47+INTAVI_FR_EX!J47</f>
        <v>0</v>
      </c>
      <c r="K47" s="10">
        <f>INTAVI_PA_IN!K47+INTAVI_PA_EX!K47+INTAVI_FR_IN!K47+INTAVI_FR_EX!K47</f>
        <v>0</v>
      </c>
      <c r="L47" s="10">
        <f>INTAVI_PA_IN!L47+INTAVI_PA_EX!L47+INTAVI_FR_IN!L47+INTAVI_FR_EX!L47</f>
        <v>0</v>
      </c>
      <c r="M47" s="10">
        <f>INTAVI_PA_IN!M47+INTAVI_PA_EX!M47+INTAVI_FR_IN!M47+INTAVI_FR_EX!M47</f>
        <v>0</v>
      </c>
      <c r="N47" s="10">
        <f>INTAVI_PA_IN!N47+INTAVI_PA_EX!N47+INTAVI_FR_IN!N47+INTAVI_FR_EX!N47</f>
        <v>0</v>
      </c>
      <c r="O47" s="10">
        <f>INTAVI_PA_IN!O47+INTAVI_PA_EX!O47+INTAVI_FR_IN!O47+INTAVI_FR_EX!O47</f>
        <v>0</v>
      </c>
      <c r="P47" s="10">
        <f>INTAVI_PA_IN!P47+INTAVI_PA_EX!P47+INTAVI_FR_IN!P47+INTAVI_FR_EX!P47</f>
        <v>0</v>
      </c>
      <c r="Q47" s="10">
        <f>INTAVI_PA_IN!Q47+INTAVI_PA_EX!Q47+INTAVI_FR_IN!Q47+INTAVI_FR_EX!Q47</f>
        <v>0</v>
      </c>
      <c r="R47" s="10">
        <f>INTAVI_PA_IN!R47+INTAVI_PA_EX!R47+INTAVI_FR_IN!R47+INTAVI_FR_EX!R47</f>
        <v>0</v>
      </c>
      <c r="S47" s="10">
        <f>INTAVI_PA_IN!S47+INTAVI_PA_EX!S47+INTAVI_FR_IN!S47+INTAVI_FR_EX!S47</f>
        <v>0</v>
      </c>
      <c r="T47" s="10">
        <f>INTAVI_PA_IN!T47+INTAVI_PA_EX!T47+INTAVI_FR_IN!T47+INTAVI_FR_EX!T47</f>
        <v>0</v>
      </c>
      <c r="U47" s="10">
        <f>INTAVI_PA_IN!U47+INTAVI_PA_EX!U47+INTAVI_FR_IN!U47+INTAVI_FR_EX!U47</f>
        <v>0</v>
      </c>
      <c r="V47" s="10">
        <f>INTAVI_PA_IN!V47+INTAVI_PA_EX!V47+INTAVI_FR_IN!V47+INTAVI_FR_EX!V47</f>
        <v>0</v>
      </c>
      <c r="W47" s="10">
        <f>INTAVI_PA_IN!W47+INTAVI_PA_EX!W47+INTAVI_FR_IN!W47+INTAVI_FR_EX!W47</f>
        <v>0</v>
      </c>
      <c r="X47" s="10">
        <f>INTAVI_PA_IN!X47+INTAVI_PA_EX!X47+INTAVI_FR_IN!X47+INTAVI_FR_EX!X47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INTAVI_PA_IN!C48+INTAVI_PA_EX!C48+INTAVI_FR_IN!C48+INTAVI_FR_EX!C48</f>
        <v>0</v>
      </c>
      <c r="D48" s="10">
        <f>INTAVI_PA_IN!D48+INTAVI_PA_EX!D48+INTAVI_FR_IN!D48+INTAVI_FR_EX!D48</f>
        <v>0</v>
      </c>
      <c r="E48" s="10">
        <f>INTAVI_PA_IN!E48+INTAVI_PA_EX!E48+INTAVI_FR_IN!E48+INTAVI_FR_EX!E48</f>
        <v>0</v>
      </c>
      <c r="F48" s="10">
        <f>INTAVI_PA_IN!F48+INTAVI_PA_EX!F48+INTAVI_FR_IN!F48+INTAVI_FR_EX!F48</f>
        <v>0</v>
      </c>
      <c r="G48" s="10">
        <f>INTAVI_PA_IN!G48+INTAVI_PA_EX!G48+INTAVI_FR_IN!G48+INTAVI_FR_EX!G48</f>
        <v>0</v>
      </c>
      <c r="H48" s="10">
        <f>INTAVI_PA_IN!H48+INTAVI_PA_EX!H48+INTAVI_FR_IN!H48+INTAVI_FR_EX!H48</f>
        <v>0</v>
      </c>
      <c r="I48" s="10">
        <f>INTAVI_PA_IN!I48+INTAVI_PA_EX!I48+INTAVI_FR_IN!I48+INTAVI_FR_EX!I48</f>
        <v>0</v>
      </c>
      <c r="J48" s="10">
        <f>INTAVI_PA_IN!J48+INTAVI_PA_EX!J48+INTAVI_FR_IN!J48+INTAVI_FR_EX!J48</f>
        <v>0</v>
      </c>
      <c r="K48" s="10">
        <f>INTAVI_PA_IN!K48+INTAVI_PA_EX!K48+INTAVI_FR_IN!K48+INTAVI_FR_EX!K48</f>
        <v>0</v>
      </c>
      <c r="L48" s="10">
        <f>INTAVI_PA_IN!L48+INTAVI_PA_EX!L48+INTAVI_FR_IN!L48+INTAVI_FR_EX!L48</f>
        <v>0</v>
      </c>
      <c r="M48" s="10">
        <f>INTAVI_PA_IN!M48+INTAVI_PA_EX!M48+INTAVI_FR_IN!M48+INTAVI_FR_EX!M48</f>
        <v>0</v>
      </c>
      <c r="N48" s="10">
        <f>INTAVI_PA_IN!N48+INTAVI_PA_EX!N48+INTAVI_FR_IN!N48+INTAVI_FR_EX!N48</f>
        <v>0</v>
      </c>
      <c r="O48" s="10">
        <f>INTAVI_PA_IN!O48+INTAVI_PA_EX!O48+INTAVI_FR_IN!O48+INTAVI_FR_EX!O48</f>
        <v>0</v>
      </c>
      <c r="P48" s="10">
        <f>INTAVI_PA_IN!P48+INTAVI_PA_EX!P48+INTAVI_FR_IN!P48+INTAVI_FR_EX!P48</f>
        <v>0</v>
      </c>
      <c r="Q48" s="10">
        <f>INTAVI_PA_IN!Q48+INTAVI_PA_EX!Q48+INTAVI_FR_IN!Q48+INTAVI_FR_EX!Q48</f>
        <v>0</v>
      </c>
      <c r="R48" s="10">
        <f>INTAVI_PA_IN!R48+INTAVI_PA_EX!R48+INTAVI_FR_IN!R48+INTAVI_FR_EX!R48</f>
        <v>0</v>
      </c>
      <c r="S48" s="10">
        <f>INTAVI_PA_IN!S48+INTAVI_PA_EX!S48+INTAVI_FR_IN!S48+INTAVI_FR_EX!S48</f>
        <v>0</v>
      </c>
      <c r="T48" s="10">
        <f>INTAVI_PA_IN!T48+INTAVI_PA_EX!T48+INTAVI_FR_IN!T48+INTAVI_FR_EX!T48</f>
        <v>0</v>
      </c>
      <c r="U48" s="10">
        <f>INTAVI_PA_IN!U48+INTAVI_PA_EX!U48+INTAVI_FR_IN!U48+INTAVI_FR_EX!U48</f>
        <v>0</v>
      </c>
      <c r="V48" s="10">
        <f>INTAVI_PA_IN!V48+INTAVI_PA_EX!V48+INTAVI_FR_IN!V48+INTAVI_FR_EX!V48</f>
        <v>0</v>
      </c>
      <c r="W48" s="10">
        <f>INTAVI_PA_IN!W48+INTAVI_PA_EX!W48+INTAVI_FR_IN!W48+INTAVI_FR_EX!W48</f>
        <v>0</v>
      </c>
      <c r="X48" s="10">
        <f>INTAVI_PA_IN!X48+INTAVI_PA_EX!X48+INTAVI_FR_IN!X48+INTAVI_FR_EX!X48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INTAVI_PA_IN!C49+INTAVI_PA_EX!C49+INTAVI_FR_IN!C49+INTAVI_FR_EX!C49</f>
        <v>0</v>
      </c>
      <c r="D49" s="10">
        <f>INTAVI_PA_IN!D49+INTAVI_PA_EX!D49+INTAVI_FR_IN!D49+INTAVI_FR_EX!D49</f>
        <v>0</v>
      </c>
      <c r="E49" s="10">
        <f>INTAVI_PA_IN!E49+INTAVI_PA_EX!E49+INTAVI_FR_IN!E49+INTAVI_FR_EX!E49</f>
        <v>0</v>
      </c>
      <c r="F49" s="10">
        <f>INTAVI_PA_IN!F49+INTAVI_PA_EX!F49+INTAVI_FR_IN!F49+INTAVI_FR_EX!F49</f>
        <v>0</v>
      </c>
      <c r="G49" s="10">
        <f>INTAVI_PA_IN!G49+INTAVI_PA_EX!G49+INTAVI_FR_IN!G49+INTAVI_FR_EX!G49</f>
        <v>0</v>
      </c>
      <c r="H49" s="10">
        <f>INTAVI_PA_IN!H49+INTAVI_PA_EX!H49+INTAVI_FR_IN!H49+INTAVI_FR_EX!H49</f>
        <v>0</v>
      </c>
      <c r="I49" s="10">
        <f>INTAVI_PA_IN!I49+INTAVI_PA_EX!I49+INTAVI_FR_IN!I49+INTAVI_FR_EX!I49</f>
        <v>0</v>
      </c>
      <c r="J49" s="10">
        <f>INTAVI_PA_IN!J49+INTAVI_PA_EX!J49+INTAVI_FR_IN!J49+INTAVI_FR_EX!J49</f>
        <v>0</v>
      </c>
      <c r="K49" s="10">
        <f>INTAVI_PA_IN!K49+INTAVI_PA_EX!K49+INTAVI_FR_IN!K49+INTAVI_FR_EX!K49</f>
        <v>0</v>
      </c>
      <c r="L49" s="10">
        <f>INTAVI_PA_IN!L49+INTAVI_PA_EX!L49+INTAVI_FR_IN!L49+INTAVI_FR_EX!L49</f>
        <v>0</v>
      </c>
      <c r="M49" s="10">
        <f>INTAVI_PA_IN!M49+INTAVI_PA_EX!M49+INTAVI_FR_IN!M49+INTAVI_FR_EX!M49</f>
        <v>0</v>
      </c>
      <c r="N49" s="10">
        <f>INTAVI_PA_IN!N49+INTAVI_PA_EX!N49+INTAVI_FR_IN!N49+INTAVI_FR_EX!N49</f>
        <v>0</v>
      </c>
      <c r="O49" s="10">
        <f>INTAVI_PA_IN!O49+INTAVI_PA_EX!O49+INTAVI_FR_IN!O49+INTAVI_FR_EX!O49</f>
        <v>0</v>
      </c>
      <c r="P49" s="10">
        <f>INTAVI_PA_IN!P49+INTAVI_PA_EX!P49+INTAVI_FR_IN!P49+INTAVI_FR_EX!P49</f>
        <v>0</v>
      </c>
      <c r="Q49" s="10">
        <f>INTAVI_PA_IN!Q49+INTAVI_PA_EX!Q49+INTAVI_FR_IN!Q49+INTAVI_FR_EX!Q49</f>
        <v>0</v>
      </c>
      <c r="R49" s="10">
        <f>INTAVI_PA_IN!R49+INTAVI_PA_EX!R49+INTAVI_FR_IN!R49+INTAVI_FR_EX!R49</f>
        <v>0</v>
      </c>
      <c r="S49" s="10">
        <f>INTAVI_PA_IN!S49+INTAVI_PA_EX!S49+INTAVI_FR_IN!S49+INTAVI_FR_EX!S49</f>
        <v>0</v>
      </c>
      <c r="T49" s="10">
        <f>INTAVI_PA_IN!T49+INTAVI_PA_EX!T49+INTAVI_FR_IN!T49+INTAVI_FR_EX!T49</f>
        <v>0</v>
      </c>
      <c r="U49" s="10">
        <f>INTAVI_PA_IN!U49+INTAVI_PA_EX!U49+INTAVI_FR_IN!U49+INTAVI_FR_EX!U49</f>
        <v>0</v>
      </c>
      <c r="V49" s="10">
        <f>INTAVI_PA_IN!V49+INTAVI_PA_EX!V49+INTAVI_FR_IN!V49+INTAVI_FR_EX!V49</f>
        <v>0</v>
      </c>
      <c r="W49" s="10">
        <f>INTAVI_PA_IN!W49+INTAVI_PA_EX!W49+INTAVI_FR_IN!W49+INTAVI_FR_EX!W49</f>
        <v>0</v>
      </c>
      <c r="X49" s="10">
        <f>INTAVI_PA_IN!X49+INTAVI_PA_EX!X49+INTAVI_FR_IN!X49+INTAVI_FR_EX!X49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INTAVI_PA_IN!C50+INTAVI_PA_EX!C50+INTAVI_FR_IN!C50+INTAVI_FR_EX!C50</f>
        <v>0</v>
      </c>
      <c r="D50" s="10">
        <f>INTAVI_PA_IN!D50+INTAVI_PA_EX!D50+INTAVI_FR_IN!D50+INTAVI_FR_EX!D50</f>
        <v>0</v>
      </c>
      <c r="E50" s="10">
        <f>INTAVI_PA_IN!E50+INTAVI_PA_EX!E50+INTAVI_FR_IN!E50+INTAVI_FR_EX!E50</f>
        <v>0</v>
      </c>
      <c r="F50" s="10">
        <f>INTAVI_PA_IN!F50+INTAVI_PA_EX!F50+INTAVI_FR_IN!F50+INTAVI_FR_EX!F50</f>
        <v>0</v>
      </c>
      <c r="G50" s="10">
        <f>INTAVI_PA_IN!G50+INTAVI_PA_EX!G50+INTAVI_FR_IN!G50+INTAVI_FR_EX!G50</f>
        <v>0</v>
      </c>
      <c r="H50" s="10">
        <f>INTAVI_PA_IN!H50+INTAVI_PA_EX!H50+INTAVI_FR_IN!H50+INTAVI_FR_EX!H50</f>
        <v>0</v>
      </c>
      <c r="I50" s="10">
        <f>INTAVI_PA_IN!I50+INTAVI_PA_EX!I50+INTAVI_FR_IN!I50+INTAVI_FR_EX!I50</f>
        <v>0</v>
      </c>
      <c r="J50" s="10">
        <f>INTAVI_PA_IN!J50+INTAVI_PA_EX!J50+INTAVI_FR_IN!J50+INTAVI_FR_EX!J50</f>
        <v>0</v>
      </c>
      <c r="K50" s="10">
        <f>INTAVI_PA_IN!K50+INTAVI_PA_EX!K50+INTAVI_FR_IN!K50+INTAVI_FR_EX!K50</f>
        <v>0</v>
      </c>
      <c r="L50" s="10">
        <f>INTAVI_PA_IN!L50+INTAVI_PA_EX!L50+INTAVI_FR_IN!L50+INTAVI_FR_EX!L50</f>
        <v>0</v>
      </c>
      <c r="M50" s="10">
        <f>INTAVI_PA_IN!M50+INTAVI_PA_EX!M50+INTAVI_FR_IN!M50+INTAVI_FR_EX!M50</f>
        <v>0</v>
      </c>
      <c r="N50" s="10">
        <f>INTAVI_PA_IN!N50+INTAVI_PA_EX!N50+INTAVI_FR_IN!N50+INTAVI_FR_EX!N50</f>
        <v>0</v>
      </c>
      <c r="O50" s="10">
        <f>INTAVI_PA_IN!O50+INTAVI_PA_EX!O50+INTAVI_FR_IN!O50+INTAVI_FR_EX!O50</f>
        <v>0</v>
      </c>
      <c r="P50" s="10">
        <f>INTAVI_PA_IN!P50+INTAVI_PA_EX!P50+INTAVI_FR_IN!P50+INTAVI_FR_EX!P50</f>
        <v>0</v>
      </c>
      <c r="Q50" s="10">
        <f>INTAVI_PA_IN!Q50+INTAVI_PA_EX!Q50+INTAVI_FR_IN!Q50+INTAVI_FR_EX!Q50</f>
        <v>0</v>
      </c>
      <c r="R50" s="10">
        <f>INTAVI_PA_IN!R50+INTAVI_PA_EX!R50+INTAVI_FR_IN!R50+INTAVI_FR_EX!R50</f>
        <v>0</v>
      </c>
      <c r="S50" s="10">
        <f>INTAVI_PA_IN!S50+INTAVI_PA_EX!S50+INTAVI_FR_IN!S50+INTAVI_FR_EX!S50</f>
        <v>0</v>
      </c>
      <c r="T50" s="10">
        <f>INTAVI_PA_IN!T50+INTAVI_PA_EX!T50+INTAVI_FR_IN!T50+INTAVI_FR_EX!T50</f>
        <v>0</v>
      </c>
      <c r="U50" s="10">
        <f>INTAVI_PA_IN!U50+INTAVI_PA_EX!U50+INTAVI_FR_IN!U50+INTAVI_FR_EX!U50</f>
        <v>0</v>
      </c>
      <c r="V50" s="10">
        <f>INTAVI_PA_IN!V50+INTAVI_PA_EX!V50+INTAVI_FR_IN!V50+INTAVI_FR_EX!V50</f>
        <v>0</v>
      </c>
      <c r="W50" s="10">
        <f>INTAVI_PA_IN!W50+INTAVI_PA_EX!W50+INTAVI_FR_IN!W50+INTAVI_FR_EX!W50</f>
        <v>0</v>
      </c>
      <c r="X50" s="10">
        <f>INTAVI_PA_IN!X50+INTAVI_PA_EX!X50+INTAVI_FR_IN!X50+INTAVI_FR_EX!X50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INTAVI_PA_IN!C51+INTAVI_PA_EX!C51+INTAVI_FR_IN!C51+INTAVI_FR_EX!C51</f>
        <v>0</v>
      </c>
      <c r="D51" s="37">
        <f>INTAVI_PA_IN!D51+INTAVI_PA_EX!D51+INTAVI_FR_IN!D51+INTAVI_FR_EX!D51</f>
        <v>0</v>
      </c>
      <c r="E51" s="37">
        <f>INTAVI_PA_IN!E51+INTAVI_PA_EX!E51+INTAVI_FR_IN!E51+INTAVI_FR_EX!E51</f>
        <v>0</v>
      </c>
      <c r="F51" s="37">
        <f>INTAVI_PA_IN!F51+INTAVI_PA_EX!F51+INTAVI_FR_IN!F51+INTAVI_FR_EX!F51</f>
        <v>0</v>
      </c>
      <c r="G51" s="37">
        <f>INTAVI_PA_IN!G51+INTAVI_PA_EX!G51+INTAVI_FR_IN!G51+INTAVI_FR_EX!G51</f>
        <v>0</v>
      </c>
      <c r="H51" s="37">
        <f>INTAVI_PA_IN!H51+INTAVI_PA_EX!H51+INTAVI_FR_IN!H51+INTAVI_FR_EX!H51</f>
        <v>0</v>
      </c>
      <c r="I51" s="37">
        <f>INTAVI_PA_IN!I51+INTAVI_PA_EX!I51+INTAVI_FR_IN!I51+INTAVI_FR_EX!I51</f>
        <v>0</v>
      </c>
      <c r="J51" s="37">
        <f>INTAVI_PA_IN!J51+INTAVI_PA_EX!J51+INTAVI_FR_IN!J51+INTAVI_FR_EX!J51</f>
        <v>0</v>
      </c>
      <c r="K51" s="37">
        <f>INTAVI_PA_IN!K51+INTAVI_PA_EX!K51+INTAVI_FR_IN!K51+INTAVI_FR_EX!K51</f>
        <v>0</v>
      </c>
      <c r="L51" s="37">
        <f>INTAVI_PA_IN!L51+INTAVI_PA_EX!L51+INTAVI_FR_IN!L51+INTAVI_FR_EX!L51</f>
        <v>0</v>
      </c>
      <c r="M51" s="37">
        <f>INTAVI_PA_IN!M51+INTAVI_PA_EX!M51+INTAVI_FR_IN!M51+INTAVI_FR_EX!M51</f>
        <v>0</v>
      </c>
      <c r="N51" s="37">
        <f>INTAVI_PA_IN!N51+INTAVI_PA_EX!N51+INTAVI_FR_IN!N51+INTAVI_FR_EX!N51</f>
        <v>0</v>
      </c>
      <c r="O51" s="37">
        <f>INTAVI_PA_IN!O51+INTAVI_PA_EX!O51+INTAVI_FR_IN!O51+INTAVI_FR_EX!O51</f>
        <v>0</v>
      </c>
      <c r="P51" s="37">
        <f>INTAVI_PA_IN!P51+INTAVI_PA_EX!P51+INTAVI_FR_IN!P51+INTAVI_FR_EX!P51</f>
        <v>0</v>
      </c>
      <c r="Q51" s="37">
        <f>INTAVI_PA_IN!Q51+INTAVI_PA_EX!Q51+INTAVI_FR_IN!Q51+INTAVI_FR_EX!Q51</f>
        <v>0</v>
      </c>
      <c r="R51" s="37">
        <f>INTAVI_PA_IN!R51+INTAVI_PA_EX!R51+INTAVI_FR_IN!R51+INTAVI_FR_EX!R51</f>
        <v>0</v>
      </c>
      <c r="S51" s="37">
        <f>INTAVI_PA_IN!S51+INTAVI_PA_EX!S51+INTAVI_FR_IN!S51+INTAVI_FR_EX!S51</f>
        <v>0</v>
      </c>
      <c r="T51" s="37">
        <f>INTAVI_PA_IN!T51+INTAVI_PA_EX!T51+INTAVI_FR_IN!T51+INTAVI_FR_EX!T51</f>
        <v>0</v>
      </c>
      <c r="U51" s="37">
        <f>INTAVI_PA_IN!U51+INTAVI_PA_EX!U51+INTAVI_FR_IN!U51+INTAVI_FR_EX!U51</f>
        <v>0</v>
      </c>
      <c r="V51" s="37">
        <f>INTAVI_PA_IN!V51+INTAVI_PA_EX!V51+INTAVI_FR_IN!V51+INTAVI_FR_EX!V51</f>
        <v>0</v>
      </c>
      <c r="W51" s="37">
        <f>INTAVI_PA_IN!W51+INTAVI_PA_EX!W51+INTAVI_FR_IN!W51+INTAVI_FR_EX!W51</f>
        <v>0</v>
      </c>
      <c r="X51" s="37">
        <f>INTAVI_PA_IN!X51+INTAVI_PA_EX!X51+INTAVI_FR_IN!X51+INTAVI_FR_EX!X51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INTAVI_PA_IN!C53+INTAVI_PA_EX!C53+INTAVI_FR_IN!C53+INTAVI_FR_EX!C53</f>
        <v>0</v>
      </c>
      <c r="D53" s="10">
        <f>INTAVI_PA_IN!D53+INTAVI_PA_EX!D53+INTAVI_FR_IN!D53+INTAVI_FR_EX!D53</f>
        <v>0</v>
      </c>
      <c r="E53" s="10">
        <f>INTAVI_PA_IN!E53+INTAVI_PA_EX!E53+INTAVI_FR_IN!E53+INTAVI_FR_EX!E53</f>
        <v>0</v>
      </c>
      <c r="F53" s="10">
        <f>INTAVI_PA_IN!F53+INTAVI_PA_EX!F53+INTAVI_FR_IN!F53+INTAVI_FR_EX!F53</f>
        <v>0</v>
      </c>
      <c r="G53" s="10">
        <f>INTAVI_PA_IN!G53+INTAVI_PA_EX!G53+INTAVI_FR_IN!G53+INTAVI_FR_EX!G53</f>
        <v>0</v>
      </c>
      <c r="H53" s="10">
        <f>INTAVI_PA_IN!H53+INTAVI_PA_EX!H53+INTAVI_FR_IN!H53+INTAVI_FR_EX!H53</f>
        <v>0</v>
      </c>
      <c r="I53" s="10">
        <f>INTAVI_PA_IN!I53+INTAVI_PA_EX!I53+INTAVI_FR_IN!I53+INTAVI_FR_EX!I53</f>
        <v>0</v>
      </c>
      <c r="J53" s="10">
        <f>INTAVI_PA_IN!J53+INTAVI_PA_EX!J53+INTAVI_FR_IN!J53+INTAVI_FR_EX!J53</f>
        <v>0</v>
      </c>
      <c r="K53" s="10">
        <f>INTAVI_PA_IN!K53+INTAVI_PA_EX!K53+INTAVI_FR_IN!K53+INTAVI_FR_EX!K53</f>
        <v>0</v>
      </c>
      <c r="L53" s="10">
        <f>INTAVI_PA_IN!L53+INTAVI_PA_EX!L53+INTAVI_FR_IN!L53+INTAVI_FR_EX!L53</f>
        <v>0</v>
      </c>
      <c r="M53" s="10">
        <f>INTAVI_PA_IN!M53+INTAVI_PA_EX!M53+INTAVI_FR_IN!M53+INTAVI_FR_EX!M53</f>
        <v>0</v>
      </c>
      <c r="N53" s="10">
        <f>INTAVI_PA_IN!N53+INTAVI_PA_EX!N53+INTAVI_FR_IN!N53+INTAVI_FR_EX!N53</f>
        <v>0</v>
      </c>
      <c r="O53" s="10">
        <f>INTAVI_PA_IN!O53+INTAVI_PA_EX!O53+INTAVI_FR_IN!O53+INTAVI_FR_EX!O53</f>
        <v>0</v>
      </c>
      <c r="P53" s="10">
        <f>INTAVI_PA_IN!P53+INTAVI_PA_EX!P53+INTAVI_FR_IN!P53+INTAVI_FR_EX!P53</f>
        <v>0</v>
      </c>
      <c r="Q53" s="10">
        <f>INTAVI_PA_IN!Q53+INTAVI_PA_EX!Q53+INTAVI_FR_IN!Q53+INTAVI_FR_EX!Q53</f>
        <v>0</v>
      </c>
      <c r="R53" s="10">
        <f>INTAVI_PA_IN!R53+INTAVI_PA_EX!R53+INTAVI_FR_IN!R53+INTAVI_FR_EX!R53</f>
        <v>0</v>
      </c>
      <c r="S53" s="10">
        <f>INTAVI_PA_IN!S53+INTAVI_PA_EX!S53+INTAVI_FR_IN!S53+INTAVI_FR_EX!S53</f>
        <v>0</v>
      </c>
      <c r="T53" s="10">
        <f>INTAVI_PA_IN!T53+INTAVI_PA_EX!T53+INTAVI_FR_IN!T53+INTAVI_FR_EX!T53</f>
        <v>0</v>
      </c>
      <c r="U53" s="10">
        <f>INTAVI_PA_IN!U53+INTAVI_PA_EX!U53+INTAVI_FR_IN!U53+INTAVI_FR_EX!U53</f>
        <v>0</v>
      </c>
      <c r="V53" s="10">
        <f>INTAVI_PA_IN!V53+INTAVI_PA_EX!V53+INTAVI_FR_IN!V53+INTAVI_FR_EX!V53</f>
        <v>0</v>
      </c>
      <c r="W53" s="10">
        <f>INTAVI_PA_IN!W53+INTAVI_PA_EX!W53+INTAVI_FR_IN!W53+INTAVI_FR_EX!W53</f>
        <v>0</v>
      </c>
      <c r="X53" s="10">
        <f>INTAVI_PA_IN!X53+INTAVI_PA_EX!X53+INTAVI_FR_IN!X53+INTAVI_FR_EX!X53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INTAVI_PA_IN!C54+INTAVI_PA_EX!C54+INTAVI_FR_IN!C54+INTAVI_FR_EX!C54</f>
        <v>0</v>
      </c>
      <c r="D54" s="10">
        <f>INTAVI_PA_IN!D54+INTAVI_PA_EX!D54+INTAVI_FR_IN!D54+INTAVI_FR_EX!D54</f>
        <v>0</v>
      </c>
      <c r="E54" s="10">
        <f>INTAVI_PA_IN!E54+INTAVI_PA_EX!E54+INTAVI_FR_IN!E54+INTAVI_FR_EX!E54</f>
        <v>0</v>
      </c>
      <c r="F54" s="10">
        <f>INTAVI_PA_IN!F54+INTAVI_PA_EX!F54+INTAVI_FR_IN!F54+INTAVI_FR_EX!F54</f>
        <v>0</v>
      </c>
      <c r="G54" s="10">
        <f>INTAVI_PA_IN!G54+INTAVI_PA_EX!G54+INTAVI_FR_IN!G54+INTAVI_FR_EX!G54</f>
        <v>0</v>
      </c>
      <c r="H54" s="10">
        <f>INTAVI_PA_IN!H54+INTAVI_PA_EX!H54+INTAVI_FR_IN!H54+INTAVI_FR_EX!H54</f>
        <v>0</v>
      </c>
      <c r="I54" s="10">
        <f>INTAVI_PA_IN!I54+INTAVI_PA_EX!I54+INTAVI_FR_IN!I54+INTAVI_FR_EX!I54</f>
        <v>0</v>
      </c>
      <c r="J54" s="10">
        <f>INTAVI_PA_IN!J54+INTAVI_PA_EX!J54+INTAVI_FR_IN!J54+INTAVI_FR_EX!J54</f>
        <v>0</v>
      </c>
      <c r="K54" s="10">
        <f>INTAVI_PA_IN!K54+INTAVI_PA_EX!K54+INTAVI_FR_IN!K54+INTAVI_FR_EX!K54</f>
        <v>0</v>
      </c>
      <c r="L54" s="10">
        <f>INTAVI_PA_IN!L54+INTAVI_PA_EX!L54+INTAVI_FR_IN!L54+INTAVI_FR_EX!L54</f>
        <v>0</v>
      </c>
      <c r="M54" s="10">
        <f>INTAVI_PA_IN!M54+INTAVI_PA_EX!M54+INTAVI_FR_IN!M54+INTAVI_FR_EX!M54</f>
        <v>0</v>
      </c>
      <c r="N54" s="10">
        <f>INTAVI_PA_IN!N54+INTAVI_PA_EX!N54+INTAVI_FR_IN!N54+INTAVI_FR_EX!N54</f>
        <v>0</v>
      </c>
      <c r="O54" s="10">
        <f>INTAVI_PA_IN!O54+INTAVI_PA_EX!O54+INTAVI_FR_IN!O54+INTAVI_FR_EX!O54</f>
        <v>0</v>
      </c>
      <c r="P54" s="10">
        <f>INTAVI_PA_IN!P54+INTAVI_PA_EX!P54+INTAVI_FR_IN!P54+INTAVI_FR_EX!P54</f>
        <v>0</v>
      </c>
      <c r="Q54" s="10">
        <f>INTAVI_PA_IN!Q54+INTAVI_PA_EX!Q54+INTAVI_FR_IN!Q54+INTAVI_FR_EX!Q54</f>
        <v>0</v>
      </c>
      <c r="R54" s="10">
        <f>INTAVI_PA_IN!R54+INTAVI_PA_EX!R54+INTAVI_FR_IN!R54+INTAVI_FR_EX!R54</f>
        <v>0</v>
      </c>
      <c r="S54" s="10">
        <f>INTAVI_PA_IN!S54+INTAVI_PA_EX!S54+INTAVI_FR_IN!S54+INTAVI_FR_EX!S54</f>
        <v>0</v>
      </c>
      <c r="T54" s="10">
        <f>INTAVI_PA_IN!T54+INTAVI_PA_EX!T54+INTAVI_FR_IN!T54+INTAVI_FR_EX!T54</f>
        <v>0</v>
      </c>
      <c r="U54" s="10">
        <f>INTAVI_PA_IN!U54+INTAVI_PA_EX!U54+INTAVI_FR_IN!U54+INTAVI_FR_EX!U54</f>
        <v>0</v>
      </c>
      <c r="V54" s="10">
        <f>INTAVI_PA_IN!V54+INTAVI_PA_EX!V54+INTAVI_FR_IN!V54+INTAVI_FR_EX!V54</f>
        <v>0</v>
      </c>
      <c r="W54" s="10">
        <f>INTAVI_PA_IN!W54+INTAVI_PA_EX!W54+INTAVI_FR_IN!W54+INTAVI_FR_EX!W54</f>
        <v>0</v>
      </c>
      <c r="X54" s="10">
        <f>INTAVI_PA_IN!X54+INTAVI_PA_EX!X54+INTAVI_FR_IN!X54+INTAVI_FR_EX!X54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INTAVI_PA_IN!C55+INTAVI_PA_EX!C55+INTAVI_FR_IN!C55+INTAVI_FR_EX!C55</f>
        <v>0</v>
      </c>
      <c r="D55" s="10">
        <f>INTAVI_PA_IN!D55+INTAVI_PA_EX!D55+INTAVI_FR_IN!D55+INTAVI_FR_EX!D55</f>
        <v>0</v>
      </c>
      <c r="E55" s="10">
        <f>INTAVI_PA_IN!E55+INTAVI_PA_EX!E55+INTAVI_FR_IN!E55+INTAVI_FR_EX!E55</f>
        <v>0</v>
      </c>
      <c r="F55" s="10">
        <f>INTAVI_PA_IN!F55+INTAVI_PA_EX!F55+INTAVI_FR_IN!F55+INTAVI_FR_EX!F55</f>
        <v>0</v>
      </c>
      <c r="G55" s="10">
        <f>INTAVI_PA_IN!G55+INTAVI_PA_EX!G55+INTAVI_FR_IN!G55+INTAVI_FR_EX!G55</f>
        <v>0</v>
      </c>
      <c r="H55" s="10">
        <f>INTAVI_PA_IN!H55+INTAVI_PA_EX!H55+INTAVI_FR_IN!H55+INTAVI_FR_EX!H55</f>
        <v>0</v>
      </c>
      <c r="I55" s="10">
        <f>INTAVI_PA_IN!I55+INTAVI_PA_EX!I55+INTAVI_FR_IN!I55+INTAVI_FR_EX!I55</f>
        <v>0</v>
      </c>
      <c r="J55" s="10">
        <f>INTAVI_PA_IN!J55+INTAVI_PA_EX!J55+INTAVI_FR_IN!J55+INTAVI_FR_EX!J55</f>
        <v>0</v>
      </c>
      <c r="K55" s="10">
        <f>INTAVI_PA_IN!K55+INTAVI_PA_EX!K55+INTAVI_FR_IN!K55+INTAVI_FR_EX!K55</f>
        <v>0</v>
      </c>
      <c r="L55" s="10">
        <f>INTAVI_PA_IN!L55+INTAVI_PA_EX!L55+INTAVI_FR_IN!L55+INTAVI_FR_EX!L55</f>
        <v>0</v>
      </c>
      <c r="M55" s="10">
        <f>INTAVI_PA_IN!M55+INTAVI_PA_EX!M55+INTAVI_FR_IN!M55+INTAVI_FR_EX!M55</f>
        <v>0</v>
      </c>
      <c r="N55" s="10">
        <f>INTAVI_PA_IN!N55+INTAVI_PA_EX!N55+INTAVI_FR_IN!N55+INTAVI_FR_EX!N55</f>
        <v>0</v>
      </c>
      <c r="O55" s="10">
        <f>INTAVI_PA_IN!O55+INTAVI_PA_EX!O55+INTAVI_FR_IN!O55+INTAVI_FR_EX!O55</f>
        <v>0</v>
      </c>
      <c r="P55" s="10">
        <f>INTAVI_PA_IN!P55+INTAVI_PA_EX!P55+INTAVI_FR_IN!P55+INTAVI_FR_EX!P55</f>
        <v>0</v>
      </c>
      <c r="Q55" s="10">
        <f>INTAVI_PA_IN!Q55+INTAVI_PA_EX!Q55+INTAVI_FR_IN!Q55+INTAVI_FR_EX!Q55</f>
        <v>0</v>
      </c>
      <c r="R55" s="10">
        <f>INTAVI_PA_IN!R55+INTAVI_PA_EX!R55+INTAVI_FR_IN!R55+INTAVI_FR_EX!R55</f>
        <v>0</v>
      </c>
      <c r="S55" s="10">
        <f>INTAVI_PA_IN!S55+INTAVI_PA_EX!S55+INTAVI_FR_IN!S55+INTAVI_FR_EX!S55</f>
        <v>0</v>
      </c>
      <c r="T55" s="10">
        <f>INTAVI_PA_IN!T55+INTAVI_PA_EX!T55+INTAVI_FR_IN!T55+INTAVI_FR_EX!T55</f>
        <v>0</v>
      </c>
      <c r="U55" s="10">
        <f>INTAVI_PA_IN!U55+INTAVI_PA_EX!U55+INTAVI_FR_IN!U55+INTAVI_FR_EX!U55</f>
        <v>0</v>
      </c>
      <c r="V55" s="10">
        <f>INTAVI_PA_IN!V55+INTAVI_PA_EX!V55+INTAVI_FR_IN!V55+INTAVI_FR_EX!V55</f>
        <v>0</v>
      </c>
      <c r="W55" s="10">
        <f>INTAVI_PA_IN!W55+INTAVI_PA_EX!W55+INTAVI_FR_IN!W55+INTAVI_FR_EX!W55</f>
        <v>0</v>
      </c>
      <c r="X55" s="10">
        <f>INTAVI_PA_IN!X55+INTAVI_PA_EX!X55+INTAVI_FR_IN!X55+INTAVI_FR_EX!X55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INTAVI_PA_IN!C56+INTAVI_PA_EX!C56+INTAVI_FR_IN!C56+INTAVI_FR_EX!C56</f>
        <v>0</v>
      </c>
      <c r="D56" s="10">
        <f>INTAVI_PA_IN!D56+INTAVI_PA_EX!D56+INTAVI_FR_IN!D56+INTAVI_FR_EX!D56</f>
        <v>0</v>
      </c>
      <c r="E56" s="10">
        <f>INTAVI_PA_IN!E56+INTAVI_PA_EX!E56+INTAVI_FR_IN!E56+INTAVI_FR_EX!E56</f>
        <v>0</v>
      </c>
      <c r="F56" s="10">
        <f>INTAVI_PA_IN!F56+INTAVI_PA_EX!F56+INTAVI_FR_IN!F56+INTAVI_FR_EX!F56</f>
        <v>0</v>
      </c>
      <c r="G56" s="10">
        <f>INTAVI_PA_IN!G56+INTAVI_PA_EX!G56+INTAVI_FR_IN!G56+INTAVI_FR_EX!G56</f>
        <v>0</v>
      </c>
      <c r="H56" s="10">
        <f>INTAVI_PA_IN!H56+INTAVI_PA_EX!H56+INTAVI_FR_IN!H56+INTAVI_FR_EX!H56</f>
        <v>0</v>
      </c>
      <c r="I56" s="10">
        <f>INTAVI_PA_IN!I56+INTAVI_PA_EX!I56+INTAVI_FR_IN!I56+INTAVI_FR_EX!I56</f>
        <v>0</v>
      </c>
      <c r="J56" s="10">
        <f>INTAVI_PA_IN!J56+INTAVI_PA_EX!J56+INTAVI_FR_IN!J56+INTAVI_FR_EX!J56</f>
        <v>0</v>
      </c>
      <c r="K56" s="10">
        <f>INTAVI_PA_IN!K56+INTAVI_PA_EX!K56+INTAVI_FR_IN!K56+INTAVI_FR_EX!K56</f>
        <v>0</v>
      </c>
      <c r="L56" s="10">
        <f>INTAVI_PA_IN!L56+INTAVI_PA_EX!L56+INTAVI_FR_IN!L56+INTAVI_FR_EX!L56</f>
        <v>0</v>
      </c>
      <c r="M56" s="10">
        <f>INTAVI_PA_IN!M56+INTAVI_PA_EX!M56+INTAVI_FR_IN!M56+INTAVI_FR_EX!M56</f>
        <v>0</v>
      </c>
      <c r="N56" s="10">
        <f>INTAVI_PA_IN!N56+INTAVI_PA_EX!N56+INTAVI_FR_IN!N56+INTAVI_FR_EX!N56</f>
        <v>0</v>
      </c>
      <c r="O56" s="10">
        <f>INTAVI_PA_IN!O56+INTAVI_PA_EX!O56+INTAVI_FR_IN!O56+INTAVI_FR_EX!O56</f>
        <v>0</v>
      </c>
      <c r="P56" s="10">
        <f>INTAVI_PA_IN!P56+INTAVI_PA_EX!P56+INTAVI_FR_IN!P56+INTAVI_FR_EX!P56</f>
        <v>0</v>
      </c>
      <c r="Q56" s="10">
        <f>INTAVI_PA_IN!Q56+INTAVI_PA_EX!Q56+INTAVI_FR_IN!Q56+INTAVI_FR_EX!Q56</f>
        <v>0</v>
      </c>
      <c r="R56" s="10">
        <f>INTAVI_PA_IN!R56+INTAVI_PA_EX!R56+INTAVI_FR_IN!R56+INTAVI_FR_EX!R56</f>
        <v>0</v>
      </c>
      <c r="S56" s="10">
        <f>INTAVI_PA_IN!S56+INTAVI_PA_EX!S56+INTAVI_FR_IN!S56+INTAVI_FR_EX!S56</f>
        <v>0</v>
      </c>
      <c r="T56" s="10">
        <f>INTAVI_PA_IN!T56+INTAVI_PA_EX!T56+INTAVI_FR_IN!T56+INTAVI_FR_EX!T56</f>
        <v>0</v>
      </c>
      <c r="U56" s="10">
        <f>INTAVI_PA_IN!U56+INTAVI_PA_EX!U56+INTAVI_FR_IN!U56+INTAVI_FR_EX!U56</f>
        <v>0</v>
      </c>
      <c r="V56" s="10">
        <f>INTAVI_PA_IN!V56+INTAVI_PA_EX!V56+INTAVI_FR_IN!V56+INTAVI_FR_EX!V56</f>
        <v>0</v>
      </c>
      <c r="W56" s="10">
        <f>INTAVI_PA_IN!W56+INTAVI_PA_EX!W56+INTAVI_FR_IN!W56+INTAVI_FR_EX!W56</f>
        <v>0</v>
      </c>
      <c r="X56" s="10">
        <f>INTAVI_PA_IN!X56+INTAVI_PA_EX!X56+INTAVI_FR_IN!X56+INTAVI_FR_EX!X56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INTAVI_PA_IN!C57+INTAVI_PA_EX!C57+INTAVI_FR_IN!C57+INTAVI_FR_EX!C57</f>
        <v>0</v>
      </c>
      <c r="D57" s="10">
        <f>INTAVI_PA_IN!D57+INTAVI_PA_EX!D57+INTAVI_FR_IN!D57+INTAVI_FR_EX!D57</f>
        <v>0</v>
      </c>
      <c r="E57" s="10">
        <f>INTAVI_PA_IN!E57+INTAVI_PA_EX!E57+INTAVI_FR_IN!E57+INTAVI_FR_EX!E57</f>
        <v>0</v>
      </c>
      <c r="F57" s="10">
        <f>INTAVI_PA_IN!F57+INTAVI_PA_EX!F57+INTAVI_FR_IN!F57+INTAVI_FR_EX!F57</f>
        <v>0</v>
      </c>
      <c r="G57" s="10">
        <f>INTAVI_PA_IN!G57+INTAVI_PA_EX!G57+INTAVI_FR_IN!G57+INTAVI_FR_EX!G57</f>
        <v>0</v>
      </c>
      <c r="H57" s="10">
        <f>INTAVI_PA_IN!H57+INTAVI_PA_EX!H57+INTAVI_FR_IN!H57+INTAVI_FR_EX!H57</f>
        <v>0</v>
      </c>
      <c r="I57" s="10">
        <f>INTAVI_PA_IN!I57+INTAVI_PA_EX!I57+INTAVI_FR_IN!I57+INTAVI_FR_EX!I57</f>
        <v>0</v>
      </c>
      <c r="J57" s="10">
        <f>INTAVI_PA_IN!J57+INTAVI_PA_EX!J57+INTAVI_FR_IN!J57+INTAVI_FR_EX!J57</f>
        <v>0</v>
      </c>
      <c r="K57" s="10">
        <f>INTAVI_PA_IN!K57+INTAVI_PA_EX!K57+INTAVI_FR_IN!K57+INTAVI_FR_EX!K57</f>
        <v>0</v>
      </c>
      <c r="L57" s="10">
        <f>INTAVI_PA_IN!L57+INTAVI_PA_EX!L57+INTAVI_FR_IN!L57+INTAVI_FR_EX!L57</f>
        <v>0</v>
      </c>
      <c r="M57" s="10">
        <f>INTAVI_PA_IN!M57+INTAVI_PA_EX!M57+INTAVI_FR_IN!M57+INTAVI_FR_EX!M57</f>
        <v>0</v>
      </c>
      <c r="N57" s="10">
        <f>INTAVI_PA_IN!N57+INTAVI_PA_EX!N57+INTAVI_FR_IN!N57+INTAVI_FR_EX!N57</f>
        <v>0</v>
      </c>
      <c r="O57" s="10">
        <f>INTAVI_PA_IN!O57+INTAVI_PA_EX!O57+INTAVI_FR_IN!O57+INTAVI_FR_EX!O57</f>
        <v>0</v>
      </c>
      <c r="P57" s="10">
        <f>INTAVI_PA_IN!P57+INTAVI_PA_EX!P57+INTAVI_FR_IN!P57+INTAVI_FR_EX!P57</f>
        <v>0</v>
      </c>
      <c r="Q57" s="10">
        <f>INTAVI_PA_IN!Q57+INTAVI_PA_EX!Q57+INTAVI_FR_IN!Q57+INTAVI_FR_EX!Q57</f>
        <v>0</v>
      </c>
      <c r="R57" s="10">
        <f>INTAVI_PA_IN!R57+INTAVI_PA_EX!R57+INTAVI_FR_IN!R57+INTAVI_FR_EX!R57</f>
        <v>0</v>
      </c>
      <c r="S57" s="10">
        <f>INTAVI_PA_IN!S57+INTAVI_PA_EX!S57+INTAVI_FR_IN!S57+INTAVI_FR_EX!S57</f>
        <v>0</v>
      </c>
      <c r="T57" s="10">
        <f>INTAVI_PA_IN!T57+INTAVI_PA_EX!T57+INTAVI_FR_IN!T57+INTAVI_FR_EX!T57</f>
        <v>0</v>
      </c>
      <c r="U57" s="10">
        <f>INTAVI_PA_IN!U57+INTAVI_PA_EX!U57+INTAVI_FR_IN!U57+INTAVI_FR_EX!U57</f>
        <v>0</v>
      </c>
      <c r="V57" s="10">
        <f>INTAVI_PA_IN!V57+INTAVI_PA_EX!V57+INTAVI_FR_IN!V57+INTAVI_FR_EX!V57</f>
        <v>0</v>
      </c>
      <c r="W57" s="10">
        <f>INTAVI_PA_IN!W57+INTAVI_PA_EX!W57+INTAVI_FR_IN!W57+INTAVI_FR_EX!W57</f>
        <v>0</v>
      </c>
      <c r="X57" s="10">
        <f>INTAVI_PA_IN!X57+INTAVI_PA_EX!X57+INTAVI_FR_IN!X57+INTAVI_FR_EX!X57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INTAVI_PA_IN!C58+INTAVI_PA_EX!C58+INTAVI_FR_IN!C58+INTAVI_FR_EX!C58</f>
        <v>0</v>
      </c>
      <c r="D58" s="10">
        <f>INTAVI_PA_IN!D58+INTAVI_PA_EX!D58+INTAVI_FR_IN!D58+INTAVI_FR_EX!D58</f>
        <v>0</v>
      </c>
      <c r="E58" s="10">
        <f>INTAVI_PA_IN!E58+INTAVI_PA_EX!E58+INTAVI_FR_IN!E58+INTAVI_FR_EX!E58</f>
        <v>0</v>
      </c>
      <c r="F58" s="10">
        <f>INTAVI_PA_IN!F58+INTAVI_PA_EX!F58+INTAVI_FR_IN!F58+INTAVI_FR_EX!F58</f>
        <v>0</v>
      </c>
      <c r="G58" s="10">
        <f>INTAVI_PA_IN!G58+INTAVI_PA_EX!G58+INTAVI_FR_IN!G58+INTAVI_FR_EX!G58</f>
        <v>0</v>
      </c>
      <c r="H58" s="10">
        <f>INTAVI_PA_IN!H58+INTAVI_PA_EX!H58+INTAVI_FR_IN!H58+INTAVI_FR_EX!H58</f>
        <v>0</v>
      </c>
      <c r="I58" s="10">
        <f>INTAVI_PA_IN!I58+INTAVI_PA_EX!I58+INTAVI_FR_IN!I58+INTAVI_FR_EX!I58</f>
        <v>0</v>
      </c>
      <c r="J58" s="10">
        <f>INTAVI_PA_IN!J58+INTAVI_PA_EX!J58+INTAVI_FR_IN!J58+INTAVI_FR_EX!J58</f>
        <v>0</v>
      </c>
      <c r="K58" s="10">
        <f>INTAVI_PA_IN!K58+INTAVI_PA_EX!K58+INTAVI_FR_IN!K58+INTAVI_FR_EX!K58</f>
        <v>0</v>
      </c>
      <c r="L58" s="10">
        <f>INTAVI_PA_IN!L58+INTAVI_PA_EX!L58+INTAVI_FR_IN!L58+INTAVI_FR_EX!L58</f>
        <v>0</v>
      </c>
      <c r="M58" s="10">
        <f>INTAVI_PA_IN!M58+INTAVI_PA_EX!M58+INTAVI_FR_IN!M58+INTAVI_FR_EX!M58</f>
        <v>0</v>
      </c>
      <c r="N58" s="10">
        <f>INTAVI_PA_IN!N58+INTAVI_PA_EX!N58+INTAVI_FR_IN!N58+INTAVI_FR_EX!N58</f>
        <v>0</v>
      </c>
      <c r="O58" s="10">
        <f>INTAVI_PA_IN!O58+INTAVI_PA_EX!O58+INTAVI_FR_IN!O58+INTAVI_FR_EX!O58</f>
        <v>0</v>
      </c>
      <c r="P58" s="10">
        <f>INTAVI_PA_IN!P58+INTAVI_PA_EX!P58+INTAVI_FR_IN!P58+INTAVI_FR_EX!P58</f>
        <v>0</v>
      </c>
      <c r="Q58" s="10">
        <f>INTAVI_PA_IN!Q58+INTAVI_PA_EX!Q58+INTAVI_FR_IN!Q58+INTAVI_FR_EX!Q58</f>
        <v>0</v>
      </c>
      <c r="R58" s="10">
        <f>INTAVI_PA_IN!R58+INTAVI_PA_EX!R58+INTAVI_FR_IN!R58+INTAVI_FR_EX!R58</f>
        <v>0</v>
      </c>
      <c r="S58" s="10">
        <f>INTAVI_PA_IN!S58+INTAVI_PA_EX!S58+INTAVI_FR_IN!S58+INTAVI_FR_EX!S58</f>
        <v>0</v>
      </c>
      <c r="T58" s="10">
        <f>INTAVI_PA_IN!T58+INTAVI_PA_EX!T58+INTAVI_FR_IN!T58+INTAVI_FR_EX!T58</f>
        <v>0</v>
      </c>
      <c r="U58" s="10">
        <f>INTAVI_PA_IN!U58+INTAVI_PA_EX!U58+INTAVI_FR_IN!U58+INTAVI_FR_EX!U58</f>
        <v>0</v>
      </c>
      <c r="V58" s="10">
        <f>INTAVI_PA_IN!V58+INTAVI_PA_EX!V58+INTAVI_FR_IN!V58+INTAVI_FR_EX!V58</f>
        <v>0</v>
      </c>
      <c r="W58" s="10">
        <f>INTAVI_PA_IN!W58+INTAVI_PA_EX!W58+INTAVI_FR_IN!W58+INTAVI_FR_EX!W58</f>
        <v>0</v>
      </c>
      <c r="X58" s="10">
        <f>INTAVI_PA_IN!X58+INTAVI_PA_EX!X58+INTAVI_FR_IN!X58+INTAVI_FR_EX!X58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INTAVI_PA_IN!C59+INTAVI_PA_EX!C59+INTAVI_FR_IN!C59+INTAVI_FR_EX!C59</f>
        <v>0</v>
      </c>
      <c r="D59" s="10">
        <f>INTAVI_PA_IN!D59+INTAVI_PA_EX!D59+INTAVI_FR_IN!D59+INTAVI_FR_EX!D59</f>
        <v>0</v>
      </c>
      <c r="E59" s="10">
        <f>INTAVI_PA_IN!E59+INTAVI_PA_EX!E59+INTAVI_FR_IN!E59+INTAVI_FR_EX!E59</f>
        <v>0</v>
      </c>
      <c r="F59" s="10">
        <f>INTAVI_PA_IN!F59+INTAVI_PA_EX!F59+INTAVI_FR_IN!F59+INTAVI_FR_EX!F59</f>
        <v>0</v>
      </c>
      <c r="G59" s="10">
        <f>INTAVI_PA_IN!G59+INTAVI_PA_EX!G59+INTAVI_FR_IN!G59+INTAVI_FR_EX!G59</f>
        <v>0</v>
      </c>
      <c r="H59" s="10">
        <f>INTAVI_PA_IN!H59+INTAVI_PA_EX!H59+INTAVI_FR_IN!H59+INTAVI_FR_EX!H59</f>
        <v>0</v>
      </c>
      <c r="I59" s="10">
        <f>INTAVI_PA_IN!I59+INTAVI_PA_EX!I59+INTAVI_FR_IN!I59+INTAVI_FR_EX!I59</f>
        <v>0</v>
      </c>
      <c r="J59" s="10">
        <f>INTAVI_PA_IN!J59+INTAVI_PA_EX!J59+INTAVI_FR_IN!J59+INTAVI_FR_EX!J59</f>
        <v>0</v>
      </c>
      <c r="K59" s="10">
        <f>INTAVI_PA_IN!K59+INTAVI_PA_EX!K59+INTAVI_FR_IN!K59+INTAVI_FR_EX!K59</f>
        <v>0</v>
      </c>
      <c r="L59" s="10">
        <f>INTAVI_PA_IN!L59+INTAVI_PA_EX!L59+INTAVI_FR_IN!L59+INTAVI_FR_EX!L59</f>
        <v>0</v>
      </c>
      <c r="M59" s="10">
        <f>INTAVI_PA_IN!M59+INTAVI_PA_EX!M59+INTAVI_FR_IN!M59+INTAVI_FR_EX!M59</f>
        <v>0</v>
      </c>
      <c r="N59" s="10">
        <f>INTAVI_PA_IN!N59+INTAVI_PA_EX!N59+INTAVI_FR_IN!N59+INTAVI_FR_EX!N59</f>
        <v>0</v>
      </c>
      <c r="O59" s="10">
        <f>INTAVI_PA_IN!O59+INTAVI_PA_EX!O59+INTAVI_FR_IN!O59+INTAVI_FR_EX!O59</f>
        <v>0</v>
      </c>
      <c r="P59" s="10">
        <f>INTAVI_PA_IN!P59+INTAVI_PA_EX!P59+INTAVI_FR_IN!P59+INTAVI_FR_EX!P59</f>
        <v>0</v>
      </c>
      <c r="Q59" s="10">
        <f>INTAVI_PA_IN!Q59+INTAVI_PA_EX!Q59+INTAVI_FR_IN!Q59+INTAVI_FR_EX!Q59</f>
        <v>0</v>
      </c>
      <c r="R59" s="10">
        <f>INTAVI_PA_IN!R59+INTAVI_PA_EX!R59+INTAVI_FR_IN!R59+INTAVI_FR_EX!R59</f>
        <v>0</v>
      </c>
      <c r="S59" s="10">
        <f>INTAVI_PA_IN!S59+INTAVI_PA_EX!S59+INTAVI_FR_IN!S59+INTAVI_FR_EX!S59</f>
        <v>0</v>
      </c>
      <c r="T59" s="10">
        <f>INTAVI_PA_IN!T59+INTAVI_PA_EX!T59+INTAVI_FR_IN!T59+INTAVI_FR_EX!T59</f>
        <v>0</v>
      </c>
      <c r="U59" s="10">
        <f>INTAVI_PA_IN!U59+INTAVI_PA_EX!U59+INTAVI_FR_IN!U59+INTAVI_FR_EX!U59</f>
        <v>0</v>
      </c>
      <c r="V59" s="10">
        <f>INTAVI_PA_IN!V59+INTAVI_PA_EX!V59+INTAVI_FR_IN!V59+INTAVI_FR_EX!V59</f>
        <v>0</v>
      </c>
      <c r="W59" s="10">
        <f>INTAVI_PA_IN!W59+INTAVI_PA_EX!W59+INTAVI_FR_IN!W59+INTAVI_FR_EX!W59</f>
        <v>0</v>
      </c>
      <c r="X59" s="10">
        <f>INTAVI_PA_IN!X59+INTAVI_PA_EX!X59+INTAVI_FR_IN!X59+INTAVI_FR_EX!X59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INTAVI_PA_IN!C60+INTAVI_PA_EX!C60+INTAVI_FR_IN!C60+INTAVI_FR_EX!C60</f>
        <v>0</v>
      </c>
      <c r="D60" s="10">
        <f>INTAVI_PA_IN!D60+INTAVI_PA_EX!D60+INTAVI_FR_IN!D60+INTAVI_FR_EX!D60</f>
        <v>0</v>
      </c>
      <c r="E60" s="10">
        <f>INTAVI_PA_IN!E60+INTAVI_PA_EX!E60+INTAVI_FR_IN!E60+INTAVI_FR_EX!E60</f>
        <v>0</v>
      </c>
      <c r="F60" s="10">
        <f>INTAVI_PA_IN!F60+INTAVI_PA_EX!F60+INTAVI_FR_IN!F60+INTAVI_FR_EX!F60</f>
        <v>0</v>
      </c>
      <c r="G60" s="10">
        <f>INTAVI_PA_IN!G60+INTAVI_PA_EX!G60+INTAVI_FR_IN!G60+INTAVI_FR_EX!G60</f>
        <v>0</v>
      </c>
      <c r="H60" s="10">
        <f>INTAVI_PA_IN!H60+INTAVI_PA_EX!H60+INTAVI_FR_IN!H60+INTAVI_FR_EX!H60</f>
        <v>0</v>
      </c>
      <c r="I60" s="10">
        <f>INTAVI_PA_IN!I60+INTAVI_PA_EX!I60+INTAVI_FR_IN!I60+INTAVI_FR_EX!I60</f>
        <v>0</v>
      </c>
      <c r="J60" s="10">
        <f>INTAVI_PA_IN!J60+INTAVI_PA_EX!J60+INTAVI_FR_IN!J60+INTAVI_FR_EX!J60</f>
        <v>0</v>
      </c>
      <c r="K60" s="10">
        <f>INTAVI_PA_IN!K60+INTAVI_PA_EX!K60+INTAVI_FR_IN!K60+INTAVI_FR_EX!K60</f>
        <v>0</v>
      </c>
      <c r="L60" s="10">
        <f>INTAVI_PA_IN!L60+INTAVI_PA_EX!L60+INTAVI_FR_IN!L60+INTAVI_FR_EX!L60</f>
        <v>0</v>
      </c>
      <c r="M60" s="10">
        <f>INTAVI_PA_IN!M60+INTAVI_PA_EX!M60+INTAVI_FR_IN!M60+INTAVI_FR_EX!M60</f>
        <v>0</v>
      </c>
      <c r="N60" s="10">
        <f>INTAVI_PA_IN!N60+INTAVI_PA_EX!N60+INTAVI_FR_IN!N60+INTAVI_FR_EX!N60</f>
        <v>0</v>
      </c>
      <c r="O60" s="10">
        <f>INTAVI_PA_IN!O60+INTAVI_PA_EX!O60+INTAVI_FR_IN!O60+INTAVI_FR_EX!O60</f>
        <v>0</v>
      </c>
      <c r="P60" s="10">
        <f>INTAVI_PA_IN!P60+INTAVI_PA_EX!P60+INTAVI_FR_IN!P60+INTAVI_FR_EX!P60</f>
        <v>0</v>
      </c>
      <c r="Q60" s="10">
        <f>INTAVI_PA_IN!Q60+INTAVI_PA_EX!Q60+INTAVI_FR_IN!Q60+INTAVI_FR_EX!Q60</f>
        <v>0</v>
      </c>
      <c r="R60" s="10">
        <f>INTAVI_PA_IN!R60+INTAVI_PA_EX!R60+INTAVI_FR_IN!R60+INTAVI_FR_EX!R60</f>
        <v>0</v>
      </c>
      <c r="S60" s="10">
        <f>INTAVI_PA_IN!S60+INTAVI_PA_EX!S60+INTAVI_FR_IN!S60+INTAVI_FR_EX!S60</f>
        <v>0</v>
      </c>
      <c r="T60" s="10">
        <f>INTAVI_PA_IN!T60+INTAVI_PA_EX!T60+INTAVI_FR_IN!T60+INTAVI_FR_EX!T60</f>
        <v>0</v>
      </c>
      <c r="U60" s="10">
        <f>INTAVI_PA_IN!U60+INTAVI_PA_EX!U60+INTAVI_FR_IN!U60+INTAVI_FR_EX!U60</f>
        <v>0</v>
      </c>
      <c r="V60" s="10">
        <f>INTAVI_PA_IN!V60+INTAVI_PA_EX!V60+INTAVI_FR_IN!V60+INTAVI_FR_EX!V60</f>
        <v>0</v>
      </c>
      <c r="W60" s="10">
        <f>INTAVI_PA_IN!W60+INTAVI_PA_EX!W60+INTAVI_FR_IN!W60+INTAVI_FR_EX!W60</f>
        <v>0</v>
      </c>
      <c r="X60" s="10">
        <f>INTAVI_PA_IN!X60+INTAVI_PA_EX!X60+INTAVI_FR_IN!X60+INTAVI_FR_EX!X60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INTAVI_PA_IN!C61+INTAVI_PA_EX!C61+INTAVI_FR_IN!C61+INTAVI_FR_EX!C61</f>
        <v>0</v>
      </c>
      <c r="D61" s="10">
        <f>INTAVI_PA_IN!D61+INTAVI_PA_EX!D61+INTAVI_FR_IN!D61+INTAVI_FR_EX!D61</f>
        <v>0</v>
      </c>
      <c r="E61" s="10">
        <f>INTAVI_PA_IN!E61+INTAVI_PA_EX!E61+INTAVI_FR_IN!E61+INTAVI_FR_EX!E61</f>
        <v>0</v>
      </c>
      <c r="F61" s="10">
        <f>INTAVI_PA_IN!F61+INTAVI_PA_EX!F61+INTAVI_FR_IN!F61+INTAVI_FR_EX!F61</f>
        <v>0</v>
      </c>
      <c r="G61" s="10">
        <f>INTAVI_PA_IN!G61+INTAVI_PA_EX!G61+INTAVI_FR_IN!G61+INTAVI_FR_EX!G61</f>
        <v>0</v>
      </c>
      <c r="H61" s="10">
        <f>INTAVI_PA_IN!H61+INTAVI_PA_EX!H61+INTAVI_FR_IN!H61+INTAVI_FR_EX!H61</f>
        <v>0</v>
      </c>
      <c r="I61" s="10">
        <f>INTAVI_PA_IN!I61+INTAVI_PA_EX!I61+INTAVI_FR_IN!I61+INTAVI_FR_EX!I61</f>
        <v>0</v>
      </c>
      <c r="J61" s="10">
        <f>INTAVI_PA_IN!J61+INTAVI_PA_EX!J61+INTAVI_FR_IN!J61+INTAVI_FR_EX!J61</f>
        <v>0</v>
      </c>
      <c r="K61" s="10">
        <f>INTAVI_PA_IN!K61+INTAVI_PA_EX!K61+INTAVI_FR_IN!K61+INTAVI_FR_EX!K61</f>
        <v>0</v>
      </c>
      <c r="L61" s="10">
        <f>INTAVI_PA_IN!L61+INTAVI_PA_EX!L61+INTAVI_FR_IN!L61+INTAVI_FR_EX!L61</f>
        <v>0</v>
      </c>
      <c r="M61" s="10">
        <f>INTAVI_PA_IN!M61+INTAVI_PA_EX!M61+INTAVI_FR_IN!M61+INTAVI_FR_EX!M61</f>
        <v>0</v>
      </c>
      <c r="N61" s="10">
        <f>INTAVI_PA_IN!N61+INTAVI_PA_EX!N61+INTAVI_FR_IN!N61+INTAVI_FR_EX!N61</f>
        <v>0</v>
      </c>
      <c r="O61" s="10">
        <f>INTAVI_PA_IN!O61+INTAVI_PA_EX!O61+INTAVI_FR_IN!O61+INTAVI_FR_EX!O61</f>
        <v>0</v>
      </c>
      <c r="P61" s="10">
        <f>INTAVI_PA_IN!P61+INTAVI_PA_EX!P61+INTAVI_FR_IN!P61+INTAVI_FR_EX!P61</f>
        <v>0</v>
      </c>
      <c r="Q61" s="10">
        <f>INTAVI_PA_IN!Q61+INTAVI_PA_EX!Q61+INTAVI_FR_IN!Q61+INTAVI_FR_EX!Q61</f>
        <v>0</v>
      </c>
      <c r="R61" s="10">
        <f>INTAVI_PA_IN!R61+INTAVI_PA_EX!R61+INTAVI_FR_IN!R61+INTAVI_FR_EX!R61</f>
        <v>0</v>
      </c>
      <c r="S61" s="10">
        <f>INTAVI_PA_IN!S61+INTAVI_PA_EX!S61+INTAVI_FR_IN!S61+INTAVI_FR_EX!S61</f>
        <v>0</v>
      </c>
      <c r="T61" s="10">
        <f>INTAVI_PA_IN!T61+INTAVI_PA_EX!T61+INTAVI_FR_IN!T61+INTAVI_FR_EX!T61</f>
        <v>0</v>
      </c>
      <c r="U61" s="10">
        <f>INTAVI_PA_IN!U61+INTAVI_PA_EX!U61+INTAVI_FR_IN!U61+INTAVI_FR_EX!U61</f>
        <v>0</v>
      </c>
      <c r="V61" s="10">
        <f>INTAVI_PA_IN!V61+INTAVI_PA_EX!V61+INTAVI_FR_IN!V61+INTAVI_FR_EX!V61</f>
        <v>0</v>
      </c>
      <c r="W61" s="10">
        <f>INTAVI_PA_IN!W61+INTAVI_PA_EX!W61+INTAVI_FR_IN!W61+INTAVI_FR_EX!W61</f>
        <v>0</v>
      </c>
      <c r="X61" s="10">
        <f>INTAVI_PA_IN!X61+INTAVI_PA_EX!X61+INTAVI_FR_IN!X61+INTAVI_FR_EX!X61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INTAVI_PA_IN!C62+INTAVI_PA_EX!C62+INTAVI_FR_IN!C62+INTAVI_FR_EX!C62</f>
        <v>0</v>
      </c>
      <c r="D62" s="10">
        <f>INTAVI_PA_IN!D62+INTAVI_PA_EX!D62+INTAVI_FR_IN!D62+INTAVI_FR_EX!D62</f>
        <v>0</v>
      </c>
      <c r="E62" s="10">
        <f>INTAVI_PA_IN!E62+INTAVI_PA_EX!E62+INTAVI_FR_IN!E62+INTAVI_FR_EX!E62</f>
        <v>0</v>
      </c>
      <c r="F62" s="10">
        <f>INTAVI_PA_IN!F62+INTAVI_PA_EX!F62+INTAVI_FR_IN!F62+INTAVI_FR_EX!F62</f>
        <v>0</v>
      </c>
      <c r="G62" s="10">
        <f>INTAVI_PA_IN!G62+INTAVI_PA_EX!G62+INTAVI_FR_IN!G62+INTAVI_FR_EX!G62</f>
        <v>0</v>
      </c>
      <c r="H62" s="10">
        <f>INTAVI_PA_IN!H62+INTAVI_PA_EX!H62+INTAVI_FR_IN!H62+INTAVI_FR_EX!H62</f>
        <v>0</v>
      </c>
      <c r="I62" s="10">
        <f>INTAVI_PA_IN!I62+INTAVI_PA_EX!I62+INTAVI_FR_IN!I62+INTAVI_FR_EX!I62</f>
        <v>0</v>
      </c>
      <c r="J62" s="10">
        <f>INTAVI_PA_IN!J62+INTAVI_PA_EX!J62+INTAVI_FR_IN!J62+INTAVI_FR_EX!J62</f>
        <v>0</v>
      </c>
      <c r="K62" s="10">
        <f>INTAVI_PA_IN!K62+INTAVI_PA_EX!K62+INTAVI_FR_IN!K62+INTAVI_FR_EX!K62</f>
        <v>0</v>
      </c>
      <c r="L62" s="10">
        <f>INTAVI_PA_IN!L62+INTAVI_PA_EX!L62+INTAVI_FR_IN!L62+INTAVI_FR_EX!L62</f>
        <v>0</v>
      </c>
      <c r="M62" s="10">
        <f>INTAVI_PA_IN!M62+INTAVI_PA_EX!M62+INTAVI_FR_IN!M62+INTAVI_FR_EX!M62</f>
        <v>0</v>
      </c>
      <c r="N62" s="10">
        <f>INTAVI_PA_IN!N62+INTAVI_PA_EX!N62+INTAVI_FR_IN!N62+INTAVI_FR_EX!N62</f>
        <v>0</v>
      </c>
      <c r="O62" s="10">
        <f>INTAVI_PA_IN!O62+INTAVI_PA_EX!O62+INTAVI_FR_IN!O62+INTAVI_FR_EX!O62</f>
        <v>0</v>
      </c>
      <c r="P62" s="10">
        <f>INTAVI_PA_IN!P62+INTAVI_PA_EX!P62+INTAVI_FR_IN!P62+INTAVI_FR_EX!P62</f>
        <v>0</v>
      </c>
      <c r="Q62" s="10">
        <f>INTAVI_PA_IN!Q62+INTAVI_PA_EX!Q62+INTAVI_FR_IN!Q62+INTAVI_FR_EX!Q62</f>
        <v>0</v>
      </c>
      <c r="R62" s="10">
        <f>INTAVI_PA_IN!R62+INTAVI_PA_EX!R62+INTAVI_FR_IN!R62+INTAVI_FR_EX!R62</f>
        <v>0</v>
      </c>
      <c r="S62" s="10">
        <f>INTAVI_PA_IN!S62+INTAVI_PA_EX!S62+INTAVI_FR_IN!S62+INTAVI_FR_EX!S62</f>
        <v>0</v>
      </c>
      <c r="T62" s="10">
        <f>INTAVI_PA_IN!T62+INTAVI_PA_EX!T62+INTAVI_FR_IN!T62+INTAVI_FR_EX!T62</f>
        <v>0</v>
      </c>
      <c r="U62" s="10">
        <f>INTAVI_PA_IN!U62+INTAVI_PA_EX!U62+INTAVI_FR_IN!U62+INTAVI_FR_EX!U62</f>
        <v>0</v>
      </c>
      <c r="V62" s="10">
        <f>INTAVI_PA_IN!V62+INTAVI_PA_EX!V62+INTAVI_FR_IN!V62+INTAVI_FR_EX!V62</f>
        <v>0</v>
      </c>
      <c r="W62" s="10">
        <f>INTAVI_PA_IN!W62+INTAVI_PA_EX!W62+INTAVI_FR_IN!W62+INTAVI_FR_EX!W62</f>
        <v>0</v>
      </c>
      <c r="X62" s="10">
        <f>INTAVI_PA_IN!X62+INTAVI_PA_EX!X62+INTAVI_FR_IN!X62+INTAVI_FR_EX!X62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INTAVI_PA_IN!C63+INTAVI_PA_EX!C63+INTAVI_FR_IN!C63+INTAVI_FR_EX!C63</f>
        <v>0</v>
      </c>
      <c r="D63" s="10">
        <f>INTAVI_PA_IN!D63+INTAVI_PA_EX!D63+INTAVI_FR_IN!D63+INTAVI_FR_EX!D63</f>
        <v>0</v>
      </c>
      <c r="E63" s="10">
        <f>INTAVI_PA_IN!E63+INTAVI_PA_EX!E63+INTAVI_FR_IN!E63+INTAVI_FR_EX!E63</f>
        <v>0</v>
      </c>
      <c r="F63" s="10">
        <f>INTAVI_PA_IN!F63+INTAVI_PA_EX!F63+INTAVI_FR_IN!F63+INTAVI_FR_EX!F63</f>
        <v>0</v>
      </c>
      <c r="G63" s="10">
        <f>INTAVI_PA_IN!G63+INTAVI_PA_EX!G63+INTAVI_FR_IN!G63+INTAVI_FR_EX!G63</f>
        <v>0</v>
      </c>
      <c r="H63" s="10">
        <f>INTAVI_PA_IN!H63+INTAVI_PA_EX!H63+INTAVI_FR_IN!H63+INTAVI_FR_EX!H63</f>
        <v>0</v>
      </c>
      <c r="I63" s="10">
        <f>INTAVI_PA_IN!I63+INTAVI_PA_EX!I63+INTAVI_FR_IN!I63+INTAVI_FR_EX!I63</f>
        <v>0</v>
      </c>
      <c r="J63" s="10">
        <f>INTAVI_PA_IN!J63+INTAVI_PA_EX!J63+INTAVI_FR_IN!J63+INTAVI_FR_EX!J63</f>
        <v>0</v>
      </c>
      <c r="K63" s="10">
        <f>INTAVI_PA_IN!K63+INTAVI_PA_EX!K63+INTAVI_FR_IN!K63+INTAVI_FR_EX!K63</f>
        <v>0</v>
      </c>
      <c r="L63" s="10">
        <f>INTAVI_PA_IN!L63+INTAVI_PA_EX!L63+INTAVI_FR_IN!L63+INTAVI_FR_EX!L63</f>
        <v>0</v>
      </c>
      <c r="M63" s="10">
        <f>INTAVI_PA_IN!M63+INTAVI_PA_EX!M63+INTAVI_FR_IN!M63+INTAVI_FR_EX!M63</f>
        <v>0</v>
      </c>
      <c r="N63" s="10">
        <f>INTAVI_PA_IN!N63+INTAVI_PA_EX!N63+INTAVI_FR_IN!N63+INTAVI_FR_EX!N63</f>
        <v>0</v>
      </c>
      <c r="O63" s="10">
        <f>INTAVI_PA_IN!O63+INTAVI_PA_EX!O63+INTAVI_FR_IN!O63+INTAVI_FR_EX!O63</f>
        <v>0</v>
      </c>
      <c r="P63" s="10">
        <f>INTAVI_PA_IN!P63+INTAVI_PA_EX!P63+INTAVI_FR_IN!P63+INTAVI_FR_EX!P63</f>
        <v>0</v>
      </c>
      <c r="Q63" s="10">
        <f>INTAVI_PA_IN!Q63+INTAVI_PA_EX!Q63+INTAVI_FR_IN!Q63+INTAVI_FR_EX!Q63</f>
        <v>0</v>
      </c>
      <c r="R63" s="10">
        <f>INTAVI_PA_IN!R63+INTAVI_PA_EX!R63+INTAVI_FR_IN!R63+INTAVI_FR_EX!R63</f>
        <v>0</v>
      </c>
      <c r="S63" s="10">
        <f>INTAVI_PA_IN!S63+INTAVI_PA_EX!S63+INTAVI_FR_IN!S63+INTAVI_FR_EX!S63</f>
        <v>0</v>
      </c>
      <c r="T63" s="10">
        <f>INTAVI_PA_IN!T63+INTAVI_PA_EX!T63+INTAVI_FR_IN!T63+INTAVI_FR_EX!T63</f>
        <v>0</v>
      </c>
      <c r="U63" s="10">
        <f>INTAVI_PA_IN!U63+INTAVI_PA_EX!U63+INTAVI_FR_IN!U63+INTAVI_FR_EX!U63</f>
        <v>0</v>
      </c>
      <c r="V63" s="10">
        <f>INTAVI_PA_IN!V63+INTAVI_PA_EX!V63+INTAVI_FR_IN!V63+INTAVI_FR_EX!V63</f>
        <v>0</v>
      </c>
      <c r="W63" s="10">
        <f>INTAVI_PA_IN!W63+INTAVI_PA_EX!W63+INTAVI_FR_IN!W63+INTAVI_FR_EX!W63</f>
        <v>0</v>
      </c>
      <c r="X63" s="10">
        <f>INTAVI_PA_IN!X63+INTAVI_PA_EX!X63+INTAVI_FR_IN!X63+INTAVI_FR_EX!X63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INTAVI_PA_IN!C64+INTAVI_PA_EX!C64+INTAVI_FR_IN!C64+INTAVI_FR_EX!C64</f>
        <v>0</v>
      </c>
      <c r="D64" s="10">
        <f>INTAVI_PA_IN!D64+INTAVI_PA_EX!D64+INTAVI_FR_IN!D64+INTAVI_FR_EX!D64</f>
        <v>0</v>
      </c>
      <c r="E64" s="10">
        <f>INTAVI_PA_IN!E64+INTAVI_PA_EX!E64+INTAVI_FR_IN!E64+INTAVI_FR_EX!E64</f>
        <v>0</v>
      </c>
      <c r="F64" s="10">
        <f>INTAVI_PA_IN!F64+INTAVI_PA_EX!F64+INTAVI_FR_IN!F64+INTAVI_FR_EX!F64</f>
        <v>0</v>
      </c>
      <c r="G64" s="10">
        <f>INTAVI_PA_IN!G64+INTAVI_PA_EX!G64+INTAVI_FR_IN!G64+INTAVI_FR_EX!G64</f>
        <v>0</v>
      </c>
      <c r="H64" s="10">
        <f>INTAVI_PA_IN!H64+INTAVI_PA_EX!H64+INTAVI_FR_IN!H64+INTAVI_FR_EX!H64</f>
        <v>0</v>
      </c>
      <c r="I64" s="10">
        <f>INTAVI_PA_IN!I64+INTAVI_PA_EX!I64+INTAVI_FR_IN!I64+INTAVI_FR_EX!I64</f>
        <v>0</v>
      </c>
      <c r="J64" s="10">
        <f>INTAVI_PA_IN!J64+INTAVI_PA_EX!J64+INTAVI_FR_IN!J64+INTAVI_FR_EX!J64</f>
        <v>0</v>
      </c>
      <c r="K64" s="10">
        <f>INTAVI_PA_IN!K64+INTAVI_PA_EX!K64+INTAVI_FR_IN!K64+INTAVI_FR_EX!K64</f>
        <v>0</v>
      </c>
      <c r="L64" s="10">
        <f>INTAVI_PA_IN!L64+INTAVI_PA_EX!L64+INTAVI_FR_IN!L64+INTAVI_FR_EX!L64</f>
        <v>0</v>
      </c>
      <c r="M64" s="10">
        <f>INTAVI_PA_IN!M64+INTAVI_PA_EX!M64+INTAVI_FR_IN!M64+INTAVI_FR_EX!M64</f>
        <v>0</v>
      </c>
      <c r="N64" s="10">
        <f>INTAVI_PA_IN!N64+INTAVI_PA_EX!N64+INTAVI_FR_IN!N64+INTAVI_FR_EX!N64</f>
        <v>0</v>
      </c>
      <c r="O64" s="10">
        <f>INTAVI_PA_IN!O64+INTAVI_PA_EX!O64+INTAVI_FR_IN!O64+INTAVI_FR_EX!O64</f>
        <v>0</v>
      </c>
      <c r="P64" s="10">
        <f>INTAVI_PA_IN!P64+INTAVI_PA_EX!P64+INTAVI_FR_IN!P64+INTAVI_FR_EX!P64</f>
        <v>0</v>
      </c>
      <c r="Q64" s="10">
        <f>INTAVI_PA_IN!Q64+INTAVI_PA_EX!Q64+INTAVI_FR_IN!Q64+INTAVI_FR_EX!Q64</f>
        <v>0</v>
      </c>
      <c r="R64" s="10">
        <f>INTAVI_PA_IN!R64+INTAVI_PA_EX!R64+INTAVI_FR_IN!R64+INTAVI_FR_EX!R64</f>
        <v>0</v>
      </c>
      <c r="S64" s="10">
        <f>INTAVI_PA_IN!S64+INTAVI_PA_EX!S64+INTAVI_FR_IN!S64+INTAVI_FR_EX!S64</f>
        <v>0</v>
      </c>
      <c r="T64" s="10">
        <f>INTAVI_PA_IN!T64+INTAVI_PA_EX!T64+INTAVI_FR_IN!T64+INTAVI_FR_EX!T64</f>
        <v>0</v>
      </c>
      <c r="U64" s="10">
        <f>INTAVI_PA_IN!U64+INTAVI_PA_EX!U64+INTAVI_FR_IN!U64+INTAVI_FR_EX!U64</f>
        <v>0</v>
      </c>
      <c r="V64" s="10">
        <f>INTAVI_PA_IN!V64+INTAVI_PA_EX!V64+INTAVI_FR_IN!V64+INTAVI_FR_EX!V64</f>
        <v>0</v>
      </c>
      <c r="W64" s="10">
        <f>INTAVI_PA_IN!W64+INTAVI_PA_EX!W64+INTAVI_FR_IN!W64+INTAVI_FR_EX!W64</f>
        <v>0</v>
      </c>
      <c r="X64" s="10">
        <f>INTAVI_PA_IN!X64+INTAVI_PA_EX!X64+INTAVI_FR_IN!X64+INTAVI_FR_EX!X64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INTAVI_PA_IN!C65+INTAVI_PA_EX!C65+INTAVI_FR_IN!C65+INTAVI_FR_EX!C65</f>
        <v>0</v>
      </c>
      <c r="D65" s="10">
        <f>INTAVI_PA_IN!D65+INTAVI_PA_EX!D65+INTAVI_FR_IN!D65+INTAVI_FR_EX!D65</f>
        <v>0</v>
      </c>
      <c r="E65" s="10">
        <f>INTAVI_PA_IN!E65+INTAVI_PA_EX!E65+INTAVI_FR_IN!E65+INTAVI_FR_EX!E65</f>
        <v>0</v>
      </c>
      <c r="F65" s="10">
        <f>INTAVI_PA_IN!F65+INTAVI_PA_EX!F65+INTAVI_FR_IN!F65+INTAVI_FR_EX!F65</f>
        <v>0</v>
      </c>
      <c r="G65" s="10">
        <f>INTAVI_PA_IN!G65+INTAVI_PA_EX!G65+INTAVI_FR_IN!G65+INTAVI_FR_EX!G65</f>
        <v>0</v>
      </c>
      <c r="H65" s="10">
        <f>INTAVI_PA_IN!H65+INTAVI_PA_EX!H65+INTAVI_FR_IN!H65+INTAVI_FR_EX!H65</f>
        <v>0</v>
      </c>
      <c r="I65" s="10">
        <f>INTAVI_PA_IN!I65+INTAVI_PA_EX!I65+INTAVI_FR_IN!I65+INTAVI_FR_EX!I65</f>
        <v>0</v>
      </c>
      <c r="J65" s="10">
        <f>INTAVI_PA_IN!J65+INTAVI_PA_EX!J65+INTAVI_FR_IN!J65+INTAVI_FR_EX!J65</f>
        <v>0</v>
      </c>
      <c r="K65" s="10">
        <f>INTAVI_PA_IN!K65+INTAVI_PA_EX!K65+INTAVI_FR_IN!K65+INTAVI_FR_EX!K65</f>
        <v>0</v>
      </c>
      <c r="L65" s="10">
        <f>INTAVI_PA_IN!L65+INTAVI_PA_EX!L65+INTAVI_FR_IN!L65+INTAVI_FR_EX!L65</f>
        <v>0</v>
      </c>
      <c r="M65" s="10">
        <f>INTAVI_PA_IN!M65+INTAVI_PA_EX!M65+INTAVI_FR_IN!M65+INTAVI_FR_EX!M65</f>
        <v>0</v>
      </c>
      <c r="N65" s="10">
        <f>INTAVI_PA_IN!N65+INTAVI_PA_EX!N65+INTAVI_FR_IN!N65+INTAVI_FR_EX!N65</f>
        <v>0</v>
      </c>
      <c r="O65" s="10">
        <f>INTAVI_PA_IN!O65+INTAVI_PA_EX!O65+INTAVI_FR_IN!O65+INTAVI_FR_EX!O65</f>
        <v>0</v>
      </c>
      <c r="P65" s="10">
        <f>INTAVI_PA_IN!P65+INTAVI_PA_EX!P65+INTAVI_FR_IN!P65+INTAVI_FR_EX!P65</f>
        <v>0</v>
      </c>
      <c r="Q65" s="10">
        <f>INTAVI_PA_IN!Q65+INTAVI_PA_EX!Q65+INTAVI_FR_IN!Q65+INTAVI_FR_EX!Q65</f>
        <v>0</v>
      </c>
      <c r="R65" s="10">
        <f>INTAVI_PA_IN!R65+INTAVI_PA_EX!R65+INTAVI_FR_IN!R65+INTAVI_FR_EX!R65</f>
        <v>0</v>
      </c>
      <c r="S65" s="10">
        <f>INTAVI_PA_IN!S65+INTAVI_PA_EX!S65+INTAVI_FR_IN!S65+INTAVI_FR_EX!S65</f>
        <v>0</v>
      </c>
      <c r="T65" s="10">
        <f>INTAVI_PA_IN!T65+INTAVI_PA_EX!T65+INTAVI_FR_IN!T65+INTAVI_FR_EX!T65</f>
        <v>0</v>
      </c>
      <c r="U65" s="10">
        <f>INTAVI_PA_IN!U65+INTAVI_PA_EX!U65+INTAVI_FR_IN!U65+INTAVI_FR_EX!U65</f>
        <v>0</v>
      </c>
      <c r="V65" s="10">
        <f>INTAVI_PA_IN!V65+INTAVI_PA_EX!V65+INTAVI_FR_IN!V65+INTAVI_FR_EX!V65</f>
        <v>0</v>
      </c>
      <c r="W65" s="10">
        <f>INTAVI_PA_IN!W65+INTAVI_PA_EX!W65+INTAVI_FR_IN!W65+INTAVI_FR_EX!W65</f>
        <v>0</v>
      </c>
      <c r="X65" s="10">
        <f>INTAVI_PA_IN!X65+INTAVI_PA_EX!X65+INTAVI_FR_IN!X65+INTAVI_FR_EX!X65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INTAVI_PA_IN!C66+INTAVI_PA_EX!C66+INTAVI_FR_IN!C66+INTAVI_FR_EX!C66</f>
        <v>0</v>
      </c>
      <c r="D66" s="10">
        <f>INTAVI_PA_IN!D66+INTAVI_PA_EX!D66+INTAVI_FR_IN!D66+INTAVI_FR_EX!D66</f>
        <v>0</v>
      </c>
      <c r="E66" s="10">
        <f>INTAVI_PA_IN!E66+INTAVI_PA_EX!E66+INTAVI_FR_IN!E66+INTAVI_FR_EX!E66</f>
        <v>0</v>
      </c>
      <c r="F66" s="10">
        <f>INTAVI_PA_IN!F66+INTAVI_PA_EX!F66+INTAVI_FR_IN!F66+INTAVI_FR_EX!F66</f>
        <v>0</v>
      </c>
      <c r="G66" s="10">
        <f>INTAVI_PA_IN!G66+INTAVI_PA_EX!G66+INTAVI_FR_IN!G66+INTAVI_FR_EX!G66</f>
        <v>0</v>
      </c>
      <c r="H66" s="10">
        <f>INTAVI_PA_IN!H66+INTAVI_PA_EX!H66+INTAVI_FR_IN!H66+INTAVI_FR_EX!H66</f>
        <v>0</v>
      </c>
      <c r="I66" s="10">
        <f>INTAVI_PA_IN!I66+INTAVI_PA_EX!I66+INTAVI_FR_IN!I66+INTAVI_FR_EX!I66</f>
        <v>0</v>
      </c>
      <c r="J66" s="10">
        <f>INTAVI_PA_IN!J66+INTAVI_PA_EX!J66+INTAVI_FR_IN!J66+INTAVI_FR_EX!J66</f>
        <v>0</v>
      </c>
      <c r="K66" s="10">
        <f>INTAVI_PA_IN!K66+INTAVI_PA_EX!K66+INTAVI_FR_IN!K66+INTAVI_FR_EX!K66</f>
        <v>0</v>
      </c>
      <c r="L66" s="10">
        <f>INTAVI_PA_IN!L66+INTAVI_PA_EX!L66+INTAVI_FR_IN!L66+INTAVI_FR_EX!L66</f>
        <v>0</v>
      </c>
      <c r="M66" s="10">
        <f>INTAVI_PA_IN!M66+INTAVI_PA_EX!M66+INTAVI_FR_IN!M66+INTAVI_FR_EX!M66</f>
        <v>0</v>
      </c>
      <c r="N66" s="10">
        <f>INTAVI_PA_IN!N66+INTAVI_PA_EX!N66+INTAVI_FR_IN!N66+INTAVI_FR_EX!N66</f>
        <v>0</v>
      </c>
      <c r="O66" s="10">
        <f>INTAVI_PA_IN!O66+INTAVI_PA_EX!O66+INTAVI_FR_IN!O66+INTAVI_FR_EX!O66</f>
        <v>0</v>
      </c>
      <c r="P66" s="10">
        <f>INTAVI_PA_IN!P66+INTAVI_PA_EX!P66+INTAVI_FR_IN!P66+INTAVI_FR_EX!P66</f>
        <v>0</v>
      </c>
      <c r="Q66" s="10">
        <f>INTAVI_PA_IN!Q66+INTAVI_PA_EX!Q66+INTAVI_FR_IN!Q66+INTAVI_FR_EX!Q66</f>
        <v>0</v>
      </c>
      <c r="R66" s="10">
        <f>INTAVI_PA_IN!R66+INTAVI_PA_EX!R66+INTAVI_FR_IN!R66+INTAVI_FR_EX!R66</f>
        <v>0</v>
      </c>
      <c r="S66" s="10">
        <f>INTAVI_PA_IN!S66+INTAVI_PA_EX!S66+INTAVI_FR_IN!S66+INTAVI_FR_EX!S66</f>
        <v>0</v>
      </c>
      <c r="T66" s="10">
        <f>INTAVI_PA_IN!T66+INTAVI_PA_EX!T66+INTAVI_FR_IN!T66+INTAVI_FR_EX!T66</f>
        <v>0</v>
      </c>
      <c r="U66" s="10">
        <f>INTAVI_PA_IN!U66+INTAVI_PA_EX!U66+INTAVI_FR_IN!U66+INTAVI_FR_EX!U66</f>
        <v>0</v>
      </c>
      <c r="V66" s="10">
        <f>INTAVI_PA_IN!V66+INTAVI_PA_EX!V66+INTAVI_FR_IN!V66+INTAVI_FR_EX!V66</f>
        <v>0</v>
      </c>
      <c r="W66" s="10">
        <f>INTAVI_PA_IN!W66+INTAVI_PA_EX!W66+INTAVI_FR_IN!W66+INTAVI_FR_EX!W66</f>
        <v>0</v>
      </c>
      <c r="X66" s="10">
        <f>INTAVI_PA_IN!X66+INTAVI_PA_EX!X66+INTAVI_FR_IN!X66+INTAVI_FR_EX!X66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INTAVI_PA_IN!C67+INTAVI_PA_EX!C67+INTAVI_FR_IN!C67+INTAVI_FR_EX!C67</f>
        <v>0</v>
      </c>
      <c r="D67" s="10">
        <f>INTAVI_PA_IN!D67+INTAVI_PA_EX!D67+INTAVI_FR_IN!D67+INTAVI_FR_EX!D67</f>
        <v>0</v>
      </c>
      <c r="E67" s="10">
        <f>INTAVI_PA_IN!E67+INTAVI_PA_EX!E67+INTAVI_FR_IN!E67+INTAVI_FR_EX!E67</f>
        <v>0</v>
      </c>
      <c r="F67" s="10">
        <f>INTAVI_PA_IN!F67+INTAVI_PA_EX!F67+INTAVI_FR_IN!F67+INTAVI_FR_EX!F67</f>
        <v>0</v>
      </c>
      <c r="G67" s="10">
        <f>INTAVI_PA_IN!G67+INTAVI_PA_EX!G67+INTAVI_FR_IN!G67+INTAVI_FR_EX!G67</f>
        <v>0</v>
      </c>
      <c r="H67" s="10">
        <f>INTAVI_PA_IN!H67+INTAVI_PA_EX!H67+INTAVI_FR_IN!H67+INTAVI_FR_EX!H67</f>
        <v>0</v>
      </c>
      <c r="I67" s="10">
        <f>INTAVI_PA_IN!I67+INTAVI_PA_EX!I67+INTAVI_FR_IN!I67+INTAVI_FR_EX!I67</f>
        <v>0</v>
      </c>
      <c r="J67" s="10">
        <f>INTAVI_PA_IN!J67+INTAVI_PA_EX!J67+INTAVI_FR_IN!J67+INTAVI_FR_EX!J67</f>
        <v>0</v>
      </c>
      <c r="K67" s="10">
        <f>INTAVI_PA_IN!K67+INTAVI_PA_EX!K67+INTAVI_FR_IN!K67+INTAVI_FR_EX!K67</f>
        <v>0</v>
      </c>
      <c r="L67" s="10">
        <f>INTAVI_PA_IN!L67+INTAVI_PA_EX!L67+INTAVI_FR_IN!L67+INTAVI_FR_EX!L67</f>
        <v>0</v>
      </c>
      <c r="M67" s="10">
        <f>INTAVI_PA_IN!M67+INTAVI_PA_EX!M67+INTAVI_FR_IN!M67+INTAVI_FR_EX!M67</f>
        <v>0</v>
      </c>
      <c r="N67" s="10">
        <f>INTAVI_PA_IN!N67+INTAVI_PA_EX!N67+INTAVI_FR_IN!N67+INTAVI_FR_EX!N67</f>
        <v>0</v>
      </c>
      <c r="O67" s="10">
        <f>INTAVI_PA_IN!O67+INTAVI_PA_EX!O67+INTAVI_FR_IN!O67+INTAVI_FR_EX!O67</f>
        <v>0</v>
      </c>
      <c r="P67" s="10">
        <f>INTAVI_PA_IN!P67+INTAVI_PA_EX!P67+INTAVI_FR_IN!P67+INTAVI_FR_EX!P67</f>
        <v>0</v>
      </c>
      <c r="Q67" s="10">
        <f>INTAVI_PA_IN!Q67+INTAVI_PA_EX!Q67+INTAVI_FR_IN!Q67+INTAVI_FR_EX!Q67</f>
        <v>0</v>
      </c>
      <c r="R67" s="10">
        <f>INTAVI_PA_IN!R67+INTAVI_PA_EX!R67+INTAVI_FR_IN!R67+INTAVI_FR_EX!R67</f>
        <v>0</v>
      </c>
      <c r="S67" s="10">
        <f>INTAVI_PA_IN!S67+INTAVI_PA_EX!S67+INTAVI_FR_IN!S67+INTAVI_FR_EX!S67</f>
        <v>0</v>
      </c>
      <c r="T67" s="10">
        <f>INTAVI_PA_IN!T67+INTAVI_PA_EX!T67+INTAVI_FR_IN!T67+INTAVI_FR_EX!T67</f>
        <v>0</v>
      </c>
      <c r="U67" s="10">
        <f>INTAVI_PA_IN!U67+INTAVI_PA_EX!U67+INTAVI_FR_IN!U67+INTAVI_FR_EX!U67</f>
        <v>0</v>
      </c>
      <c r="V67" s="10">
        <f>INTAVI_PA_IN!V67+INTAVI_PA_EX!V67+INTAVI_FR_IN!V67+INTAVI_FR_EX!V67</f>
        <v>0</v>
      </c>
      <c r="W67" s="10">
        <f>INTAVI_PA_IN!W67+INTAVI_PA_EX!W67+INTAVI_FR_IN!W67+INTAVI_FR_EX!W67</f>
        <v>0</v>
      </c>
      <c r="X67" s="10">
        <f>INTAVI_PA_IN!X67+INTAVI_PA_EX!X67+INTAVI_FR_IN!X67+INTAVI_FR_EX!X67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INTAVI_PA_IN!C68+INTAVI_PA_EX!C68+INTAVI_FR_IN!C68+INTAVI_FR_EX!C68</f>
        <v>0</v>
      </c>
      <c r="D68" s="10">
        <f>INTAVI_PA_IN!D68+INTAVI_PA_EX!D68+INTAVI_FR_IN!D68+INTAVI_FR_EX!D68</f>
        <v>0</v>
      </c>
      <c r="E68" s="10">
        <f>INTAVI_PA_IN!E68+INTAVI_PA_EX!E68+INTAVI_FR_IN!E68+INTAVI_FR_EX!E68</f>
        <v>0</v>
      </c>
      <c r="F68" s="10">
        <f>INTAVI_PA_IN!F68+INTAVI_PA_EX!F68+INTAVI_FR_IN!F68+INTAVI_FR_EX!F68</f>
        <v>0</v>
      </c>
      <c r="G68" s="10">
        <f>INTAVI_PA_IN!G68+INTAVI_PA_EX!G68+INTAVI_FR_IN!G68+INTAVI_FR_EX!G68</f>
        <v>0</v>
      </c>
      <c r="H68" s="10">
        <f>INTAVI_PA_IN!H68+INTAVI_PA_EX!H68+INTAVI_FR_IN!H68+INTAVI_FR_EX!H68</f>
        <v>0</v>
      </c>
      <c r="I68" s="10">
        <f>INTAVI_PA_IN!I68+INTAVI_PA_EX!I68+INTAVI_FR_IN!I68+INTAVI_FR_EX!I68</f>
        <v>0</v>
      </c>
      <c r="J68" s="10">
        <f>INTAVI_PA_IN!J68+INTAVI_PA_EX!J68+INTAVI_FR_IN!J68+INTAVI_FR_EX!J68</f>
        <v>0</v>
      </c>
      <c r="K68" s="10">
        <f>INTAVI_PA_IN!K68+INTAVI_PA_EX!K68+INTAVI_FR_IN!K68+INTAVI_FR_EX!K68</f>
        <v>0</v>
      </c>
      <c r="L68" s="10">
        <f>INTAVI_PA_IN!L68+INTAVI_PA_EX!L68+INTAVI_FR_IN!L68+INTAVI_FR_EX!L68</f>
        <v>0</v>
      </c>
      <c r="M68" s="10">
        <f>INTAVI_PA_IN!M68+INTAVI_PA_EX!M68+INTAVI_FR_IN!M68+INTAVI_FR_EX!M68</f>
        <v>0</v>
      </c>
      <c r="N68" s="10">
        <f>INTAVI_PA_IN!N68+INTAVI_PA_EX!N68+INTAVI_FR_IN!N68+INTAVI_FR_EX!N68</f>
        <v>0</v>
      </c>
      <c r="O68" s="10">
        <f>INTAVI_PA_IN!O68+INTAVI_PA_EX!O68+INTAVI_FR_IN!O68+INTAVI_FR_EX!O68</f>
        <v>0</v>
      </c>
      <c r="P68" s="10">
        <f>INTAVI_PA_IN!P68+INTAVI_PA_EX!P68+INTAVI_FR_IN!P68+INTAVI_FR_EX!P68</f>
        <v>0</v>
      </c>
      <c r="Q68" s="10">
        <f>INTAVI_PA_IN!Q68+INTAVI_PA_EX!Q68+INTAVI_FR_IN!Q68+INTAVI_FR_EX!Q68</f>
        <v>0</v>
      </c>
      <c r="R68" s="10">
        <f>INTAVI_PA_IN!R68+INTAVI_PA_EX!R68+INTAVI_FR_IN!R68+INTAVI_FR_EX!R68</f>
        <v>0</v>
      </c>
      <c r="S68" s="10">
        <f>INTAVI_PA_IN!S68+INTAVI_PA_EX!S68+INTAVI_FR_IN!S68+INTAVI_FR_EX!S68</f>
        <v>0</v>
      </c>
      <c r="T68" s="10">
        <f>INTAVI_PA_IN!T68+INTAVI_PA_EX!T68+INTAVI_FR_IN!T68+INTAVI_FR_EX!T68</f>
        <v>0</v>
      </c>
      <c r="U68" s="10">
        <f>INTAVI_PA_IN!U68+INTAVI_PA_EX!U68+INTAVI_FR_IN!U68+INTAVI_FR_EX!U68</f>
        <v>0</v>
      </c>
      <c r="V68" s="10">
        <f>INTAVI_PA_IN!V68+INTAVI_PA_EX!V68+INTAVI_FR_IN!V68+INTAVI_FR_EX!V68</f>
        <v>0</v>
      </c>
      <c r="W68" s="10">
        <f>INTAVI_PA_IN!W68+INTAVI_PA_EX!W68+INTAVI_FR_IN!W68+INTAVI_FR_EX!W68</f>
        <v>0</v>
      </c>
      <c r="X68" s="10">
        <f>INTAVI_PA_IN!X68+INTAVI_PA_EX!X68+INTAVI_FR_IN!X68+INTAVI_FR_EX!X68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INTAVI_PA_IN!C69+INTAVI_PA_EX!C69+INTAVI_FR_IN!C69+INTAVI_FR_EX!C69</f>
        <v>0</v>
      </c>
      <c r="D69" s="10">
        <f>INTAVI_PA_IN!D69+INTAVI_PA_EX!D69+INTAVI_FR_IN!D69+INTAVI_FR_EX!D69</f>
        <v>0</v>
      </c>
      <c r="E69" s="10">
        <f>INTAVI_PA_IN!E69+INTAVI_PA_EX!E69+INTAVI_FR_IN!E69+INTAVI_FR_EX!E69</f>
        <v>0</v>
      </c>
      <c r="F69" s="10">
        <f>INTAVI_PA_IN!F69+INTAVI_PA_EX!F69+INTAVI_FR_IN!F69+INTAVI_FR_EX!F69</f>
        <v>0</v>
      </c>
      <c r="G69" s="10">
        <f>INTAVI_PA_IN!G69+INTAVI_PA_EX!G69+INTAVI_FR_IN!G69+INTAVI_FR_EX!G69</f>
        <v>0</v>
      </c>
      <c r="H69" s="10">
        <f>INTAVI_PA_IN!H69+INTAVI_PA_EX!H69+INTAVI_FR_IN!H69+INTAVI_FR_EX!H69</f>
        <v>0</v>
      </c>
      <c r="I69" s="10">
        <f>INTAVI_PA_IN!I69+INTAVI_PA_EX!I69+INTAVI_FR_IN!I69+INTAVI_FR_EX!I69</f>
        <v>0</v>
      </c>
      <c r="J69" s="10">
        <f>INTAVI_PA_IN!J69+INTAVI_PA_EX!J69+INTAVI_FR_IN!J69+INTAVI_FR_EX!J69</f>
        <v>0</v>
      </c>
      <c r="K69" s="10">
        <f>INTAVI_PA_IN!K69+INTAVI_PA_EX!K69+INTAVI_FR_IN!K69+INTAVI_FR_EX!K69</f>
        <v>0</v>
      </c>
      <c r="L69" s="10">
        <f>INTAVI_PA_IN!L69+INTAVI_PA_EX!L69+INTAVI_FR_IN!L69+INTAVI_FR_EX!L69</f>
        <v>0</v>
      </c>
      <c r="M69" s="10">
        <f>INTAVI_PA_IN!M69+INTAVI_PA_EX!M69+INTAVI_FR_IN!M69+INTAVI_FR_EX!M69</f>
        <v>0</v>
      </c>
      <c r="N69" s="10">
        <f>INTAVI_PA_IN!N69+INTAVI_PA_EX!N69+INTAVI_FR_IN!N69+INTAVI_FR_EX!N69</f>
        <v>0</v>
      </c>
      <c r="O69" s="10">
        <f>INTAVI_PA_IN!O69+INTAVI_PA_EX!O69+INTAVI_FR_IN!O69+INTAVI_FR_EX!O69</f>
        <v>0</v>
      </c>
      <c r="P69" s="10">
        <f>INTAVI_PA_IN!P69+INTAVI_PA_EX!P69+INTAVI_FR_IN!P69+INTAVI_FR_EX!P69</f>
        <v>0</v>
      </c>
      <c r="Q69" s="10">
        <f>INTAVI_PA_IN!Q69+INTAVI_PA_EX!Q69+INTAVI_FR_IN!Q69+INTAVI_FR_EX!Q69</f>
        <v>0</v>
      </c>
      <c r="R69" s="10">
        <f>INTAVI_PA_IN!R69+INTAVI_PA_EX!R69+INTAVI_FR_IN!R69+INTAVI_FR_EX!R69</f>
        <v>0</v>
      </c>
      <c r="S69" s="10">
        <f>INTAVI_PA_IN!S69+INTAVI_PA_EX!S69+INTAVI_FR_IN!S69+INTAVI_FR_EX!S69</f>
        <v>0</v>
      </c>
      <c r="T69" s="10">
        <f>INTAVI_PA_IN!T69+INTAVI_PA_EX!T69+INTAVI_FR_IN!T69+INTAVI_FR_EX!T69</f>
        <v>0</v>
      </c>
      <c r="U69" s="10">
        <f>INTAVI_PA_IN!U69+INTAVI_PA_EX!U69+INTAVI_FR_IN!U69+INTAVI_FR_EX!U69</f>
        <v>0</v>
      </c>
      <c r="V69" s="10">
        <f>INTAVI_PA_IN!V69+INTAVI_PA_EX!V69+INTAVI_FR_IN!V69+INTAVI_FR_EX!V69</f>
        <v>0</v>
      </c>
      <c r="W69" s="10">
        <f>INTAVI_PA_IN!W69+INTAVI_PA_EX!W69+INTAVI_FR_IN!W69+INTAVI_FR_EX!W69</f>
        <v>0</v>
      </c>
      <c r="X69" s="10">
        <f>INTAVI_PA_IN!X69+INTAVI_PA_EX!X69+INTAVI_FR_IN!X69+INTAVI_FR_EX!X69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INTAVI_PA_IN!C70+INTAVI_PA_EX!C70+INTAVI_FR_IN!C70+INTAVI_FR_EX!C70</f>
        <v>0</v>
      </c>
      <c r="D70" s="10">
        <f>INTAVI_PA_IN!D70+INTAVI_PA_EX!D70+INTAVI_FR_IN!D70+INTAVI_FR_EX!D70</f>
        <v>0</v>
      </c>
      <c r="E70" s="10">
        <f>INTAVI_PA_IN!E70+INTAVI_PA_EX!E70+INTAVI_FR_IN!E70+INTAVI_FR_EX!E70</f>
        <v>0</v>
      </c>
      <c r="F70" s="10">
        <f>INTAVI_PA_IN!F70+INTAVI_PA_EX!F70+INTAVI_FR_IN!F70+INTAVI_FR_EX!F70</f>
        <v>0</v>
      </c>
      <c r="G70" s="10">
        <f>INTAVI_PA_IN!G70+INTAVI_PA_EX!G70+INTAVI_FR_IN!G70+INTAVI_FR_EX!G70</f>
        <v>0</v>
      </c>
      <c r="H70" s="10">
        <f>INTAVI_PA_IN!H70+INTAVI_PA_EX!H70+INTAVI_FR_IN!H70+INTAVI_FR_EX!H70</f>
        <v>0</v>
      </c>
      <c r="I70" s="10">
        <f>INTAVI_PA_IN!I70+INTAVI_PA_EX!I70+INTAVI_FR_IN!I70+INTAVI_FR_EX!I70</f>
        <v>0</v>
      </c>
      <c r="J70" s="10">
        <f>INTAVI_PA_IN!J70+INTAVI_PA_EX!J70+INTAVI_FR_IN!J70+INTAVI_FR_EX!J70</f>
        <v>0</v>
      </c>
      <c r="K70" s="10">
        <f>INTAVI_PA_IN!K70+INTAVI_PA_EX!K70+INTAVI_FR_IN!K70+INTAVI_FR_EX!K70</f>
        <v>0</v>
      </c>
      <c r="L70" s="10">
        <f>INTAVI_PA_IN!L70+INTAVI_PA_EX!L70+INTAVI_FR_IN!L70+INTAVI_FR_EX!L70</f>
        <v>0</v>
      </c>
      <c r="M70" s="10">
        <f>INTAVI_PA_IN!M70+INTAVI_PA_EX!M70+INTAVI_FR_IN!M70+INTAVI_FR_EX!M70</f>
        <v>0</v>
      </c>
      <c r="N70" s="10">
        <f>INTAVI_PA_IN!N70+INTAVI_PA_EX!N70+INTAVI_FR_IN!N70+INTAVI_FR_EX!N70</f>
        <v>0</v>
      </c>
      <c r="O70" s="10">
        <f>INTAVI_PA_IN!O70+INTAVI_PA_EX!O70+INTAVI_FR_IN!O70+INTAVI_FR_EX!O70</f>
        <v>0</v>
      </c>
      <c r="P70" s="10">
        <f>INTAVI_PA_IN!P70+INTAVI_PA_EX!P70+INTAVI_FR_IN!P70+INTAVI_FR_EX!P70</f>
        <v>0</v>
      </c>
      <c r="Q70" s="10">
        <f>INTAVI_PA_IN!Q70+INTAVI_PA_EX!Q70+INTAVI_FR_IN!Q70+INTAVI_FR_EX!Q70</f>
        <v>0</v>
      </c>
      <c r="R70" s="10">
        <f>INTAVI_PA_IN!R70+INTAVI_PA_EX!R70+INTAVI_FR_IN!R70+INTAVI_FR_EX!R70</f>
        <v>0</v>
      </c>
      <c r="S70" s="10">
        <f>INTAVI_PA_IN!S70+INTAVI_PA_EX!S70+INTAVI_FR_IN!S70+INTAVI_FR_EX!S70</f>
        <v>0</v>
      </c>
      <c r="T70" s="10">
        <f>INTAVI_PA_IN!T70+INTAVI_PA_EX!T70+INTAVI_FR_IN!T70+INTAVI_FR_EX!T70</f>
        <v>0</v>
      </c>
      <c r="U70" s="10">
        <f>INTAVI_PA_IN!U70+INTAVI_PA_EX!U70+INTAVI_FR_IN!U70+INTAVI_FR_EX!U70</f>
        <v>0</v>
      </c>
      <c r="V70" s="10">
        <f>INTAVI_PA_IN!V70+INTAVI_PA_EX!V70+INTAVI_FR_IN!V70+INTAVI_FR_EX!V70</f>
        <v>0</v>
      </c>
      <c r="W70" s="10">
        <f>INTAVI_PA_IN!W70+INTAVI_PA_EX!W70+INTAVI_FR_IN!W70+INTAVI_FR_EX!W70</f>
        <v>0</v>
      </c>
      <c r="X70" s="10">
        <f>INTAVI_PA_IN!X70+INTAVI_PA_EX!X70+INTAVI_FR_IN!X70+INTAVI_FR_EX!X70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INTAVI_PA_IN!C72+INTAVI_PA_EX!C72+INTAVI_FR_IN!C72+INTAVI_FR_EX!C72</f>
        <v>0</v>
      </c>
      <c r="D72" s="10">
        <f>INTAVI_PA_IN!D72+INTAVI_PA_EX!D72+INTAVI_FR_IN!D72+INTAVI_FR_EX!D72</f>
        <v>0</v>
      </c>
      <c r="E72" s="10">
        <f>INTAVI_PA_IN!E72+INTAVI_PA_EX!E72+INTAVI_FR_IN!E72+INTAVI_FR_EX!E72</f>
        <v>0</v>
      </c>
      <c r="F72" s="10">
        <f>INTAVI_PA_IN!F72+INTAVI_PA_EX!F72+INTAVI_FR_IN!F72+INTAVI_FR_EX!F72</f>
        <v>0</v>
      </c>
      <c r="G72" s="10">
        <f>INTAVI_PA_IN!G72+INTAVI_PA_EX!G72+INTAVI_FR_IN!G72+INTAVI_FR_EX!G72</f>
        <v>0</v>
      </c>
      <c r="H72" s="10">
        <f>INTAVI_PA_IN!H72+INTAVI_PA_EX!H72+INTAVI_FR_IN!H72+INTAVI_FR_EX!H72</f>
        <v>0</v>
      </c>
      <c r="I72" s="10">
        <f>INTAVI_PA_IN!I72+INTAVI_PA_EX!I72+INTAVI_FR_IN!I72+INTAVI_FR_EX!I72</f>
        <v>0</v>
      </c>
      <c r="J72" s="10">
        <f>INTAVI_PA_IN!J72+INTAVI_PA_EX!J72+INTAVI_FR_IN!J72+INTAVI_FR_EX!J72</f>
        <v>0</v>
      </c>
      <c r="K72" s="10">
        <f>INTAVI_PA_IN!K72+INTAVI_PA_EX!K72+INTAVI_FR_IN!K72+INTAVI_FR_EX!K72</f>
        <v>0</v>
      </c>
      <c r="L72" s="10">
        <f>INTAVI_PA_IN!L72+INTAVI_PA_EX!L72+INTAVI_FR_IN!L72+INTAVI_FR_EX!L72</f>
        <v>0</v>
      </c>
      <c r="M72" s="10">
        <f>INTAVI_PA_IN!M72+INTAVI_PA_EX!M72+INTAVI_FR_IN!M72+INTAVI_FR_EX!M72</f>
        <v>0</v>
      </c>
      <c r="N72" s="10">
        <f>INTAVI_PA_IN!N72+INTAVI_PA_EX!N72+INTAVI_FR_IN!N72+INTAVI_FR_EX!N72</f>
        <v>0</v>
      </c>
      <c r="O72" s="10">
        <f>INTAVI_PA_IN!O72+INTAVI_PA_EX!O72+INTAVI_FR_IN!O72+INTAVI_FR_EX!O72</f>
        <v>0</v>
      </c>
      <c r="P72" s="10">
        <f>INTAVI_PA_IN!P72+INTAVI_PA_EX!P72+INTAVI_FR_IN!P72+INTAVI_FR_EX!P72</f>
        <v>0</v>
      </c>
      <c r="Q72" s="10">
        <f>INTAVI_PA_IN!Q72+INTAVI_PA_EX!Q72+INTAVI_FR_IN!Q72+INTAVI_FR_EX!Q72</f>
        <v>0</v>
      </c>
      <c r="R72" s="10">
        <f>INTAVI_PA_IN!R72+INTAVI_PA_EX!R72+INTAVI_FR_IN!R72+INTAVI_FR_EX!R72</f>
        <v>0</v>
      </c>
      <c r="S72" s="10">
        <f>INTAVI_PA_IN!S72+INTAVI_PA_EX!S72+INTAVI_FR_IN!S72+INTAVI_FR_EX!S72</f>
        <v>0</v>
      </c>
      <c r="T72" s="10">
        <f>INTAVI_PA_IN!T72+INTAVI_PA_EX!T72+INTAVI_FR_IN!T72+INTAVI_FR_EX!T72</f>
        <v>0</v>
      </c>
      <c r="U72" s="10">
        <f>INTAVI_PA_IN!U72+INTAVI_PA_EX!U72+INTAVI_FR_IN!U72+INTAVI_FR_EX!U72</f>
        <v>0</v>
      </c>
      <c r="V72" s="10">
        <f>INTAVI_PA_IN!V72+INTAVI_PA_EX!V72+INTAVI_FR_IN!V72+INTAVI_FR_EX!V72</f>
        <v>0</v>
      </c>
      <c r="W72" s="10">
        <f>INTAVI_PA_IN!W72+INTAVI_PA_EX!W72+INTAVI_FR_IN!W72+INTAVI_FR_EX!W72</f>
        <v>0</v>
      </c>
      <c r="X72" s="10">
        <f>INTAVI_PA_IN!X72+INTAVI_PA_EX!X72+INTAVI_FR_IN!X72+INTAVI_FR_EX!X72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INTAVI_PA_IN!C73+INTAVI_PA_EX!C73+INTAVI_FR_IN!C73+INTAVI_FR_EX!C73</f>
        <v>0</v>
      </c>
      <c r="D73" s="10">
        <f>INTAVI_PA_IN!D73+INTAVI_PA_EX!D73+INTAVI_FR_IN!D73+INTAVI_FR_EX!D73</f>
        <v>0</v>
      </c>
      <c r="E73" s="10">
        <f>INTAVI_PA_IN!E73+INTAVI_PA_EX!E73+INTAVI_FR_IN!E73+INTAVI_FR_EX!E73</f>
        <v>0</v>
      </c>
      <c r="F73" s="10">
        <f>INTAVI_PA_IN!F73+INTAVI_PA_EX!F73+INTAVI_FR_IN!F73+INTAVI_FR_EX!F73</f>
        <v>0</v>
      </c>
      <c r="G73" s="10">
        <f>INTAVI_PA_IN!G73+INTAVI_PA_EX!G73+INTAVI_FR_IN!G73+INTAVI_FR_EX!G73</f>
        <v>0</v>
      </c>
      <c r="H73" s="10">
        <f>INTAVI_PA_IN!H73+INTAVI_PA_EX!H73+INTAVI_FR_IN!H73+INTAVI_FR_EX!H73</f>
        <v>0</v>
      </c>
      <c r="I73" s="10">
        <f>INTAVI_PA_IN!I73+INTAVI_PA_EX!I73+INTAVI_FR_IN!I73+INTAVI_FR_EX!I73</f>
        <v>0</v>
      </c>
      <c r="J73" s="10">
        <f>INTAVI_PA_IN!J73+INTAVI_PA_EX!J73+INTAVI_FR_IN!J73+INTAVI_FR_EX!J73</f>
        <v>0</v>
      </c>
      <c r="K73" s="10">
        <f>INTAVI_PA_IN!K73+INTAVI_PA_EX!K73+INTAVI_FR_IN!K73+INTAVI_FR_EX!K73</f>
        <v>0</v>
      </c>
      <c r="L73" s="10">
        <f>INTAVI_PA_IN!L73+INTAVI_PA_EX!L73+INTAVI_FR_IN!L73+INTAVI_FR_EX!L73</f>
        <v>0</v>
      </c>
      <c r="M73" s="10">
        <f>INTAVI_PA_IN!M73+INTAVI_PA_EX!M73+INTAVI_FR_IN!M73+INTAVI_FR_EX!M73</f>
        <v>0</v>
      </c>
      <c r="N73" s="10">
        <f>INTAVI_PA_IN!N73+INTAVI_PA_EX!N73+INTAVI_FR_IN!N73+INTAVI_FR_EX!N73</f>
        <v>0</v>
      </c>
      <c r="O73" s="10">
        <f>INTAVI_PA_IN!O73+INTAVI_PA_EX!O73+INTAVI_FR_IN!O73+INTAVI_FR_EX!O73</f>
        <v>0</v>
      </c>
      <c r="P73" s="10">
        <f>INTAVI_PA_IN!P73+INTAVI_PA_EX!P73+INTAVI_FR_IN!P73+INTAVI_FR_EX!P73</f>
        <v>0</v>
      </c>
      <c r="Q73" s="10">
        <f>INTAVI_PA_IN!Q73+INTAVI_PA_EX!Q73+INTAVI_FR_IN!Q73+INTAVI_FR_EX!Q73</f>
        <v>0</v>
      </c>
      <c r="R73" s="10">
        <f>INTAVI_PA_IN!R73+INTAVI_PA_EX!R73+INTAVI_FR_IN!R73+INTAVI_FR_EX!R73</f>
        <v>0</v>
      </c>
      <c r="S73" s="10">
        <f>INTAVI_PA_IN!S73+INTAVI_PA_EX!S73+INTAVI_FR_IN!S73+INTAVI_FR_EX!S73</f>
        <v>0</v>
      </c>
      <c r="T73" s="10">
        <f>INTAVI_PA_IN!T73+INTAVI_PA_EX!T73+INTAVI_FR_IN!T73+INTAVI_FR_EX!T73</f>
        <v>0</v>
      </c>
      <c r="U73" s="10">
        <f>INTAVI_PA_IN!U73+INTAVI_PA_EX!U73+INTAVI_FR_IN!U73+INTAVI_FR_EX!U73</f>
        <v>0</v>
      </c>
      <c r="V73" s="10">
        <f>INTAVI_PA_IN!V73+INTAVI_PA_EX!V73+INTAVI_FR_IN!V73+INTAVI_FR_EX!V73</f>
        <v>0</v>
      </c>
      <c r="W73" s="10">
        <f>INTAVI_PA_IN!W73+INTAVI_PA_EX!W73+INTAVI_FR_IN!W73+INTAVI_FR_EX!W73</f>
        <v>0</v>
      </c>
      <c r="X73" s="10">
        <f>INTAVI_PA_IN!X73+INTAVI_PA_EX!X73+INTAVI_FR_IN!X73+INTAVI_FR_EX!X73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INTAVI_PA_IN!C74+INTAVI_PA_EX!C74+INTAVI_FR_IN!C74+INTAVI_FR_EX!C74</f>
        <v>0</v>
      </c>
      <c r="D74" s="37">
        <f>INTAVI_PA_IN!D74+INTAVI_PA_EX!D74+INTAVI_FR_IN!D74+INTAVI_FR_EX!D74</f>
        <v>0</v>
      </c>
      <c r="E74" s="37">
        <f>INTAVI_PA_IN!E74+INTAVI_PA_EX!E74+INTAVI_FR_IN!E74+INTAVI_FR_EX!E74</f>
        <v>0</v>
      </c>
      <c r="F74" s="37">
        <f>INTAVI_PA_IN!F74+INTAVI_PA_EX!F74+INTAVI_FR_IN!F74+INTAVI_FR_EX!F74</f>
        <v>0</v>
      </c>
      <c r="G74" s="37">
        <f>INTAVI_PA_IN!G74+INTAVI_PA_EX!G74+INTAVI_FR_IN!G74+INTAVI_FR_EX!G74</f>
        <v>0</v>
      </c>
      <c r="H74" s="37">
        <f>INTAVI_PA_IN!H74+INTAVI_PA_EX!H74+INTAVI_FR_IN!H74+INTAVI_FR_EX!H74</f>
        <v>0</v>
      </c>
      <c r="I74" s="37">
        <f>INTAVI_PA_IN!I74+INTAVI_PA_EX!I74+INTAVI_FR_IN!I74+INTAVI_FR_EX!I74</f>
        <v>0</v>
      </c>
      <c r="J74" s="37">
        <f>INTAVI_PA_IN!J74+INTAVI_PA_EX!J74+INTAVI_FR_IN!J74+INTAVI_FR_EX!J74</f>
        <v>0</v>
      </c>
      <c r="K74" s="37">
        <f>INTAVI_PA_IN!K74+INTAVI_PA_EX!K74+INTAVI_FR_IN!K74+INTAVI_FR_EX!K74</f>
        <v>0</v>
      </c>
      <c r="L74" s="37">
        <f>INTAVI_PA_IN!L74+INTAVI_PA_EX!L74+INTAVI_FR_IN!L74+INTAVI_FR_EX!L74</f>
        <v>0</v>
      </c>
      <c r="M74" s="37">
        <f>INTAVI_PA_IN!M74+INTAVI_PA_EX!M74+INTAVI_FR_IN!M74+INTAVI_FR_EX!M74</f>
        <v>0</v>
      </c>
      <c r="N74" s="37">
        <f>INTAVI_PA_IN!N74+INTAVI_PA_EX!N74+INTAVI_FR_IN!N74+INTAVI_FR_EX!N74</f>
        <v>0</v>
      </c>
      <c r="O74" s="37">
        <f>INTAVI_PA_IN!O74+INTAVI_PA_EX!O74+INTAVI_FR_IN!O74+INTAVI_FR_EX!O74</f>
        <v>0</v>
      </c>
      <c r="P74" s="37">
        <f>INTAVI_PA_IN!P74+INTAVI_PA_EX!P74+INTAVI_FR_IN!P74+INTAVI_FR_EX!P74</f>
        <v>0</v>
      </c>
      <c r="Q74" s="37">
        <f>INTAVI_PA_IN!Q74+INTAVI_PA_EX!Q74+INTAVI_FR_IN!Q74+INTAVI_FR_EX!Q74</f>
        <v>0</v>
      </c>
      <c r="R74" s="37">
        <f>INTAVI_PA_IN!R74+INTAVI_PA_EX!R74+INTAVI_FR_IN!R74+INTAVI_FR_EX!R74</f>
        <v>0</v>
      </c>
      <c r="S74" s="37">
        <f>INTAVI_PA_IN!S74+INTAVI_PA_EX!S74+INTAVI_FR_IN!S74+INTAVI_FR_EX!S74</f>
        <v>0</v>
      </c>
      <c r="T74" s="37">
        <f>INTAVI_PA_IN!T74+INTAVI_PA_EX!T74+INTAVI_FR_IN!T74+INTAVI_FR_EX!T74</f>
        <v>0</v>
      </c>
      <c r="U74" s="37">
        <f>INTAVI_PA_IN!U74+INTAVI_PA_EX!U74+INTAVI_FR_IN!U74+INTAVI_FR_EX!U74</f>
        <v>0</v>
      </c>
      <c r="V74" s="37">
        <f>INTAVI_PA_IN!V74+INTAVI_PA_EX!V74+INTAVI_FR_IN!V74+INTAVI_FR_EX!V74</f>
        <v>0</v>
      </c>
      <c r="W74" s="37">
        <f>INTAVI_PA_IN!W74+INTAVI_PA_EX!W74+INTAVI_FR_IN!W74+INTAVI_FR_EX!W74</f>
        <v>0</v>
      </c>
      <c r="X74" s="37">
        <f>INTAVI_PA_IN!X74+INTAVI_PA_EX!X74+INTAVI_FR_IN!X74+INTAVI_FR_EX!X74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INTAVI_PA_IN!C75+INTAVI_PA_EX!C75+INTAVI_FR_IN!C75+INTAVI_FR_EX!C75</f>
        <v>0</v>
      </c>
      <c r="D75" s="37">
        <f>INTAVI_PA_IN!D75+INTAVI_PA_EX!D75+INTAVI_FR_IN!D75+INTAVI_FR_EX!D75</f>
        <v>0</v>
      </c>
      <c r="E75" s="37">
        <f>INTAVI_PA_IN!E75+INTAVI_PA_EX!E75+INTAVI_FR_IN!E75+INTAVI_FR_EX!E75</f>
        <v>0</v>
      </c>
      <c r="F75" s="37">
        <f>INTAVI_PA_IN!F75+INTAVI_PA_EX!F75+INTAVI_FR_IN!F75+INTAVI_FR_EX!F75</f>
        <v>0</v>
      </c>
      <c r="G75" s="37">
        <f>INTAVI_PA_IN!G75+INTAVI_PA_EX!G75+INTAVI_FR_IN!G75+INTAVI_FR_EX!G75</f>
        <v>0</v>
      </c>
      <c r="H75" s="37">
        <f>INTAVI_PA_IN!H75+INTAVI_PA_EX!H75+INTAVI_FR_IN!H75+INTAVI_FR_EX!H75</f>
        <v>0</v>
      </c>
      <c r="I75" s="37">
        <f>INTAVI_PA_IN!I75+INTAVI_PA_EX!I75+INTAVI_FR_IN!I75+INTAVI_FR_EX!I75</f>
        <v>0</v>
      </c>
      <c r="J75" s="37">
        <f>INTAVI_PA_IN!J75+INTAVI_PA_EX!J75+INTAVI_FR_IN!J75+INTAVI_FR_EX!J75</f>
        <v>0</v>
      </c>
      <c r="K75" s="37">
        <f>INTAVI_PA_IN!K75+INTAVI_PA_EX!K75+INTAVI_FR_IN!K75+INTAVI_FR_EX!K75</f>
        <v>0</v>
      </c>
      <c r="L75" s="37">
        <f>INTAVI_PA_IN!L75+INTAVI_PA_EX!L75+INTAVI_FR_IN!L75+INTAVI_FR_EX!L75</f>
        <v>0</v>
      </c>
      <c r="M75" s="37">
        <f>INTAVI_PA_IN!M75+INTAVI_PA_EX!M75+INTAVI_FR_IN!M75+INTAVI_FR_EX!M75</f>
        <v>0</v>
      </c>
      <c r="N75" s="37">
        <f>INTAVI_PA_IN!N75+INTAVI_PA_EX!N75+INTAVI_FR_IN!N75+INTAVI_FR_EX!N75</f>
        <v>0</v>
      </c>
      <c r="O75" s="37">
        <f>INTAVI_PA_IN!O75+INTAVI_PA_EX!O75+INTAVI_FR_IN!O75+INTAVI_FR_EX!O75</f>
        <v>0</v>
      </c>
      <c r="P75" s="37">
        <f>INTAVI_PA_IN!P75+INTAVI_PA_EX!P75+INTAVI_FR_IN!P75+INTAVI_FR_EX!P75</f>
        <v>0</v>
      </c>
      <c r="Q75" s="37">
        <f>INTAVI_PA_IN!Q75+INTAVI_PA_EX!Q75+INTAVI_FR_IN!Q75+INTAVI_FR_EX!Q75</f>
        <v>0</v>
      </c>
      <c r="R75" s="37">
        <f>INTAVI_PA_IN!R75+INTAVI_PA_EX!R75+INTAVI_FR_IN!R75+INTAVI_FR_EX!R75</f>
        <v>0</v>
      </c>
      <c r="S75" s="37">
        <f>INTAVI_PA_IN!S75+INTAVI_PA_EX!S75+INTAVI_FR_IN!S75+INTAVI_FR_EX!S75</f>
        <v>0</v>
      </c>
      <c r="T75" s="37">
        <f>INTAVI_PA_IN!T75+INTAVI_PA_EX!T75+INTAVI_FR_IN!T75+INTAVI_FR_EX!T75</f>
        <v>0</v>
      </c>
      <c r="U75" s="37">
        <f>INTAVI_PA_IN!U75+INTAVI_PA_EX!U75+INTAVI_FR_IN!U75+INTAVI_FR_EX!U75</f>
        <v>0</v>
      </c>
      <c r="V75" s="37">
        <f>INTAVI_PA_IN!V75+INTAVI_PA_EX!V75+INTAVI_FR_IN!V75+INTAVI_FR_EX!V75</f>
        <v>0</v>
      </c>
      <c r="W75" s="37">
        <f>INTAVI_PA_IN!W75+INTAVI_PA_EX!W75+INTAVI_FR_IN!W75+INTAVI_FR_EX!W75</f>
        <v>0</v>
      </c>
      <c r="X75" s="37">
        <f>INTAVI_PA_IN!X75+INTAVI_PA_EX!X75+INTAVI_FR_IN!X75+INTAVI_FR_EX!X75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INTAVI_PA_IN!C76+INTAVI_PA_EX!C76+INTAVI_FR_IN!C76+INTAVI_FR_EX!C76</f>
        <v>0</v>
      </c>
      <c r="D76" s="40">
        <f>INTAVI_PA_IN!D76+INTAVI_PA_EX!D76+INTAVI_FR_IN!D76+INTAVI_FR_EX!D76</f>
        <v>0</v>
      </c>
      <c r="E76" s="40">
        <f>INTAVI_PA_IN!E76+INTAVI_PA_EX!E76+INTAVI_FR_IN!E76+INTAVI_FR_EX!E76</f>
        <v>0</v>
      </c>
      <c r="F76" s="40">
        <f>INTAVI_PA_IN!F76+INTAVI_PA_EX!F76+INTAVI_FR_IN!F76+INTAVI_FR_EX!F76</f>
        <v>0</v>
      </c>
      <c r="G76" s="40">
        <f>INTAVI_PA_IN!G76+INTAVI_PA_EX!G76+INTAVI_FR_IN!G76+INTAVI_FR_EX!G76</f>
        <v>0</v>
      </c>
      <c r="H76" s="40">
        <f>INTAVI_PA_IN!H76+INTAVI_PA_EX!H76+INTAVI_FR_IN!H76+INTAVI_FR_EX!H76</f>
        <v>0</v>
      </c>
      <c r="I76" s="40">
        <f>INTAVI_PA_IN!I76+INTAVI_PA_EX!I76+INTAVI_FR_IN!I76+INTAVI_FR_EX!I76</f>
        <v>0</v>
      </c>
      <c r="J76" s="40">
        <f>INTAVI_PA_IN!J76+INTAVI_PA_EX!J76+INTAVI_FR_IN!J76+INTAVI_FR_EX!J76</f>
        <v>0</v>
      </c>
      <c r="K76" s="40">
        <f>INTAVI_PA_IN!K76+INTAVI_PA_EX!K76+INTAVI_FR_IN!K76+INTAVI_FR_EX!K76</f>
        <v>0</v>
      </c>
      <c r="L76" s="40">
        <f>INTAVI_PA_IN!L76+INTAVI_PA_EX!L76+INTAVI_FR_IN!L76+INTAVI_FR_EX!L76</f>
        <v>0</v>
      </c>
      <c r="M76" s="40">
        <f>INTAVI_PA_IN!M76+INTAVI_PA_EX!M76+INTAVI_FR_IN!M76+INTAVI_FR_EX!M76</f>
        <v>0</v>
      </c>
      <c r="N76" s="40">
        <f>INTAVI_PA_IN!N76+INTAVI_PA_EX!N76+INTAVI_FR_IN!N76+INTAVI_FR_EX!N76</f>
        <v>0</v>
      </c>
      <c r="O76" s="40">
        <f>INTAVI_PA_IN!O76+INTAVI_PA_EX!O76+INTAVI_FR_IN!O76+INTAVI_FR_EX!O76</f>
        <v>0</v>
      </c>
      <c r="P76" s="40">
        <f>INTAVI_PA_IN!P76+INTAVI_PA_EX!P76+INTAVI_FR_IN!P76+INTAVI_FR_EX!P76</f>
        <v>0</v>
      </c>
      <c r="Q76" s="40">
        <f>INTAVI_PA_IN!Q76+INTAVI_PA_EX!Q76+INTAVI_FR_IN!Q76+INTAVI_FR_EX!Q76</f>
        <v>0</v>
      </c>
      <c r="R76" s="40">
        <f>INTAVI_PA_IN!R76+INTAVI_PA_EX!R76+INTAVI_FR_IN!R76+INTAVI_FR_EX!R76</f>
        <v>0</v>
      </c>
      <c r="S76" s="40">
        <f>INTAVI_PA_IN!S76+INTAVI_PA_EX!S76+INTAVI_FR_IN!S76+INTAVI_FR_EX!S76</f>
        <v>0</v>
      </c>
      <c r="T76" s="40">
        <f>INTAVI_PA_IN!T76+INTAVI_PA_EX!T76+INTAVI_FR_IN!T76+INTAVI_FR_EX!T76</f>
        <v>0</v>
      </c>
      <c r="U76" s="40">
        <f>INTAVI_PA_IN!U76+INTAVI_PA_EX!U76+INTAVI_FR_IN!U76+INTAVI_FR_EX!U76</f>
        <v>0</v>
      </c>
      <c r="V76" s="40">
        <f>INTAVI_PA_IN!V76+INTAVI_PA_EX!V76+INTAVI_FR_IN!V76+INTAVI_FR_EX!V76</f>
        <v>0</v>
      </c>
      <c r="W76" s="40">
        <f>INTAVI_PA_IN!W76+INTAVI_PA_EX!W76+INTAVI_FR_IN!W76+INTAVI_FR_EX!W76</f>
        <v>0</v>
      </c>
      <c r="X76" s="40">
        <f>INTAVI_PA_IN!X76+INTAVI_PA_EX!X76+INTAVI_FR_IN!X76+INTAVI_FR_EX!X76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483</v>
      </c>
      <c r="B1" s="4" t="s">
        <v>484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384.97342104650198</v>
      </c>
      <c r="D2" s="31">
        <f t="shared" si="0"/>
        <v>370.64615249756827</v>
      </c>
      <c r="E2" s="31">
        <f t="shared" si="0"/>
        <v>359.33219132624242</v>
      </c>
      <c r="F2" s="31">
        <f t="shared" si="0"/>
        <v>383.7087615455942</v>
      </c>
      <c r="G2" s="31">
        <f t="shared" si="0"/>
        <v>426.61068384542034</v>
      </c>
      <c r="H2" s="31">
        <f t="shared" si="0"/>
        <v>444.9529170231574</v>
      </c>
      <c r="I2" s="31">
        <f t="shared" si="0"/>
        <v>475.8205840483331</v>
      </c>
      <c r="J2" s="31">
        <f t="shared" si="0"/>
        <v>513.03704581420789</v>
      </c>
      <c r="K2" s="31">
        <f t="shared" si="0"/>
        <v>526.0204080013873</v>
      </c>
      <c r="L2" s="31">
        <f t="shared" si="0"/>
        <v>479.46674360430058</v>
      </c>
      <c r="M2" s="31">
        <f t="shared" si="0"/>
        <v>510.40369823085462</v>
      </c>
      <c r="N2" s="31">
        <f t="shared" si="0"/>
        <v>538.18251203037994</v>
      </c>
      <c r="O2" s="31">
        <f t="shared" si="0"/>
        <v>534.06039085238251</v>
      </c>
      <c r="P2" s="31">
        <f t="shared" si="0"/>
        <v>544.74849460765859</v>
      </c>
      <c r="Q2" s="31">
        <f t="shared" si="0"/>
        <v>574.43920630580021</v>
      </c>
      <c r="R2" s="31">
        <f t="shared" si="0"/>
        <v>627.56508878241334</v>
      </c>
      <c r="S2" s="31">
        <f t="shared" si="0"/>
        <v>712.51410165461118</v>
      </c>
      <c r="T2" s="31">
        <f t="shared" si="0"/>
        <v>809.47390854010928</v>
      </c>
      <c r="U2" s="31">
        <f t="shared" si="0"/>
        <v>854.68539390387991</v>
      </c>
      <c r="V2" s="31">
        <f t="shared" si="0"/>
        <v>913.16704890734127</v>
      </c>
      <c r="W2" s="31">
        <f t="shared" ref="W2:X2" si="1">SUM(W3,W17,W22,W25,W26,W51,W52,W71,W74,W75,W76)</f>
        <v>271.90406211292384</v>
      </c>
      <c r="X2" s="31">
        <f t="shared" si="1"/>
        <v>374.39665972242324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384.97342104650198</v>
      </c>
      <c r="D26" s="37">
        <f t="shared" si="14"/>
        <v>370.64615249756827</v>
      </c>
      <c r="E26" s="37">
        <f t="shared" si="14"/>
        <v>359.33219132624242</v>
      </c>
      <c r="F26" s="37">
        <f t="shared" si="14"/>
        <v>383.7087615455942</v>
      </c>
      <c r="G26" s="37">
        <f t="shared" si="14"/>
        <v>426.61068384542034</v>
      </c>
      <c r="H26" s="37">
        <f t="shared" si="14"/>
        <v>444.9529170231574</v>
      </c>
      <c r="I26" s="37">
        <f t="shared" si="14"/>
        <v>475.8205840483331</v>
      </c>
      <c r="J26" s="37">
        <f t="shared" si="14"/>
        <v>513.03704581420789</v>
      </c>
      <c r="K26" s="37">
        <f t="shared" si="14"/>
        <v>526.0204080013873</v>
      </c>
      <c r="L26" s="37">
        <f t="shared" si="14"/>
        <v>479.46674360430058</v>
      </c>
      <c r="M26" s="37">
        <f t="shared" si="14"/>
        <v>510.40369823085462</v>
      </c>
      <c r="N26" s="37">
        <f t="shared" si="14"/>
        <v>538.18251203037994</v>
      </c>
      <c r="O26" s="37">
        <f t="shared" si="14"/>
        <v>534.06039085238251</v>
      </c>
      <c r="P26" s="37">
        <f t="shared" si="14"/>
        <v>544.74849460765859</v>
      </c>
      <c r="Q26" s="37">
        <f t="shared" si="14"/>
        <v>574.43920630580021</v>
      </c>
      <c r="R26" s="37">
        <f t="shared" si="14"/>
        <v>627.56508878241334</v>
      </c>
      <c r="S26" s="37">
        <f t="shared" si="14"/>
        <v>712.51410165461118</v>
      </c>
      <c r="T26" s="37">
        <f t="shared" si="14"/>
        <v>809.47390854010928</v>
      </c>
      <c r="U26" s="37">
        <f t="shared" si="14"/>
        <v>854.68539390387991</v>
      </c>
      <c r="V26" s="37">
        <f t="shared" si="14"/>
        <v>913.16704890734127</v>
      </c>
      <c r="W26" s="37">
        <f t="shared" ref="W26:X26" si="15">SUM(W27,W33)</f>
        <v>271.90406211292384</v>
      </c>
      <c r="X26" s="37">
        <f t="shared" si="15"/>
        <v>374.39665972242324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384.97342104650198</v>
      </c>
      <c r="D33" s="29">
        <f t="shared" si="18"/>
        <v>370.64615249756827</v>
      </c>
      <c r="E33" s="29">
        <f t="shared" si="18"/>
        <v>359.33219132624242</v>
      </c>
      <c r="F33" s="29">
        <f t="shared" si="18"/>
        <v>383.7087615455942</v>
      </c>
      <c r="G33" s="29">
        <f t="shared" si="18"/>
        <v>426.61068384542034</v>
      </c>
      <c r="H33" s="29">
        <f t="shared" si="18"/>
        <v>444.9529170231574</v>
      </c>
      <c r="I33" s="29">
        <f t="shared" si="18"/>
        <v>475.8205840483331</v>
      </c>
      <c r="J33" s="29">
        <f t="shared" si="18"/>
        <v>513.03704581420789</v>
      </c>
      <c r="K33" s="29">
        <f t="shared" si="18"/>
        <v>526.0204080013873</v>
      </c>
      <c r="L33" s="29">
        <f t="shared" si="18"/>
        <v>479.46674360430058</v>
      </c>
      <c r="M33" s="29">
        <f t="shared" si="18"/>
        <v>510.40369823085462</v>
      </c>
      <c r="N33" s="29">
        <f t="shared" si="18"/>
        <v>538.18251203037994</v>
      </c>
      <c r="O33" s="29">
        <f t="shared" si="18"/>
        <v>534.06039085238251</v>
      </c>
      <c r="P33" s="29">
        <f t="shared" si="18"/>
        <v>544.74849460765859</v>
      </c>
      <c r="Q33" s="29">
        <f t="shared" si="18"/>
        <v>574.43920630580021</v>
      </c>
      <c r="R33" s="29">
        <f t="shared" si="18"/>
        <v>627.56508878241334</v>
      </c>
      <c r="S33" s="29">
        <f t="shared" si="18"/>
        <v>712.51410165461118</v>
      </c>
      <c r="T33" s="29">
        <f t="shared" si="18"/>
        <v>809.47390854010928</v>
      </c>
      <c r="U33" s="29">
        <f t="shared" si="18"/>
        <v>854.68539390387991</v>
      </c>
      <c r="V33" s="29">
        <f t="shared" si="18"/>
        <v>913.16704890734127</v>
      </c>
      <c r="W33" s="29">
        <f t="shared" ref="W33:X33" si="19">SUM(W34:W50)</f>
        <v>271.90406211292384</v>
      </c>
      <c r="X33" s="29">
        <f t="shared" si="19"/>
        <v>374.39665972242324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384.97342104650198</v>
      </c>
      <c r="D40" s="10">
        <v>370.64615249756827</v>
      </c>
      <c r="E40" s="10">
        <v>359.33219132624242</v>
      </c>
      <c r="F40" s="10">
        <v>383.7087615455942</v>
      </c>
      <c r="G40" s="10">
        <v>426.61068384542034</v>
      </c>
      <c r="H40" s="10">
        <v>444.9529170231574</v>
      </c>
      <c r="I40" s="10">
        <v>475.8205840483331</v>
      </c>
      <c r="J40" s="10">
        <v>513.03704581420789</v>
      </c>
      <c r="K40" s="10">
        <v>526.0204080013873</v>
      </c>
      <c r="L40" s="10">
        <v>479.46674360430058</v>
      </c>
      <c r="M40" s="10">
        <v>510.40369823085462</v>
      </c>
      <c r="N40" s="10">
        <v>538.18251203037994</v>
      </c>
      <c r="O40" s="10">
        <v>534.06039085238251</v>
      </c>
      <c r="P40" s="10">
        <v>544.74849460765859</v>
      </c>
      <c r="Q40" s="10">
        <v>574.43920630580021</v>
      </c>
      <c r="R40" s="10">
        <v>627.56508878241334</v>
      </c>
      <c r="S40" s="10">
        <v>712.51410165461118</v>
      </c>
      <c r="T40" s="10">
        <v>809.47390854010928</v>
      </c>
      <c r="U40" s="10">
        <v>854.68539390387991</v>
      </c>
      <c r="V40" s="10">
        <v>913.16704890734127</v>
      </c>
      <c r="W40" s="10">
        <v>271.90406211292384</v>
      </c>
      <c r="X40" s="10">
        <v>374.39665972242324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481</v>
      </c>
      <c r="B1" s="4" t="s">
        <v>482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272.97790641928765</v>
      </c>
      <c r="D2" s="31">
        <f t="shared" si="0"/>
        <v>262.80961696642584</v>
      </c>
      <c r="E2" s="31">
        <f t="shared" si="0"/>
        <v>254.7835629737871</v>
      </c>
      <c r="F2" s="31">
        <f t="shared" si="0"/>
        <v>279.06170039079683</v>
      </c>
      <c r="G2" s="31">
        <f t="shared" si="0"/>
        <v>286.28100039313631</v>
      </c>
      <c r="H2" s="31">
        <f t="shared" si="0"/>
        <v>293.85279319035158</v>
      </c>
      <c r="I2" s="31">
        <f t="shared" si="0"/>
        <v>303.52919162464485</v>
      </c>
      <c r="J2" s="31">
        <f t="shared" si="0"/>
        <v>309.6780693426274</v>
      </c>
      <c r="K2" s="31">
        <f t="shared" si="0"/>
        <v>324.15927896960869</v>
      </c>
      <c r="L2" s="31">
        <f t="shared" si="0"/>
        <v>318.35027372672187</v>
      </c>
      <c r="M2" s="31">
        <f t="shared" si="0"/>
        <v>342.05590605343883</v>
      </c>
      <c r="N2" s="31">
        <f t="shared" si="0"/>
        <v>354.54330571144027</v>
      </c>
      <c r="O2" s="31">
        <f t="shared" si="0"/>
        <v>366.92355347021038</v>
      </c>
      <c r="P2" s="31">
        <f t="shared" si="0"/>
        <v>368.17418037804435</v>
      </c>
      <c r="Q2" s="31">
        <f t="shared" si="0"/>
        <v>373.87584063972196</v>
      </c>
      <c r="R2" s="31">
        <f t="shared" si="0"/>
        <v>401.33298257610988</v>
      </c>
      <c r="S2" s="31">
        <f t="shared" si="0"/>
        <v>420.90239117330322</v>
      </c>
      <c r="T2" s="31">
        <f t="shared" si="0"/>
        <v>451.55327966083149</v>
      </c>
      <c r="U2" s="31">
        <f t="shared" si="0"/>
        <v>490.46968379202951</v>
      </c>
      <c r="V2" s="31">
        <f t="shared" si="0"/>
        <v>529.28533306950192</v>
      </c>
      <c r="W2" s="31">
        <f t="shared" ref="W2:X2" si="1">SUM(W3,W17,W22,W25,W26,W51,W52,W71,W74,W75,W76)</f>
        <v>236.45515655907082</v>
      </c>
      <c r="X2" s="31">
        <f t="shared" si="1"/>
        <v>273.50788452000376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272.97790641928765</v>
      </c>
      <c r="D26" s="37">
        <f t="shared" si="14"/>
        <v>262.80961696642584</v>
      </c>
      <c r="E26" s="37">
        <f t="shared" si="14"/>
        <v>254.7835629737871</v>
      </c>
      <c r="F26" s="37">
        <f t="shared" si="14"/>
        <v>279.06170039079683</v>
      </c>
      <c r="G26" s="37">
        <f t="shared" si="14"/>
        <v>286.28100039313631</v>
      </c>
      <c r="H26" s="37">
        <f t="shared" si="14"/>
        <v>293.85279319035158</v>
      </c>
      <c r="I26" s="37">
        <f t="shared" si="14"/>
        <v>303.52919162464485</v>
      </c>
      <c r="J26" s="37">
        <f t="shared" si="14"/>
        <v>309.6780693426274</v>
      </c>
      <c r="K26" s="37">
        <f t="shared" si="14"/>
        <v>324.15927896960869</v>
      </c>
      <c r="L26" s="37">
        <f t="shared" si="14"/>
        <v>318.35027372672187</v>
      </c>
      <c r="M26" s="37">
        <f t="shared" si="14"/>
        <v>342.05590605343883</v>
      </c>
      <c r="N26" s="37">
        <f t="shared" si="14"/>
        <v>354.54330571144027</v>
      </c>
      <c r="O26" s="37">
        <f t="shared" si="14"/>
        <v>366.92355347021038</v>
      </c>
      <c r="P26" s="37">
        <f t="shared" si="14"/>
        <v>368.17418037804435</v>
      </c>
      <c r="Q26" s="37">
        <f t="shared" si="14"/>
        <v>373.87584063972196</v>
      </c>
      <c r="R26" s="37">
        <f t="shared" si="14"/>
        <v>401.33298257610988</v>
      </c>
      <c r="S26" s="37">
        <f t="shared" si="14"/>
        <v>420.90239117330322</v>
      </c>
      <c r="T26" s="37">
        <f t="shared" si="14"/>
        <v>451.55327966083149</v>
      </c>
      <c r="U26" s="37">
        <f t="shared" si="14"/>
        <v>490.46968379202951</v>
      </c>
      <c r="V26" s="37">
        <f t="shared" si="14"/>
        <v>529.28533306950192</v>
      </c>
      <c r="W26" s="37">
        <f t="shared" ref="W26:X26" si="15">SUM(W27,W33)</f>
        <v>236.45515655907082</v>
      </c>
      <c r="X26" s="37">
        <f t="shared" si="15"/>
        <v>273.50788452000376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272.97790641928765</v>
      </c>
      <c r="D33" s="29">
        <f t="shared" si="18"/>
        <v>262.80961696642584</v>
      </c>
      <c r="E33" s="29">
        <f t="shared" si="18"/>
        <v>254.7835629737871</v>
      </c>
      <c r="F33" s="29">
        <f t="shared" si="18"/>
        <v>279.06170039079683</v>
      </c>
      <c r="G33" s="29">
        <f t="shared" si="18"/>
        <v>286.28100039313631</v>
      </c>
      <c r="H33" s="29">
        <f t="shared" si="18"/>
        <v>293.85279319035158</v>
      </c>
      <c r="I33" s="29">
        <f t="shared" si="18"/>
        <v>303.52919162464485</v>
      </c>
      <c r="J33" s="29">
        <f t="shared" si="18"/>
        <v>309.6780693426274</v>
      </c>
      <c r="K33" s="29">
        <f t="shared" si="18"/>
        <v>324.15927896960869</v>
      </c>
      <c r="L33" s="29">
        <f t="shared" si="18"/>
        <v>318.35027372672187</v>
      </c>
      <c r="M33" s="29">
        <f t="shared" si="18"/>
        <v>342.05590605343883</v>
      </c>
      <c r="N33" s="29">
        <f t="shared" si="18"/>
        <v>354.54330571144027</v>
      </c>
      <c r="O33" s="29">
        <f t="shared" si="18"/>
        <v>366.92355347021038</v>
      </c>
      <c r="P33" s="29">
        <f t="shared" si="18"/>
        <v>368.17418037804435</v>
      </c>
      <c r="Q33" s="29">
        <f t="shared" si="18"/>
        <v>373.87584063972196</v>
      </c>
      <c r="R33" s="29">
        <f t="shared" si="18"/>
        <v>401.33298257610988</v>
      </c>
      <c r="S33" s="29">
        <f t="shared" si="18"/>
        <v>420.90239117330322</v>
      </c>
      <c r="T33" s="29">
        <f t="shared" si="18"/>
        <v>451.55327966083149</v>
      </c>
      <c r="U33" s="29">
        <f t="shared" si="18"/>
        <v>490.46968379202951</v>
      </c>
      <c r="V33" s="29">
        <f t="shared" si="18"/>
        <v>529.28533306950192</v>
      </c>
      <c r="W33" s="29">
        <f t="shared" ref="W33:X33" si="19">SUM(W34:W50)</f>
        <v>236.45515655907082</v>
      </c>
      <c r="X33" s="29">
        <f t="shared" si="19"/>
        <v>273.50788452000376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272.97790641928765</v>
      </c>
      <c r="D40" s="10">
        <v>262.80961696642584</v>
      </c>
      <c r="E40" s="10">
        <v>254.7835629737871</v>
      </c>
      <c r="F40" s="10">
        <v>279.06170039079683</v>
      </c>
      <c r="G40" s="10">
        <v>286.28100039313631</v>
      </c>
      <c r="H40" s="10">
        <v>293.85279319035158</v>
      </c>
      <c r="I40" s="10">
        <v>303.52919162464485</v>
      </c>
      <c r="J40" s="10">
        <v>309.6780693426274</v>
      </c>
      <c r="K40" s="10">
        <v>324.15927896960869</v>
      </c>
      <c r="L40" s="10">
        <v>318.35027372672187</v>
      </c>
      <c r="M40" s="10">
        <v>342.05590605343883</v>
      </c>
      <c r="N40" s="10">
        <v>354.54330571144027</v>
      </c>
      <c r="O40" s="10">
        <v>366.92355347021038</v>
      </c>
      <c r="P40" s="10">
        <v>368.17418037804435</v>
      </c>
      <c r="Q40" s="10">
        <v>373.87584063972196</v>
      </c>
      <c r="R40" s="10">
        <v>401.33298257610988</v>
      </c>
      <c r="S40" s="10">
        <v>420.90239117330322</v>
      </c>
      <c r="T40" s="10">
        <v>451.55327966083149</v>
      </c>
      <c r="U40" s="10">
        <v>490.46968379202951</v>
      </c>
      <c r="V40" s="10">
        <v>529.28533306950192</v>
      </c>
      <c r="W40" s="10">
        <v>236.45515655907082</v>
      </c>
      <c r="X40" s="10">
        <v>273.50788452000376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T22 U22:X22 C71:R71 S71:X71 C33:X33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479</v>
      </c>
      <c r="B1" s="4" t="s">
        <v>478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8.6629969328379897</v>
      </c>
      <c r="D2" s="31">
        <f t="shared" si="0"/>
        <v>7.7837109011283525</v>
      </c>
      <c r="E2" s="31">
        <f t="shared" si="0"/>
        <v>7.8448384466974828</v>
      </c>
      <c r="F2" s="31">
        <f t="shared" si="0"/>
        <v>7.1916755460928048</v>
      </c>
      <c r="G2" s="31">
        <f t="shared" si="0"/>
        <v>8.356839720329452</v>
      </c>
      <c r="H2" s="31">
        <f t="shared" si="0"/>
        <v>8.2361643845458765</v>
      </c>
      <c r="I2" s="31">
        <f t="shared" si="0"/>
        <v>10.12702442824113</v>
      </c>
      <c r="J2" s="31">
        <f t="shared" si="0"/>
        <v>9.9869928710291198</v>
      </c>
      <c r="K2" s="31">
        <f t="shared" si="0"/>
        <v>9.9551750312432219</v>
      </c>
      <c r="L2" s="31">
        <f t="shared" si="0"/>
        <v>8.7543719338171861</v>
      </c>
      <c r="M2" s="31">
        <f t="shared" si="0"/>
        <v>9.2380186694607644</v>
      </c>
      <c r="N2" s="31">
        <f t="shared" si="0"/>
        <v>7.4678452394259303</v>
      </c>
      <c r="O2" s="31">
        <f t="shared" si="0"/>
        <v>6.6605295806861156</v>
      </c>
      <c r="P2" s="31">
        <f t="shared" si="0"/>
        <v>5.6482779542686785</v>
      </c>
      <c r="Q2" s="31">
        <f t="shared" si="0"/>
        <v>5.2206801384292429</v>
      </c>
      <c r="R2" s="31">
        <f t="shared" si="0"/>
        <v>5.5370080812231119</v>
      </c>
      <c r="S2" s="31">
        <f t="shared" si="0"/>
        <v>5.2813078741353632</v>
      </c>
      <c r="T2" s="31">
        <f t="shared" si="0"/>
        <v>6.218421710887041</v>
      </c>
      <c r="U2" s="31">
        <f t="shared" si="0"/>
        <v>6.4698929058254002</v>
      </c>
      <c r="V2" s="31">
        <f t="shared" si="0"/>
        <v>6.6296933938928424</v>
      </c>
      <c r="W2" s="31">
        <f t="shared" ref="W2:X2" si="1">SUM(W3,W17,W22,W25,W26,W51,W52,W71,W74,W75,W76)</f>
        <v>5.1265489471654222</v>
      </c>
      <c r="X2" s="31">
        <f t="shared" si="1"/>
        <v>6.2886424589216761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8.6629969328379897</v>
      </c>
      <c r="D26" s="37">
        <f t="shared" si="14"/>
        <v>7.7837109011283525</v>
      </c>
      <c r="E26" s="37">
        <f t="shared" si="14"/>
        <v>7.8448384466974828</v>
      </c>
      <c r="F26" s="37">
        <f t="shared" si="14"/>
        <v>7.1916755460928048</v>
      </c>
      <c r="G26" s="37">
        <f t="shared" si="14"/>
        <v>8.356839720329452</v>
      </c>
      <c r="H26" s="37">
        <f t="shared" si="14"/>
        <v>8.2361643845458765</v>
      </c>
      <c r="I26" s="37">
        <f t="shared" si="14"/>
        <v>10.12702442824113</v>
      </c>
      <c r="J26" s="37">
        <f t="shared" si="14"/>
        <v>9.9869928710291198</v>
      </c>
      <c r="K26" s="37">
        <f t="shared" si="14"/>
        <v>9.9551750312432219</v>
      </c>
      <c r="L26" s="37">
        <f t="shared" si="14"/>
        <v>8.7543719338171861</v>
      </c>
      <c r="M26" s="37">
        <f t="shared" si="14"/>
        <v>9.2380186694607644</v>
      </c>
      <c r="N26" s="37">
        <f t="shared" si="14"/>
        <v>7.4678452394259303</v>
      </c>
      <c r="O26" s="37">
        <f t="shared" si="14"/>
        <v>6.6605295806861156</v>
      </c>
      <c r="P26" s="37">
        <f t="shared" si="14"/>
        <v>5.6482779542686785</v>
      </c>
      <c r="Q26" s="37">
        <f t="shared" si="14"/>
        <v>5.2206801384292429</v>
      </c>
      <c r="R26" s="37">
        <f t="shared" si="14"/>
        <v>5.5370080812231119</v>
      </c>
      <c r="S26" s="37">
        <f t="shared" si="14"/>
        <v>5.2813078741353632</v>
      </c>
      <c r="T26" s="37">
        <f t="shared" si="14"/>
        <v>6.218421710887041</v>
      </c>
      <c r="U26" s="37">
        <f t="shared" si="14"/>
        <v>6.4698929058254002</v>
      </c>
      <c r="V26" s="37">
        <f t="shared" si="14"/>
        <v>6.6296933938928424</v>
      </c>
      <c r="W26" s="37">
        <f t="shared" ref="W26:X26" si="15">SUM(W27,W33)</f>
        <v>5.1265489471654222</v>
      </c>
      <c r="X26" s="37">
        <f t="shared" si="15"/>
        <v>6.2886424589216761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8.6629969328379897</v>
      </c>
      <c r="D33" s="29">
        <f t="shared" si="18"/>
        <v>7.7837109011283525</v>
      </c>
      <c r="E33" s="29">
        <f t="shared" si="18"/>
        <v>7.8448384466974828</v>
      </c>
      <c r="F33" s="29">
        <f t="shared" si="18"/>
        <v>7.1916755460928048</v>
      </c>
      <c r="G33" s="29">
        <f t="shared" si="18"/>
        <v>8.356839720329452</v>
      </c>
      <c r="H33" s="29">
        <f t="shared" si="18"/>
        <v>8.2361643845458765</v>
      </c>
      <c r="I33" s="29">
        <f t="shared" si="18"/>
        <v>10.12702442824113</v>
      </c>
      <c r="J33" s="29">
        <f t="shared" si="18"/>
        <v>9.9869928710291198</v>
      </c>
      <c r="K33" s="29">
        <f t="shared" si="18"/>
        <v>9.9551750312432219</v>
      </c>
      <c r="L33" s="29">
        <f t="shared" si="18"/>
        <v>8.7543719338171861</v>
      </c>
      <c r="M33" s="29">
        <f t="shared" si="18"/>
        <v>9.2380186694607644</v>
      </c>
      <c r="N33" s="29">
        <f t="shared" si="18"/>
        <v>7.4678452394259303</v>
      </c>
      <c r="O33" s="29">
        <f t="shared" si="18"/>
        <v>6.6605295806861156</v>
      </c>
      <c r="P33" s="29">
        <f t="shared" si="18"/>
        <v>5.6482779542686785</v>
      </c>
      <c r="Q33" s="29">
        <f t="shared" si="18"/>
        <v>5.2206801384292429</v>
      </c>
      <c r="R33" s="29">
        <f t="shared" si="18"/>
        <v>5.5370080812231119</v>
      </c>
      <c r="S33" s="29">
        <f t="shared" si="18"/>
        <v>5.2813078741353632</v>
      </c>
      <c r="T33" s="29">
        <f t="shared" si="18"/>
        <v>6.218421710887041</v>
      </c>
      <c r="U33" s="29">
        <f t="shared" si="18"/>
        <v>6.4698929058254002</v>
      </c>
      <c r="V33" s="29">
        <f t="shared" si="18"/>
        <v>6.6296933938928424</v>
      </c>
      <c r="W33" s="29">
        <f t="shared" ref="W33:X33" si="19">SUM(W34:W50)</f>
        <v>5.1265489471654222</v>
      </c>
      <c r="X33" s="29">
        <f t="shared" si="19"/>
        <v>6.2886424589216761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8.6629969328379897</v>
      </c>
      <c r="D40" s="10">
        <v>7.7837109011283525</v>
      </c>
      <c r="E40" s="10">
        <v>7.8448384466974828</v>
      </c>
      <c r="F40" s="10">
        <v>7.1916755460928048</v>
      </c>
      <c r="G40" s="10">
        <v>8.356839720329452</v>
      </c>
      <c r="H40" s="10">
        <v>8.2361643845458765</v>
      </c>
      <c r="I40" s="10">
        <v>10.12702442824113</v>
      </c>
      <c r="J40" s="10">
        <v>9.9869928710291198</v>
      </c>
      <c r="K40" s="10">
        <v>9.9551750312432219</v>
      </c>
      <c r="L40" s="10">
        <v>8.7543719338171861</v>
      </c>
      <c r="M40" s="10">
        <v>9.2380186694607644</v>
      </c>
      <c r="N40" s="10">
        <v>7.4678452394259303</v>
      </c>
      <c r="O40" s="10">
        <v>6.6605295806861156</v>
      </c>
      <c r="P40" s="10">
        <v>5.6482779542686785</v>
      </c>
      <c r="Q40" s="10">
        <v>5.2206801384292429</v>
      </c>
      <c r="R40" s="10">
        <v>5.5370080812231119</v>
      </c>
      <c r="S40" s="10">
        <v>5.2813078741353632</v>
      </c>
      <c r="T40" s="10">
        <v>6.218421710887041</v>
      </c>
      <c r="U40" s="10">
        <v>6.4698929058254002</v>
      </c>
      <c r="V40" s="10">
        <v>6.6296933938928424</v>
      </c>
      <c r="W40" s="10">
        <v>5.1265489471654222</v>
      </c>
      <c r="X40" s="10">
        <v>6.2886424589216761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S22 T22:X22 C71:Q71 R71:X71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480</v>
      </c>
      <c r="B1" s="4" t="s">
        <v>477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5.4094073296612679</v>
      </c>
      <c r="D2" s="31">
        <f t="shared" si="0"/>
        <v>5.2238902281706281</v>
      </c>
      <c r="E2" s="31">
        <f t="shared" si="0"/>
        <v>5.3325284914499269</v>
      </c>
      <c r="F2" s="31">
        <f t="shared" si="0"/>
        <v>5.2566071434832695</v>
      </c>
      <c r="G2" s="31">
        <f t="shared" si="0"/>
        <v>6.1559472362986414</v>
      </c>
      <c r="H2" s="31">
        <f t="shared" si="0"/>
        <v>6.98796203135183</v>
      </c>
      <c r="I2" s="31">
        <f t="shared" si="0"/>
        <v>9.2835610337767189</v>
      </c>
      <c r="J2" s="31">
        <f t="shared" si="0"/>
        <v>10.495570390020104</v>
      </c>
      <c r="K2" s="31">
        <f t="shared" si="0"/>
        <v>13.873908419084954</v>
      </c>
      <c r="L2" s="31">
        <f t="shared" si="0"/>
        <v>13.004449084257411</v>
      </c>
      <c r="M2" s="31">
        <f t="shared" si="0"/>
        <v>16.419315997234797</v>
      </c>
      <c r="N2" s="31">
        <f t="shared" si="0"/>
        <v>14.896620767679108</v>
      </c>
      <c r="O2" s="31">
        <f t="shared" si="0"/>
        <v>15.662146904975572</v>
      </c>
      <c r="P2" s="31">
        <f t="shared" si="0"/>
        <v>15.006003207921843</v>
      </c>
      <c r="Q2" s="31">
        <f t="shared" si="0"/>
        <v>12.906405332213605</v>
      </c>
      <c r="R2" s="31">
        <f t="shared" si="0"/>
        <v>12.115995366788711</v>
      </c>
      <c r="S2" s="31">
        <f t="shared" si="0"/>
        <v>10.556971438965414</v>
      </c>
      <c r="T2" s="31">
        <f t="shared" si="0"/>
        <v>13.257399546468937</v>
      </c>
      <c r="U2" s="31">
        <f t="shared" si="0"/>
        <v>12.25189956163627</v>
      </c>
      <c r="V2" s="31">
        <f t="shared" si="0"/>
        <v>9.0747603988251058</v>
      </c>
      <c r="W2" s="31">
        <f t="shared" ref="W2:X2" si="1">SUM(W3,W17,W22,W25,W26,W51,W52,W71,W74,W75,W76)</f>
        <v>9.6079555106765309</v>
      </c>
      <c r="X2" s="31">
        <f t="shared" si="1"/>
        <v>11.645420349382364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5.4094073296612679</v>
      </c>
      <c r="D26" s="37">
        <f t="shared" si="14"/>
        <v>5.2238902281706281</v>
      </c>
      <c r="E26" s="37">
        <f t="shared" si="14"/>
        <v>5.3325284914499269</v>
      </c>
      <c r="F26" s="37">
        <f t="shared" si="14"/>
        <v>5.2566071434832695</v>
      </c>
      <c r="G26" s="37">
        <f t="shared" si="14"/>
        <v>6.1559472362986414</v>
      </c>
      <c r="H26" s="37">
        <f t="shared" si="14"/>
        <v>6.98796203135183</v>
      </c>
      <c r="I26" s="37">
        <f t="shared" si="14"/>
        <v>9.2835610337767189</v>
      </c>
      <c r="J26" s="37">
        <f t="shared" si="14"/>
        <v>10.495570390020104</v>
      </c>
      <c r="K26" s="37">
        <f t="shared" si="14"/>
        <v>13.873908419084954</v>
      </c>
      <c r="L26" s="37">
        <f t="shared" si="14"/>
        <v>13.004449084257411</v>
      </c>
      <c r="M26" s="37">
        <f t="shared" si="14"/>
        <v>16.419315997234797</v>
      </c>
      <c r="N26" s="37">
        <f t="shared" si="14"/>
        <v>14.896620767679108</v>
      </c>
      <c r="O26" s="37">
        <f t="shared" si="14"/>
        <v>15.662146904975572</v>
      </c>
      <c r="P26" s="37">
        <f t="shared" si="14"/>
        <v>15.006003207921843</v>
      </c>
      <c r="Q26" s="37">
        <f t="shared" si="14"/>
        <v>12.906405332213605</v>
      </c>
      <c r="R26" s="37">
        <f t="shared" si="14"/>
        <v>12.115995366788711</v>
      </c>
      <c r="S26" s="37">
        <f t="shared" si="14"/>
        <v>10.556971438965414</v>
      </c>
      <c r="T26" s="37">
        <f t="shared" si="14"/>
        <v>13.257399546468937</v>
      </c>
      <c r="U26" s="37">
        <f t="shared" si="14"/>
        <v>12.25189956163627</v>
      </c>
      <c r="V26" s="37">
        <f t="shared" si="14"/>
        <v>9.0747603988251058</v>
      </c>
      <c r="W26" s="37">
        <f t="shared" ref="W26:X26" si="15">SUM(W27,W33)</f>
        <v>9.6079555106765309</v>
      </c>
      <c r="X26" s="37">
        <f t="shared" si="15"/>
        <v>11.645420349382364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5.4094073296612679</v>
      </c>
      <c r="D33" s="29">
        <f t="shared" si="18"/>
        <v>5.2238902281706281</v>
      </c>
      <c r="E33" s="29">
        <f t="shared" si="18"/>
        <v>5.3325284914499269</v>
      </c>
      <c r="F33" s="29">
        <f t="shared" si="18"/>
        <v>5.2566071434832695</v>
      </c>
      <c r="G33" s="29">
        <f t="shared" si="18"/>
        <v>6.1559472362986414</v>
      </c>
      <c r="H33" s="29">
        <f t="shared" si="18"/>
        <v>6.98796203135183</v>
      </c>
      <c r="I33" s="29">
        <f t="shared" si="18"/>
        <v>9.2835610337767189</v>
      </c>
      <c r="J33" s="29">
        <f t="shared" si="18"/>
        <v>10.495570390020104</v>
      </c>
      <c r="K33" s="29">
        <f t="shared" si="18"/>
        <v>13.873908419084954</v>
      </c>
      <c r="L33" s="29">
        <f t="shared" si="18"/>
        <v>13.004449084257411</v>
      </c>
      <c r="M33" s="29">
        <f t="shared" si="18"/>
        <v>16.419315997234797</v>
      </c>
      <c r="N33" s="29">
        <f t="shared" si="18"/>
        <v>14.896620767679108</v>
      </c>
      <c r="O33" s="29">
        <f t="shared" si="18"/>
        <v>15.662146904975572</v>
      </c>
      <c r="P33" s="29">
        <f t="shared" si="18"/>
        <v>15.006003207921843</v>
      </c>
      <c r="Q33" s="29">
        <f t="shared" si="18"/>
        <v>12.906405332213605</v>
      </c>
      <c r="R33" s="29">
        <f t="shared" si="18"/>
        <v>12.115995366788711</v>
      </c>
      <c r="S33" s="29">
        <f t="shared" si="18"/>
        <v>10.556971438965414</v>
      </c>
      <c r="T33" s="29">
        <f t="shared" si="18"/>
        <v>13.257399546468937</v>
      </c>
      <c r="U33" s="29">
        <f t="shared" si="18"/>
        <v>12.25189956163627</v>
      </c>
      <c r="V33" s="29">
        <f t="shared" si="18"/>
        <v>9.0747603988251058</v>
      </c>
      <c r="W33" s="29">
        <f t="shared" ref="W33:X33" si="19">SUM(W34:W50)</f>
        <v>9.6079555106765309</v>
      </c>
      <c r="X33" s="29">
        <f t="shared" si="19"/>
        <v>11.645420349382364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5.4094073296612679</v>
      </c>
      <c r="D40" s="10">
        <v>5.2238902281706281</v>
      </c>
      <c r="E40" s="10">
        <v>5.3325284914499269</v>
      </c>
      <c r="F40" s="10">
        <v>5.2566071434832695</v>
      </c>
      <c r="G40" s="10">
        <v>6.1559472362986414</v>
      </c>
      <c r="H40" s="10">
        <v>6.98796203135183</v>
      </c>
      <c r="I40" s="10">
        <v>9.2835610337767189</v>
      </c>
      <c r="J40" s="10">
        <v>10.495570390020104</v>
      </c>
      <c r="K40" s="10">
        <v>13.873908419084954</v>
      </c>
      <c r="L40" s="10">
        <v>13.004449084257411</v>
      </c>
      <c r="M40" s="10">
        <v>16.419315997234797</v>
      </c>
      <c r="N40" s="10">
        <v>14.896620767679108</v>
      </c>
      <c r="O40" s="10">
        <v>15.662146904975572</v>
      </c>
      <c r="P40" s="10">
        <v>15.006003207921843</v>
      </c>
      <c r="Q40" s="10">
        <v>12.906405332213605</v>
      </c>
      <c r="R40" s="10">
        <v>12.115995366788711</v>
      </c>
      <c r="S40" s="10">
        <v>10.556971438965414</v>
      </c>
      <c r="T40" s="10">
        <v>13.257399546468937</v>
      </c>
      <c r="U40" s="10">
        <v>12.25189956163627</v>
      </c>
      <c r="V40" s="10">
        <v>9.0747603988251058</v>
      </c>
      <c r="W40" s="10">
        <v>9.6079555106765309</v>
      </c>
      <c r="X40" s="10">
        <v>11.645420349382364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S22 T22:X22 C71:R71 S71:X71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332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24706.355717970771</v>
      </c>
      <c r="D2" s="31">
        <f t="shared" si="0"/>
        <v>24905.83869303525</v>
      </c>
      <c r="E2" s="31">
        <f t="shared" si="0"/>
        <v>25980.172312983661</v>
      </c>
      <c r="F2" s="31">
        <f t="shared" si="0"/>
        <v>25232.986844368013</v>
      </c>
      <c r="G2" s="31">
        <f t="shared" si="0"/>
        <v>26023.898280309546</v>
      </c>
      <c r="H2" s="31">
        <f t="shared" si="0"/>
        <v>26683.873688736028</v>
      </c>
      <c r="I2" s="31">
        <f t="shared" si="0"/>
        <v>25320.466380051592</v>
      </c>
      <c r="J2" s="31">
        <f t="shared" si="0"/>
        <v>25354.775752364574</v>
      </c>
      <c r="K2" s="31">
        <f t="shared" si="0"/>
        <v>24716.196130696469</v>
      </c>
      <c r="L2" s="31">
        <f t="shared" si="0"/>
        <v>24359.932502149608</v>
      </c>
      <c r="M2" s="31">
        <f t="shared" si="0"/>
        <v>23505.306362854688</v>
      </c>
      <c r="N2" s="31">
        <f t="shared" si="0"/>
        <v>22854.705417024932</v>
      </c>
      <c r="O2" s="31">
        <f t="shared" si="0"/>
        <v>21439.289595872739</v>
      </c>
      <c r="P2" s="31">
        <f t="shared" si="0"/>
        <v>21463.210576096302</v>
      </c>
      <c r="Q2" s="31">
        <f t="shared" si="0"/>
        <v>21749.038435081689</v>
      </c>
      <c r="R2" s="31">
        <f t="shared" si="0"/>
        <v>22542.37110920034</v>
      </c>
      <c r="S2" s="31">
        <f t="shared" si="0"/>
        <v>22371.880911435939</v>
      </c>
      <c r="T2" s="31">
        <f t="shared" si="0"/>
        <v>23362.559931212381</v>
      </c>
      <c r="U2" s="31">
        <f t="shared" si="0"/>
        <v>22670.814359415308</v>
      </c>
      <c r="V2" s="31">
        <f t="shared" si="0"/>
        <v>22447.446775580389</v>
      </c>
      <c r="W2" s="31">
        <f t="shared" si="0"/>
        <v>20877.003009458302</v>
      </c>
      <c r="X2" s="31">
        <f t="shared" ref="X2" si="1">SUM(X3,X17,X22,X25,X26,X51,X52,X71,X74,X75,X76)</f>
        <v>20878.132330180571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3805.2540842648314</v>
      </c>
      <c r="D3" s="34">
        <f t="shared" si="2"/>
        <v>3192.0477214101461</v>
      </c>
      <c r="E3" s="34">
        <f t="shared" si="2"/>
        <v>3475.406620808254</v>
      </c>
      <c r="F3" s="34">
        <f t="shared" si="2"/>
        <v>3280.5300945829745</v>
      </c>
      <c r="G3" s="34">
        <f t="shared" si="2"/>
        <v>3373.0255374032672</v>
      </c>
      <c r="H3" s="34">
        <f t="shared" si="2"/>
        <v>3349.0680137575223</v>
      </c>
      <c r="I3" s="34">
        <f t="shared" si="2"/>
        <v>3309.0874462596726</v>
      </c>
      <c r="J3" s="34">
        <f t="shared" si="2"/>
        <v>2887.0389509888219</v>
      </c>
      <c r="K3" s="34">
        <f t="shared" si="2"/>
        <v>2525.7568357695609</v>
      </c>
      <c r="L3" s="34">
        <f t="shared" si="2"/>
        <v>2861.1555460017198</v>
      </c>
      <c r="M3" s="34">
        <f t="shared" si="2"/>
        <v>1657.6238177128121</v>
      </c>
      <c r="N3" s="34">
        <f t="shared" si="2"/>
        <v>2208.3847807394677</v>
      </c>
      <c r="O3" s="34">
        <f t="shared" si="2"/>
        <v>2934.3508168529665</v>
      </c>
      <c r="P3" s="34">
        <f t="shared" si="2"/>
        <v>2650.1608770421326</v>
      </c>
      <c r="Q3" s="34">
        <f t="shared" si="2"/>
        <v>2680.3949269131549</v>
      </c>
      <c r="R3" s="34">
        <f t="shared" si="2"/>
        <v>3258.2828030954424</v>
      </c>
      <c r="S3" s="34">
        <f t="shared" si="2"/>
        <v>2846.4473774720559</v>
      </c>
      <c r="T3" s="34">
        <f t="shared" si="2"/>
        <v>3227.1484952708515</v>
      </c>
      <c r="U3" s="34">
        <f t="shared" si="2"/>
        <v>2696.2053310404121</v>
      </c>
      <c r="V3" s="34">
        <f t="shared" si="2"/>
        <v>1248.1453138435083</v>
      </c>
      <c r="W3" s="34">
        <f t="shared" si="2"/>
        <v>565.73447979363709</v>
      </c>
      <c r="X3" s="34">
        <f t="shared" ref="X3" si="3">SUM(X4,X8,X11)</f>
        <v>195.59767841788477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3837.4042992261384</v>
      </c>
      <c r="D4" s="29">
        <f t="shared" si="4"/>
        <v>3183.3404127257095</v>
      </c>
      <c r="E4" s="29">
        <f t="shared" si="4"/>
        <v>3461.3409286328456</v>
      </c>
      <c r="F4" s="29">
        <f t="shared" si="4"/>
        <v>3273.8321582115213</v>
      </c>
      <c r="G4" s="29">
        <f t="shared" si="4"/>
        <v>3367.6671539122954</v>
      </c>
      <c r="H4" s="29">
        <f t="shared" si="4"/>
        <v>3345.7190885640571</v>
      </c>
      <c r="I4" s="29">
        <f t="shared" si="4"/>
        <v>3306.4082545141869</v>
      </c>
      <c r="J4" s="29">
        <f t="shared" si="4"/>
        <v>2884.4452278589852</v>
      </c>
      <c r="K4" s="29">
        <f t="shared" si="4"/>
        <v>2522.9247635425618</v>
      </c>
      <c r="L4" s="29">
        <f t="shared" si="4"/>
        <v>2859.1210662080825</v>
      </c>
      <c r="M4" s="29">
        <f t="shared" si="4"/>
        <v>1655.5173688736031</v>
      </c>
      <c r="N4" s="29">
        <f t="shared" si="4"/>
        <v>2206.2668959587281</v>
      </c>
      <c r="O4" s="29">
        <f t="shared" si="4"/>
        <v>2933.6446259673257</v>
      </c>
      <c r="P4" s="29">
        <f t="shared" si="4"/>
        <v>2649.4546861564918</v>
      </c>
      <c r="Q4" s="29">
        <f t="shared" si="4"/>
        <v>2674.2837489251929</v>
      </c>
      <c r="R4" s="29">
        <f t="shared" si="4"/>
        <v>3252.6386070507306</v>
      </c>
      <c r="S4" s="29">
        <f t="shared" si="4"/>
        <v>2837.7265692175415</v>
      </c>
      <c r="T4" s="29">
        <f t="shared" si="4"/>
        <v>3218.4154772141019</v>
      </c>
      <c r="U4" s="29">
        <f t="shared" si="4"/>
        <v>2689.6475494411002</v>
      </c>
      <c r="V4" s="29">
        <f t="shared" si="4"/>
        <v>1241.1468615649185</v>
      </c>
      <c r="W4" s="29">
        <f t="shared" si="4"/>
        <v>559.97678417884777</v>
      </c>
      <c r="X4" s="29">
        <f t="shared" ref="X4" si="5">SUM(X5:X7)</f>
        <v>187.77497850386928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PPRD!C5+RCV_RCY!C5+IMP!C5-EXP!C5+STK_CHG!C5-INTMARB!C5-INTAVI!C5</f>
        <v>0</v>
      </c>
      <c r="D5" s="10">
        <f>PPRD!D5+RCV_RCY!D5+IMP!D5-EXP!D5+STK_CHG!D5-INTMARB!D5-INTAVI!D5</f>
        <v>0</v>
      </c>
      <c r="E5" s="10">
        <f>PPRD!E5+RCV_RCY!E5+IMP!E5-EXP!E5+STK_CHG!E5-INTMARB!E5-INTAVI!E5</f>
        <v>0</v>
      </c>
      <c r="F5" s="10">
        <f>PPRD!F5+RCV_RCY!F5+IMP!F5-EXP!F5+STK_CHG!F5-INTMARB!F5-INTAVI!F5</f>
        <v>0</v>
      </c>
      <c r="G5" s="10">
        <f>PPRD!G5+RCV_RCY!G5+IMP!G5-EXP!G5+STK_CHG!G5-INTMARB!G5-INTAVI!G5</f>
        <v>9.0982803095442808</v>
      </c>
      <c r="H5" s="10">
        <f>PPRD!H5+RCV_RCY!H5+IMP!H5-EXP!H5+STK_CHG!H5-INTMARB!H5-INTAVI!H5</f>
        <v>12.182287188306111</v>
      </c>
      <c r="I5" s="10">
        <f>PPRD!I5+RCV_RCY!I5+IMP!I5-EXP!I5+STK_CHG!I5-INTMARB!I5-INTAVI!I5</f>
        <v>16.753310404127259</v>
      </c>
      <c r="J5" s="10">
        <f>PPRD!J5+RCV_RCY!J5+IMP!J5-EXP!J5+STK_CHG!J5-INTMARB!J5-INTAVI!J5</f>
        <v>21.136113499570076</v>
      </c>
      <c r="K5" s="10">
        <f>PPRD!K5+RCV_RCY!K5+IMP!K5-EXP!K5+STK_CHG!K5-INTMARB!K5-INTAVI!K5</f>
        <v>20.818142734307823</v>
      </c>
      <c r="L5" s="10">
        <f>PPRD!L5+RCV_RCY!L5+IMP!L5-EXP!L5+STK_CHG!L5-INTMARB!L5-INTAVI!L5</f>
        <v>14.842562338779022</v>
      </c>
      <c r="M5" s="10">
        <f>PPRD!M5+RCV_RCY!M5+IMP!M5-EXP!M5+STK_CHG!M5-INTMARB!M5-INTAVI!M5</f>
        <v>13.965348237317283</v>
      </c>
      <c r="N5" s="10">
        <f>PPRD!N5+RCV_RCY!N5+IMP!N5-EXP!N5+STK_CHG!N5-INTMARB!N5-INTAVI!N5</f>
        <v>15.037919174548586</v>
      </c>
      <c r="O5" s="10">
        <f>PPRD!O5+RCV_RCY!O5+IMP!O5-EXP!O5+STK_CHG!O5-INTMARB!O5-INTAVI!O5</f>
        <v>17.891401547721411</v>
      </c>
      <c r="P5" s="10">
        <f>PPRD!P5+RCV_RCY!P5+IMP!P5-EXP!P5+STK_CHG!P5-INTMARB!P5-INTAVI!P5</f>
        <v>18.280825451418742</v>
      </c>
      <c r="Q5" s="10">
        <f>PPRD!Q5+RCV_RCY!Q5+IMP!Q5-EXP!Q5+STK_CHG!Q5-INTMARB!Q5-INTAVI!Q5</f>
        <v>7.793379191745486</v>
      </c>
      <c r="R5" s="10">
        <f>PPRD!R5+RCV_RCY!R5+IMP!R5-EXP!R5+STK_CHG!R5-INTMARB!R5-INTAVI!R5</f>
        <v>7.3236457437661224</v>
      </c>
      <c r="S5" s="10">
        <f>PPRD!S5+RCV_RCY!S5+IMP!S5-EXP!S5+STK_CHG!S5-INTMARB!S5-INTAVI!S5</f>
        <v>3.994668959587274</v>
      </c>
      <c r="T5" s="10">
        <f>PPRD!T5+RCV_RCY!T5+IMP!T5-EXP!T5+STK_CHG!T5-INTMARB!T5-INTAVI!T5</f>
        <v>2.1072226999140158</v>
      </c>
      <c r="U5" s="10">
        <f>PPRD!U5+RCV_RCY!U5+IMP!U5-EXP!U5+STK_CHG!U5-INTMARB!U5-INTAVI!U5</f>
        <v>3.1555460017196899</v>
      </c>
      <c r="V5" s="10">
        <f>PPRD!V5+RCV_RCY!V5+IMP!V5-EXP!V5+STK_CHG!V5-INTMARB!V5-INTAVI!V5</f>
        <v>2.970077386070507</v>
      </c>
      <c r="W5" s="10">
        <f>PPRD!W5+RCV_RCY!W5+IMP!W5-EXP!W5+STK_CHG!W5-INTMARB!W5-INTAVI!W5</f>
        <v>3.7328460877042131</v>
      </c>
      <c r="X5" s="10">
        <f>PPRD!X5+RCV_RCY!X5+IMP!X5-EXP!X5+STK_CHG!X5-INTMARB!X5-INTAVI!X5</f>
        <v>2.1702493551160793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PPRD!C6+RCV_RCY!C6+IMP!C6-EXP!C6+STK_CHG!C6-INTMARB!C6-INTAVI!C6</f>
        <v>347.7859845227859</v>
      </c>
      <c r="D6" s="10">
        <f>PPRD!D6+RCV_RCY!D6+IMP!D6-EXP!D6+STK_CHG!D6-INTMARB!D6-INTAVI!D6</f>
        <v>64.378933791917447</v>
      </c>
      <c r="E6" s="10">
        <f>PPRD!E6+RCV_RCY!E6+IMP!E6-EXP!E6+STK_CHG!E6-INTMARB!E6-INTAVI!E6</f>
        <v>0</v>
      </c>
      <c r="F6" s="10">
        <f>PPRD!F6+RCV_RCY!F6+IMP!F6-EXP!F6+STK_CHG!F6-INTMARB!F6-INTAVI!F6</f>
        <v>0</v>
      </c>
      <c r="G6" s="10">
        <f>PPRD!G6+RCV_RCY!G6+IMP!G6-EXP!G6+STK_CHG!G6-INTMARB!G6-INTAVI!G6</f>
        <v>0</v>
      </c>
      <c r="H6" s="10">
        <f>PPRD!H6+RCV_RCY!H6+IMP!H6-EXP!H6+STK_CHG!H6-INTMARB!H6-INTAVI!H6</f>
        <v>0</v>
      </c>
      <c r="I6" s="10">
        <f>PPRD!I6+RCV_RCY!I6+IMP!I6-EXP!I6+STK_CHG!I6-INTMARB!I6-INTAVI!I6</f>
        <v>0</v>
      </c>
      <c r="J6" s="10">
        <f>PPRD!J6+RCV_RCY!J6+IMP!J6-EXP!J6+STK_CHG!J6-INTMARB!J6-INTAVI!J6</f>
        <v>0</v>
      </c>
      <c r="K6" s="10">
        <f>PPRD!K6+RCV_RCY!K6+IMP!K6-EXP!K6+STK_CHG!K6-INTMARB!K6-INTAVI!K6</f>
        <v>0</v>
      </c>
      <c r="L6" s="10">
        <f>PPRD!L6+RCV_RCY!L6+IMP!L6-EXP!L6+STK_CHG!L6-INTMARB!L6-INTAVI!L6</f>
        <v>0</v>
      </c>
      <c r="M6" s="10">
        <f>PPRD!M6+RCV_RCY!M6+IMP!M6-EXP!M6+STK_CHG!M6-INTMARB!M6-INTAVI!M6</f>
        <v>0</v>
      </c>
      <c r="N6" s="10">
        <f>PPRD!N6+RCV_RCY!N6+IMP!N6-EXP!N6+STK_CHG!N6-INTMARB!N6-INTAVI!N6</f>
        <v>0</v>
      </c>
      <c r="O6" s="10">
        <f>PPRD!O6+RCV_RCY!O6+IMP!O6-EXP!O6+STK_CHG!O6-INTMARB!O6-INTAVI!O6</f>
        <v>0</v>
      </c>
      <c r="P6" s="10">
        <f>PPRD!P6+RCV_RCY!P6+IMP!P6-EXP!P6+STK_CHG!P6-INTMARB!P6-INTAVI!P6</f>
        <v>0</v>
      </c>
      <c r="Q6" s="10">
        <f>PPRD!Q6+RCV_RCY!Q6+IMP!Q6-EXP!Q6+STK_CHG!Q6-INTMARB!Q6-INTAVI!Q6</f>
        <v>0</v>
      </c>
      <c r="R6" s="10">
        <f>PPRD!R6+RCV_RCY!R6+IMP!R6-EXP!R6+STK_CHG!R6-INTMARB!R6-INTAVI!R6</f>
        <v>0</v>
      </c>
      <c r="S6" s="10">
        <f>PPRD!S6+RCV_RCY!S6+IMP!S6-EXP!S6+STK_CHG!S6-INTMARB!S6-INTAVI!S6</f>
        <v>0</v>
      </c>
      <c r="T6" s="10">
        <f>PPRD!T6+RCV_RCY!T6+IMP!T6-EXP!T6+STK_CHG!T6-INTMARB!T6-INTAVI!T6</f>
        <v>0</v>
      </c>
      <c r="U6" s="10">
        <f>PPRD!U6+RCV_RCY!U6+IMP!U6-EXP!U6+STK_CHG!U6-INTMARB!U6-INTAVI!U6</f>
        <v>0</v>
      </c>
      <c r="V6" s="10">
        <f>PPRD!V6+RCV_RCY!V6+IMP!V6-EXP!V6+STK_CHG!V6-INTMARB!V6-INTAVI!V6</f>
        <v>0</v>
      </c>
      <c r="W6" s="10">
        <f>PPRD!W6+RCV_RCY!W6+IMP!W6-EXP!W6+STK_CHG!W6-INTMARB!W6-INTAVI!W6</f>
        <v>0</v>
      </c>
      <c r="X6" s="10">
        <f>PPRD!X6+RCV_RCY!X6+IMP!X6-EXP!X6+STK_CHG!X6-INTMARB!X6-INTAVI!X6</f>
        <v>0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PPRD!C7+RCV_RCY!C7+IMP!C7-EXP!C7+STK_CHG!C7-INTMARB!C7-INTAVI!C7</f>
        <v>3489.6183147033526</v>
      </c>
      <c r="D7" s="10">
        <f>PPRD!D7+RCV_RCY!D7+IMP!D7-EXP!D7+STK_CHG!D7-INTMARB!D7-INTAVI!D7</f>
        <v>3118.961478933792</v>
      </c>
      <c r="E7" s="10">
        <f>PPRD!E7+RCV_RCY!E7+IMP!E7-EXP!E7+STK_CHG!E7-INTMARB!E7-INTAVI!E7</f>
        <v>3461.3409286328456</v>
      </c>
      <c r="F7" s="10">
        <f>PPRD!F7+RCV_RCY!F7+IMP!F7-EXP!F7+STK_CHG!F7-INTMARB!F7-INTAVI!F7</f>
        <v>3273.8321582115213</v>
      </c>
      <c r="G7" s="10">
        <f>PPRD!G7+RCV_RCY!G7+IMP!G7-EXP!G7+STK_CHG!G7-INTMARB!G7-INTAVI!G7</f>
        <v>3358.568873602751</v>
      </c>
      <c r="H7" s="10">
        <f>PPRD!H7+RCV_RCY!H7+IMP!H7-EXP!H7+STK_CHG!H7-INTMARB!H7-INTAVI!H7</f>
        <v>3333.5368013757511</v>
      </c>
      <c r="I7" s="10">
        <f>PPRD!I7+RCV_RCY!I7+IMP!I7-EXP!I7+STK_CHG!I7-INTMARB!I7-INTAVI!I7</f>
        <v>3289.6549441100597</v>
      </c>
      <c r="J7" s="10">
        <f>PPRD!J7+RCV_RCY!J7+IMP!J7-EXP!J7+STK_CHG!J7-INTMARB!J7-INTAVI!J7</f>
        <v>2863.3091143594152</v>
      </c>
      <c r="K7" s="10">
        <f>PPRD!K7+RCV_RCY!K7+IMP!K7-EXP!K7+STK_CHG!K7-INTMARB!K7-INTAVI!K7</f>
        <v>2502.1066208082539</v>
      </c>
      <c r="L7" s="10">
        <f>PPRD!L7+RCV_RCY!L7+IMP!L7-EXP!L7+STK_CHG!L7-INTMARB!L7-INTAVI!L7</f>
        <v>2844.2785038693037</v>
      </c>
      <c r="M7" s="10">
        <f>PPRD!M7+RCV_RCY!M7+IMP!M7-EXP!M7+STK_CHG!M7-INTMARB!M7-INTAVI!M7</f>
        <v>1641.5520206362858</v>
      </c>
      <c r="N7" s="10">
        <f>PPRD!N7+RCV_RCY!N7+IMP!N7-EXP!N7+STK_CHG!N7-INTMARB!N7-INTAVI!N7</f>
        <v>2191.2289767841794</v>
      </c>
      <c r="O7" s="10">
        <f>PPRD!O7+RCV_RCY!O7+IMP!O7-EXP!O7+STK_CHG!O7-INTMARB!O7-INTAVI!O7</f>
        <v>2915.7532244196045</v>
      </c>
      <c r="P7" s="10">
        <f>PPRD!P7+RCV_RCY!P7+IMP!P7-EXP!P7+STK_CHG!P7-INTMARB!P7-INTAVI!P7</f>
        <v>2631.1738607050729</v>
      </c>
      <c r="Q7" s="10">
        <f>PPRD!Q7+RCV_RCY!Q7+IMP!Q7-EXP!Q7+STK_CHG!Q7-INTMARB!Q7-INTAVI!Q7</f>
        <v>2666.4903697334476</v>
      </c>
      <c r="R7" s="10">
        <f>PPRD!R7+RCV_RCY!R7+IMP!R7-EXP!R7+STK_CHG!R7-INTMARB!R7-INTAVI!R7</f>
        <v>3245.3149613069645</v>
      </c>
      <c r="S7" s="10">
        <f>PPRD!S7+RCV_RCY!S7+IMP!S7-EXP!S7+STK_CHG!S7-INTMARB!S7-INTAVI!S7</f>
        <v>2833.7319002579543</v>
      </c>
      <c r="T7" s="10">
        <f>PPRD!T7+RCV_RCY!T7+IMP!T7-EXP!T7+STK_CHG!T7-INTMARB!T7-INTAVI!T7</f>
        <v>3216.3082545141879</v>
      </c>
      <c r="U7" s="10">
        <f>PPRD!U7+RCV_RCY!U7+IMP!U7-EXP!U7+STK_CHG!U7-INTMARB!U7-INTAVI!U7</f>
        <v>2686.4920034393804</v>
      </c>
      <c r="V7" s="10">
        <f>PPRD!V7+RCV_RCY!V7+IMP!V7-EXP!V7+STK_CHG!V7-INTMARB!V7-INTAVI!V7</f>
        <v>1238.176784178848</v>
      </c>
      <c r="W7" s="10">
        <f>PPRD!W7+RCV_RCY!W7+IMP!W7-EXP!W7+STK_CHG!W7-INTMARB!W7-INTAVI!W7</f>
        <v>556.2439380911436</v>
      </c>
      <c r="X7" s="10">
        <f>PPRD!X7+RCV_RCY!X7+IMP!X7-EXP!X7+STK_CHG!X7-INTMARB!X7-INTAVI!X7</f>
        <v>185.60472914875319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PPRD!C9+RCV_RCY!C9+IMP!C9-EXP!C9+STK_CHG!C9-INTMARB!C9-INTAVI!C9</f>
        <v>0</v>
      </c>
      <c r="D9" s="10">
        <f>PPRD!D9+RCV_RCY!D9+IMP!D9-EXP!D9+STK_CHG!D9-INTMARB!D9-INTAVI!D9</f>
        <v>0</v>
      </c>
      <c r="E9" s="10">
        <f>PPRD!E9+RCV_RCY!E9+IMP!E9-EXP!E9+STK_CHG!E9-INTMARB!E9-INTAVI!E9</f>
        <v>0</v>
      </c>
      <c r="F9" s="10">
        <f>PPRD!F9+RCV_RCY!F9+IMP!F9-EXP!F9+STK_CHG!F9-INTMARB!F9-INTAVI!F9</f>
        <v>0</v>
      </c>
      <c r="G9" s="10">
        <f>PPRD!G9+RCV_RCY!G9+IMP!G9-EXP!G9+STK_CHG!G9-INTMARB!G9-INTAVI!G9</f>
        <v>0</v>
      </c>
      <c r="H9" s="10">
        <f>PPRD!H9+RCV_RCY!H9+IMP!H9-EXP!H9+STK_CHG!H9-INTMARB!H9-INTAVI!H9</f>
        <v>0</v>
      </c>
      <c r="I9" s="10">
        <f>PPRD!I9+RCV_RCY!I9+IMP!I9-EXP!I9+STK_CHG!I9-INTMARB!I9-INTAVI!I9</f>
        <v>0</v>
      </c>
      <c r="J9" s="10">
        <f>PPRD!J9+RCV_RCY!J9+IMP!J9-EXP!J9+STK_CHG!J9-INTMARB!J9-INTAVI!J9</f>
        <v>0</v>
      </c>
      <c r="K9" s="10">
        <f>PPRD!K9+RCV_RCY!K9+IMP!K9-EXP!K9+STK_CHG!K9-INTMARB!K9-INTAVI!K9</f>
        <v>0</v>
      </c>
      <c r="L9" s="10">
        <f>PPRD!L9+RCV_RCY!L9+IMP!L9-EXP!L9+STK_CHG!L9-INTMARB!L9-INTAVI!L9</f>
        <v>0</v>
      </c>
      <c r="M9" s="10">
        <f>PPRD!M9+RCV_RCY!M9+IMP!M9-EXP!M9+STK_CHG!M9-INTMARB!M9-INTAVI!M9</f>
        <v>0</v>
      </c>
      <c r="N9" s="10">
        <f>PPRD!N9+RCV_RCY!N9+IMP!N9-EXP!N9+STK_CHG!N9-INTMARB!N9-INTAVI!N9</f>
        <v>0</v>
      </c>
      <c r="O9" s="10">
        <f>PPRD!O9+RCV_RCY!O9+IMP!O9-EXP!O9+STK_CHG!O9-INTMARB!O9-INTAVI!O9</f>
        <v>0</v>
      </c>
      <c r="P9" s="10">
        <f>PPRD!P9+RCV_RCY!P9+IMP!P9-EXP!P9+STK_CHG!P9-INTMARB!P9-INTAVI!P9</f>
        <v>0</v>
      </c>
      <c r="Q9" s="10">
        <f>PPRD!Q9+RCV_RCY!Q9+IMP!Q9-EXP!Q9+STK_CHG!Q9-INTMARB!Q9-INTAVI!Q9</f>
        <v>0</v>
      </c>
      <c r="R9" s="10">
        <f>PPRD!R9+RCV_RCY!R9+IMP!R9-EXP!R9+STK_CHG!R9-INTMARB!R9-INTAVI!R9</f>
        <v>0</v>
      </c>
      <c r="S9" s="10">
        <f>PPRD!S9+RCV_RCY!S9+IMP!S9-EXP!S9+STK_CHG!S9-INTMARB!S9-INTAVI!S9</f>
        <v>0</v>
      </c>
      <c r="T9" s="10">
        <f>PPRD!T9+RCV_RCY!T9+IMP!T9-EXP!T9+STK_CHG!T9-INTMARB!T9-INTAVI!T9</f>
        <v>0</v>
      </c>
      <c r="U9" s="10">
        <f>PPRD!U9+RCV_RCY!U9+IMP!U9-EXP!U9+STK_CHG!U9-INTMARB!U9-INTAVI!U9</f>
        <v>0</v>
      </c>
      <c r="V9" s="10">
        <f>PPRD!V9+RCV_RCY!V9+IMP!V9-EXP!V9+STK_CHG!V9-INTMARB!V9-INTAVI!V9</f>
        <v>0</v>
      </c>
      <c r="W9" s="10">
        <f>PPRD!W9+RCV_RCY!W9+IMP!W9-EXP!W9+STK_CHG!W9-INTMARB!W9-INTAVI!W9</f>
        <v>0</v>
      </c>
      <c r="X9" s="10">
        <f>PPRD!X9+RCV_RCY!X9+IMP!X9-EXP!X9+STK_CHG!X9-INTMARB!X9-INTAVI!X9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PPRD!C10+RCV_RCY!C10+IMP!C10-EXP!C10+STK_CHG!C10-INTMARB!C10-INTAVI!C10</f>
        <v>0</v>
      </c>
      <c r="D10" s="10">
        <f>PPRD!D10+RCV_RCY!D10+IMP!D10-EXP!D10+STK_CHG!D10-INTMARB!D10-INTAVI!D10</f>
        <v>0</v>
      </c>
      <c r="E10" s="10">
        <f>PPRD!E10+RCV_RCY!E10+IMP!E10-EXP!E10+STK_CHG!E10-INTMARB!E10-INTAVI!E10</f>
        <v>0</v>
      </c>
      <c r="F10" s="10">
        <f>PPRD!F10+RCV_RCY!F10+IMP!F10-EXP!F10+STK_CHG!F10-INTMARB!F10-INTAVI!F10</f>
        <v>0</v>
      </c>
      <c r="G10" s="10">
        <f>PPRD!G10+RCV_RCY!G10+IMP!G10-EXP!G10+STK_CHG!G10-INTMARB!G10-INTAVI!G10</f>
        <v>0</v>
      </c>
      <c r="H10" s="10">
        <f>PPRD!H10+RCV_RCY!H10+IMP!H10-EXP!H10+STK_CHG!H10-INTMARB!H10-INTAVI!H10</f>
        <v>0</v>
      </c>
      <c r="I10" s="10">
        <f>PPRD!I10+RCV_RCY!I10+IMP!I10-EXP!I10+STK_CHG!I10-INTMARB!I10-INTAVI!I10</f>
        <v>0</v>
      </c>
      <c r="J10" s="10">
        <f>PPRD!J10+RCV_RCY!J10+IMP!J10-EXP!J10+STK_CHG!J10-INTMARB!J10-INTAVI!J10</f>
        <v>0</v>
      </c>
      <c r="K10" s="10">
        <f>PPRD!K10+RCV_RCY!K10+IMP!K10-EXP!K10+STK_CHG!K10-INTMARB!K10-INTAVI!K10</f>
        <v>0</v>
      </c>
      <c r="L10" s="10">
        <f>PPRD!L10+RCV_RCY!L10+IMP!L10-EXP!L10+STK_CHG!L10-INTMARB!L10-INTAVI!L10</f>
        <v>0</v>
      </c>
      <c r="M10" s="10">
        <f>PPRD!M10+RCV_RCY!M10+IMP!M10-EXP!M10+STK_CHG!M10-INTMARB!M10-INTAVI!M10</f>
        <v>0</v>
      </c>
      <c r="N10" s="10">
        <f>PPRD!N10+RCV_RCY!N10+IMP!N10-EXP!N10+STK_CHG!N10-INTMARB!N10-INTAVI!N10</f>
        <v>0</v>
      </c>
      <c r="O10" s="10">
        <f>PPRD!O10+RCV_RCY!O10+IMP!O10-EXP!O10+STK_CHG!O10-INTMARB!O10-INTAVI!O10</f>
        <v>0</v>
      </c>
      <c r="P10" s="10">
        <f>PPRD!P10+RCV_RCY!P10+IMP!P10-EXP!P10+STK_CHG!P10-INTMARB!P10-INTAVI!P10</f>
        <v>0</v>
      </c>
      <c r="Q10" s="10">
        <f>PPRD!Q10+RCV_RCY!Q10+IMP!Q10-EXP!Q10+STK_CHG!Q10-INTMARB!Q10-INTAVI!Q10</f>
        <v>0</v>
      </c>
      <c r="R10" s="10">
        <f>PPRD!R10+RCV_RCY!R10+IMP!R10-EXP!R10+STK_CHG!R10-INTMARB!R10-INTAVI!R10</f>
        <v>0</v>
      </c>
      <c r="S10" s="10">
        <f>PPRD!S10+RCV_RCY!S10+IMP!S10-EXP!S10+STK_CHG!S10-INTMARB!S10-INTAVI!S10</f>
        <v>0</v>
      </c>
      <c r="T10" s="10">
        <f>PPRD!T10+RCV_RCY!T10+IMP!T10-EXP!T10+STK_CHG!T10-INTMARB!T10-INTAVI!T10</f>
        <v>0</v>
      </c>
      <c r="U10" s="10">
        <f>PPRD!U10+RCV_RCY!U10+IMP!U10-EXP!U10+STK_CHG!U10-INTMARB!U10-INTAVI!U10</f>
        <v>0</v>
      </c>
      <c r="V10" s="10">
        <f>PPRD!V10+RCV_RCY!V10+IMP!V10-EXP!V10+STK_CHG!V10-INTMARB!V10-INTAVI!V10</f>
        <v>0</v>
      </c>
      <c r="W10" s="10">
        <f>PPRD!W10+RCV_RCY!W10+IMP!W10-EXP!W10+STK_CHG!W10-INTMARB!W10-INTAVI!W10</f>
        <v>0</v>
      </c>
      <c r="X10" s="10">
        <f>PPRD!X10+RCV_RCY!X10+IMP!X10-EXP!X10+STK_CHG!X10-INTMARB!X10-INTAVI!X10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-32.150214961306972</v>
      </c>
      <c r="D11" s="29">
        <f t="shared" si="8"/>
        <v>8.7073086844368017</v>
      </c>
      <c r="E11" s="29">
        <f t="shared" si="8"/>
        <v>14.065692175408422</v>
      </c>
      <c r="F11" s="29">
        <f t="shared" si="8"/>
        <v>6.6979363714531388</v>
      </c>
      <c r="G11" s="29">
        <f t="shared" si="8"/>
        <v>5.3583834909716259</v>
      </c>
      <c r="H11" s="29">
        <f t="shared" si="8"/>
        <v>3.3489251934651763</v>
      </c>
      <c r="I11" s="29">
        <f t="shared" si="8"/>
        <v>2.6791917454858121</v>
      </c>
      <c r="J11" s="29">
        <f t="shared" si="8"/>
        <v>2.5937231298366292</v>
      </c>
      <c r="K11" s="29">
        <f t="shared" si="8"/>
        <v>2.8320722269991401</v>
      </c>
      <c r="L11" s="29">
        <f t="shared" si="8"/>
        <v>2.034479793637145</v>
      </c>
      <c r="M11" s="29">
        <f t="shared" si="8"/>
        <v>2.1064488392089422</v>
      </c>
      <c r="N11" s="29">
        <f t="shared" si="8"/>
        <v>2.117884780739467</v>
      </c>
      <c r="O11" s="29">
        <f t="shared" si="8"/>
        <v>0.70619088564058463</v>
      </c>
      <c r="P11" s="29">
        <f t="shared" si="8"/>
        <v>0.70619088564058463</v>
      </c>
      <c r="Q11" s="29">
        <f t="shared" si="8"/>
        <v>6.1111779879621659</v>
      </c>
      <c r="R11" s="29">
        <f t="shared" si="8"/>
        <v>5.6441960447119506</v>
      </c>
      <c r="S11" s="29">
        <f t="shared" si="8"/>
        <v>8.7208082545141874</v>
      </c>
      <c r="T11" s="29">
        <f t="shared" si="8"/>
        <v>8.7330180567497848</v>
      </c>
      <c r="U11" s="29">
        <f t="shared" si="8"/>
        <v>6.5577815993121229</v>
      </c>
      <c r="V11" s="29">
        <f t="shared" si="8"/>
        <v>6.9984522785898537</v>
      </c>
      <c r="W11" s="29">
        <f t="shared" si="8"/>
        <v>5.7576956147893386</v>
      </c>
      <c r="X11" s="29">
        <f t="shared" ref="X11" si="9">SUM(X12:X16)</f>
        <v>7.8226999140154767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PPRD!C12+RCV_RCY!C12+IMP!C12-EXP!C12+STK_CHG!C12-INTMARB!C12-INTAVI!C12</f>
        <v>0</v>
      </c>
      <c r="D12" s="10">
        <f>PPRD!D12+RCV_RCY!D12+IMP!D12-EXP!D12+STK_CHG!D12-INTMARB!D12-INTAVI!D12</f>
        <v>0</v>
      </c>
      <c r="E12" s="10">
        <f>PPRD!E12+RCV_RCY!E12+IMP!E12-EXP!E12+STK_CHG!E12-INTMARB!E12-INTAVI!E12</f>
        <v>0</v>
      </c>
      <c r="F12" s="10">
        <f>PPRD!F12+RCV_RCY!F12+IMP!F12-EXP!F12+STK_CHG!F12-INTMARB!F12-INTAVI!F12</f>
        <v>0</v>
      </c>
      <c r="G12" s="10">
        <f>PPRD!G12+RCV_RCY!G12+IMP!G12-EXP!G12+STK_CHG!G12-INTMARB!G12-INTAVI!G12</f>
        <v>0</v>
      </c>
      <c r="H12" s="10">
        <f>PPRD!H12+RCV_RCY!H12+IMP!H12-EXP!H12+STK_CHG!H12-INTMARB!H12-INTAVI!H12</f>
        <v>0</v>
      </c>
      <c r="I12" s="10">
        <f>PPRD!I12+RCV_RCY!I12+IMP!I12-EXP!I12+STK_CHG!I12-INTMARB!I12-INTAVI!I12</f>
        <v>0</v>
      </c>
      <c r="J12" s="10">
        <f>PPRD!J12+RCV_RCY!J12+IMP!J12-EXP!J12+STK_CHG!J12-INTMARB!J12-INTAVI!J12</f>
        <v>0</v>
      </c>
      <c r="K12" s="10">
        <f>PPRD!K12+RCV_RCY!K12+IMP!K12-EXP!K12+STK_CHG!K12-INTMARB!K12-INTAVI!K12</f>
        <v>0</v>
      </c>
      <c r="L12" s="10">
        <f>PPRD!L12+RCV_RCY!L12+IMP!L12-EXP!L12+STK_CHG!L12-INTMARB!L12-INTAVI!L12</f>
        <v>0</v>
      </c>
      <c r="M12" s="10">
        <f>PPRD!M12+RCV_RCY!M12+IMP!M12-EXP!M12+STK_CHG!M12-INTMARB!M12-INTAVI!M12</f>
        <v>0</v>
      </c>
      <c r="N12" s="10">
        <f>PPRD!N12+RCV_RCY!N12+IMP!N12-EXP!N12+STK_CHG!N12-INTMARB!N12-INTAVI!N12</f>
        <v>0</v>
      </c>
      <c r="O12" s="10">
        <f>PPRD!O12+RCV_RCY!O12+IMP!O12-EXP!O12+STK_CHG!O12-INTMARB!O12-INTAVI!O12</f>
        <v>0</v>
      </c>
      <c r="P12" s="10">
        <f>PPRD!P12+RCV_RCY!P12+IMP!P12-EXP!P12+STK_CHG!P12-INTMARB!P12-INTAVI!P12</f>
        <v>0</v>
      </c>
      <c r="Q12" s="10">
        <f>PPRD!Q12+RCV_RCY!Q12+IMP!Q12-EXP!Q12+STK_CHG!Q12-INTMARB!Q12-INTAVI!Q12</f>
        <v>0</v>
      </c>
      <c r="R12" s="10">
        <f>PPRD!R12+RCV_RCY!R12+IMP!R12-EXP!R12+STK_CHG!R12-INTMARB!R12-INTAVI!R12</f>
        <v>0</v>
      </c>
      <c r="S12" s="10">
        <f>PPRD!S12+RCV_RCY!S12+IMP!S12-EXP!S12+STK_CHG!S12-INTMARB!S12-INTAVI!S12</f>
        <v>0</v>
      </c>
      <c r="T12" s="10">
        <f>PPRD!T12+RCV_RCY!T12+IMP!T12-EXP!T12+STK_CHG!T12-INTMARB!T12-INTAVI!T12</f>
        <v>0</v>
      </c>
      <c r="U12" s="10">
        <f>PPRD!U12+RCV_RCY!U12+IMP!U12-EXP!U12+STK_CHG!U12-INTMARB!U12-INTAVI!U12</f>
        <v>0</v>
      </c>
      <c r="V12" s="10">
        <f>PPRD!V12+RCV_RCY!V12+IMP!V12-EXP!V12+STK_CHG!V12-INTMARB!V12-INTAVI!V12</f>
        <v>0</v>
      </c>
      <c r="W12" s="10">
        <f>PPRD!W12+RCV_RCY!W12+IMP!W12-EXP!W12+STK_CHG!W12-INTMARB!W12-INTAVI!W12</f>
        <v>0</v>
      </c>
      <c r="X12" s="10">
        <f>PPRD!X12+RCV_RCY!X12+IMP!X12-EXP!X12+STK_CHG!X12-INTMARB!X12-INTAVI!X12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PPRD!C13+RCV_RCY!C13+IMP!C13-EXP!C13+STK_CHG!C13-INTMARB!C13-INTAVI!C13</f>
        <v>-32.150214961306972</v>
      </c>
      <c r="D13" s="10">
        <f>PPRD!D13+RCV_RCY!D13+IMP!D13-EXP!D13+STK_CHG!D13-INTMARB!D13-INTAVI!D13</f>
        <v>8.7073086844368017</v>
      </c>
      <c r="E13" s="10">
        <f>PPRD!E13+RCV_RCY!E13+IMP!E13-EXP!E13+STK_CHG!E13-INTMARB!E13-INTAVI!E13</f>
        <v>14.065692175408422</v>
      </c>
      <c r="F13" s="10">
        <f>PPRD!F13+RCV_RCY!F13+IMP!F13-EXP!F13+STK_CHG!F13-INTMARB!F13-INTAVI!F13</f>
        <v>6.6979363714531388</v>
      </c>
      <c r="G13" s="10">
        <f>PPRD!G13+RCV_RCY!G13+IMP!G13-EXP!G13+STK_CHG!G13-INTMARB!G13-INTAVI!G13</f>
        <v>5.3583834909716259</v>
      </c>
      <c r="H13" s="10">
        <f>PPRD!H13+RCV_RCY!H13+IMP!H13-EXP!H13+STK_CHG!H13-INTMARB!H13-INTAVI!H13</f>
        <v>3.3489251934651763</v>
      </c>
      <c r="I13" s="10">
        <f>PPRD!I13+RCV_RCY!I13+IMP!I13-EXP!I13+STK_CHG!I13-INTMARB!I13-INTAVI!I13</f>
        <v>2.6791917454858121</v>
      </c>
      <c r="J13" s="10">
        <f>PPRD!J13+RCV_RCY!J13+IMP!J13-EXP!J13+STK_CHG!J13-INTMARB!J13-INTAVI!J13</f>
        <v>2.5937231298366292</v>
      </c>
      <c r="K13" s="10">
        <f>PPRD!K13+RCV_RCY!K13+IMP!K13-EXP!K13+STK_CHG!K13-INTMARB!K13-INTAVI!K13</f>
        <v>2.8320722269991401</v>
      </c>
      <c r="L13" s="10">
        <f>PPRD!L13+RCV_RCY!L13+IMP!L13-EXP!L13+STK_CHG!L13-INTMARB!L13-INTAVI!L13</f>
        <v>2.034479793637145</v>
      </c>
      <c r="M13" s="10">
        <f>PPRD!M13+RCV_RCY!M13+IMP!M13-EXP!M13+STK_CHG!M13-INTMARB!M13-INTAVI!M13</f>
        <v>2.1064488392089422</v>
      </c>
      <c r="N13" s="10">
        <f>PPRD!N13+RCV_RCY!N13+IMP!N13-EXP!N13+STK_CHG!N13-INTMARB!N13-INTAVI!N13</f>
        <v>2.117884780739467</v>
      </c>
      <c r="O13" s="10">
        <f>PPRD!O13+RCV_RCY!O13+IMP!O13-EXP!O13+STK_CHG!O13-INTMARB!O13-INTAVI!O13</f>
        <v>0.70619088564058463</v>
      </c>
      <c r="P13" s="10">
        <f>PPRD!P13+RCV_RCY!P13+IMP!P13-EXP!P13+STK_CHG!P13-INTMARB!P13-INTAVI!P13</f>
        <v>0.70619088564058463</v>
      </c>
      <c r="Q13" s="10">
        <f>PPRD!Q13+RCV_RCY!Q13+IMP!Q13-EXP!Q13+STK_CHG!Q13-INTMARB!Q13-INTAVI!Q13</f>
        <v>6.1111779879621659</v>
      </c>
      <c r="R13" s="10">
        <f>PPRD!R13+RCV_RCY!R13+IMP!R13-EXP!R13+STK_CHG!R13-INTMARB!R13-INTAVI!R13</f>
        <v>5.6441960447119506</v>
      </c>
      <c r="S13" s="10">
        <f>PPRD!S13+RCV_RCY!S13+IMP!S13-EXP!S13+STK_CHG!S13-INTMARB!S13-INTAVI!S13</f>
        <v>8.7208082545141874</v>
      </c>
      <c r="T13" s="10">
        <f>PPRD!T13+RCV_RCY!T13+IMP!T13-EXP!T13+STK_CHG!T13-INTMARB!T13-INTAVI!T13</f>
        <v>8.7330180567497848</v>
      </c>
      <c r="U13" s="10">
        <f>PPRD!U13+RCV_RCY!U13+IMP!U13-EXP!U13+STK_CHG!U13-INTMARB!U13-INTAVI!U13</f>
        <v>6.5577815993121229</v>
      </c>
      <c r="V13" s="10">
        <f>PPRD!V13+RCV_RCY!V13+IMP!V13-EXP!V13+STK_CHG!V13-INTMARB!V13-INTAVI!V13</f>
        <v>6.9984522785898537</v>
      </c>
      <c r="W13" s="10">
        <f>PPRD!W13+RCV_RCY!W13+IMP!W13-EXP!W13+STK_CHG!W13-INTMARB!W13-INTAVI!W13</f>
        <v>5.7576956147893386</v>
      </c>
      <c r="X13" s="10">
        <f>PPRD!X13+RCV_RCY!X13+IMP!X13-EXP!X13+STK_CHG!X13-INTMARB!X13-INTAVI!X13</f>
        <v>7.8226999140154767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PPRD!C14+RCV_RCY!C14+IMP!C14-EXP!C14+STK_CHG!C14-INTMARB!C14-INTAVI!C14</f>
        <v>0</v>
      </c>
      <c r="D14" s="10">
        <f>PPRD!D14+RCV_RCY!D14+IMP!D14-EXP!D14+STK_CHG!D14-INTMARB!D14-INTAVI!D14</f>
        <v>0</v>
      </c>
      <c r="E14" s="10">
        <f>PPRD!E14+RCV_RCY!E14+IMP!E14-EXP!E14+STK_CHG!E14-INTMARB!E14-INTAVI!E14</f>
        <v>0</v>
      </c>
      <c r="F14" s="10">
        <f>PPRD!F14+RCV_RCY!F14+IMP!F14-EXP!F14+STK_CHG!F14-INTMARB!F14-INTAVI!F14</f>
        <v>0</v>
      </c>
      <c r="G14" s="10">
        <f>PPRD!G14+RCV_RCY!G14+IMP!G14-EXP!G14+STK_CHG!G14-INTMARB!G14-INTAVI!G14</f>
        <v>0</v>
      </c>
      <c r="H14" s="10">
        <f>PPRD!H14+RCV_RCY!H14+IMP!H14-EXP!H14+STK_CHG!H14-INTMARB!H14-INTAVI!H14</f>
        <v>0</v>
      </c>
      <c r="I14" s="10">
        <f>PPRD!I14+RCV_RCY!I14+IMP!I14-EXP!I14+STK_CHG!I14-INTMARB!I14-INTAVI!I14</f>
        <v>0</v>
      </c>
      <c r="J14" s="10">
        <f>PPRD!J14+RCV_RCY!J14+IMP!J14-EXP!J14+STK_CHG!J14-INTMARB!J14-INTAVI!J14</f>
        <v>0</v>
      </c>
      <c r="K14" s="10">
        <f>PPRD!K14+RCV_RCY!K14+IMP!K14-EXP!K14+STK_CHG!K14-INTMARB!K14-INTAVI!K14</f>
        <v>0</v>
      </c>
      <c r="L14" s="10">
        <f>PPRD!L14+RCV_RCY!L14+IMP!L14-EXP!L14+STK_CHG!L14-INTMARB!L14-INTAVI!L14</f>
        <v>0</v>
      </c>
      <c r="M14" s="10">
        <f>PPRD!M14+RCV_RCY!M14+IMP!M14-EXP!M14+STK_CHG!M14-INTMARB!M14-INTAVI!M14</f>
        <v>0</v>
      </c>
      <c r="N14" s="10">
        <f>PPRD!N14+RCV_RCY!N14+IMP!N14-EXP!N14+STK_CHG!N14-INTMARB!N14-INTAVI!N14</f>
        <v>0</v>
      </c>
      <c r="O14" s="10">
        <f>PPRD!O14+RCV_RCY!O14+IMP!O14-EXP!O14+STK_CHG!O14-INTMARB!O14-INTAVI!O14</f>
        <v>0</v>
      </c>
      <c r="P14" s="10">
        <f>PPRD!P14+RCV_RCY!P14+IMP!P14-EXP!P14+STK_CHG!P14-INTMARB!P14-INTAVI!P14</f>
        <v>0</v>
      </c>
      <c r="Q14" s="10">
        <f>PPRD!Q14+RCV_RCY!Q14+IMP!Q14-EXP!Q14+STK_CHG!Q14-INTMARB!Q14-INTAVI!Q14</f>
        <v>0</v>
      </c>
      <c r="R14" s="10">
        <f>PPRD!R14+RCV_RCY!R14+IMP!R14-EXP!R14+STK_CHG!R14-INTMARB!R14-INTAVI!R14</f>
        <v>0</v>
      </c>
      <c r="S14" s="10">
        <f>PPRD!S14+RCV_RCY!S14+IMP!S14-EXP!S14+STK_CHG!S14-INTMARB!S14-INTAVI!S14</f>
        <v>0</v>
      </c>
      <c r="T14" s="10">
        <f>PPRD!T14+RCV_RCY!T14+IMP!T14-EXP!T14+STK_CHG!T14-INTMARB!T14-INTAVI!T14</f>
        <v>0</v>
      </c>
      <c r="U14" s="10">
        <f>PPRD!U14+RCV_RCY!U14+IMP!U14-EXP!U14+STK_CHG!U14-INTMARB!U14-INTAVI!U14</f>
        <v>0</v>
      </c>
      <c r="V14" s="10">
        <f>PPRD!V14+RCV_RCY!V14+IMP!V14-EXP!V14+STK_CHG!V14-INTMARB!V14-INTAVI!V14</f>
        <v>0</v>
      </c>
      <c r="W14" s="10">
        <f>PPRD!W14+RCV_RCY!W14+IMP!W14-EXP!W14+STK_CHG!W14-INTMARB!W14-INTAVI!W14</f>
        <v>0</v>
      </c>
      <c r="X14" s="10">
        <f>PPRD!X14+RCV_RCY!X14+IMP!X14-EXP!X14+STK_CHG!X14-INTMARB!X14-INTAVI!X14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PPRD!C15+RCV_RCY!C15+IMP!C15-EXP!C15+STK_CHG!C15-INTMARB!C15-INTAVI!C15</f>
        <v>0</v>
      </c>
      <c r="D15" s="10">
        <f>PPRD!D15+RCV_RCY!D15+IMP!D15-EXP!D15+STK_CHG!D15-INTMARB!D15-INTAVI!D15</f>
        <v>0</v>
      </c>
      <c r="E15" s="10">
        <f>PPRD!E15+RCV_RCY!E15+IMP!E15-EXP!E15+STK_CHG!E15-INTMARB!E15-INTAVI!E15</f>
        <v>0</v>
      </c>
      <c r="F15" s="10">
        <f>PPRD!F15+RCV_RCY!F15+IMP!F15-EXP!F15+STK_CHG!F15-INTMARB!F15-INTAVI!F15</f>
        <v>0</v>
      </c>
      <c r="G15" s="10">
        <f>PPRD!G15+RCV_RCY!G15+IMP!G15-EXP!G15+STK_CHG!G15-INTMARB!G15-INTAVI!G15</f>
        <v>0</v>
      </c>
      <c r="H15" s="10">
        <f>PPRD!H15+RCV_RCY!H15+IMP!H15-EXP!H15+STK_CHG!H15-INTMARB!H15-INTAVI!H15</f>
        <v>0</v>
      </c>
      <c r="I15" s="10">
        <f>PPRD!I15+RCV_RCY!I15+IMP!I15-EXP!I15+STK_CHG!I15-INTMARB!I15-INTAVI!I15</f>
        <v>0</v>
      </c>
      <c r="J15" s="10">
        <f>PPRD!J15+RCV_RCY!J15+IMP!J15-EXP!J15+STK_CHG!J15-INTMARB!J15-INTAVI!J15</f>
        <v>0</v>
      </c>
      <c r="K15" s="10">
        <f>PPRD!K15+RCV_RCY!K15+IMP!K15-EXP!K15+STK_CHG!K15-INTMARB!K15-INTAVI!K15</f>
        <v>0</v>
      </c>
      <c r="L15" s="10">
        <f>PPRD!L15+RCV_RCY!L15+IMP!L15-EXP!L15+STK_CHG!L15-INTMARB!L15-INTAVI!L15</f>
        <v>0</v>
      </c>
      <c r="M15" s="10">
        <f>PPRD!M15+RCV_RCY!M15+IMP!M15-EXP!M15+STK_CHG!M15-INTMARB!M15-INTAVI!M15</f>
        <v>0</v>
      </c>
      <c r="N15" s="10">
        <f>PPRD!N15+RCV_RCY!N15+IMP!N15-EXP!N15+STK_CHG!N15-INTMARB!N15-INTAVI!N15</f>
        <v>0</v>
      </c>
      <c r="O15" s="10">
        <f>PPRD!O15+RCV_RCY!O15+IMP!O15-EXP!O15+STK_CHG!O15-INTMARB!O15-INTAVI!O15</f>
        <v>0</v>
      </c>
      <c r="P15" s="10">
        <f>PPRD!P15+RCV_RCY!P15+IMP!P15-EXP!P15+STK_CHG!P15-INTMARB!P15-INTAVI!P15</f>
        <v>0</v>
      </c>
      <c r="Q15" s="10">
        <f>PPRD!Q15+RCV_RCY!Q15+IMP!Q15-EXP!Q15+STK_CHG!Q15-INTMARB!Q15-INTAVI!Q15</f>
        <v>0</v>
      </c>
      <c r="R15" s="10">
        <f>PPRD!R15+RCV_RCY!R15+IMP!R15-EXP!R15+STK_CHG!R15-INTMARB!R15-INTAVI!R15</f>
        <v>0</v>
      </c>
      <c r="S15" s="10">
        <f>PPRD!S15+RCV_RCY!S15+IMP!S15-EXP!S15+STK_CHG!S15-INTMARB!S15-INTAVI!S15</f>
        <v>0</v>
      </c>
      <c r="T15" s="10">
        <f>PPRD!T15+RCV_RCY!T15+IMP!T15-EXP!T15+STK_CHG!T15-INTMARB!T15-INTAVI!T15</f>
        <v>0</v>
      </c>
      <c r="U15" s="10">
        <f>PPRD!U15+RCV_RCY!U15+IMP!U15-EXP!U15+STK_CHG!U15-INTMARB!U15-INTAVI!U15</f>
        <v>0</v>
      </c>
      <c r="V15" s="10">
        <f>PPRD!V15+RCV_RCY!V15+IMP!V15-EXP!V15+STK_CHG!V15-INTMARB!V15-INTAVI!V15</f>
        <v>0</v>
      </c>
      <c r="W15" s="10">
        <f>PPRD!W15+RCV_RCY!W15+IMP!W15-EXP!W15+STK_CHG!W15-INTMARB!W15-INTAVI!W15</f>
        <v>0</v>
      </c>
      <c r="X15" s="10">
        <f>PPRD!X15+RCV_RCY!X15+IMP!X15-EXP!X15+STK_CHG!X15-INTMARB!X15-INTAVI!X15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PPRD!C16+RCV_RCY!C16+IMP!C16-EXP!C16+STK_CHG!C16-INTMARB!C16-INTAVI!C16</f>
        <v>0</v>
      </c>
      <c r="D16" s="10">
        <f>PPRD!D16+RCV_RCY!D16+IMP!D16-EXP!D16+STK_CHG!D16-INTMARB!D16-INTAVI!D16</f>
        <v>0</v>
      </c>
      <c r="E16" s="10">
        <f>PPRD!E16+RCV_RCY!E16+IMP!E16-EXP!E16+STK_CHG!E16-INTMARB!E16-INTAVI!E16</f>
        <v>0</v>
      </c>
      <c r="F16" s="10">
        <f>PPRD!F16+RCV_RCY!F16+IMP!F16-EXP!F16+STK_CHG!F16-INTMARB!F16-INTAVI!F16</f>
        <v>0</v>
      </c>
      <c r="G16" s="10">
        <f>PPRD!G16+RCV_RCY!G16+IMP!G16-EXP!G16+STK_CHG!G16-INTMARB!G16-INTAVI!G16</f>
        <v>0</v>
      </c>
      <c r="H16" s="10">
        <f>PPRD!H16+RCV_RCY!H16+IMP!H16-EXP!H16+STK_CHG!H16-INTMARB!H16-INTAVI!H16</f>
        <v>0</v>
      </c>
      <c r="I16" s="10">
        <f>PPRD!I16+RCV_RCY!I16+IMP!I16-EXP!I16+STK_CHG!I16-INTMARB!I16-INTAVI!I16</f>
        <v>0</v>
      </c>
      <c r="J16" s="10">
        <f>PPRD!J16+RCV_RCY!J16+IMP!J16-EXP!J16+STK_CHG!J16-INTMARB!J16-INTAVI!J16</f>
        <v>0</v>
      </c>
      <c r="K16" s="10">
        <f>PPRD!K16+RCV_RCY!K16+IMP!K16-EXP!K16+STK_CHG!K16-INTMARB!K16-INTAVI!K16</f>
        <v>0</v>
      </c>
      <c r="L16" s="10">
        <f>PPRD!L16+RCV_RCY!L16+IMP!L16-EXP!L16+STK_CHG!L16-INTMARB!L16-INTAVI!L16</f>
        <v>0</v>
      </c>
      <c r="M16" s="10">
        <f>PPRD!M16+RCV_RCY!M16+IMP!M16-EXP!M16+STK_CHG!M16-INTMARB!M16-INTAVI!M16</f>
        <v>0</v>
      </c>
      <c r="N16" s="10">
        <f>PPRD!N16+RCV_RCY!N16+IMP!N16-EXP!N16+STK_CHG!N16-INTMARB!N16-INTAVI!N16</f>
        <v>0</v>
      </c>
      <c r="O16" s="10">
        <f>PPRD!O16+RCV_RCY!O16+IMP!O16-EXP!O16+STK_CHG!O16-INTMARB!O16-INTAVI!O16</f>
        <v>0</v>
      </c>
      <c r="P16" s="10">
        <f>PPRD!P16+RCV_RCY!P16+IMP!P16-EXP!P16+STK_CHG!P16-INTMARB!P16-INTAVI!P16</f>
        <v>0</v>
      </c>
      <c r="Q16" s="10">
        <f>PPRD!Q16+RCV_RCY!Q16+IMP!Q16-EXP!Q16+STK_CHG!Q16-INTMARB!Q16-INTAVI!Q16</f>
        <v>0</v>
      </c>
      <c r="R16" s="10">
        <f>PPRD!R16+RCV_RCY!R16+IMP!R16-EXP!R16+STK_CHG!R16-INTMARB!R16-INTAVI!R16</f>
        <v>0</v>
      </c>
      <c r="S16" s="10">
        <f>PPRD!S16+RCV_RCY!S16+IMP!S16-EXP!S16+STK_CHG!S16-INTMARB!S16-INTAVI!S16</f>
        <v>0</v>
      </c>
      <c r="T16" s="10">
        <f>PPRD!T16+RCV_RCY!T16+IMP!T16-EXP!T16+STK_CHG!T16-INTMARB!T16-INTAVI!T16</f>
        <v>0</v>
      </c>
      <c r="U16" s="10">
        <f>PPRD!U16+RCV_RCY!U16+IMP!U16-EXP!U16+STK_CHG!U16-INTMARB!U16-INTAVI!U16</f>
        <v>0</v>
      </c>
      <c r="V16" s="10">
        <f>PPRD!V16+RCV_RCY!V16+IMP!V16-EXP!V16+STK_CHG!V16-INTMARB!V16-INTAVI!V16</f>
        <v>0</v>
      </c>
      <c r="W16" s="10">
        <f>PPRD!W16+RCV_RCY!W16+IMP!W16-EXP!W16+STK_CHG!W16-INTMARB!W16-INTAVI!W16</f>
        <v>0</v>
      </c>
      <c r="X16" s="10">
        <f>PPRD!X16+RCV_RCY!X16+IMP!X16-EXP!X16+STK_CHG!X16-INTMARB!X16-INTAVI!X16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PPRD!C18+RCV_RCY!C18+IMP!C18-EXP!C18+STK_CHG!C18-INTMARB!C18-INTAVI!C18</f>
        <v>0</v>
      </c>
      <c r="D18" s="10">
        <f>PPRD!D18+RCV_RCY!D18+IMP!D18-EXP!D18+STK_CHG!D18-INTMARB!D18-INTAVI!D18</f>
        <v>0</v>
      </c>
      <c r="E18" s="10">
        <f>PPRD!E18+RCV_RCY!E18+IMP!E18-EXP!E18+STK_CHG!E18-INTMARB!E18-INTAVI!E18</f>
        <v>0</v>
      </c>
      <c r="F18" s="10">
        <f>PPRD!F18+RCV_RCY!F18+IMP!F18-EXP!F18+STK_CHG!F18-INTMARB!F18-INTAVI!F18</f>
        <v>0</v>
      </c>
      <c r="G18" s="10">
        <f>PPRD!G18+RCV_RCY!G18+IMP!G18-EXP!G18+STK_CHG!G18-INTMARB!G18-INTAVI!G18</f>
        <v>0</v>
      </c>
      <c r="H18" s="10">
        <f>PPRD!H18+RCV_RCY!H18+IMP!H18-EXP!H18+STK_CHG!H18-INTMARB!H18-INTAVI!H18</f>
        <v>0</v>
      </c>
      <c r="I18" s="10">
        <f>PPRD!I18+RCV_RCY!I18+IMP!I18-EXP!I18+STK_CHG!I18-INTMARB!I18-INTAVI!I18</f>
        <v>0</v>
      </c>
      <c r="J18" s="10">
        <f>PPRD!J18+RCV_RCY!J18+IMP!J18-EXP!J18+STK_CHG!J18-INTMARB!J18-INTAVI!J18</f>
        <v>0</v>
      </c>
      <c r="K18" s="10">
        <f>PPRD!K18+RCV_RCY!K18+IMP!K18-EXP!K18+STK_CHG!K18-INTMARB!K18-INTAVI!K18</f>
        <v>0</v>
      </c>
      <c r="L18" s="10">
        <f>PPRD!L18+RCV_RCY!L18+IMP!L18-EXP!L18+STK_CHG!L18-INTMARB!L18-INTAVI!L18</f>
        <v>0</v>
      </c>
      <c r="M18" s="10">
        <f>PPRD!M18+RCV_RCY!M18+IMP!M18-EXP!M18+STK_CHG!M18-INTMARB!M18-INTAVI!M18</f>
        <v>0</v>
      </c>
      <c r="N18" s="10">
        <f>PPRD!N18+RCV_RCY!N18+IMP!N18-EXP!N18+STK_CHG!N18-INTMARB!N18-INTAVI!N18</f>
        <v>0</v>
      </c>
      <c r="O18" s="10">
        <f>PPRD!O18+RCV_RCY!O18+IMP!O18-EXP!O18+STK_CHG!O18-INTMARB!O18-INTAVI!O18</f>
        <v>0</v>
      </c>
      <c r="P18" s="10">
        <f>PPRD!P18+RCV_RCY!P18+IMP!P18-EXP!P18+STK_CHG!P18-INTMARB!P18-INTAVI!P18</f>
        <v>0</v>
      </c>
      <c r="Q18" s="10">
        <f>PPRD!Q18+RCV_RCY!Q18+IMP!Q18-EXP!Q18+STK_CHG!Q18-INTMARB!Q18-INTAVI!Q18</f>
        <v>0</v>
      </c>
      <c r="R18" s="10">
        <f>PPRD!R18+RCV_RCY!R18+IMP!R18-EXP!R18+STK_CHG!R18-INTMARB!R18-INTAVI!R18</f>
        <v>0</v>
      </c>
      <c r="S18" s="10">
        <f>PPRD!S18+RCV_RCY!S18+IMP!S18-EXP!S18+STK_CHG!S18-INTMARB!S18-INTAVI!S18</f>
        <v>0</v>
      </c>
      <c r="T18" s="10">
        <f>PPRD!T18+RCV_RCY!T18+IMP!T18-EXP!T18+STK_CHG!T18-INTMARB!T18-INTAVI!T18</f>
        <v>0</v>
      </c>
      <c r="U18" s="10">
        <f>PPRD!U18+RCV_RCY!U18+IMP!U18-EXP!U18+STK_CHG!U18-INTMARB!U18-INTAVI!U18</f>
        <v>0</v>
      </c>
      <c r="V18" s="10">
        <f>PPRD!V18+RCV_RCY!V18+IMP!V18-EXP!V18+STK_CHG!V18-INTMARB!V18-INTAVI!V18</f>
        <v>0</v>
      </c>
      <c r="W18" s="10">
        <f>PPRD!W18+RCV_RCY!W18+IMP!W18-EXP!W18+STK_CHG!W18-INTMARB!W18-INTAVI!W18</f>
        <v>0</v>
      </c>
      <c r="X18" s="10">
        <f>PPRD!X18+RCV_RCY!X18+IMP!X18-EXP!X18+STK_CHG!X18-INTMARB!X18-INTAVI!X18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PPRD!C19+RCV_RCY!C19+IMP!C19-EXP!C19+STK_CHG!C19-INTMARB!C19-INTAVI!C19</f>
        <v>0</v>
      </c>
      <c r="D19" s="10">
        <f>PPRD!D19+RCV_RCY!D19+IMP!D19-EXP!D19+STK_CHG!D19-INTMARB!D19-INTAVI!D19</f>
        <v>0</v>
      </c>
      <c r="E19" s="10">
        <f>PPRD!E19+RCV_RCY!E19+IMP!E19-EXP!E19+STK_CHG!E19-INTMARB!E19-INTAVI!E19</f>
        <v>0</v>
      </c>
      <c r="F19" s="10">
        <f>PPRD!F19+RCV_RCY!F19+IMP!F19-EXP!F19+STK_CHG!F19-INTMARB!F19-INTAVI!F19</f>
        <v>0</v>
      </c>
      <c r="G19" s="10">
        <f>PPRD!G19+RCV_RCY!G19+IMP!G19-EXP!G19+STK_CHG!G19-INTMARB!G19-INTAVI!G19</f>
        <v>0</v>
      </c>
      <c r="H19" s="10">
        <f>PPRD!H19+RCV_RCY!H19+IMP!H19-EXP!H19+STK_CHG!H19-INTMARB!H19-INTAVI!H19</f>
        <v>0</v>
      </c>
      <c r="I19" s="10">
        <f>PPRD!I19+RCV_RCY!I19+IMP!I19-EXP!I19+STK_CHG!I19-INTMARB!I19-INTAVI!I19</f>
        <v>0</v>
      </c>
      <c r="J19" s="10">
        <f>PPRD!J19+RCV_RCY!J19+IMP!J19-EXP!J19+STK_CHG!J19-INTMARB!J19-INTAVI!J19</f>
        <v>0</v>
      </c>
      <c r="K19" s="10">
        <f>PPRD!K19+RCV_RCY!K19+IMP!K19-EXP!K19+STK_CHG!K19-INTMARB!K19-INTAVI!K19</f>
        <v>0</v>
      </c>
      <c r="L19" s="10">
        <f>PPRD!L19+RCV_RCY!L19+IMP!L19-EXP!L19+STK_CHG!L19-INTMARB!L19-INTAVI!L19</f>
        <v>0</v>
      </c>
      <c r="M19" s="10">
        <f>PPRD!M19+RCV_RCY!M19+IMP!M19-EXP!M19+STK_CHG!M19-INTMARB!M19-INTAVI!M19</f>
        <v>0</v>
      </c>
      <c r="N19" s="10">
        <f>PPRD!N19+RCV_RCY!N19+IMP!N19-EXP!N19+STK_CHG!N19-INTMARB!N19-INTAVI!N19</f>
        <v>0</v>
      </c>
      <c r="O19" s="10">
        <f>PPRD!O19+RCV_RCY!O19+IMP!O19-EXP!O19+STK_CHG!O19-INTMARB!O19-INTAVI!O19</f>
        <v>0</v>
      </c>
      <c r="P19" s="10">
        <f>PPRD!P19+RCV_RCY!P19+IMP!P19-EXP!P19+STK_CHG!P19-INTMARB!P19-INTAVI!P19</f>
        <v>0</v>
      </c>
      <c r="Q19" s="10">
        <f>PPRD!Q19+RCV_RCY!Q19+IMP!Q19-EXP!Q19+STK_CHG!Q19-INTMARB!Q19-INTAVI!Q19</f>
        <v>0</v>
      </c>
      <c r="R19" s="10">
        <f>PPRD!R19+RCV_RCY!R19+IMP!R19-EXP!R19+STK_CHG!R19-INTMARB!R19-INTAVI!R19</f>
        <v>0</v>
      </c>
      <c r="S19" s="10">
        <f>PPRD!S19+RCV_RCY!S19+IMP!S19-EXP!S19+STK_CHG!S19-INTMARB!S19-INTAVI!S19</f>
        <v>0</v>
      </c>
      <c r="T19" s="10">
        <f>PPRD!T19+RCV_RCY!T19+IMP!T19-EXP!T19+STK_CHG!T19-INTMARB!T19-INTAVI!T19</f>
        <v>0</v>
      </c>
      <c r="U19" s="10">
        <f>PPRD!U19+RCV_RCY!U19+IMP!U19-EXP!U19+STK_CHG!U19-INTMARB!U19-INTAVI!U19</f>
        <v>0</v>
      </c>
      <c r="V19" s="10">
        <f>PPRD!V19+RCV_RCY!V19+IMP!V19-EXP!V19+STK_CHG!V19-INTMARB!V19-INTAVI!V19</f>
        <v>0</v>
      </c>
      <c r="W19" s="10">
        <f>PPRD!W19+RCV_RCY!W19+IMP!W19-EXP!W19+STK_CHG!W19-INTMARB!W19-INTAVI!W19</f>
        <v>0</v>
      </c>
      <c r="X19" s="10">
        <f>PPRD!X19+RCV_RCY!X19+IMP!X19-EXP!X19+STK_CHG!X19-INTMARB!X19-INTAVI!X19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PPRD!C20+RCV_RCY!C20+IMP!C20-EXP!C20+STK_CHG!C20-INTMARB!C20-INTAVI!C20</f>
        <v>0</v>
      </c>
      <c r="D20" s="10">
        <f>PPRD!D20+RCV_RCY!D20+IMP!D20-EXP!D20+STK_CHG!D20-INTMARB!D20-INTAVI!D20</f>
        <v>0</v>
      </c>
      <c r="E20" s="10">
        <f>PPRD!E20+RCV_RCY!E20+IMP!E20-EXP!E20+STK_CHG!E20-INTMARB!E20-INTAVI!E20</f>
        <v>0</v>
      </c>
      <c r="F20" s="10">
        <f>PPRD!F20+RCV_RCY!F20+IMP!F20-EXP!F20+STK_CHG!F20-INTMARB!F20-INTAVI!F20</f>
        <v>0</v>
      </c>
      <c r="G20" s="10">
        <f>PPRD!G20+RCV_RCY!G20+IMP!G20-EXP!G20+STK_CHG!G20-INTMARB!G20-INTAVI!G20</f>
        <v>0</v>
      </c>
      <c r="H20" s="10">
        <f>PPRD!H20+RCV_RCY!H20+IMP!H20-EXP!H20+STK_CHG!H20-INTMARB!H20-INTAVI!H20</f>
        <v>0</v>
      </c>
      <c r="I20" s="10">
        <f>PPRD!I20+RCV_RCY!I20+IMP!I20-EXP!I20+STK_CHG!I20-INTMARB!I20-INTAVI!I20</f>
        <v>0</v>
      </c>
      <c r="J20" s="10">
        <f>PPRD!J20+RCV_RCY!J20+IMP!J20-EXP!J20+STK_CHG!J20-INTMARB!J20-INTAVI!J20</f>
        <v>0</v>
      </c>
      <c r="K20" s="10">
        <f>PPRD!K20+RCV_RCY!K20+IMP!K20-EXP!K20+STK_CHG!K20-INTMARB!K20-INTAVI!K20</f>
        <v>0</v>
      </c>
      <c r="L20" s="10">
        <f>PPRD!L20+RCV_RCY!L20+IMP!L20-EXP!L20+STK_CHG!L20-INTMARB!L20-INTAVI!L20</f>
        <v>0</v>
      </c>
      <c r="M20" s="10">
        <f>PPRD!M20+RCV_RCY!M20+IMP!M20-EXP!M20+STK_CHG!M20-INTMARB!M20-INTAVI!M20</f>
        <v>0</v>
      </c>
      <c r="N20" s="10">
        <f>PPRD!N20+RCV_RCY!N20+IMP!N20-EXP!N20+STK_CHG!N20-INTMARB!N20-INTAVI!N20</f>
        <v>0</v>
      </c>
      <c r="O20" s="10">
        <f>PPRD!O20+RCV_RCY!O20+IMP!O20-EXP!O20+STK_CHG!O20-INTMARB!O20-INTAVI!O20</f>
        <v>0</v>
      </c>
      <c r="P20" s="10">
        <f>PPRD!P20+RCV_RCY!P20+IMP!P20-EXP!P20+STK_CHG!P20-INTMARB!P20-INTAVI!P20</f>
        <v>0</v>
      </c>
      <c r="Q20" s="10">
        <f>PPRD!Q20+RCV_RCY!Q20+IMP!Q20-EXP!Q20+STK_CHG!Q20-INTMARB!Q20-INTAVI!Q20</f>
        <v>0</v>
      </c>
      <c r="R20" s="10">
        <f>PPRD!R20+RCV_RCY!R20+IMP!R20-EXP!R20+STK_CHG!R20-INTMARB!R20-INTAVI!R20</f>
        <v>0</v>
      </c>
      <c r="S20" s="10">
        <f>PPRD!S20+RCV_RCY!S20+IMP!S20-EXP!S20+STK_CHG!S20-INTMARB!S20-INTAVI!S20</f>
        <v>0</v>
      </c>
      <c r="T20" s="10">
        <f>PPRD!T20+RCV_RCY!T20+IMP!T20-EXP!T20+STK_CHG!T20-INTMARB!T20-INTAVI!T20</f>
        <v>0</v>
      </c>
      <c r="U20" s="10">
        <f>PPRD!U20+RCV_RCY!U20+IMP!U20-EXP!U20+STK_CHG!U20-INTMARB!U20-INTAVI!U20</f>
        <v>0</v>
      </c>
      <c r="V20" s="10">
        <f>PPRD!V20+RCV_RCY!V20+IMP!V20-EXP!V20+STK_CHG!V20-INTMARB!V20-INTAVI!V20</f>
        <v>0</v>
      </c>
      <c r="W20" s="10">
        <f>PPRD!W20+RCV_RCY!W20+IMP!W20-EXP!W20+STK_CHG!W20-INTMARB!W20-INTAVI!W20</f>
        <v>0</v>
      </c>
      <c r="X20" s="10">
        <f>PPRD!X20+RCV_RCY!X20+IMP!X20-EXP!X20+STK_CHG!X20-INTMARB!X20-INTAVI!X20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PPRD!C21+RCV_RCY!C21+IMP!C21-EXP!C21+STK_CHG!C21-INTMARB!C21-INTAVI!C21</f>
        <v>0</v>
      </c>
      <c r="D21" s="10">
        <f>PPRD!D21+RCV_RCY!D21+IMP!D21-EXP!D21+STK_CHG!D21-INTMARB!D21-INTAVI!D21</f>
        <v>0</v>
      </c>
      <c r="E21" s="10">
        <f>PPRD!E21+RCV_RCY!E21+IMP!E21-EXP!E21+STK_CHG!E21-INTMARB!E21-INTAVI!E21</f>
        <v>0</v>
      </c>
      <c r="F21" s="10">
        <f>PPRD!F21+RCV_RCY!F21+IMP!F21-EXP!F21+STK_CHG!F21-INTMARB!F21-INTAVI!F21</f>
        <v>0</v>
      </c>
      <c r="G21" s="10">
        <f>PPRD!G21+RCV_RCY!G21+IMP!G21-EXP!G21+STK_CHG!G21-INTMARB!G21-INTAVI!G21</f>
        <v>0</v>
      </c>
      <c r="H21" s="10">
        <f>PPRD!H21+RCV_RCY!H21+IMP!H21-EXP!H21+STK_CHG!H21-INTMARB!H21-INTAVI!H21</f>
        <v>0</v>
      </c>
      <c r="I21" s="10">
        <f>PPRD!I21+RCV_RCY!I21+IMP!I21-EXP!I21+STK_CHG!I21-INTMARB!I21-INTAVI!I21</f>
        <v>0</v>
      </c>
      <c r="J21" s="10">
        <f>PPRD!J21+RCV_RCY!J21+IMP!J21-EXP!J21+STK_CHG!J21-INTMARB!J21-INTAVI!J21</f>
        <v>0</v>
      </c>
      <c r="K21" s="10">
        <f>PPRD!K21+RCV_RCY!K21+IMP!K21-EXP!K21+STK_CHG!K21-INTMARB!K21-INTAVI!K21</f>
        <v>0</v>
      </c>
      <c r="L21" s="10">
        <f>PPRD!L21+RCV_RCY!L21+IMP!L21-EXP!L21+STK_CHG!L21-INTMARB!L21-INTAVI!L21</f>
        <v>0</v>
      </c>
      <c r="M21" s="10">
        <f>PPRD!M21+RCV_RCY!M21+IMP!M21-EXP!M21+STK_CHG!M21-INTMARB!M21-INTAVI!M21</f>
        <v>0</v>
      </c>
      <c r="N21" s="10">
        <f>PPRD!N21+RCV_RCY!N21+IMP!N21-EXP!N21+STK_CHG!N21-INTMARB!N21-INTAVI!N21</f>
        <v>0</v>
      </c>
      <c r="O21" s="10">
        <f>PPRD!O21+RCV_RCY!O21+IMP!O21-EXP!O21+STK_CHG!O21-INTMARB!O21-INTAVI!O21</f>
        <v>0</v>
      </c>
      <c r="P21" s="10">
        <f>PPRD!P21+RCV_RCY!P21+IMP!P21-EXP!P21+STK_CHG!P21-INTMARB!P21-INTAVI!P21</f>
        <v>0</v>
      </c>
      <c r="Q21" s="10">
        <f>PPRD!Q21+RCV_RCY!Q21+IMP!Q21-EXP!Q21+STK_CHG!Q21-INTMARB!Q21-INTAVI!Q21</f>
        <v>0</v>
      </c>
      <c r="R21" s="10">
        <f>PPRD!R21+RCV_RCY!R21+IMP!R21-EXP!R21+STK_CHG!R21-INTMARB!R21-INTAVI!R21</f>
        <v>0</v>
      </c>
      <c r="S21" s="10">
        <f>PPRD!S21+RCV_RCY!S21+IMP!S21-EXP!S21+STK_CHG!S21-INTMARB!S21-INTAVI!S21</f>
        <v>0</v>
      </c>
      <c r="T21" s="10">
        <f>PPRD!T21+RCV_RCY!T21+IMP!T21-EXP!T21+STK_CHG!T21-INTMARB!T21-INTAVI!T21</f>
        <v>0</v>
      </c>
      <c r="U21" s="10">
        <f>PPRD!U21+RCV_RCY!U21+IMP!U21-EXP!U21+STK_CHG!U21-INTMARB!U21-INTAVI!U21</f>
        <v>0</v>
      </c>
      <c r="V21" s="10">
        <f>PPRD!V21+RCV_RCY!V21+IMP!V21-EXP!V21+STK_CHG!V21-INTMARB!V21-INTAVI!V21</f>
        <v>0</v>
      </c>
      <c r="W21" s="10">
        <f>PPRD!W21+RCV_RCY!W21+IMP!W21-EXP!W21+STK_CHG!W21-INTMARB!W21-INTAVI!W21</f>
        <v>0</v>
      </c>
      <c r="X21" s="10">
        <f>PPRD!X21+RCV_RCY!X21+IMP!X21-EXP!X21+STK_CHG!X21-INTMARB!X21-INTAVI!X21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PPRD!C23+RCV_RCY!C23+IMP!C23-EXP!C23+STK_CHG!C23-INTMARB!C23-INTAVI!C23</f>
        <v>0</v>
      </c>
      <c r="D23" s="10">
        <f>PPRD!D23+RCV_RCY!D23+IMP!D23-EXP!D23+STK_CHG!D23-INTMARB!D23-INTAVI!D23</f>
        <v>0</v>
      </c>
      <c r="E23" s="10">
        <f>PPRD!E23+RCV_RCY!E23+IMP!E23-EXP!E23+STK_CHG!E23-INTMARB!E23-INTAVI!E23</f>
        <v>0</v>
      </c>
      <c r="F23" s="10">
        <f>PPRD!F23+RCV_RCY!F23+IMP!F23-EXP!F23+STK_CHG!F23-INTMARB!F23-INTAVI!F23</f>
        <v>0</v>
      </c>
      <c r="G23" s="10">
        <f>PPRD!G23+RCV_RCY!G23+IMP!G23-EXP!G23+STK_CHG!G23-INTMARB!G23-INTAVI!G23</f>
        <v>0</v>
      </c>
      <c r="H23" s="10">
        <f>PPRD!H23+RCV_RCY!H23+IMP!H23-EXP!H23+STK_CHG!H23-INTMARB!H23-INTAVI!H23</f>
        <v>0</v>
      </c>
      <c r="I23" s="10">
        <f>PPRD!I23+RCV_RCY!I23+IMP!I23-EXP!I23+STK_CHG!I23-INTMARB!I23-INTAVI!I23</f>
        <v>0</v>
      </c>
      <c r="J23" s="10">
        <f>PPRD!J23+RCV_RCY!J23+IMP!J23-EXP!J23+STK_CHG!J23-INTMARB!J23-INTAVI!J23</f>
        <v>0</v>
      </c>
      <c r="K23" s="10">
        <f>PPRD!K23+RCV_RCY!K23+IMP!K23-EXP!K23+STK_CHG!K23-INTMARB!K23-INTAVI!K23</f>
        <v>0</v>
      </c>
      <c r="L23" s="10">
        <f>PPRD!L23+RCV_RCY!L23+IMP!L23-EXP!L23+STK_CHG!L23-INTMARB!L23-INTAVI!L23</f>
        <v>0</v>
      </c>
      <c r="M23" s="10">
        <f>PPRD!M23+RCV_RCY!M23+IMP!M23-EXP!M23+STK_CHG!M23-INTMARB!M23-INTAVI!M23</f>
        <v>0</v>
      </c>
      <c r="N23" s="10">
        <f>PPRD!N23+RCV_RCY!N23+IMP!N23-EXP!N23+STK_CHG!N23-INTMARB!N23-INTAVI!N23</f>
        <v>0</v>
      </c>
      <c r="O23" s="10">
        <f>PPRD!O23+RCV_RCY!O23+IMP!O23-EXP!O23+STK_CHG!O23-INTMARB!O23-INTAVI!O23</f>
        <v>0</v>
      </c>
      <c r="P23" s="10">
        <f>PPRD!P23+RCV_RCY!P23+IMP!P23-EXP!P23+STK_CHG!P23-INTMARB!P23-INTAVI!P23</f>
        <v>0</v>
      </c>
      <c r="Q23" s="10">
        <f>PPRD!Q23+RCV_RCY!Q23+IMP!Q23-EXP!Q23+STK_CHG!Q23-INTMARB!Q23-INTAVI!Q23</f>
        <v>0</v>
      </c>
      <c r="R23" s="10">
        <f>PPRD!R23+RCV_RCY!R23+IMP!R23-EXP!R23+STK_CHG!R23-INTMARB!R23-INTAVI!R23</f>
        <v>0</v>
      </c>
      <c r="S23" s="10">
        <f>PPRD!S23+RCV_RCY!S23+IMP!S23-EXP!S23+STK_CHG!S23-INTMARB!S23-INTAVI!S23</f>
        <v>0</v>
      </c>
      <c r="T23" s="10">
        <f>PPRD!T23+RCV_RCY!T23+IMP!T23-EXP!T23+STK_CHG!T23-INTMARB!T23-INTAVI!T23</f>
        <v>0</v>
      </c>
      <c r="U23" s="10">
        <f>PPRD!U23+RCV_RCY!U23+IMP!U23-EXP!U23+STK_CHG!U23-INTMARB!U23-INTAVI!U23</f>
        <v>0</v>
      </c>
      <c r="V23" s="10">
        <f>PPRD!V23+RCV_RCY!V23+IMP!V23-EXP!V23+STK_CHG!V23-INTMARB!V23-INTAVI!V23</f>
        <v>0</v>
      </c>
      <c r="W23" s="10">
        <f>PPRD!W23+RCV_RCY!W23+IMP!W23-EXP!W23+STK_CHG!W23-INTMARB!W23-INTAVI!W23</f>
        <v>0</v>
      </c>
      <c r="X23" s="10">
        <f>PPRD!X23+RCV_RCY!X23+IMP!X23-EXP!X23+STK_CHG!X23-INTMARB!X23-INTAVI!X23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PPRD!C24+RCV_RCY!C24+IMP!C24-EXP!C24+STK_CHG!C24-INTMARB!C24-INTAVI!C24</f>
        <v>0</v>
      </c>
      <c r="D24" s="10">
        <f>PPRD!D24+RCV_RCY!D24+IMP!D24-EXP!D24+STK_CHG!D24-INTMARB!D24-INTAVI!D24</f>
        <v>0</v>
      </c>
      <c r="E24" s="10">
        <f>PPRD!E24+RCV_RCY!E24+IMP!E24-EXP!E24+STK_CHG!E24-INTMARB!E24-INTAVI!E24</f>
        <v>0</v>
      </c>
      <c r="F24" s="10">
        <f>PPRD!F24+RCV_RCY!F24+IMP!F24-EXP!F24+STK_CHG!F24-INTMARB!F24-INTAVI!F24</f>
        <v>0</v>
      </c>
      <c r="G24" s="10">
        <f>PPRD!G24+RCV_RCY!G24+IMP!G24-EXP!G24+STK_CHG!G24-INTMARB!G24-INTAVI!G24</f>
        <v>0</v>
      </c>
      <c r="H24" s="10">
        <f>PPRD!H24+RCV_RCY!H24+IMP!H24-EXP!H24+STK_CHG!H24-INTMARB!H24-INTAVI!H24</f>
        <v>0</v>
      </c>
      <c r="I24" s="10">
        <f>PPRD!I24+RCV_RCY!I24+IMP!I24-EXP!I24+STK_CHG!I24-INTMARB!I24-INTAVI!I24</f>
        <v>0</v>
      </c>
      <c r="J24" s="10">
        <f>PPRD!J24+RCV_RCY!J24+IMP!J24-EXP!J24+STK_CHG!J24-INTMARB!J24-INTAVI!J24</f>
        <v>0</v>
      </c>
      <c r="K24" s="10">
        <f>PPRD!K24+RCV_RCY!K24+IMP!K24-EXP!K24+STK_CHG!K24-INTMARB!K24-INTAVI!K24</f>
        <v>0</v>
      </c>
      <c r="L24" s="10">
        <f>PPRD!L24+RCV_RCY!L24+IMP!L24-EXP!L24+STK_CHG!L24-INTMARB!L24-INTAVI!L24</f>
        <v>0</v>
      </c>
      <c r="M24" s="10">
        <f>PPRD!M24+RCV_RCY!M24+IMP!M24-EXP!M24+STK_CHG!M24-INTMARB!M24-INTAVI!M24</f>
        <v>0</v>
      </c>
      <c r="N24" s="10">
        <f>PPRD!N24+RCV_RCY!N24+IMP!N24-EXP!N24+STK_CHG!N24-INTMARB!N24-INTAVI!N24</f>
        <v>0</v>
      </c>
      <c r="O24" s="10">
        <f>PPRD!O24+RCV_RCY!O24+IMP!O24-EXP!O24+STK_CHG!O24-INTMARB!O24-INTAVI!O24</f>
        <v>0</v>
      </c>
      <c r="P24" s="10">
        <f>PPRD!P24+RCV_RCY!P24+IMP!P24-EXP!P24+STK_CHG!P24-INTMARB!P24-INTAVI!P24</f>
        <v>0</v>
      </c>
      <c r="Q24" s="10">
        <f>PPRD!Q24+RCV_RCY!Q24+IMP!Q24-EXP!Q24+STK_CHG!Q24-INTMARB!Q24-INTAVI!Q24</f>
        <v>0</v>
      </c>
      <c r="R24" s="10">
        <f>PPRD!R24+RCV_RCY!R24+IMP!R24-EXP!R24+STK_CHG!R24-INTMARB!R24-INTAVI!R24</f>
        <v>0</v>
      </c>
      <c r="S24" s="10">
        <f>PPRD!S24+RCV_RCY!S24+IMP!S24-EXP!S24+STK_CHG!S24-INTMARB!S24-INTAVI!S24</f>
        <v>0</v>
      </c>
      <c r="T24" s="10">
        <f>PPRD!T24+RCV_RCY!T24+IMP!T24-EXP!T24+STK_CHG!T24-INTMARB!T24-INTAVI!T24</f>
        <v>0</v>
      </c>
      <c r="U24" s="10">
        <f>PPRD!U24+RCV_RCY!U24+IMP!U24-EXP!U24+STK_CHG!U24-INTMARB!U24-INTAVI!U24</f>
        <v>0</v>
      </c>
      <c r="V24" s="10">
        <f>PPRD!V24+RCV_RCY!V24+IMP!V24-EXP!V24+STK_CHG!V24-INTMARB!V24-INTAVI!V24</f>
        <v>0</v>
      </c>
      <c r="W24" s="10">
        <f>PPRD!W24+RCV_RCY!W24+IMP!W24-EXP!W24+STK_CHG!W24-INTMARB!W24-INTAVI!W24</f>
        <v>0</v>
      </c>
      <c r="X24" s="10">
        <f>PPRD!X24+RCV_RCY!X24+IMP!X24-EXP!X24+STK_CHG!X24-INTMARB!X24-INTAVI!X24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PPRD!C25+RCV_RCY!C25+IMP!C25-EXP!C25+STK_CHG!C25-INTMARB!C25-INTAVI!C25</f>
        <v>0</v>
      </c>
      <c r="D25" s="37">
        <f>PPRD!D25+RCV_RCY!D25+IMP!D25-EXP!D25+STK_CHG!D25-INTMARB!D25-INTAVI!D25</f>
        <v>0</v>
      </c>
      <c r="E25" s="37">
        <f>PPRD!E25+RCV_RCY!E25+IMP!E25-EXP!E25+STK_CHG!E25-INTMARB!E25-INTAVI!E25</f>
        <v>0</v>
      </c>
      <c r="F25" s="37">
        <f>PPRD!F25+RCV_RCY!F25+IMP!F25-EXP!F25+STK_CHG!F25-INTMARB!F25-INTAVI!F25</f>
        <v>0</v>
      </c>
      <c r="G25" s="37">
        <f>PPRD!G25+RCV_RCY!G25+IMP!G25-EXP!G25+STK_CHG!G25-INTMARB!G25-INTAVI!G25</f>
        <v>0</v>
      </c>
      <c r="H25" s="37">
        <f>PPRD!H25+RCV_RCY!H25+IMP!H25-EXP!H25+STK_CHG!H25-INTMARB!H25-INTAVI!H25</f>
        <v>0</v>
      </c>
      <c r="I25" s="37">
        <f>PPRD!I25+RCV_RCY!I25+IMP!I25-EXP!I25+STK_CHG!I25-INTMARB!I25-INTAVI!I25</f>
        <v>0</v>
      </c>
      <c r="J25" s="37">
        <f>PPRD!J25+RCV_RCY!J25+IMP!J25-EXP!J25+STK_CHG!J25-INTMARB!J25-INTAVI!J25</f>
        <v>0</v>
      </c>
      <c r="K25" s="37">
        <f>PPRD!K25+RCV_RCY!K25+IMP!K25-EXP!K25+STK_CHG!K25-INTMARB!K25-INTAVI!K25</f>
        <v>0</v>
      </c>
      <c r="L25" s="37">
        <f>PPRD!L25+RCV_RCY!L25+IMP!L25-EXP!L25+STK_CHG!L25-INTMARB!L25-INTAVI!L25</f>
        <v>0</v>
      </c>
      <c r="M25" s="37">
        <f>PPRD!M25+RCV_RCY!M25+IMP!M25-EXP!M25+STK_CHG!M25-INTMARB!M25-INTAVI!M25</f>
        <v>0</v>
      </c>
      <c r="N25" s="37">
        <f>PPRD!N25+RCV_RCY!N25+IMP!N25-EXP!N25+STK_CHG!N25-INTMARB!N25-INTAVI!N25</f>
        <v>0</v>
      </c>
      <c r="O25" s="37">
        <f>PPRD!O25+RCV_RCY!O25+IMP!O25-EXP!O25+STK_CHG!O25-INTMARB!O25-INTAVI!O25</f>
        <v>0</v>
      </c>
      <c r="P25" s="37">
        <f>PPRD!P25+RCV_RCY!P25+IMP!P25-EXP!P25+STK_CHG!P25-INTMARB!P25-INTAVI!P25</f>
        <v>0</v>
      </c>
      <c r="Q25" s="37">
        <f>PPRD!Q25+RCV_RCY!Q25+IMP!Q25-EXP!Q25+STK_CHG!Q25-INTMARB!Q25-INTAVI!Q25</f>
        <v>0</v>
      </c>
      <c r="R25" s="37">
        <f>PPRD!R25+RCV_RCY!R25+IMP!R25-EXP!R25+STK_CHG!R25-INTMARB!R25-INTAVI!R25</f>
        <v>0</v>
      </c>
      <c r="S25" s="37">
        <f>PPRD!S25+RCV_RCY!S25+IMP!S25-EXP!S25+STK_CHG!S25-INTMARB!S25-INTAVI!S25</f>
        <v>0</v>
      </c>
      <c r="T25" s="37">
        <f>PPRD!T25+RCV_RCY!T25+IMP!T25-EXP!T25+STK_CHG!T25-INTMARB!T25-INTAVI!T25</f>
        <v>0</v>
      </c>
      <c r="U25" s="37">
        <f>PPRD!U25+RCV_RCY!U25+IMP!U25-EXP!U25+STK_CHG!U25-INTMARB!U25-INTAVI!U25</f>
        <v>0</v>
      </c>
      <c r="V25" s="37">
        <f>PPRD!V25+RCV_RCY!V25+IMP!V25-EXP!V25+STK_CHG!V25-INTMARB!V25-INTAVI!V25</f>
        <v>0</v>
      </c>
      <c r="W25" s="37">
        <f>PPRD!W25+RCV_RCY!W25+IMP!W25-EXP!W25+STK_CHG!W25-INTMARB!W25-INTAVI!W25</f>
        <v>0</v>
      </c>
      <c r="X25" s="37">
        <f>PPRD!X25+RCV_RCY!X25+IMP!X25-EXP!X25+STK_CHG!X25-INTMARB!X25-INTAVI!X25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14940.809802235601</v>
      </c>
      <c r="D26" s="37">
        <f t="shared" si="14"/>
        <v>15341.349011177987</v>
      </c>
      <c r="E26" s="37">
        <f t="shared" si="14"/>
        <v>15969.108426483232</v>
      </c>
      <c r="F26" s="37">
        <f t="shared" si="14"/>
        <v>14739.367927773003</v>
      </c>
      <c r="G26" s="37">
        <f t="shared" si="14"/>
        <v>14894.448065348235</v>
      </c>
      <c r="H26" s="37">
        <f t="shared" si="14"/>
        <v>15382.78667239897</v>
      </c>
      <c r="I26" s="37">
        <f t="shared" si="14"/>
        <v>13546.308598452279</v>
      </c>
      <c r="J26" s="37">
        <f t="shared" si="14"/>
        <v>13401.481599312123</v>
      </c>
      <c r="K26" s="37">
        <f t="shared" si="14"/>
        <v>12778.804901117794</v>
      </c>
      <c r="L26" s="37">
        <f t="shared" si="14"/>
        <v>11945.589251934649</v>
      </c>
      <c r="M26" s="37">
        <f t="shared" si="14"/>
        <v>11514.450902837491</v>
      </c>
      <c r="N26" s="37">
        <f t="shared" si="14"/>
        <v>10621.091917454854</v>
      </c>
      <c r="O26" s="37">
        <f t="shared" si="14"/>
        <v>9385.0699914015458</v>
      </c>
      <c r="P26" s="37">
        <f t="shared" si="14"/>
        <v>9346.2552880481489</v>
      </c>
      <c r="Q26" s="37">
        <f t="shared" si="14"/>
        <v>9237.4922613929502</v>
      </c>
      <c r="R26" s="37">
        <f t="shared" si="14"/>
        <v>9313.2913155631959</v>
      </c>
      <c r="S26" s="37">
        <f t="shared" si="14"/>
        <v>9212.4575236457422</v>
      </c>
      <c r="T26" s="37">
        <f t="shared" si="14"/>
        <v>9306.0005159071352</v>
      </c>
      <c r="U26" s="37">
        <f t="shared" si="14"/>
        <v>8876.8825451418761</v>
      </c>
      <c r="V26" s="37">
        <f t="shared" si="14"/>
        <v>9364.8061908856362</v>
      </c>
      <c r="W26" s="37">
        <f t="shared" si="14"/>
        <v>8425.3840928632926</v>
      </c>
      <c r="X26" s="37">
        <f t="shared" ref="X26" si="15">SUM(X27,X33)</f>
        <v>8477.5896818572674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12549.795270851249</v>
      </c>
      <c r="D27" s="29">
        <f t="shared" si="16"/>
        <v>13249.709458297504</v>
      </c>
      <c r="E27" s="29">
        <f t="shared" si="16"/>
        <v>12624.777644024074</v>
      </c>
      <c r="F27" s="29">
        <f t="shared" si="16"/>
        <v>13494.57618228719</v>
      </c>
      <c r="G27" s="29">
        <f t="shared" si="16"/>
        <v>13370.489681857263</v>
      </c>
      <c r="H27" s="29">
        <f t="shared" si="16"/>
        <v>13706.332674118661</v>
      </c>
      <c r="I27" s="29">
        <f t="shared" si="16"/>
        <v>14736.653912295787</v>
      </c>
      <c r="J27" s="29">
        <f t="shared" si="16"/>
        <v>13472.842734307824</v>
      </c>
      <c r="K27" s="29">
        <f t="shared" si="16"/>
        <v>13079.509372312978</v>
      </c>
      <c r="L27" s="29">
        <f t="shared" si="16"/>
        <v>11593.532760103179</v>
      </c>
      <c r="M27" s="29">
        <f t="shared" si="16"/>
        <v>12146.676182287189</v>
      </c>
      <c r="N27" s="29">
        <f t="shared" si="16"/>
        <v>11042.741186586411</v>
      </c>
      <c r="O27" s="29">
        <f t="shared" si="16"/>
        <v>11900.264402407563</v>
      </c>
      <c r="P27" s="29">
        <f t="shared" si="16"/>
        <v>14084.012037833187</v>
      </c>
      <c r="Q27" s="29">
        <f t="shared" si="16"/>
        <v>12654.111006018918</v>
      </c>
      <c r="R27" s="29">
        <f t="shared" si="16"/>
        <v>15165.378847807393</v>
      </c>
      <c r="S27" s="29">
        <f t="shared" si="16"/>
        <v>14981.24385210662</v>
      </c>
      <c r="T27" s="29">
        <f t="shared" si="16"/>
        <v>15531.876612209799</v>
      </c>
      <c r="U27" s="29">
        <f t="shared" si="16"/>
        <v>14149.87927773001</v>
      </c>
      <c r="V27" s="29">
        <f t="shared" si="16"/>
        <v>12844.189423903694</v>
      </c>
      <c r="W27" s="29">
        <f t="shared" si="16"/>
        <v>11945.808856405854</v>
      </c>
      <c r="X27" s="29">
        <f t="shared" ref="X27" si="17">SUM(X28:X32)</f>
        <v>11167.440240756665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PPRD!C28+RCV_RCY!C28+IMP!C28-EXP!C28+STK_CHG!C28-INTMARB!C28-INTAVI!C28</f>
        <v>11848.040154772143</v>
      </c>
      <c r="D28" s="10">
        <f>PPRD!D28+RCV_RCY!D28+IMP!D28-EXP!D28+STK_CHG!D28-INTMARB!D28-INTAVI!D28</f>
        <v>12682.236887360274</v>
      </c>
      <c r="E28" s="10">
        <f>PPRD!E28+RCV_RCY!E28+IMP!E28-EXP!E28+STK_CHG!E28-INTMARB!E28-INTAVI!E28</f>
        <v>12049.960619088562</v>
      </c>
      <c r="F28" s="10">
        <f>PPRD!F28+RCV_RCY!F28+IMP!F28-EXP!F28+STK_CHG!F28-INTMARB!F28-INTAVI!F28</f>
        <v>12901.493895098884</v>
      </c>
      <c r="G28" s="10">
        <f>PPRD!G28+RCV_RCY!G28+IMP!G28-EXP!G28+STK_CHG!G28-INTMARB!G28-INTAVI!G28</f>
        <v>12951.464144453996</v>
      </c>
      <c r="H28" s="10">
        <f>PPRD!H28+RCV_RCY!H28+IMP!H28-EXP!H28+STK_CHG!H28-INTMARB!H28-INTAVI!H28</f>
        <v>13401.196130696477</v>
      </c>
      <c r="I28" s="10">
        <f>PPRD!I28+RCV_RCY!I28+IMP!I28-EXP!I28+STK_CHG!I28-INTMARB!I28-INTAVI!I28</f>
        <v>13510.314703353399</v>
      </c>
      <c r="J28" s="10">
        <f>PPRD!J28+RCV_RCY!J28+IMP!J28-EXP!J28+STK_CHG!J28-INTMARB!J28-INTAVI!J28</f>
        <v>12507.26852966466</v>
      </c>
      <c r="K28" s="10">
        <f>PPRD!K28+RCV_RCY!K28+IMP!K28-EXP!K28+STK_CHG!K28-INTMARB!K28-INTAVI!K28</f>
        <v>12368.761478933786</v>
      </c>
      <c r="L28" s="10">
        <f>PPRD!L28+RCV_RCY!L28+IMP!L28-EXP!L28+STK_CHG!L28-INTMARB!L28-INTAVI!L28</f>
        <v>10697.292433361992</v>
      </c>
      <c r="M28" s="10">
        <f>PPRD!M28+RCV_RCY!M28+IMP!M28-EXP!M28+STK_CHG!M28-INTMARB!M28-INTAVI!M28</f>
        <v>11613.233963886501</v>
      </c>
      <c r="N28" s="10">
        <f>PPRD!N28+RCV_RCY!N28+IMP!N28-EXP!N28+STK_CHG!N28-INTMARB!N28-INTAVI!N28</f>
        <v>10562.62545141874</v>
      </c>
      <c r="O28" s="10">
        <f>PPRD!O28+RCV_RCY!O28+IMP!O28-EXP!O28+STK_CHG!O28-INTMARB!O28-INTAVI!O28</f>
        <v>11363.431728288904</v>
      </c>
      <c r="P28" s="10">
        <f>PPRD!P28+RCV_RCY!P28+IMP!P28-EXP!P28+STK_CHG!P28-INTMARB!P28-INTAVI!P28</f>
        <v>12245.44952708512</v>
      </c>
      <c r="Q28" s="10">
        <f>PPRD!Q28+RCV_RCY!Q28+IMP!Q28-EXP!Q28+STK_CHG!Q28-INTMARB!Q28-INTAVI!Q28</f>
        <v>11094.097592433363</v>
      </c>
      <c r="R28" s="10">
        <f>PPRD!R28+RCV_RCY!R28+IMP!R28-EXP!R28+STK_CHG!R28-INTMARB!R28-INTAVI!R28</f>
        <v>14234.6154772141</v>
      </c>
      <c r="S28" s="10">
        <f>PPRD!S28+RCV_RCY!S28+IMP!S28-EXP!S28+STK_CHG!S28-INTMARB!S28-INTAVI!S28</f>
        <v>14297.322957867582</v>
      </c>
      <c r="T28" s="10">
        <f>PPRD!T28+RCV_RCY!T28+IMP!T28-EXP!T28+STK_CHG!T28-INTMARB!T28-INTAVI!T28</f>
        <v>14532.697420464312</v>
      </c>
      <c r="U28" s="10">
        <f>PPRD!U28+RCV_RCY!U28+IMP!U28-EXP!U28+STK_CHG!U28-INTMARB!U28-INTAVI!U28</f>
        <v>12890.394668959589</v>
      </c>
      <c r="V28" s="10">
        <f>PPRD!V28+RCV_RCY!V28+IMP!V28-EXP!V28+STK_CHG!V28-INTMARB!V28-INTAVI!V28</f>
        <v>11429.231298366292</v>
      </c>
      <c r="W28" s="10">
        <f>PPRD!W28+RCV_RCY!W28+IMP!W28-EXP!W28+STK_CHG!W28-INTMARB!W28-INTAVI!W28</f>
        <v>11207.995098882207</v>
      </c>
      <c r="X28" s="10">
        <f>PPRD!X28+RCV_RCY!X28+IMP!X28-EXP!X28+STK_CHG!X28-INTMARB!X28-INTAVI!X28</f>
        <v>9764.6008598452281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PPRD!C29+RCV_RCY!C29+IMP!C29-EXP!C29+STK_CHG!C29-INTMARB!C29-INTAVI!C29</f>
        <v>0</v>
      </c>
      <c r="D29" s="10">
        <f>PPRD!D29+RCV_RCY!D29+IMP!D29-EXP!D29+STK_CHG!D29-INTMARB!D29-INTAVI!D29</f>
        <v>0</v>
      </c>
      <c r="E29" s="10">
        <f>PPRD!E29+RCV_RCY!E29+IMP!E29-EXP!E29+STK_CHG!E29-INTMARB!E29-INTAVI!E29</f>
        <v>0</v>
      </c>
      <c r="F29" s="10">
        <f>PPRD!F29+RCV_RCY!F29+IMP!F29-EXP!F29+STK_CHG!F29-INTMARB!F29-INTAVI!F29</f>
        <v>0</v>
      </c>
      <c r="G29" s="10">
        <f>PPRD!G29+RCV_RCY!G29+IMP!G29-EXP!G29+STK_CHG!G29-INTMARB!G29-INTAVI!G29</f>
        <v>0</v>
      </c>
      <c r="H29" s="10">
        <f>PPRD!H29+RCV_RCY!H29+IMP!H29-EXP!H29+STK_CHG!H29-INTMARB!H29-INTAVI!H29</f>
        <v>0</v>
      </c>
      <c r="I29" s="10">
        <f>PPRD!I29+RCV_RCY!I29+IMP!I29-EXP!I29+STK_CHG!I29-INTMARB!I29-INTAVI!I29</f>
        <v>0</v>
      </c>
      <c r="J29" s="10">
        <f>PPRD!J29+RCV_RCY!J29+IMP!J29-EXP!J29+STK_CHG!J29-INTMARB!J29-INTAVI!J29</f>
        <v>0</v>
      </c>
      <c r="K29" s="10">
        <f>PPRD!K29+RCV_RCY!K29+IMP!K29-EXP!K29+STK_CHG!K29-INTMARB!K29-INTAVI!K29</f>
        <v>0</v>
      </c>
      <c r="L29" s="10">
        <f>PPRD!L29+RCV_RCY!L29+IMP!L29-EXP!L29+STK_CHG!L29-INTMARB!L29-INTAVI!L29</f>
        <v>0</v>
      </c>
      <c r="M29" s="10">
        <f>PPRD!M29+RCV_RCY!M29+IMP!M29-EXP!M29+STK_CHG!M29-INTMARB!M29-INTAVI!M29</f>
        <v>0</v>
      </c>
      <c r="N29" s="10">
        <f>PPRD!N29+RCV_RCY!N29+IMP!N29-EXP!N29+STK_CHG!N29-INTMARB!N29-INTAVI!N29</f>
        <v>0</v>
      </c>
      <c r="O29" s="10">
        <f>PPRD!O29+RCV_RCY!O29+IMP!O29-EXP!O29+STK_CHG!O29-INTMARB!O29-INTAVI!O29</f>
        <v>0</v>
      </c>
      <c r="P29" s="10">
        <f>PPRD!P29+RCV_RCY!P29+IMP!P29-EXP!P29+STK_CHG!P29-INTMARB!P29-INTAVI!P29</f>
        <v>0</v>
      </c>
      <c r="Q29" s="10">
        <f>PPRD!Q29+RCV_RCY!Q29+IMP!Q29-EXP!Q29+STK_CHG!Q29-INTMARB!Q29-INTAVI!Q29</f>
        <v>0</v>
      </c>
      <c r="R29" s="10">
        <f>PPRD!R29+RCV_RCY!R29+IMP!R29-EXP!R29+STK_CHG!R29-INTMARB!R29-INTAVI!R29</f>
        <v>0</v>
      </c>
      <c r="S29" s="10">
        <f>PPRD!S29+RCV_RCY!S29+IMP!S29-EXP!S29+STK_CHG!S29-INTMARB!S29-INTAVI!S29</f>
        <v>0</v>
      </c>
      <c r="T29" s="10">
        <f>PPRD!T29+RCV_RCY!T29+IMP!T29-EXP!T29+STK_CHG!T29-INTMARB!T29-INTAVI!T29</f>
        <v>0</v>
      </c>
      <c r="U29" s="10">
        <f>PPRD!U29+RCV_RCY!U29+IMP!U29-EXP!U29+STK_CHG!U29-INTMARB!U29-INTAVI!U29</f>
        <v>0</v>
      </c>
      <c r="V29" s="10">
        <f>PPRD!V29+RCV_RCY!V29+IMP!V29-EXP!V29+STK_CHG!V29-INTMARB!V29-INTAVI!V29</f>
        <v>0</v>
      </c>
      <c r="W29" s="10">
        <f>PPRD!W29+RCV_RCY!W29+IMP!W29-EXP!W29+STK_CHG!W29-INTMARB!W29-INTAVI!W29</f>
        <v>0</v>
      </c>
      <c r="X29" s="10">
        <f>PPRD!X29+RCV_RCY!X29+IMP!X29-EXP!X29+STK_CHG!X29-INTMARB!X29-INTAVI!X29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PPRD!C30+RCV_RCY!C30+IMP!C30-EXP!C30+STK_CHG!C30-INTMARB!C30-INTAVI!C30</f>
        <v>701.75511607910573</v>
      </c>
      <c r="D30" s="10">
        <f>PPRD!D30+RCV_RCY!D30+IMP!D30-EXP!D30+STK_CHG!D30-INTMARB!D30-INTAVI!D30</f>
        <v>567.47257093723124</v>
      </c>
      <c r="E30" s="10">
        <f>PPRD!E30+RCV_RCY!E30+IMP!E30-EXP!E30+STK_CHG!E30-INTMARB!E30-INTAVI!E30</f>
        <v>574.81702493551165</v>
      </c>
      <c r="F30" s="10">
        <f>PPRD!F30+RCV_RCY!F30+IMP!F30-EXP!F30+STK_CHG!F30-INTMARB!F30-INTAVI!F30</f>
        <v>593.08228718830605</v>
      </c>
      <c r="G30" s="10">
        <f>PPRD!G30+RCV_RCY!G30+IMP!G30-EXP!G30+STK_CHG!G30-INTMARB!G30-INTAVI!G30</f>
        <v>419.02553740326744</v>
      </c>
      <c r="H30" s="10">
        <f>PPRD!H30+RCV_RCY!H30+IMP!H30-EXP!H30+STK_CHG!H30-INTMARB!H30-INTAVI!H30</f>
        <v>305.13654342218393</v>
      </c>
      <c r="I30" s="10">
        <f>PPRD!I30+RCV_RCY!I30+IMP!I30-EXP!I30+STK_CHG!I30-INTMARB!I30-INTAVI!I30</f>
        <v>1049.7126397248494</v>
      </c>
      <c r="J30" s="10">
        <f>PPRD!J30+RCV_RCY!J30+IMP!J30-EXP!J30+STK_CHG!J30-INTMARB!J30-INTAVI!J30</f>
        <v>798.083490971625</v>
      </c>
      <c r="K30" s="10">
        <f>PPRD!K30+RCV_RCY!K30+IMP!K30-EXP!K30+STK_CHG!K30-INTMARB!K30-INTAVI!K30</f>
        <v>583.86104901117801</v>
      </c>
      <c r="L30" s="10">
        <f>PPRD!L30+RCV_RCY!L30+IMP!L30-EXP!L30+STK_CHG!L30-INTMARB!L30-INTAVI!L30</f>
        <v>809.63473774720558</v>
      </c>
      <c r="M30" s="10">
        <f>PPRD!M30+RCV_RCY!M30+IMP!M30-EXP!M30+STK_CHG!M30-INTMARB!M30-INTAVI!M30</f>
        <v>427.39466895958719</v>
      </c>
      <c r="N30" s="10">
        <f>PPRD!N30+RCV_RCY!N30+IMP!N30-EXP!N30+STK_CHG!N30-INTMARB!N30-INTAVI!N30</f>
        <v>386.44041272570934</v>
      </c>
      <c r="O30" s="10">
        <f>PPRD!O30+RCV_RCY!O30+IMP!O30-EXP!O30+STK_CHG!O30-INTMARB!O30-INTAVI!O30</f>
        <v>459.94815133276012</v>
      </c>
      <c r="P30" s="10">
        <f>PPRD!P30+RCV_RCY!P30+IMP!P30-EXP!P30+STK_CHG!P30-INTMARB!P30-INTAVI!P30</f>
        <v>1731.6312123817709</v>
      </c>
      <c r="Q30" s="10">
        <f>PPRD!Q30+RCV_RCY!Q30+IMP!Q30-EXP!Q30+STK_CHG!Q30-INTMARB!Q30-INTAVI!Q30</f>
        <v>1462.8030954428207</v>
      </c>
      <c r="R30" s="10">
        <f>PPRD!R30+RCV_RCY!R30+IMP!R30-EXP!R30+STK_CHG!R30-INTMARB!R30-INTAVI!R30</f>
        <v>882.15821152192575</v>
      </c>
      <c r="S30" s="10">
        <f>PPRD!S30+RCV_RCY!S30+IMP!S30-EXP!S30+STK_CHG!S30-INTMARB!S30-INTAVI!S30</f>
        <v>604.38521066208091</v>
      </c>
      <c r="T30" s="10">
        <f>PPRD!T30+RCV_RCY!T30+IMP!T30-EXP!T30+STK_CHG!T30-INTMARB!T30-INTAVI!T30</f>
        <v>947.73903697334526</v>
      </c>
      <c r="U30" s="10">
        <f>PPRD!U30+RCV_RCY!U30+IMP!U30-EXP!U30+STK_CHG!U30-INTMARB!U30-INTAVI!U30</f>
        <v>1177.3445399828029</v>
      </c>
      <c r="V30" s="10">
        <f>PPRD!V30+RCV_RCY!V30+IMP!V30-EXP!V30+STK_CHG!V30-INTMARB!V30-INTAVI!V30</f>
        <v>1338.3652622527941</v>
      </c>
      <c r="W30" s="10">
        <f>PPRD!W30+RCV_RCY!W30+IMP!W30-EXP!W30+STK_CHG!W30-INTMARB!W30-INTAVI!W30</f>
        <v>689.39595872742905</v>
      </c>
      <c r="X30" s="10">
        <f>PPRD!X30+RCV_RCY!X30+IMP!X30-EXP!X30+STK_CHG!X30-INTMARB!X30-INTAVI!X30</f>
        <v>1364.2124677558038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PPRD!C31+RCV_RCY!C31+IMP!C31-EXP!C31+STK_CHG!C31-INTMARB!C31-INTAVI!C31</f>
        <v>0</v>
      </c>
      <c r="D31" s="10">
        <f>PPRD!D31+RCV_RCY!D31+IMP!D31-EXP!D31+STK_CHG!D31-INTMARB!D31-INTAVI!D31</f>
        <v>0</v>
      </c>
      <c r="E31" s="10">
        <f>PPRD!E31+RCV_RCY!E31+IMP!E31-EXP!E31+STK_CHG!E31-INTMARB!E31-INTAVI!E31</f>
        <v>0</v>
      </c>
      <c r="F31" s="10">
        <f>PPRD!F31+RCV_RCY!F31+IMP!F31-EXP!F31+STK_CHG!F31-INTMARB!F31-INTAVI!F31</f>
        <v>0</v>
      </c>
      <c r="G31" s="10">
        <f>PPRD!G31+RCV_RCY!G31+IMP!G31-EXP!G31+STK_CHG!G31-INTMARB!G31-INTAVI!G31</f>
        <v>0</v>
      </c>
      <c r="H31" s="10">
        <f>PPRD!H31+RCV_RCY!H31+IMP!H31-EXP!H31+STK_CHG!H31-INTMARB!H31-INTAVI!H31</f>
        <v>0</v>
      </c>
      <c r="I31" s="10">
        <f>PPRD!I31+RCV_RCY!I31+IMP!I31-EXP!I31+STK_CHG!I31-INTMARB!I31-INTAVI!I31</f>
        <v>176.62656921754086</v>
      </c>
      <c r="J31" s="10">
        <f>PPRD!J31+RCV_RCY!J31+IMP!J31-EXP!J31+STK_CHG!J31-INTMARB!J31-INTAVI!J31</f>
        <v>167.49071367153911</v>
      </c>
      <c r="K31" s="10">
        <f>PPRD!K31+RCV_RCY!K31+IMP!K31-EXP!K31+STK_CHG!K31-INTMARB!K31-INTAVI!K31</f>
        <v>126.8868443680137</v>
      </c>
      <c r="L31" s="10">
        <f>PPRD!L31+RCV_RCY!L31+IMP!L31-EXP!L31+STK_CHG!L31-INTMARB!L31-INTAVI!L31</f>
        <v>86.605588993981087</v>
      </c>
      <c r="M31" s="10">
        <f>PPRD!M31+RCV_RCY!M31+IMP!M31-EXP!M31+STK_CHG!M31-INTMARB!M31-INTAVI!M31</f>
        <v>106.04754944110057</v>
      </c>
      <c r="N31" s="10">
        <f>PPRD!N31+RCV_RCY!N31+IMP!N31-EXP!N31+STK_CHG!N31-INTMARB!N31-INTAVI!N31</f>
        <v>93.675322441960446</v>
      </c>
      <c r="O31" s="10">
        <f>PPRD!O31+RCV_RCY!O31+IMP!O31-EXP!O31+STK_CHG!O31-INTMARB!O31-INTAVI!O31</f>
        <v>76.884522785898525</v>
      </c>
      <c r="P31" s="10">
        <f>PPRD!P31+RCV_RCY!P31+IMP!P31-EXP!P31+STK_CHG!P31-INTMARB!P31-INTAVI!P31</f>
        <v>106.93129836629406</v>
      </c>
      <c r="Q31" s="10">
        <f>PPRD!Q31+RCV_RCY!Q31+IMP!Q31-EXP!Q31+STK_CHG!Q31-INTMARB!Q31-INTAVI!Q31</f>
        <v>97.210318142734309</v>
      </c>
      <c r="R31" s="10">
        <f>PPRD!R31+RCV_RCY!R31+IMP!R31-EXP!R31+STK_CHG!R31-INTMARB!R31-INTAVI!R31</f>
        <v>48.605159071367154</v>
      </c>
      <c r="S31" s="10">
        <f>PPRD!S31+RCV_RCY!S31+IMP!S31-EXP!S31+STK_CHG!S31-INTMARB!S31-INTAVI!S31</f>
        <v>79.535683576956146</v>
      </c>
      <c r="T31" s="10">
        <f>PPRD!T31+RCV_RCY!T31+IMP!T31-EXP!T31+STK_CHG!T31-INTMARB!T31-INTAVI!T31</f>
        <v>51.440154772141007</v>
      </c>
      <c r="U31" s="10">
        <f>PPRD!U31+RCV_RCY!U31+IMP!U31-EXP!U31+STK_CHG!U31-INTMARB!U31-INTAVI!U31</f>
        <v>82.140068787618219</v>
      </c>
      <c r="V31" s="10">
        <f>PPRD!V31+RCV_RCY!V31+IMP!V31-EXP!V31+STK_CHG!V31-INTMARB!V31-INTAVI!V31</f>
        <v>76.592863284608768</v>
      </c>
      <c r="W31" s="10">
        <f>PPRD!W31+RCV_RCY!W31+IMP!W31-EXP!W31+STK_CHG!W31-INTMARB!W31-INTAVI!W31</f>
        <v>48.417798796216672</v>
      </c>
      <c r="X31" s="10">
        <f>PPRD!X31+RCV_RCY!X31+IMP!X31-EXP!X31+STK_CHG!X31-INTMARB!X31-INTAVI!X31</f>
        <v>38.626913155631982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PPRD!C32+RCV_RCY!C32+IMP!C32-EXP!C32+STK_CHG!C32-INTMARB!C32-INTAVI!C32</f>
        <v>0</v>
      </c>
      <c r="D32" s="10">
        <f>PPRD!D32+RCV_RCY!D32+IMP!D32-EXP!D32+STK_CHG!D32-INTMARB!D32-INTAVI!D32</f>
        <v>0</v>
      </c>
      <c r="E32" s="10">
        <f>PPRD!E32+RCV_RCY!E32+IMP!E32-EXP!E32+STK_CHG!E32-INTMARB!E32-INTAVI!E32</f>
        <v>0</v>
      </c>
      <c r="F32" s="10">
        <f>PPRD!F32+RCV_RCY!F32+IMP!F32-EXP!F32+STK_CHG!F32-INTMARB!F32-INTAVI!F32</f>
        <v>0</v>
      </c>
      <c r="G32" s="10">
        <f>PPRD!G32+RCV_RCY!G32+IMP!G32-EXP!G32+STK_CHG!G32-INTMARB!G32-INTAVI!G32</f>
        <v>0</v>
      </c>
      <c r="H32" s="10">
        <f>PPRD!H32+RCV_RCY!H32+IMP!H32-EXP!H32+STK_CHG!H32-INTMARB!H32-INTAVI!H32</f>
        <v>0</v>
      </c>
      <c r="I32" s="10">
        <f>PPRD!I32+RCV_RCY!I32+IMP!I32-EXP!I32+STK_CHG!I32-INTMARB!I32-INTAVI!I32</f>
        <v>0</v>
      </c>
      <c r="J32" s="10">
        <f>PPRD!J32+RCV_RCY!J32+IMP!J32-EXP!J32+STK_CHG!J32-INTMARB!J32-INTAVI!J32</f>
        <v>0</v>
      </c>
      <c r="K32" s="10">
        <f>PPRD!K32+RCV_RCY!K32+IMP!K32-EXP!K32+STK_CHG!K32-INTMARB!K32-INTAVI!K32</f>
        <v>0</v>
      </c>
      <c r="L32" s="10">
        <f>PPRD!L32+RCV_RCY!L32+IMP!L32-EXP!L32+STK_CHG!L32-INTMARB!L32-INTAVI!L32</f>
        <v>0</v>
      </c>
      <c r="M32" s="10">
        <f>PPRD!M32+RCV_RCY!M32+IMP!M32-EXP!M32+STK_CHG!M32-INTMARB!M32-INTAVI!M32</f>
        <v>0</v>
      </c>
      <c r="N32" s="10">
        <f>PPRD!N32+RCV_RCY!N32+IMP!N32-EXP!N32+STK_CHG!N32-INTMARB!N32-INTAVI!N32</f>
        <v>0</v>
      </c>
      <c r="O32" s="10">
        <f>PPRD!O32+RCV_RCY!O32+IMP!O32-EXP!O32+STK_CHG!O32-INTMARB!O32-INTAVI!O32</f>
        <v>0</v>
      </c>
      <c r="P32" s="10">
        <f>PPRD!P32+RCV_RCY!P32+IMP!P32-EXP!P32+STK_CHG!P32-INTMARB!P32-INTAVI!P32</f>
        <v>0</v>
      </c>
      <c r="Q32" s="10">
        <f>PPRD!Q32+RCV_RCY!Q32+IMP!Q32-EXP!Q32+STK_CHG!Q32-INTMARB!Q32-INTAVI!Q32</f>
        <v>0</v>
      </c>
      <c r="R32" s="10">
        <f>PPRD!R32+RCV_RCY!R32+IMP!R32-EXP!R32+STK_CHG!R32-INTMARB!R32-INTAVI!R32</f>
        <v>0</v>
      </c>
      <c r="S32" s="10">
        <f>PPRD!S32+RCV_RCY!S32+IMP!S32-EXP!S32+STK_CHG!S32-INTMARB!S32-INTAVI!S32</f>
        <v>0</v>
      </c>
      <c r="T32" s="10">
        <f>PPRD!T32+RCV_RCY!T32+IMP!T32-EXP!T32+STK_CHG!T32-INTMARB!T32-INTAVI!T32</f>
        <v>0</v>
      </c>
      <c r="U32" s="10">
        <f>PPRD!U32+RCV_RCY!U32+IMP!U32-EXP!U32+STK_CHG!U32-INTMARB!U32-INTAVI!U32</f>
        <v>0</v>
      </c>
      <c r="V32" s="10">
        <f>PPRD!V32+RCV_RCY!V32+IMP!V32-EXP!V32+STK_CHG!V32-INTMARB!V32-INTAVI!V32</f>
        <v>0</v>
      </c>
      <c r="W32" s="10">
        <f>PPRD!W32+RCV_RCY!W32+IMP!W32-EXP!W32+STK_CHG!W32-INTMARB!W32-INTAVI!W32</f>
        <v>0</v>
      </c>
      <c r="X32" s="10">
        <f>PPRD!X32+RCV_RCY!X32+IMP!X32-EXP!X32+STK_CHG!X32-INTMARB!X32-INTAVI!X32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2391.0145313843514</v>
      </c>
      <c r="D33" s="29">
        <f t="shared" si="18"/>
        <v>2091.6395528804815</v>
      </c>
      <c r="E33" s="29">
        <f t="shared" si="18"/>
        <v>3344.3307824591575</v>
      </c>
      <c r="F33" s="29">
        <f t="shared" si="18"/>
        <v>1244.7917454858125</v>
      </c>
      <c r="G33" s="29">
        <f t="shared" si="18"/>
        <v>1523.9583834909713</v>
      </c>
      <c r="H33" s="29">
        <f t="shared" si="18"/>
        <v>1676.4539982803096</v>
      </c>
      <c r="I33" s="29">
        <f t="shared" si="18"/>
        <v>-1190.3453138435082</v>
      </c>
      <c r="J33" s="29">
        <f t="shared" si="18"/>
        <v>-71.361134995700795</v>
      </c>
      <c r="K33" s="29">
        <f t="shared" si="18"/>
        <v>-300.70447119518451</v>
      </c>
      <c r="L33" s="29">
        <f t="shared" si="18"/>
        <v>352.05649183147</v>
      </c>
      <c r="M33" s="29">
        <f t="shared" si="18"/>
        <v>-632.22527944969841</v>
      </c>
      <c r="N33" s="29">
        <f t="shared" si="18"/>
        <v>-421.64926913155625</v>
      </c>
      <c r="O33" s="29">
        <f t="shared" si="18"/>
        <v>-2515.1944110060185</v>
      </c>
      <c r="P33" s="29">
        <f t="shared" si="18"/>
        <v>-4737.7567497850378</v>
      </c>
      <c r="Q33" s="29">
        <f t="shared" si="18"/>
        <v>-3416.6187446259678</v>
      </c>
      <c r="R33" s="29">
        <f t="shared" si="18"/>
        <v>-5852.0875322441971</v>
      </c>
      <c r="S33" s="29">
        <f t="shared" si="18"/>
        <v>-5768.7863284608775</v>
      </c>
      <c r="T33" s="29">
        <f t="shared" si="18"/>
        <v>-6225.8760963026634</v>
      </c>
      <c r="U33" s="29">
        <f t="shared" si="18"/>
        <v>-5272.9967325881335</v>
      </c>
      <c r="V33" s="29">
        <f t="shared" si="18"/>
        <v>-3479.3832330180571</v>
      </c>
      <c r="W33" s="29">
        <f t="shared" si="18"/>
        <v>-3520.4247635425618</v>
      </c>
      <c r="X33" s="29">
        <f t="shared" ref="X33" si="19">SUM(X34:X50)</f>
        <v>-2689.8505588993976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PPRD!C34+RCV_RCY!C34+IMP!C34-EXP!C34+STK_CHG!C34-INTMARB!C34-INTAVI!C34</f>
        <v>0</v>
      </c>
      <c r="D34" s="10">
        <f>PPRD!D34+RCV_RCY!D34+IMP!D34-EXP!D34+STK_CHG!D34-INTMARB!D34-INTAVI!D34</f>
        <v>0</v>
      </c>
      <c r="E34" s="10">
        <f>PPRD!E34+RCV_RCY!E34+IMP!E34-EXP!E34+STK_CHG!E34-INTMARB!E34-INTAVI!E34</f>
        <v>0</v>
      </c>
      <c r="F34" s="10">
        <f>PPRD!F34+RCV_RCY!F34+IMP!F34-EXP!F34+STK_CHG!F34-INTMARB!F34-INTAVI!F34</f>
        <v>0</v>
      </c>
      <c r="G34" s="10">
        <f>PPRD!G34+RCV_RCY!G34+IMP!G34-EXP!G34+STK_CHG!G34-INTMARB!G34-INTAVI!G34</f>
        <v>0</v>
      </c>
      <c r="H34" s="10">
        <f>PPRD!H34+RCV_RCY!H34+IMP!H34-EXP!H34+STK_CHG!H34-INTMARB!H34-INTAVI!H34</f>
        <v>0</v>
      </c>
      <c r="I34" s="10">
        <f>PPRD!I34+RCV_RCY!I34+IMP!I34-EXP!I34+STK_CHG!I34-INTMARB!I34-INTAVI!I34</f>
        <v>0</v>
      </c>
      <c r="J34" s="10">
        <f>PPRD!J34+RCV_RCY!J34+IMP!J34-EXP!J34+STK_CHG!J34-INTMARB!J34-INTAVI!J34</f>
        <v>0</v>
      </c>
      <c r="K34" s="10">
        <f>PPRD!K34+RCV_RCY!K34+IMP!K34-EXP!K34+STK_CHG!K34-INTMARB!K34-INTAVI!K34</f>
        <v>0</v>
      </c>
      <c r="L34" s="10">
        <f>PPRD!L34+RCV_RCY!L34+IMP!L34-EXP!L34+STK_CHG!L34-INTMARB!L34-INTAVI!L34</f>
        <v>0</v>
      </c>
      <c r="M34" s="10">
        <f>PPRD!M34+RCV_RCY!M34+IMP!M34-EXP!M34+STK_CHG!M34-INTMARB!M34-INTAVI!M34</f>
        <v>0</v>
      </c>
      <c r="N34" s="10">
        <f>PPRD!N34+RCV_RCY!N34+IMP!N34-EXP!N34+STK_CHG!N34-INTMARB!N34-INTAVI!N34</f>
        <v>0</v>
      </c>
      <c r="O34" s="10">
        <f>PPRD!O34+RCV_RCY!O34+IMP!O34-EXP!O34+STK_CHG!O34-INTMARB!O34-INTAVI!O34</f>
        <v>0</v>
      </c>
      <c r="P34" s="10">
        <f>PPRD!P34+RCV_RCY!P34+IMP!P34-EXP!P34+STK_CHG!P34-INTMARB!P34-INTAVI!P34</f>
        <v>0</v>
      </c>
      <c r="Q34" s="10">
        <f>PPRD!Q34+RCV_RCY!Q34+IMP!Q34-EXP!Q34+STK_CHG!Q34-INTMARB!Q34-INTAVI!Q34</f>
        <v>0</v>
      </c>
      <c r="R34" s="10">
        <f>PPRD!R34+RCV_RCY!R34+IMP!R34-EXP!R34+STK_CHG!R34-INTMARB!R34-INTAVI!R34</f>
        <v>0</v>
      </c>
      <c r="S34" s="10">
        <f>PPRD!S34+RCV_RCY!S34+IMP!S34-EXP!S34+STK_CHG!S34-INTMARB!S34-INTAVI!S34</f>
        <v>0</v>
      </c>
      <c r="T34" s="10">
        <f>PPRD!T34+RCV_RCY!T34+IMP!T34-EXP!T34+STK_CHG!T34-INTMARB!T34-INTAVI!T34</f>
        <v>0</v>
      </c>
      <c r="U34" s="10">
        <f>PPRD!U34+RCV_RCY!U34+IMP!U34-EXP!U34+STK_CHG!U34-INTMARB!U34-INTAVI!U34</f>
        <v>0</v>
      </c>
      <c r="V34" s="10">
        <f>PPRD!V34+RCV_RCY!V34+IMP!V34-EXP!V34+STK_CHG!V34-INTMARB!V34-INTAVI!V34</f>
        <v>0</v>
      </c>
      <c r="W34" s="10">
        <f>PPRD!W34+RCV_RCY!W34+IMP!W34-EXP!W34+STK_CHG!W34-INTMARB!W34-INTAVI!W34</f>
        <v>0</v>
      </c>
      <c r="X34" s="10">
        <f>PPRD!X34+RCV_RCY!X34+IMP!X34-EXP!X34+STK_CHG!X34-INTMARB!X34-INTAVI!X34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PPRD!C35+RCV_RCY!C35+IMP!C35-EXP!C35+STK_CHG!C35-INTMARB!C35-INTAVI!C35</f>
        <v>0</v>
      </c>
      <c r="D35" s="10">
        <f>PPRD!D35+RCV_RCY!D35+IMP!D35-EXP!D35+STK_CHG!D35-INTMARB!D35-INTAVI!D35</f>
        <v>0</v>
      </c>
      <c r="E35" s="10">
        <f>PPRD!E35+RCV_RCY!E35+IMP!E35-EXP!E35+STK_CHG!E35-INTMARB!E35-INTAVI!E35</f>
        <v>0</v>
      </c>
      <c r="F35" s="10">
        <f>PPRD!F35+RCV_RCY!F35+IMP!F35-EXP!F35+STK_CHG!F35-INTMARB!F35-INTAVI!F35</f>
        <v>0</v>
      </c>
      <c r="G35" s="10">
        <f>PPRD!G35+RCV_RCY!G35+IMP!G35-EXP!G35+STK_CHG!G35-INTMARB!G35-INTAVI!G35</f>
        <v>0</v>
      </c>
      <c r="H35" s="10">
        <f>PPRD!H35+RCV_RCY!H35+IMP!H35-EXP!H35+STK_CHG!H35-INTMARB!H35-INTAVI!H35</f>
        <v>0</v>
      </c>
      <c r="I35" s="10">
        <f>PPRD!I35+RCV_RCY!I35+IMP!I35-EXP!I35+STK_CHG!I35-INTMARB!I35-INTAVI!I35</f>
        <v>0</v>
      </c>
      <c r="J35" s="10">
        <f>PPRD!J35+RCV_RCY!J35+IMP!J35-EXP!J35+STK_CHG!J35-INTMARB!J35-INTAVI!J35</f>
        <v>0</v>
      </c>
      <c r="K35" s="10">
        <f>PPRD!K35+RCV_RCY!K35+IMP!K35-EXP!K35+STK_CHG!K35-INTMARB!K35-INTAVI!K35</f>
        <v>0</v>
      </c>
      <c r="L35" s="10">
        <f>PPRD!L35+RCV_RCY!L35+IMP!L35-EXP!L35+STK_CHG!L35-INTMARB!L35-INTAVI!L35</f>
        <v>0</v>
      </c>
      <c r="M35" s="10">
        <f>PPRD!M35+RCV_RCY!M35+IMP!M35-EXP!M35+STK_CHG!M35-INTMARB!M35-INTAVI!M35</f>
        <v>0</v>
      </c>
      <c r="N35" s="10">
        <f>PPRD!N35+RCV_RCY!N35+IMP!N35-EXP!N35+STK_CHG!N35-INTMARB!N35-INTAVI!N35</f>
        <v>0</v>
      </c>
      <c r="O35" s="10">
        <f>PPRD!O35+RCV_RCY!O35+IMP!O35-EXP!O35+STK_CHG!O35-INTMARB!O35-INTAVI!O35</f>
        <v>0</v>
      </c>
      <c r="P35" s="10">
        <f>PPRD!P35+RCV_RCY!P35+IMP!P35-EXP!P35+STK_CHG!P35-INTMARB!P35-INTAVI!P35</f>
        <v>0</v>
      </c>
      <c r="Q35" s="10">
        <f>PPRD!Q35+RCV_RCY!Q35+IMP!Q35-EXP!Q35+STK_CHG!Q35-INTMARB!Q35-INTAVI!Q35</f>
        <v>0</v>
      </c>
      <c r="R35" s="10">
        <f>PPRD!R35+RCV_RCY!R35+IMP!R35-EXP!R35+STK_CHG!R35-INTMARB!R35-INTAVI!R35</f>
        <v>0</v>
      </c>
      <c r="S35" s="10">
        <f>PPRD!S35+RCV_RCY!S35+IMP!S35-EXP!S35+STK_CHG!S35-INTMARB!S35-INTAVI!S35</f>
        <v>0</v>
      </c>
      <c r="T35" s="10">
        <f>PPRD!T35+RCV_RCY!T35+IMP!T35-EXP!T35+STK_CHG!T35-INTMARB!T35-INTAVI!T35</f>
        <v>0</v>
      </c>
      <c r="U35" s="10">
        <f>PPRD!U35+RCV_RCY!U35+IMP!U35-EXP!U35+STK_CHG!U35-INTMARB!U35-INTAVI!U35</f>
        <v>0</v>
      </c>
      <c r="V35" s="10">
        <f>PPRD!V35+RCV_RCY!V35+IMP!V35-EXP!V35+STK_CHG!V35-INTMARB!V35-INTAVI!V35</f>
        <v>0</v>
      </c>
      <c r="W35" s="10">
        <f>PPRD!W35+RCV_RCY!W35+IMP!W35-EXP!W35+STK_CHG!W35-INTMARB!W35-INTAVI!W35</f>
        <v>0</v>
      </c>
      <c r="X35" s="10">
        <f>PPRD!X35+RCV_RCY!X35+IMP!X35-EXP!X35+STK_CHG!X35-INTMARB!X35-INTAVI!X35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PPRD!C36+RCV_RCY!C36+IMP!C36-EXP!C36+STK_CHG!C36-INTMARB!C36-INTAVI!C36</f>
        <v>830.35975924333616</v>
      </c>
      <c r="D36" s="10">
        <f>PPRD!D36+RCV_RCY!D36+IMP!D36-EXP!D36+STK_CHG!D36-INTMARB!D36-INTAVI!D36</f>
        <v>742.23989681857267</v>
      </c>
      <c r="E36" s="10">
        <f>PPRD!E36+RCV_RCY!E36+IMP!E36-EXP!E36+STK_CHG!E36-INTMARB!E36-INTAVI!E36</f>
        <v>791.94849527085125</v>
      </c>
      <c r="F36" s="10">
        <f>PPRD!F36+RCV_RCY!F36+IMP!F36-EXP!F36+STK_CHG!F36-INTMARB!F36-INTAVI!F36</f>
        <v>619.09819432502161</v>
      </c>
      <c r="G36" s="10">
        <f>PPRD!G36+RCV_RCY!G36+IMP!G36-EXP!G36+STK_CHG!G36-INTMARB!G36-INTAVI!G36</f>
        <v>640.69862424763539</v>
      </c>
      <c r="H36" s="10">
        <f>PPRD!H36+RCV_RCY!H36+IMP!H36-EXP!H36+STK_CHG!H36-INTMARB!H36-INTAVI!H36</f>
        <v>537.87042132416161</v>
      </c>
      <c r="I36" s="10">
        <f>PPRD!I36+RCV_RCY!I36+IMP!I36-EXP!I36+STK_CHG!I36-INTMARB!I36-INTAVI!I36</f>
        <v>510.75090283748915</v>
      </c>
      <c r="J36" s="10">
        <f>PPRD!J36+RCV_RCY!J36+IMP!J36-EXP!J36+STK_CHG!J36-INTMARB!J36-INTAVI!J36</f>
        <v>539.45726569217538</v>
      </c>
      <c r="K36" s="10">
        <f>PPRD!K36+RCV_RCY!K36+IMP!K36-EXP!K36+STK_CHG!K36-INTMARB!K36-INTAVI!K36</f>
        <v>525.1743766122097</v>
      </c>
      <c r="L36" s="10">
        <f>PPRD!L36+RCV_RCY!L36+IMP!L36-EXP!L36+STK_CHG!L36-INTMARB!L36-INTAVI!L36</f>
        <v>450.46337059329329</v>
      </c>
      <c r="M36" s="10">
        <f>PPRD!M36+RCV_RCY!M36+IMP!M36-EXP!M36+STK_CHG!M36-INTMARB!M36-INTAVI!M36</f>
        <v>387.83791917454857</v>
      </c>
      <c r="N36" s="10">
        <f>PPRD!N36+RCV_RCY!N36+IMP!N36-EXP!N36+STK_CHG!N36-INTMARB!N36-INTAVI!N36</f>
        <v>427.39079965606192</v>
      </c>
      <c r="O36" s="10">
        <f>PPRD!O36+RCV_RCY!O36+IMP!O36-EXP!O36+STK_CHG!O36-INTMARB!O36-INTAVI!O36</f>
        <v>384.54187446259658</v>
      </c>
      <c r="P36" s="10">
        <f>PPRD!P36+RCV_RCY!P36+IMP!P36-EXP!P36+STK_CHG!P36-INTMARB!P36-INTAVI!P36</f>
        <v>607.57618228718832</v>
      </c>
      <c r="Q36" s="10">
        <f>PPRD!Q36+RCV_RCY!Q36+IMP!Q36-EXP!Q36+STK_CHG!Q36-INTMARB!Q36-INTAVI!Q36</f>
        <v>853.68306104901103</v>
      </c>
      <c r="R36" s="10">
        <f>PPRD!R36+RCV_RCY!R36+IMP!R36-EXP!R36+STK_CHG!R36-INTMARB!R36-INTAVI!R36</f>
        <v>736.12304385210655</v>
      </c>
      <c r="S36" s="10">
        <f>PPRD!S36+RCV_RCY!S36+IMP!S36-EXP!S36+STK_CHG!S36-INTMARB!S36-INTAVI!S36</f>
        <v>672.39905417024931</v>
      </c>
      <c r="T36" s="10">
        <f>PPRD!T36+RCV_RCY!T36+IMP!T36-EXP!T36+STK_CHG!T36-INTMARB!T36-INTAVI!T36</f>
        <v>623.28417884780731</v>
      </c>
      <c r="U36" s="10">
        <f>PPRD!U36+RCV_RCY!U36+IMP!U36-EXP!U36+STK_CHG!U36-INTMARB!U36-INTAVI!U36</f>
        <v>540.33955288048139</v>
      </c>
      <c r="V36" s="10">
        <f>PPRD!V36+RCV_RCY!V36+IMP!V36-EXP!V36+STK_CHG!V36-INTMARB!V36-INTAVI!V36</f>
        <v>764.96577815993112</v>
      </c>
      <c r="W36" s="10">
        <f>PPRD!W36+RCV_RCY!W36+IMP!W36-EXP!W36+STK_CHG!W36-INTMARB!W36-INTAVI!W36</f>
        <v>780.26079105760959</v>
      </c>
      <c r="X36" s="10">
        <f>PPRD!X36+RCV_RCY!X36+IMP!X36-EXP!X36+STK_CHG!X36-INTMARB!X36-INTAVI!X36</f>
        <v>778.45236457437647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PPRD!C37+RCV_RCY!C37+IMP!C37-EXP!C37+STK_CHG!C37-INTMARB!C37-INTAVI!C37</f>
        <v>-270.71745485812556</v>
      </c>
      <c r="D37" s="10">
        <f>PPRD!D37+RCV_RCY!D37+IMP!D37-EXP!D37+STK_CHG!D37-INTMARB!D37-INTAVI!D37</f>
        <v>-663.41840068787621</v>
      </c>
      <c r="E37" s="10">
        <f>PPRD!E37+RCV_RCY!E37+IMP!E37-EXP!E37+STK_CHG!E37-INTMARB!E37-INTAVI!E37</f>
        <v>-502.91392949269135</v>
      </c>
      <c r="F37" s="10">
        <f>PPRD!F37+RCV_RCY!F37+IMP!F37-EXP!F37+STK_CHG!F37-INTMARB!F37-INTAVI!F37</f>
        <v>-786.47188306104897</v>
      </c>
      <c r="G37" s="10">
        <f>PPRD!G37+RCV_RCY!G37+IMP!G37-EXP!G37+STK_CHG!G37-INTMARB!G37-INTAVI!G37</f>
        <v>-688.02906276870158</v>
      </c>
      <c r="H37" s="10">
        <f>PPRD!H37+RCV_RCY!H37+IMP!H37-EXP!H37+STK_CHG!H37-INTMARB!H37-INTAVI!H37</f>
        <v>-749.02072226999132</v>
      </c>
      <c r="I37" s="10">
        <f>PPRD!I37+RCV_RCY!I37+IMP!I37-EXP!I37+STK_CHG!I37-INTMARB!I37-INTAVI!I37</f>
        <v>-1168.4723129836625</v>
      </c>
      <c r="J37" s="10">
        <f>PPRD!J37+RCV_RCY!J37+IMP!J37-EXP!J37+STK_CHG!J37-INTMARB!J37-INTAVI!J37</f>
        <v>-1088.7551160791056</v>
      </c>
      <c r="K37" s="10">
        <f>PPRD!K37+RCV_RCY!K37+IMP!K37-EXP!K37+STK_CHG!K37-INTMARB!K37-INTAVI!K37</f>
        <v>-697.81212381771263</v>
      </c>
      <c r="L37" s="10">
        <f>PPRD!L37+RCV_RCY!L37+IMP!L37-EXP!L37+STK_CHG!L37-INTMARB!L37-INTAVI!L37</f>
        <v>-625.29862424763542</v>
      </c>
      <c r="M37" s="10">
        <f>PPRD!M37+RCV_RCY!M37+IMP!M37-EXP!M37+STK_CHG!M37-INTMARB!M37-INTAVI!M37</f>
        <v>-869.11238177128052</v>
      </c>
      <c r="N37" s="10">
        <f>PPRD!N37+RCV_RCY!N37+IMP!N37-EXP!N37+STK_CHG!N37-INTMARB!N37-INTAVI!N37</f>
        <v>-657.87721410146173</v>
      </c>
      <c r="O37" s="10">
        <f>PPRD!O37+RCV_RCY!O37+IMP!O37-EXP!O37+STK_CHG!O37-INTMARB!O37-INTAVI!O37</f>
        <v>-750.35829750644882</v>
      </c>
      <c r="P37" s="10">
        <f>PPRD!P37+RCV_RCY!P37+IMP!P37-EXP!P37+STK_CHG!P37-INTMARB!P37-INTAVI!P37</f>
        <v>-1325.2125537403265</v>
      </c>
      <c r="Q37" s="10">
        <f>PPRD!Q37+RCV_RCY!Q37+IMP!Q37-EXP!Q37+STK_CHG!Q37-INTMARB!Q37-INTAVI!Q37</f>
        <v>-889.0799656061904</v>
      </c>
      <c r="R37" s="10">
        <f>PPRD!R37+RCV_RCY!R37+IMP!R37-EXP!R37+STK_CHG!R37-INTMARB!R37-INTAVI!R37</f>
        <v>-1739.2758383490973</v>
      </c>
      <c r="S37" s="10">
        <f>PPRD!S37+RCV_RCY!S37+IMP!S37-EXP!S37+STK_CHG!S37-INTMARB!S37-INTAVI!S37</f>
        <v>-1679.3732588134135</v>
      </c>
      <c r="T37" s="10">
        <f>PPRD!T37+RCV_RCY!T37+IMP!T37-EXP!T37+STK_CHG!T37-INTMARB!T37-INTAVI!T37</f>
        <v>-1800.1820292347381</v>
      </c>
      <c r="U37" s="10">
        <f>PPRD!U37+RCV_RCY!U37+IMP!U37-EXP!U37+STK_CHG!U37-INTMARB!U37-INTAVI!U37</f>
        <v>-1574.5280309544285</v>
      </c>
      <c r="V37" s="10">
        <f>PPRD!V37+RCV_RCY!V37+IMP!V37-EXP!V37+STK_CHG!V37-INTMARB!V37-INTAVI!V37</f>
        <v>-1409.4891659501284</v>
      </c>
      <c r="W37" s="10">
        <f>PPRD!W37+RCV_RCY!W37+IMP!W37-EXP!W37+STK_CHG!W37-INTMARB!W37-INTAVI!W37</f>
        <v>-1126.8310404127258</v>
      </c>
      <c r="X37" s="10">
        <f>PPRD!X37+RCV_RCY!X37+IMP!X37-EXP!X37+STK_CHG!X37-INTMARB!X37-INTAVI!X37</f>
        <v>-1249.7731728288904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PPRD!C38+RCV_RCY!C38+IMP!C38-EXP!C38+STK_CHG!C38-INTMARB!C38-INTAVI!C38</f>
        <v>3.1742906276870162</v>
      </c>
      <c r="D38" s="10">
        <f>PPRD!D38+RCV_RCY!D38+IMP!D38-EXP!D38+STK_CHG!D38-INTMARB!D38-INTAVI!D38</f>
        <v>2.116165090283749</v>
      </c>
      <c r="E38" s="10">
        <f>PPRD!E38+RCV_RCY!E38+IMP!E38-EXP!E38+STK_CHG!E38-INTMARB!E38-INTAVI!E38</f>
        <v>3.1742906276870162</v>
      </c>
      <c r="F38" s="10">
        <f>PPRD!F38+RCV_RCY!F38+IMP!F38-EXP!F38+STK_CHG!F38-INTMARB!F38-INTAVI!F38</f>
        <v>3.1742906276870162</v>
      </c>
      <c r="G38" s="10">
        <f>PPRD!G38+RCV_RCY!G38+IMP!G38-EXP!G38+STK_CHG!G38-INTMARB!G38-INTAVI!G38</f>
        <v>2.1400687876182287</v>
      </c>
      <c r="H38" s="10">
        <f>PPRD!H38+RCV_RCY!H38+IMP!H38-EXP!H38+STK_CHG!H38-INTMARB!H38-INTAVI!H38</f>
        <v>3.2100601891659499</v>
      </c>
      <c r="I38" s="10">
        <f>PPRD!I38+RCV_RCY!I38+IMP!I38-EXP!I38+STK_CHG!I38-INTMARB!I38-INTAVI!I38</f>
        <v>3.2100601891659499</v>
      </c>
      <c r="J38" s="10">
        <f>PPRD!J38+RCV_RCY!J38+IMP!J38-EXP!J38+STK_CHG!J38-INTMARB!J38-INTAVI!J38</f>
        <v>2.1018916595012902</v>
      </c>
      <c r="K38" s="10">
        <f>PPRD!K38+RCV_RCY!K38+IMP!K38-EXP!K38+STK_CHG!K38-INTMARB!K38-INTAVI!K38</f>
        <v>2.101805674978503</v>
      </c>
      <c r="L38" s="10">
        <f>PPRD!L38+RCV_RCY!L38+IMP!L38-EXP!L38+STK_CHG!L38-INTMARB!L38-INTAVI!L38</f>
        <v>3.1527944969905422</v>
      </c>
      <c r="M38" s="10">
        <f>PPRD!M38+RCV_RCY!M38+IMP!M38-EXP!M38+STK_CHG!M38-INTMARB!M38-INTAVI!M38</f>
        <v>3.1527944969905422</v>
      </c>
      <c r="N38" s="10">
        <f>PPRD!N38+RCV_RCY!N38+IMP!N38-EXP!N38+STK_CHG!N38-INTMARB!N38-INTAVI!N38</f>
        <v>2.101805674978503</v>
      </c>
      <c r="O38" s="10">
        <f>PPRD!O38+RCV_RCY!O38+IMP!O38-EXP!O38+STK_CHG!O38-INTMARB!O38-INTAVI!O38</f>
        <v>1.050902837489252</v>
      </c>
      <c r="P38" s="10">
        <f>PPRD!P38+RCV_RCY!P38+IMP!P38-EXP!P38+STK_CHG!P38-INTMARB!P38-INTAVI!P38</f>
        <v>2.101805674978503</v>
      </c>
      <c r="Q38" s="10">
        <f>PPRD!Q38+RCV_RCY!Q38+IMP!Q38-EXP!Q38+STK_CHG!Q38-INTMARB!Q38-INTAVI!Q38</f>
        <v>2.1018056749785039</v>
      </c>
      <c r="R38" s="10">
        <f>PPRD!R38+RCV_RCY!R38+IMP!R38-EXP!R38+STK_CHG!R38-INTMARB!R38-INTAVI!R38</f>
        <v>1.050902837489252</v>
      </c>
      <c r="S38" s="10">
        <f>PPRD!S38+RCV_RCY!S38+IMP!S38-EXP!S38+STK_CHG!S38-INTMARB!S38-INTAVI!S38</f>
        <v>1.050902837489252</v>
      </c>
      <c r="T38" s="10">
        <f>PPRD!T38+RCV_RCY!T38+IMP!T38-EXP!T38+STK_CHG!T38-INTMARB!T38-INTAVI!T38</f>
        <v>0.8691315563198625</v>
      </c>
      <c r="U38" s="10">
        <f>PPRD!U38+RCV_RCY!U38+IMP!U38-EXP!U38+STK_CHG!U38-INTMARB!U38-INTAVI!U38</f>
        <v>1.2610490111779884</v>
      </c>
      <c r="V38" s="10">
        <f>PPRD!V38+RCV_RCY!V38+IMP!V38-EXP!V38+STK_CHG!V38-INTMARB!V38-INTAVI!V38</f>
        <v>1.2884780739466901</v>
      </c>
      <c r="W38" s="10">
        <f>PPRD!W38+RCV_RCY!W38+IMP!W38-EXP!W38+STK_CHG!W38-INTMARB!W38-INTAVI!W38</f>
        <v>1.3378331900257958</v>
      </c>
      <c r="X38" s="10">
        <f>PPRD!X38+RCV_RCY!X38+IMP!X38-EXP!X38+STK_CHG!X38-INTMARB!X38-INTAVI!X38</f>
        <v>1.3944969905417028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PPRD!C39+RCV_RCY!C39+IMP!C39-EXP!C39+STK_CHG!C39-INTMARB!C39-INTAVI!C39</f>
        <v>0</v>
      </c>
      <c r="D39" s="10">
        <f>PPRD!D39+RCV_RCY!D39+IMP!D39-EXP!D39+STK_CHG!D39-INTMARB!D39-INTAVI!D39</f>
        <v>0</v>
      </c>
      <c r="E39" s="10">
        <f>PPRD!E39+RCV_RCY!E39+IMP!E39-EXP!E39+STK_CHG!E39-INTMARB!E39-INTAVI!E39</f>
        <v>0</v>
      </c>
      <c r="F39" s="10">
        <f>PPRD!F39+RCV_RCY!F39+IMP!F39-EXP!F39+STK_CHG!F39-INTMARB!F39-INTAVI!F39</f>
        <v>0</v>
      </c>
      <c r="G39" s="10">
        <f>PPRD!G39+RCV_RCY!G39+IMP!G39-EXP!G39+STK_CHG!G39-INTMARB!G39-INTAVI!G39</f>
        <v>0</v>
      </c>
      <c r="H39" s="10">
        <f>PPRD!H39+RCV_RCY!H39+IMP!H39-EXP!H39+STK_CHG!H39-INTMARB!H39-INTAVI!H39</f>
        <v>0</v>
      </c>
      <c r="I39" s="10">
        <f>PPRD!I39+RCV_RCY!I39+IMP!I39-EXP!I39+STK_CHG!I39-INTMARB!I39-INTAVI!I39</f>
        <v>0</v>
      </c>
      <c r="J39" s="10">
        <f>PPRD!J39+RCV_RCY!J39+IMP!J39-EXP!J39+STK_CHG!J39-INTMARB!J39-INTAVI!J39</f>
        <v>0</v>
      </c>
      <c r="K39" s="10">
        <f>PPRD!K39+RCV_RCY!K39+IMP!K39-EXP!K39+STK_CHG!K39-INTMARB!K39-INTAVI!K39</f>
        <v>0</v>
      </c>
      <c r="L39" s="10">
        <f>PPRD!L39+RCV_RCY!L39+IMP!L39-EXP!L39+STK_CHG!L39-INTMARB!L39-INTAVI!L39</f>
        <v>0</v>
      </c>
      <c r="M39" s="10">
        <f>PPRD!M39+RCV_RCY!M39+IMP!M39-EXP!M39+STK_CHG!M39-INTMARB!M39-INTAVI!M39</f>
        <v>0</v>
      </c>
      <c r="N39" s="10">
        <f>PPRD!N39+RCV_RCY!N39+IMP!N39-EXP!N39+STK_CHG!N39-INTMARB!N39-INTAVI!N39</f>
        <v>0</v>
      </c>
      <c r="O39" s="10">
        <f>PPRD!O39+RCV_RCY!O39+IMP!O39-EXP!O39+STK_CHG!O39-INTMARB!O39-INTAVI!O39</f>
        <v>0</v>
      </c>
      <c r="P39" s="10">
        <f>PPRD!P39+RCV_RCY!P39+IMP!P39-EXP!P39+STK_CHG!P39-INTMARB!P39-INTAVI!P39</f>
        <v>0</v>
      </c>
      <c r="Q39" s="10">
        <f>PPRD!Q39+RCV_RCY!Q39+IMP!Q39-EXP!Q39+STK_CHG!Q39-INTMARB!Q39-INTAVI!Q39</f>
        <v>0</v>
      </c>
      <c r="R39" s="10">
        <f>PPRD!R39+RCV_RCY!R39+IMP!R39-EXP!R39+STK_CHG!R39-INTMARB!R39-INTAVI!R39</f>
        <v>0</v>
      </c>
      <c r="S39" s="10">
        <f>PPRD!S39+RCV_RCY!S39+IMP!S39-EXP!S39+STK_CHG!S39-INTMARB!S39-INTAVI!S39</f>
        <v>0</v>
      </c>
      <c r="T39" s="10">
        <f>PPRD!T39+RCV_RCY!T39+IMP!T39-EXP!T39+STK_CHG!T39-INTMARB!T39-INTAVI!T39</f>
        <v>0</v>
      </c>
      <c r="U39" s="10">
        <f>PPRD!U39+RCV_RCY!U39+IMP!U39-EXP!U39+STK_CHG!U39-INTMARB!U39-INTAVI!U39</f>
        <v>0</v>
      </c>
      <c r="V39" s="10">
        <f>PPRD!V39+RCV_RCY!V39+IMP!V39-EXP!V39+STK_CHG!V39-INTMARB!V39-INTAVI!V39</f>
        <v>0</v>
      </c>
      <c r="W39" s="10">
        <f>PPRD!W39+RCV_RCY!W39+IMP!W39-EXP!W39+STK_CHG!W39-INTMARB!W39-INTAVI!W39</f>
        <v>0</v>
      </c>
      <c r="X39" s="10">
        <f>PPRD!X39+RCV_RCY!X39+IMP!X39-EXP!X39+STK_CHG!X39-INTMARB!X39-INTAVI!X39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PPRD!C40+RCV_RCY!C40+IMP!C40-EXP!C40+STK_CHG!C40-INTMARB!C40-INTAVI!C40</f>
        <v>-690.1289767841788</v>
      </c>
      <c r="D40" s="10">
        <f>PPRD!D40+RCV_RCY!D40+IMP!D40-EXP!D40+STK_CHG!D40-INTMARB!D40-INTAVI!D40</f>
        <v>-515.46663800515887</v>
      </c>
      <c r="E40" s="10">
        <f>PPRD!E40+RCV_RCY!E40+IMP!E40-EXP!E40+STK_CHG!E40-INTMARB!E40-INTAVI!E40</f>
        <v>-399.38013757523629</v>
      </c>
      <c r="F40" s="10">
        <f>PPRD!F40+RCV_RCY!F40+IMP!F40-EXP!F40+STK_CHG!F40-INTMARB!F40-INTAVI!F40</f>
        <v>-609.18787618228703</v>
      </c>
      <c r="G40" s="10">
        <f>PPRD!G40+RCV_RCY!G40+IMP!G40-EXP!G40+STK_CHG!G40-INTMARB!G40-INTAVI!G40</f>
        <v>-681.60885640584684</v>
      </c>
      <c r="H40" s="10">
        <f>PPRD!H40+RCV_RCY!H40+IMP!H40-EXP!H40+STK_CHG!H40-INTMARB!H40-INTAVI!H40</f>
        <v>-697.58409286328458</v>
      </c>
      <c r="I40" s="10">
        <f>PPRD!I40+RCV_RCY!I40+IMP!I40-EXP!I40+STK_CHG!I40-INTMARB!I40-INTAVI!I40</f>
        <v>-749.76973344797955</v>
      </c>
      <c r="J40" s="10">
        <f>PPRD!J40+RCV_RCY!J40+IMP!J40-EXP!J40+STK_CHG!J40-INTMARB!J40-INTAVI!J40</f>
        <v>-603.89802235597563</v>
      </c>
      <c r="K40" s="10">
        <f>PPRD!K40+RCV_RCY!K40+IMP!K40-EXP!K40+STK_CHG!K40-INTMARB!K40-INTAVI!K40</f>
        <v>-621.35760963026655</v>
      </c>
      <c r="L40" s="10">
        <f>PPRD!L40+RCV_RCY!L40+IMP!L40-EXP!L40+STK_CHG!L40-INTMARB!L40-INTAVI!L40</f>
        <v>-653.19578675838341</v>
      </c>
      <c r="M40" s="10">
        <f>PPRD!M40+RCV_RCY!M40+IMP!M40-EXP!M40+STK_CHG!M40-INTMARB!M40-INTAVI!M40</f>
        <v>-828.81917454858137</v>
      </c>
      <c r="N40" s="10">
        <f>PPRD!N40+RCV_RCY!N40+IMP!N40-EXP!N40+STK_CHG!N40-INTMARB!N40-INTAVI!N40</f>
        <v>-668.60128976784199</v>
      </c>
      <c r="O40" s="10">
        <f>PPRD!O40+RCV_RCY!O40+IMP!O40-EXP!O40+STK_CHG!O40-INTMARB!O40-INTAVI!O40</f>
        <v>-772.33215821152203</v>
      </c>
      <c r="P40" s="10">
        <f>PPRD!P40+RCV_RCY!P40+IMP!P40-EXP!P40+STK_CHG!P40-INTMARB!P40-INTAVI!P40</f>
        <v>-1012.6588134135857</v>
      </c>
      <c r="Q40" s="10">
        <f>PPRD!Q40+RCV_RCY!Q40+IMP!Q40-EXP!Q40+STK_CHG!Q40-INTMARB!Q40-INTAVI!Q40</f>
        <v>-812.38650042992253</v>
      </c>
      <c r="R40" s="10">
        <f>PPRD!R40+RCV_RCY!R40+IMP!R40-EXP!R40+STK_CHG!R40-INTMARB!R40-INTAVI!R40</f>
        <v>-1037.3077386070511</v>
      </c>
      <c r="S40" s="10">
        <f>PPRD!S40+RCV_RCY!S40+IMP!S40-EXP!S40+STK_CHG!S40-INTMARB!S40-INTAVI!S40</f>
        <v>-1134.8761822871888</v>
      </c>
      <c r="T40" s="10">
        <f>PPRD!T40+RCV_RCY!T40+IMP!T40-EXP!T40+STK_CHG!T40-INTMARB!T40-INTAVI!T40</f>
        <v>-1232.6513327601024</v>
      </c>
      <c r="U40" s="10">
        <f>PPRD!U40+RCV_RCY!U40+IMP!U40-EXP!U40+STK_CHG!U40-INTMARB!U40-INTAVI!U40</f>
        <v>-1287.0924333619953</v>
      </c>
      <c r="V40" s="10">
        <f>PPRD!V40+RCV_RCY!V40+IMP!V40-EXP!V40+STK_CHG!V40-INTMARB!V40-INTAVI!V40</f>
        <v>-1178.5294926913157</v>
      </c>
      <c r="W40" s="10">
        <f>PPRD!W40+RCV_RCY!W40+IMP!W40-EXP!W40+STK_CHG!W40-INTMARB!W40-INTAVI!W40</f>
        <v>-482.31926053310411</v>
      </c>
      <c r="X40" s="10">
        <f>PPRD!X40+RCV_RCY!X40+IMP!X40-EXP!X40+STK_CHG!X40-INTMARB!X40-INTAVI!X40</f>
        <v>-559.45803955288056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PPRD!C41+RCV_RCY!C41+IMP!C41-EXP!C41+STK_CHG!C41-INTMARB!C41-INTAVI!C41</f>
        <v>5.2307824591573508</v>
      </c>
      <c r="D41" s="10">
        <f>PPRD!D41+RCV_RCY!D41+IMP!D41-EXP!D41+STK_CHG!D41-INTMARB!D41-INTAVI!D41</f>
        <v>4.1845227858985385</v>
      </c>
      <c r="E41" s="10">
        <f>PPRD!E41+RCV_RCY!E41+IMP!E41-EXP!E41+STK_CHG!E41-INTMARB!E41-INTAVI!E41</f>
        <v>4.184608770421324</v>
      </c>
      <c r="F41" s="10">
        <f>PPRD!F41+RCV_RCY!F41+IMP!F41-EXP!F41+STK_CHG!F41-INTMARB!F41-INTAVI!F41</f>
        <v>4.184608770421324</v>
      </c>
      <c r="G41" s="10">
        <f>PPRD!G41+RCV_RCY!G41+IMP!G41-EXP!G41+STK_CHG!G41-INTMARB!G41-INTAVI!G41</f>
        <v>3.134823731728289</v>
      </c>
      <c r="H41" s="10">
        <f>PPRD!H41+RCV_RCY!H41+IMP!H41-EXP!H41+STK_CHG!H41-INTMARB!H41-INTAVI!H41</f>
        <v>1.0449699054170249</v>
      </c>
      <c r="I41" s="10">
        <f>PPRD!I41+RCV_RCY!I41+IMP!I41-EXP!I41+STK_CHG!I41-INTMARB!I41-INTAVI!I41</f>
        <v>1.0449699054170249</v>
      </c>
      <c r="J41" s="10">
        <f>PPRD!J41+RCV_RCY!J41+IMP!J41-EXP!J41+STK_CHG!J41-INTMARB!J41-INTAVI!J41</f>
        <v>0</v>
      </c>
      <c r="K41" s="10">
        <f>PPRD!K41+RCV_RCY!K41+IMP!K41-EXP!K41+STK_CHG!K41-INTMARB!K41-INTAVI!K41</f>
        <v>1.0449699054170249</v>
      </c>
      <c r="L41" s="10">
        <f>PPRD!L41+RCV_RCY!L41+IMP!L41-EXP!L41+STK_CHG!L41-INTMARB!L41-INTAVI!L41</f>
        <v>2.0899398108340499</v>
      </c>
      <c r="M41" s="10">
        <f>PPRD!M41+RCV_RCY!M41+IMP!M41-EXP!M41+STK_CHG!M41-INTMARB!M41-INTAVI!M41</f>
        <v>0</v>
      </c>
      <c r="N41" s="10">
        <f>PPRD!N41+RCV_RCY!N41+IMP!N41-EXP!N41+STK_CHG!N41-INTMARB!N41-INTAVI!N41</f>
        <v>1.0449699054170249</v>
      </c>
      <c r="O41" s="10">
        <f>PPRD!O41+RCV_RCY!O41+IMP!O41-EXP!O41+STK_CHG!O41-INTMARB!O41-INTAVI!O41</f>
        <v>3.1349097162510748</v>
      </c>
      <c r="P41" s="10">
        <f>PPRD!P41+RCV_RCY!P41+IMP!P41-EXP!P41+STK_CHG!P41-INTMARB!P41-INTAVI!P41</f>
        <v>1.0449699054170249</v>
      </c>
      <c r="Q41" s="10">
        <f>PPRD!Q41+RCV_RCY!Q41+IMP!Q41-EXP!Q41+STK_CHG!Q41-INTMARB!Q41-INTAVI!Q41</f>
        <v>1.0449699054170249</v>
      </c>
      <c r="R41" s="10">
        <f>PPRD!R41+RCV_RCY!R41+IMP!R41-EXP!R41+STK_CHG!R41-INTMARB!R41-INTAVI!R41</f>
        <v>1.0449699054170249</v>
      </c>
      <c r="S41" s="10">
        <f>PPRD!S41+RCV_RCY!S41+IMP!S41-EXP!S41+STK_CHG!S41-INTMARB!S41-INTAVI!S41</f>
        <v>1.0449699054170249</v>
      </c>
      <c r="T41" s="10">
        <f>PPRD!T41+RCV_RCY!T41+IMP!T41-EXP!T41+STK_CHG!T41-INTMARB!T41-INTAVI!T41</f>
        <v>0.40438521066208077</v>
      </c>
      <c r="U41" s="10">
        <f>PPRD!U41+RCV_RCY!U41+IMP!U41-EXP!U41+STK_CHG!U41-INTMARB!U41-INTAVI!U41</f>
        <v>0.48589853826311263</v>
      </c>
      <c r="V41" s="10">
        <f>PPRD!V41+RCV_RCY!V41+IMP!V41-EXP!V41+STK_CHG!V41-INTMARB!V41-INTAVI!V41</f>
        <v>0.1849527085124677</v>
      </c>
      <c r="W41" s="10">
        <f>PPRD!W41+RCV_RCY!W41+IMP!W41-EXP!W41+STK_CHG!W41-INTMARB!W41-INTAVI!W41</f>
        <v>0.29776440240756663</v>
      </c>
      <c r="X41" s="10">
        <f>PPRD!X41+RCV_RCY!X41+IMP!X41-EXP!X41+STK_CHG!X41-INTMARB!X41-INTAVI!X41</f>
        <v>1.0657781599312122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PPRD!C42+RCV_RCY!C42+IMP!C42-EXP!C42+STK_CHG!C42-INTMARB!C42-INTAVI!C42</f>
        <v>406.01410146173686</v>
      </c>
      <c r="D42" s="10">
        <f>PPRD!D42+RCV_RCY!D42+IMP!D42-EXP!D42+STK_CHG!D42-INTMARB!D42-INTAVI!D42</f>
        <v>39.325967325881344</v>
      </c>
      <c r="E42" s="10">
        <f>PPRD!E42+RCV_RCY!E42+IMP!E42-EXP!E42+STK_CHG!E42-INTMARB!E42-INTAVI!E42</f>
        <v>54.206018916595013</v>
      </c>
      <c r="F42" s="10">
        <f>PPRD!F42+RCV_RCY!F42+IMP!F42-EXP!F42+STK_CHG!F42-INTMARB!F42-INTAVI!F42</f>
        <v>157.30395528804812</v>
      </c>
      <c r="G42" s="10">
        <f>PPRD!G42+RCV_RCY!G42+IMP!G42-EXP!G42+STK_CHG!G42-INTMARB!G42-INTAVI!G42</f>
        <v>223.60945829750645</v>
      </c>
      <c r="H42" s="10">
        <f>PPRD!H42+RCV_RCY!H42+IMP!H42-EXP!H42+STK_CHG!H42-INTMARB!H42-INTAVI!H42</f>
        <v>190.28306104901128</v>
      </c>
      <c r="I42" s="10">
        <f>PPRD!I42+RCV_RCY!I42+IMP!I42-EXP!I42+STK_CHG!I42-INTMARB!I42-INTAVI!I42</f>
        <v>43.001805674978606</v>
      </c>
      <c r="J42" s="10">
        <f>PPRD!J42+RCV_RCY!J42+IMP!J42-EXP!J42+STK_CHG!J42-INTMARB!J42-INTAVI!J42</f>
        <v>373.07730008598452</v>
      </c>
      <c r="K42" s="10">
        <f>PPRD!K42+RCV_RCY!K42+IMP!K42-EXP!K42+STK_CHG!K42-INTMARB!K42-INTAVI!K42</f>
        <v>-78.819174548581259</v>
      </c>
      <c r="L42" s="10">
        <f>PPRD!L42+RCV_RCY!L42+IMP!L42-EXP!L42+STK_CHG!L42-INTMARB!L42-INTAVI!L42</f>
        <v>-85.124591573516739</v>
      </c>
      <c r="M42" s="10">
        <f>PPRD!M42+RCV_RCY!M42+IMP!M42-EXP!M42+STK_CHG!M42-INTMARB!M42-INTAVI!M42</f>
        <v>95.633877901977613</v>
      </c>
      <c r="N42" s="10">
        <f>PPRD!N42+RCV_RCY!N42+IMP!N42-EXP!N42+STK_CHG!N42-INTMARB!N42-INTAVI!N42</f>
        <v>236.45743766122101</v>
      </c>
      <c r="O42" s="10">
        <f>PPRD!O42+RCV_RCY!O42+IMP!O42-EXP!O42+STK_CHG!O42-INTMARB!O42-INTAVI!O42</f>
        <v>-320.53121238177124</v>
      </c>
      <c r="P42" s="10">
        <f>PPRD!P42+RCV_RCY!P42+IMP!P42-EXP!P42+STK_CHG!P42-INTMARB!P42-INTAVI!P42</f>
        <v>-204.92983662940665</v>
      </c>
      <c r="Q42" s="10">
        <f>PPRD!Q42+RCV_RCY!Q42+IMP!Q42-EXP!Q42+STK_CHG!Q42-INTMARB!Q42-INTAVI!Q42</f>
        <v>-280.59621668099737</v>
      </c>
      <c r="R42" s="10">
        <f>PPRD!R42+RCV_RCY!R42+IMP!R42-EXP!R42+STK_CHG!R42-INTMARB!R42-INTAVI!R42</f>
        <v>-366.77171109200344</v>
      </c>
      <c r="S42" s="10">
        <f>PPRD!S42+RCV_RCY!S42+IMP!S42-EXP!S42+STK_CHG!S42-INTMARB!S42-INTAVI!S42</f>
        <v>-511.79905417024929</v>
      </c>
      <c r="T42" s="10">
        <f>PPRD!T42+RCV_RCY!T42+IMP!T42-EXP!T42+STK_CHG!T42-INTMARB!T42-INTAVI!T42</f>
        <v>-548.23551160791044</v>
      </c>
      <c r="U42" s="10">
        <f>PPRD!U42+RCV_RCY!U42+IMP!U42-EXP!U42+STK_CHG!U42-INTMARB!U42-INTAVI!U42</f>
        <v>-559.41100601891651</v>
      </c>
      <c r="V42" s="10">
        <f>PPRD!V42+RCV_RCY!V42+IMP!V42-EXP!V42+STK_CHG!V42-INTMARB!V42-INTAVI!V42</f>
        <v>-453.09664660361136</v>
      </c>
      <c r="W42" s="10">
        <f>PPRD!W42+RCV_RCY!W42+IMP!W42-EXP!W42+STK_CHG!W42-INTMARB!W42-INTAVI!W42</f>
        <v>-364.35984522785901</v>
      </c>
      <c r="X42" s="10">
        <f>PPRD!X42+RCV_RCY!X42+IMP!X42-EXP!X42+STK_CHG!X42-INTMARB!X42-INTAVI!X42</f>
        <v>-30.200343938091116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PPRD!C43+RCV_RCY!C43+IMP!C43-EXP!C43+STK_CHG!C43-INTMARB!C43-INTAVI!C43</f>
        <v>945.91616509028393</v>
      </c>
      <c r="D43" s="10">
        <f>PPRD!D43+RCV_RCY!D43+IMP!D43-EXP!D43+STK_CHG!D43-INTMARB!D43-INTAVI!D43</f>
        <v>609.56749785038699</v>
      </c>
      <c r="E43" s="10">
        <f>PPRD!E43+RCV_RCY!E43+IMP!E43-EXP!E43+STK_CHG!E43-INTMARB!E43-INTAVI!E43</f>
        <v>480.20249355116061</v>
      </c>
      <c r="F43" s="10">
        <f>PPRD!F43+RCV_RCY!F43+IMP!F43-EXP!F43+STK_CHG!F43-INTMARB!F43-INTAVI!F43</f>
        <v>410.86285468615642</v>
      </c>
      <c r="G43" s="10">
        <f>PPRD!G43+RCV_RCY!G43+IMP!G43-EXP!G43+STK_CHG!G43-INTMARB!G43-INTAVI!G43</f>
        <v>807.23697334479789</v>
      </c>
      <c r="H43" s="10">
        <f>PPRD!H43+RCV_RCY!H43+IMP!H43-EXP!H43+STK_CHG!H43-INTMARB!H43-INTAVI!H43</f>
        <v>487.44694754944112</v>
      </c>
      <c r="I43" s="10">
        <f>PPRD!I43+RCV_RCY!I43+IMP!I43-EXP!I43+STK_CHG!I43-INTMARB!I43-INTAVI!I43</f>
        <v>170.48822012037826</v>
      </c>
      <c r="J43" s="10">
        <f>PPRD!J43+RCV_RCY!J43+IMP!J43-EXP!J43+STK_CHG!J43-INTMARB!J43-INTAVI!J43</f>
        <v>766.16990541702489</v>
      </c>
      <c r="K43" s="10">
        <f>PPRD!K43+RCV_RCY!K43+IMP!K43-EXP!K43+STK_CHG!K43-INTMARB!K43-INTAVI!K43</f>
        <v>698.38538263112684</v>
      </c>
      <c r="L43" s="10">
        <f>PPRD!L43+RCV_RCY!L43+IMP!L43-EXP!L43+STK_CHG!L43-INTMARB!L43-INTAVI!L43</f>
        <v>1399.8519346517621</v>
      </c>
      <c r="M43" s="10">
        <f>PPRD!M43+RCV_RCY!M43+IMP!M43-EXP!M43+STK_CHG!M43-INTMARB!M43-INTAVI!M43</f>
        <v>1247.8503869303524</v>
      </c>
      <c r="N43" s="10">
        <f>PPRD!N43+RCV_RCY!N43+IMP!N43-EXP!N43+STK_CHG!N43-INTMARB!N43-INTAVI!N43</f>
        <v>1249.9044711951849</v>
      </c>
      <c r="O43" s="10">
        <f>PPRD!O43+RCV_RCY!O43+IMP!O43-EXP!O43+STK_CHG!O43-INTMARB!O43-INTAVI!O43</f>
        <v>462.16672398968183</v>
      </c>
      <c r="P43" s="10">
        <f>PPRD!P43+RCV_RCY!P43+IMP!P43-EXP!P43+STK_CHG!P43-INTMARB!P43-INTAVI!P43</f>
        <v>-1208.8228718830608</v>
      </c>
      <c r="Q43" s="10">
        <f>PPRD!Q43+RCV_RCY!Q43+IMP!Q43-EXP!Q43+STK_CHG!Q43-INTMARB!Q43-INTAVI!Q43</f>
        <v>-582.33026655202127</v>
      </c>
      <c r="R43" s="10">
        <f>PPRD!R43+RCV_RCY!R43+IMP!R43-EXP!R43+STK_CHG!R43-INTMARB!R43-INTAVI!R43</f>
        <v>-1745.963456577816</v>
      </c>
      <c r="S43" s="10">
        <f>PPRD!S43+RCV_RCY!S43+IMP!S43-EXP!S43+STK_CHG!S43-INTMARB!S43-INTAVI!S43</f>
        <v>-1174.9307824591569</v>
      </c>
      <c r="T43" s="10">
        <f>PPRD!T43+RCV_RCY!T43+IMP!T43-EXP!T43+STK_CHG!T43-INTMARB!T43-INTAVI!T43</f>
        <v>-1344.6877042132414</v>
      </c>
      <c r="U43" s="10">
        <f>PPRD!U43+RCV_RCY!U43+IMP!U43-EXP!U43+STK_CHG!U43-INTMARB!U43-INTAVI!U43</f>
        <v>-524.79647463456615</v>
      </c>
      <c r="V43" s="10">
        <f>PPRD!V43+RCV_RCY!V43+IMP!V43-EXP!V43+STK_CHG!V43-INTMARB!V43-INTAVI!V43</f>
        <v>194.00214961306966</v>
      </c>
      <c r="W43" s="10">
        <f>PPRD!W43+RCV_RCY!W43+IMP!W43-EXP!W43+STK_CHG!W43-INTMARB!W43-INTAVI!W43</f>
        <v>-607.73705932932057</v>
      </c>
      <c r="X43" s="10">
        <f>PPRD!X43+RCV_RCY!X43+IMP!X43-EXP!X43+STK_CHG!X43-INTMARB!X43-INTAVI!X43</f>
        <v>45.716509028374816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PPRD!C44+RCV_RCY!C44+IMP!C44-EXP!C44+STK_CHG!C44-INTMARB!C44-INTAVI!C44</f>
        <v>474.74918314703359</v>
      </c>
      <c r="D44" s="10">
        <f>PPRD!D44+RCV_RCY!D44+IMP!D44-EXP!D44+STK_CHG!D44-INTMARB!D44-INTAVI!D44</f>
        <v>764.23052450558862</v>
      </c>
      <c r="E44" s="10">
        <f>PPRD!E44+RCV_RCY!E44+IMP!E44-EXP!E44+STK_CHG!E44-INTMARB!E44-INTAVI!E44</f>
        <v>1345.122785898539</v>
      </c>
      <c r="F44" s="10">
        <f>PPRD!F44+RCV_RCY!F44+IMP!F44-EXP!F44+STK_CHG!F44-INTMARB!F44-INTAVI!F44</f>
        <v>188.16276870163369</v>
      </c>
      <c r="G44" s="10">
        <f>PPRD!G44+RCV_RCY!G44+IMP!G44-EXP!G44+STK_CHG!G44-INTMARB!G44-INTAVI!G44</f>
        <v>-172.78589853826315</v>
      </c>
      <c r="H44" s="10">
        <f>PPRD!H44+RCV_RCY!H44+IMP!H44-EXP!H44+STK_CHG!H44-INTMARB!H44-INTAVI!H44</f>
        <v>188.14471195184876</v>
      </c>
      <c r="I44" s="10">
        <f>PPRD!I44+RCV_RCY!I44+IMP!I44-EXP!I44+STK_CHG!I44-INTMARB!I44-INTAVI!I44</f>
        <v>-1020.3966466036113</v>
      </c>
      <c r="J44" s="10">
        <f>PPRD!J44+RCV_RCY!J44+IMP!J44-EXP!J44+STK_CHG!J44-INTMARB!J44-INTAVI!J44</f>
        <v>-619.08847807394682</v>
      </c>
      <c r="K44" s="10">
        <f>PPRD!K44+RCV_RCY!K44+IMP!K44-EXP!K44+STK_CHG!K44-INTMARB!K44-INTAVI!K44</f>
        <v>-838.82674118658633</v>
      </c>
      <c r="L44" s="10">
        <f>PPRD!L44+RCV_RCY!L44+IMP!L44-EXP!L44+STK_CHG!L44-INTMARB!L44-INTAVI!L44</f>
        <v>-637.24084264832322</v>
      </c>
      <c r="M44" s="10">
        <f>PPRD!M44+RCV_RCY!M44+IMP!M44-EXP!M44+STK_CHG!M44-INTMARB!M44-INTAVI!M44</f>
        <v>-1037.5466036113498</v>
      </c>
      <c r="N44" s="10">
        <f>PPRD!N44+RCV_RCY!N44+IMP!N44-EXP!N44+STK_CHG!N44-INTMARB!N44-INTAVI!N44</f>
        <v>-1376.7078245915734</v>
      </c>
      <c r="O44" s="10">
        <f>PPRD!O44+RCV_RCY!O44+IMP!O44-EXP!O44+STK_CHG!O44-INTMARB!O44-INTAVI!O44</f>
        <v>-1747.3965606190879</v>
      </c>
      <c r="P44" s="10">
        <f>PPRD!P44+RCV_RCY!P44+IMP!P44-EXP!P44+STK_CHG!P44-INTMARB!P44-INTAVI!P44</f>
        <v>-1697.7165950128974</v>
      </c>
      <c r="Q44" s="10">
        <f>PPRD!Q44+RCV_RCY!Q44+IMP!Q44-EXP!Q44+STK_CHG!Q44-INTMARB!Q44-INTAVI!Q44</f>
        <v>-1937.5177987962165</v>
      </c>
      <c r="R44" s="10">
        <f>PPRD!R44+RCV_RCY!R44+IMP!R44-EXP!R44+STK_CHG!R44-INTMARB!R44-INTAVI!R44</f>
        <v>-1805.6749785038696</v>
      </c>
      <c r="S44" s="10">
        <f>PPRD!S44+RCV_RCY!S44+IMP!S44-EXP!S44+STK_CHG!S44-INTMARB!S44-INTAVI!S44</f>
        <v>-1993.8854686156492</v>
      </c>
      <c r="T44" s="10">
        <f>PPRD!T44+RCV_RCY!T44+IMP!T44-EXP!T44+STK_CHG!T44-INTMARB!T44-INTAVI!T44</f>
        <v>-2011.2515047291481</v>
      </c>
      <c r="U44" s="10">
        <f>PPRD!U44+RCV_RCY!U44+IMP!U44-EXP!U44+STK_CHG!U44-INTMARB!U44-INTAVI!U44</f>
        <v>-1967.2179707652617</v>
      </c>
      <c r="V44" s="10">
        <f>PPRD!V44+RCV_RCY!V44+IMP!V44-EXP!V44+STK_CHG!V44-INTMARB!V44-INTAVI!V44</f>
        <v>-1495.2288048151336</v>
      </c>
      <c r="W44" s="10">
        <f>PPRD!W44+RCV_RCY!W44+IMP!W44-EXP!W44+STK_CHG!W44-INTMARB!W44-INTAVI!W44</f>
        <v>-1819.1420464316418</v>
      </c>
      <c r="X44" s="10">
        <f>PPRD!X44+RCV_RCY!X44+IMP!X44-EXP!X44+STK_CHG!X44-INTMARB!X44-INTAVI!X44</f>
        <v>-1978.0929492691312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PPRD!C45+RCV_RCY!C45+IMP!C45-EXP!C45+STK_CHG!C45-INTMARB!C45-INTAVI!C45</f>
        <v>-28.804901117798792</v>
      </c>
      <c r="D45" s="10">
        <f>PPRD!D45+RCV_RCY!D45+IMP!D45-EXP!D45+STK_CHG!D45-INTMARB!D45-INTAVI!D45</f>
        <v>-14.402407566638002</v>
      </c>
      <c r="E45" s="10">
        <f>PPRD!E45+RCV_RCY!E45+IMP!E45-EXP!E45+STK_CHG!E45-INTMARB!E45-INTAVI!E45</f>
        <v>-18.243078245915736</v>
      </c>
      <c r="F45" s="10">
        <f>PPRD!F45+RCV_RCY!F45+IMP!F45-EXP!F45+STK_CHG!F45-INTMARB!F45-INTAVI!F45</f>
        <v>-24.004041272570937</v>
      </c>
      <c r="G45" s="10">
        <f>PPRD!G45+RCV_RCY!G45+IMP!G45-EXP!G45+STK_CHG!G45-INTMARB!G45-INTAVI!G45</f>
        <v>-24.957953568357699</v>
      </c>
      <c r="H45" s="10">
        <f>PPRD!H45+RCV_RCY!H45+IMP!H45-EXP!H45+STK_CHG!H45-INTMARB!H45-INTAVI!H45</f>
        <v>-26.877815993121239</v>
      </c>
      <c r="I45" s="10">
        <f>PPRD!I45+RCV_RCY!I45+IMP!I45-EXP!I45+STK_CHG!I45-INTMARB!I45-INTAVI!I45</f>
        <v>-24.957953568357691</v>
      </c>
      <c r="J45" s="10">
        <f>PPRD!J45+RCV_RCY!J45+IMP!J45-EXP!J45+STK_CHG!J45-INTMARB!J45-INTAVI!J45</f>
        <v>-15.620550300945828</v>
      </c>
      <c r="K45" s="10">
        <f>PPRD!K45+RCV_RCY!K45+IMP!K45-EXP!K45+STK_CHG!K45-INTMARB!K45-INTAVI!K45</f>
        <v>-14.579191745485813</v>
      </c>
      <c r="L45" s="10">
        <f>PPRD!L45+RCV_RCY!L45+IMP!L45-EXP!L45+STK_CHG!L45-INTMARB!L45-INTAVI!L45</f>
        <v>-16.661908856405841</v>
      </c>
      <c r="M45" s="10">
        <f>PPRD!M45+RCV_RCY!M45+IMP!M45-EXP!M45+STK_CHG!M45-INTMARB!M45-INTAVI!M45</f>
        <v>-26.034221840068788</v>
      </c>
      <c r="N45" s="10">
        <f>PPRD!N45+RCV_RCY!N45+IMP!N45-EXP!N45+STK_CHG!N45-INTMARB!N45-INTAVI!N45</f>
        <v>-11.45511607910576</v>
      </c>
      <c r="O45" s="10">
        <f>PPRD!O45+RCV_RCY!O45+IMP!O45-EXP!O45+STK_CHG!O45-INTMARB!O45-INTAVI!O45</f>
        <v>-14.579105760963028</v>
      </c>
      <c r="P45" s="10">
        <f>PPRD!P45+RCV_RCY!P45+IMP!P45-EXP!P45+STK_CHG!P45-INTMARB!P45-INTAVI!P45</f>
        <v>-9.3723129836629475</v>
      </c>
      <c r="Q45" s="10">
        <f>PPRD!Q45+RCV_RCY!Q45+IMP!Q45-EXP!Q45+STK_CHG!Q45-INTMARB!Q45-INTAVI!Q45</f>
        <v>-15.62055030094583</v>
      </c>
      <c r="R45" s="10">
        <f>PPRD!R45+RCV_RCY!R45+IMP!R45-EXP!R45+STK_CHG!R45-INTMARB!R45-INTAVI!R45</f>
        <v>-17.703267411865859</v>
      </c>
      <c r="S45" s="10">
        <f>PPRD!S45+RCV_RCY!S45+IMP!S45-EXP!S45+STK_CHG!S45-INTMARB!S45-INTAVI!S45</f>
        <v>-18.744625967325877</v>
      </c>
      <c r="T45" s="10">
        <f>PPRD!T45+RCV_RCY!T45+IMP!T45-EXP!T45+STK_CHG!T45-INTMARB!T45-INTAVI!T45</f>
        <v>-9.3525365434221843</v>
      </c>
      <c r="U45" s="10">
        <f>PPRD!U45+RCV_RCY!U45+IMP!U45-EXP!U45+STK_CHG!U45-INTMARB!U45-INTAVI!U45</f>
        <v>-8.5724849527085123</v>
      </c>
      <c r="V45" s="10">
        <f>PPRD!V45+RCV_RCY!V45+IMP!V45-EXP!V45+STK_CHG!V45-INTMARB!V45-INTAVI!V45</f>
        <v>-2.7178847807394675</v>
      </c>
      <c r="W45" s="10">
        <f>PPRD!W45+RCV_RCY!W45+IMP!W45-EXP!W45+STK_CHG!W45-INTMARB!W45-INTAVI!W45</f>
        <v>-5.2745485812553703</v>
      </c>
      <c r="X45" s="10">
        <f>PPRD!X45+RCV_RCY!X45+IMP!X45-EXP!X45+STK_CHG!X45-INTMARB!X45-INTAVI!X45</f>
        <v>-0.9435081685296649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PPRD!C46+RCV_RCY!C46+IMP!C46-EXP!C46+STK_CHG!C46-INTMARB!C46-INTAVI!C46</f>
        <v>-34.565778159931199</v>
      </c>
      <c r="D46" s="10">
        <f>PPRD!D46+RCV_RCY!D46+IMP!D46-EXP!D46+STK_CHG!D46-INTMARB!D46-INTAVI!D46</f>
        <v>-13.442218400687887</v>
      </c>
      <c r="E46" s="10">
        <f>PPRD!E46+RCV_RCY!E46+IMP!E46-EXP!E46+STK_CHG!E46-INTMARB!E46-INTAVI!E46</f>
        <v>-65.290885640584648</v>
      </c>
      <c r="F46" s="10">
        <f>PPRD!F46+RCV_RCY!F46+IMP!F46-EXP!F46+STK_CHG!F46-INTMARB!F46-INTAVI!F46</f>
        <v>-29.765004299226078</v>
      </c>
      <c r="G46" s="10">
        <f>PPRD!G46+RCV_RCY!G46+IMP!G46-EXP!G46+STK_CHG!G46-INTMARB!G46-INTAVI!G46</f>
        <v>-52.795614789337861</v>
      </c>
      <c r="H46" s="10">
        <f>PPRD!H46+RCV_RCY!H46+IMP!H46-EXP!H46+STK_CHG!H46-INTMARB!H46-INTAVI!H46</f>
        <v>-40.316680997420498</v>
      </c>
      <c r="I46" s="10">
        <f>PPRD!I46+RCV_RCY!I46+IMP!I46-EXP!I46+STK_CHG!I46-INTMARB!I46-INTAVI!I46</f>
        <v>-56.635425623387746</v>
      </c>
      <c r="J46" s="10">
        <f>PPRD!J46+RCV_RCY!J46+IMP!J46-EXP!J46+STK_CHG!J46-INTMARB!J46-INTAVI!J46</f>
        <v>-28.088220120378327</v>
      </c>
      <c r="K46" s="10">
        <f>PPRD!K46+RCV_RCY!K46+IMP!K46-EXP!K46+STK_CHG!K46-INTMARB!K46-INTAVI!K46</f>
        <v>-80.252192605331004</v>
      </c>
      <c r="L46" s="10">
        <f>PPRD!L46+RCV_RCY!L46+IMP!L46-EXP!L46+STK_CHG!L46-INTMARB!L46-INTAVI!L46</f>
        <v>-58.182889079965612</v>
      </c>
      <c r="M46" s="10">
        <f>PPRD!M46+RCV_RCY!M46+IMP!M46-EXP!M46+STK_CHG!M46-INTMARB!M46-INTAVI!M46</f>
        <v>-56.176612209802194</v>
      </c>
      <c r="N46" s="10">
        <f>PPRD!N46+RCV_RCY!N46+IMP!N46-EXP!N46+STK_CHG!N46-INTMARB!N46-INTAVI!N46</f>
        <v>-76.239638865004324</v>
      </c>
      <c r="O46" s="10">
        <f>PPRD!O46+RCV_RCY!O46+IMP!O46-EXP!O46+STK_CHG!O46-INTMARB!O46-INTAVI!O46</f>
        <v>-87.274376612209764</v>
      </c>
      <c r="P46" s="10">
        <f>PPRD!P46+RCV_RCY!P46+IMP!P46-EXP!P46+STK_CHG!P46-INTMARB!P46-INTAVI!P46</f>
        <v>-55.173430782459143</v>
      </c>
      <c r="Q46" s="10">
        <f>PPRD!Q46+RCV_RCY!Q46+IMP!Q46-EXP!Q46+STK_CHG!Q46-INTMARB!Q46-INTAVI!Q46</f>
        <v>-19.059931212381755</v>
      </c>
      <c r="R46" s="10">
        <f>PPRD!R46+RCV_RCY!R46+IMP!R46-EXP!R46+STK_CHG!R46-INTMARB!R46-INTAVI!R46</f>
        <v>-84.264832330180539</v>
      </c>
      <c r="S46" s="10">
        <f>PPRD!S46+RCV_RCY!S46+IMP!S46-EXP!S46+STK_CHG!S46-INTMARB!S46-INTAVI!S46</f>
        <v>-77.24273430782462</v>
      </c>
      <c r="T46" s="10">
        <f>PPRD!T46+RCV_RCY!T46+IMP!T46-EXP!T46+STK_CHG!T46-INTMARB!T46-INTAVI!T46</f>
        <v>-88.14505588993984</v>
      </c>
      <c r="U46" s="10">
        <f>PPRD!U46+RCV_RCY!U46+IMP!U46-EXP!U46+STK_CHG!U46-INTMARB!U46-INTAVI!U46</f>
        <v>-63.404213241616524</v>
      </c>
      <c r="V46" s="10">
        <f>PPRD!V46+RCV_RCY!V46+IMP!V46-EXP!V46+STK_CHG!V46-INTMARB!V46-INTAVI!V46</f>
        <v>-48.254686156491822</v>
      </c>
      <c r="W46" s="10">
        <f>PPRD!W46+RCV_RCY!W46+IMP!W46-EXP!W46+STK_CHG!W46-INTMARB!W46-INTAVI!W46</f>
        <v>-88.455030094582966</v>
      </c>
      <c r="X46" s="10">
        <f>PPRD!X46+RCV_RCY!X46+IMP!X46-EXP!X46+STK_CHG!X46-INTMARB!X46-INTAVI!X46</f>
        <v>-7.0441960447119456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PPRD!C47+RCV_RCY!C47+IMP!C47-EXP!C47+STK_CHG!C47-INTMARB!C47-INTAVI!C47</f>
        <v>277.48632846087702</v>
      </c>
      <c r="D47" s="10">
        <f>PPRD!D47+RCV_RCY!D47+IMP!D47-EXP!D47+STK_CHG!D47-INTMARB!D47-INTAVI!D47</f>
        <v>362.94067067927767</v>
      </c>
      <c r="E47" s="10">
        <f>PPRD!E47+RCV_RCY!E47+IMP!E47-EXP!E47+STK_CHG!E47-INTMARB!E47-INTAVI!E47</f>
        <v>261.1636285468615</v>
      </c>
      <c r="F47" s="10">
        <f>PPRD!F47+RCV_RCY!F47+IMP!F47-EXP!F47+STK_CHG!F47-INTMARB!F47-INTAVI!F47</f>
        <v>192.03215821152193</v>
      </c>
      <c r="G47" s="10">
        <f>PPRD!G47+RCV_RCY!G47+IMP!G47-EXP!G47+STK_CHG!G47-INTMARB!G47-INTAVI!G47</f>
        <v>187.1846947549441</v>
      </c>
      <c r="H47" s="10">
        <f>PPRD!H47+RCV_RCY!H47+IMP!H47-EXP!H47+STK_CHG!H47-INTMARB!H47-INTAVI!H47</f>
        <v>306.21496130696477</v>
      </c>
      <c r="I47" s="10">
        <f>PPRD!I47+RCV_RCY!I47+IMP!I47-EXP!I47+STK_CHG!I47-INTMARB!I47-INTAVI!I47</f>
        <v>182.38521066208077</v>
      </c>
      <c r="J47" s="10">
        <f>PPRD!J47+RCV_RCY!J47+IMP!J47-EXP!J47+STK_CHG!J47-INTMARB!J47-INTAVI!J47</f>
        <v>152.76586414445399</v>
      </c>
      <c r="K47" s="10">
        <f>PPRD!K47+RCV_RCY!K47+IMP!K47-EXP!K47+STK_CHG!K47-INTMARB!K47-INTAVI!K47</f>
        <v>128.54694754944106</v>
      </c>
      <c r="L47" s="10">
        <f>PPRD!L47+RCV_RCY!L47+IMP!L47-EXP!L47+STK_CHG!L47-INTMARB!L47-INTAVI!L47</f>
        <v>153.69733447979365</v>
      </c>
      <c r="M47" s="10">
        <f>PPRD!M47+RCV_RCY!M47+IMP!M47-EXP!M47+STK_CHG!M47-INTMARB!M47-INTAVI!M47</f>
        <v>90.35546001719689</v>
      </c>
      <c r="N47" s="10">
        <f>PPRD!N47+RCV_RCY!N47+IMP!N47-EXP!N47+STK_CHG!N47-INTMARB!N47-INTAVI!N47</f>
        <v>133.20429922613934</v>
      </c>
      <c r="O47" s="10">
        <f>PPRD!O47+RCV_RCY!O47+IMP!O47-EXP!O47+STK_CHG!O47-INTMARB!O47-INTAVI!O47</f>
        <v>100.60189165950128</v>
      </c>
      <c r="P47" s="10">
        <f>PPRD!P47+RCV_RCY!P47+IMP!P47-EXP!P47+STK_CHG!P47-INTMARB!P47-INTAVI!P47</f>
        <v>86.629406706792807</v>
      </c>
      <c r="Q47" s="10">
        <f>PPRD!Q47+RCV_RCY!Q47+IMP!Q47-EXP!Q47+STK_CHG!Q47-INTMARB!Q47-INTAVI!Q47</f>
        <v>19.561478933791911</v>
      </c>
      <c r="R47" s="10">
        <f>PPRD!R47+RCV_RCY!R47+IMP!R47-EXP!R47+STK_CHG!R47-INTMARB!R47-INTAVI!R47</f>
        <v>21.424419604471169</v>
      </c>
      <c r="S47" s="10">
        <f>PPRD!S47+RCV_RCY!S47+IMP!S47-EXP!S47+STK_CHG!S47-INTMARB!S47-INTAVI!S47</f>
        <v>47.5064488392089</v>
      </c>
      <c r="T47" s="10">
        <f>PPRD!T47+RCV_RCY!T47+IMP!T47-EXP!T47+STK_CHG!T47-INTMARB!T47-INTAVI!T47</f>
        <v>46.851590713671541</v>
      </c>
      <c r="U47" s="10">
        <f>PPRD!U47+RCV_RCY!U47+IMP!U47-EXP!U47+STK_CHG!U47-INTMARB!U47-INTAVI!U47</f>
        <v>53.78478073946691</v>
      </c>
      <c r="V47" s="10">
        <f>PPRD!V47+RCV_RCY!V47+IMP!V47-EXP!V47+STK_CHG!V47-INTMARB!V47-INTAVI!V47</f>
        <v>29.569561478933807</v>
      </c>
      <c r="W47" s="10">
        <f>PPRD!W47+RCV_RCY!W47+IMP!W47-EXP!W47+STK_CHG!W47-INTMARB!W47-INTAVI!W47</f>
        <v>34.438435081685334</v>
      </c>
      <c r="X47" s="10">
        <f>PPRD!X47+RCV_RCY!X47+IMP!X47-EXP!X47+STK_CHG!X47-INTMARB!X47-INTAVI!X47</f>
        <v>175.57730008598443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PPRD!C48+RCV_RCY!C48+IMP!C48-EXP!C48+STK_CHG!C48-INTMARB!C48-INTAVI!C48</f>
        <v>393.5679277730008</v>
      </c>
      <c r="D48" s="10">
        <f>PPRD!D48+RCV_RCY!D48+IMP!D48-EXP!D48+STK_CHG!D48-INTMARB!D48-INTAVI!D48</f>
        <v>503.95889939810837</v>
      </c>
      <c r="E48" s="10">
        <f>PPRD!E48+RCV_RCY!E48+IMP!E48-EXP!E48+STK_CHG!E48-INTMARB!E48-INTAVI!E48</f>
        <v>626.82889079965594</v>
      </c>
      <c r="F48" s="10">
        <f>PPRD!F48+RCV_RCY!F48+IMP!F48-EXP!F48+STK_CHG!F48-INTMARB!F48-INTAVI!F48</f>
        <v>584.59234737747204</v>
      </c>
      <c r="G48" s="10">
        <f>PPRD!G48+RCV_RCY!G48+IMP!G48-EXP!G48+STK_CHG!G48-INTMARB!G48-INTAVI!G48</f>
        <v>691.14359415305239</v>
      </c>
      <c r="H48" s="10">
        <f>PPRD!H48+RCV_RCY!H48+IMP!H48-EXP!H48+STK_CHG!H48-INTMARB!H48-INTAVI!H48</f>
        <v>799.61478933791909</v>
      </c>
      <c r="I48" s="10">
        <f>PPRD!I48+RCV_RCY!I48+IMP!I48-EXP!I48+STK_CHG!I48-INTMARB!I48-INTAVI!I48</f>
        <v>767.93740326741181</v>
      </c>
      <c r="J48" s="10">
        <f>PPRD!J48+RCV_RCY!J48+IMP!J48-EXP!J48+STK_CHG!J48-INTMARB!J48-INTAVI!J48</f>
        <v>495.27085124677558</v>
      </c>
      <c r="K48" s="10">
        <f>PPRD!K48+RCV_RCY!K48+IMP!K48-EXP!K48+STK_CHG!K48-INTMARB!K48-INTAVI!K48</f>
        <v>537.30773860705062</v>
      </c>
      <c r="L48" s="10">
        <f>PPRD!L48+RCV_RCY!L48+IMP!L48-EXP!L48+STK_CHG!L48-INTMARB!L48-INTAVI!L48</f>
        <v>463.16999140154769</v>
      </c>
      <c r="M48" s="10">
        <f>PPRD!M48+RCV_RCY!M48+IMP!M48-EXP!M48+STK_CHG!M48-INTMARB!M48-INTAVI!M48</f>
        <v>441.00507308684433</v>
      </c>
      <c r="N48" s="10">
        <f>PPRD!N48+RCV_RCY!N48+IMP!N48-EXP!N48+STK_CHG!N48-INTMARB!N48-INTAVI!N48</f>
        <v>378.33190025795358</v>
      </c>
      <c r="O48" s="10">
        <f>PPRD!O48+RCV_RCY!O48+IMP!O48-EXP!O48+STK_CHG!O48-INTMARB!O48-INTAVI!O48</f>
        <v>316.42304385210673</v>
      </c>
      <c r="P48" s="10">
        <f>PPRD!P48+RCV_RCY!P48+IMP!P48-EXP!P48+STK_CHG!P48-INTMARB!P48-INTAVI!P48</f>
        <v>337.05932932072216</v>
      </c>
      <c r="Q48" s="10">
        <f>PPRD!Q48+RCV_RCY!Q48+IMP!Q48-EXP!Q48+STK_CHG!Q48-INTMARB!Q48-INTAVI!Q48</f>
        <v>386.73929492691315</v>
      </c>
      <c r="R48" s="10">
        <f>PPRD!R48+RCV_RCY!R48+IMP!R48-EXP!R48+STK_CHG!R48-INTMARB!R48-INTAVI!R48</f>
        <v>349.2882201203783</v>
      </c>
      <c r="S48" s="10">
        <f>PPRD!S48+RCV_RCY!S48+IMP!S48-EXP!S48+STK_CHG!S48-INTMARB!S48-INTAVI!S48</f>
        <v>256.80705073086841</v>
      </c>
      <c r="T48" s="10">
        <f>PPRD!T48+RCV_RCY!T48+IMP!T48-EXP!T48+STK_CHG!T48-INTMARB!T48-INTAVI!T48</f>
        <v>298.02923473774723</v>
      </c>
      <c r="U48" s="10">
        <f>PPRD!U48+RCV_RCY!U48+IMP!U48-EXP!U48+STK_CHG!U48-INTMARB!U48-INTAVI!U48</f>
        <v>263.73327601031815</v>
      </c>
      <c r="V48" s="10">
        <f>PPRD!V48+RCV_RCY!V48+IMP!V48-EXP!V48+STK_CHG!V48-INTMARB!V48-INTAVI!V48</f>
        <v>260.21289767841785</v>
      </c>
      <c r="W48" s="10">
        <f>PPRD!W48+RCV_RCY!W48+IMP!W48-EXP!W48+STK_CHG!W48-INTMARB!W48-INTAVI!W48</f>
        <v>275.20705073086845</v>
      </c>
      <c r="X48" s="10">
        <f>PPRD!X48+RCV_RCY!X48+IMP!X48-EXP!X48+STK_CHG!X48-INTMARB!X48-INTAVI!X48</f>
        <v>234.58641444539978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PPRD!C49+RCV_RCY!C49+IMP!C49-EXP!C49+STK_CHG!C49-INTMARB!C49-INTAVI!C49</f>
        <v>-5.7609630266552019</v>
      </c>
      <c r="D49" s="10">
        <f>PPRD!D49+RCV_RCY!D49+IMP!D49-EXP!D49+STK_CHG!D49-INTMARB!D49-INTAVI!D49</f>
        <v>-6.7211521926053308</v>
      </c>
      <c r="E49" s="10">
        <f>PPRD!E49+RCV_RCY!E49+IMP!E49-EXP!E49+STK_CHG!E49-INTMARB!E49-INTAVI!E49</f>
        <v>-10.561736887360272</v>
      </c>
      <c r="F49" s="10">
        <f>PPRD!F49+RCV_RCY!F49+IMP!F49-EXP!F49+STK_CHG!F49-INTMARB!F49-INTAVI!F49</f>
        <v>-7.6812553740326743</v>
      </c>
      <c r="G49" s="10">
        <f>PPRD!G49+RCV_RCY!G49+IMP!G49-EXP!G49+STK_CHG!G49-INTMARB!G49-INTAVI!G49</f>
        <v>-7.6793637145313838</v>
      </c>
      <c r="H49" s="10">
        <f>PPRD!H49+RCV_RCY!H49+IMP!H49-EXP!H49+STK_CHG!H49-INTMARB!H49-INTAVI!H49</f>
        <v>-3.839638865004301</v>
      </c>
      <c r="I49" s="10">
        <f>PPRD!I49+RCV_RCY!I49+IMP!I49-EXP!I49+STK_CHG!I49-INTMARB!I49-INTAVI!I49</f>
        <v>-6.719432502149612</v>
      </c>
      <c r="J49" s="10">
        <f>PPRD!J49+RCV_RCY!J49+IMP!J49-EXP!J49+STK_CHG!J49-INTMARB!J49-INTAVI!J49</f>
        <v>-1.9108340498710241</v>
      </c>
      <c r="K49" s="10">
        <f>PPRD!K49+RCV_RCY!K49+IMP!K49-EXP!K49+STK_CHG!K49-INTMARB!K49-INTAVI!K49</f>
        <v>-4.7769561478933786</v>
      </c>
      <c r="L49" s="10">
        <f>PPRD!L49+RCV_RCY!L49+IMP!L49-EXP!L49+STK_CHG!L49-INTMARB!L49-INTAVI!L49</f>
        <v>-2.8662080825451417</v>
      </c>
      <c r="M49" s="10">
        <f>PPRD!M49+RCV_RCY!M49+IMP!M49-EXP!M49+STK_CHG!M49-INTMARB!M49-INTAVI!M49</f>
        <v>-0.95546001719690477</v>
      </c>
      <c r="N49" s="10">
        <f>PPRD!N49+RCV_RCY!N49+IMP!N49-EXP!N49+STK_CHG!N49-INTMARB!N49-INTAVI!N49</f>
        <v>-3.8214961306964739</v>
      </c>
      <c r="O49" s="10">
        <f>PPRD!O49+RCV_RCY!O49+IMP!O49-EXP!O49+STK_CHG!O49-INTMARB!O49-INTAVI!O49</f>
        <v>-2.8661220980223563</v>
      </c>
      <c r="P49" s="10">
        <f>PPRD!P49+RCV_RCY!P49+IMP!P49-EXP!P49+STK_CHG!P49-INTMARB!P49-INTAVI!P49</f>
        <v>1.9107480653482365</v>
      </c>
      <c r="Q49" s="10">
        <f>PPRD!Q49+RCV_RCY!Q49+IMP!Q49-EXP!Q49+STK_CHG!Q49-INTMARB!Q49-INTAVI!Q49</f>
        <v>8.5984522784743334E-5</v>
      </c>
      <c r="R49" s="10">
        <f>PPRD!R49+RCV_RCY!R49+IMP!R49-EXP!R49+STK_CHG!R49-INTMARB!R49-INTAVI!R49</f>
        <v>-6.6613381477509392E-16</v>
      </c>
      <c r="S49" s="10">
        <f>PPRD!S49+RCV_RCY!S49+IMP!S49-EXP!S49+STK_CHG!S49-INTMARB!S49-INTAVI!S49</f>
        <v>0</v>
      </c>
      <c r="T49" s="10">
        <f>PPRD!T49+RCV_RCY!T49+IMP!T49-EXP!T49+STK_CHG!T49-INTMARB!T49-INTAVI!T49</f>
        <v>-0.99836629406706701</v>
      </c>
      <c r="U49" s="10">
        <f>PPRD!U49+RCV_RCY!U49+IMP!U49-EXP!U49+STK_CHG!U49-INTMARB!U49-INTAVI!U49</f>
        <v>-1.379621668099742</v>
      </c>
      <c r="V49" s="10">
        <f>PPRD!V49+RCV_RCY!V49+IMP!V49-EXP!V49+STK_CHG!V49-INTMARB!V49-INTAVI!V49</f>
        <v>0.51779879621668112</v>
      </c>
      <c r="W49" s="10">
        <f>PPRD!W49+RCV_RCY!W49+IMP!W49-EXP!W49+STK_CHG!W49-INTMARB!W49-INTAVI!W49</f>
        <v>-0.48727429062768712</v>
      </c>
      <c r="X49" s="10">
        <f>PPRD!X49+RCV_RCY!X49+IMP!X49-EXP!X49+STK_CHG!X49-INTMARB!X49-INTAVI!X49</f>
        <v>2.4391229578675846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PPRD!C50+RCV_RCY!C50+IMP!C50-EXP!C50+STK_CHG!C50-INTMARB!C50-INTAVI!C50</f>
        <v>84.494067067927773</v>
      </c>
      <c r="D50" s="10">
        <f>PPRD!D50+RCV_RCY!D50+IMP!D50-EXP!D50+STK_CHG!D50-INTMARB!D50-INTAVI!D50</f>
        <v>276.52622527944965</v>
      </c>
      <c r="E50" s="10">
        <f>PPRD!E50+RCV_RCY!E50+IMP!E50-EXP!E50+STK_CHG!E50-INTMARB!E50-INTAVI!E50</f>
        <v>773.88933791917452</v>
      </c>
      <c r="F50" s="10">
        <f>PPRD!F50+RCV_RCY!F50+IMP!F50-EXP!F50+STK_CHG!F50-INTMARB!F50-INTAVI!F50</f>
        <v>542.49062768701617</v>
      </c>
      <c r="G50" s="10">
        <f>PPRD!G50+RCV_RCY!G50+IMP!G50-EXP!G50+STK_CHG!G50-INTMARB!G50-INTAVI!G50</f>
        <v>596.66689595872731</v>
      </c>
      <c r="H50" s="10">
        <f>PPRD!H50+RCV_RCY!H50+IMP!H50-EXP!H50+STK_CHG!H50-INTMARB!H50-INTAVI!H50</f>
        <v>680.263026655202</v>
      </c>
      <c r="I50" s="10">
        <f>PPRD!I50+RCV_RCY!I50+IMP!I50-EXP!I50+STK_CHG!I50-INTMARB!I50-INTAVI!I50</f>
        <v>157.78761822871888</v>
      </c>
      <c r="J50" s="10">
        <f>PPRD!J50+RCV_RCY!J50+IMP!J50-EXP!J50+STK_CHG!J50-INTMARB!J50-INTAVI!J50</f>
        <v>-42.842992261392951</v>
      </c>
      <c r="K50" s="10">
        <f>PPRD!K50+RCV_RCY!K50+IMP!K50-EXP!K50+STK_CHG!K50-INTMARB!K50-INTAVI!K50</f>
        <v>143.15829750644883</v>
      </c>
      <c r="L50" s="10">
        <f>PPRD!L50+RCV_RCY!L50+IMP!L50-EXP!L50+STK_CHG!L50-INTMARB!L50-INTAVI!L50</f>
        <v>-41.798022355975917</v>
      </c>
      <c r="M50" s="10">
        <f>PPRD!M50+RCV_RCY!M50+IMP!M50-EXP!M50+STK_CHG!M50-INTMARB!M50-INTAVI!M50</f>
        <v>-79.416337059329322</v>
      </c>
      <c r="N50" s="10">
        <f>PPRD!N50+RCV_RCY!N50+IMP!N50-EXP!N50+STK_CHG!N50-INTMARB!N50-INTAVI!N50</f>
        <v>-55.382373172828892</v>
      </c>
      <c r="O50" s="10">
        <f>PPRD!O50+RCV_RCY!O50+IMP!O50-EXP!O50+STK_CHG!O50-INTMARB!O50-INTAVI!O50</f>
        <v>-87.775924333619955</v>
      </c>
      <c r="P50" s="10">
        <f>PPRD!P50+RCV_RCY!P50+IMP!P50-EXP!P50+STK_CHG!P50-INTMARB!P50-INTAVI!P50</f>
        <v>-260.19277730008594</v>
      </c>
      <c r="Q50" s="10">
        <f>PPRD!Q50+RCV_RCY!Q50+IMP!Q50-EXP!Q50+STK_CHG!Q50-INTMARB!Q50-INTAVI!Q50</f>
        <v>-143.15821152192606</v>
      </c>
      <c r="R50" s="10">
        <f>PPRD!R50+RCV_RCY!R50+IMP!R50-EXP!R50+STK_CHG!R50-INTMARB!R50-INTAVI!R50</f>
        <v>-164.05726569217541</v>
      </c>
      <c r="S50" s="10">
        <f>PPRD!S50+RCV_RCY!S50+IMP!S50-EXP!S50+STK_CHG!S50-INTMARB!S50-INTAVI!S50</f>
        <v>-156.74264832330175</v>
      </c>
      <c r="T50" s="10">
        <f>PPRD!T50+RCV_RCY!T50+IMP!T50-EXP!T50+STK_CHG!T50-INTMARB!T50-INTAVI!T50</f>
        <v>-159.81057609630267</v>
      </c>
      <c r="U50" s="10">
        <f>PPRD!U50+RCV_RCY!U50+IMP!U50-EXP!U50+STK_CHG!U50-INTMARB!U50-INTAVI!U50</f>
        <v>-146.19905417024935</v>
      </c>
      <c r="V50" s="10">
        <f>PPRD!V50+RCV_RCY!V50+IMP!V50-EXP!V50+STK_CHG!V50-INTMARB!V50-INTAVI!V50</f>
        <v>-142.80816852966467</v>
      </c>
      <c r="W50" s="10">
        <f>PPRD!W50+RCV_RCY!W50+IMP!W50-EXP!W50+STK_CHG!W50-INTMARB!W50-INTAVI!W50</f>
        <v>-117.36053310404122</v>
      </c>
      <c r="X50" s="10">
        <f>PPRD!X50+RCV_RCY!X50+IMP!X50-EXP!X50+STK_CHG!X50-INTMARB!X50-INTAVI!X50</f>
        <v>-103.57033533963886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PPRD!C51+RCV_RCY!C51+IMP!C51-EXP!C51+STK_CHG!C51-INTMARB!C51-INTAVI!C51</f>
        <v>2033.8134135855551</v>
      </c>
      <c r="D51" s="37">
        <f>PPRD!D51+RCV_RCY!D51+IMP!D51-EXP!D51+STK_CHG!D51-INTMARB!D51-INTAVI!D51</f>
        <v>2255.0730868443679</v>
      </c>
      <c r="E51" s="37">
        <f>PPRD!E51+RCV_RCY!E51+IMP!E51-EXP!E51+STK_CHG!E51-INTMARB!E51-INTAVI!E51</f>
        <v>2729.3422184006881</v>
      </c>
      <c r="F51" s="37">
        <f>PPRD!F51+RCV_RCY!F51+IMP!F51-EXP!F51+STK_CHG!F51-INTMARB!F51-INTAVI!F51</f>
        <v>2636.2854686156493</v>
      </c>
      <c r="G51" s="37">
        <f>PPRD!G51+RCV_RCY!G51+IMP!G51-EXP!G51+STK_CHG!G51-INTMARB!G51-INTAVI!G51</f>
        <v>3303.4393809114358</v>
      </c>
      <c r="H51" s="37">
        <f>PPRD!H51+RCV_RCY!H51+IMP!H51-EXP!H51+STK_CHG!H51-INTMARB!H51-INTAVI!H51</f>
        <v>3750.6878761822868</v>
      </c>
      <c r="I51" s="37">
        <f>PPRD!I51+RCV_RCY!I51+IMP!I51-EXP!I51+STK_CHG!I51-INTMARB!I51-INTAVI!I51</f>
        <v>3639.5958727429061</v>
      </c>
      <c r="J51" s="37">
        <f>PPRD!J51+RCV_RCY!J51+IMP!J51-EXP!J51+STK_CHG!J51-INTMARB!J51-INTAVI!J51</f>
        <v>3808.3619948409287</v>
      </c>
      <c r="K51" s="37">
        <f>PPRD!K51+RCV_RCY!K51+IMP!K51-EXP!K51+STK_CHG!K51-INTMARB!K51-INTAVI!K51</f>
        <v>4138.5210662080826</v>
      </c>
      <c r="L51" s="37">
        <f>PPRD!L51+RCV_RCY!L51+IMP!L51-EXP!L51+STK_CHG!L51-INTMARB!L51-INTAVI!L51</f>
        <v>4217.2184006878761</v>
      </c>
      <c r="M51" s="37">
        <f>PPRD!M51+RCV_RCY!M51+IMP!M51-EXP!M51+STK_CHG!M51-INTMARB!M51-INTAVI!M51</f>
        <v>4488.5210662080826</v>
      </c>
      <c r="N51" s="37">
        <f>PPRD!N51+RCV_RCY!N51+IMP!N51-EXP!N51+STK_CHG!N51-INTMARB!N51-INTAVI!N51</f>
        <v>4463.6500429922617</v>
      </c>
      <c r="O51" s="37">
        <f>PPRD!O51+RCV_RCY!O51+IMP!O51-EXP!O51+STK_CHG!O51-INTMARB!O51-INTAVI!O51</f>
        <v>3932.6311263972475</v>
      </c>
      <c r="P51" s="37">
        <f>PPRD!P51+RCV_RCY!P51+IMP!P51-EXP!P51+STK_CHG!P51-INTMARB!P51-INTAVI!P51</f>
        <v>3755.8684436801373</v>
      </c>
      <c r="Q51" s="37">
        <f>PPRD!Q51+RCV_RCY!Q51+IMP!Q51-EXP!Q51+STK_CHG!Q51-INTMARB!Q51-INTAVI!Q51</f>
        <v>3473.3447979363714</v>
      </c>
      <c r="R51" s="37">
        <f>PPRD!R51+RCV_RCY!R51+IMP!R51-EXP!R51+STK_CHG!R51-INTMARB!R51-INTAVI!R51</f>
        <v>4050.8820292347373</v>
      </c>
      <c r="S51" s="37">
        <f>PPRD!S51+RCV_RCY!S51+IMP!S51-EXP!S51+STK_CHG!S51-INTMARB!S51-INTAVI!S51</f>
        <v>4322.843336199483</v>
      </c>
      <c r="T51" s="37">
        <f>PPRD!T51+RCV_RCY!T51+IMP!T51-EXP!T51+STK_CHG!T51-INTMARB!T51-INTAVI!T51</f>
        <v>5415.3956147893377</v>
      </c>
      <c r="U51" s="37">
        <f>PPRD!U51+RCV_RCY!U51+IMP!U51-EXP!U51+STK_CHG!U51-INTMARB!U51-INTAVI!U51</f>
        <v>5043.4699054170242</v>
      </c>
      <c r="V51" s="37">
        <f>PPRD!V51+RCV_RCY!V51+IMP!V51-EXP!V51+STK_CHG!V51-INTMARB!V51-INTAVI!V51</f>
        <v>5302.6675838349101</v>
      </c>
      <c r="W51" s="37">
        <f>PPRD!W51+RCV_RCY!W51+IMP!W51-EXP!W51+STK_CHG!W51-INTMARB!W51-INTAVI!W51</f>
        <v>5204.051332760102</v>
      </c>
      <c r="X51" s="37">
        <f>PPRD!X51+RCV_RCY!X51+IMP!X51-EXP!X51+STK_CHG!X51-INTMARB!X51-INTAVI!X51</f>
        <v>4972.7472055030084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3759.3196904557176</v>
      </c>
      <c r="D52" s="37">
        <f t="shared" si="20"/>
        <v>4009.5442820292346</v>
      </c>
      <c r="E52" s="37">
        <f t="shared" si="20"/>
        <v>3551.8868443680144</v>
      </c>
      <c r="F52" s="37">
        <f t="shared" si="20"/>
        <v>4241.2391229578689</v>
      </c>
      <c r="G52" s="37">
        <f t="shared" si="20"/>
        <v>3799.488650042992</v>
      </c>
      <c r="H52" s="37">
        <f t="shared" si="20"/>
        <v>3474.5134995700773</v>
      </c>
      <c r="I52" s="37">
        <f t="shared" si="20"/>
        <v>4212.5337919174553</v>
      </c>
      <c r="J52" s="37">
        <f t="shared" si="20"/>
        <v>4480.6456577815979</v>
      </c>
      <c r="K52" s="37">
        <f t="shared" si="20"/>
        <v>4329.3711092003441</v>
      </c>
      <c r="L52" s="37">
        <f t="shared" si="20"/>
        <v>4785.6300945829735</v>
      </c>
      <c r="M52" s="37">
        <f t="shared" si="20"/>
        <v>5459.1559759243346</v>
      </c>
      <c r="N52" s="37">
        <f t="shared" si="20"/>
        <v>5137.8755803955282</v>
      </c>
      <c r="O52" s="37">
        <f t="shared" si="20"/>
        <v>4354.5014617368861</v>
      </c>
      <c r="P52" s="37">
        <f t="shared" si="20"/>
        <v>5300.9135855545992</v>
      </c>
      <c r="Q52" s="37">
        <f t="shared" si="20"/>
        <v>6107.6822012037837</v>
      </c>
      <c r="R52" s="37">
        <f t="shared" si="20"/>
        <v>5566.4899398108337</v>
      </c>
      <c r="S52" s="37">
        <f t="shared" si="20"/>
        <v>6229.7649183147005</v>
      </c>
      <c r="T52" s="37">
        <f t="shared" si="20"/>
        <v>5456.2888220120385</v>
      </c>
      <c r="U52" s="37">
        <f t="shared" si="20"/>
        <v>6109.0302665520221</v>
      </c>
      <c r="V52" s="37">
        <f t="shared" si="20"/>
        <v>6060.0984522785884</v>
      </c>
      <c r="W52" s="37">
        <f t="shared" si="20"/>
        <v>6369.4923473774707</v>
      </c>
      <c r="X52" s="37">
        <f t="shared" ref="X52" si="21">SUM(X53:X70)</f>
        <v>6636.8505588993976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PPRD!C53+RCV_RCY!C53+IMP!C53-EXP!C53+STK_CHG!C53-INTMARB!C53-INTAVI!C53</f>
        <v>973.6027515047291</v>
      </c>
      <c r="D53" s="10">
        <f>PPRD!D53+RCV_RCY!D53+IMP!D53-EXP!D53+STK_CHG!D53-INTMARB!D53-INTAVI!D53</f>
        <v>1206.7067927773001</v>
      </c>
      <c r="E53" s="10">
        <f>PPRD!E53+RCV_RCY!E53+IMP!E53-EXP!E53+STK_CHG!E53-INTMARB!E53-INTAVI!E53</f>
        <v>670.67927773000861</v>
      </c>
      <c r="F53" s="10">
        <f>PPRD!F53+RCV_RCY!F53+IMP!F53-EXP!F53+STK_CHG!F53-INTMARB!F53-INTAVI!F53</f>
        <v>1351.934651762683</v>
      </c>
      <c r="G53" s="10">
        <f>PPRD!G53+RCV_RCY!G53+IMP!G53-EXP!G53+STK_CHG!G53-INTMARB!G53-INTAVI!G53</f>
        <v>848.58134135855539</v>
      </c>
      <c r="H53" s="10">
        <f>PPRD!H53+RCV_RCY!H53+IMP!H53-EXP!H53+STK_CHG!H53-INTMARB!H53-INTAVI!H53</f>
        <v>406.76380051590712</v>
      </c>
      <c r="I53" s="10">
        <f>PPRD!I53+RCV_RCY!I53+IMP!I53-EXP!I53+STK_CHG!I53-INTMARB!I53-INTAVI!I53</f>
        <v>946.01711092003438</v>
      </c>
      <c r="J53" s="10">
        <f>PPRD!J53+RCV_RCY!J53+IMP!J53-EXP!J53+STK_CHG!J53-INTMARB!J53-INTAVI!J53</f>
        <v>867.75339638865</v>
      </c>
      <c r="K53" s="10">
        <f>PPRD!K53+RCV_RCY!K53+IMP!K53-EXP!K53+STK_CHG!K53-INTMARB!K53-INTAVI!K53</f>
        <v>584.61281169389497</v>
      </c>
      <c r="L53" s="10">
        <f>PPRD!L53+RCV_RCY!L53+IMP!L53-EXP!L53+STK_CHG!L53-INTMARB!L53-INTAVI!L53</f>
        <v>712.31874462596727</v>
      </c>
      <c r="M53" s="10">
        <f>PPRD!M53+RCV_RCY!M53+IMP!M53-EXP!M53+STK_CHG!M53-INTMARB!M53-INTAVI!M53</f>
        <v>1388.4692175408429</v>
      </c>
      <c r="N53" s="10">
        <f>PPRD!N53+RCV_RCY!N53+IMP!N53-EXP!N53+STK_CHG!N53-INTMARB!N53-INTAVI!N53</f>
        <v>992.19372312983648</v>
      </c>
      <c r="O53" s="10">
        <f>PPRD!O53+RCV_RCY!O53+IMP!O53-EXP!O53+STK_CHG!O53-INTMARB!O53-INTAVI!O53</f>
        <v>483.4664660361135</v>
      </c>
      <c r="P53" s="10">
        <f>PPRD!P53+RCV_RCY!P53+IMP!P53-EXP!P53+STK_CHG!P53-INTMARB!P53-INTAVI!P53</f>
        <v>1180.6034393809109</v>
      </c>
      <c r="Q53" s="10">
        <f>PPRD!Q53+RCV_RCY!Q53+IMP!Q53-EXP!Q53+STK_CHG!Q53-INTMARB!Q53-INTAVI!Q53</f>
        <v>1338.6855546001721</v>
      </c>
      <c r="R53" s="10">
        <f>PPRD!R53+RCV_RCY!R53+IMP!R53-EXP!R53+STK_CHG!R53-INTMARB!R53-INTAVI!R53</f>
        <v>744.6694754944109</v>
      </c>
      <c r="S53" s="10">
        <f>PPRD!S53+RCV_RCY!S53+IMP!S53-EXP!S53+STK_CHG!S53-INTMARB!S53-INTAVI!S53</f>
        <v>1351.962424763542</v>
      </c>
      <c r="T53" s="10">
        <f>PPRD!T53+RCV_RCY!T53+IMP!T53-EXP!T53+STK_CHG!T53-INTMARB!T53-INTAVI!T53</f>
        <v>507.0406706792777</v>
      </c>
      <c r="U53" s="10">
        <f>PPRD!U53+RCV_RCY!U53+IMP!U53-EXP!U53+STK_CHG!U53-INTMARB!U53-INTAVI!U53</f>
        <v>1065.6361994840929</v>
      </c>
      <c r="V53" s="10">
        <f>PPRD!V53+RCV_RCY!V53+IMP!V53-EXP!V53+STK_CHG!V53-INTMARB!V53-INTAVI!V53</f>
        <v>758.18693035253648</v>
      </c>
      <c r="W53" s="10">
        <f>PPRD!W53+RCV_RCY!W53+IMP!W53-EXP!W53+STK_CHG!W53-INTMARB!W53-INTAVI!W53</f>
        <v>1038.9149613069651</v>
      </c>
      <c r="X53" s="10">
        <f>PPRD!X53+RCV_RCY!X53+IMP!X53-EXP!X53+STK_CHG!X53-INTMARB!X53-INTAVI!X53</f>
        <v>1023.864402407567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PPRD!C54+RCV_RCY!C54+IMP!C54-EXP!C54+STK_CHG!C54-INTMARB!C54-INTAVI!C54</f>
        <v>0</v>
      </c>
      <c r="D54" s="10">
        <f>PPRD!D54+RCV_RCY!D54+IMP!D54-EXP!D54+STK_CHG!D54-INTMARB!D54-INTAVI!D54</f>
        <v>0</v>
      </c>
      <c r="E54" s="10">
        <f>PPRD!E54+RCV_RCY!E54+IMP!E54-EXP!E54+STK_CHG!E54-INTMARB!E54-INTAVI!E54</f>
        <v>0</v>
      </c>
      <c r="F54" s="10">
        <f>PPRD!F54+RCV_RCY!F54+IMP!F54-EXP!F54+STK_CHG!F54-INTMARB!F54-INTAVI!F54</f>
        <v>0</v>
      </c>
      <c r="G54" s="10">
        <f>PPRD!G54+RCV_RCY!G54+IMP!G54-EXP!G54+STK_CHG!G54-INTMARB!G54-INTAVI!G54</f>
        <v>0</v>
      </c>
      <c r="H54" s="10">
        <f>PPRD!H54+RCV_RCY!H54+IMP!H54-EXP!H54+STK_CHG!H54-INTMARB!H54-INTAVI!H54</f>
        <v>0</v>
      </c>
      <c r="I54" s="10">
        <f>PPRD!I54+RCV_RCY!I54+IMP!I54-EXP!I54+STK_CHG!I54-INTMARB!I54-INTAVI!I54</f>
        <v>0</v>
      </c>
      <c r="J54" s="10">
        <f>PPRD!J54+RCV_RCY!J54+IMP!J54-EXP!J54+STK_CHG!J54-INTMARB!J54-INTAVI!J54</f>
        <v>0</v>
      </c>
      <c r="K54" s="10">
        <f>PPRD!K54+RCV_RCY!K54+IMP!K54-EXP!K54+STK_CHG!K54-INTMARB!K54-INTAVI!K54</f>
        <v>0</v>
      </c>
      <c r="L54" s="10">
        <f>PPRD!L54+RCV_RCY!L54+IMP!L54-EXP!L54+STK_CHG!L54-INTMARB!L54-INTAVI!L54</f>
        <v>0</v>
      </c>
      <c r="M54" s="10">
        <f>PPRD!M54+RCV_RCY!M54+IMP!M54-EXP!M54+STK_CHG!M54-INTMARB!M54-INTAVI!M54</f>
        <v>0</v>
      </c>
      <c r="N54" s="10">
        <f>PPRD!N54+RCV_RCY!N54+IMP!N54-EXP!N54+STK_CHG!N54-INTMARB!N54-INTAVI!N54</f>
        <v>0</v>
      </c>
      <c r="O54" s="10">
        <f>PPRD!O54+RCV_RCY!O54+IMP!O54-EXP!O54+STK_CHG!O54-INTMARB!O54-INTAVI!O54</f>
        <v>2.579535683576956E-4</v>
      </c>
      <c r="P54" s="10">
        <f>PPRD!P54+RCV_RCY!P54+IMP!P54-EXP!P54+STK_CHG!P54-INTMARB!P54-INTAVI!P54</f>
        <v>1.719690455717971E-4</v>
      </c>
      <c r="Q54" s="10">
        <f>PPRD!Q54+RCV_RCY!Q54+IMP!Q54-EXP!Q54+STK_CHG!Q54-INTMARB!Q54-INTAVI!Q54</f>
        <v>2.2355975924333621E-3</v>
      </c>
      <c r="R54" s="10">
        <f>PPRD!R54+RCV_RCY!R54+IMP!R54-EXP!R54+STK_CHG!R54-INTMARB!R54-INTAVI!R54</f>
        <v>2.3215821152192599E-3</v>
      </c>
      <c r="S54" s="10">
        <f>PPRD!S54+RCV_RCY!S54+IMP!S54-EXP!S54+STK_CHG!S54-INTMARB!S54-INTAVI!S54</f>
        <v>3.869303525365434E-3</v>
      </c>
      <c r="T54" s="10">
        <f>PPRD!T54+RCV_RCY!T54+IMP!T54-EXP!T54+STK_CHG!T54-INTMARB!T54-INTAVI!T54</f>
        <v>5.159071367153912E-4</v>
      </c>
      <c r="U54" s="10">
        <f>PPRD!U54+RCV_RCY!U54+IMP!U54-EXP!U54+STK_CHG!U54-INTMARB!U54-INTAVI!U54</f>
        <v>0</v>
      </c>
      <c r="V54" s="10">
        <f>PPRD!V54+RCV_RCY!V54+IMP!V54-EXP!V54+STK_CHG!V54-INTMARB!V54-INTAVI!V54</f>
        <v>0</v>
      </c>
      <c r="W54" s="10">
        <f>PPRD!W54+RCV_RCY!W54+IMP!W54-EXP!W54+STK_CHG!W54-INTMARB!W54-INTAVI!W54</f>
        <v>0</v>
      </c>
      <c r="X54" s="10">
        <f>PPRD!X54+RCV_RCY!X54+IMP!X54-EXP!X54+STK_CHG!X54-INTMARB!X54-INTAVI!X54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PPRD!C55+RCV_RCY!C55+IMP!C55-EXP!C55+STK_CHG!C55-INTMARB!C55-INTAVI!C55</f>
        <v>14.445399828030951</v>
      </c>
      <c r="D55" s="10">
        <f>PPRD!D55+RCV_RCY!D55+IMP!D55-EXP!D55+STK_CHG!D55-INTMARB!D55-INTAVI!D55</f>
        <v>22.012037833190021</v>
      </c>
      <c r="E55" s="10">
        <f>PPRD!E55+RCV_RCY!E55+IMP!E55-EXP!E55+STK_CHG!E55-INTMARB!E55-INTAVI!E55</f>
        <v>31.12639724849527</v>
      </c>
      <c r="F55" s="10">
        <f>PPRD!F55+RCV_RCY!F55+IMP!F55-EXP!F55+STK_CHG!F55-INTMARB!F55-INTAVI!F55</f>
        <v>42.648323301805682</v>
      </c>
      <c r="G55" s="10">
        <f>PPRD!G55+RCV_RCY!G55+IMP!G55-EXP!G55+STK_CHG!G55-INTMARB!G55-INTAVI!G55</f>
        <v>70.191745485812547</v>
      </c>
      <c r="H55" s="10">
        <f>PPRD!H55+RCV_RCY!H55+IMP!H55-EXP!H55+STK_CHG!H55-INTMARB!H55-INTAVI!H55</f>
        <v>152.4731728288908</v>
      </c>
      <c r="I55" s="10">
        <f>PPRD!I55+RCV_RCY!I55+IMP!I55-EXP!I55+STK_CHG!I55-INTMARB!I55-INTAVI!I55</f>
        <v>251.54531384350821</v>
      </c>
      <c r="J55" s="10">
        <f>PPRD!J55+RCV_RCY!J55+IMP!J55-EXP!J55+STK_CHG!J55-INTMARB!J55-INTAVI!J55</f>
        <v>347.0944110060189</v>
      </c>
      <c r="K55" s="10">
        <f>PPRD!K55+RCV_RCY!K55+IMP!K55-EXP!K55+STK_CHG!K55-INTMARB!K55-INTAVI!K55</f>
        <v>495.04557179707649</v>
      </c>
      <c r="L55" s="10">
        <f>PPRD!L55+RCV_RCY!L55+IMP!L55-EXP!L55+STK_CHG!L55-INTMARB!L55-INTAVI!L55</f>
        <v>651.50154772141013</v>
      </c>
      <c r="M55" s="10">
        <f>PPRD!M55+RCV_RCY!M55+IMP!M55-EXP!M55+STK_CHG!M55-INTMARB!M55-INTAVI!M55</f>
        <v>789.47308684436803</v>
      </c>
      <c r="N55" s="10">
        <f>PPRD!N55+RCV_RCY!N55+IMP!N55-EXP!N55+STK_CHG!N55-INTMARB!N55-INTAVI!N55</f>
        <v>787.75683576956135</v>
      </c>
      <c r="O55" s="10">
        <f>PPRD!O55+RCV_RCY!O55+IMP!O55-EXP!O55+STK_CHG!O55-INTMARB!O55-INTAVI!O55</f>
        <v>882.18211521926048</v>
      </c>
      <c r="P55" s="10">
        <f>PPRD!P55+RCV_RCY!P55+IMP!P55-EXP!P55+STK_CHG!P55-INTMARB!P55-INTAVI!P55</f>
        <v>1033.0697334479789</v>
      </c>
      <c r="Q55" s="10">
        <f>PPRD!Q55+RCV_RCY!Q55+IMP!Q55-EXP!Q55+STK_CHG!Q55-INTMARB!Q55-INTAVI!Q55</f>
        <v>1041.3925193465179</v>
      </c>
      <c r="R55" s="10">
        <f>PPRD!R55+RCV_RCY!R55+IMP!R55-EXP!R55+STK_CHG!R55-INTMARB!R55-INTAVI!R55</f>
        <v>998.07721410146178</v>
      </c>
      <c r="S55" s="10">
        <f>PPRD!S55+RCV_RCY!S55+IMP!S55-EXP!S55+STK_CHG!S55-INTMARB!S55-INTAVI!S55</f>
        <v>1072.579191745486</v>
      </c>
      <c r="T55" s="10">
        <f>PPRD!T55+RCV_RCY!T55+IMP!T55-EXP!T55+STK_CHG!T55-INTMARB!T55-INTAVI!T55</f>
        <v>1053.1257953568361</v>
      </c>
      <c r="U55" s="10">
        <f>PPRD!U55+RCV_RCY!U55+IMP!U55-EXP!U55+STK_CHG!U55-INTMARB!U55-INTAVI!U55</f>
        <v>1084.8309544282031</v>
      </c>
      <c r="V55" s="10">
        <f>PPRD!V55+RCV_RCY!V55+IMP!V55-EXP!V55+STK_CHG!V55-INTMARB!V55-INTAVI!V55</f>
        <v>1175.146087704213</v>
      </c>
      <c r="W55" s="10">
        <f>PPRD!W55+RCV_RCY!W55+IMP!W55-EXP!W55+STK_CHG!W55-INTMARB!W55-INTAVI!W55</f>
        <v>1057.494668959587</v>
      </c>
      <c r="X55" s="10">
        <f>PPRD!X55+RCV_RCY!X55+IMP!X55-EXP!X55+STK_CHG!X55-INTMARB!X55-INTAVI!X55</f>
        <v>1136.3382631126401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PPRD!C56+RCV_RCY!C56+IMP!C56-EXP!C56+STK_CHG!C56-INTMARB!C56-INTAVI!C56</f>
        <v>8.5984522785898534E-2</v>
      </c>
      <c r="D56" s="10">
        <f>PPRD!D56+RCV_RCY!D56+IMP!D56-EXP!D56+STK_CHG!D56-INTMARB!D56-INTAVI!D56</f>
        <v>8.5984522785898534E-2</v>
      </c>
      <c r="E56" s="10">
        <f>PPRD!E56+RCV_RCY!E56+IMP!E56-EXP!E56+STK_CHG!E56-INTMARB!E56-INTAVI!E56</f>
        <v>0.1719690455717971</v>
      </c>
      <c r="F56" s="10">
        <f>PPRD!F56+RCV_RCY!F56+IMP!F56-EXP!F56+STK_CHG!F56-INTMARB!F56-INTAVI!F56</f>
        <v>0.25795356835769562</v>
      </c>
      <c r="G56" s="10">
        <f>PPRD!G56+RCV_RCY!G56+IMP!G56-EXP!G56+STK_CHG!G56-INTMARB!G56-INTAVI!G56</f>
        <v>0.25795356835769562</v>
      </c>
      <c r="H56" s="10">
        <f>PPRD!H56+RCV_RCY!H56+IMP!H56-EXP!H56+STK_CHG!H56-INTMARB!H56-INTAVI!H56</f>
        <v>0.25795356835769562</v>
      </c>
      <c r="I56" s="10">
        <f>PPRD!I56+RCV_RCY!I56+IMP!I56-EXP!I56+STK_CHG!I56-INTMARB!I56-INTAVI!I56</f>
        <v>0.41272570937231301</v>
      </c>
      <c r="J56" s="10">
        <f>PPRD!J56+RCV_RCY!J56+IMP!J56-EXP!J56+STK_CHG!J56-INTMARB!J56-INTAVI!J56</f>
        <v>2.0636285468615649</v>
      </c>
      <c r="K56" s="10">
        <f>PPRD!K56+RCV_RCY!K56+IMP!K56-EXP!K56+STK_CHG!K56-INTMARB!K56-INTAVI!K56</f>
        <v>3.485296646603611</v>
      </c>
      <c r="L56" s="10">
        <f>PPRD!L56+RCV_RCY!L56+IMP!L56-EXP!L56+STK_CHG!L56-INTMARB!L56-INTAVI!L56</f>
        <v>13.75752364574377</v>
      </c>
      <c r="M56" s="10">
        <f>PPRD!M56+RCV_RCY!M56+IMP!M56-EXP!M56+STK_CHG!M56-INTMARB!M56-INTAVI!M56</f>
        <v>18.171109200343938</v>
      </c>
      <c r="N56" s="10">
        <f>PPRD!N56+RCV_RCY!N56+IMP!N56-EXP!N56+STK_CHG!N56-INTMARB!N56-INTAVI!N56</f>
        <v>24.069561478933789</v>
      </c>
      <c r="O56" s="10">
        <f>PPRD!O56+RCV_RCY!O56+IMP!O56-EXP!O56+STK_CHG!O56-INTMARB!O56-INTAVI!O56</f>
        <v>33.76139294926913</v>
      </c>
      <c r="P56" s="10">
        <f>PPRD!P56+RCV_RCY!P56+IMP!P56-EXP!P56+STK_CHG!P56-INTMARB!P56-INTAVI!P56</f>
        <v>41.198624247635422</v>
      </c>
      <c r="Q56" s="10">
        <f>PPRD!Q56+RCV_RCY!Q56+IMP!Q56-EXP!Q56+STK_CHG!Q56-INTMARB!Q56-INTAVI!Q56</f>
        <v>53.939466895958716</v>
      </c>
      <c r="R56" s="10">
        <f>PPRD!R56+RCV_RCY!R56+IMP!R56-EXP!R56+STK_CHG!R56-INTMARB!R56-INTAVI!R56</f>
        <v>68.457007738607047</v>
      </c>
      <c r="S56" s="10">
        <f>PPRD!S56+RCV_RCY!S56+IMP!S56-EXP!S56+STK_CHG!S56-INTMARB!S56-INTAVI!S56</f>
        <v>74.858383490971619</v>
      </c>
      <c r="T56" s="10">
        <f>PPRD!T56+RCV_RCY!T56+IMP!T56-EXP!T56+STK_CHG!T56-INTMARB!T56-INTAVI!T56</f>
        <v>85.257609630266558</v>
      </c>
      <c r="U56" s="10">
        <f>PPRD!U56+RCV_RCY!U56+IMP!U56-EXP!U56+STK_CHG!U56-INTMARB!U56-INTAVI!U56</f>
        <v>86.491573516766977</v>
      </c>
      <c r="V56" s="10">
        <f>PPRD!V56+RCV_RCY!V56+IMP!V56-EXP!V56+STK_CHG!V56-INTMARB!V56-INTAVI!V56</f>
        <v>115.41289767841791</v>
      </c>
      <c r="W56" s="10">
        <f>PPRD!W56+RCV_RCY!W56+IMP!W56-EXP!W56+STK_CHG!W56-INTMARB!W56-INTAVI!W56</f>
        <v>147.51418744625971</v>
      </c>
      <c r="X56" s="10">
        <f>PPRD!X56+RCV_RCY!X56+IMP!X56-EXP!X56+STK_CHG!X56-INTMARB!X56-INTAVI!X56</f>
        <v>192.36147893379189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PPRD!C57+RCV_RCY!C57+IMP!C57-EXP!C57+STK_CHG!C57-INTMARB!C57-INTAVI!C57</f>
        <v>18.39114359415305</v>
      </c>
      <c r="D57" s="10">
        <f>PPRD!D57+RCV_RCY!D57+IMP!D57-EXP!D57+STK_CHG!D57-INTMARB!D57-INTAVI!D57</f>
        <v>19.012123817712808</v>
      </c>
      <c r="E57" s="10">
        <f>PPRD!E57+RCV_RCY!E57+IMP!E57-EXP!E57+STK_CHG!E57-INTMARB!E57-INTAVI!E57</f>
        <v>19.633104041272571</v>
      </c>
      <c r="F57" s="10">
        <f>PPRD!F57+RCV_RCY!F57+IMP!F57-EXP!F57+STK_CHG!F57-INTMARB!F57-INTAVI!F57</f>
        <v>20.30189165950129</v>
      </c>
      <c r="G57" s="10">
        <f>PPRD!G57+RCV_RCY!G57+IMP!G57-EXP!G57+STK_CHG!G57-INTMARB!G57-INTAVI!G57</f>
        <v>20.922871883061049</v>
      </c>
      <c r="H57" s="10">
        <f>PPRD!H57+RCV_RCY!H57+IMP!H57-EXP!H57+STK_CHG!H57-INTMARB!H57-INTAVI!H57</f>
        <v>22.42760103181427</v>
      </c>
      <c r="I57" s="10">
        <f>PPRD!I57+RCV_RCY!I57+IMP!I57-EXP!I57+STK_CHG!I57-INTMARB!I57-INTAVI!I57</f>
        <v>23.597936371453141</v>
      </c>
      <c r="J57" s="10">
        <f>PPRD!J57+RCV_RCY!J57+IMP!J57-EXP!J57+STK_CHG!J57-INTMARB!J57-INTAVI!J57</f>
        <v>25.580395528804811</v>
      </c>
      <c r="K57" s="10">
        <f>PPRD!K57+RCV_RCY!K57+IMP!K57-EXP!K57+STK_CHG!K57-INTMARB!K57-INTAVI!K57</f>
        <v>30.23791917454858</v>
      </c>
      <c r="L57" s="10">
        <f>PPRD!L57+RCV_RCY!L57+IMP!L57-EXP!L57+STK_CHG!L57-INTMARB!L57-INTAVI!L57</f>
        <v>34.871539122957863</v>
      </c>
      <c r="M57" s="10">
        <f>PPRD!M57+RCV_RCY!M57+IMP!M57-EXP!M57+STK_CHG!M57-INTMARB!M57-INTAVI!M57</f>
        <v>48.079707652622517</v>
      </c>
      <c r="N57" s="10">
        <f>PPRD!N57+RCV_RCY!N57+IMP!N57-EXP!N57+STK_CHG!N57-INTMARB!N57-INTAVI!N57</f>
        <v>59.496474634565772</v>
      </c>
      <c r="O57" s="10">
        <f>PPRD!O57+RCV_RCY!O57+IMP!O57-EXP!O57+STK_CHG!O57-INTMARB!O57-INTAVI!O57</f>
        <v>67.354514187446256</v>
      </c>
      <c r="P57" s="10">
        <f>PPRD!P57+RCV_RCY!P57+IMP!P57-EXP!P57+STK_CHG!P57-INTMARB!P57-INTAVI!P57</f>
        <v>72.752450558899397</v>
      </c>
      <c r="Q57" s="10">
        <f>PPRD!Q57+RCV_RCY!Q57+IMP!Q57-EXP!Q57+STK_CHG!Q57-INTMARB!Q57-INTAVI!Q57</f>
        <v>76.86061908856405</v>
      </c>
      <c r="R57" s="10">
        <f>PPRD!R57+RCV_RCY!R57+IMP!R57-EXP!R57+STK_CHG!R57-INTMARB!R57-INTAVI!R57</f>
        <v>80.252192605331032</v>
      </c>
      <c r="S57" s="10">
        <f>PPRD!S57+RCV_RCY!S57+IMP!S57-EXP!S57+STK_CHG!S57-INTMARB!S57-INTAVI!S57</f>
        <v>83.954342218400683</v>
      </c>
      <c r="T57" s="10">
        <f>PPRD!T57+RCV_RCY!T57+IMP!T57-EXP!T57+STK_CHG!T57-INTMARB!T57-INTAVI!T57</f>
        <v>87.967669819432487</v>
      </c>
      <c r="U57" s="10">
        <f>PPRD!U57+RCV_RCY!U57+IMP!U57-EXP!U57+STK_CHG!U57-INTMARB!U57-INTAVI!U57</f>
        <v>94.405417024935502</v>
      </c>
      <c r="V57" s="10">
        <f>PPRD!V57+RCV_RCY!V57+IMP!V57-EXP!V57+STK_CHG!V57-INTMARB!V57-INTAVI!V57</f>
        <v>96.330696474634564</v>
      </c>
      <c r="W57" s="10">
        <f>PPRD!W57+RCV_RCY!W57+IMP!W57-EXP!W57+STK_CHG!W57-INTMARB!W57-INTAVI!W57</f>
        <v>100.6920034393809</v>
      </c>
      <c r="X57" s="10">
        <f>PPRD!X57+RCV_RCY!X57+IMP!X57-EXP!X57+STK_CHG!X57-INTMARB!X57-INTAVI!X57</f>
        <v>105.4800515907137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PPRD!C58+RCV_RCY!C58+IMP!C58-EXP!C58+STK_CHG!C58-INTMARB!C58-INTAVI!C58</f>
        <v>69.766895958727432</v>
      </c>
      <c r="D58" s="10">
        <f>PPRD!D58+RCV_RCY!D58+IMP!D58-EXP!D58+STK_CHG!D58-INTMARB!D58-INTAVI!D58</f>
        <v>91.263026655202054</v>
      </c>
      <c r="E58" s="10">
        <f>PPRD!E58+RCV_RCY!E58+IMP!E58-EXP!E58+STK_CHG!E58-INTMARB!E58-INTAVI!E58</f>
        <v>83.548323301805667</v>
      </c>
      <c r="F58" s="10">
        <f>PPRD!F58+RCV_RCY!F58+IMP!F58-EXP!F58+STK_CHG!F58-INTMARB!F58-INTAVI!F58</f>
        <v>78.389251934651753</v>
      </c>
      <c r="G58" s="10">
        <f>PPRD!G58+RCV_RCY!G58+IMP!G58-EXP!G58+STK_CHG!G58-INTMARB!G58-INTAVI!G58</f>
        <v>77.505503009458295</v>
      </c>
      <c r="H58" s="10">
        <f>PPRD!H58+RCV_RCY!H58+IMP!H58-EXP!H58+STK_CHG!H58-INTMARB!H58-INTAVI!H58</f>
        <v>65.658727429062765</v>
      </c>
      <c r="I58" s="10">
        <f>PPRD!I58+RCV_RCY!I58+IMP!I58-EXP!I58+STK_CHG!I58-INTMARB!I58-INTAVI!I58</f>
        <v>78.413069647463445</v>
      </c>
      <c r="J58" s="10">
        <f>PPRD!J58+RCV_RCY!J58+IMP!J58-EXP!J58+STK_CHG!J58-INTMARB!J58-INTAVI!J58</f>
        <v>184.05468615649181</v>
      </c>
      <c r="K58" s="10">
        <f>PPRD!K58+RCV_RCY!K58+IMP!K58-EXP!K58+STK_CHG!K58-INTMARB!K58-INTAVI!K58</f>
        <v>175.86225279449701</v>
      </c>
      <c r="L58" s="10">
        <f>PPRD!L58+RCV_RCY!L58+IMP!L58-EXP!L58+STK_CHG!L58-INTMARB!L58-INTAVI!L58</f>
        <v>168.57747205503011</v>
      </c>
      <c r="M58" s="10">
        <f>PPRD!M58+RCV_RCY!M58+IMP!M58-EXP!M58+STK_CHG!M58-INTMARB!M58-INTAVI!M58</f>
        <v>180.5674978503869</v>
      </c>
      <c r="N58" s="10">
        <f>PPRD!N58+RCV_RCY!N58+IMP!N58-EXP!N58+STK_CHG!N58-INTMARB!N58-INTAVI!N58</f>
        <v>193.25021496130691</v>
      </c>
      <c r="O58" s="10">
        <f>PPRD!O58+RCV_RCY!O58+IMP!O58-EXP!O58+STK_CHG!O58-INTMARB!O58-INTAVI!O58</f>
        <v>134.9957007738607</v>
      </c>
      <c r="P58" s="10">
        <f>PPRD!P58+RCV_RCY!P58+IMP!P58-EXP!P58+STK_CHG!P58-INTMARB!P58-INTAVI!P58</f>
        <v>180.35253654342219</v>
      </c>
      <c r="Q58" s="10">
        <f>PPRD!Q58+RCV_RCY!Q58+IMP!Q58-EXP!Q58+STK_CHG!Q58-INTMARB!Q58-INTAVI!Q58</f>
        <v>188.42553740326741</v>
      </c>
      <c r="R58" s="10">
        <f>PPRD!R58+RCV_RCY!R58+IMP!R58-EXP!R58+STK_CHG!R58-INTMARB!R58-INTAVI!R58</f>
        <v>186.99243336199481</v>
      </c>
      <c r="S58" s="10">
        <f>PPRD!S58+RCV_RCY!S58+IMP!S58-EXP!S58+STK_CHG!S58-INTMARB!S58-INTAVI!S58</f>
        <v>157.6860705073087</v>
      </c>
      <c r="T58" s="10">
        <f>PPRD!T58+RCV_RCY!T58+IMP!T58-EXP!T58+STK_CHG!T58-INTMARB!T58-INTAVI!T58</f>
        <v>198.9403267411866</v>
      </c>
      <c r="U58" s="10">
        <f>PPRD!U58+RCV_RCY!U58+IMP!U58-EXP!U58+STK_CHG!U58-INTMARB!U58-INTAVI!U58</f>
        <v>211.63972484952711</v>
      </c>
      <c r="V58" s="10">
        <f>PPRD!V58+RCV_RCY!V58+IMP!V58-EXP!V58+STK_CHG!V58-INTMARB!V58-INTAVI!V58</f>
        <v>197.92691315563201</v>
      </c>
      <c r="W58" s="10">
        <f>PPRD!W58+RCV_RCY!W58+IMP!W58-EXP!W58+STK_CHG!W58-INTMARB!W58-INTAVI!W58</f>
        <v>199.1715391229578</v>
      </c>
      <c r="X58" s="10">
        <f>PPRD!X58+RCV_RCY!X58+IMP!X58-EXP!X58+STK_CHG!X58-INTMARB!X58-INTAVI!X58</f>
        <v>164.0318142734308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PPRD!C59+RCV_RCY!C59+IMP!C59-EXP!C59+STK_CHG!C59-INTMARB!C59-INTAVI!C59</f>
        <v>2594.7501289767838</v>
      </c>
      <c r="D59" s="10">
        <f>PPRD!D59+RCV_RCY!D59+IMP!D59-EXP!D59+STK_CHG!D59-INTMARB!D59-INTAVI!D59</f>
        <v>2582.3062768701629</v>
      </c>
      <c r="E59" s="10">
        <f>PPRD!E59+RCV_RCY!E59+IMP!E59-EXP!E59+STK_CHG!E59-INTMARB!E59-INTAVI!E59</f>
        <v>2654.6527085124681</v>
      </c>
      <c r="F59" s="10">
        <f>PPRD!F59+RCV_RCY!F59+IMP!F59-EXP!F59+STK_CHG!F59-INTMARB!F59-INTAVI!F59</f>
        <v>2652.2165090283752</v>
      </c>
      <c r="G59" s="10">
        <f>PPRD!G59+RCV_RCY!G59+IMP!G59-EXP!G59+STK_CHG!G59-INTMARB!G59-INTAVI!G59</f>
        <v>2682.9798796216678</v>
      </c>
      <c r="H59" s="10">
        <f>PPRD!H59+RCV_RCY!H59+IMP!H59-EXP!H59+STK_CHG!H59-INTMARB!H59-INTAVI!H59</f>
        <v>2713.313241616509</v>
      </c>
      <c r="I59" s="10">
        <f>PPRD!I59+RCV_RCY!I59+IMP!I59-EXP!I59+STK_CHG!I59-INTMARB!I59-INTAVI!I59</f>
        <v>2731.274462596733</v>
      </c>
      <c r="J59" s="10">
        <f>PPRD!J59+RCV_RCY!J59+IMP!J59-EXP!J59+STK_CHG!J59-INTMARB!J59-INTAVI!J59</f>
        <v>2807.8484952708509</v>
      </c>
      <c r="K59" s="10">
        <f>PPRD!K59+RCV_RCY!K59+IMP!K59-EXP!K59+STK_CHG!K59-INTMARB!K59-INTAVI!K59</f>
        <v>2788.2153052450558</v>
      </c>
      <c r="L59" s="10">
        <f>PPRD!L59+RCV_RCY!L59+IMP!L59-EXP!L59+STK_CHG!L59-INTMARB!L59-INTAVI!L59</f>
        <v>2856.334221840068</v>
      </c>
      <c r="M59" s="10">
        <f>PPRD!M59+RCV_RCY!M59+IMP!M59-EXP!M59+STK_CHG!M59-INTMARB!M59-INTAVI!M59</f>
        <v>2582.2346517626829</v>
      </c>
      <c r="N59" s="10">
        <f>PPRD!N59+RCV_RCY!N59+IMP!N59-EXP!N59+STK_CHG!N59-INTMARB!N59-INTAVI!N59</f>
        <v>2630.1711092003434</v>
      </c>
      <c r="O59" s="10">
        <f>PPRD!O59+RCV_RCY!O59+IMP!O59-EXP!O59+STK_CHG!O59-INTMARB!O59-INTAVI!O59</f>
        <v>2292.6818572656916</v>
      </c>
      <c r="P59" s="10">
        <f>PPRD!P59+RCV_RCY!P59+IMP!P59-EXP!P59+STK_CHG!P59-INTMARB!P59-INTAVI!P59</f>
        <v>2332.2107480653481</v>
      </c>
      <c r="Q59" s="10">
        <f>PPRD!Q59+RCV_RCY!Q59+IMP!Q59-EXP!Q59+STK_CHG!Q59-INTMARB!Q59-INTAVI!Q59</f>
        <v>2349.6465176268275</v>
      </c>
      <c r="R59" s="10">
        <f>PPRD!R59+RCV_RCY!R59+IMP!R59-EXP!R59+STK_CHG!R59-INTMARB!R59-INTAVI!R59</f>
        <v>2338.6117798796213</v>
      </c>
      <c r="S59" s="10">
        <f>PPRD!S59+RCV_RCY!S59+IMP!S59-EXP!S59+STK_CHG!S59-INTMARB!S59-INTAVI!S59</f>
        <v>2402.0492691315562</v>
      </c>
      <c r="T59" s="10">
        <f>PPRD!T59+RCV_RCY!T59+IMP!T59-EXP!T59+STK_CHG!T59-INTMARB!T59-INTAVI!T59</f>
        <v>2420.5517626827173</v>
      </c>
      <c r="U59" s="10">
        <f>PPRD!U59+RCV_RCY!U59+IMP!U59-EXP!U59+STK_CHG!U59-INTMARB!U59-INTAVI!U59</f>
        <v>2429.3700773860705</v>
      </c>
      <c r="V59" s="10">
        <f>PPRD!V59+RCV_RCY!V59+IMP!V59-EXP!V59+STK_CHG!V59-INTMARB!V59-INTAVI!V59</f>
        <v>2537.3782459157355</v>
      </c>
      <c r="W59" s="10">
        <f>PPRD!W59+RCV_RCY!W59+IMP!W59-EXP!W59+STK_CHG!W59-INTMARB!W59-INTAVI!W59</f>
        <v>2645.0981083404981</v>
      </c>
      <c r="X59" s="10">
        <f>PPRD!X59+RCV_RCY!X59+IMP!X59-EXP!X59+STK_CHG!X59-INTMARB!X59-INTAVI!X59</f>
        <v>2699.9656061908859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PPRD!C60+RCV_RCY!C60+IMP!C60-EXP!C60+STK_CHG!C60-INTMARB!C60-INTAVI!C60</f>
        <v>0</v>
      </c>
      <c r="D60" s="10">
        <f>PPRD!D60+RCV_RCY!D60+IMP!D60-EXP!D60+STK_CHG!D60-INTMARB!D60-INTAVI!D60</f>
        <v>0</v>
      </c>
      <c r="E60" s="10">
        <f>PPRD!E60+RCV_RCY!E60+IMP!E60-EXP!E60+STK_CHG!E60-INTMARB!E60-INTAVI!E60</f>
        <v>0</v>
      </c>
      <c r="F60" s="10">
        <f>PPRD!F60+RCV_RCY!F60+IMP!F60-EXP!F60+STK_CHG!F60-INTMARB!F60-INTAVI!F60</f>
        <v>0</v>
      </c>
      <c r="G60" s="10">
        <f>PPRD!G60+RCV_RCY!G60+IMP!G60-EXP!G60+STK_CHG!G60-INTMARB!G60-INTAVI!G60</f>
        <v>0</v>
      </c>
      <c r="H60" s="10">
        <f>PPRD!H60+RCV_RCY!H60+IMP!H60-EXP!H60+STK_CHG!H60-INTMARB!H60-INTAVI!H60</f>
        <v>0</v>
      </c>
      <c r="I60" s="10">
        <f>PPRD!I60+RCV_RCY!I60+IMP!I60-EXP!I60+STK_CHG!I60-INTMARB!I60-INTAVI!I60</f>
        <v>0</v>
      </c>
      <c r="J60" s="10">
        <f>PPRD!J60+RCV_RCY!J60+IMP!J60-EXP!J60+STK_CHG!J60-INTMARB!J60-INTAVI!J60</f>
        <v>0</v>
      </c>
      <c r="K60" s="10">
        <f>PPRD!K60+RCV_RCY!K60+IMP!K60-EXP!K60+STK_CHG!K60-INTMARB!K60-INTAVI!K60</f>
        <v>0</v>
      </c>
      <c r="L60" s="10">
        <f>PPRD!L60+RCV_RCY!L60+IMP!L60-EXP!L60+STK_CHG!L60-INTMARB!L60-INTAVI!L60</f>
        <v>0</v>
      </c>
      <c r="M60" s="10">
        <f>PPRD!M60+RCV_RCY!M60+IMP!M60-EXP!M60+STK_CHG!M60-INTMARB!M60-INTAVI!M60</f>
        <v>0</v>
      </c>
      <c r="N60" s="10">
        <f>PPRD!N60+RCV_RCY!N60+IMP!N60-EXP!N60+STK_CHG!N60-INTMARB!N60-INTAVI!N60</f>
        <v>0</v>
      </c>
      <c r="O60" s="10">
        <f>PPRD!O60+RCV_RCY!O60+IMP!O60-EXP!O60+STK_CHG!O60-INTMARB!O60-INTAVI!O60</f>
        <v>31.002149613069655</v>
      </c>
      <c r="P60" s="10">
        <f>PPRD!P60+RCV_RCY!P60+IMP!P60-EXP!P60+STK_CHG!P60-INTMARB!P60-INTAVI!P60</f>
        <v>21.842476354256235</v>
      </c>
      <c r="Q60" s="10">
        <f>PPRD!Q60+RCV_RCY!Q60+IMP!Q60-EXP!Q60+STK_CHG!Q60-INTMARB!Q60-INTAVI!Q60</f>
        <v>24.660791057609625</v>
      </c>
      <c r="R60" s="10">
        <f>PPRD!R60+RCV_RCY!R60+IMP!R60-EXP!R60+STK_CHG!R60-INTMARB!R60-INTAVI!R60</f>
        <v>24.660791057609625</v>
      </c>
      <c r="S60" s="10">
        <f>PPRD!S60+RCV_RCY!S60+IMP!S60-EXP!S60+STK_CHG!S60-INTMARB!S60-INTAVI!S60</f>
        <v>19.024075666380046</v>
      </c>
      <c r="T60" s="10">
        <f>PPRD!T60+RCV_RCY!T60+IMP!T60-EXP!T60+STK_CHG!T60-INTMARB!T60-INTAVI!T60</f>
        <v>20.797592433361991</v>
      </c>
      <c r="U60" s="10">
        <f>PPRD!U60+RCV_RCY!U60+IMP!U60-EXP!U60+STK_CHG!U60-INTMARB!U60-INTAVI!U60</f>
        <v>20.796818572656921</v>
      </c>
      <c r="V60" s="10">
        <f>PPRD!V60+RCV_RCY!V60+IMP!V60-EXP!V60+STK_CHG!V60-INTMARB!V60-INTAVI!V60</f>
        <v>16.900429922613931</v>
      </c>
      <c r="W60" s="10">
        <f>PPRD!W60+RCV_RCY!W60+IMP!W60-EXP!W60+STK_CHG!W60-INTMARB!W60-INTAVI!W60</f>
        <v>13.986242476354249</v>
      </c>
      <c r="X60" s="10">
        <f>PPRD!X60+RCV_RCY!X60+IMP!X60-EXP!X60+STK_CHG!X60-INTMARB!X60-INTAVI!X60</f>
        <v>18.02355975924333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PPRD!C61+RCV_RCY!C61+IMP!C61-EXP!C61+STK_CHG!C61-INTMARB!C61-INTAVI!C61</f>
        <v>1.146431642304385</v>
      </c>
      <c r="D61" s="10">
        <f>PPRD!D61+RCV_RCY!D61+IMP!D61-EXP!D61+STK_CHG!D61-INTMARB!D61-INTAVI!D61</f>
        <v>0.88374892519346515</v>
      </c>
      <c r="E61" s="10">
        <f>PPRD!E61+RCV_RCY!E61+IMP!E61-EXP!E61+STK_CHG!E61-INTMARB!E61-INTAVI!E61</f>
        <v>0.93147033533963886</v>
      </c>
      <c r="F61" s="10">
        <f>PPRD!F61+RCV_RCY!F61+IMP!F61-EXP!F61+STK_CHG!F61-INTMARB!F61-INTAVI!F61</f>
        <v>0.83594153052450548</v>
      </c>
      <c r="G61" s="10">
        <f>PPRD!G61+RCV_RCY!G61+IMP!G61-EXP!G61+STK_CHG!G61-INTMARB!G61-INTAVI!G61</f>
        <v>4.4663800515907139</v>
      </c>
      <c r="H61" s="10">
        <f>PPRD!H61+RCV_RCY!H61+IMP!H61-EXP!H61+STK_CHG!H61-INTMARB!H61-INTAVI!H61</f>
        <v>10.12708512467756</v>
      </c>
      <c r="I61" s="10">
        <f>PPRD!I61+RCV_RCY!I61+IMP!I61-EXP!I61+STK_CHG!I61-INTMARB!I61-INTAVI!I61</f>
        <v>9.1955288048151331</v>
      </c>
      <c r="J61" s="10">
        <f>PPRD!J61+RCV_RCY!J61+IMP!J61-EXP!J61+STK_CHG!J61-INTMARB!J61-INTAVI!J61</f>
        <v>15.763800515907141</v>
      </c>
      <c r="K61" s="10">
        <f>PPRD!K61+RCV_RCY!K61+IMP!K61-EXP!K61+STK_CHG!K61-INTMARB!K61-INTAVI!K61</f>
        <v>22.976956147893379</v>
      </c>
      <c r="L61" s="10">
        <f>PPRD!L61+RCV_RCY!L61+IMP!L61-EXP!L61+STK_CHG!L61-INTMARB!L61-INTAVI!L61</f>
        <v>23.789079965606192</v>
      </c>
      <c r="M61" s="10">
        <f>PPRD!M61+RCV_RCY!M61+IMP!M61-EXP!M61+STK_CHG!M61-INTMARB!M61-INTAVI!M61</f>
        <v>30.739466895958721</v>
      </c>
      <c r="N61" s="10">
        <f>PPRD!N61+RCV_RCY!N61+IMP!N61-EXP!N61+STK_CHG!N61-INTMARB!N61-INTAVI!N61</f>
        <v>44.974720550300937</v>
      </c>
      <c r="O61" s="10">
        <f>PPRD!O61+RCV_RCY!O61+IMP!O61-EXP!O61+STK_CHG!O61-INTMARB!O61-INTAVI!O61</f>
        <v>56.916938950988808</v>
      </c>
      <c r="P61" s="10">
        <f>PPRD!P61+RCV_RCY!P61+IMP!P61-EXP!P61+STK_CHG!P61-INTMARB!P61-INTAVI!P61</f>
        <v>65.993121238177125</v>
      </c>
      <c r="Q61" s="10">
        <f>PPRD!Q61+RCV_RCY!Q61+IMP!Q61-EXP!Q61+STK_CHG!Q61-INTMARB!Q61-INTAVI!Q61</f>
        <v>81.971883061048999</v>
      </c>
      <c r="R61" s="10">
        <f>PPRD!R61+RCV_RCY!R61+IMP!R61-EXP!R61+STK_CHG!R61-INTMARB!R61-INTAVI!R61</f>
        <v>82.569045571797076</v>
      </c>
      <c r="S61" s="10">
        <f>PPRD!S61+RCV_RCY!S61+IMP!S61-EXP!S61+STK_CHG!S61-INTMARB!S61-INTAVI!S61</f>
        <v>80.347721410146164</v>
      </c>
      <c r="T61" s="10">
        <f>PPRD!T61+RCV_RCY!T61+IMP!T61-EXP!T61+STK_CHG!T61-INTMARB!T61-INTAVI!T61</f>
        <v>85.059845227858972</v>
      </c>
      <c r="U61" s="10">
        <f>PPRD!U61+RCV_RCY!U61+IMP!U61-EXP!U61+STK_CHG!U61-INTMARB!U61-INTAVI!U61</f>
        <v>82.474462596732579</v>
      </c>
      <c r="V61" s="10">
        <f>PPRD!V61+RCV_RCY!V61+IMP!V61-EXP!V61+STK_CHG!V61-INTMARB!V61-INTAVI!V61</f>
        <v>80.136543422184005</v>
      </c>
      <c r="W61" s="10">
        <f>PPRD!W61+RCV_RCY!W61+IMP!W61-EXP!W61+STK_CHG!W61-INTMARB!W61-INTAVI!W61</f>
        <v>82.743852106620807</v>
      </c>
      <c r="X61" s="10">
        <f>PPRD!X61+RCV_RCY!X61+IMP!X61-EXP!X61+STK_CHG!X61-INTMARB!X61-INTAVI!X61</f>
        <v>87.226311263972477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PPRD!C62+RCV_RCY!C62+IMP!C62-EXP!C62+STK_CHG!C62-INTMARB!C62-INTAVI!C62</f>
        <v>87.130954428202912</v>
      </c>
      <c r="D62" s="10">
        <f>PPRD!D62+RCV_RCY!D62+IMP!D62-EXP!D62+STK_CHG!D62-INTMARB!D62-INTAVI!D62</f>
        <v>87.274290627687009</v>
      </c>
      <c r="E62" s="10">
        <f>PPRD!E62+RCV_RCY!E62+IMP!E62-EXP!E62+STK_CHG!E62-INTMARB!E62-INTAVI!E62</f>
        <v>91.143594153052447</v>
      </c>
      <c r="F62" s="10">
        <f>PPRD!F62+RCV_RCY!F62+IMP!F62-EXP!F62+STK_CHG!F62-INTMARB!F62-INTAVI!F62</f>
        <v>94.654600171969051</v>
      </c>
      <c r="G62" s="10">
        <f>PPRD!G62+RCV_RCY!G62+IMP!G62-EXP!G62+STK_CHG!G62-INTMARB!G62-INTAVI!G62</f>
        <v>94.58297506448838</v>
      </c>
      <c r="H62" s="10">
        <f>PPRD!H62+RCV_RCY!H62+IMP!H62-EXP!H62+STK_CHG!H62-INTMARB!H62-INTAVI!H62</f>
        <v>103.4919174548581</v>
      </c>
      <c r="I62" s="10">
        <f>PPRD!I62+RCV_RCY!I62+IMP!I62-EXP!I62+STK_CHG!I62-INTMARB!I62-INTAVI!I62</f>
        <v>100.3391229578676</v>
      </c>
      <c r="J62" s="10">
        <f>PPRD!J62+RCV_RCY!J62+IMP!J62-EXP!J62+STK_CHG!J62-INTMARB!J62-INTAVI!J62</f>
        <v>93.985898538263115</v>
      </c>
      <c r="K62" s="10">
        <f>PPRD!K62+RCV_RCY!K62+IMP!K62-EXP!K62+STK_CHG!K62-INTMARB!K62-INTAVI!K62</f>
        <v>91.382459157351676</v>
      </c>
      <c r="L62" s="10">
        <f>PPRD!L62+RCV_RCY!L62+IMP!L62-EXP!L62+STK_CHG!L62-INTMARB!L62-INTAVI!L62</f>
        <v>99.049355116079099</v>
      </c>
      <c r="M62" s="10">
        <f>PPRD!M62+RCV_RCY!M62+IMP!M62-EXP!M62+STK_CHG!M62-INTMARB!M62-INTAVI!M62</f>
        <v>95.896646603611345</v>
      </c>
      <c r="N62" s="10">
        <f>PPRD!N62+RCV_RCY!N62+IMP!N62-EXP!N62+STK_CHG!N62-INTMARB!N62-INTAVI!N62</f>
        <v>98.476182287188294</v>
      </c>
      <c r="O62" s="10">
        <f>PPRD!O62+RCV_RCY!O62+IMP!O62-EXP!O62+STK_CHG!O62-INTMARB!O62-INTAVI!O62</f>
        <v>85.960619088564044</v>
      </c>
      <c r="P62" s="10">
        <f>PPRD!P62+RCV_RCY!P62+IMP!P62-EXP!P62+STK_CHG!P62-INTMARB!P62-INTAVI!P62</f>
        <v>96.708684436801363</v>
      </c>
      <c r="Q62" s="10">
        <f>PPRD!Q62+RCV_RCY!Q62+IMP!Q62-EXP!Q62+STK_CHG!Q62-INTMARB!Q62-INTAVI!Q62</f>
        <v>81.75692175408426</v>
      </c>
      <c r="R62" s="10">
        <f>PPRD!R62+RCV_RCY!R62+IMP!R62-EXP!R62+STK_CHG!R62-INTMARB!R62-INTAVI!R62</f>
        <v>97.401375752364572</v>
      </c>
      <c r="S62" s="10">
        <f>PPRD!S62+RCV_RCY!S62+IMP!S62-EXP!S62+STK_CHG!S62-INTMARB!S62-INTAVI!S62</f>
        <v>103.6591573516767</v>
      </c>
      <c r="T62" s="10">
        <f>PPRD!T62+RCV_RCY!T62+IMP!T62-EXP!T62+STK_CHG!T62-INTMARB!T62-INTAVI!T62</f>
        <v>118.9665520206363</v>
      </c>
      <c r="U62" s="10">
        <f>PPRD!U62+RCV_RCY!U62+IMP!U62-EXP!U62+STK_CHG!U62-INTMARB!U62-INTAVI!U62</f>
        <v>110.55305245055889</v>
      </c>
      <c r="V62" s="10">
        <f>PPRD!V62+RCV_RCY!V62+IMP!V62-EXP!V62+STK_CHG!V62-INTMARB!V62-INTAVI!V62</f>
        <v>117.98503869303519</v>
      </c>
      <c r="W62" s="10">
        <f>PPRD!W62+RCV_RCY!W62+IMP!W62-EXP!W62+STK_CHG!W62-INTMARB!W62-INTAVI!W62</f>
        <v>111.5667239896818</v>
      </c>
      <c r="X62" s="10">
        <f>PPRD!X62+RCV_RCY!X62+IMP!X62-EXP!X62+STK_CHG!X62-INTMARB!X62-INTAVI!X62</f>
        <v>118.59939810834049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PPRD!C63+RCV_RCY!C63+IMP!C63-EXP!C63+STK_CHG!C63-INTMARB!C63-INTAVI!C63</f>
        <v>0</v>
      </c>
      <c r="D63" s="10">
        <f>PPRD!D63+RCV_RCY!D63+IMP!D63-EXP!D63+STK_CHG!D63-INTMARB!D63-INTAVI!D63</f>
        <v>0</v>
      </c>
      <c r="E63" s="10">
        <f>PPRD!E63+RCV_RCY!E63+IMP!E63-EXP!E63+STK_CHG!E63-INTMARB!E63-INTAVI!E63</f>
        <v>0</v>
      </c>
      <c r="F63" s="10">
        <f>PPRD!F63+RCV_RCY!F63+IMP!F63-EXP!F63+STK_CHG!F63-INTMARB!F63-INTAVI!F63</f>
        <v>0</v>
      </c>
      <c r="G63" s="10">
        <f>PPRD!G63+RCV_RCY!G63+IMP!G63-EXP!G63+STK_CHG!G63-INTMARB!G63-INTAVI!G63</f>
        <v>0</v>
      </c>
      <c r="H63" s="10">
        <f>PPRD!H63+RCV_RCY!H63+IMP!H63-EXP!H63+STK_CHG!H63-INTMARB!H63-INTAVI!H63</f>
        <v>0</v>
      </c>
      <c r="I63" s="10">
        <f>PPRD!I63+RCV_RCY!I63+IMP!I63-EXP!I63+STK_CHG!I63-INTMARB!I63-INTAVI!I63</f>
        <v>0</v>
      </c>
      <c r="J63" s="10">
        <f>PPRD!J63+RCV_RCY!J63+IMP!J63-EXP!J63+STK_CHG!J63-INTMARB!J63-INTAVI!J63</f>
        <v>0</v>
      </c>
      <c r="K63" s="10">
        <f>PPRD!K63+RCV_RCY!K63+IMP!K63-EXP!K63+STK_CHG!K63-INTMARB!K63-INTAVI!K63</f>
        <v>0</v>
      </c>
      <c r="L63" s="10">
        <f>PPRD!L63+RCV_RCY!L63+IMP!L63-EXP!L63+STK_CHG!L63-INTMARB!L63-INTAVI!L63</f>
        <v>0</v>
      </c>
      <c r="M63" s="10">
        <f>PPRD!M63+RCV_RCY!M63+IMP!M63-EXP!M63+STK_CHG!M63-INTMARB!M63-INTAVI!M63</f>
        <v>0</v>
      </c>
      <c r="N63" s="10">
        <f>PPRD!N63+RCV_RCY!N63+IMP!N63-EXP!N63+STK_CHG!N63-INTMARB!N63-INTAVI!N63</f>
        <v>0</v>
      </c>
      <c r="O63" s="10">
        <f>PPRD!O63+RCV_RCY!O63+IMP!O63-EXP!O63+STK_CHG!O63-INTMARB!O63-INTAVI!O63</f>
        <v>0</v>
      </c>
      <c r="P63" s="10">
        <f>PPRD!P63+RCV_RCY!P63+IMP!P63-EXP!P63+STK_CHG!P63-INTMARB!P63-INTAVI!P63</f>
        <v>0</v>
      </c>
      <c r="Q63" s="10">
        <f>PPRD!Q63+RCV_RCY!Q63+IMP!Q63-EXP!Q63+STK_CHG!Q63-INTMARB!Q63-INTAVI!Q63</f>
        <v>0</v>
      </c>
      <c r="R63" s="10">
        <f>PPRD!R63+RCV_RCY!R63+IMP!R63-EXP!R63+STK_CHG!R63-INTMARB!R63-INTAVI!R63</f>
        <v>17.411865864144456</v>
      </c>
      <c r="S63" s="10">
        <f>PPRD!S63+RCV_RCY!S63+IMP!S63-EXP!S63+STK_CHG!S63-INTMARB!S63-INTAVI!S63</f>
        <v>21.926139294926905</v>
      </c>
      <c r="T63" s="10">
        <f>PPRD!T63+RCV_RCY!T63+IMP!T63-EXP!T63+STK_CHG!T63-INTMARB!T63-INTAVI!T63</f>
        <v>3.3347377472055033</v>
      </c>
      <c r="U63" s="10">
        <f>PPRD!U63+RCV_RCY!U63+IMP!U63-EXP!U63+STK_CHG!U63-INTMARB!U63-INTAVI!U63</f>
        <v>4.4954428202923475</v>
      </c>
      <c r="V63" s="10">
        <f>PPRD!V63+RCV_RCY!V63+IMP!V63-EXP!V63+STK_CHG!V63-INTMARB!V63-INTAVI!V63</f>
        <v>4.1182287188306095</v>
      </c>
      <c r="W63" s="10">
        <f>PPRD!W63+RCV_RCY!W63+IMP!W63-EXP!W63+STK_CHG!W63-INTMARB!W63-INTAVI!W63</f>
        <v>3.3430782459157347</v>
      </c>
      <c r="X63" s="10">
        <f>PPRD!X63+RCV_RCY!X63+IMP!X63-EXP!X63+STK_CHG!X63-INTMARB!X63-INTAVI!X63</f>
        <v>13.88564058469475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PPRD!C64+RCV_RCY!C64+IMP!C64-EXP!C64+STK_CHG!C64-INTMARB!C64-INTAVI!C64</f>
        <v>0</v>
      </c>
      <c r="D64" s="10">
        <f>PPRD!D64+RCV_RCY!D64+IMP!D64-EXP!D64+STK_CHG!D64-INTMARB!D64-INTAVI!D64</f>
        <v>0</v>
      </c>
      <c r="E64" s="10">
        <f>PPRD!E64+RCV_RCY!E64+IMP!E64-EXP!E64+STK_CHG!E64-INTMARB!E64-INTAVI!E64</f>
        <v>0</v>
      </c>
      <c r="F64" s="10">
        <f>PPRD!F64+RCV_RCY!F64+IMP!F64-EXP!F64+STK_CHG!F64-INTMARB!F64-INTAVI!F64</f>
        <v>0</v>
      </c>
      <c r="G64" s="10">
        <f>PPRD!G64+RCV_RCY!G64+IMP!G64-EXP!G64+STK_CHG!G64-INTMARB!G64-INTAVI!G64</f>
        <v>0</v>
      </c>
      <c r="H64" s="10">
        <f>PPRD!H64+RCV_RCY!H64+IMP!H64-EXP!H64+STK_CHG!H64-INTMARB!H64-INTAVI!H64</f>
        <v>0</v>
      </c>
      <c r="I64" s="10">
        <f>PPRD!I64+RCV_RCY!I64+IMP!I64-EXP!I64+STK_CHG!I64-INTMARB!I64-INTAVI!I64</f>
        <v>0</v>
      </c>
      <c r="J64" s="10">
        <f>PPRD!J64+RCV_RCY!J64+IMP!J64-EXP!J64+STK_CHG!J64-INTMARB!J64-INTAVI!J64</f>
        <v>0</v>
      </c>
      <c r="K64" s="10">
        <f>PPRD!K64+RCV_RCY!K64+IMP!K64-EXP!K64+STK_CHG!K64-INTMARB!K64-INTAVI!K64</f>
        <v>0</v>
      </c>
      <c r="L64" s="10">
        <f>PPRD!L64+RCV_RCY!L64+IMP!L64-EXP!L64+STK_CHG!L64-INTMARB!L64-INTAVI!L64</f>
        <v>0</v>
      </c>
      <c r="M64" s="10">
        <f>PPRD!M64+RCV_RCY!M64+IMP!M64-EXP!M64+STK_CHG!M64-INTMARB!M64-INTAVI!M64</f>
        <v>0</v>
      </c>
      <c r="N64" s="10">
        <f>PPRD!N64+RCV_RCY!N64+IMP!N64-EXP!N64+STK_CHG!N64-INTMARB!N64-INTAVI!N64</f>
        <v>0</v>
      </c>
      <c r="O64" s="10">
        <f>PPRD!O64+RCV_RCY!O64+IMP!O64-EXP!O64+STK_CHG!O64-INTMARB!O64-INTAVI!O64</f>
        <v>1.2897678417884779</v>
      </c>
      <c r="P64" s="10">
        <f>PPRD!P64+RCV_RCY!P64+IMP!P64-EXP!P64+STK_CHG!P64-INTMARB!P64-INTAVI!P64</f>
        <v>1.9346517626827171</v>
      </c>
      <c r="Q64" s="10">
        <f>PPRD!Q64+RCV_RCY!Q64+IMP!Q64-EXP!Q64+STK_CHG!Q64-INTMARB!Q64-INTAVI!Q64</f>
        <v>1.9346517626827171</v>
      </c>
      <c r="R64" s="10">
        <f>PPRD!R64+RCV_RCY!R64+IMP!R64-EXP!R64+STK_CHG!R64-INTMARB!R64-INTAVI!R64</f>
        <v>3.224419604471195</v>
      </c>
      <c r="S64" s="10">
        <f>PPRD!S64+RCV_RCY!S64+IMP!S64-EXP!S64+STK_CHG!S64-INTMARB!S64-INTAVI!S64</f>
        <v>3.224419604471195</v>
      </c>
      <c r="T64" s="10">
        <f>PPRD!T64+RCV_RCY!T64+IMP!T64-EXP!T64+STK_CHG!T64-INTMARB!T64-INTAVI!T64</f>
        <v>0</v>
      </c>
      <c r="U64" s="10">
        <f>PPRD!U64+RCV_RCY!U64+IMP!U64-EXP!U64+STK_CHG!U64-INTMARB!U64-INTAVI!U64</f>
        <v>1.236285468615649</v>
      </c>
      <c r="V64" s="10">
        <f>PPRD!V64+RCV_RCY!V64+IMP!V64-EXP!V64+STK_CHG!V64-INTMARB!V64-INTAVI!V64</f>
        <v>4.0260533104041274</v>
      </c>
      <c r="W64" s="10">
        <f>PPRD!W64+RCV_RCY!W64+IMP!W64-EXP!W64+STK_CHG!W64-INTMARB!W64-INTAVI!W64</f>
        <v>3.0484092863284609</v>
      </c>
      <c r="X64" s="10">
        <f>PPRD!X64+RCV_RCY!X64+IMP!X64-EXP!X64+STK_CHG!X64-INTMARB!X64-INTAVI!X64</f>
        <v>3.006448839208943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PPRD!C65+RCV_RCY!C65+IMP!C65-EXP!C65+STK_CHG!C65-INTMARB!C65-INTAVI!C65</f>
        <v>0</v>
      </c>
      <c r="D65" s="10">
        <f>PPRD!D65+RCV_RCY!D65+IMP!D65-EXP!D65+STK_CHG!D65-INTMARB!D65-INTAVI!D65</f>
        <v>0</v>
      </c>
      <c r="E65" s="10">
        <f>PPRD!E65+RCV_RCY!E65+IMP!E65-EXP!E65+STK_CHG!E65-INTMARB!E65-INTAVI!E65</f>
        <v>0</v>
      </c>
      <c r="F65" s="10">
        <f>PPRD!F65+RCV_RCY!F65+IMP!F65-EXP!F65+STK_CHG!F65-INTMARB!F65-INTAVI!F65</f>
        <v>0</v>
      </c>
      <c r="G65" s="10">
        <f>PPRD!G65+RCV_RCY!G65+IMP!G65-EXP!G65+STK_CHG!G65-INTMARB!G65-INTAVI!G65</f>
        <v>0</v>
      </c>
      <c r="H65" s="10">
        <f>PPRD!H65+RCV_RCY!H65+IMP!H65-EXP!H65+STK_CHG!H65-INTMARB!H65-INTAVI!H65</f>
        <v>0</v>
      </c>
      <c r="I65" s="10">
        <f>PPRD!I65+RCV_RCY!I65+IMP!I65-EXP!I65+STK_CHG!I65-INTMARB!I65-INTAVI!I65</f>
        <v>70.808856405846939</v>
      </c>
      <c r="J65" s="10">
        <f>PPRD!J65+RCV_RCY!J65+IMP!J65-EXP!J65+STK_CHG!J65-INTMARB!J65-INTAVI!J65</f>
        <v>133.9283748925194</v>
      </c>
      <c r="K65" s="10">
        <f>PPRD!K65+RCV_RCY!K65+IMP!K65-EXP!K65+STK_CHG!K65-INTMARB!K65-INTAVI!K65</f>
        <v>133.05786758383496</v>
      </c>
      <c r="L65" s="10">
        <f>PPRD!L65+RCV_RCY!L65+IMP!L65-EXP!L65+STK_CHG!L65-INTMARB!L65-INTAVI!L65</f>
        <v>221.47678417884779</v>
      </c>
      <c r="M65" s="10">
        <f>PPRD!M65+RCV_RCY!M65+IMP!M65-EXP!M65+STK_CHG!M65-INTMARB!M65-INTAVI!M65</f>
        <v>321.28091143594156</v>
      </c>
      <c r="N65" s="10">
        <f>PPRD!N65+RCV_RCY!N65+IMP!N65-EXP!N65+STK_CHG!N65-INTMARB!N65-INTAVI!N65</f>
        <v>303.39062768701638</v>
      </c>
      <c r="O65" s="10">
        <f>PPRD!O65+RCV_RCY!O65+IMP!O65-EXP!O65+STK_CHG!O65-INTMARB!O65-INTAVI!O65</f>
        <v>274.52536543422178</v>
      </c>
      <c r="P65" s="10">
        <f>PPRD!P65+RCV_RCY!P65+IMP!P65-EXP!P65+STK_CHG!P65-INTMARB!P65-INTAVI!P65</f>
        <v>267.61719690455726</v>
      </c>
      <c r="Q65" s="10">
        <f>PPRD!Q65+RCV_RCY!Q65+IMP!Q65-EXP!Q65+STK_CHG!Q65-INTMARB!Q65-INTAVI!Q65</f>
        <v>265.83654342218398</v>
      </c>
      <c r="R65" s="10">
        <f>PPRD!R65+RCV_RCY!R65+IMP!R65-EXP!R65+STK_CHG!R65-INTMARB!R65-INTAVI!R65</f>
        <v>303.17858985382634</v>
      </c>
      <c r="S65" s="10">
        <f>PPRD!S65+RCV_RCY!S65+IMP!S65-EXP!S65+STK_CHG!S65-INTMARB!S65-INTAVI!S65</f>
        <v>247.41349957007731</v>
      </c>
      <c r="T65" s="10">
        <f>PPRD!T65+RCV_RCY!T65+IMP!T65-EXP!T65+STK_CHG!T65-INTMARB!T65-INTAVI!T65</f>
        <v>250.85907136715389</v>
      </c>
      <c r="U65" s="10">
        <f>PPRD!U65+RCV_RCY!U65+IMP!U65-EXP!U65+STK_CHG!U65-INTMARB!U65-INTAVI!U65</f>
        <v>265.84539982803091</v>
      </c>
      <c r="V65" s="10">
        <f>PPRD!V65+RCV_RCY!V65+IMP!V65-EXP!V65+STK_CHG!V65-INTMARB!V65-INTAVI!V65</f>
        <v>267.71263972484957</v>
      </c>
      <c r="W65" s="10">
        <f>PPRD!W65+RCV_RCY!W65+IMP!W65-EXP!W65+STK_CHG!W65-INTMARB!W65-INTAVI!W65</f>
        <v>232.53585554600164</v>
      </c>
      <c r="X65" s="10">
        <f>PPRD!X65+RCV_RCY!X65+IMP!X65-EXP!X65+STK_CHG!X65-INTMARB!X65-INTAVI!X65</f>
        <v>290.28486672398964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PPRD!C66+RCV_RCY!C66+IMP!C66-EXP!C66+STK_CHG!C66-INTMARB!C66-INTAVI!C66</f>
        <v>0</v>
      </c>
      <c r="D66" s="10">
        <f>PPRD!D66+RCV_RCY!D66+IMP!D66-EXP!D66+STK_CHG!D66-INTMARB!D66-INTAVI!D66</f>
        <v>0</v>
      </c>
      <c r="E66" s="10">
        <f>PPRD!E66+RCV_RCY!E66+IMP!E66-EXP!E66+STK_CHG!E66-INTMARB!E66-INTAVI!E66</f>
        <v>0</v>
      </c>
      <c r="F66" s="10">
        <f>PPRD!F66+RCV_RCY!F66+IMP!F66-EXP!F66+STK_CHG!F66-INTMARB!F66-INTAVI!F66</f>
        <v>0</v>
      </c>
      <c r="G66" s="10">
        <f>PPRD!G66+RCV_RCY!G66+IMP!G66-EXP!G66+STK_CHG!G66-INTMARB!G66-INTAVI!G66</f>
        <v>0</v>
      </c>
      <c r="H66" s="10">
        <f>PPRD!H66+RCV_RCY!H66+IMP!H66-EXP!H66+STK_CHG!H66-INTMARB!H66-INTAVI!H66</f>
        <v>0</v>
      </c>
      <c r="I66" s="10">
        <f>PPRD!I66+RCV_RCY!I66+IMP!I66-EXP!I66+STK_CHG!I66-INTMARB!I66-INTAVI!I66</f>
        <v>0</v>
      </c>
      <c r="J66" s="10">
        <f>PPRD!J66+RCV_RCY!J66+IMP!J66-EXP!J66+STK_CHG!J66-INTMARB!J66-INTAVI!J66</f>
        <v>0</v>
      </c>
      <c r="K66" s="10">
        <f>PPRD!K66+RCV_RCY!K66+IMP!K66-EXP!K66+STK_CHG!K66-INTMARB!K66-INTAVI!K66</f>
        <v>0</v>
      </c>
      <c r="L66" s="10">
        <f>PPRD!L66+RCV_RCY!L66+IMP!L66-EXP!L66+STK_CHG!L66-INTMARB!L66-INTAVI!L66</f>
        <v>0</v>
      </c>
      <c r="M66" s="10">
        <f>PPRD!M66+RCV_RCY!M66+IMP!M66-EXP!M66+STK_CHG!M66-INTMARB!M66-INTAVI!M66</f>
        <v>0</v>
      </c>
      <c r="N66" s="10">
        <f>PPRD!N66+RCV_RCY!N66+IMP!N66-EXP!N66+STK_CHG!N66-INTMARB!N66-INTAVI!N66</f>
        <v>0</v>
      </c>
      <c r="O66" s="10">
        <f>PPRD!O66+RCV_RCY!O66+IMP!O66-EXP!O66+STK_CHG!O66-INTMARB!O66-INTAVI!O66</f>
        <v>6.1860705073086839</v>
      </c>
      <c r="P66" s="10">
        <f>PPRD!P66+RCV_RCY!P66+IMP!P66-EXP!P66+STK_CHG!P66-INTMARB!P66-INTAVI!P66</f>
        <v>2.6511607910576092</v>
      </c>
      <c r="Q66" s="10">
        <f>PPRD!Q66+RCV_RCY!Q66+IMP!Q66-EXP!Q66+STK_CHG!Q66-INTMARB!Q66-INTAVI!Q66</f>
        <v>2.6511607910576092</v>
      </c>
      <c r="R66" s="10">
        <f>PPRD!R66+RCV_RCY!R66+IMP!R66-EXP!R66+STK_CHG!R66-INTMARB!R66-INTAVI!R66</f>
        <v>16.79088564058469</v>
      </c>
      <c r="S66" s="10">
        <f>PPRD!S66+RCV_RCY!S66+IMP!S66-EXP!S66+STK_CHG!S66-INTMARB!S66-INTAVI!S66</f>
        <v>4.4186586414445399</v>
      </c>
      <c r="T66" s="10">
        <f>PPRD!T66+RCV_RCY!T66+IMP!T66-EXP!T66+STK_CHG!T66-INTMARB!T66-INTAVI!T66</f>
        <v>0</v>
      </c>
      <c r="U66" s="10">
        <f>PPRD!U66+RCV_RCY!U66+IMP!U66-EXP!U66+STK_CHG!U66-INTMARB!U66-INTAVI!U66</f>
        <v>1.442218400687876</v>
      </c>
      <c r="V66" s="10">
        <f>PPRD!V66+RCV_RCY!V66+IMP!V66-EXP!V66+STK_CHG!V66-INTMARB!V66-INTAVI!V66</f>
        <v>7.629234737747205</v>
      </c>
      <c r="W66" s="10">
        <f>PPRD!W66+RCV_RCY!W66+IMP!W66-EXP!W66+STK_CHG!W66-INTMARB!W66-INTAVI!W66</f>
        <v>14.81487532244196</v>
      </c>
      <c r="X66" s="10">
        <f>PPRD!X66+RCV_RCY!X66+IMP!X66-EXP!X66+STK_CHG!X66-INTMARB!X66-INTAVI!X66</f>
        <v>28.99922613929493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PPRD!C67+RCV_RCY!C67+IMP!C67-EXP!C67+STK_CHG!C67-INTMARB!C67-INTAVI!C67</f>
        <v>0</v>
      </c>
      <c r="D67" s="10">
        <f>PPRD!D67+RCV_RCY!D67+IMP!D67-EXP!D67+STK_CHG!D67-INTMARB!D67-INTAVI!D67</f>
        <v>0</v>
      </c>
      <c r="E67" s="10">
        <f>PPRD!E67+RCV_RCY!E67+IMP!E67-EXP!E67+STK_CHG!E67-INTMARB!E67-INTAVI!E67</f>
        <v>0</v>
      </c>
      <c r="F67" s="10">
        <f>PPRD!F67+RCV_RCY!F67+IMP!F67-EXP!F67+STK_CHG!F67-INTMARB!F67-INTAVI!F67</f>
        <v>0</v>
      </c>
      <c r="G67" s="10">
        <f>PPRD!G67+RCV_RCY!G67+IMP!G67-EXP!G67+STK_CHG!G67-INTMARB!G67-INTAVI!G67</f>
        <v>0</v>
      </c>
      <c r="H67" s="10">
        <f>PPRD!H67+RCV_RCY!H67+IMP!H67-EXP!H67+STK_CHG!H67-INTMARB!H67-INTAVI!H67</f>
        <v>0</v>
      </c>
      <c r="I67" s="10">
        <f>PPRD!I67+RCV_RCY!I67+IMP!I67-EXP!I67+STK_CHG!I67-INTMARB!I67-INTAVI!I67</f>
        <v>0</v>
      </c>
      <c r="J67" s="10">
        <f>PPRD!J67+RCV_RCY!J67+IMP!J67-EXP!J67+STK_CHG!J67-INTMARB!J67-INTAVI!J67</f>
        <v>0</v>
      </c>
      <c r="K67" s="10">
        <f>PPRD!K67+RCV_RCY!K67+IMP!K67-EXP!K67+STK_CHG!K67-INTMARB!K67-INTAVI!K67</f>
        <v>0</v>
      </c>
      <c r="L67" s="10">
        <f>PPRD!L67+RCV_RCY!L67+IMP!L67-EXP!L67+STK_CHG!L67-INTMARB!L67-INTAVI!L67</f>
        <v>0</v>
      </c>
      <c r="M67" s="10">
        <f>PPRD!M67+RCV_RCY!M67+IMP!M67-EXP!M67+STK_CHG!M67-INTMARB!M67-INTAVI!M67</f>
        <v>0</v>
      </c>
      <c r="N67" s="10">
        <f>PPRD!N67+RCV_RCY!N67+IMP!N67-EXP!N67+STK_CHG!N67-INTMARB!N67-INTAVI!N67</f>
        <v>0</v>
      </c>
      <c r="O67" s="10">
        <f>PPRD!O67+RCV_RCY!O67+IMP!O67-EXP!O67+STK_CHG!O67-INTMARB!O67-INTAVI!O67</f>
        <v>0</v>
      </c>
      <c r="P67" s="10">
        <f>PPRD!P67+RCV_RCY!P67+IMP!P67-EXP!P67+STK_CHG!P67-INTMARB!P67-INTAVI!P67</f>
        <v>0</v>
      </c>
      <c r="Q67" s="10">
        <f>PPRD!Q67+RCV_RCY!Q67+IMP!Q67-EXP!Q67+STK_CHG!Q67-INTMARB!Q67-INTAVI!Q67</f>
        <v>0</v>
      </c>
      <c r="R67" s="10">
        <f>PPRD!R67+RCV_RCY!R67+IMP!R67-EXP!R67+STK_CHG!R67-INTMARB!R67-INTAVI!R67</f>
        <v>0</v>
      </c>
      <c r="S67" s="10">
        <f>PPRD!S67+RCV_RCY!S67+IMP!S67-EXP!S67+STK_CHG!S67-INTMARB!S67-INTAVI!S67</f>
        <v>0</v>
      </c>
      <c r="T67" s="10">
        <f>PPRD!T67+RCV_RCY!T67+IMP!T67-EXP!T67+STK_CHG!T67-INTMARB!T67-INTAVI!T67</f>
        <v>0</v>
      </c>
      <c r="U67" s="10">
        <f>PPRD!U67+RCV_RCY!U67+IMP!U67-EXP!U67+STK_CHG!U67-INTMARB!U67-INTAVI!U67</f>
        <v>0</v>
      </c>
      <c r="V67" s="10">
        <f>PPRD!V67+RCV_RCY!V67+IMP!V67-EXP!V67+STK_CHG!V67-INTMARB!V67-INTAVI!V67</f>
        <v>0</v>
      </c>
      <c r="W67" s="10">
        <f>PPRD!W67+RCV_RCY!W67+IMP!W67-EXP!W67+STK_CHG!W67-INTMARB!W67-INTAVI!W67</f>
        <v>0</v>
      </c>
      <c r="X67" s="10">
        <f>PPRD!X67+RCV_RCY!X67+IMP!X67-EXP!X67+STK_CHG!X67-INTMARB!X67-INTAVI!X67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PPRD!C68+RCV_RCY!C68+IMP!C68-EXP!C68+STK_CHG!C68-INTMARB!C68-INTAVI!C68</f>
        <v>0</v>
      </c>
      <c r="D68" s="10">
        <f>PPRD!D68+RCV_RCY!D68+IMP!D68-EXP!D68+STK_CHG!D68-INTMARB!D68-INTAVI!D68</f>
        <v>0</v>
      </c>
      <c r="E68" s="10">
        <f>PPRD!E68+RCV_RCY!E68+IMP!E68-EXP!E68+STK_CHG!E68-INTMARB!E68-INTAVI!E68</f>
        <v>0</v>
      </c>
      <c r="F68" s="10">
        <f>PPRD!F68+RCV_RCY!F68+IMP!F68-EXP!F68+STK_CHG!F68-INTMARB!F68-INTAVI!F68</f>
        <v>0</v>
      </c>
      <c r="G68" s="10">
        <f>PPRD!G68+RCV_RCY!G68+IMP!G68-EXP!G68+STK_CHG!G68-INTMARB!G68-INTAVI!G68</f>
        <v>0</v>
      </c>
      <c r="H68" s="10">
        <f>PPRD!H68+RCV_RCY!H68+IMP!H68-EXP!H68+STK_CHG!H68-INTMARB!H68-INTAVI!H68</f>
        <v>0</v>
      </c>
      <c r="I68" s="10">
        <f>PPRD!I68+RCV_RCY!I68+IMP!I68-EXP!I68+STK_CHG!I68-INTMARB!I68-INTAVI!I68</f>
        <v>0</v>
      </c>
      <c r="J68" s="10">
        <f>PPRD!J68+RCV_RCY!J68+IMP!J68-EXP!J68+STK_CHG!J68-INTMARB!J68-INTAVI!J68</f>
        <v>0</v>
      </c>
      <c r="K68" s="10">
        <f>PPRD!K68+RCV_RCY!K68+IMP!K68-EXP!K68+STK_CHG!K68-INTMARB!K68-INTAVI!K68</f>
        <v>0</v>
      </c>
      <c r="L68" s="10">
        <f>PPRD!L68+RCV_RCY!L68+IMP!L68-EXP!L68+STK_CHG!L68-INTMARB!L68-INTAVI!L68</f>
        <v>0</v>
      </c>
      <c r="M68" s="10">
        <f>PPRD!M68+RCV_RCY!M68+IMP!M68-EXP!M68+STK_CHG!M68-INTMARB!M68-INTAVI!M68</f>
        <v>0</v>
      </c>
      <c r="N68" s="10">
        <f>PPRD!N68+RCV_RCY!N68+IMP!N68-EXP!N68+STK_CHG!N68-INTMARB!N68-INTAVI!N68</f>
        <v>0</v>
      </c>
      <c r="O68" s="10">
        <f>PPRD!O68+RCV_RCY!O68+IMP!O68-EXP!O68+STK_CHG!O68-INTMARB!O68-INTAVI!O68</f>
        <v>0</v>
      </c>
      <c r="P68" s="10">
        <f>PPRD!P68+RCV_RCY!P68+IMP!P68-EXP!P68+STK_CHG!P68-INTMARB!P68-INTAVI!P68</f>
        <v>0</v>
      </c>
      <c r="Q68" s="10">
        <f>PPRD!Q68+RCV_RCY!Q68+IMP!Q68-EXP!Q68+STK_CHG!Q68-INTMARB!Q68-INTAVI!Q68</f>
        <v>0</v>
      </c>
      <c r="R68" s="10">
        <f>PPRD!R68+RCV_RCY!R68+IMP!R68-EXP!R68+STK_CHG!R68-INTMARB!R68-INTAVI!R68</f>
        <v>0</v>
      </c>
      <c r="S68" s="10">
        <f>PPRD!S68+RCV_RCY!S68+IMP!S68-EXP!S68+STK_CHG!S68-INTMARB!S68-INTAVI!S68</f>
        <v>0</v>
      </c>
      <c r="T68" s="10">
        <f>PPRD!T68+RCV_RCY!T68+IMP!T68-EXP!T68+STK_CHG!T68-INTMARB!T68-INTAVI!T68</f>
        <v>0</v>
      </c>
      <c r="U68" s="10">
        <f>PPRD!U68+RCV_RCY!U68+IMP!U68-EXP!U68+STK_CHG!U68-INTMARB!U68-INTAVI!U68</f>
        <v>0</v>
      </c>
      <c r="V68" s="10">
        <f>PPRD!V68+RCV_RCY!V68+IMP!V68-EXP!V68+STK_CHG!V68-INTMARB!V68-INTAVI!V68</f>
        <v>0</v>
      </c>
      <c r="W68" s="10">
        <f>PPRD!W68+RCV_RCY!W68+IMP!W68-EXP!W68+STK_CHG!W68-INTMARB!W68-INTAVI!W68</f>
        <v>0</v>
      </c>
      <c r="X68" s="10">
        <f>PPRD!X68+RCV_RCY!X68+IMP!X68-EXP!X68+STK_CHG!X68-INTMARB!X68-INTAVI!X68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PPRD!C69+RCV_RCY!C69+IMP!C69-EXP!C69+STK_CHG!C69-INTMARB!C69-INTAVI!C69</f>
        <v>0</v>
      </c>
      <c r="D69" s="10">
        <f>PPRD!D69+RCV_RCY!D69+IMP!D69-EXP!D69+STK_CHG!D69-INTMARB!D69-INTAVI!D69</f>
        <v>0</v>
      </c>
      <c r="E69" s="10">
        <f>PPRD!E69+RCV_RCY!E69+IMP!E69-EXP!E69+STK_CHG!E69-INTMARB!E69-INTAVI!E69</f>
        <v>0</v>
      </c>
      <c r="F69" s="10">
        <f>PPRD!F69+RCV_RCY!F69+IMP!F69-EXP!F69+STK_CHG!F69-INTMARB!F69-INTAVI!F69</f>
        <v>0</v>
      </c>
      <c r="G69" s="10">
        <f>PPRD!G69+RCV_RCY!G69+IMP!G69-EXP!G69+STK_CHG!G69-INTMARB!G69-INTAVI!G69</f>
        <v>0</v>
      </c>
      <c r="H69" s="10">
        <f>PPRD!H69+RCV_RCY!H69+IMP!H69-EXP!H69+STK_CHG!H69-INTMARB!H69-INTAVI!H69</f>
        <v>0</v>
      </c>
      <c r="I69" s="10">
        <f>PPRD!I69+RCV_RCY!I69+IMP!I69-EXP!I69+STK_CHG!I69-INTMARB!I69-INTAVI!I69</f>
        <v>0.92966466036113493</v>
      </c>
      <c r="J69" s="10">
        <f>PPRD!J69+RCV_RCY!J69+IMP!J69-EXP!J69+STK_CHG!J69-INTMARB!J69-INTAVI!J69</f>
        <v>2.5725709372312981</v>
      </c>
      <c r="K69" s="10">
        <f>PPRD!K69+RCV_RCY!K69+IMP!K69-EXP!K69+STK_CHG!K69-INTMARB!K69-INTAVI!K69</f>
        <v>4.4946689595872744</v>
      </c>
      <c r="L69" s="10">
        <f>PPRD!L69+RCV_RCY!L69+IMP!L69-EXP!L69+STK_CHG!L69-INTMARB!L69-INTAVI!L69</f>
        <v>3.9538263112639722</v>
      </c>
      <c r="M69" s="10">
        <f>PPRD!M69+RCV_RCY!M69+IMP!M69-EXP!M69+STK_CHG!M69-INTMARB!M69-INTAVI!M69</f>
        <v>4.243680137575236</v>
      </c>
      <c r="N69" s="10">
        <f>PPRD!N69+RCV_RCY!N69+IMP!N69-EXP!N69+STK_CHG!N69-INTMARB!N69-INTAVI!N69</f>
        <v>4.096130696474634</v>
      </c>
      <c r="O69" s="10">
        <f>PPRD!O69+RCV_RCY!O69+IMP!O69-EXP!O69+STK_CHG!O69-INTMARB!O69-INTAVI!O69</f>
        <v>4.1782459157351681</v>
      </c>
      <c r="P69" s="10">
        <f>PPRD!P69+RCV_RCY!P69+IMP!P69-EXP!P69+STK_CHG!P69-INTMARB!P69-INTAVI!P69</f>
        <v>3.9785898538263105</v>
      </c>
      <c r="Q69" s="10">
        <f>PPRD!Q69+RCV_RCY!Q69+IMP!Q69-EXP!Q69+STK_CHG!Q69-INTMARB!Q69-INTAVI!Q69</f>
        <v>4.8693895098882196</v>
      </c>
      <c r="R69" s="10">
        <f>PPRD!R69+RCV_RCY!R69+IMP!R69-EXP!R69+STK_CHG!R69-INTMARB!R69-INTAVI!R69</f>
        <v>3.306964746345658</v>
      </c>
      <c r="S69" s="10">
        <f>PPRD!S69+RCV_RCY!S69+IMP!S69-EXP!S69+STK_CHG!S69-INTMARB!S69-INTAVI!S69</f>
        <v>2.2278589853826309</v>
      </c>
      <c r="T69" s="10">
        <f>PPRD!T69+RCV_RCY!T69+IMP!T69-EXP!T69+STK_CHG!T69-INTMARB!T69-INTAVI!T69</f>
        <v>0</v>
      </c>
      <c r="U69" s="10">
        <f>PPRD!U69+RCV_RCY!U69+IMP!U69-EXP!U69+STK_CHG!U69-INTMARB!U69-INTAVI!U69</f>
        <v>0</v>
      </c>
      <c r="V69" s="10">
        <f>PPRD!V69+RCV_RCY!V69+IMP!V69-EXP!V69+STK_CHG!V69-INTMARB!V69-INTAVI!V69</f>
        <v>0</v>
      </c>
      <c r="W69" s="10">
        <f>PPRD!W69+RCV_RCY!W69+IMP!W69-EXP!W69+STK_CHG!W69-INTMARB!W69-INTAVI!W69</f>
        <v>0</v>
      </c>
      <c r="X69" s="10">
        <f>PPRD!X69+RCV_RCY!X69+IMP!X69-EXP!X69+STK_CHG!X69-INTMARB!X69-INTAVI!X69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PPRD!C70+RCV_RCY!C70+IMP!C70-EXP!C70+STK_CHG!C70-INTMARB!C70-INTAVI!C70</f>
        <v>0</v>
      </c>
      <c r="D70" s="10">
        <f>PPRD!D70+RCV_RCY!D70+IMP!D70-EXP!D70+STK_CHG!D70-INTMARB!D70-INTAVI!D70</f>
        <v>0</v>
      </c>
      <c r="E70" s="10">
        <f>PPRD!E70+RCV_RCY!E70+IMP!E70-EXP!E70+STK_CHG!E70-INTMARB!E70-INTAVI!E70</f>
        <v>0</v>
      </c>
      <c r="F70" s="10">
        <f>PPRD!F70+RCV_RCY!F70+IMP!F70-EXP!F70+STK_CHG!F70-INTMARB!F70-INTAVI!F70</f>
        <v>0</v>
      </c>
      <c r="G70" s="10">
        <f>PPRD!G70+RCV_RCY!G70+IMP!G70-EXP!G70+STK_CHG!G70-INTMARB!G70-INTAVI!G70</f>
        <v>0</v>
      </c>
      <c r="H70" s="10">
        <f>PPRD!H70+RCV_RCY!H70+IMP!H70-EXP!H70+STK_CHG!H70-INTMARB!H70-INTAVI!H70</f>
        <v>0</v>
      </c>
      <c r="I70" s="10">
        <f>PPRD!I70+RCV_RCY!I70+IMP!I70-EXP!I70+STK_CHG!I70-INTMARB!I70-INTAVI!I70</f>
        <v>0</v>
      </c>
      <c r="J70" s="10">
        <f>PPRD!J70+RCV_RCY!J70+IMP!J70-EXP!J70+STK_CHG!J70-INTMARB!J70-INTAVI!J70</f>
        <v>0</v>
      </c>
      <c r="K70" s="10">
        <f>PPRD!K70+RCV_RCY!K70+IMP!K70-EXP!K70+STK_CHG!K70-INTMARB!K70-INTAVI!K70</f>
        <v>0</v>
      </c>
      <c r="L70" s="10">
        <f>PPRD!L70+RCV_RCY!L70+IMP!L70-EXP!L70+STK_CHG!L70-INTMARB!L70-INTAVI!L70</f>
        <v>0</v>
      </c>
      <c r="M70" s="10">
        <f>PPRD!M70+RCV_RCY!M70+IMP!M70-EXP!M70+STK_CHG!M70-INTMARB!M70-INTAVI!M70</f>
        <v>0</v>
      </c>
      <c r="N70" s="10">
        <f>PPRD!N70+RCV_RCY!N70+IMP!N70-EXP!N70+STK_CHG!N70-INTMARB!N70-INTAVI!N70</f>
        <v>0</v>
      </c>
      <c r="O70" s="10">
        <f>PPRD!O70+RCV_RCY!O70+IMP!O70-EXP!O70+STK_CHG!O70-INTMARB!O70-INTAVI!O70</f>
        <v>0</v>
      </c>
      <c r="P70" s="10">
        <f>PPRD!P70+RCV_RCY!P70+IMP!P70-EXP!P70+STK_CHG!P70-INTMARB!P70-INTAVI!P70</f>
        <v>0</v>
      </c>
      <c r="Q70" s="10">
        <f>PPRD!Q70+RCV_RCY!Q70+IMP!Q70-EXP!Q70+STK_CHG!Q70-INTMARB!Q70-INTAVI!Q70</f>
        <v>595.04840928632836</v>
      </c>
      <c r="R70" s="10">
        <f>PPRD!R70+RCV_RCY!R70+IMP!R70-EXP!R70+STK_CHG!R70-INTMARB!R70-INTAVI!R70</f>
        <v>600.88357695614786</v>
      </c>
      <c r="S70" s="10">
        <f>PPRD!S70+RCV_RCY!S70+IMP!S70-EXP!S70+STK_CHG!S70-INTMARB!S70-INTAVI!S70</f>
        <v>604.42983662940674</v>
      </c>
      <c r="T70" s="10">
        <f>PPRD!T70+RCV_RCY!T70+IMP!T70-EXP!T70+STK_CHG!T70-INTMARB!T70-INTAVI!T70</f>
        <v>624.38667239896813</v>
      </c>
      <c r="U70" s="10">
        <f>PPRD!U70+RCV_RCY!U70+IMP!U70-EXP!U70+STK_CHG!U70-INTMARB!U70-INTAVI!U70</f>
        <v>649.81263972484953</v>
      </c>
      <c r="V70" s="10">
        <f>PPRD!V70+RCV_RCY!V70+IMP!V70-EXP!V70+STK_CHG!V70-INTMARB!V70-INTAVI!V70</f>
        <v>681.20851246775578</v>
      </c>
      <c r="W70" s="10">
        <f>PPRD!W70+RCV_RCY!W70+IMP!W70-EXP!W70+STK_CHG!W70-INTMARB!W70-INTAVI!W70</f>
        <v>718.56784178847795</v>
      </c>
      <c r="X70" s="10">
        <f>PPRD!X70+RCV_RCY!X70+IMP!X70-EXP!X70+STK_CHG!X70-INTMARB!X70-INTAVI!X70</f>
        <v>754.78349097162504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87.107136715391221</v>
      </c>
      <c r="D71" s="37">
        <f t="shared" si="22"/>
        <v>87.274290627687009</v>
      </c>
      <c r="E71" s="37">
        <f t="shared" si="22"/>
        <v>91.143594153052447</v>
      </c>
      <c r="F71" s="37">
        <f t="shared" si="22"/>
        <v>95.32347377472054</v>
      </c>
      <c r="G71" s="37">
        <f t="shared" si="22"/>
        <v>96.230954428202921</v>
      </c>
      <c r="H71" s="37">
        <f t="shared" si="22"/>
        <v>140.05924333619956</v>
      </c>
      <c r="I71" s="37">
        <f t="shared" si="22"/>
        <v>145.09888220120379</v>
      </c>
      <c r="J71" s="37">
        <f t="shared" si="22"/>
        <v>133.39544282029235</v>
      </c>
      <c r="K71" s="37">
        <f t="shared" si="22"/>
        <v>132.82218400687876</v>
      </c>
      <c r="L71" s="37">
        <f t="shared" si="22"/>
        <v>139.67712811693895</v>
      </c>
      <c r="M71" s="37">
        <f t="shared" si="22"/>
        <v>158.68925193465176</v>
      </c>
      <c r="N71" s="37">
        <f t="shared" si="22"/>
        <v>180.08985382631124</v>
      </c>
      <c r="O71" s="37">
        <f t="shared" si="22"/>
        <v>151.71487532244194</v>
      </c>
      <c r="P71" s="37">
        <f t="shared" si="22"/>
        <v>169.53276010318143</v>
      </c>
      <c r="Q71" s="37">
        <f t="shared" si="22"/>
        <v>169.96276870163371</v>
      </c>
      <c r="R71" s="37">
        <f t="shared" si="22"/>
        <v>155.13035253654343</v>
      </c>
      <c r="S71" s="37">
        <f t="shared" si="22"/>
        <v>197.59905417024936</v>
      </c>
      <c r="T71" s="37">
        <f t="shared" si="22"/>
        <v>188.50653482373173</v>
      </c>
      <c r="U71" s="37">
        <f t="shared" si="22"/>
        <v>173.68443680137574</v>
      </c>
      <c r="V71" s="37">
        <f t="shared" si="22"/>
        <v>179.45313843508166</v>
      </c>
      <c r="W71" s="37">
        <f t="shared" si="22"/>
        <v>187.12493551160787</v>
      </c>
      <c r="X71" s="37">
        <f t="shared" ref="X71" si="23">SUM(X72:X73)</f>
        <v>186.66405846947546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PPRD!C72+RCV_RCY!C72+IMP!C72-EXP!C72+STK_CHG!C72-INTMARB!C72-INTAVI!C72</f>
        <v>0</v>
      </c>
      <c r="D72" s="10">
        <f>PPRD!D72+RCV_RCY!D72+IMP!D72-EXP!D72+STK_CHG!D72-INTMARB!D72-INTAVI!D72</f>
        <v>0</v>
      </c>
      <c r="E72" s="10">
        <f>PPRD!E72+RCV_RCY!E72+IMP!E72-EXP!E72+STK_CHG!E72-INTMARB!E72-INTAVI!E72</f>
        <v>0</v>
      </c>
      <c r="F72" s="10">
        <f>PPRD!F72+RCV_RCY!F72+IMP!F72-EXP!F72+STK_CHG!F72-INTMARB!F72-INTAVI!F72</f>
        <v>0.69269131556319852</v>
      </c>
      <c r="G72" s="10">
        <f>PPRD!G72+RCV_RCY!G72+IMP!G72-EXP!G72+STK_CHG!G72-INTMARB!G72-INTAVI!G72</f>
        <v>1.671883061049011</v>
      </c>
      <c r="H72" s="10">
        <f>PPRD!H72+RCV_RCY!H72+IMP!H72-EXP!H72+STK_CHG!H72-INTMARB!H72-INTAVI!H72</f>
        <v>36.591229578675843</v>
      </c>
      <c r="I72" s="10">
        <f>PPRD!I72+RCV_RCY!I72+IMP!I72-EXP!I72+STK_CHG!I72-INTMARB!I72-INTAVI!I72</f>
        <v>44.759759243336198</v>
      </c>
      <c r="J72" s="10">
        <f>PPRD!J72+RCV_RCY!J72+IMP!J72-EXP!J72+STK_CHG!J72-INTMARB!J72-INTAVI!J72</f>
        <v>39.409544282029238</v>
      </c>
      <c r="K72" s="10">
        <f>PPRD!K72+RCV_RCY!K72+IMP!K72-EXP!K72+STK_CHG!K72-INTMARB!K72-INTAVI!K72</f>
        <v>41.439724849527082</v>
      </c>
      <c r="L72" s="10">
        <f>PPRD!L72+RCV_RCY!L72+IMP!L72-EXP!L72+STK_CHG!L72-INTMARB!L72-INTAVI!L72</f>
        <v>40.651590713671538</v>
      </c>
      <c r="M72" s="10">
        <f>PPRD!M72+RCV_RCY!M72+IMP!M72-EXP!M72+STK_CHG!M72-INTMARB!M72-INTAVI!M72</f>
        <v>62.792605331040413</v>
      </c>
      <c r="N72" s="10">
        <f>PPRD!N72+RCV_RCY!N72+IMP!N72-EXP!N72+STK_CHG!N72-INTMARB!N72-INTAVI!N72</f>
        <v>81.637575236457423</v>
      </c>
      <c r="O72" s="10">
        <f>PPRD!O72+RCV_RCY!O72+IMP!O72-EXP!O72+STK_CHG!O72-INTMARB!O72-INTAVI!O72</f>
        <v>65.778159931212372</v>
      </c>
      <c r="P72" s="10">
        <f>PPRD!P72+RCV_RCY!P72+IMP!P72-EXP!P72+STK_CHG!P72-INTMARB!P72-INTAVI!P72</f>
        <v>72.847979363714529</v>
      </c>
      <c r="Q72" s="10">
        <f>PPRD!Q72+RCV_RCY!Q72+IMP!Q72-EXP!Q72+STK_CHG!Q72-INTMARB!Q72-INTAVI!Q72</f>
        <v>88.229664660361124</v>
      </c>
      <c r="R72" s="10">
        <f>PPRD!R72+RCV_RCY!R72+IMP!R72-EXP!R72+STK_CHG!R72-INTMARB!R72-INTAVI!R72</f>
        <v>57.752880481513337</v>
      </c>
      <c r="S72" s="10">
        <f>PPRD!S72+RCV_RCY!S72+IMP!S72-EXP!S72+STK_CHG!S72-INTMARB!S72-INTAVI!S72</f>
        <v>93.939896818572663</v>
      </c>
      <c r="T72" s="10">
        <f>PPRD!T72+RCV_RCY!T72+IMP!T72-EXP!T72+STK_CHG!T72-INTMARB!T72-INTAVI!T72</f>
        <v>98.759845227858989</v>
      </c>
      <c r="U72" s="10">
        <f>PPRD!U72+RCV_RCY!U72+IMP!U72-EXP!U72+STK_CHG!U72-INTMARB!U72-INTAVI!U72</f>
        <v>90.284780739466896</v>
      </c>
      <c r="V72" s="10">
        <f>PPRD!V72+RCV_RCY!V72+IMP!V72-EXP!V72+STK_CHG!V72-INTMARB!V72-INTAVI!V72</f>
        <v>90.446861564918308</v>
      </c>
      <c r="W72" s="10">
        <f>PPRD!W72+RCV_RCY!W72+IMP!W72-EXP!W72+STK_CHG!W72-INTMARB!W72-INTAVI!W72</f>
        <v>99.465348237317272</v>
      </c>
      <c r="X72" s="10">
        <f>PPRD!X72+RCV_RCY!X72+IMP!X72-EXP!X72+STK_CHG!X72-INTMARB!X72-INTAVI!X72</f>
        <v>93.478761822871874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PPRD!C73+RCV_RCY!C73+IMP!C73-EXP!C73+STK_CHG!C73-INTMARB!C73-INTAVI!C73</f>
        <v>87.107136715391221</v>
      </c>
      <c r="D73" s="10">
        <f>PPRD!D73+RCV_RCY!D73+IMP!D73-EXP!D73+STK_CHG!D73-INTMARB!D73-INTAVI!D73</f>
        <v>87.274290627687009</v>
      </c>
      <c r="E73" s="10">
        <f>PPRD!E73+RCV_RCY!E73+IMP!E73-EXP!E73+STK_CHG!E73-INTMARB!E73-INTAVI!E73</f>
        <v>91.143594153052447</v>
      </c>
      <c r="F73" s="10">
        <f>PPRD!F73+RCV_RCY!F73+IMP!F73-EXP!F73+STK_CHG!F73-INTMARB!F73-INTAVI!F73</f>
        <v>94.630782459157345</v>
      </c>
      <c r="G73" s="10">
        <f>PPRD!G73+RCV_RCY!G73+IMP!G73-EXP!G73+STK_CHG!G73-INTMARB!G73-INTAVI!G73</f>
        <v>94.559071367153905</v>
      </c>
      <c r="H73" s="10">
        <f>PPRD!H73+RCV_RCY!H73+IMP!H73-EXP!H73+STK_CHG!H73-INTMARB!H73-INTAVI!H73</f>
        <v>103.46801375752371</v>
      </c>
      <c r="I73" s="10">
        <f>PPRD!I73+RCV_RCY!I73+IMP!I73-EXP!I73+STK_CHG!I73-INTMARB!I73-INTAVI!I73</f>
        <v>100.3391229578676</v>
      </c>
      <c r="J73" s="10">
        <f>PPRD!J73+RCV_RCY!J73+IMP!J73-EXP!J73+STK_CHG!J73-INTMARB!J73-INTAVI!J73</f>
        <v>93.985898538263115</v>
      </c>
      <c r="K73" s="10">
        <f>PPRD!K73+RCV_RCY!K73+IMP!K73-EXP!K73+STK_CHG!K73-INTMARB!K73-INTAVI!K73</f>
        <v>91.382459157351676</v>
      </c>
      <c r="L73" s="10">
        <f>PPRD!L73+RCV_RCY!L73+IMP!L73-EXP!L73+STK_CHG!L73-INTMARB!L73-INTAVI!L73</f>
        <v>99.025537403267393</v>
      </c>
      <c r="M73" s="10">
        <f>PPRD!M73+RCV_RCY!M73+IMP!M73-EXP!M73+STK_CHG!M73-INTMARB!M73-INTAVI!M73</f>
        <v>95.896646603611345</v>
      </c>
      <c r="N73" s="10">
        <f>PPRD!N73+RCV_RCY!N73+IMP!N73-EXP!N73+STK_CHG!N73-INTMARB!N73-INTAVI!N73</f>
        <v>98.452278589853819</v>
      </c>
      <c r="O73" s="10">
        <f>PPRD!O73+RCV_RCY!O73+IMP!O73-EXP!O73+STK_CHG!O73-INTMARB!O73-INTAVI!O73</f>
        <v>85.936715391229569</v>
      </c>
      <c r="P73" s="10">
        <f>PPRD!P73+RCV_RCY!P73+IMP!P73-EXP!P73+STK_CHG!P73-INTMARB!P73-INTAVI!P73</f>
        <v>96.684780739466888</v>
      </c>
      <c r="Q73" s="10">
        <f>PPRD!Q73+RCV_RCY!Q73+IMP!Q73-EXP!Q73+STK_CHG!Q73-INTMARB!Q73-INTAVI!Q73</f>
        <v>81.733104041272568</v>
      </c>
      <c r="R73" s="10">
        <f>PPRD!R73+RCV_RCY!R73+IMP!R73-EXP!R73+STK_CHG!R73-INTMARB!R73-INTAVI!R73</f>
        <v>97.377472055030083</v>
      </c>
      <c r="S73" s="10">
        <f>PPRD!S73+RCV_RCY!S73+IMP!S73-EXP!S73+STK_CHG!S73-INTMARB!S73-INTAVI!S73</f>
        <v>103.6591573516767</v>
      </c>
      <c r="T73" s="10">
        <f>PPRD!T73+RCV_RCY!T73+IMP!T73-EXP!T73+STK_CHG!T73-INTMARB!T73-INTAVI!T73</f>
        <v>89.746689595872724</v>
      </c>
      <c r="U73" s="10">
        <f>PPRD!U73+RCV_RCY!U73+IMP!U73-EXP!U73+STK_CHG!U73-INTMARB!U73-INTAVI!U73</f>
        <v>83.399656061908843</v>
      </c>
      <c r="V73" s="10">
        <f>PPRD!V73+RCV_RCY!V73+IMP!V73-EXP!V73+STK_CHG!V73-INTMARB!V73-INTAVI!V73</f>
        <v>89.006276870163362</v>
      </c>
      <c r="W73" s="10">
        <f>PPRD!W73+RCV_RCY!W73+IMP!W73-EXP!W73+STK_CHG!W73-INTMARB!W73-INTAVI!W73</f>
        <v>87.659587274290615</v>
      </c>
      <c r="X73" s="10">
        <f>PPRD!X73+RCV_RCY!X73+IMP!X73-EXP!X73+STK_CHG!X73-INTMARB!X73-INTAVI!X73</f>
        <v>93.185296646603589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PPRD!C74+RCV_RCY!C74+IMP!C74-EXP!C74+STK_CHG!C74-INTMARB!C74-INTAVI!C74</f>
        <v>0</v>
      </c>
      <c r="D74" s="37">
        <f>PPRD!D74+RCV_RCY!D74+IMP!D74-EXP!D74+STK_CHG!D74-INTMARB!D74-INTAVI!D74</f>
        <v>0</v>
      </c>
      <c r="E74" s="37">
        <f>PPRD!E74+RCV_RCY!E74+IMP!E74-EXP!E74+STK_CHG!E74-INTMARB!E74-INTAVI!E74</f>
        <v>0</v>
      </c>
      <c r="F74" s="37">
        <f>PPRD!F74+RCV_RCY!F74+IMP!F74-EXP!F74+STK_CHG!F74-INTMARB!F74-INTAVI!F74</f>
        <v>0</v>
      </c>
      <c r="G74" s="37">
        <f>PPRD!G74+RCV_RCY!G74+IMP!G74-EXP!G74+STK_CHG!G74-INTMARB!G74-INTAVI!G74</f>
        <v>0</v>
      </c>
      <c r="H74" s="37">
        <f>PPRD!H74+RCV_RCY!H74+IMP!H74-EXP!H74+STK_CHG!H74-INTMARB!H74-INTAVI!H74</f>
        <v>0</v>
      </c>
      <c r="I74" s="37">
        <f>PPRD!I74+RCV_RCY!I74+IMP!I74-EXP!I74+STK_CHG!I74-INTMARB!I74-INTAVI!I74</f>
        <v>0</v>
      </c>
      <c r="J74" s="37">
        <f>PPRD!J74+RCV_RCY!J74+IMP!J74-EXP!J74+STK_CHG!J74-INTMARB!J74-INTAVI!J74</f>
        <v>0</v>
      </c>
      <c r="K74" s="37">
        <f>PPRD!K74+RCV_RCY!K74+IMP!K74-EXP!K74+STK_CHG!K74-INTMARB!K74-INTAVI!K74</f>
        <v>0</v>
      </c>
      <c r="L74" s="37">
        <f>PPRD!L74+RCV_RCY!L74+IMP!L74-EXP!L74+STK_CHG!L74-INTMARB!L74-INTAVI!L74</f>
        <v>0</v>
      </c>
      <c r="M74" s="37">
        <f>PPRD!M74+RCV_RCY!M74+IMP!M74-EXP!M74+STK_CHG!M74-INTMARB!M74-INTAVI!M74</f>
        <v>0</v>
      </c>
      <c r="N74" s="37">
        <f>PPRD!N74+RCV_RCY!N74+IMP!N74-EXP!N74+STK_CHG!N74-INTMARB!N74-INTAVI!N74</f>
        <v>0</v>
      </c>
      <c r="O74" s="37">
        <f>PPRD!O74+RCV_RCY!O74+IMP!O74-EXP!O74+STK_CHG!O74-INTMARB!O74-INTAVI!O74</f>
        <v>0</v>
      </c>
      <c r="P74" s="37">
        <f>PPRD!P74+RCV_RCY!P74+IMP!P74-EXP!P74+STK_CHG!P74-INTMARB!P74-INTAVI!P74</f>
        <v>0</v>
      </c>
      <c r="Q74" s="37">
        <f>PPRD!Q74+RCV_RCY!Q74+IMP!Q74-EXP!Q74+STK_CHG!Q74-INTMARB!Q74-INTAVI!Q74</f>
        <v>0</v>
      </c>
      <c r="R74" s="37">
        <f>PPRD!R74+RCV_RCY!R74+IMP!R74-EXP!R74+STK_CHG!R74-INTMARB!R74-INTAVI!R74</f>
        <v>0</v>
      </c>
      <c r="S74" s="37">
        <f>PPRD!S74+RCV_RCY!S74+IMP!S74-EXP!S74+STK_CHG!S74-INTMARB!S74-INTAVI!S74</f>
        <v>0</v>
      </c>
      <c r="T74" s="37">
        <f>PPRD!T74+RCV_RCY!T74+IMP!T74-EXP!T74+STK_CHG!T74-INTMARB!T74-INTAVI!T74</f>
        <v>0</v>
      </c>
      <c r="U74" s="37">
        <f>PPRD!U74+RCV_RCY!U74+IMP!U74-EXP!U74+STK_CHG!U74-INTMARB!U74-INTAVI!U74</f>
        <v>0</v>
      </c>
      <c r="V74" s="37">
        <f>PPRD!V74+RCV_RCY!V74+IMP!V74-EXP!V74+STK_CHG!V74-INTMARB!V74-INTAVI!V74</f>
        <v>0</v>
      </c>
      <c r="W74" s="37">
        <f>PPRD!W74+RCV_RCY!W74+IMP!W74-EXP!W74+STK_CHG!W74-INTMARB!W74-INTAVI!W74</f>
        <v>0</v>
      </c>
      <c r="X74" s="37">
        <f>PPRD!X74+RCV_RCY!X74+IMP!X74-EXP!X74+STK_CHG!X74-INTMARB!X74-INTAVI!X74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PPRD!C75+RCV_RCY!C75+IMP!C75-EXP!C75+STK_CHG!C75-INTMARB!C75-INTAVI!C75</f>
        <v>0</v>
      </c>
      <c r="D75" s="37">
        <f>PPRD!D75+RCV_RCY!D75+IMP!D75-EXP!D75+STK_CHG!D75-INTMARB!D75-INTAVI!D75</f>
        <v>0</v>
      </c>
      <c r="E75" s="37">
        <f>PPRD!E75+RCV_RCY!E75+IMP!E75-EXP!E75+STK_CHG!E75-INTMARB!E75-INTAVI!E75</f>
        <v>0</v>
      </c>
      <c r="F75" s="37">
        <f>PPRD!F75+RCV_RCY!F75+IMP!F75-EXP!F75+STK_CHG!F75-INTMARB!F75-INTAVI!F75</f>
        <v>0</v>
      </c>
      <c r="G75" s="37">
        <f>PPRD!G75+RCV_RCY!G75+IMP!G75-EXP!G75+STK_CHG!G75-INTMARB!G75-INTAVI!G75</f>
        <v>0</v>
      </c>
      <c r="H75" s="37">
        <f>PPRD!H75+RCV_RCY!H75+IMP!H75-EXP!H75+STK_CHG!H75-INTMARB!H75-INTAVI!H75</f>
        <v>0</v>
      </c>
      <c r="I75" s="37">
        <f>PPRD!I75+RCV_RCY!I75+IMP!I75-EXP!I75+STK_CHG!I75-INTMARB!I75-INTAVI!I75</f>
        <v>0</v>
      </c>
      <c r="J75" s="37">
        <f>PPRD!J75+RCV_RCY!J75+IMP!J75-EXP!J75+STK_CHG!J75-INTMARB!J75-INTAVI!J75</f>
        <v>0</v>
      </c>
      <c r="K75" s="37">
        <f>PPRD!K75+RCV_RCY!K75+IMP!K75-EXP!K75+STK_CHG!K75-INTMARB!K75-INTAVI!K75</f>
        <v>0</v>
      </c>
      <c r="L75" s="37">
        <f>PPRD!L75+RCV_RCY!L75+IMP!L75-EXP!L75+STK_CHG!L75-INTMARB!L75-INTAVI!L75</f>
        <v>0</v>
      </c>
      <c r="M75" s="37">
        <f>PPRD!M75+RCV_RCY!M75+IMP!M75-EXP!M75+STK_CHG!M75-INTMARB!M75-INTAVI!M75</f>
        <v>1.3279449699054171</v>
      </c>
      <c r="N75" s="37">
        <f>PPRD!N75+RCV_RCY!N75+IMP!N75-EXP!N75+STK_CHG!N75-INTMARB!N75-INTAVI!N75</f>
        <v>1.7387790197764399</v>
      </c>
      <c r="O75" s="37">
        <f>PPRD!O75+RCV_RCY!O75+IMP!O75-EXP!O75+STK_CHG!O75-INTMARB!O75-INTAVI!O75</f>
        <v>2.1735167669819431</v>
      </c>
      <c r="P75" s="37">
        <f>PPRD!P75+RCV_RCY!P75+IMP!P75-EXP!P75+STK_CHG!P75-INTMARB!P75-INTAVI!P75</f>
        <v>1.7865864144454</v>
      </c>
      <c r="Q75" s="37">
        <f>PPRD!Q75+RCV_RCY!Q75+IMP!Q75-EXP!Q75+STK_CHG!Q75-INTMARB!Q75-INTAVI!Q75</f>
        <v>2.5174548581255372</v>
      </c>
      <c r="R75" s="37">
        <f>PPRD!R75+RCV_RCY!R75+IMP!R75-EXP!R75+STK_CHG!R75-INTMARB!R75-INTAVI!R75</f>
        <v>3.4537403267411859</v>
      </c>
      <c r="S75" s="37">
        <f>PPRD!S75+RCV_RCY!S75+IMP!S75-EXP!S75+STK_CHG!S75-INTMARB!S75-INTAVI!S75</f>
        <v>0</v>
      </c>
      <c r="T75" s="37">
        <f>PPRD!T75+RCV_RCY!T75+IMP!T75-EXP!T75+STK_CHG!T75-INTMARB!T75-INTAVI!T75</f>
        <v>0</v>
      </c>
      <c r="U75" s="37">
        <f>PPRD!U75+RCV_RCY!U75+IMP!U75-EXP!U75+STK_CHG!U75-INTMARB!U75-INTAVI!U75</f>
        <v>0</v>
      </c>
      <c r="V75" s="37">
        <f>PPRD!V75+RCV_RCY!V75+IMP!V75-EXP!V75+STK_CHG!V75-INTMARB!V75-INTAVI!V75</f>
        <v>0</v>
      </c>
      <c r="W75" s="37">
        <f>PPRD!W75+RCV_RCY!W75+IMP!W75-EXP!W75+STK_CHG!W75-INTMARB!W75-INTAVI!W75</f>
        <v>0</v>
      </c>
      <c r="X75" s="37">
        <f>PPRD!X75+RCV_RCY!X75+IMP!X75-EXP!X75+STK_CHG!X75-INTMARB!X75-INTAVI!X75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PPRD!C76+RCV_RCY!C76+IMP!C76-EXP!C76+STK_CHG!C76-INTMARB!C76-INTAVI!C76</f>
        <v>80.051590713671544</v>
      </c>
      <c r="D76" s="40">
        <f>PPRD!D76+RCV_RCY!D76+IMP!D76-EXP!D76+STK_CHG!D76-INTMARB!D76-INTAVI!D76</f>
        <v>20.550300945829747</v>
      </c>
      <c r="E76" s="40">
        <f>PPRD!E76+RCV_RCY!E76+IMP!E76-EXP!E76+STK_CHG!E76-INTMARB!E76-INTAVI!E76</f>
        <v>163.2846087704213</v>
      </c>
      <c r="F76" s="40">
        <f>PPRD!F76+RCV_RCY!F76+IMP!F76-EXP!F76+STK_CHG!F76-INTMARB!F76-INTAVI!F76</f>
        <v>240.24075666380048</v>
      </c>
      <c r="G76" s="40">
        <f>PPRD!G76+RCV_RCY!G76+IMP!G76-EXP!G76+STK_CHG!G76-INTMARB!G76-INTAVI!G76</f>
        <v>557.26569217540828</v>
      </c>
      <c r="H76" s="40">
        <f>PPRD!H76+RCV_RCY!H76+IMP!H76-EXP!H76+STK_CHG!H76-INTMARB!H76-INTAVI!H76</f>
        <v>586.7583834909716</v>
      </c>
      <c r="I76" s="40">
        <f>PPRD!I76+RCV_RCY!I76+IMP!I76-EXP!I76+STK_CHG!I76-INTMARB!I76-INTAVI!I76</f>
        <v>467.84178847807391</v>
      </c>
      <c r="J76" s="40">
        <f>PPRD!J76+RCV_RCY!J76+IMP!J76-EXP!J76+STK_CHG!J76-INTMARB!J76-INTAVI!J76</f>
        <v>643.85210662080829</v>
      </c>
      <c r="K76" s="40">
        <f>PPRD!K76+RCV_RCY!K76+IMP!K76-EXP!K76+STK_CHG!K76-INTMARB!K76-INTAVI!K76</f>
        <v>810.92003439380903</v>
      </c>
      <c r="L76" s="40">
        <f>PPRD!L76+RCV_RCY!L76+IMP!L76-EXP!L76+STK_CHG!L76-INTMARB!L76-INTAVI!L76</f>
        <v>410.66208082545143</v>
      </c>
      <c r="M76" s="40">
        <f>PPRD!M76+RCV_RCY!M76+IMP!M76-EXP!M76+STK_CHG!M76-INTMARB!M76-INTAVI!M76</f>
        <v>225.53740326741189</v>
      </c>
      <c r="N76" s="40">
        <f>PPRD!N76+RCV_RCY!N76+IMP!N76-EXP!N76+STK_CHG!N76-INTMARB!N76-INTAVI!N76</f>
        <v>241.8744625967326</v>
      </c>
      <c r="O76" s="40">
        <f>PPRD!O76+RCV_RCY!O76+IMP!O76-EXP!O76+STK_CHG!O76-INTMARB!O76-INTAVI!O76</f>
        <v>678.84780739466896</v>
      </c>
      <c r="P76" s="40">
        <f>PPRD!P76+RCV_RCY!P76+IMP!P76-EXP!P76+STK_CHG!P76-INTMARB!P76-INTAVI!P76</f>
        <v>238.69303525365439</v>
      </c>
      <c r="Q76" s="40">
        <f>PPRD!Q76+RCV_RCY!Q76+IMP!Q76-EXP!Q76+STK_CHG!Q76-INTMARB!Q76-INTAVI!Q76</f>
        <v>77.64402407566638</v>
      </c>
      <c r="R76" s="40">
        <f>PPRD!R76+RCV_RCY!R76+IMP!R76-EXP!R76+STK_CHG!R76-INTMARB!R76-INTAVI!R76</f>
        <v>194.84092863284604</v>
      </c>
      <c r="S76" s="40">
        <f>PPRD!S76+RCV_RCY!S76+IMP!S76-EXP!S76+STK_CHG!S76-INTMARB!S76-INTAVI!S76</f>
        <v>-437.23129836629403</v>
      </c>
      <c r="T76" s="40">
        <f>PPRD!T76+RCV_RCY!T76+IMP!T76-EXP!T76+STK_CHG!T76-INTMARB!T76-INTAVI!T76</f>
        <v>-230.78005159071364</v>
      </c>
      <c r="U76" s="40">
        <f>PPRD!U76+RCV_RCY!U76+IMP!U76-EXP!U76+STK_CHG!U76-INTMARB!U76-INTAVI!U76</f>
        <v>-228.45812553740325</v>
      </c>
      <c r="V76" s="40">
        <f>PPRD!V76+RCV_RCY!V76+IMP!V76-EXP!V76+STK_CHG!V76-INTMARB!V76-INTAVI!V76</f>
        <v>292.27609630266551</v>
      </c>
      <c r="W76" s="40">
        <f>PPRD!W76+RCV_RCY!W76+IMP!W76-EXP!W76+STK_CHG!W76-INTMARB!W76-INTAVI!W76</f>
        <v>125.21582115219258</v>
      </c>
      <c r="X76" s="40">
        <f>PPRD!X76+RCV_RCY!X76+IMP!X76-EXP!X76+STK_CHG!X76-INTMARB!X76-INTAVI!X76</f>
        <v>408.68314703353388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331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25378.379449699059</v>
      </c>
      <c r="D2" s="31">
        <f t="shared" si="0"/>
        <v>25552.302063628544</v>
      </c>
      <c r="E2" s="31">
        <f t="shared" si="0"/>
        <v>26607.465434221838</v>
      </c>
      <c r="F2" s="31">
        <f t="shared" si="0"/>
        <v>25908.20558899398</v>
      </c>
      <c r="G2" s="31">
        <f t="shared" si="0"/>
        <v>26751.302751504729</v>
      </c>
      <c r="H2" s="31">
        <f t="shared" si="0"/>
        <v>27437.903525365437</v>
      </c>
      <c r="I2" s="31">
        <f t="shared" si="0"/>
        <v>26119.226741186591</v>
      </c>
      <c r="J2" s="31">
        <f t="shared" si="0"/>
        <v>26197.973430782458</v>
      </c>
      <c r="K2" s="31">
        <f t="shared" si="0"/>
        <v>25590.204901117795</v>
      </c>
      <c r="L2" s="31">
        <f t="shared" si="0"/>
        <v>25179.508340498705</v>
      </c>
      <c r="M2" s="31">
        <f t="shared" si="0"/>
        <v>24383.423301805677</v>
      </c>
      <c r="N2" s="31">
        <f t="shared" si="0"/>
        <v>23769.795700773859</v>
      </c>
      <c r="O2" s="31">
        <f t="shared" si="0"/>
        <v>22362.596216680995</v>
      </c>
      <c r="P2" s="31">
        <f t="shared" si="0"/>
        <v>22396.787532244191</v>
      </c>
      <c r="Q2" s="31">
        <f t="shared" si="0"/>
        <v>22120.432158211526</v>
      </c>
      <c r="R2" s="31">
        <f t="shared" si="0"/>
        <v>22988.038607050727</v>
      </c>
      <c r="S2" s="31">
        <f t="shared" si="0"/>
        <v>22916.705846947549</v>
      </c>
      <c r="T2" s="31">
        <f t="shared" si="0"/>
        <v>24018.676268271709</v>
      </c>
      <c r="U2" s="31">
        <f t="shared" si="0"/>
        <v>23384.878589853826</v>
      </c>
      <c r="V2" s="31">
        <f t="shared" si="0"/>
        <v>23224.395098882196</v>
      </c>
      <c r="W2" s="31">
        <f t="shared" si="0"/>
        <v>20681.528890799662</v>
      </c>
      <c r="X2" s="31">
        <f t="shared" ref="X2" si="1">SUM(X3,X17,X22,X25,X26,X51,X52,X71,X74,X75,X76)</f>
        <v>20789.187446259675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3805.2540842648314</v>
      </c>
      <c r="D3" s="34">
        <f t="shared" si="2"/>
        <v>3192.0477214101461</v>
      </c>
      <c r="E3" s="34">
        <f t="shared" si="2"/>
        <v>3475.406620808254</v>
      </c>
      <c r="F3" s="34">
        <f t="shared" si="2"/>
        <v>3280.5300945829745</v>
      </c>
      <c r="G3" s="34">
        <f t="shared" si="2"/>
        <v>3373.0255374032672</v>
      </c>
      <c r="H3" s="34">
        <f t="shared" si="2"/>
        <v>3349.0680137575223</v>
      </c>
      <c r="I3" s="34">
        <f t="shared" si="2"/>
        <v>3309.0874462596726</v>
      </c>
      <c r="J3" s="34">
        <f t="shared" si="2"/>
        <v>2887.0389509888219</v>
      </c>
      <c r="K3" s="34">
        <f t="shared" si="2"/>
        <v>2525.7568357695609</v>
      </c>
      <c r="L3" s="34">
        <f t="shared" si="2"/>
        <v>2861.1555460017198</v>
      </c>
      <c r="M3" s="34">
        <f t="shared" si="2"/>
        <v>1657.6238177128121</v>
      </c>
      <c r="N3" s="34">
        <f t="shared" si="2"/>
        <v>2208.3847807394677</v>
      </c>
      <c r="O3" s="34">
        <f t="shared" si="2"/>
        <v>2934.3508168529665</v>
      </c>
      <c r="P3" s="34">
        <f t="shared" si="2"/>
        <v>2650.1608770421326</v>
      </c>
      <c r="Q3" s="34">
        <f t="shared" si="2"/>
        <v>2680.3949269131549</v>
      </c>
      <c r="R3" s="34">
        <f t="shared" si="2"/>
        <v>3258.2828030954424</v>
      </c>
      <c r="S3" s="34">
        <f t="shared" si="2"/>
        <v>2846.4473774720559</v>
      </c>
      <c r="T3" s="34">
        <f t="shared" si="2"/>
        <v>3227.1484952708515</v>
      </c>
      <c r="U3" s="34">
        <f t="shared" si="2"/>
        <v>2696.2053310404121</v>
      </c>
      <c r="V3" s="34">
        <f t="shared" si="2"/>
        <v>1248.1453138435083</v>
      </c>
      <c r="W3" s="34">
        <f t="shared" si="2"/>
        <v>565.73447979363709</v>
      </c>
      <c r="X3" s="34">
        <f t="shared" ref="X3" si="3">SUM(X4,X8,X11)</f>
        <v>195.59767841788477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3837.4042992261384</v>
      </c>
      <c r="D4" s="29">
        <f t="shared" si="4"/>
        <v>3183.3404127257095</v>
      </c>
      <c r="E4" s="29">
        <f t="shared" si="4"/>
        <v>3461.3409286328456</v>
      </c>
      <c r="F4" s="29">
        <f t="shared" si="4"/>
        <v>3273.8321582115213</v>
      </c>
      <c r="G4" s="29">
        <f t="shared" si="4"/>
        <v>3367.6671539122954</v>
      </c>
      <c r="H4" s="29">
        <f t="shared" si="4"/>
        <v>3345.7190885640571</v>
      </c>
      <c r="I4" s="29">
        <f t="shared" si="4"/>
        <v>3306.4082545141869</v>
      </c>
      <c r="J4" s="29">
        <f t="shared" si="4"/>
        <v>2884.4452278589852</v>
      </c>
      <c r="K4" s="29">
        <f t="shared" si="4"/>
        <v>2522.9247635425618</v>
      </c>
      <c r="L4" s="29">
        <f t="shared" si="4"/>
        <v>2859.1210662080825</v>
      </c>
      <c r="M4" s="29">
        <f t="shared" si="4"/>
        <v>1655.5173688736031</v>
      </c>
      <c r="N4" s="29">
        <f t="shared" si="4"/>
        <v>2206.2668959587281</v>
      </c>
      <c r="O4" s="29">
        <f t="shared" si="4"/>
        <v>2933.6446259673257</v>
      </c>
      <c r="P4" s="29">
        <f t="shared" si="4"/>
        <v>2649.4546861564918</v>
      </c>
      <c r="Q4" s="29">
        <f t="shared" si="4"/>
        <v>2674.2837489251929</v>
      </c>
      <c r="R4" s="29">
        <f t="shared" si="4"/>
        <v>3252.6386070507306</v>
      </c>
      <c r="S4" s="29">
        <f t="shared" si="4"/>
        <v>2837.7265692175415</v>
      </c>
      <c r="T4" s="29">
        <f t="shared" si="4"/>
        <v>3218.4154772141019</v>
      </c>
      <c r="U4" s="29">
        <f t="shared" si="4"/>
        <v>2689.6475494411002</v>
      </c>
      <c r="V4" s="29">
        <f t="shared" si="4"/>
        <v>1241.1468615649185</v>
      </c>
      <c r="W4" s="29">
        <f t="shared" si="4"/>
        <v>559.97678417884777</v>
      </c>
      <c r="X4" s="29">
        <f t="shared" ref="X4" si="5">SUM(X5:X7)</f>
        <v>187.77497850386928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</f>
        <v>0</v>
      </c>
      <c r="D5" s="10">
        <f>PPRD!D5+RCV_RCY!D5+IMP!D5-EXP!D5+STK_CHG!D5-INTMARB!D5</f>
        <v>0</v>
      </c>
      <c r="E5" s="10">
        <f>PPRD!E5+RCV_RCY!E5+IMP!E5-EXP!E5+STK_CHG!E5-INTMARB!E5</f>
        <v>0</v>
      </c>
      <c r="F5" s="10">
        <f>PPRD!F5+RCV_RCY!F5+IMP!F5-EXP!F5+STK_CHG!F5-INTMARB!F5</f>
        <v>0</v>
      </c>
      <c r="G5" s="10">
        <f>PPRD!G5+RCV_RCY!G5+IMP!G5-EXP!G5+STK_CHG!G5-INTMARB!G5</f>
        <v>9.0982803095442808</v>
      </c>
      <c r="H5" s="10">
        <f>PPRD!H5+RCV_RCY!H5+IMP!H5-EXP!H5+STK_CHG!H5-INTMARB!H5</f>
        <v>12.182287188306111</v>
      </c>
      <c r="I5" s="10">
        <f>PPRD!I5+RCV_RCY!I5+IMP!I5-EXP!I5+STK_CHG!I5-INTMARB!I5</f>
        <v>16.753310404127259</v>
      </c>
      <c r="J5" s="10">
        <f>PPRD!J5+RCV_RCY!J5+IMP!J5-EXP!J5+STK_CHG!J5-INTMARB!J5</f>
        <v>21.136113499570076</v>
      </c>
      <c r="K5" s="10">
        <f>PPRD!K5+RCV_RCY!K5+IMP!K5-EXP!K5+STK_CHG!K5-INTMARB!K5</f>
        <v>20.818142734307823</v>
      </c>
      <c r="L5" s="10">
        <f>PPRD!L5+RCV_RCY!L5+IMP!L5-EXP!L5+STK_CHG!L5-INTMARB!L5</f>
        <v>14.842562338779022</v>
      </c>
      <c r="M5" s="10">
        <f>PPRD!M5+RCV_RCY!M5+IMP!M5-EXP!M5+STK_CHG!M5-INTMARB!M5</f>
        <v>13.965348237317283</v>
      </c>
      <c r="N5" s="10">
        <f>PPRD!N5+RCV_RCY!N5+IMP!N5-EXP!N5+STK_CHG!N5-INTMARB!N5</f>
        <v>15.037919174548586</v>
      </c>
      <c r="O5" s="10">
        <f>PPRD!O5+RCV_RCY!O5+IMP!O5-EXP!O5+STK_CHG!O5-INTMARB!O5</f>
        <v>17.891401547721411</v>
      </c>
      <c r="P5" s="10">
        <f>PPRD!P5+RCV_RCY!P5+IMP!P5-EXP!P5+STK_CHG!P5-INTMARB!P5</f>
        <v>18.280825451418742</v>
      </c>
      <c r="Q5" s="10">
        <f>PPRD!Q5+RCV_RCY!Q5+IMP!Q5-EXP!Q5+STK_CHG!Q5-INTMARB!Q5</f>
        <v>7.793379191745486</v>
      </c>
      <c r="R5" s="10">
        <f>PPRD!R5+RCV_RCY!R5+IMP!R5-EXP!R5+STK_CHG!R5-INTMARB!R5</f>
        <v>7.3236457437661224</v>
      </c>
      <c r="S5" s="10">
        <f>PPRD!S5+RCV_RCY!S5+IMP!S5-EXP!S5+STK_CHG!S5-INTMARB!S5</f>
        <v>3.994668959587274</v>
      </c>
      <c r="T5" s="10">
        <f>PPRD!T5+RCV_RCY!T5+IMP!T5-EXP!T5+STK_CHG!T5-INTMARB!T5</f>
        <v>2.1072226999140158</v>
      </c>
      <c r="U5" s="10">
        <f>PPRD!U5+RCV_RCY!U5+IMP!U5-EXP!U5+STK_CHG!U5-INTMARB!U5</f>
        <v>3.1555460017196899</v>
      </c>
      <c r="V5" s="10">
        <f>PPRD!V5+RCV_RCY!V5+IMP!V5-EXP!V5+STK_CHG!V5-INTMARB!V5</f>
        <v>2.970077386070507</v>
      </c>
      <c r="W5" s="10">
        <f>PPRD!W5+RCV_RCY!W5+IMP!W5-EXP!W5+STK_CHG!W5-INTMARB!W5</f>
        <v>3.7328460877042131</v>
      </c>
      <c r="X5" s="10">
        <f>PPRD!X5+RCV_RCY!X5+IMP!X5-EXP!X5+STK_CHG!X5-INTMARB!X5</f>
        <v>2.1702493551160793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</f>
        <v>347.7859845227859</v>
      </c>
      <c r="D6" s="10">
        <f>PPRD!D6+RCV_RCY!D6+IMP!D6-EXP!D6+STK_CHG!D6-INTMARB!D6</f>
        <v>64.378933791917447</v>
      </c>
      <c r="E6" s="10">
        <f>PPRD!E6+RCV_RCY!E6+IMP!E6-EXP!E6+STK_CHG!E6-INTMARB!E6</f>
        <v>0</v>
      </c>
      <c r="F6" s="10">
        <f>PPRD!F6+RCV_RCY!F6+IMP!F6-EXP!F6+STK_CHG!F6-INTMARB!F6</f>
        <v>0</v>
      </c>
      <c r="G6" s="10">
        <f>PPRD!G6+RCV_RCY!G6+IMP!G6-EXP!G6+STK_CHG!G6-INTMARB!G6</f>
        <v>0</v>
      </c>
      <c r="H6" s="10">
        <f>PPRD!H6+RCV_RCY!H6+IMP!H6-EXP!H6+STK_CHG!H6-INTMARB!H6</f>
        <v>0</v>
      </c>
      <c r="I6" s="10">
        <f>PPRD!I6+RCV_RCY!I6+IMP!I6-EXP!I6+STK_CHG!I6-INTMARB!I6</f>
        <v>0</v>
      </c>
      <c r="J6" s="10">
        <f>PPRD!J6+RCV_RCY!J6+IMP!J6-EXP!J6+STK_CHG!J6-INTMARB!J6</f>
        <v>0</v>
      </c>
      <c r="K6" s="10">
        <f>PPRD!K6+RCV_RCY!K6+IMP!K6-EXP!K6+STK_CHG!K6-INTMARB!K6</f>
        <v>0</v>
      </c>
      <c r="L6" s="10">
        <f>PPRD!L6+RCV_RCY!L6+IMP!L6-EXP!L6+STK_CHG!L6-INTMARB!L6</f>
        <v>0</v>
      </c>
      <c r="M6" s="10">
        <f>PPRD!M6+RCV_RCY!M6+IMP!M6-EXP!M6+STK_CHG!M6-INTMARB!M6</f>
        <v>0</v>
      </c>
      <c r="N6" s="10">
        <f>PPRD!N6+RCV_RCY!N6+IMP!N6-EXP!N6+STK_CHG!N6-INTMARB!N6</f>
        <v>0</v>
      </c>
      <c r="O6" s="10">
        <f>PPRD!O6+RCV_RCY!O6+IMP!O6-EXP!O6+STK_CHG!O6-INTMARB!O6</f>
        <v>0</v>
      </c>
      <c r="P6" s="10">
        <f>PPRD!P6+RCV_RCY!P6+IMP!P6-EXP!P6+STK_CHG!P6-INTMARB!P6</f>
        <v>0</v>
      </c>
      <c r="Q6" s="10">
        <f>PPRD!Q6+RCV_RCY!Q6+IMP!Q6-EXP!Q6+STK_CHG!Q6-INTMARB!Q6</f>
        <v>0</v>
      </c>
      <c r="R6" s="10">
        <f>PPRD!R6+RCV_RCY!R6+IMP!R6-EXP!R6+STK_CHG!R6-INTMARB!R6</f>
        <v>0</v>
      </c>
      <c r="S6" s="10">
        <f>PPRD!S6+RCV_RCY!S6+IMP!S6-EXP!S6+STK_CHG!S6-INTMARB!S6</f>
        <v>0</v>
      </c>
      <c r="T6" s="10">
        <f>PPRD!T6+RCV_RCY!T6+IMP!T6-EXP!T6+STK_CHG!T6-INTMARB!T6</f>
        <v>0</v>
      </c>
      <c r="U6" s="10">
        <f>PPRD!U6+RCV_RCY!U6+IMP!U6-EXP!U6+STK_CHG!U6-INTMARB!U6</f>
        <v>0</v>
      </c>
      <c r="V6" s="10">
        <f>PPRD!V6+RCV_RCY!V6+IMP!V6-EXP!V6+STK_CHG!V6-INTMARB!V6</f>
        <v>0</v>
      </c>
      <c r="W6" s="10">
        <f>PPRD!W6+RCV_RCY!W6+IMP!W6-EXP!W6+STK_CHG!W6-INTMARB!W6</f>
        <v>0</v>
      </c>
      <c r="X6" s="10">
        <f>PPRD!X6+RCV_RCY!X6+IMP!X6-EXP!X6+STK_CHG!X6-INTMARB!X6</f>
        <v>0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</f>
        <v>3489.6183147033526</v>
      </c>
      <c r="D7" s="10">
        <f>PPRD!D7+RCV_RCY!D7+IMP!D7-EXP!D7+STK_CHG!D7-INTMARB!D7</f>
        <v>3118.961478933792</v>
      </c>
      <c r="E7" s="10">
        <f>PPRD!E7+RCV_RCY!E7+IMP!E7-EXP!E7+STK_CHG!E7-INTMARB!E7</f>
        <v>3461.3409286328456</v>
      </c>
      <c r="F7" s="10">
        <f>PPRD!F7+RCV_RCY!F7+IMP!F7-EXP!F7+STK_CHG!F7-INTMARB!F7</f>
        <v>3273.8321582115213</v>
      </c>
      <c r="G7" s="10">
        <f>PPRD!G7+RCV_RCY!G7+IMP!G7-EXP!G7+STK_CHG!G7-INTMARB!G7</f>
        <v>3358.568873602751</v>
      </c>
      <c r="H7" s="10">
        <f>PPRD!H7+RCV_RCY!H7+IMP!H7-EXP!H7+STK_CHG!H7-INTMARB!H7</f>
        <v>3333.5368013757511</v>
      </c>
      <c r="I7" s="10">
        <f>PPRD!I7+RCV_RCY!I7+IMP!I7-EXP!I7+STK_CHG!I7-INTMARB!I7</f>
        <v>3289.6549441100597</v>
      </c>
      <c r="J7" s="10">
        <f>PPRD!J7+RCV_RCY!J7+IMP!J7-EXP!J7+STK_CHG!J7-INTMARB!J7</f>
        <v>2863.3091143594152</v>
      </c>
      <c r="K7" s="10">
        <f>PPRD!K7+RCV_RCY!K7+IMP!K7-EXP!K7+STK_CHG!K7-INTMARB!K7</f>
        <v>2502.1066208082539</v>
      </c>
      <c r="L7" s="10">
        <f>PPRD!L7+RCV_RCY!L7+IMP!L7-EXP!L7+STK_CHG!L7-INTMARB!L7</f>
        <v>2844.2785038693037</v>
      </c>
      <c r="M7" s="10">
        <f>PPRD!M7+RCV_RCY!M7+IMP!M7-EXP!M7+STK_CHG!M7-INTMARB!M7</f>
        <v>1641.5520206362858</v>
      </c>
      <c r="N7" s="10">
        <f>PPRD!N7+RCV_RCY!N7+IMP!N7-EXP!N7+STK_CHG!N7-INTMARB!N7</f>
        <v>2191.2289767841794</v>
      </c>
      <c r="O7" s="10">
        <f>PPRD!O7+RCV_RCY!O7+IMP!O7-EXP!O7+STK_CHG!O7-INTMARB!O7</f>
        <v>2915.7532244196045</v>
      </c>
      <c r="P7" s="10">
        <f>PPRD!P7+RCV_RCY!P7+IMP!P7-EXP!P7+STK_CHG!P7-INTMARB!P7</f>
        <v>2631.1738607050729</v>
      </c>
      <c r="Q7" s="10">
        <f>PPRD!Q7+RCV_RCY!Q7+IMP!Q7-EXP!Q7+STK_CHG!Q7-INTMARB!Q7</f>
        <v>2666.4903697334476</v>
      </c>
      <c r="R7" s="10">
        <f>PPRD!R7+RCV_RCY!R7+IMP!R7-EXP!R7+STK_CHG!R7-INTMARB!R7</f>
        <v>3245.3149613069645</v>
      </c>
      <c r="S7" s="10">
        <f>PPRD!S7+RCV_RCY!S7+IMP!S7-EXP!S7+STK_CHG!S7-INTMARB!S7</f>
        <v>2833.7319002579543</v>
      </c>
      <c r="T7" s="10">
        <f>PPRD!T7+RCV_RCY!T7+IMP!T7-EXP!T7+STK_CHG!T7-INTMARB!T7</f>
        <v>3216.3082545141879</v>
      </c>
      <c r="U7" s="10">
        <f>PPRD!U7+RCV_RCY!U7+IMP!U7-EXP!U7+STK_CHG!U7-INTMARB!U7</f>
        <v>2686.4920034393804</v>
      </c>
      <c r="V7" s="10">
        <f>PPRD!V7+RCV_RCY!V7+IMP!V7-EXP!V7+STK_CHG!V7-INTMARB!V7</f>
        <v>1238.176784178848</v>
      </c>
      <c r="W7" s="10">
        <f>PPRD!W7+RCV_RCY!W7+IMP!W7-EXP!W7+STK_CHG!W7-INTMARB!W7</f>
        <v>556.2439380911436</v>
      </c>
      <c r="X7" s="10">
        <f>PPRD!X7+RCV_RCY!X7+IMP!X7-EXP!X7+STK_CHG!X7-INTMARB!X7</f>
        <v>185.60472914875319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</f>
        <v>0</v>
      </c>
      <c r="D9" s="10">
        <f>PPRD!D9+RCV_RCY!D9+IMP!D9-EXP!D9+STK_CHG!D9-INTMARB!D9</f>
        <v>0</v>
      </c>
      <c r="E9" s="10">
        <f>PPRD!E9+RCV_RCY!E9+IMP!E9-EXP!E9+STK_CHG!E9-INTMARB!E9</f>
        <v>0</v>
      </c>
      <c r="F9" s="10">
        <f>PPRD!F9+RCV_RCY!F9+IMP!F9-EXP!F9+STK_CHG!F9-INTMARB!F9</f>
        <v>0</v>
      </c>
      <c r="G9" s="10">
        <f>PPRD!G9+RCV_RCY!G9+IMP!G9-EXP!G9+STK_CHG!G9-INTMARB!G9</f>
        <v>0</v>
      </c>
      <c r="H9" s="10">
        <f>PPRD!H9+RCV_RCY!H9+IMP!H9-EXP!H9+STK_CHG!H9-INTMARB!H9</f>
        <v>0</v>
      </c>
      <c r="I9" s="10">
        <f>PPRD!I9+RCV_RCY!I9+IMP!I9-EXP!I9+STK_CHG!I9-INTMARB!I9</f>
        <v>0</v>
      </c>
      <c r="J9" s="10">
        <f>PPRD!J9+RCV_RCY!J9+IMP!J9-EXP!J9+STK_CHG!J9-INTMARB!J9</f>
        <v>0</v>
      </c>
      <c r="K9" s="10">
        <f>PPRD!K9+RCV_RCY!K9+IMP!K9-EXP!K9+STK_CHG!K9-INTMARB!K9</f>
        <v>0</v>
      </c>
      <c r="L9" s="10">
        <f>PPRD!L9+RCV_RCY!L9+IMP!L9-EXP!L9+STK_CHG!L9-INTMARB!L9</f>
        <v>0</v>
      </c>
      <c r="M9" s="10">
        <f>PPRD!M9+RCV_RCY!M9+IMP!M9-EXP!M9+STK_CHG!M9-INTMARB!M9</f>
        <v>0</v>
      </c>
      <c r="N9" s="10">
        <f>PPRD!N9+RCV_RCY!N9+IMP!N9-EXP!N9+STK_CHG!N9-INTMARB!N9</f>
        <v>0</v>
      </c>
      <c r="O9" s="10">
        <f>PPRD!O9+RCV_RCY!O9+IMP!O9-EXP!O9+STK_CHG!O9-INTMARB!O9</f>
        <v>0</v>
      </c>
      <c r="P9" s="10">
        <f>PPRD!P9+RCV_RCY!P9+IMP!P9-EXP!P9+STK_CHG!P9-INTMARB!P9</f>
        <v>0</v>
      </c>
      <c r="Q9" s="10">
        <f>PPRD!Q9+RCV_RCY!Q9+IMP!Q9-EXP!Q9+STK_CHG!Q9-INTMARB!Q9</f>
        <v>0</v>
      </c>
      <c r="R9" s="10">
        <f>PPRD!R9+RCV_RCY!R9+IMP!R9-EXP!R9+STK_CHG!R9-INTMARB!R9</f>
        <v>0</v>
      </c>
      <c r="S9" s="10">
        <f>PPRD!S9+RCV_RCY!S9+IMP!S9-EXP!S9+STK_CHG!S9-INTMARB!S9</f>
        <v>0</v>
      </c>
      <c r="T9" s="10">
        <f>PPRD!T9+RCV_RCY!T9+IMP!T9-EXP!T9+STK_CHG!T9-INTMARB!T9</f>
        <v>0</v>
      </c>
      <c r="U9" s="10">
        <f>PPRD!U9+RCV_RCY!U9+IMP!U9-EXP!U9+STK_CHG!U9-INTMARB!U9</f>
        <v>0</v>
      </c>
      <c r="V9" s="10">
        <f>PPRD!V9+RCV_RCY!V9+IMP!V9-EXP!V9+STK_CHG!V9-INTMARB!V9</f>
        <v>0</v>
      </c>
      <c r="W9" s="10">
        <f>PPRD!W9+RCV_RCY!W9+IMP!W9-EXP!W9+STK_CHG!W9-INTMARB!W9</f>
        <v>0</v>
      </c>
      <c r="X9" s="10">
        <f>PPRD!X9+RCV_RCY!X9+IMP!X9-EXP!X9+STK_CHG!X9-INTMARB!X9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</f>
        <v>0</v>
      </c>
      <c r="D10" s="10">
        <f>PPRD!D10+RCV_RCY!D10+IMP!D10-EXP!D10+STK_CHG!D10-INTMARB!D10</f>
        <v>0</v>
      </c>
      <c r="E10" s="10">
        <f>PPRD!E10+RCV_RCY!E10+IMP!E10-EXP!E10+STK_CHG!E10-INTMARB!E10</f>
        <v>0</v>
      </c>
      <c r="F10" s="10">
        <f>PPRD!F10+RCV_RCY!F10+IMP!F10-EXP!F10+STK_CHG!F10-INTMARB!F10</f>
        <v>0</v>
      </c>
      <c r="G10" s="10">
        <f>PPRD!G10+RCV_RCY!G10+IMP!G10-EXP!G10+STK_CHG!G10-INTMARB!G10</f>
        <v>0</v>
      </c>
      <c r="H10" s="10">
        <f>PPRD!H10+RCV_RCY!H10+IMP!H10-EXP!H10+STK_CHG!H10-INTMARB!H10</f>
        <v>0</v>
      </c>
      <c r="I10" s="10">
        <f>PPRD!I10+RCV_RCY!I10+IMP!I10-EXP!I10+STK_CHG!I10-INTMARB!I10</f>
        <v>0</v>
      </c>
      <c r="J10" s="10">
        <f>PPRD!J10+RCV_RCY!J10+IMP!J10-EXP!J10+STK_CHG!J10-INTMARB!J10</f>
        <v>0</v>
      </c>
      <c r="K10" s="10">
        <f>PPRD!K10+RCV_RCY!K10+IMP!K10-EXP!K10+STK_CHG!K10-INTMARB!K10</f>
        <v>0</v>
      </c>
      <c r="L10" s="10">
        <f>PPRD!L10+RCV_RCY!L10+IMP!L10-EXP!L10+STK_CHG!L10-INTMARB!L10</f>
        <v>0</v>
      </c>
      <c r="M10" s="10">
        <f>PPRD!M10+RCV_RCY!M10+IMP!M10-EXP!M10+STK_CHG!M10-INTMARB!M10</f>
        <v>0</v>
      </c>
      <c r="N10" s="10">
        <f>PPRD!N10+RCV_RCY!N10+IMP!N10-EXP!N10+STK_CHG!N10-INTMARB!N10</f>
        <v>0</v>
      </c>
      <c r="O10" s="10">
        <f>PPRD!O10+RCV_RCY!O10+IMP!O10-EXP!O10+STK_CHG!O10-INTMARB!O10</f>
        <v>0</v>
      </c>
      <c r="P10" s="10">
        <f>PPRD!P10+RCV_RCY!P10+IMP!P10-EXP!P10+STK_CHG!P10-INTMARB!P10</f>
        <v>0</v>
      </c>
      <c r="Q10" s="10">
        <f>PPRD!Q10+RCV_RCY!Q10+IMP!Q10-EXP!Q10+STK_CHG!Q10-INTMARB!Q10</f>
        <v>0</v>
      </c>
      <c r="R10" s="10">
        <f>PPRD!R10+RCV_RCY!R10+IMP!R10-EXP!R10+STK_CHG!R10-INTMARB!R10</f>
        <v>0</v>
      </c>
      <c r="S10" s="10">
        <f>PPRD!S10+RCV_RCY!S10+IMP!S10-EXP!S10+STK_CHG!S10-INTMARB!S10</f>
        <v>0</v>
      </c>
      <c r="T10" s="10">
        <f>PPRD!T10+RCV_RCY!T10+IMP!T10-EXP!T10+STK_CHG!T10-INTMARB!T10</f>
        <v>0</v>
      </c>
      <c r="U10" s="10">
        <f>PPRD!U10+RCV_RCY!U10+IMP!U10-EXP!U10+STK_CHG!U10-INTMARB!U10</f>
        <v>0</v>
      </c>
      <c r="V10" s="10">
        <f>PPRD!V10+RCV_RCY!V10+IMP!V10-EXP!V10+STK_CHG!V10-INTMARB!V10</f>
        <v>0</v>
      </c>
      <c r="W10" s="10">
        <f>PPRD!W10+RCV_RCY!W10+IMP!W10-EXP!W10+STK_CHG!W10-INTMARB!W10</f>
        <v>0</v>
      </c>
      <c r="X10" s="10">
        <f>PPRD!X10+RCV_RCY!X10+IMP!X10-EXP!X10+STK_CHG!X10-INTMARB!X10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-32.150214961306972</v>
      </c>
      <c r="D11" s="29">
        <f t="shared" si="8"/>
        <v>8.7073086844368017</v>
      </c>
      <c r="E11" s="29">
        <f t="shared" si="8"/>
        <v>14.065692175408422</v>
      </c>
      <c r="F11" s="29">
        <f t="shared" si="8"/>
        <v>6.6979363714531388</v>
      </c>
      <c r="G11" s="29">
        <f t="shared" si="8"/>
        <v>5.3583834909716259</v>
      </c>
      <c r="H11" s="29">
        <f t="shared" si="8"/>
        <v>3.3489251934651763</v>
      </c>
      <c r="I11" s="29">
        <f t="shared" si="8"/>
        <v>2.6791917454858121</v>
      </c>
      <c r="J11" s="29">
        <f t="shared" si="8"/>
        <v>2.5937231298366292</v>
      </c>
      <c r="K11" s="29">
        <f t="shared" si="8"/>
        <v>2.8320722269991401</v>
      </c>
      <c r="L11" s="29">
        <f t="shared" si="8"/>
        <v>2.034479793637145</v>
      </c>
      <c r="M11" s="29">
        <f t="shared" si="8"/>
        <v>2.1064488392089422</v>
      </c>
      <c r="N11" s="29">
        <f t="shared" si="8"/>
        <v>2.117884780739467</v>
      </c>
      <c r="O11" s="29">
        <f t="shared" si="8"/>
        <v>0.70619088564058463</v>
      </c>
      <c r="P11" s="29">
        <f t="shared" si="8"/>
        <v>0.70619088564058463</v>
      </c>
      <c r="Q11" s="29">
        <f t="shared" si="8"/>
        <v>6.1111779879621659</v>
      </c>
      <c r="R11" s="29">
        <f t="shared" si="8"/>
        <v>5.6441960447119506</v>
      </c>
      <c r="S11" s="29">
        <f t="shared" si="8"/>
        <v>8.7208082545141874</v>
      </c>
      <c r="T11" s="29">
        <f t="shared" si="8"/>
        <v>8.7330180567497848</v>
      </c>
      <c r="U11" s="29">
        <f t="shared" si="8"/>
        <v>6.5577815993121229</v>
      </c>
      <c r="V11" s="29">
        <f t="shared" si="8"/>
        <v>6.9984522785898537</v>
      </c>
      <c r="W11" s="29">
        <f t="shared" si="8"/>
        <v>5.7576956147893386</v>
      </c>
      <c r="X11" s="29">
        <f t="shared" ref="X11" si="9">SUM(X12:X16)</f>
        <v>7.8226999140154767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</f>
        <v>0</v>
      </c>
      <c r="D12" s="10">
        <f>PPRD!D12+RCV_RCY!D12+IMP!D12-EXP!D12+STK_CHG!D12-INTMARB!D12</f>
        <v>0</v>
      </c>
      <c r="E12" s="10">
        <f>PPRD!E12+RCV_RCY!E12+IMP!E12-EXP!E12+STK_CHG!E12-INTMARB!E12</f>
        <v>0</v>
      </c>
      <c r="F12" s="10">
        <f>PPRD!F12+RCV_RCY!F12+IMP!F12-EXP!F12+STK_CHG!F12-INTMARB!F12</f>
        <v>0</v>
      </c>
      <c r="G12" s="10">
        <f>PPRD!G12+RCV_RCY!G12+IMP!G12-EXP!G12+STK_CHG!G12-INTMARB!G12</f>
        <v>0</v>
      </c>
      <c r="H12" s="10">
        <f>PPRD!H12+RCV_RCY!H12+IMP!H12-EXP!H12+STK_CHG!H12-INTMARB!H12</f>
        <v>0</v>
      </c>
      <c r="I12" s="10">
        <f>PPRD!I12+RCV_RCY!I12+IMP!I12-EXP!I12+STK_CHG!I12-INTMARB!I12</f>
        <v>0</v>
      </c>
      <c r="J12" s="10">
        <f>PPRD!J12+RCV_RCY!J12+IMP!J12-EXP!J12+STK_CHG!J12-INTMARB!J12</f>
        <v>0</v>
      </c>
      <c r="K12" s="10">
        <f>PPRD!K12+RCV_RCY!K12+IMP!K12-EXP!K12+STK_CHG!K12-INTMARB!K12</f>
        <v>0</v>
      </c>
      <c r="L12" s="10">
        <f>PPRD!L12+RCV_RCY!L12+IMP!L12-EXP!L12+STK_CHG!L12-INTMARB!L12</f>
        <v>0</v>
      </c>
      <c r="M12" s="10">
        <f>PPRD!M12+RCV_RCY!M12+IMP!M12-EXP!M12+STK_CHG!M12-INTMARB!M12</f>
        <v>0</v>
      </c>
      <c r="N12" s="10">
        <f>PPRD!N12+RCV_RCY!N12+IMP!N12-EXP!N12+STK_CHG!N12-INTMARB!N12</f>
        <v>0</v>
      </c>
      <c r="O12" s="10">
        <f>PPRD!O12+RCV_RCY!O12+IMP!O12-EXP!O12+STK_CHG!O12-INTMARB!O12</f>
        <v>0</v>
      </c>
      <c r="P12" s="10">
        <f>PPRD!P12+RCV_RCY!P12+IMP!P12-EXP!P12+STK_CHG!P12-INTMARB!P12</f>
        <v>0</v>
      </c>
      <c r="Q12" s="10">
        <f>PPRD!Q12+RCV_RCY!Q12+IMP!Q12-EXP!Q12+STK_CHG!Q12-INTMARB!Q12</f>
        <v>0</v>
      </c>
      <c r="R12" s="10">
        <f>PPRD!R12+RCV_RCY!R12+IMP!R12-EXP!R12+STK_CHG!R12-INTMARB!R12</f>
        <v>0</v>
      </c>
      <c r="S12" s="10">
        <f>PPRD!S12+RCV_RCY!S12+IMP!S12-EXP!S12+STK_CHG!S12-INTMARB!S12</f>
        <v>0</v>
      </c>
      <c r="T12" s="10">
        <f>PPRD!T12+RCV_RCY!T12+IMP!T12-EXP!T12+STK_CHG!T12-INTMARB!T12</f>
        <v>0</v>
      </c>
      <c r="U12" s="10">
        <f>PPRD!U12+RCV_RCY!U12+IMP!U12-EXP!U12+STK_CHG!U12-INTMARB!U12</f>
        <v>0</v>
      </c>
      <c r="V12" s="10">
        <f>PPRD!V12+RCV_RCY!V12+IMP!V12-EXP!V12+STK_CHG!V12-INTMARB!V12</f>
        <v>0</v>
      </c>
      <c r="W12" s="10">
        <f>PPRD!W12+RCV_RCY!W12+IMP!W12-EXP!W12+STK_CHG!W12-INTMARB!W12</f>
        <v>0</v>
      </c>
      <c r="X12" s="10">
        <f>PPRD!X12+RCV_RCY!X12+IMP!X12-EXP!X12+STK_CHG!X12-INTMARB!X12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</f>
        <v>-32.150214961306972</v>
      </c>
      <c r="D13" s="10">
        <f>PPRD!D13+RCV_RCY!D13+IMP!D13-EXP!D13+STK_CHG!D13-INTMARB!D13</f>
        <v>8.7073086844368017</v>
      </c>
      <c r="E13" s="10">
        <f>PPRD!E13+RCV_RCY!E13+IMP!E13-EXP!E13+STK_CHG!E13-INTMARB!E13</f>
        <v>14.065692175408422</v>
      </c>
      <c r="F13" s="10">
        <f>PPRD!F13+RCV_RCY!F13+IMP!F13-EXP!F13+STK_CHG!F13-INTMARB!F13</f>
        <v>6.6979363714531388</v>
      </c>
      <c r="G13" s="10">
        <f>PPRD!G13+RCV_RCY!G13+IMP!G13-EXP!G13+STK_CHG!G13-INTMARB!G13</f>
        <v>5.3583834909716259</v>
      </c>
      <c r="H13" s="10">
        <f>PPRD!H13+RCV_RCY!H13+IMP!H13-EXP!H13+STK_CHG!H13-INTMARB!H13</f>
        <v>3.3489251934651763</v>
      </c>
      <c r="I13" s="10">
        <f>PPRD!I13+RCV_RCY!I13+IMP!I13-EXP!I13+STK_CHG!I13-INTMARB!I13</f>
        <v>2.6791917454858121</v>
      </c>
      <c r="J13" s="10">
        <f>PPRD!J13+RCV_RCY!J13+IMP!J13-EXP!J13+STK_CHG!J13-INTMARB!J13</f>
        <v>2.5937231298366292</v>
      </c>
      <c r="K13" s="10">
        <f>PPRD!K13+RCV_RCY!K13+IMP!K13-EXP!K13+STK_CHG!K13-INTMARB!K13</f>
        <v>2.8320722269991401</v>
      </c>
      <c r="L13" s="10">
        <f>PPRD!L13+RCV_RCY!L13+IMP!L13-EXP!L13+STK_CHG!L13-INTMARB!L13</f>
        <v>2.034479793637145</v>
      </c>
      <c r="M13" s="10">
        <f>PPRD!M13+RCV_RCY!M13+IMP!M13-EXP!M13+STK_CHG!M13-INTMARB!M13</f>
        <v>2.1064488392089422</v>
      </c>
      <c r="N13" s="10">
        <f>PPRD!N13+RCV_RCY!N13+IMP!N13-EXP!N13+STK_CHG!N13-INTMARB!N13</f>
        <v>2.117884780739467</v>
      </c>
      <c r="O13" s="10">
        <f>PPRD!O13+RCV_RCY!O13+IMP!O13-EXP!O13+STK_CHG!O13-INTMARB!O13</f>
        <v>0.70619088564058463</v>
      </c>
      <c r="P13" s="10">
        <f>PPRD!P13+RCV_RCY!P13+IMP!P13-EXP!P13+STK_CHG!P13-INTMARB!P13</f>
        <v>0.70619088564058463</v>
      </c>
      <c r="Q13" s="10">
        <f>PPRD!Q13+RCV_RCY!Q13+IMP!Q13-EXP!Q13+STK_CHG!Q13-INTMARB!Q13</f>
        <v>6.1111779879621659</v>
      </c>
      <c r="R13" s="10">
        <f>PPRD!R13+RCV_RCY!R13+IMP!R13-EXP!R13+STK_CHG!R13-INTMARB!R13</f>
        <v>5.6441960447119506</v>
      </c>
      <c r="S13" s="10">
        <f>PPRD!S13+RCV_RCY!S13+IMP!S13-EXP!S13+STK_CHG!S13-INTMARB!S13</f>
        <v>8.7208082545141874</v>
      </c>
      <c r="T13" s="10">
        <f>PPRD!T13+RCV_RCY!T13+IMP!T13-EXP!T13+STK_CHG!T13-INTMARB!T13</f>
        <v>8.7330180567497848</v>
      </c>
      <c r="U13" s="10">
        <f>PPRD!U13+RCV_RCY!U13+IMP!U13-EXP!U13+STK_CHG!U13-INTMARB!U13</f>
        <v>6.5577815993121229</v>
      </c>
      <c r="V13" s="10">
        <f>PPRD!V13+RCV_RCY!V13+IMP!V13-EXP!V13+STK_CHG!V13-INTMARB!V13</f>
        <v>6.9984522785898537</v>
      </c>
      <c r="W13" s="10">
        <f>PPRD!W13+RCV_RCY!W13+IMP!W13-EXP!W13+STK_CHG!W13-INTMARB!W13</f>
        <v>5.7576956147893386</v>
      </c>
      <c r="X13" s="10">
        <f>PPRD!X13+RCV_RCY!X13+IMP!X13-EXP!X13+STK_CHG!X13-INTMARB!X13</f>
        <v>7.8226999140154767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</f>
        <v>0</v>
      </c>
      <c r="D14" s="10">
        <f>PPRD!D14+RCV_RCY!D14+IMP!D14-EXP!D14+STK_CHG!D14-INTMARB!D14</f>
        <v>0</v>
      </c>
      <c r="E14" s="10">
        <f>PPRD!E14+RCV_RCY!E14+IMP!E14-EXP!E14+STK_CHG!E14-INTMARB!E14</f>
        <v>0</v>
      </c>
      <c r="F14" s="10">
        <f>PPRD!F14+RCV_RCY!F14+IMP!F14-EXP!F14+STK_CHG!F14-INTMARB!F14</f>
        <v>0</v>
      </c>
      <c r="G14" s="10">
        <f>PPRD!G14+RCV_RCY!G14+IMP!G14-EXP!G14+STK_CHG!G14-INTMARB!G14</f>
        <v>0</v>
      </c>
      <c r="H14" s="10">
        <f>PPRD!H14+RCV_RCY!H14+IMP!H14-EXP!H14+STK_CHG!H14-INTMARB!H14</f>
        <v>0</v>
      </c>
      <c r="I14" s="10">
        <f>PPRD!I14+RCV_RCY!I14+IMP!I14-EXP!I14+STK_CHG!I14-INTMARB!I14</f>
        <v>0</v>
      </c>
      <c r="J14" s="10">
        <f>PPRD!J14+RCV_RCY!J14+IMP!J14-EXP!J14+STK_CHG!J14-INTMARB!J14</f>
        <v>0</v>
      </c>
      <c r="K14" s="10">
        <f>PPRD!K14+RCV_RCY!K14+IMP!K14-EXP!K14+STK_CHG!K14-INTMARB!K14</f>
        <v>0</v>
      </c>
      <c r="L14" s="10">
        <f>PPRD!L14+RCV_RCY!L14+IMP!L14-EXP!L14+STK_CHG!L14-INTMARB!L14</f>
        <v>0</v>
      </c>
      <c r="M14" s="10">
        <f>PPRD!M14+RCV_RCY!M14+IMP!M14-EXP!M14+STK_CHG!M14-INTMARB!M14</f>
        <v>0</v>
      </c>
      <c r="N14" s="10">
        <f>PPRD!N14+RCV_RCY!N14+IMP!N14-EXP!N14+STK_CHG!N14-INTMARB!N14</f>
        <v>0</v>
      </c>
      <c r="O14" s="10">
        <f>PPRD!O14+RCV_RCY!O14+IMP!O14-EXP!O14+STK_CHG!O14-INTMARB!O14</f>
        <v>0</v>
      </c>
      <c r="P14" s="10">
        <f>PPRD!P14+RCV_RCY!P14+IMP!P14-EXP!P14+STK_CHG!P14-INTMARB!P14</f>
        <v>0</v>
      </c>
      <c r="Q14" s="10">
        <f>PPRD!Q14+RCV_RCY!Q14+IMP!Q14-EXP!Q14+STK_CHG!Q14-INTMARB!Q14</f>
        <v>0</v>
      </c>
      <c r="R14" s="10">
        <f>PPRD!R14+RCV_RCY!R14+IMP!R14-EXP!R14+STK_CHG!R14-INTMARB!R14</f>
        <v>0</v>
      </c>
      <c r="S14" s="10">
        <f>PPRD!S14+RCV_RCY!S14+IMP!S14-EXP!S14+STK_CHG!S14-INTMARB!S14</f>
        <v>0</v>
      </c>
      <c r="T14" s="10">
        <f>PPRD!T14+RCV_RCY!T14+IMP!T14-EXP!T14+STK_CHG!T14-INTMARB!T14</f>
        <v>0</v>
      </c>
      <c r="U14" s="10">
        <f>PPRD!U14+RCV_RCY!U14+IMP!U14-EXP!U14+STK_CHG!U14-INTMARB!U14</f>
        <v>0</v>
      </c>
      <c r="V14" s="10">
        <f>PPRD!V14+RCV_RCY!V14+IMP!V14-EXP!V14+STK_CHG!V14-INTMARB!V14</f>
        <v>0</v>
      </c>
      <c r="W14" s="10">
        <f>PPRD!W14+RCV_RCY!W14+IMP!W14-EXP!W14+STK_CHG!W14-INTMARB!W14</f>
        <v>0</v>
      </c>
      <c r="X14" s="10">
        <f>PPRD!X14+RCV_RCY!X14+IMP!X14-EXP!X14+STK_CHG!X14-INTMARB!X14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</f>
        <v>0</v>
      </c>
      <c r="D15" s="10">
        <f>PPRD!D15+RCV_RCY!D15+IMP!D15-EXP!D15+STK_CHG!D15-INTMARB!D15</f>
        <v>0</v>
      </c>
      <c r="E15" s="10">
        <f>PPRD!E15+RCV_RCY!E15+IMP!E15-EXP!E15+STK_CHG!E15-INTMARB!E15</f>
        <v>0</v>
      </c>
      <c r="F15" s="10">
        <f>PPRD!F15+RCV_RCY!F15+IMP!F15-EXP!F15+STK_CHG!F15-INTMARB!F15</f>
        <v>0</v>
      </c>
      <c r="G15" s="10">
        <f>PPRD!G15+RCV_RCY!G15+IMP!G15-EXP!G15+STK_CHG!G15-INTMARB!G15</f>
        <v>0</v>
      </c>
      <c r="H15" s="10">
        <f>PPRD!H15+RCV_RCY!H15+IMP!H15-EXP!H15+STK_CHG!H15-INTMARB!H15</f>
        <v>0</v>
      </c>
      <c r="I15" s="10">
        <f>PPRD!I15+RCV_RCY!I15+IMP!I15-EXP!I15+STK_CHG!I15-INTMARB!I15</f>
        <v>0</v>
      </c>
      <c r="J15" s="10">
        <f>PPRD!J15+RCV_RCY!J15+IMP!J15-EXP!J15+STK_CHG!J15-INTMARB!J15</f>
        <v>0</v>
      </c>
      <c r="K15" s="10">
        <f>PPRD!K15+RCV_RCY!K15+IMP!K15-EXP!K15+STK_CHG!K15-INTMARB!K15</f>
        <v>0</v>
      </c>
      <c r="L15" s="10">
        <f>PPRD!L15+RCV_RCY!L15+IMP!L15-EXP!L15+STK_CHG!L15-INTMARB!L15</f>
        <v>0</v>
      </c>
      <c r="M15" s="10">
        <f>PPRD!M15+RCV_RCY!M15+IMP!M15-EXP!M15+STK_CHG!M15-INTMARB!M15</f>
        <v>0</v>
      </c>
      <c r="N15" s="10">
        <f>PPRD!N15+RCV_RCY!N15+IMP!N15-EXP!N15+STK_CHG!N15-INTMARB!N15</f>
        <v>0</v>
      </c>
      <c r="O15" s="10">
        <f>PPRD!O15+RCV_RCY!O15+IMP!O15-EXP!O15+STK_CHG!O15-INTMARB!O15</f>
        <v>0</v>
      </c>
      <c r="P15" s="10">
        <f>PPRD!P15+RCV_RCY!P15+IMP!P15-EXP!P15+STK_CHG!P15-INTMARB!P15</f>
        <v>0</v>
      </c>
      <c r="Q15" s="10">
        <f>PPRD!Q15+RCV_RCY!Q15+IMP!Q15-EXP!Q15+STK_CHG!Q15-INTMARB!Q15</f>
        <v>0</v>
      </c>
      <c r="R15" s="10">
        <f>PPRD!R15+RCV_RCY!R15+IMP!R15-EXP!R15+STK_CHG!R15-INTMARB!R15</f>
        <v>0</v>
      </c>
      <c r="S15" s="10">
        <f>PPRD!S15+RCV_RCY!S15+IMP!S15-EXP!S15+STK_CHG!S15-INTMARB!S15</f>
        <v>0</v>
      </c>
      <c r="T15" s="10">
        <f>PPRD!T15+RCV_RCY!T15+IMP!T15-EXP!T15+STK_CHG!T15-INTMARB!T15</f>
        <v>0</v>
      </c>
      <c r="U15" s="10">
        <f>PPRD!U15+RCV_RCY!U15+IMP!U15-EXP!U15+STK_CHG!U15-INTMARB!U15</f>
        <v>0</v>
      </c>
      <c r="V15" s="10">
        <f>PPRD!V15+RCV_RCY!V15+IMP!V15-EXP!V15+STK_CHG!V15-INTMARB!V15</f>
        <v>0</v>
      </c>
      <c r="W15" s="10">
        <f>PPRD!W15+RCV_RCY!W15+IMP!W15-EXP!W15+STK_CHG!W15-INTMARB!W15</f>
        <v>0</v>
      </c>
      <c r="X15" s="10">
        <f>PPRD!X15+RCV_RCY!X15+IMP!X15-EXP!X15+STK_CHG!X15-INTMARB!X15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</f>
        <v>0</v>
      </c>
      <c r="D16" s="10">
        <f>PPRD!D16+RCV_RCY!D16+IMP!D16-EXP!D16+STK_CHG!D16-INTMARB!D16</f>
        <v>0</v>
      </c>
      <c r="E16" s="10">
        <f>PPRD!E16+RCV_RCY!E16+IMP!E16-EXP!E16+STK_CHG!E16-INTMARB!E16</f>
        <v>0</v>
      </c>
      <c r="F16" s="10">
        <f>PPRD!F16+RCV_RCY!F16+IMP!F16-EXP!F16+STK_CHG!F16-INTMARB!F16</f>
        <v>0</v>
      </c>
      <c r="G16" s="10">
        <f>PPRD!G16+RCV_RCY!G16+IMP!G16-EXP!G16+STK_CHG!G16-INTMARB!G16</f>
        <v>0</v>
      </c>
      <c r="H16" s="10">
        <f>PPRD!H16+RCV_RCY!H16+IMP!H16-EXP!H16+STK_CHG!H16-INTMARB!H16</f>
        <v>0</v>
      </c>
      <c r="I16" s="10">
        <f>PPRD!I16+RCV_RCY!I16+IMP!I16-EXP!I16+STK_CHG!I16-INTMARB!I16</f>
        <v>0</v>
      </c>
      <c r="J16" s="10">
        <f>PPRD!J16+RCV_RCY!J16+IMP!J16-EXP!J16+STK_CHG!J16-INTMARB!J16</f>
        <v>0</v>
      </c>
      <c r="K16" s="10">
        <f>PPRD!K16+RCV_RCY!K16+IMP!K16-EXP!K16+STK_CHG!K16-INTMARB!K16</f>
        <v>0</v>
      </c>
      <c r="L16" s="10">
        <f>PPRD!L16+RCV_RCY!L16+IMP!L16-EXP!L16+STK_CHG!L16-INTMARB!L16</f>
        <v>0</v>
      </c>
      <c r="M16" s="10">
        <f>PPRD!M16+RCV_RCY!M16+IMP!M16-EXP!M16+STK_CHG!M16-INTMARB!M16</f>
        <v>0</v>
      </c>
      <c r="N16" s="10">
        <f>PPRD!N16+RCV_RCY!N16+IMP!N16-EXP!N16+STK_CHG!N16-INTMARB!N16</f>
        <v>0</v>
      </c>
      <c r="O16" s="10">
        <f>PPRD!O16+RCV_RCY!O16+IMP!O16-EXP!O16+STK_CHG!O16-INTMARB!O16</f>
        <v>0</v>
      </c>
      <c r="P16" s="10">
        <f>PPRD!P16+RCV_RCY!P16+IMP!P16-EXP!P16+STK_CHG!P16-INTMARB!P16</f>
        <v>0</v>
      </c>
      <c r="Q16" s="10">
        <f>PPRD!Q16+RCV_RCY!Q16+IMP!Q16-EXP!Q16+STK_CHG!Q16-INTMARB!Q16</f>
        <v>0</v>
      </c>
      <c r="R16" s="10">
        <f>PPRD!R16+RCV_RCY!R16+IMP!R16-EXP!R16+STK_CHG!R16-INTMARB!R16</f>
        <v>0</v>
      </c>
      <c r="S16" s="10">
        <f>PPRD!S16+RCV_RCY!S16+IMP!S16-EXP!S16+STK_CHG!S16-INTMARB!S16</f>
        <v>0</v>
      </c>
      <c r="T16" s="10">
        <f>PPRD!T16+RCV_RCY!T16+IMP!T16-EXP!T16+STK_CHG!T16-INTMARB!T16</f>
        <v>0</v>
      </c>
      <c r="U16" s="10">
        <f>PPRD!U16+RCV_RCY!U16+IMP!U16-EXP!U16+STK_CHG!U16-INTMARB!U16</f>
        <v>0</v>
      </c>
      <c r="V16" s="10">
        <f>PPRD!V16+RCV_RCY!V16+IMP!V16-EXP!V16+STK_CHG!V16-INTMARB!V16</f>
        <v>0</v>
      </c>
      <c r="W16" s="10">
        <f>PPRD!W16+RCV_RCY!W16+IMP!W16-EXP!W16+STK_CHG!W16-INTMARB!W16</f>
        <v>0</v>
      </c>
      <c r="X16" s="10">
        <f>PPRD!X16+RCV_RCY!X16+IMP!X16-EXP!X16+STK_CHG!X16-INTMARB!X16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</f>
        <v>0</v>
      </c>
      <c r="D18" s="10">
        <f>PPRD!D18+RCV_RCY!D18+IMP!D18-EXP!D18+STK_CHG!D18-INTMARB!D18</f>
        <v>0</v>
      </c>
      <c r="E18" s="10">
        <f>PPRD!E18+RCV_RCY!E18+IMP!E18-EXP!E18+STK_CHG!E18-INTMARB!E18</f>
        <v>0</v>
      </c>
      <c r="F18" s="10">
        <f>PPRD!F18+RCV_RCY!F18+IMP!F18-EXP!F18+STK_CHG!F18-INTMARB!F18</f>
        <v>0</v>
      </c>
      <c r="G18" s="10">
        <f>PPRD!G18+RCV_RCY!G18+IMP!G18-EXP!G18+STK_CHG!G18-INTMARB!G18</f>
        <v>0</v>
      </c>
      <c r="H18" s="10">
        <f>PPRD!H18+RCV_RCY!H18+IMP!H18-EXP!H18+STK_CHG!H18-INTMARB!H18</f>
        <v>0</v>
      </c>
      <c r="I18" s="10">
        <f>PPRD!I18+RCV_RCY!I18+IMP!I18-EXP!I18+STK_CHG!I18-INTMARB!I18</f>
        <v>0</v>
      </c>
      <c r="J18" s="10">
        <f>PPRD!J18+RCV_RCY!J18+IMP!J18-EXP!J18+STK_CHG!J18-INTMARB!J18</f>
        <v>0</v>
      </c>
      <c r="K18" s="10">
        <f>PPRD!K18+RCV_RCY!K18+IMP!K18-EXP!K18+STK_CHG!K18-INTMARB!K18</f>
        <v>0</v>
      </c>
      <c r="L18" s="10">
        <f>PPRD!L18+RCV_RCY!L18+IMP!L18-EXP!L18+STK_CHG!L18-INTMARB!L18</f>
        <v>0</v>
      </c>
      <c r="M18" s="10">
        <f>PPRD!M18+RCV_RCY!M18+IMP!M18-EXP!M18+STK_CHG!M18-INTMARB!M18</f>
        <v>0</v>
      </c>
      <c r="N18" s="10">
        <f>PPRD!N18+RCV_RCY!N18+IMP!N18-EXP!N18+STK_CHG!N18-INTMARB!N18</f>
        <v>0</v>
      </c>
      <c r="O18" s="10">
        <f>PPRD!O18+RCV_RCY!O18+IMP!O18-EXP!O18+STK_CHG!O18-INTMARB!O18</f>
        <v>0</v>
      </c>
      <c r="P18" s="10">
        <f>PPRD!P18+RCV_RCY!P18+IMP!P18-EXP!P18+STK_CHG!P18-INTMARB!P18</f>
        <v>0</v>
      </c>
      <c r="Q18" s="10">
        <f>PPRD!Q18+RCV_RCY!Q18+IMP!Q18-EXP!Q18+STK_CHG!Q18-INTMARB!Q18</f>
        <v>0</v>
      </c>
      <c r="R18" s="10">
        <f>PPRD!R18+RCV_RCY!R18+IMP!R18-EXP!R18+STK_CHG!R18-INTMARB!R18</f>
        <v>0</v>
      </c>
      <c r="S18" s="10">
        <f>PPRD!S18+RCV_RCY!S18+IMP!S18-EXP!S18+STK_CHG!S18-INTMARB!S18</f>
        <v>0</v>
      </c>
      <c r="T18" s="10">
        <f>PPRD!T18+RCV_RCY!T18+IMP!T18-EXP!T18+STK_CHG!T18-INTMARB!T18</f>
        <v>0</v>
      </c>
      <c r="U18" s="10">
        <f>PPRD!U18+RCV_RCY!U18+IMP!U18-EXP!U18+STK_CHG!U18-INTMARB!U18</f>
        <v>0</v>
      </c>
      <c r="V18" s="10">
        <f>PPRD!V18+RCV_RCY!V18+IMP!V18-EXP!V18+STK_CHG!V18-INTMARB!V18</f>
        <v>0</v>
      </c>
      <c r="W18" s="10">
        <f>PPRD!W18+RCV_RCY!W18+IMP!W18-EXP!W18+STK_CHG!W18-INTMARB!W18</f>
        <v>0</v>
      </c>
      <c r="X18" s="10">
        <f>PPRD!X18+RCV_RCY!X18+IMP!X18-EXP!X18+STK_CHG!X18-INTMARB!X18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</f>
        <v>0</v>
      </c>
      <c r="D19" s="10">
        <f>PPRD!D19+RCV_RCY!D19+IMP!D19-EXP!D19+STK_CHG!D19-INTMARB!D19</f>
        <v>0</v>
      </c>
      <c r="E19" s="10">
        <f>PPRD!E19+RCV_RCY!E19+IMP!E19-EXP!E19+STK_CHG!E19-INTMARB!E19</f>
        <v>0</v>
      </c>
      <c r="F19" s="10">
        <f>PPRD!F19+RCV_RCY!F19+IMP!F19-EXP!F19+STK_CHG!F19-INTMARB!F19</f>
        <v>0</v>
      </c>
      <c r="G19" s="10">
        <f>PPRD!G19+RCV_RCY!G19+IMP!G19-EXP!G19+STK_CHG!G19-INTMARB!G19</f>
        <v>0</v>
      </c>
      <c r="H19" s="10">
        <f>PPRD!H19+RCV_RCY!H19+IMP!H19-EXP!H19+STK_CHG!H19-INTMARB!H19</f>
        <v>0</v>
      </c>
      <c r="I19" s="10">
        <f>PPRD!I19+RCV_RCY!I19+IMP!I19-EXP!I19+STK_CHG!I19-INTMARB!I19</f>
        <v>0</v>
      </c>
      <c r="J19" s="10">
        <f>PPRD!J19+RCV_RCY!J19+IMP!J19-EXP!J19+STK_CHG!J19-INTMARB!J19</f>
        <v>0</v>
      </c>
      <c r="K19" s="10">
        <f>PPRD!K19+RCV_RCY!K19+IMP!K19-EXP!K19+STK_CHG!K19-INTMARB!K19</f>
        <v>0</v>
      </c>
      <c r="L19" s="10">
        <f>PPRD!L19+RCV_RCY!L19+IMP!L19-EXP!L19+STK_CHG!L19-INTMARB!L19</f>
        <v>0</v>
      </c>
      <c r="M19" s="10">
        <f>PPRD!M19+RCV_RCY!M19+IMP!M19-EXP!M19+STK_CHG!M19-INTMARB!M19</f>
        <v>0</v>
      </c>
      <c r="N19" s="10">
        <f>PPRD!N19+RCV_RCY!N19+IMP!N19-EXP!N19+STK_CHG!N19-INTMARB!N19</f>
        <v>0</v>
      </c>
      <c r="O19" s="10">
        <f>PPRD!O19+RCV_RCY!O19+IMP!O19-EXP!O19+STK_CHG!O19-INTMARB!O19</f>
        <v>0</v>
      </c>
      <c r="P19" s="10">
        <f>PPRD!P19+RCV_RCY!P19+IMP!P19-EXP!P19+STK_CHG!P19-INTMARB!P19</f>
        <v>0</v>
      </c>
      <c r="Q19" s="10">
        <f>PPRD!Q19+RCV_RCY!Q19+IMP!Q19-EXP!Q19+STK_CHG!Q19-INTMARB!Q19</f>
        <v>0</v>
      </c>
      <c r="R19" s="10">
        <f>PPRD!R19+RCV_RCY!R19+IMP!R19-EXP!R19+STK_CHG!R19-INTMARB!R19</f>
        <v>0</v>
      </c>
      <c r="S19" s="10">
        <f>PPRD!S19+RCV_RCY!S19+IMP!S19-EXP!S19+STK_CHG!S19-INTMARB!S19</f>
        <v>0</v>
      </c>
      <c r="T19" s="10">
        <f>PPRD!T19+RCV_RCY!T19+IMP!T19-EXP!T19+STK_CHG!T19-INTMARB!T19</f>
        <v>0</v>
      </c>
      <c r="U19" s="10">
        <f>PPRD!U19+RCV_RCY!U19+IMP!U19-EXP!U19+STK_CHG!U19-INTMARB!U19</f>
        <v>0</v>
      </c>
      <c r="V19" s="10">
        <f>PPRD!V19+RCV_RCY!V19+IMP!V19-EXP!V19+STK_CHG!V19-INTMARB!V19</f>
        <v>0</v>
      </c>
      <c r="W19" s="10">
        <f>PPRD!W19+RCV_RCY!W19+IMP!W19-EXP!W19+STK_CHG!W19-INTMARB!W19</f>
        <v>0</v>
      </c>
      <c r="X19" s="10">
        <f>PPRD!X19+RCV_RCY!X19+IMP!X19-EXP!X19+STK_CHG!X19-INTMARB!X19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</f>
        <v>0</v>
      </c>
      <c r="D20" s="10">
        <f>PPRD!D20+RCV_RCY!D20+IMP!D20-EXP!D20+STK_CHG!D20-INTMARB!D20</f>
        <v>0</v>
      </c>
      <c r="E20" s="10">
        <f>PPRD!E20+RCV_RCY!E20+IMP!E20-EXP!E20+STK_CHG!E20-INTMARB!E20</f>
        <v>0</v>
      </c>
      <c r="F20" s="10">
        <f>PPRD!F20+RCV_RCY!F20+IMP!F20-EXP!F20+STK_CHG!F20-INTMARB!F20</f>
        <v>0</v>
      </c>
      <c r="G20" s="10">
        <f>PPRD!G20+RCV_RCY!G20+IMP!G20-EXP!G20+STK_CHG!G20-INTMARB!G20</f>
        <v>0</v>
      </c>
      <c r="H20" s="10">
        <f>PPRD!H20+RCV_RCY!H20+IMP!H20-EXP!H20+STK_CHG!H20-INTMARB!H20</f>
        <v>0</v>
      </c>
      <c r="I20" s="10">
        <f>PPRD!I20+RCV_RCY!I20+IMP!I20-EXP!I20+STK_CHG!I20-INTMARB!I20</f>
        <v>0</v>
      </c>
      <c r="J20" s="10">
        <f>PPRD!J20+RCV_RCY!J20+IMP!J20-EXP!J20+STK_CHG!J20-INTMARB!J20</f>
        <v>0</v>
      </c>
      <c r="K20" s="10">
        <f>PPRD!K20+RCV_RCY!K20+IMP!K20-EXP!K20+STK_CHG!K20-INTMARB!K20</f>
        <v>0</v>
      </c>
      <c r="L20" s="10">
        <f>PPRD!L20+RCV_RCY!L20+IMP!L20-EXP!L20+STK_CHG!L20-INTMARB!L20</f>
        <v>0</v>
      </c>
      <c r="M20" s="10">
        <f>PPRD!M20+RCV_RCY!M20+IMP!M20-EXP!M20+STK_CHG!M20-INTMARB!M20</f>
        <v>0</v>
      </c>
      <c r="N20" s="10">
        <f>PPRD!N20+RCV_RCY!N20+IMP!N20-EXP!N20+STK_CHG!N20-INTMARB!N20</f>
        <v>0</v>
      </c>
      <c r="O20" s="10">
        <f>PPRD!O20+RCV_RCY!O20+IMP!O20-EXP!O20+STK_CHG!O20-INTMARB!O20</f>
        <v>0</v>
      </c>
      <c r="P20" s="10">
        <f>PPRD!P20+RCV_RCY!P20+IMP!P20-EXP!P20+STK_CHG!P20-INTMARB!P20</f>
        <v>0</v>
      </c>
      <c r="Q20" s="10">
        <f>PPRD!Q20+RCV_RCY!Q20+IMP!Q20-EXP!Q20+STK_CHG!Q20-INTMARB!Q20</f>
        <v>0</v>
      </c>
      <c r="R20" s="10">
        <f>PPRD!R20+RCV_RCY!R20+IMP!R20-EXP!R20+STK_CHG!R20-INTMARB!R20</f>
        <v>0</v>
      </c>
      <c r="S20" s="10">
        <f>PPRD!S20+RCV_RCY!S20+IMP!S20-EXP!S20+STK_CHG!S20-INTMARB!S20</f>
        <v>0</v>
      </c>
      <c r="T20" s="10">
        <f>PPRD!T20+RCV_RCY!T20+IMP!T20-EXP!T20+STK_CHG!T20-INTMARB!T20</f>
        <v>0</v>
      </c>
      <c r="U20" s="10">
        <f>PPRD!U20+RCV_RCY!U20+IMP!U20-EXP!U20+STK_CHG!U20-INTMARB!U20</f>
        <v>0</v>
      </c>
      <c r="V20" s="10">
        <f>PPRD!V20+RCV_RCY!V20+IMP!V20-EXP!V20+STK_CHG!V20-INTMARB!V20</f>
        <v>0</v>
      </c>
      <c r="W20" s="10">
        <f>PPRD!W20+RCV_RCY!W20+IMP!W20-EXP!W20+STK_CHG!W20-INTMARB!W20</f>
        <v>0</v>
      </c>
      <c r="X20" s="10">
        <f>PPRD!X20+RCV_RCY!X20+IMP!X20-EXP!X20+STK_CHG!X20-INTMARB!X20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</f>
        <v>0</v>
      </c>
      <c r="D21" s="10">
        <f>PPRD!D21+RCV_RCY!D21+IMP!D21-EXP!D21+STK_CHG!D21-INTMARB!D21</f>
        <v>0</v>
      </c>
      <c r="E21" s="10">
        <f>PPRD!E21+RCV_RCY!E21+IMP!E21-EXP!E21+STK_CHG!E21-INTMARB!E21</f>
        <v>0</v>
      </c>
      <c r="F21" s="10">
        <f>PPRD!F21+RCV_RCY!F21+IMP!F21-EXP!F21+STK_CHG!F21-INTMARB!F21</f>
        <v>0</v>
      </c>
      <c r="G21" s="10">
        <f>PPRD!G21+RCV_RCY!G21+IMP!G21-EXP!G21+STK_CHG!G21-INTMARB!G21</f>
        <v>0</v>
      </c>
      <c r="H21" s="10">
        <f>PPRD!H21+RCV_RCY!H21+IMP!H21-EXP!H21+STK_CHG!H21-INTMARB!H21</f>
        <v>0</v>
      </c>
      <c r="I21" s="10">
        <f>PPRD!I21+RCV_RCY!I21+IMP!I21-EXP!I21+STK_CHG!I21-INTMARB!I21</f>
        <v>0</v>
      </c>
      <c r="J21" s="10">
        <f>PPRD!J21+RCV_RCY!J21+IMP!J21-EXP!J21+STK_CHG!J21-INTMARB!J21</f>
        <v>0</v>
      </c>
      <c r="K21" s="10">
        <f>PPRD!K21+RCV_RCY!K21+IMP!K21-EXP!K21+STK_CHG!K21-INTMARB!K21</f>
        <v>0</v>
      </c>
      <c r="L21" s="10">
        <f>PPRD!L21+RCV_RCY!L21+IMP!L21-EXP!L21+STK_CHG!L21-INTMARB!L21</f>
        <v>0</v>
      </c>
      <c r="M21" s="10">
        <f>PPRD!M21+RCV_RCY!M21+IMP!M21-EXP!M21+STK_CHG!M21-INTMARB!M21</f>
        <v>0</v>
      </c>
      <c r="N21" s="10">
        <f>PPRD!N21+RCV_RCY!N21+IMP!N21-EXP!N21+STK_CHG!N21-INTMARB!N21</f>
        <v>0</v>
      </c>
      <c r="O21" s="10">
        <f>PPRD!O21+RCV_RCY!O21+IMP!O21-EXP!O21+STK_CHG!O21-INTMARB!O21</f>
        <v>0</v>
      </c>
      <c r="P21" s="10">
        <f>PPRD!P21+RCV_RCY!P21+IMP!P21-EXP!P21+STK_CHG!P21-INTMARB!P21</f>
        <v>0</v>
      </c>
      <c r="Q21" s="10">
        <f>PPRD!Q21+RCV_RCY!Q21+IMP!Q21-EXP!Q21+STK_CHG!Q21-INTMARB!Q21</f>
        <v>0</v>
      </c>
      <c r="R21" s="10">
        <f>PPRD!R21+RCV_RCY!R21+IMP!R21-EXP!R21+STK_CHG!R21-INTMARB!R21</f>
        <v>0</v>
      </c>
      <c r="S21" s="10">
        <f>PPRD!S21+RCV_RCY!S21+IMP!S21-EXP!S21+STK_CHG!S21-INTMARB!S21</f>
        <v>0</v>
      </c>
      <c r="T21" s="10">
        <f>PPRD!T21+RCV_RCY!T21+IMP!T21-EXP!T21+STK_CHG!T21-INTMARB!T21</f>
        <v>0</v>
      </c>
      <c r="U21" s="10">
        <f>PPRD!U21+RCV_RCY!U21+IMP!U21-EXP!U21+STK_CHG!U21-INTMARB!U21</f>
        <v>0</v>
      </c>
      <c r="V21" s="10">
        <f>PPRD!V21+RCV_RCY!V21+IMP!V21-EXP!V21+STK_CHG!V21-INTMARB!V21</f>
        <v>0</v>
      </c>
      <c r="W21" s="10">
        <f>PPRD!W21+RCV_RCY!W21+IMP!W21-EXP!W21+STK_CHG!W21-INTMARB!W21</f>
        <v>0</v>
      </c>
      <c r="X21" s="10">
        <f>PPRD!X21+RCV_RCY!X21+IMP!X21-EXP!X21+STK_CHG!X21-INTMARB!X21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</f>
        <v>0</v>
      </c>
      <c r="D23" s="10">
        <f>PPRD!D23+RCV_RCY!D23+IMP!D23-EXP!D23+STK_CHG!D23-INTMARB!D23</f>
        <v>0</v>
      </c>
      <c r="E23" s="10">
        <f>PPRD!E23+RCV_RCY!E23+IMP!E23-EXP!E23+STK_CHG!E23-INTMARB!E23</f>
        <v>0</v>
      </c>
      <c r="F23" s="10">
        <f>PPRD!F23+RCV_RCY!F23+IMP!F23-EXP!F23+STK_CHG!F23-INTMARB!F23</f>
        <v>0</v>
      </c>
      <c r="G23" s="10">
        <f>PPRD!G23+RCV_RCY!G23+IMP!G23-EXP!G23+STK_CHG!G23-INTMARB!G23</f>
        <v>0</v>
      </c>
      <c r="H23" s="10">
        <f>PPRD!H23+RCV_RCY!H23+IMP!H23-EXP!H23+STK_CHG!H23-INTMARB!H23</f>
        <v>0</v>
      </c>
      <c r="I23" s="10">
        <f>PPRD!I23+RCV_RCY!I23+IMP!I23-EXP!I23+STK_CHG!I23-INTMARB!I23</f>
        <v>0</v>
      </c>
      <c r="J23" s="10">
        <f>PPRD!J23+RCV_RCY!J23+IMP!J23-EXP!J23+STK_CHG!J23-INTMARB!J23</f>
        <v>0</v>
      </c>
      <c r="K23" s="10">
        <f>PPRD!K23+RCV_RCY!K23+IMP!K23-EXP!K23+STK_CHG!K23-INTMARB!K23</f>
        <v>0</v>
      </c>
      <c r="L23" s="10">
        <f>PPRD!L23+RCV_RCY!L23+IMP!L23-EXP!L23+STK_CHG!L23-INTMARB!L23</f>
        <v>0</v>
      </c>
      <c r="M23" s="10">
        <f>PPRD!M23+RCV_RCY!M23+IMP!M23-EXP!M23+STK_CHG!M23-INTMARB!M23</f>
        <v>0</v>
      </c>
      <c r="N23" s="10">
        <f>PPRD!N23+RCV_RCY!N23+IMP!N23-EXP!N23+STK_CHG!N23-INTMARB!N23</f>
        <v>0</v>
      </c>
      <c r="O23" s="10">
        <f>PPRD!O23+RCV_RCY!O23+IMP!O23-EXP!O23+STK_CHG!O23-INTMARB!O23</f>
        <v>0</v>
      </c>
      <c r="P23" s="10">
        <f>PPRD!P23+RCV_RCY!P23+IMP!P23-EXP!P23+STK_CHG!P23-INTMARB!P23</f>
        <v>0</v>
      </c>
      <c r="Q23" s="10">
        <f>PPRD!Q23+RCV_RCY!Q23+IMP!Q23-EXP!Q23+STK_CHG!Q23-INTMARB!Q23</f>
        <v>0</v>
      </c>
      <c r="R23" s="10">
        <f>PPRD!R23+RCV_RCY!R23+IMP!R23-EXP!R23+STK_CHG!R23-INTMARB!R23</f>
        <v>0</v>
      </c>
      <c r="S23" s="10">
        <f>PPRD!S23+RCV_RCY!S23+IMP!S23-EXP!S23+STK_CHG!S23-INTMARB!S23</f>
        <v>0</v>
      </c>
      <c r="T23" s="10">
        <f>PPRD!T23+RCV_RCY!T23+IMP!T23-EXP!T23+STK_CHG!T23-INTMARB!T23</f>
        <v>0</v>
      </c>
      <c r="U23" s="10">
        <f>PPRD!U23+RCV_RCY!U23+IMP!U23-EXP!U23+STK_CHG!U23-INTMARB!U23</f>
        <v>0</v>
      </c>
      <c r="V23" s="10">
        <f>PPRD!V23+RCV_RCY!V23+IMP!V23-EXP!V23+STK_CHG!V23-INTMARB!V23</f>
        <v>0</v>
      </c>
      <c r="W23" s="10">
        <f>PPRD!W23+RCV_RCY!W23+IMP!W23-EXP!W23+STK_CHG!W23-INTMARB!W23</f>
        <v>0</v>
      </c>
      <c r="X23" s="10">
        <f>PPRD!X23+RCV_RCY!X23+IMP!X23-EXP!X23+STK_CHG!X23-INTMARB!X23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</f>
        <v>0</v>
      </c>
      <c r="D24" s="10">
        <f>PPRD!D24+RCV_RCY!D24+IMP!D24-EXP!D24+STK_CHG!D24-INTMARB!D24</f>
        <v>0</v>
      </c>
      <c r="E24" s="10">
        <f>PPRD!E24+RCV_RCY!E24+IMP!E24-EXP!E24+STK_CHG!E24-INTMARB!E24</f>
        <v>0</v>
      </c>
      <c r="F24" s="10">
        <f>PPRD!F24+RCV_RCY!F24+IMP!F24-EXP!F24+STK_CHG!F24-INTMARB!F24</f>
        <v>0</v>
      </c>
      <c r="G24" s="10">
        <f>PPRD!G24+RCV_RCY!G24+IMP!G24-EXP!G24+STK_CHG!G24-INTMARB!G24</f>
        <v>0</v>
      </c>
      <c r="H24" s="10">
        <f>PPRD!H24+RCV_RCY!H24+IMP!H24-EXP!H24+STK_CHG!H24-INTMARB!H24</f>
        <v>0</v>
      </c>
      <c r="I24" s="10">
        <f>PPRD!I24+RCV_RCY!I24+IMP!I24-EXP!I24+STK_CHG!I24-INTMARB!I24</f>
        <v>0</v>
      </c>
      <c r="J24" s="10">
        <f>PPRD!J24+RCV_RCY!J24+IMP!J24-EXP!J24+STK_CHG!J24-INTMARB!J24</f>
        <v>0</v>
      </c>
      <c r="K24" s="10">
        <f>PPRD!K24+RCV_RCY!K24+IMP!K24-EXP!K24+STK_CHG!K24-INTMARB!K24</f>
        <v>0</v>
      </c>
      <c r="L24" s="10">
        <f>PPRD!L24+RCV_RCY!L24+IMP!L24-EXP!L24+STK_CHG!L24-INTMARB!L24</f>
        <v>0</v>
      </c>
      <c r="M24" s="10">
        <f>PPRD!M24+RCV_RCY!M24+IMP!M24-EXP!M24+STK_CHG!M24-INTMARB!M24</f>
        <v>0</v>
      </c>
      <c r="N24" s="10">
        <f>PPRD!N24+RCV_RCY!N24+IMP!N24-EXP!N24+STK_CHG!N24-INTMARB!N24</f>
        <v>0</v>
      </c>
      <c r="O24" s="10">
        <f>PPRD!O24+RCV_RCY!O24+IMP!O24-EXP!O24+STK_CHG!O24-INTMARB!O24</f>
        <v>0</v>
      </c>
      <c r="P24" s="10">
        <f>PPRD!P24+RCV_RCY!P24+IMP!P24-EXP!P24+STK_CHG!P24-INTMARB!P24</f>
        <v>0</v>
      </c>
      <c r="Q24" s="10">
        <f>PPRD!Q24+RCV_RCY!Q24+IMP!Q24-EXP!Q24+STK_CHG!Q24-INTMARB!Q24</f>
        <v>0</v>
      </c>
      <c r="R24" s="10">
        <f>PPRD!R24+RCV_RCY!R24+IMP!R24-EXP!R24+STK_CHG!R24-INTMARB!R24</f>
        <v>0</v>
      </c>
      <c r="S24" s="10">
        <f>PPRD!S24+RCV_RCY!S24+IMP!S24-EXP!S24+STK_CHG!S24-INTMARB!S24</f>
        <v>0</v>
      </c>
      <c r="T24" s="10">
        <f>PPRD!T24+RCV_RCY!T24+IMP!T24-EXP!T24+STK_CHG!T24-INTMARB!T24</f>
        <v>0</v>
      </c>
      <c r="U24" s="10">
        <f>PPRD!U24+RCV_RCY!U24+IMP!U24-EXP!U24+STK_CHG!U24-INTMARB!U24</f>
        <v>0</v>
      </c>
      <c r="V24" s="10">
        <f>PPRD!V24+RCV_RCY!V24+IMP!V24-EXP!V24+STK_CHG!V24-INTMARB!V24</f>
        <v>0</v>
      </c>
      <c r="W24" s="10">
        <f>PPRD!W24+RCV_RCY!W24+IMP!W24-EXP!W24+STK_CHG!W24-INTMARB!W24</f>
        <v>0</v>
      </c>
      <c r="X24" s="10">
        <f>PPRD!X24+RCV_RCY!X24+IMP!X24-EXP!X24+STK_CHG!X24-INTMARB!X24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</f>
        <v>0</v>
      </c>
      <c r="D25" s="37">
        <f>PPRD!D25+RCV_RCY!D25+IMP!D25-EXP!D25+STK_CHG!D25-INTMARB!D25</f>
        <v>0</v>
      </c>
      <c r="E25" s="37">
        <f>PPRD!E25+RCV_RCY!E25+IMP!E25-EXP!E25+STK_CHG!E25-INTMARB!E25</f>
        <v>0</v>
      </c>
      <c r="F25" s="37">
        <f>PPRD!F25+RCV_RCY!F25+IMP!F25-EXP!F25+STK_CHG!F25-INTMARB!F25</f>
        <v>0</v>
      </c>
      <c r="G25" s="37">
        <f>PPRD!G25+RCV_RCY!G25+IMP!G25-EXP!G25+STK_CHG!G25-INTMARB!G25</f>
        <v>0</v>
      </c>
      <c r="H25" s="37">
        <f>PPRD!H25+RCV_RCY!H25+IMP!H25-EXP!H25+STK_CHG!H25-INTMARB!H25</f>
        <v>0</v>
      </c>
      <c r="I25" s="37">
        <f>PPRD!I25+RCV_RCY!I25+IMP!I25-EXP!I25+STK_CHG!I25-INTMARB!I25</f>
        <v>0</v>
      </c>
      <c r="J25" s="37">
        <f>PPRD!J25+RCV_RCY!J25+IMP!J25-EXP!J25+STK_CHG!J25-INTMARB!J25</f>
        <v>0</v>
      </c>
      <c r="K25" s="37">
        <f>PPRD!K25+RCV_RCY!K25+IMP!K25-EXP!K25+STK_CHG!K25-INTMARB!K25</f>
        <v>0</v>
      </c>
      <c r="L25" s="37">
        <f>PPRD!L25+RCV_RCY!L25+IMP!L25-EXP!L25+STK_CHG!L25-INTMARB!L25</f>
        <v>0</v>
      </c>
      <c r="M25" s="37">
        <f>PPRD!M25+RCV_RCY!M25+IMP!M25-EXP!M25+STK_CHG!M25-INTMARB!M25</f>
        <v>0</v>
      </c>
      <c r="N25" s="37">
        <f>PPRD!N25+RCV_RCY!N25+IMP!N25-EXP!N25+STK_CHG!N25-INTMARB!N25</f>
        <v>0</v>
      </c>
      <c r="O25" s="37">
        <f>PPRD!O25+RCV_RCY!O25+IMP!O25-EXP!O25+STK_CHG!O25-INTMARB!O25</f>
        <v>0</v>
      </c>
      <c r="P25" s="37">
        <f>PPRD!P25+RCV_RCY!P25+IMP!P25-EXP!P25+STK_CHG!P25-INTMARB!P25</f>
        <v>0</v>
      </c>
      <c r="Q25" s="37">
        <f>PPRD!Q25+RCV_RCY!Q25+IMP!Q25-EXP!Q25+STK_CHG!Q25-INTMARB!Q25</f>
        <v>0</v>
      </c>
      <c r="R25" s="37">
        <f>PPRD!R25+RCV_RCY!R25+IMP!R25-EXP!R25+STK_CHG!R25-INTMARB!R25</f>
        <v>0</v>
      </c>
      <c r="S25" s="37">
        <f>PPRD!S25+RCV_RCY!S25+IMP!S25-EXP!S25+STK_CHG!S25-INTMARB!S25</f>
        <v>0</v>
      </c>
      <c r="T25" s="37">
        <f>PPRD!T25+RCV_RCY!T25+IMP!T25-EXP!T25+STK_CHG!T25-INTMARB!T25</f>
        <v>0</v>
      </c>
      <c r="U25" s="37">
        <f>PPRD!U25+RCV_RCY!U25+IMP!U25-EXP!U25+STK_CHG!U25-INTMARB!U25</f>
        <v>0</v>
      </c>
      <c r="V25" s="37">
        <f>PPRD!V25+RCV_RCY!V25+IMP!V25-EXP!V25+STK_CHG!V25-INTMARB!V25</f>
        <v>0</v>
      </c>
      <c r="W25" s="37">
        <f>PPRD!W25+RCV_RCY!W25+IMP!W25-EXP!W25+STK_CHG!W25-INTMARB!W25</f>
        <v>0</v>
      </c>
      <c r="X25" s="37">
        <f>PPRD!X25+RCV_RCY!X25+IMP!X25-EXP!X25+STK_CHG!X25-INTMARB!X25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15612.833533963889</v>
      </c>
      <c r="D26" s="37">
        <f t="shared" si="14"/>
        <v>15987.812381771279</v>
      </c>
      <c r="E26" s="37">
        <f t="shared" si="14"/>
        <v>16596.401547721409</v>
      </c>
      <c r="F26" s="37">
        <f t="shared" si="14"/>
        <v>15414.586672398969</v>
      </c>
      <c r="G26" s="37">
        <f t="shared" si="14"/>
        <v>15621.85253654342</v>
      </c>
      <c r="H26" s="37">
        <f t="shared" si="14"/>
        <v>16136.816509028376</v>
      </c>
      <c r="I26" s="37">
        <f t="shared" si="14"/>
        <v>14345.068959587275</v>
      </c>
      <c r="J26" s="37">
        <f t="shared" si="14"/>
        <v>14244.679277730007</v>
      </c>
      <c r="K26" s="37">
        <f t="shared" si="14"/>
        <v>13652.813671539117</v>
      </c>
      <c r="L26" s="37">
        <f t="shared" si="14"/>
        <v>12765.165090283746</v>
      </c>
      <c r="M26" s="37">
        <f t="shared" si="14"/>
        <v>12392.567841788479</v>
      </c>
      <c r="N26" s="37">
        <f t="shared" si="14"/>
        <v>11536.182201203779</v>
      </c>
      <c r="O26" s="37">
        <f t="shared" si="14"/>
        <v>10308.376612209799</v>
      </c>
      <c r="P26" s="37">
        <f t="shared" si="14"/>
        <v>10279.832244196043</v>
      </c>
      <c r="Q26" s="37">
        <f t="shared" si="14"/>
        <v>10203.934393809115</v>
      </c>
      <c r="R26" s="37">
        <f t="shared" si="14"/>
        <v>10359.842390369731</v>
      </c>
      <c r="S26" s="37">
        <f t="shared" si="14"/>
        <v>10361.712295786758</v>
      </c>
      <c r="T26" s="37">
        <f t="shared" si="14"/>
        <v>10586.503525365431</v>
      </c>
      <c r="U26" s="37">
        <f t="shared" si="14"/>
        <v>10240.759415305245</v>
      </c>
      <c r="V26" s="37">
        <f t="shared" si="14"/>
        <v>10822.963026655198</v>
      </c>
      <c r="W26" s="37">
        <f t="shared" si="14"/>
        <v>8948.4778159931302</v>
      </c>
      <c r="X26" s="37">
        <f t="shared" ref="X26" si="15">SUM(X27,X33)</f>
        <v>9143.4282889079986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12549.795270851249</v>
      </c>
      <c r="D27" s="29">
        <f t="shared" si="16"/>
        <v>13249.709458297504</v>
      </c>
      <c r="E27" s="29">
        <f t="shared" si="16"/>
        <v>12624.777644024074</v>
      </c>
      <c r="F27" s="29">
        <f t="shared" si="16"/>
        <v>13494.57618228719</v>
      </c>
      <c r="G27" s="29">
        <f t="shared" si="16"/>
        <v>13370.489681857263</v>
      </c>
      <c r="H27" s="29">
        <f t="shared" si="16"/>
        <v>13706.332674118661</v>
      </c>
      <c r="I27" s="29">
        <f t="shared" si="16"/>
        <v>14736.653912295787</v>
      </c>
      <c r="J27" s="29">
        <f t="shared" si="16"/>
        <v>13472.842734307824</v>
      </c>
      <c r="K27" s="29">
        <f t="shared" si="16"/>
        <v>13079.509372312978</v>
      </c>
      <c r="L27" s="29">
        <f t="shared" si="16"/>
        <v>11593.532760103179</v>
      </c>
      <c r="M27" s="29">
        <f t="shared" si="16"/>
        <v>12146.676182287189</v>
      </c>
      <c r="N27" s="29">
        <f t="shared" si="16"/>
        <v>11042.741186586411</v>
      </c>
      <c r="O27" s="29">
        <f t="shared" si="16"/>
        <v>11900.264402407563</v>
      </c>
      <c r="P27" s="29">
        <f t="shared" si="16"/>
        <v>14084.012037833187</v>
      </c>
      <c r="Q27" s="29">
        <f t="shared" si="16"/>
        <v>12654.111006018918</v>
      </c>
      <c r="R27" s="29">
        <f t="shared" si="16"/>
        <v>15165.378847807393</v>
      </c>
      <c r="S27" s="29">
        <f t="shared" si="16"/>
        <v>14981.24385210662</v>
      </c>
      <c r="T27" s="29">
        <f t="shared" si="16"/>
        <v>15531.876612209799</v>
      </c>
      <c r="U27" s="29">
        <f t="shared" si="16"/>
        <v>14149.87927773001</v>
      </c>
      <c r="V27" s="29">
        <f t="shared" si="16"/>
        <v>12844.189423903694</v>
      </c>
      <c r="W27" s="29">
        <f t="shared" si="16"/>
        <v>11945.808856405854</v>
      </c>
      <c r="X27" s="29">
        <f t="shared" ref="X27" si="17">SUM(X28:X32)</f>
        <v>11167.440240756665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</f>
        <v>11848.040154772143</v>
      </c>
      <c r="D28" s="10">
        <f>PPRD!D28+RCV_RCY!D28+IMP!D28-EXP!D28+STK_CHG!D28-INTMARB!D28</f>
        <v>12682.236887360274</v>
      </c>
      <c r="E28" s="10">
        <f>PPRD!E28+RCV_RCY!E28+IMP!E28-EXP!E28+STK_CHG!E28-INTMARB!E28</f>
        <v>12049.960619088562</v>
      </c>
      <c r="F28" s="10">
        <f>PPRD!F28+RCV_RCY!F28+IMP!F28-EXP!F28+STK_CHG!F28-INTMARB!F28</f>
        <v>12901.493895098884</v>
      </c>
      <c r="G28" s="10">
        <f>PPRD!G28+RCV_RCY!G28+IMP!G28-EXP!G28+STK_CHG!G28-INTMARB!G28</f>
        <v>12951.464144453996</v>
      </c>
      <c r="H28" s="10">
        <f>PPRD!H28+RCV_RCY!H28+IMP!H28-EXP!H28+STK_CHG!H28-INTMARB!H28</f>
        <v>13401.196130696477</v>
      </c>
      <c r="I28" s="10">
        <f>PPRD!I28+RCV_RCY!I28+IMP!I28-EXP!I28+STK_CHG!I28-INTMARB!I28</f>
        <v>13510.314703353399</v>
      </c>
      <c r="J28" s="10">
        <f>PPRD!J28+RCV_RCY!J28+IMP!J28-EXP!J28+STK_CHG!J28-INTMARB!J28</f>
        <v>12507.26852966466</v>
      </c>
      <c r="K28" s="10">
        <f>PPRD!K28+RCV_RCY!K28+IMP!K28-EXP!K28+STK_CHG!K28-INTMARB!K28</f>
        <v>12368.761478933786</v>
      </c>
      <c r="L28" s="10">
        <f>PPRD!L28+RCV_RCY!L28+IMP!L28-EXP!L28+STK_CHG!L28-INTMARB!L28</f>
        <v>10697.292433361992</v>
      </c>
      <c r="M28" s="10">
        <f>PPRD!M28+RCV_RCY!M28+IMP!M28-EXP!M28+STK_CHG!M28-INTMARB!M28</f>
        <v>11613.233963886501</v>
      </c>
      <c r="N28" s="10">
        <f>PPRD!N28+RCV_RCY!N28+IMP!N28-EXP!N28+STK_CHG!N28-INTMARB!N28</f>
        <v>10562.62545141874</v>
      </c>
      <c r="O28" s="10">
        <f>PPRD!O28+RCV_RCY!O28+IMP!O28-EXP!O28+STK_CHG!O28-INTMARB!O28</f>
        <v>11363.431728288904</v>
      </c>
      <c r="P28" s="10">
        <f>PPRD!P28+RCV_RCY!P28+IMP!P28-EXP!P28+STK_CHG!P28-INTMARB!P28</f>
        <v>12245.44952708512</v>
      </c>
      <c r="Q28" s="10">
        <f>PPRD!Q28+RCV_RCY!Q28+IMP!Q28-EXP!Q28+STK_CHG!Q28-INTMARB!Q28</f>
        <v>11094.097592433363</v>
      </c>
      <c r="R28" s="10">
        <f>PPRD!R28+RCV_RCY!R28+IMP!R28-EXP!R28+STK_CHG!R28-INTMARB!R28</f>
        <v>14234.6154772141</v>
      </c>
      <c r="S28" s="10">
        <f>PPRD!S28+RCV_RCY!S28+IMP!S28-EXP!S28+STK_CHG!S28-INTMARB!S28</f>
        <v>14297.322957867582</v>
      </c>
      <c r="T28" s="10">
        <f>PPRD!T28+RCV_RCY!T28+IMP!T28-EXP!T28+STK_CHG!T28-INTMARB!T28</f>
        <v>14532.697420464312</v>
      </c>
      <c r="U28" s="10">
        <f>PPRD!U28+RCV_RCY!U28+IMP!U28-EXP!U28+STK_CHG!U28-INTMARB!U28</f>
        <v>12890.394668959589</v>
      </c>
      <c r="V28" s="10">
        <f>PPRD!V28+RCV_RCY!V28+IMP!V28-EXP!V28+STK_CHG!V28-INTMARB!V28</f>
        <v>11429.231298366292</v>
      </c>
      <c r="W28" s="10">
        <f>PPRD!W28+RCV_RCY!W28+IMP!W28-EXP!W28+STK_CHG!W28-INTMARB!W28</f>
        <v>11207.995098882207</v>
      </c>
      <c r="X28" s="10">
        <f>PPRD!X28+RCV_RCY!X28+IMP!X28-EXP!X28+STK_CHG!X28-INTMARB!X28</f>
        <v>9764.6008598452281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</f>
        <v>0</v>
      </c>
      <c r="D29" s="10">
        <f>PPRD!D29+RCV_RCY!D29+IMP!D29-EXP!D29+STK_CHG!D29-INTMARB!D29</f>
        <v>0</v>
      </c>
      <c r="E29" s="10">
        <f>PPRD!E29+RCV_RCY!E29+IMP!E29-EXP!E29+STK_CHG!E29-INTMARB!E29</f>
        <v>0</v>
      </c>
      <c r="F29" s="10">
        <f>PPRD!F29+RCV_RCY!F29+IMP!F29-EXP!F29+STK_CHG!F29-INTMARB!F29</f>
        <v>0</v>
      </c>
      <c r="G29" s="10">
        <f>PPRD!G29+RCV_RCY!G29+IMP!G29-EXP!G29+STK_CHG!G29-INTMARB!G29</f>
        <v>0</v>
      </c>
      <c r="H29" s="10">
        <f>PPRD!H29+RCV_RCY!H29+IMP!H29-EXP!H29+STK_CHG!H29-INTMARB!H29</f>
        <v>0</v>
      </c>
      <c r="I29" s="10">
        <f>PPRD!I29+RCV_RCY!I29+IMP!I29-EXP!I29+STK_CHG!I29-INTMARB!I29</f>
        <v>0</v>
      </c>
      <c r="J29" s="10">
        <f>PPRD!J29+RCV_RCY!J29+IMP!J29-EXP!J29+STK_CHG!J29-INTMARB!J29</f>
        <v>0</v>
      </c>
      <c r="K29" s="10">
        <f>PPRD!K29+RCV_RCY!K29+IMP!K29-EXP!K29+STK_CHG!K29-INTMARB!K29</f>
        <v>0</v>
      </c>
      <c r="L29" s="10">
        <f>PPRD!L29+RCV_RCY!L29+IMP!L29-EXP!L29+STK_CHG!L29-INTMARB!L29</f>
        <v>0</v>
      </c>
      <c r="M29" s="10">
        <f>PPRD!M29+RCV_RCY!M29+IMP!M29-EXP!M29+STK_CHG!M29-INTMARB!M29</f>
        <v>0</v>
      </c>
      <c r="N29" s="10">
        <f>PPRD!N29+RCV_RCY!N29+IMP!N29-EXP!N29+STK_CHG!N29-INTMARB!N29</f>
        <v>0</v>
      </c>
      <c r="O29" s="10">
        <f>PPRD!O29+RCV_RCY!O29+IMP!O29-EXP!O29+STK_CHG!O29-INTMARB!O29</f>
        <v>0</v>
      </c>
      <c r="P29" s="10">
        <f>PPRD!P29+RCV_RCY!P29+IMP!P29-EXP!P29+STK_CHG!P29-INTMARB!P29</f>
        <v>0</v>
      </c>
      <c r="Q29" s="10">
        <f>PPRD!Q29+RCV_RCY!Q29+IMP!Q29-EXP!Q29+STK_CHG!Q29-INTMARB!Q29</f>
        <v>0</v>
      </c>
      <c r="R29" s="10">
        <f>PPRD!R29+RCV_RCY!R29+IMP!R29-EXP!R29+STK_CHG!R29-INTMARB!R29</f>
        <v>0</v>
      </c>
      <c r="S29" s="10">
        <f>PPRD!S29+RCV_RCY!S29+IMP!S29-EXP!S29+STK_CHG!S29-INTMARB!S29</f>
        <v>0</v>
      </c>
      <c r="T29" s="10">
        <f>PPRD!T29+RCV_RCY!T29+IMP!T29-EXP!T29+STK_CHG!T29-INTMARB!T29</f>
        <v>0</v>
      </c>
      <c r="U29" s="10">
        <f>PPRD!U29+RCV_RCY!U29+IMP!U29-EXP!U29+STK_CHG!U29-INTMARB!U29</f>
        <v>0</v>
      </c>
      <c r="V29" s="10">
        <f>PPRD!V29+RCV_RCY!V29+IMP!V29-EXP!V29+STK_CHG!V29-INTMARB!V29</f>
        <v>0</v>
      </c>
      <c r="W29" s="10">
        <f>PPRD!W29+RCV_RCY!W29+IMP!W29-EXP!W29+STK_CHG!W29-INTMARB!W29</f>
        <v>0</v>
      </c>
      <c r="X29" s="10">
        <f>PPRD!X29+RCV_RCY!X29+IMP!X29-EXP!X29+STK_CHG!X29-INTMARB!X29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</f>
        <v>701.75511607910573</v>
      </c>
      <c r="D30" s="10">
        <f>PPRD!D30+RCV_RCY!D30+IMP!D30-EXP!D30+STK_CHG!D30-INTMARB!D30</f>
        <v>567.47257093723124</v>
      </c>
      <c r="E30" s="10">
        <f>PPRD!E30+RCV_RCY!E30+IMP!E30-EXP!E30+STK_CHG!E30-INTMARB!E30</f>
        <v>574.81702493551165</v>
      </c>
      <c r="F30" s="10">
        <f>PPRD!F30+RCV_RCY!F30+IMP!F30-EXP!F30+STK_CHG!F30-INTMARB!F30</f>
        <v>593.08228718830605</v>
      </c>
      <c r="G30" s="10">
        <f>PPRD!G30+RCV_RCY!G30+IMP!G30-EXP!G30+STK_CHG!G30-INTMARB!G30</f>
        <v>419.02553740326744</v>
      </c>
      <c r="H30" s="10">
        <f>PPRD!H30+RCV_RCY!H30+IMP!H30-EXP!H30+STK_CHG!H30-INTMARB!H30</f>
        <v>305.13654342218393</v>
      </c>
      <c r="I30" s="10">
        <f>PPRD!I30+RCV_RCY!I30+IMP!I30-EXP!I30+STK_CHG!I30-INTMARB!I30</f>
        <v>1049.7126397248494</v>
      </c>
      <c r="J30" s="10">
        <f>PPRD!J30+RCV_RCY!J30+IMP!J30-EXP!J30+STK_CHG!J30-INTMARB!J30</f>
        <v>798.083490971625</v>
      </c>
      <c r="K30" s="10">
        <f>PPRD!K30+RCV_RCY!K30+IMP!K30-EXP!K30+STK_CHG!K30-INTMARB!K30</f>
        <v>583.86104901117801</v>
      </c>
      <c r="L30" s="10">
        <f>PPRD!L30+RCV_RCY!L30+IMP!L30-EXP!L30+STK_CHG!L30-INTMARB!L30</f>
        <v>809.63473774720558</v>
      </c>
      <c r="M30" s="10">
        <f>PPRD!M30+RCV_RCY!M30+IMP!M30-EXP!M30+STK_CHG!M30-INTMARB!M30</f>
        <v>427.39466895958719</v>
      </c>
      <c r="N30" s="10">
        <f>PPRD!N30+RCV_RCY!N30+IMP!N30-EXP!N30+STK_CHG!N30-INTMARB!N30</f>
        <v>386.44041272570934</v>
      </c>
      <c r="O30" s="10">
        <f>PPRD!O30+RCV_RCY!O30+IMP!O30-EXP!O30+STK_CHG!O30-INTMARB!O30</f>
        <v>459.94815133276012</v>
      </c>
      <c r="P30" s="10">
        <f>PPRD!P30+RCV_RCY!P30+IMP!P30-EXP!P30+STK_CHG!P30-INTMARB!P30</f>
        <v>1731.6312123817709</v>
      </c>
      <c r="Q30" s="10">
        <f>PPRD!Q30+RCV_RCY!Q30+IMP!Q30-EXP!Q30+STK_CHG!Q30-INTMARB!Q30</f>
        <v>1462.8030954428207</v>
      </c>
      <c r="R30" s="10">
        <f>PPRD!R30+RCV_RCY!R30+IMP!R30-EXP!R30+STK_CHG!R30-INTMARB!R30</f>
        <v>882.15821152192575</v>
      </c>
      <c r="S30" s="10">
        <f>PPRD!S30+RCV_RCY!S30+IMP!S30-EXP!S30+STK_CHG!S30-INTMARB!S30</f>
        <v>604.38521066208091</v>
      </c>
      <c r="T30" s="10">
        <f>PPRD!T30+RCV_RCY!T30+IMP!T30-EXP!T30+STK_CHG!T30-INTMARB!T30</f>
        <v>947.73903697334526</v>
      </c>
      <c r="U30" s="10">
        <f>PPRD!U30+RCV_RCY!U30+IMP!U30-EXP!U30+STK_CHG!U30-INTMARB!U30</f>
        <v>1177.3445399828029</v>
      </c>
      <c r="V30" s="10">
        <f>PPRD!V30+RCV_RCY!V30+IMP!V30-EXP!V30+STK_CHG!V30-INTMARB!V30</f>
        <v>1338.3652622527941</v>
      </c>
      <c r="W30" s="10">
        <f>PPRD!W30+RCV_RCY!W30+IMP!W30-EXP!W30+STK_CHG!W30-INTMARB!W30</f>
        <v>689.39595872742905</v>
      </c>
      <c r="X30" s="10">
        <f>PPRD!X30+RCV_RCY!X30+IMP!X30-EXP!X30+STK_CHG!X30-INTMARB!X30</f>
        <v>1364.2124677558038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</f>
        <v>0</v>
      </c>
      <c r="D31" s="10">
        <f>PPRD!D31+RCV_RCY!D31+IMP!D31-EXP!D31+STK_CHG!D31-INTMARB!D31</f>
        <v>0</v>
      </c>
      <c r="E31" s="10">
        <f>PPRD!E31+RCV_RCY!E31+IMP!E31-EXP!E31+STK_CHG!E31-INTMARB!E31</f>
        <v>0</v>
      </c>
      <c r="F31" s="10">
        <f>PPRD!F31+RCV_RCY!F31+IMP!F31-EXP!F31+STK_CHG!F31-INTMARB!F31</f>
        <v>0</v>
      </c>
      <c r="G31" s="10">
        <f>PPRD!G31+RCV_RCY!G31+IMP!G31-EXP!G31+STK_CHG!G31-INTMARB!G31</f>
        <v>0</v>
      </c>
      <c r="H31" s="10">
        <f>PPRD!H31+RCV_RCY!H31+IMP!H31-EXP!H31+STK_CHG!H31-INTMARB!H31</f>
        <v>0</v>
      </c>
      <c r="I31" s="10">
        <f>PPRD!I31+RCV_RCY!I31+IMP!I31-EXP!I31+STK_CHG!I31-INTMARB!I31</f>
        <v>176.62656921754086</v>
      </c>
      <c r="J31" s="10">
        <f>PPRD!J31+RCV_RCY!J31+IMP!J31-EXP!J31+STK_CHG!J31-INTMARB!J31</f>
        <v>167.49071367153911</v>
      </c>
      <c r="K31" s="10">
        <f>PPRD!K31+RCV_RCY!K31+IMP!K31-EXP!K31+STK_CHG!K31-INTMARB!K31</f>
        <v>126.8868443680137</v>
      </c>
      <c r="L31" s="10">
        <f>PPRD!L31+RCV_RCY!L31+IMP!L31-EXP!L31+STK_CHG!L31-INTMARB!L31</f>
        <v>86.605588993981087</v>
      </c>
      <c r="M31" s="10">
        <f>PPRD!M31+RCV_RCY!M31+IMP!M31-EXP!M31+STK_CHG!M31-INTMARB!M31</f>
        <v>106.04754944110057</v>
      </c>
      <c r="N31" s="10">
        <f>PPRD!N31+RCV_RCY!N31+IMP!N31-EXP!N31+STK_CHG!N31-INTMARB!N31</f>
        <v>93.675322441960446</v>
      </c>
      <c r="O31" s="10">
        <f>PPRD!O31+RCV_RCY!O31+IMP!O31-EXP!O31+STK_CHG!O31-INTMARB!O31</f>
        <v>76.884522785898525</v>
      </c>
      <c r="P31" s="10">
        <f>PPRD!P31+RCV_RCY!P31+IMP!P31-EXP!P31+STK_CHG!P31-INTMARB!P31</f>
        <v>106.93129836629406</v>
      </c>
      <c r="Q31" s="10">
        <f>PPRD!Q31+RCV_RCY!Q31+IMP!Q31-EXP!Q31+STK_CHG!Q31-INTMARB!Q31</f>
        <v>97.210318142734309</v>
      </c>
      <c r="R31" s="10">
        <f>PPRD!R31+RCV_RCY!R31+IMP!R31-EXP!R31+STK_CHG!R31-INTMARB!R31</f>
        <v>48.605159071367154</v>
      </c>
      <c r="S31" s="10">
        <f>PPRD!S31+RCV_RCY!S31+IMP!S31-EXP!S31+STK_CHG!S31-INTMARB!S31</f>
        <v>79.535683576956146</v>
      </c>
      <c r="T31" s="10">
        <f>PPRD!T31+RCV_RCY!T31+IMP!T31-EXP!T31+STK_CHG!T31-INTMARB!T31</f>
        <v>51.440154772141007</v>
      </c>
      <c r="U31" s="10">
        <f>PPRD!U31+RCV_RCY!U31+IMP!U31-EXP!U31+STK_CHG!U31-INTMARB!U31</f>
        <v>82.140068787618219</v>
      </c>
      <c r="V31" s="10">
        <f>PPRD!V31+RCV_RCY!V31+IMP!V31-EXP!V31+STK_CHG!V31-INTMARB!V31</f>
        <v>76.592863284608768</v>
      </c>
      <c r="W31" s="10">
        <f>PPRD!W31+RCV_RCY!W31+IMP!W31-EXP!W31+STK_CHG!W31-INTMARB!W31</f>
        <v>48.417798796216672</v>
      </c>
      <c r="X31" s="10">
        <f>PPRD!X31+RCV_RCY!X31+IMP!X31-EXP!X31+STK_CHG!X31-INTMARB!X31</f>
        <v>38.626913155631982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</f>
        <v>0</v>
      </c>
      <c r="D32" s="10">
        <f>PPRD!D32+RCV_RCY!D32+IMP!D32-EXP!D32+STK_CHG!D32-INTMARB!D32</f>
        <v>0</v>
      </c>
      <c r="E32" s="10">
        <f>PPRD!E32+RCV_RCY!E32+IMP!E32-EXP!E32+STK_CHG!E32-INTMARB!E32</f>
        <v>0</v>
      </c>
      <c r="F32" s="10">
        <f>PPRD!F32+RCV_RCY!F32+IMP!F32-EXP!F32+STK_CHG!F32-INTMARB!F32</f>
        <v>0</v>
      </c>
      <c r="G32" s="10">
        <f>PPRD!G32+RCV_RCY!G32+IMP!G32-EXP!G32+STK_CHG!G32-INTMARB!G32</f>
        <v>0</v>
      </c>
      <c r="H32" s="10">
        <f>PPRD!H32+RCV_RCY!H32+IMP!H32-EXP!H32+STK_CHG!H32-INTMARB!H32</f>
        <v>0</v>
      </c>
      <c r="I32" s="10">
        <f>PPRD!I32+RCV_RCY!I32+IMP!I32-EXP!I32+STK_CHG!I32-INTMARB!I32</f>
        <v>0</v>
      </c>
      <c r="J32" s="10">
        <f>PPRD!J32+RCV_RCY!J32+IMP!J32-EXP!J32+STK_CHG!J32-INTMARB!J32</f>
        <v>0</v>
      </c>
      <c r="K32" s="10">
        <f>PPRD!K32+RCV_RCY!K32+IMP!K32-EXP!K32+STK_CHG!K32-INTMARB!K32</f>
        <v>0</v>
      </c>
      <c r="L32" s="10">
        <f>PPRD!L32+RCV_RCY!L32+IMP!L32-EXP!L32+STK_CHG!L32-INTMARB!L32</f>
        <v>0</v>
      </c>
      <c r="M32" s="10">
        <f>PPRD!M32+RCV_RCY!M32+IMP!M32-EXP!M32+STK_CHG!M32-INTMARB!M32</f>
        <v>0</v>
      </c>
      <c r="N32" s="10">
        <f>PPRD!N32+RCV_RCY!N32+IMP!N32-EXP!N32+STK_CHG!N32-INTMARB!N32</f>
        <v>0</v>
      </c>
      <c r="O32" s="10">
        <f>PPRD!O32+RCV_RCY!O32+IMP!O32-EXP!O32+STK_CHG!O32-INTMARB!O32</f>
        <v>0</v>
      </c>
      <c r="P32" s="10">
        <f>PPRD!P32+RCV_RCY!P32+IMP!P32-EXP!P32+STK_CHG!P32-INTMARB!P32</f>
        <v>0</v>
      </c>
      <c r="Q32" s="10">
        <f>PPRD!Q32+RCV_RCY!Q32+IMP!Q32-EXP!Q32+STK_CHG!Q32-INTMARB!Q32</f>
        <v>0</v>
      </c>
      <c r="R32" s="10">
        <f>PPRD!R32+RCV_RCY!R32+IMP!R32-EXP!R32+STK_CHG!R32-INTMARB!R32</f>
        <v>0</v>
      </c>
      <c r="S32" s="10">
        <f>PPRD!S32+RCV_RCY!S32+IMP!S32-EXP!S32+STK_CHG!S32-INTMARB!S32</f>
        <v>0</v>
      </c>
      <c r="T32" s="10">
        <f>PPRD!T32+RCV_RCY!T32+IMP!T32-EXP!T32+STK_CHG!T32-INTMARB!T32</f>
        <v>0</v>
      </c>
      <c r="U32" s="10">
        <f>PPRD!U32+RCV_RCY!U32+IMP!U32-EXP!U32+STK_CHG!U32-INTMARB!U32</f>
        <v>0</v>
      </c>
      <c r="V32" s="10">
        <f>PPRD!V32+RCV_RCY!V32+IMP!V32-EXP!V32+STK_CHG!V32-INTMARB!V32</f>
        <v>0</v>
      </c>
      <c r="W32" s="10">
        <f>PPRD!W32+RCV_RCY!W32+IMP!W32-EXP!W32+STK_CHG!W32-INTMARB!W32</f>
        <v>0</v>
      </c>
      <c r="X32" s="10">
        <f>PPRD!X32+RCV_RCY!X32+IMP!X32-EXP!X32+STK_CHG!X32-INTMARB!X32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3063.0382631126399</v>
      </c>
      <c r="D33" s="29">
        <f t="shared" si="18"/>
        <v>2738.1029234737744</v>
      </c>
      <c r="E33" s="29">
        <f t="shared" si="18"/>
        <v>3971.6239036973348</v>
      </c>
      <c r="F33" s="29">
        <f t="shared" si="18"/>
        <v>1920.0104901117797</v>
      </c>
      <c r="G33" s="29">
        <f t="shared" si="18"/>
        <v>2251.3628546861564</v>
      </c>
      <c r="H33" s="29">
        <f t="shared" si="18"/>
        <v>2430.4838349097163</v>
      </c>
      <c r="I33" s="29">
        <f t="shared" si="18"/>
        <v>-391.58495270851222</v>
      </c>
      <c r="J33" s="29">
        <f t="shared" si="18"/>
        <v>771.83654342218381</v>
      </c>
      <c r="K33" s="29">
        <f t="shared" si="18"/>
        <v>573.30429922613985</v>
      </c>
      <c r="L33" s="29">
        <f t="shared" si="18"/>
        <v>1171.6323301805671</v>
      </c>
      <c r="M33" s="29">
        <f t="shared" si="18"/>
        <v>245.89165950129043</v>
      </c>
      <c r="N33" s="29">
        <f t="shared" si="18"/>
        <v>493.44101461736886</v>
      </c>
      <c r="O33" s="29">
        <f t="shared" si="18"/>
        <v>-1591.8877901977639</v>
      </c>
      <c r="P33" s="29">
        <f t="shared" si="18"/>
        <v>-3804.179793637144</v>
      </c>
      <c r="Q33" s="29">
        <f t="shared" si="18"/>
        <v>-2450.1766122098029</v>
      </c>
      <c r="R33" s="29">
        <f t="shared" si="18"/>
        <v>-4805.5364574376617</v>
      </c>
      <c r="S33" s="29">
        <f t="shared" si="18"/>
        <v>-4619.5315563198619</v>
      </c>
      <c r="T33" s="29">
        <f t="shared" si="18"/>
        <v>-4945.3730868443672</v>
      </c>
      <c r="U33" s="29">
        <f t="shared" si="18"/>
        <v>-3909.1198624247641</v>
      </c>
      <c r="V33" s="29">
        <f t="shared" si="18"/>
        <v>-2021.2263972484955</v>
      </c>
      <c r="W33" s="29">
        <f t="shared" si="18"/>
        <v>-2997.3310404127251</v>
      </c>
      <c r="X33" s="29">
        <f t="shared" ref="X33" si="19">SUM(X34:X50)</f>
        <v>-2024.0119518486665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</f>
        <v>0</v>
      </c>
      <c r="D34" s="10">
        <f>PPRD!D34+RCV_RCY!D34+IMP!D34-EXP!D34+STK_CHG!D34-INTMARB!D34</f>
        <v>0</v>
      </c>
      <c r="E34" s="10">
        <f>PPRD!E34+RCV_RCY!E34+IMP!E34-EXP!E34+STK_CHG!E34-INTMARB!E34</f>
        <v>0</v>
      </c>
      <c r="F34" s="10">
        <f>PPRD!F34+RCV_RCY!F34+IMP!F34-EXP!F34+STK_CHG!F34-INTMARB!F34</f>
        <v>0</v>
      </c>
      <c r="G34" s="10">
        <f>PPRD!G34+RCV_RCY!G34+IMP!G34-EXP!G34+STK_CHG!G34-INTMARB!G34</f>
        <v>0</v>
      </c>
      <c r="H34" s="10">
        <f>PPRD!H34+RCV_RCY!H34+IMP!H34-EXP!H34+STK_CHG!H34-INTMARB!H34</f>
        <v>0</v>
      </c>
      <c r="I34" s="10">
        <f>PPRD!I34+RCV_RCY!I34+IMP!I34-EXP!I34+STK_CHG!I34-INTMARB!I34</f>
        <v>0</v>
      </c>
      <c r="J34" s="10">
        <f>PPRD!J34+RCV_RCY!J34+IMP!J34-EXP!J34+STK_CHG!J34-INTMARB!J34</f>
        <v>0</v>
      </c>
      <c r="K34" s="10">
        <f>PPRD!K34+RCV_RCY!K34+IMP!K34-EXP!K34+STK_CHG!K34-INTMARB!K34</f>
        <v>0</v>
      </c>
      <c r="L34" s="10">
        <f>PPRD!L34+RCV_RCY!L34+IMP!L34-EXP!L34+STK_CHG!L34-INTMARB!L34</f>
        <v>0</v>
      </c>
      <c r="M34" s="10">
        <f>PPRD!M34+RCV_RCY!M34+IMP!M34-EXP!M34+STK_CHG!M34-INTMARB!M34</f>
        <v>0</v>
      </c>
      <c r="N34" s="10">
        <f>PPRD!N34+RCV_RCY!N34+IMP!N34-EXP!N34+STK_CHG!N34-INTMARB!N34</f>
        <v>0</v>
      </c>
      <c r="O34" s="10">
        <f>PPRD!O34+RCV_RCY!O34+IMP!O34-EXP!O34+STK_CHG!O34-INTMARB!O34</f>
        <v>0</v>
      </c>
      <c r="P34" s="10">
        <f>PPRD!P34+RCV_RCY!P34+IMP!P34-EXP!P34+STK_CHG!P34-INTMARB!P34</f>
        <v>0</v>
      </c>
      <c r="Q34" s="10">
        <f>PPRD!Q34+RCV_RCY!Q34+IMP!Q34-EXP!Q34+STK_CHG!Q34-INTMARB!Q34</f>
        <v>0</v>
      </c>
      <c r="R34" s="10">
        <f>PPRD!R34+RCV_RCY!R34+IMP!R34-EXP!R34+STK_CHG!R34-INTMARB!R34</f>
        <v>0</v>
      </c>
      <c r="S34" s="10">
        <f>PPRD!S34+RCV_RCY!S34+IMP!S34-EXP!S34+STK_CHG!S34-INTMARB!S34</f>
        <v>0</v>
      </c>
      <c r="T34" s="10">
        <f>PPRD!T34+RCV_RCY!T34+IMP!T34-EXP!T34+STK_CHG!T34-INTMARB!T34</f>
        <v>0</v>
      </c>
      <c r="U34" s="10">
        <f>PPRD!U34+RCV_RCY!U34+IMP!U34-EXP!U34+STK_CHG!U34-INTMARB!U34</f>
        <v>0</v>
      </c>
      <c r="V34" s="10">
        <f>PPRD!V34+RCV_RCY!V34+IMP!V34-EXP!V34+STK_CHG!V34-INTMARB!V34</f>
        <v>0</v>
      </c>
      <c r="W34" s="10">
        <f>PPRD!W34+RCV_RCY!W34+IMP!W34-EXP!W34+STK_CHG!W34-INTMARB!W34</f>
        <v>0</v>
      </c>
      <c r="X34" s="10">
        <f>PPRD!X34+RCV_RCY!X34+IMP!X34-EXP!X34+STK_CHG!X34-INTMARB!X34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</f>
        <v>0</v>
      </c>
      <c r="D35" s="10">
        <f>PPRD!D35+RCV_RCY!D35+IMP!D35-EXP!D35+STK_CHG!D35-INTMARB!D35</f>
        <v>0</v>
      </c>
      <c r="E35" s="10">
        <f>PPRD!E35+RCV_RCY!E35+IMP!E35-EXP!E35+STK_CHG!E35-INTMARB!E35</f>
        <v>0</v>
      </c>
      <c r="F35" s="10">
        <f>PPRD!F35+RCV_RCY!F35+IMP!F35-EXP!F35+STK_CHG!F35-INTMARB!F35</f>
        <v>0</v>
      </c>
      <c r="G35" s="10">
        <f>PPRD!G35+RCV_RCY!G35+IMP!G35-EXP!G35+STK_CHG!G35-INTMARB!G35</f>
        <v>0</v>
      </c>
      <c r="H35" s="10">
        <f>PPRD!H35+RCV_RCY!H35+IMP!H35-EXP!H35+STK_CHG!H35-INTMARB!H35</f>
        <v>0</v>
      </c>
      <c r="I35" s="10">
        <f>PPRD!I35+RCV_RCY!I35+IMP!I35-EXP!I35+STK_CHG!I35-INTMARB!I35</f>
        <v>0</v>
      </c>
      <c r="J35" s="10">
        <f>PPRD!J35+RCV_RCY!J35+IMP!J35-EXP!J35+STK_CHG!J35-INTMARB!J35</f>
        <v>0</v>
      </c>
      <c r="K35" s="10">
        <f>PPRD!K35+RCV_RCY!K35+IMP!K35-EXP!K35+STK_CHG!K35-INTMARB!K35</f>
        <v>0</v>
      </c>
      <c r="L35" s="10">
        <f>PPRD!L35+RCV_RCY!L35+IMP!L35-EXP!L35+STK_CHG!L35-INTMARB!L35</f>
        <v>0</v>
      </c>
      <c r="M35" s="10">
        <f>PPRD!M35+RCV_RCY!M35+IMP!M35-EXP!M35+STK_CHG!M35-INTMARB!M35</f>
        <v>0</v>
      </c>
      <c r="N35" s="10">
        <f>PPRD!N35+RCV_RCY!N35+IMP!N35-EXP!N35+STK_CHG!N35-INTMARB!N35</f>
        <v>0</v>
      </c>
      <c r="O35" s="10">
        <f>PPRD!O35+RCV_RCY!O35+IMP!O35-EXP!O35+STK_CHG!O35-INTMARB!O35</f>
        <v>0</v>
      </c>
      <c r="P35" s="10">
        <f>PPRD!P35+RCV_RCY!P35+IMP!P35-EXP!P35+STK_CHG!P35-INTMARB!P35</f>
        <v>0</v>
      </c>
      <c r="Q35" s="10">
        <f>PPRD!Q35+RCV_RCY!Q35+IMP!Q35-EXP!Q35+STK_CHG!Q35-INTMARB!Q35</f>
        <v>0</v>
      </c>
      <c r="R35" s="10">
        <f>PPRD!R35+RCV_RCY!R35+IMP!R35-EXP!R35+STK_CHG!R35-INTMARB!R35</f>
        <v>0</v>
      </c>
      <c r="S35" s="10">
        <f>PPRD!S35+RCV_RCY!S35+IMP!S35-EXP!S35+STK_CHG!S35-INTMARB!S35</f>
        <v>0</v>
      </c>
      <c r="T35" s="10">
        <f>PPRD!T35+RCV_RCY!T35+IMP!T35-EXP!T35+STK_CHG!T35-INTMARB!T35</f>
        <v>0</v>
      </c>
      <c r="U35" s="10">
        <f>PPRD!U35+RCV_RCY!U35+IMP!U35-EXP!U35+STK_CHG!U35-INTMARB!U35</f>
        <v>0</v>
      </c>
      <c r="V35" s="10">
        <f>PPRD!V35+RCV_RCY!V35+IMP!V35-EXP!V35+STK_CHG!V35-INTMARB!V35</f>
        <v>0</v>
      </c>
      <c r="W35" s="10">
        <f>PPRD!W35+RCV_RCY!W35+IMP!W35-EXP!W35+STK_CHG!W35-INTMARB!W35</f>
        <v>0</v>
      </c>
      <c r="X35" s="10">
        <f>PPRD!X35+RCV_RCY!X35+IMP!X35-EXP!X35+STK_CHG!X35-INTMARB!X35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</f>
        <v>830.35975924333616</v>
      </c>
      <c r="D36" s="10">
        <f>PPRD!D36+RCV_RCY!D36+IMP!D36-EXP!D36+STK_CHG!D36-INTMARB!D36</f>
        <v>742.23989681857267</v>
      </c>
      <c r="E36" s="10">
        <f>PPRD!E36+RCV_RCY!E36+IMP!E36-EXP!E36+STK_CHG!E36-INTMARB!E36</f>
        <v>791.94849527085125</v>
      </c>
      <c r="F36" s="10">
        <f>PPRD!F36+RCV_RCY!F36+IMP!F36-EXP!F36+STK_CHG!F36-INTMARB!F36</f>
        <v>619.09819432502161</v>
      </c>
      <c r="G36" s="10">
        <f>PPRD!G36+RCV_RCY!G36+IMP!G36-EXP!G36+STK_CHG!G36-INTMARB!G36</f>
        <v>640.69862424763539</v>
      </c>
      <c r="H36" s="10">
        <f>PPRD!H36+RCV_RCY!H36+IMP!H36-EXP!H36+STK_CHG!H36-INTMARB!H36</f>
        <v>537.87042132416161</v>
      </c>
      <c r="I36" s="10">
        <f>PPRD!I36+RCV_RCY!I36+IMP!I36-EXP!I36+STK_CHG!I36-INTMARB!I36</f>
        <v>510.75090283748915</v>
      </c>
      <c r="J36" s="10">
        <f>PPRD!J36+RCV_RCY!J36+IMP!J36-EXP!J36+STK_CHG!J36-INTMARB!J36</f>
        <v>539.45726569217538</v>
      </c>
      <c r="K36" s="10">
        <f>PPRD!K36+RCV_RCY!K36+IMP!K36-EXP!K36+STK_CHG!K36-INTMARB!K36</f>
        <v>525.1743766122097</v>
      </c>
      <c r="L36" s="10">
        <f>PPRD!L36+RCV_RCY!L36+IMP!L36-EXP!L36+STK_CHG!L36-INTMARB!L36</f>
        <v>450.46337059329329</v>
      </c>
      <c r="M36" s="10">
        <f>PPRD!M36+RCV_RCY!M36+IMP!M36-EXP!M36+STK_CHG!M36-INTMARB!M36</f>
        <v>387.83791917454857</v>
      </c>
      <c r="N36" s="10">
        <f>PPRD!N36+RCV_RCY!N36+IMP!N36-EXP!N36+STK_CHG!N36-INTMARB!N36</f>
        <v>427.39079965606192</v>
      </c>
      <c r="O36" s="10">
        <f>PPRD!O36+RCV_RCY!O36+IMP!O36-EXP!O36+STK_CHG!O36-INTMARB!O36</f>
        <v>384.54187446259658</v>
      </c>
      <c r="P36" s="10">
        <f>PPRD!P36+RCV_RCY!P36+IMP!P36-EXP!P36+STK_CHG!P36-INTMARB!P36</f>
        <v>607.57618228718832</v>
      </c>
      <c r="Q36" s="10">
        <f>PPRD!Q36+RCV_RCY!Q36+IMP!Q36-EXP!Q36+STK_CHG!Q36-INTMARB!Q36</f>
        <v>853.68306104901103</v>
      </c>
      <c r="R36" s="10">
        <f>PPRD!R36+RCV_RCY!R36+IMP!R36-EXP!R36+STK_CHG!R36-INTMARB!R36</f>
        <v>736.12304385210655</v>
      </c>
      <c r="S36" s="10">
        <f>PPRD!S36+RCV_RCY!S36+IMP!S36-EXP!S36+STK_CHG!S36-INTMARB!S36</f>
        <v>672.39905417024931</v>
      </c>
      <c r="T36" s="10">
        <f>PPRD!T36+RCV_RCY!T36+IMP!T36-EXP!T36+STK_CHG!T36-INTMARB!T36</f>
        <v>623.28417884780731</v>
      </c>
      <c r="U36" s="10">
        <f>PPRD!U36+RCV_RCY!U36+IMP!U36-EXP!U36+STK_CHG!U36-INTMARB!U36</f>
        <v>540.33955288048139</v>
      </c>
      <c r="V36" s="10">
        <f>PPRD!V36+RCV_RCY!V36+IMP!V36-EXP!V36+STK_CHG!V36-INTMARB!V36</f>
        <v>764.96577815993112</v>
      </c>
      <c r="W36" s="10">
        <f>PPRD!W36+RCV_RCY!W36+IMP!W36-EXP!W36+STK_CHG!W36-INTMARB!W36</f>
        <v>780.26079105760959</v>
      </c>
      <c r="X36" s="10">
        <f>PPRD!X36+RCV_RCY!X36+IMP!X36-EXP!X36+STK_CHG!X36-INTMARB!X36</f>
        <v>778.45236457437647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</f>
        <v>-270.71745485812556</v>
      </c>
      <c r="D37" s="10">
        <f>PPRD!D37+RCV_RCY!D37+IMP!D37-EXP!D37+STK_CHG!D37-INTMARB!D37</f>
        <v>-663.41840068787621</v>
      </c>
      <c r="E37" s="10">
        <f>PPRD!E37+RCV_RCY!E37+IMP!E37-EXP!E37+STK_CHG!E37-INTMARB!E37</f>
        <v>-502.91392949269135</v>
      </c>
      <c r="F37" s="10">
        <f>PPRD!F37+RCV_RCY!F37+IMP!F37-EXP!F37+STK_CHG!F37-INTMARB!F37</f>
        <v>-786.47188306104897</v>
      </c>
      <c r="G37" s="10">
        <f>PPRD!G37+RCV_RCY!G37+IMP!G37-EXP!G37+STK_CHG!G37-INTMARB!G37</f>
        <v>-688.02906276870158</v>
      </c>
      <c r="H37" s="10">
        <f>PPRD!H37+RCV_RCY!H37+IMP!H37-EXP!H37+STK_CHG!H37-INTMARB!H37</f>
        <v>-749.02072226999132</v>
      </c>
      <c r="I37" s="10">
        <f>PPRD!I37+RCV_RCY!I37+IMP!I37-EXP!I37+STK_CHG!I37-INTMARB!I37</f>
        <v>-1168.4723129836625</v>
      </c>
      <c r="J37" s="10">
        <f>PPRD!J37+RCV_RCY!J37+IMP!J37-EXP!J37+STK_CHG!J37-INTMARB!J37</f>
        <v>-1088.7551160791056</v>
      </c>
      <c r="K37" s="10">
        <f>PPRD!K37+RCV_RCY!K37+IMP!K37-EXP!K37+STK_CHG!K37-INTMARB!K37</f>
        <v>-697.81212381771263</v>
      </c>
      <c r="L37" s="10">
        <f>PPRD!L37+RCV_RCY!L37+IMP!L37-EXP!L37+STK_CHG!L37-INTMARB!L37</f>
        <v>-625.29862424763542</v>
      </c>
      <c r="M37" s="10">
        <f>PPRD!M37+RCV_RCY!M37+IMP!M37-EXP!M37+STK_CHG!M37-INTMARB!M37</f>
        <v>-869.11238177128052</v>
      </c>
      <c r="N37" s="10">
        <f>PPRD!N37+RCV_RCY!N37+IMP!N37-EXP!N37+STK_CHG!N37-INTMARB!N37</f>
        <v>-657.87721410146173</v>
      </c>
      <c r="O37" s="10">
        <f>PPRD!O37+RCV_RCY!O37+IMP!O37-EXP!O37+STK_CHG!O37-INTMARB!O37</f>
        <v>-750.35829750644882</v>
      </c>
      <c r="P37" s="10">
        <f>PPRD!P37+RCV_RCY!P37+IMP!P37-EXP!P37+STK_CHG!P37-INTMARB!P37</f>
        <v>-1325.2125537403265</v>
      </c>
      <c r="Q37" s="10">
        <f>PPRD!Q37+RCV_RCY!Q37+IMP!Q37-EXP!Q37+STK_CHG!Q37-INTMARB!Q37</f>
        <v>-889.0799656061904</v>
      </c>
      <c r="R37" s="10">
        <f>PPRD!R37+RCV_RCY!R37+IMP!R37-EXP!R37+STK_CHG!R37-INTMARB!R37</f>
        <v>-1739.2758383490973</v>
      </c>
      <c r="S37" s="10">
        <f>PPRD!S37+RCV_RCY!S37+IMP!S37-EXP!S37+STK_CHG!S37-INTMARB!S37</f>
        <v>-1679.3732588134135</v>
      </c>
      <c r="T37" s="10">
        <f>PPRD!T37+RCV_RCY!T37+IMP!T37-EXP!T37+STK_CHG!T37-INTMARB!T37</f>
        <v>-1800.1820292347381</v>
      </c>
      <c r="U37" s="10">
        <f>PPRD!U37+RCV_RCY!U37+IMP!U37-EXP!U37+STK_CHG!U37-INTMARB!U37</f>
        <v>-1574.5280309544285</v>
      </c>
      <c r="V37" s="10">
        <f>PPRD!V37+RCV_RCY!V37+IMP!V37-EXP!V37+STK_CHG!V37-INTMARB!V37</f>
        <v>-1409.4891659501284</v>
      </c>
      <c r="W37" s="10">
        <f>PPRD!W37+RCV_RCY!W37+IMP!W37-EXP!W37+STK_CHG!W37-INTMARB!W37</f>
        <v>-1126.8310404127258</v>
      </c>
      <c r="X37" s="10">
        <f>PPRD!X37+RCV_RCY!X37+IMP!X37-EXP!X37+STK_CHG!X37-INTMARB!X37</f>
        <v>-1249.7731728288904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</f>
        <v>3.1742906276870162</v>
      </c>
      <c r="D38" s="10">
        <f>PPRD!D38+RCV_RCY!D38+IMP!D38-EXP!D38+STK_CHG!D38-INTMARB!D38</f>
        <v>2.116165090283749</v>
      </c>
      <c r="E38" s="10">
        <f>PPRD!E38+RCV_RCY!E38+IMP!E38-EXP!E38+STK_CHG!E38-INTMARB!E38</f>
        <v>3.1742906276870162</v>
      </c>
      <c r="F38" s="10">
        <f>PPRD!F38+RCV_RCY!F38+IMP!F38-EXP!F38+STK_CHG!F38-INTMARB!F38</f>
        <v>3.1742906276870162</v>
      </c>
      <c r="G38" s="10">
        <f>PPRD!G38+RCV_RCY!G38+IMP!G38-EXP!G38+STK_CHG!G38-INTMARB!G38</f>
        <v>2.1400687876182287</v>
      </c>
      <c r="H38" s="10">
        <f>PPRD!H38+RCV_RCY!H38+IMP!H38-EXP!H38+STK_CHG!H38-INTMARB!H38</f>
        <v>3.2100601891659499</v>
      </c>
      <c r="I38" s="10">
        <f>PPRD!I38+RCV_RCY!I38+IMP!I38-EXP!I38+STK_CHG!I38-INTMARB!I38</f>
        <v>3.2100601891659499</v>
      </c>
      <c r="J38" s="10">
        <f>PPRD!J38+RCV_RCY!J38+IMP!J38-EXP!J38+STK_CHG!J38-INTMARB!J38</f>
        <v>2.1018916595012902</v>
      </c>
      <c r="K38" s="10">
        <f>PPRD!K38+RCV_RCY!K38+IMP!K38-EXP!K38+STK_CHG!K38-INTMARB!K38</f>
        <v>2.101805674978503</v>
      </c>
      <c r="L38" s="10">
        <f>PPRD!L38+RCV_RCY!L38+IMP!L38-EXP!L38+STK_CHG!L38-INTMARB!L38</f>
        <v>3.1527944969905422</v>
      </c>
      <c r="M38" s="10">
        <f>PPRD!M38+RCV_RCY!M38+IMP!M38-EXP!M38+STK_CHG!M38-INTMARB!M38</f>
        <v>3.1527944969905422</v>
      </c>
      <c r="N38" s="10">
        <f>PPRD!N38+RCV_RCY!N38+IMP!N38-EXP!N38+STK_CHG!N38-INTMARB!N38</f>
        <v>2.101805674978503</v>
      </c>
      <c r="O38" s="10">
        <f>PPRD!O38+RCV_RCY!O38+IMP!O38-EXP!O38+STK_CHG!O38-INTMARB!O38</f>
        <v>1.050902837489252</v>
      </c>
      <c r="P38" s="10">
        <f>PPRD!P38+RCV_RCY!P38+IMP!P38-EXP!P38+STK_CHG!P38-INTMARB!P38</f>
        <v>2.101805674978503</v>
      </c>
      <c r="Q38" s="10">
        <f>PPRD!Q38+RCV_RCY!Q38+IMP!Q38-EXP!Q38+STK_CHG!Q38-INTMARB!Q38</f>
        <v>2.1018056749785039</v>
      </c>
      <c r="R38" s="10">
        <f>PPRD!R38+RCV_RCY!R38+IMP!R38-EXP!R38+STK_CHG!R38-INTMARB!R38</f>
        <v>1.050902837489252</v>
      </c>
      <c r="S38" s="10">
        <f>PPRD!S38+RCV_RCY!S38+IMP!S38-EXP!S38+STK_CHG!S38-INTMARB!S38</f>
        <v>1.050902837489252</v>
      </c>
      <c r="T38" s="10">
        <f>PPRD!T38+RCV_RCY!T38+IMP!T38-EXP!T38+STK_CHG!T38-INTMARB!T38</f>
        <v>0.8691315563198625</v>
      </c>
      <c r="U38" s="10">
        <f>PPRD!U38+RCV_RCY!U38+IMP!U38-EXP!U38+STK_CHG!U38-INTMARB!U38</f>
        <v>1.2610490111779884</v>
      </c>
      <c r="V38" s="10">
        <f>PPRD!V38+RCV_RCY!V38+IMP!V38-EXP!V38+STK_CHG!V38-INTMARB!V38</f>
        <v>1.2884780739466901</v>
      </c>
      <c r="W38" s="10">
        <f>PPRD!W38+RCV_RCY!W38+IMP!W38-EXP!W38+STK_CHG!W38-INTMARB!W38</f>
        <v>1.3378331900257958</v>
      </c>
      <c r="X38" s="10">
        <f>PPRD!X38+RCV_RCY!X38+IMP!X38-EXP!X38+STK_CHG!X38-INTMARB!X38</f>
        <v>1.3944969905417028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</f>
        <v>0</v>
      </c>
      <c r="D39" s="10">
        <f>PPRD!D39+RCV_RCY!D39+IMP!D39-EXP!D39+STK_CHG!D39-INTMARB!D39</f>
        <v>0</v>
      </c>
      <c r="E39" s="10">
        <f>PPRD!E39+RCV_RCY!E39+IMP!E39-EXP!E39+STK_CHG!E39-INTMARB!E39</f>
        <v>0</v>
      </c>
      <c r="F39" s="10">
        <f>PPRD!F39+RCV_RCY!F39+IMP!F39-EXP!F39+STK_CHG!F39-INTMARB!F39</f>
        <v>0</v>
      </c>
      <c r="G39" s="10">
        <f>PPRD!G39+RCV_RCY!G39+IMP!G39-EXP!G39+STK_CHG!G39-INTMARB!G39</f>
        <v>0</v>
      </c>
      <c r="H39" s="10">
        <f>PPRD!H39+RCV_RCY!H39+IMP!H39-EXP!H39+STK_CHG!H39-INTMARB!H39</f>
        <v>0</v>
      </c>
      <c r="I39" s="10">
        <f>PPRD!I39+RCV_RCY!I39+IMP!I39-EXP!I39+STK_CHG!I39-INTMARB!I39</f>
        <v>0</v>
      </c>
      <c r="J39" s="10">
        <f>PPRD!J39+RCV_RCY!J39+IMP!J39-EXP!J39+STK_CHG!J39-INTMARB!J39</f>
        <v>0</v>
      </c>
      <c r="K39" s="10">
        <f>PPRD!K39+RCV_RCY!K39+IMP!K39-EXP!K39+STK_CHG!K39-INTMARB!K39</f>
        <v>0</v>
      </c>
      <c r="L39" s="10">
        <f>PPRD!L39+RCV_RCY!L39+IMP!L39-EXP!L39+STK_CHG!L39-INTMARB!L39</f>
        <v>0</v>
      </c>
      <c r="M39" s="10">
        <f>PPRD!M39+RCV_RCY!M39+IMP!M39-EXP!M39+STK_CHG!M39-INTMARB!M39</f>
        <v>0</v>
      </c>
      <c r="N39" s="10">
        <f>PPRD!N39+RCV_RCY!N39+IMP!N39-EXP!N39+STK_CHG!N39-INTMARB!N39</f>
        <v>0</v>
      </c>
      <c r="O39" s="10">
        <f>PPRD!O39+RCV_RCY!O39+IMP!O39-EXP!O39+STK_CHG!O39-INTMARB!O39</f>
        <v>0</v>
      </c>
      <c r="P39" s="10">
        <f>PPRD!P39+RCV_RCY!P39+IMP!P39-EXP!P39+STK_CHG!P39-INTMARB!P39</f>
        <v>0</v>
      </c>
      <c r="Q39" s="10">
        <f>PPRD!Q39+RCV_RCY!Q39+IMP!Q39-EXP!Q39+STK_CHG!Q39-INTMARB!Q39</f>
        <v>0</v>
      </c>
      <c r="R39" s="10">
        <f>PPRD!R39+RCV_RCY!R39+IMP!R39-EXP!R39+STK_CHG!R39-INTMARB!R39</f>
        <v>0</v>
      </c>
      <c r="S39" s="10">
        <f>PPRD!S39+RCV_RCY!S39+IMP!S39-EXP!S39+STK_CHG!S39-INTMARB!S39</f>
        <v>0</v>
      </c>
      <c r="T39" s="10">
        <f>PPRD!T39+RCV_RCY!T39+IMP!T39-EXP!T39+STK_CHG!T39-INTMARB!T39</f>
        <v>0</v>
      </c>
      <c r="U39" s="10">
        <f>PPRD!U39+RCV_RCY!U39+IMP!U39-EXP!U39+STK_CHG!U39-INTMARB!U39</f>
        <v>0</v>
      </c>
      <c r="V39" s="10">
        <f>PPRD!V39+RCV_RCY!V39+IMP!V39-EXP!V39+STK_CHG!V39-INTMARB!V39</f>
        <v>0</v>
      </c>
      <c r="W39" s="10">
        <f>PPRD!W39+RCV_RCY!W39+IMP!W39-EXP!W39+STK_CHG!W39-INTMARB!W39</f>
        <v>0</v>
      </c>
      <c r="X39" s="10">
        <f>PPRD!X39+RCV_RCY!X39+IMP!X39-EXP!X39+STK_CHG!X39-INTMARB!X39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</f>
        <v>-18.105245055889913</v>
      </c>
      <c r="D40" s="10">
        <f>PPRD!D40+RCV_RCY!D40+IMP!D40-EXP!D40+STK_CHG!D40-INTMARB!D40</f>
        <v>130.99673258813414</v>
      </c>
      <c r="E40" s="10">
        <f>PPRD!E40+RCV_RCY!E40+IMP!E40-EXP!E40+STK_CHG!E40-INTMARB!E40</f>
        <v>227.91298366294063</v>
      </c>
      <c r="F40" s="10">
        <f>PPRD!F40+RCV_RCY!F40+IMP!F40-EXP!F40+STK_CHG!F40-INTMARB!F40</f>
        <v>66.030868443680134</v>
      </c>
      <c r="G40" s="10">
        <f>PPRD!G40+RCV_RCY!G40+IMP!G40-EXP!G40+STK_CHG!G40-INTMARB!G40</f>
        <v>45.795614789337911</v>
      </c>
      <c r="H40" s="10">
        <f>PPRD!H40+RCV_RCY!H40+IMP!H40-EXP!H40+STK_CHG!H40-INTMARB!H40</f>
        <v>56.445743766122099</v>
      </c>
      <c r="I40" s="10">
        <f>PPRD!I40+RCV_RCY!I40+IMP!I40-EXP!I40+STK_CHG!I40-INTMARB!I40</f>
        <v>48.990627687016328</v>
      </c>
      <c r="J40" s="10">
        <f>PPRD!J40+RCV_RCY!J40+IMP!J40-EXP!J40+STK_CHG!J40-INTMARB!J40</f>
        <v>239.29965606190885</v>
      </c>
      <c r="K40" s="10">
        <f>PPRD!K40+RCV_RCY!K40+IMP!K40-EXP!K40+STK_CHG!K40-INTMARB!K40</f>
        <v>252.65116079105763</v>
      </c>
      <c r="L40" s="10">
        <f>PPRD!L40+RCV_RCY!L40+IMP!L40-EXP!L40+STK_CHG!L40-INTMARB!L40</f>
        <v>166.38005159071372</v>
      </c>
      <c r="M40" s="10">
        <f>PPRD!M40+RCV_RCY!M40+IMP!M40-EXP!M40+STK_CHG!M40-INTMARB!M40</f>
        <v>49.297764402407537</v>
      </c>
      <c r="N40" s="10">
        <f>PPRD!N40+RCV_RCY!N40+IMP!N40-EXP!N40+STK_CHG!N40-INTMARB!N40</f>
        <v>246.48899398108333</v>
      </c>
      <c r="O40" s="10">
        <f>PPRD!O40+RCV_RCY!O40+IMP!O40-EXP!O40+STK_CHG!O40-INTMARB!O40</f>
        <v>150.97446259673251</v>
      </c>
      <c r="P40" s="10">
        <f>PPRD!P40+RCV_RCY!P40+IMP!P40-EXP!P40+STK_CHG!P40-INTMARB!P40</f>
        <v>-79.081857265692165</v>
      </c>
      <c r="Q40" s="10">
        <f>PPRD!Q40+RCV_RCY!Q40+IMP!Q40-EXP!Q40+STK_CHG!Q40-INTMARB!Q40</f>
        <v>154.05563198624247</v>
      </c>
      <c r="R40" s="10">
        <f>PPRD!R40+RCV_RCY!R40+IMP!R40-EXP!R40+STK_CHG!R40-INTMARB!R40</f>
        <v>9.2433361994840908</v>
      </c>
      <c r="S40" s="10">
        <f>PPRD!S40+RCV_RCY!S40+IMP!S40-EXP!S40+STK_CHG!S40-INTMARB!S40</f>
        <v>14.378589853826316</v>
      </c>
      <c r="T40" s="10">
        <f>PPRD!T40+RCV_RCY!T40+IMP!T40-EXP!T40+STK_CHG!T40-INTMARB!T40</f>
        <v>47.851676698194325</v>
      </c>
      <c r="U40" s="10">
        <f>PPRD!U40+RCV_RCY!U40+IMP!U40-EXP!U40+STK_CHG!U40-INTMARB!U40</f>
        <v>76.784436801375733</v>
      </c>
      <c r="V40" s="10">
        <f>PPRD!V40+RCV_RCY!V40+IMP!V40-EXP!V40+STK_CHG!V40-INTMARB!V40</f>
        <v>279.62734307824587</v>
      </c>
      <c r="W40" s="10">
        <f>PPRD!W40+RCV_RCY!W40+IMP!W40-EXP!W40+STK_CHG!W40-INTMARB!W40</f>
        <v>40.774462596732583</v>
      </c>
      <c r="X40" s="10">
        <f>PPRD!X40+RCV_RCY!X40+IMP!X40-EXP!X40+STK_CHG!X40-INTMARB!X40</f>
        <v>106.38056749785042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</f>
        <v>5.2307824591573508</v>
      </c>
      <c r="D41" s="10">
        <f>PPRD!D41+RCV_RCY!D41+IMP!D41-EXP!D41+STK_CHG!D41-INTMARB!D41</f>
        <v>4.1845227858985385</v>
      </c>
      <c r="E41" s="10">
        <f>PPRD!E41+RCV_RCY!E41+IMP!E41-EXP!E41+STK_CHG!E41-INTMARB!E41</f>
        <v>4.184608770421324</v>
      </c>
      <c r="F41" s="10">
        <f>PPRD!F41+RCV_RCY!F41+IMP!F41-EXP!F41+STK_CHG!F41-INTMARB!F41</f>
        <v>4.184608770421324</v>
      </c>
      <c r="G41" s="10">
        <f>PPRD!G41+RCV_RCY!G41+IMP!G41-EXP!G41+STK_CHG!G41-INTMARB!G41</f>
        <v>3.134823731728289</v>
      </c>
      <c r="H41" s="10">
        <f>PPRD!H41+RCV_RCY!H41+IMP!H41-EXP!H41+STK_CHG!H41-INTMARB!H41</f>
        <v>1.0449699054170249</v>
      </c>
      <c r="I41" s="10">
        <f>PPRD!I41+RCV_RCY!I41+IMP!I41-EXP!I41+STK_CHG!I41-INTMARB!I41</f>
        <v>1.0449699054170249</v>
      </c>
      <c r="J41" s="10">
        <f>PPRD!J41+RCV_RCY!J41+IMP!J41-EXP!J41+STK_CHG!J41-INTMARB!J41</f>
        <v>0</v>
      </c>
      <c r="K41" s="10">
        <f>PPRD!K41+RCV_RCY!K41+IMP!K41-EXP!K41+STK_CHG!K41-INTMARB!K41</f>
        <v>1.0449699054170249</v>
      </c>
      <c r="L41" s="10">
        <f>PPRD!L41+RCV_RCY!L41+IMP!L41-EXP!L41+STK_CHG!L41-INTMARB!L41</f>
        <v>2.0899398108340499</v>
      </c>
      <c r="M41" s="10">
        <f>PPRD!M41+RCV_RCY!M41+IMP!M41-EXP!M41+STK_CHG!M41-INTMARB!M41</f>
        <v>0</v>
      </c>
      <c r="N41" s="10">
        <f>PPRD!N41+RCV_RCY!N41+IMP!N41-EXP!N41+STK_CHG!N41-INTMARB!N41</f>
        <v>1.0449699054170249</v>
      </c>
      <c r="O41" s="10">
        <f>PPRD!O41+RCV_RCY!O41+IMP!O41-EXP!O41+STK_CHG!O41-INTMARB!O41</f>
        <v>3.1349097162510748</v>
      </c>
      <c r="P41" s="10">
        <f>PPRD!P41+RCV_RCY!P41+IMP!P41-EXP!P41+STK_CHG!P41-INTMARB!P41</f>
        <v>1.0449699054170249</v>
      </c>
      <c r="Q41" s="10">
        <f>PPRD!Q41+RCV_RCY!Q41+IMP!Q41-EXP!Q41+STK_CHG!Q41-INTMARB!Q41</f>
        <v>1.0449699054170249</v>
      </c>
      <c r="R41" s="10">
        <f>PPRD!R41+RCV_RCY!R41+IMP!R41-EXP!R41+STK_CHG!R41-INTMARB!R41</f>
        <v>1.0449699054170249</v>
      </c>
      <c r="S41" s="10">
        <f>PPRD!S41+RCV_RCY!S41+IMP!S41-EXP!S41+STK_CHG!S41-INTMARB!S41</f>
        <v>1.0449699054170249</v>
      </c>
      <c r="T41" s="10">
        <f>PPRD!T41+RCV_RCY!T41+IMP!T41-EXP!T41+STK_CHG!T41-INTMARB!T41</f>
        <v>0.40438521066208077</v>
      </c>
      <c r="U41" s="10">
        <f>PPRD!U41+RCV_RCY!U41+IMP!U41-EXP!U41+STK_CHG!U41-INTMARB!U41</f>
        <v>0.48589853826311263</v>
      </c>
      <c r="V41" s="10">
        <f>PPRD!V41+RCV_RCY!V41+IMP!V41-EXP!V41+STK_CHG!V41-INTMARB!V41</f>
        <v>0.1849527085124677</v>
      </c>
      <c r="W41" s="10">
        <f>PPRD!W41+RCV_RCY!W41+IMP!W41-EXP!W41+STK_CHG!W41-INTMARB!W41</f>
        <v>0.29776440240756663</v>
      </c>
      <c r="X41" s="10">
        <f>PPRD!X41+RCV_RCY!X41+IMP!X41-EXP!X41+STK_CHG!X41-INTMARB!X41</f>
        <v>1.0657781599312122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</f>
        <v>406.01410146173686</v>
      </c>
      <c r="D42" s="10">
        <f>PPRD!D42+RCV_RCY!D42+IMP!D42-EXP!D42+STK_CHG!D42-INTMARB!D42</f>
        <v>39.325967325881344</v>
      </c>
      <c r="E42" s="10">
        <f>PPRD!E42+RCV_RCY!E42+IMP!E42-EXP!E42+STK_CHG!E42-INTMARB!E42</f>
        <v>54.206018916595013</v>
      </c>
      <c r="F42" s="10">
        <f>PPRD!F42+RCV_RCY!F42+IMP!F42-EXP!F42+STK_CHG!F42-INTMARB!F42</f>
        <v>157.30395528804812</v>
      </c>
      <c r="G42" s="10">
        <f>PPRD!G42+RCV_RCY!G42+IMP!G42-EXP!G42+STK_CHG!G42-INTMARB!G42</f>
        <v>223.60945829750645</v>
      </c>
      <c r="H42" s="10">
        <f>PPRD!H42+RCV_RCY!H42+IMP!H42-EXP!H42+STK_CHG!H42-INTMARB!H42</f>
        <v>190.28306104901128</v>
      </c>
      <c r="I42" s="10">
        <f>PPRD!I42+RCV_RCY!I42+IMP!I42-EXP!I42+STK_CHG!I42-INTMARB!I42</f>
        <v>43.001805674978606</v>
      </c>
      <c r="J42" s="10">
        <f>PPRD!J42+RCV_RCY!J42+IMP!J42-EXP!J42+STK_CHG!J42-INTMARB!J42</f>
        <v>373.07730008598452</v>
      </c>
      <c r="K42" s="10">
        <f>PPRD!K42+RCV_RCY!K42+IMP!K42-EXP!K42+STK_CHG!K42-INTMARB!K42</f>
        <v>-78.819174548581259</v>
      </c>
      <c r="L42" s="10">
        <f>PPRD!L42+RCV_RCY!L42+IMP!L42-EXP!L42+STK_CHG!L42-INTMARB!L42</f>
        <v>-85.124591573516739</v>
      </c>
      <c r="M42" s="10">
        <f>PPRD!M42+RCV_RCY!M42+IMP!M42-EXP!M42+STK_CHG!M42-INTMARB!M42</f>
        <v>95.633877901977613</v>
      </c>
      <c r="N42" s="10">
        <f>PPRD!N42+RCV_RCY!N42+IMP!N42-EXP!N42+STK_CHG!N42-INTMARB!N42</f>
        <v>236.45743766122101</v>
      </c>
      <c r="O42" s="10">
        <f>PPRD!O42+RCV_RCY!O42+IMP!O42-EXP!O42+STK_CHG!O42-INTMARB!O42</f>
        <v>-320.53121238177124</v>
      </c>
      <c r="P42" s="10">
        <f>PPRD!P42+RCV_RCY!P42+IMP!P42-EXP!P42+STK_CHG!P42-INTMARB!P42</f>
        <v>-204.92983662940665</v>
      </c>
      <c r="Q42" s="10">
        <f>PPRD!Q42+RCV_RCY!Q42+IMP!Q42-EXP!Q42+STK_CHG!Q42-INTMARB!Q42</f>
        <v>-280.59621668099737</v>
      </c>
      <c r="R42" s="10">
        <f>PPRD!R42+RCV_RCY!R42+IMP!R42-EXP!R42+STK_CHG!R42-INTMARB!R42</f>
        <v>-366.77171109200344</v>
      </c>
      <c r="S42" s="10">
        <f>PPRD!S42+RCV_RCY!S42+IMP!S42-EXP!S42+STK_CHG!S42-INTMARB!S42</f>
        <v>-511.79905417024929</v>
      </c>
      <c r="T42" s="10">
        <f>PPRD!T42+RCV_RCY!T42+IMP!T42-EXP!T42+STK_CHG!T42-INTMARB!T42</f>
        <v>-548.23551160791044</v>
      </c>
      <c r="U42" s="10">
        <f>PPRD!U42+RCV_RCY!U42+IMP!U42-EXP!U42+STK_CHG!U42-INTMARB!U42</f>
        <v>-559.41100601891651</v>
      </c>
      <c r="V42" s="10">
        <f>PPRD!V42+RCV_RCY!V42+IMP!V42-EXP!V42+STK_CHG!V42-INTMARB!V42</f>
        <v>-453.09664660361136</v>
      </c>
      <c r="W42" s="10">
        <f>PPRD!W42+RCV_RCY!W42+IMP!W42-EXP!W42+STK_CHG!W42-INTMARB!W42</f>
        <v>-364.35984522785901</v>
      </c>
      <c r="X42" s="10">
        <f>PPRD!X42+RCV_RCY!X42+IMP!X42-EXP!X42+STK_CHG!X42-INTMARB!X42</f>
        <v>-30.200343938091116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</f>
        <v>945.91616509028393</v>
      </c>
      <c r="D43" s="10">
        <f>PPRD!D43+RCV_RCY!D43+IMP!D43-EXP!D43+STK_CHG!D43-INTMARB!D43</f>
        <v>609.56749785038699</v>
      </c>
      <c r="E43" s="10">
        <f>PPRD!E43+RCV_RCY!E43+IMP!E43-EXP!E43+STK_CHG!E43-INTMARB!E43</f>
        <v>480.20249355116061</v>
      </c>
      <c r="F43" s="10">
        <f>PPRD!F43+RCV_RCY!F43+IMP!F43-EXP!F43+STK_CHG!F43-INTMARB!F43</f>
        <v>410.86285468615642</v>
      </c>
      <c r="G43" s="10">
        <f>PPRD!G43+RCV_RCY!G43+IMP!G43-EXP!G43+STK_CHG!G43-INTMARB!G43</f>
        <v>807.23697334479789</v>
      </c>
      <c r="H43" s="10">
        <f>PPRD!H43+RCV_RCY!H43+IMP!H43-EXP!H43+STK_CHG!H43-INTMARB!H43</f>
        <v>487.44694754944112</v>
      </c>
      <c r="I43" s="10">
        <f>PPRD!I43+RCV_RCY!I43+IMP!I43-EXP!I43+STK_CHG!I43-INTMARB!I43</f>
        <v>170.48822012037826</v>
      </c>
      <c r="J43" s="10">
        <f>PPRD!J43+RCV_RCY!J43+IMP!J43-EXP!J43+STK_CHG!J43-INTMARB!J43</f>
        <v>766.16990541702489</v>
      </c>
      <c r="K43" s="10">
        <f>PPRD!K43+RCV_RCY!K43+IMP!K43-EXP!K43+STK_CHG!K43-INTMARB!K43</f>
        <v>698.38538263112684</v>
      </c>
      <c r="L43" s="10">
        <f>PPRD!L43+RCV_RCY!L43+IMP!L43-EXP!L43+STK_CHG!L43-INTMARB!L43</f>
        <v>1399.8519346517621</v>
      </c>
      <c r="M43" s="10">
        <f>PPRD!M43+RCV_RCY!M43+IMP!M43-EXP!M43+STK_CHG!M43-INTMARB!M43</f>
        <v>1247.8503869303524</v>
      </c>
      <c r="N43" s="10">
        <f>PPRD!N43+RCV_RCY!N43+IMP!N43-EXP!N43+STK_CHG!N43-INTMARB!N43</f>
        <v>1249.9044711951849</v>
      </c>
      <c r="O43" s="10">
        <f>PPRD!O43+RCV_RCY!O43+IMP!O43-EXP!O43+STK_CHG!O43-INTMARB!O43</f>
        <v>462.16672398968183</v>
      </c>
      <c r="P43" s="10">
        <f>PPRD!P43+RCV_RCY!P43+IMP!P43-EXP!P43+STK_CHG!P43-INTMARB!P43</f>
        <v>-1208.8228718830608</v>
      </c>
      <c r="Q43" s="10">
        <f>PPRD!Q43+RCV_RCY!Q43+IMP!Q43-EXP!Q43+STK_CHG!Q43-INTMARB!Q43</f>
        <v>-582.33026655202127</v>
      </c>
      <c r="R43" s="10">
        <f>PPRD!R43+RCV_RCY!R43+IMP!R43-EXP!R43+STK_CHG!R43-INTMARB!R43</f>
        <v>-1745.963456577816</v>
      </c>
      <c r="S43" s="10">
        <f>PPRD!S43+RCV_RCY!S43+IMP!S43-EXP!S43+STK_CHG!S43-INTMARB!S43</f>
        <v>-1174.9307824591569</v>
      </c>
      <c r="T43" s="10">
        <f>PPRD!T43+RCV_RCY!T43+IMP!T43-EXP!T43+STK_CHG!T43-INTMARB!T43</f>
        <v>-1344.6877042132414</v>
      </c>
      <c r="U43" s="10">
        <f>PPRD!U43+RCV_RCY!U43+IMP!U43-EXP!U43+STK_CHG!U43-INTMARB!U43</f>
        <v>-524.79647463456615</v>
      </c>
      <c r="V43" s="10">
        <f>PPRD!V43+RCV_RCY!V43+IMP!V43-EXP!V43+STK_CHG!V43-INTMARB!V43</f>
        <v>194.00214961306966</v>
      </c>
      <c r="W43" s="10">
        <f>PPRD!W43+RCV_RCY!W43+IMP!W43-EXP!W43+STK_CHG!W43-INTMARB!W43</f>
        <v>-607.73705932932057</v>
      </c>
      <c r="X43" s="10">
        <f>PPRD!X43+RCV_RCY!X43+IMP!X43-EXP!X43+STK_CHG!X43-INTMARB!X43</f>
        <v>45.716509028374816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</f>
        <v>474.74918314703359</v>
      </c>
      <c r="D44" s="10">
        <f>PPRD!D44+RCV_RCY!D44+IMP!D44-EXP!D44+STK_CHG!D44-INTMARB!D44</f>
        <v>764.23052450558862</v>
      </c>
      <c r="E44" s="10">
        <f>PPRD!E44+RCV_RCY!E44+IMP!E44-EXP!E44+STK_CHG!E44-INTMARB!E44</f>
        <v>1345.122785898539</v>
      </c>
      <c r="F44" s="10">
        <f>PPRD!F44+RCV_RCY!F44+IMP!F44-EXP!F44+STK_CHG!F44-INTMARB!F44</f>
        <v>188.16276870163369</v>
      </c>
      <c r="G44" s="10">
        <f>PPRD!G44+RCV_RCY!G44+IMP!G44-EXP!G44+STK_CHG!G44-INTMARB!G44</f>
        <v>-172.78589853826315</v>
      </c>
      <c r="H44" s="10">
        <f>PPRD!H44+RCV_RCY!H44+IMP!H44-EXP!H44+STK_CHG!H44-INTMARB!H44</f>
        <v>188.14471195184876</v>
      </c>
      <c r="I44" s="10">
        <f>PPRD!I44+RCV_RCY!I44+IMP!I44-EXP!I44+STK_CHG!I44-INTMARB!I44</f>
        <v>-1020.3966466036113</v>
      </c>
      <c r="J44" s="10">
        <f>PPRD!J44+RCV_RCY!J44+IMP!J44-EXP!J44+STK_CHG!J44-INTMARB!J44</f>
        <v>-619.08847807394682</v>
      </c>
      <c r="K44" s="10">
        <f>PPRD!K44+RCV_RCY!K44+IMP!K44-EXP!K44+STK_CHG!K44-INTMARB!K44</f>
        <v>-838.82674118658633</v>
      </c>
      <c r="L44" s="10">
        <f>PPRD!L44+RCV_RCY!L44+IMP!L44-EXP!L44+STK_CHG!L44-INTMARB!L44</f>
        <v>-637.24084264832322</v>
      </c>
      <c r="M44" s="10">
        <f>PPRD!M44+RCV_RCY!M44+IMP!M44-EXP!M44+STK_CHG!M44-INTMARB!M44</f>
        <v>-1037.5466036113498</v>
      </c>
      <c r="N44" s="10">
        <f>PPRD!N44+RCV_RCY!N44+IMP!N44-EXP!N44+STK_CHG!N44-INTMARB!N44</f>
        <v>-1376.7078245915734</v>
      </c>
      <c r="O44" s="10">
        <f>PPRD!O44+RCV_RCY!O44+IMP!O44-EXP!O44+STK_CHG!O44-INTMARB!O44</f>
        <v>-1747.3965606190879</v>
      </c>
      <c r="P44" s="10">
        <f>PPRD!P44+RCV_RCY!P44+IMP!P44-EXP!P44+STK_CHG!P44-INTMARB!P44</f>
        <v>-1697.7165950128974</v>
      </c>
      <c r="Q44" s="10">
        <f>PPRD!Q44+RCV_RCY!Q44+IMP!Q44-EXP!Q44+STK_CHG!Q44-INTMARB!Q44</f>
        <v>-1937.5177987962165</v>
      </c>
      <c r="R44" s="10">
        <f>PPRD!R44+RCV_RCY!R44+IMP!R44-EXP!R44+STK_CHG!R44-INTMARB!R44</f>
        <v>-1805.6749785038696</v>
      </c>
      <c r="S44" s="10">
        <f>PPRD!S44+RCV_RCY!S44+IMP!S44-EXP!S44+STK_CHG!S44-INTMARB!S44</f>
        <v>-1993.8854686156492</v>
      </c>
      <c r="T44" s="10">
        <f>PPRD!T44+RCV_RCY!T44+IMP!T44-EXP!T44+STK_CHG!T44-INTMARB!T44</f>
        <v>-2011.2515047291481</v>
      </c>
      <c r="U44" s="10">
        <f>PPRD!U44+RCV_RCY!U44+IMP!U44-EXP!U44+STK_CHG!U44-INTMARB!U44</f>
        <v>-1967.2179707652617</v>
      </c>
      <c r="V44" s="10">
        <f>PPRD!V44+RCV_RCY!V44+IMP!V44-EXP!V44+STK_CHG!V44-INTMARB!V44</f>
        <v>-1495.2288048151336</v>
      </c>
      <c r="W44" s="10">
        <f>PPRD!W44+RCV_RCY!W44+IMP!W44-EXP!W44+STK_CHG!W44-INTMARB!W44</f>
        <v>-1819.1420464316418</v>
      </c>
      <c r="X44" s="10">
        <f>PPRD!X44+RCV_RCY!X44+IMP!X44-EXP!X44+STK_CHG!X44-INTMARB!X44</f>
        <v>-1978.0929492691312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</f>
        <v>-28.804901117798792</v>
      </c>
      <c r="D45" s="10">
        <f>PPRD!D45+RCV_RCY!D45+IMP!D45-EXP!D45+STK_CHG!D45-INTMARB!D45</f>
        <v>-14.402407566638002</v>
      </c>
      <c r="E45" s="10">
        <f>PPRD!E45+RCV_RCY!E45+IMP!E45-EXP!E45+STK_CHG!E45-INTMARB!E45</f>
        <v>-18.243078245915736</v>
      </c>
      <c r="F45" s="10">
        <f>PPRD!F45+RCV_RCY!F45+IMP!F45-EXP!F45+STK_CHG!F45-INTMARB!F45</f>
        <v>-24.004041272570937</v>
      </c>
      <c r="G45" s="10">
        <f>PPRD!G45+RCV_RCY!G45+IMP!G45-EXP!G45+STK_CHG!G45-INTMARB!G45</f>
        <v>-24.957953568357699</v>
      </c>
      <c r="H45" s="10">
        <f>PPRD!H45+RCV_RCY!H45+IMP!H45-EXP!H45+STK_CHG!H45-INTMARB!H45</f>
        <v>-26.877815993121239</v>
      </c>
      <c r="I45" s="10">
        <f>PPRD!I45+RCV_RCY!I45+IMP!I45-EXP!I45+STK_CHG!I45-INTMARB!I45</f>
        <v>-24.957953568357691</v>
      </c>
      <c r="J45" s="10">
        <f>PPRD!J45+RCV_RCY!J45+IMP!J45-EXP!J45+STK_CHG!J45-INTMARB!J45</f>
        <v>-15.620550300945828</v>
      </c>
      <c r="K45" s="10">
        <f>PPRD!K45+RCV_RCY!K45+IMP!K45-EXP!K45+STK_CHG!K45-INTMARB!K45</f>
        <v>-14.579191745485813</v>
      </c>
      <c r="L45" s="10">
        <f>PPRD!L45+RCV_RCY!L45+IMP!L45-EXP!L45+STK_CHG!L45-INTMARB!L45</f>
        <v>-16.661908856405841</v>
      </c>
      <c r="M45" s="10">
        <f>PPRD!M45+RCV_RCY!M45+IMP!M45-EXP!M45+STK_CHG!M45-INTMARB!M45</f>
        <v>-26.034221840068788</v>
      </c>
      <c r="N45" s="10">
        <f>PPRD!N45+RCV_RCY!N45+IMP!N45-EXP!N45+STK_CHG!N45-INTMARB!N45</f>
        <v>-11.45511607910576</v>
      </c>
      <c r="O45" s="10">
        <f>PPRD!O45+RCV_RCY!O45+IMP!O45-EXP!O45+STK_CHG!O45-INTMARB!O45</f>
        <v>-14.579105760963028</v>
      </c>
      <c r="P45" s="10">
        <f>PPRD!P45+RCV_RCY!P45+IMP!P45-EXP!P45+STK_CHG!P45-INTMARB!P45</f>
        <v>-9.3723129836629475</v>
      </c>
      <c r="Q45" s="10">
        <f>PPRD!Q45+RCV_RCY!Q45+IMP!Q45-EXP!Q45+STK_CHG!Q45-INTMARB!Q45</f>
        <v>-15.62055030094583</v>
      </c>
      <c r="R45" s="10">
        <f>PPRD!R45+RCV_RCY!R45+IMP!R45-EXP!R45+STK_CHG!R45-INTMARB!R45</f>
        <v>-17.703267411865859</v>
      </c>
      <c r="S45" s="10">
        <f>PPRD!S45+RCV_RCY!S45+IMP!S45-EXP!S45+STK_CHG!S45-INTMARB!S45</f>
        <v>-18.744625967325877</v>
      </c>
      <c r="T45" s="10">
        <f>PPRD!T45+RCV_RCY!T45+IMP!T45-EXP!T45+STK_CHG!T45-INTMARB!T45</f>
        <v>-9.3525365434221843</v>
      </c>
      <c r="U45" s="10">
        <f>PPRD!U45+RCV_RCY!U45+IMP!U45-EXP!U45+STK_CHG!U45-INTMARB!U45</f>
        <v>-8.5724849527085123</v>
      </c>
      <c r="V45" s="10">
        <f>PPRD!V45+RCV_RCY!V45+IMP!V45-EXP!V45+STK_CHG!V45-INTMARB!V45</f>
        <v>-2.7178847807394675</v>
      </c>
      <c r="W45" s="10">
        <f>PPRD!W45+RCV_RCY!W45+IMP!W45-EXP!W45+STK_CHG!W45-INTMARB!W45</f>
        <v>-5.2745485812553703</v>
      </c>
      <c r="X45" s="10">
        <f>PPRD!X45+RCV_RCY!X45+IMP!X45-EXP!X45+STK_CHG!X45-INTMARB!X45</f>
        <v>-0.9435081685296649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</f>
        <v>-34.565778159931199</v>
      </c>
      <c r="D46" s="10">
        <f>PPRD!D46+RCV_RCY!D46+IMP!D46-EXP!D46+STK_CHG!D46-INTMARB!D46</f>
        <v>-13.442218400687887</v>
      </c>
      <c r="E46" s="10">
        <f>PPRD!E46+RCV_RCY!E46+IMP!E46-EXP!E46+STK_CHG!E46-INTMARB!E46</f>
        <v>-65.290885640584648</v>
      </c>
      <c r="F46" s="10">
        <f>PPRD!F46+RCV_RCY!F46+IMP!F46-EXP!F46+STK_CHG!F46-INTMARB!F46</f>
        <v>-29.765004299226078</v>
      </c>
      <c r="G46" s="10">
        <f>PPRD!G46+RCV_RCY!G46+IMP!G46-EXP!G46+STK_CHG!G46-INTMARB!G46</f>
        <v>-52.795614789337861</v>
      </c>
      <c r="H46" s="10">
        <f>PPRD!H46+RCV_RCY!H46+IMP!H46-EXP!H46+STK_CHG!H46-INTMARB!H46</f>
        <v>-40.316680997420498</v>
      </c>
      <c r="I46" s="10">
        <f>PPRD!I46+RCV_RCY!I46+IMP!I46-EXP!I46+STK_CHG!I46-INTMARB!I46</f>
        <v>-56.635425623387746</v>
      </c>
      <c r="J46" s="10">
        <f>PPRD!J46+RCV_RCY!J46+IMP!J46-EXP!J46+STK_CHG!J46-INTMARB!J46</f>
        <v>-28.088220120378327</v>
      </c>
      <c r="K46" s="10">
        <f>PPRD!K46+RCV_RCY!K46+IMP!K46-EXP!K46+STK_CHG!K46-INTMARB!K46</f>
        <v>-80.252192605331004</v>
      </c>
      <c r="L46" s="10">
        <f>PPRD!L46+RCV_RCY!L46+IMP!L46-EXP!L46+STK_CHG!L46-INTMARB!L46</f>
        <v>-58.182889079965612</v>
      </c>
      <c r="M46" s="10">
        <f>PPRD!M46+RCV_RCY!M46+IMP!M46-EXP!M46+STK_CHG!M46-INTMARB!M46</f>
        <v>-56.176612209802194</v>
      </c>
      <c r="N46" s="10">
        <f>PPRD!N46+RCV_RCY!N46+IMP!N46-EXP!N46+STK_CHG!N46-INTMARB!N46</f>
        <v>-76.239638865004324</v>
      </c>
      <c r="O46" s="10">
        <f>PPRD!O46+RCV_RCY!O46+IMP!O46-EXP!O46+STK_CHG!O46-INTMARB!O46</f>
        <v>-87.274376612209764</v>
      </c>
      <c r="P46" s="10">
        <f>PPRD!P46+RCV_RCY!P46+IMP!P46-EXP!P46+STK_CHG!P46-INTMARB!P46</f>
        <v>-55.173430782459143</v>
      </c>
      <c r="Q46" s="10">
        <f>PPRD!Q46+RCV_RCY!Q46+IMP!Q46-EXP!Q46+STK_CHG!Q46-INTMARB!Q46</f>
        <v>-19.059931212381755</v>
      </c>
      <c r="R46" s="10">
        <f>PPRD!R46+RCV_RCY!R46+IMP!R46-EXP!R46+STK_CHG!R46-INTMARB!R46</f>
        <v>-84.264832330180539</v>
      </c>
      <c r="S46" s="10">
        <f>PPRD!S46+RCV_RCY!S46+IMP!S46-EXP!S46+STK_CHG!S46-INTMARB!S46</f>
        <v>-77.24273430782462</v>
      </c>
      <c r="T46" s="10">
        <f>PPRD!T46+RCV_RCY!T46+IMP!T46-EXP!T46+STK_CHG!T46-INTMARB!T46</f>
        <v>-88.14505588993984</v>
      </c>
      <c r="U46" s="10">
        <f>PPRD!U46+RCV_RCY!U46+IMP!U46-EXP!U46+STK_CHG!U46-INTMARB!U46</f>
        <v>-63.404213241616524</v>
      </c>
      <c r="V46" s="10">
        <f>PPRD!V46+RCV_RCY!V46+IMP!V46-EXP!V46+STK_CHG!V46-INTMARB!V46</f>
        <v>-48.254686156491822</v>
      </c>
      <c r="W46" s="10">
        <f>PPRD!W46+RCV_RCY!W46+IMP!W46-EXP!W46+STK_CHG!W46-INTMARB!W46</f>
        <v>-88.455030094582966</v>
      </c>
      <c r="X46" s="10">
        <f>PPRD!X46+RCV_RCY!X46+IMP!X46-EXP!X46+STK_CHG!X46-INTMARB!X46</f>
        <v>-7.0441960447119456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</f>
        <v>277.48632846087702</v>
      </c>
      <c r="D47" s="10">
        <f>PPRD!D47+RCV_RCY!D47+IMP!D47-EXP!D47+STK_CHG!D47-INTMARB!D47</f>
        <v>362.94067067927767</v>
      </c>
      <c r="E47" s="10">
        <f>PPRD!E47+RCV_RCY!E47+IMP!E47-EXP!E47+STK_CHG!E47-INTMARB!E47</f>
        <v>261.1636285468615</v>
      </c>
      <c r="F47" s="10">
        <f>PPRD!F47+RCV_RCY!F47+IMP!F47-EXP!F47+STK_CHG!F47-INTMARB!F47</f>
        <v>192.03215821152193</v>
      </c>
      <c r="G47" s="10">
        <f>PPRD!G47+RCV_RCY!G47+IMP!G47-EXP!G47+STK_CHG!G47-INTMARB!G47</f>
        <v>187.1846947549441</v>
      </c>
      <c r="H47" s="10">
        <f>PPRD!H47+RCV_RCY!H47+IMP!H47-EXP!H47+STK_CHG!H47-INTMARB!H47</f>
        <v>306.21496130696477</v>
      </c>
      <c r="I47" s="10">
        <f>PPRD!I47+RCV_RCY!I47+IMP!I47-EXP!I47+STK_CHG!I47-INTMARB!I47</f>
        <v>182.38521066208077</v>
      </c>
      <c r="J47" s="10">
        <f>PPRD!J47+RCV_RCY!J47+IMP!J47-EXP!J47+STK_CHG!J47-INTMARB!J47</f>
        <v>152.76586414445399</v>
      </c>
      <c r="K47" s="10">
        <f>PPRD!K47+RCV_RCY!K47+IMP!K47-EXP!K47+STK_CHG!K47-INTMARB!K47</f>
        <v>128.54694754944106</v>
      </c>
      <c r="L47" s="10">
        <f>PPRD!L47+RCV_RCY!L47+IMP!L47-EXP!L47+STK_CHG!L47-INTMARB!L47</f>
        <v>153.69733447979365</v>
      </c>
      <c r="M47" s="10">
        <f>PPRD!M47+RCV_RCY!M47+IMP!M47-EXP!M47+STK_CHG!M47-INTMARB!M47</f>
        <v>90.35546001719689</v>
      </c>
      <c r="N47" s="10">
        <f>PPRD!N47+RCV_RCY!N47+IMP!N47-EXP!N47+STK_CHG!N47-INTMARB!N47</f>
        <v>133.20429922613934</v>
      </c>
      <c r="O47" s="10">
        <f>PPRD!O47+RCV_RCY!O47+IMP!O47-EXP!O47+STK_CHG!O47-INTMARB!O47</f>
        <v>100.60189165950128</v>
      </c>
      <c r="P47" s="10">
        <f>PPRD!P47+RCV_RCY!P47+IMP!P47-EXP!P47+STK_CHG!P47-INTMARB!P47</f>
        <v>86.629406706792807</v>
      </c>
      <c r="Q47" s="10">
        <f>PPRD!Q47+RCV_RCY!Q47+IMP!Q47-EXP!Q47+STK_CHG!Q47-INTMARB!Q47</f>
        <v>19.561478933791911</v>
      </c>
      <c r="R47" s="10">
        <f>PPRD!R47+RCV_RCY!R47+IMP!R47-EXP!R47+STK_CHG!R47-INTMARB!R47</f>
        <v>21.424419604471169</v>
      </c>
      <c r="S47" s="10">
        <f>PPRD!S47+RCV_RCY!S47+IMP!S47-EXP!S47+STK_CHG!S47-INTMARB!S47</f>
        <v>47.5064488392089</v>
      </c>
      <c r="T47" s="10">
        <f>PPRD!T47+RCV_RCY!T47+IMP!T47-EXP!T47+STK_CHG!T47-INTMARB!T47</f>
        <v>46.851590713671541</v>
      </c>
      <c r="U47" s="10">
        <f>PPRD!U47+RCV_RCY!U47+IMP!U47-EXP!U47+STK_CHG!U47-INTMARB!U47</f>
        <v>53.78478073946691</v>
      </c>
      <c r="V47" s="10">
        <f>PPRD!V47+RCV_RCY!V47+IMP!V47-EXP!V47+STK_CHG!V47-INTMARB!V47</f>
        <v>29.569561478933807</v>
      </c>
      <c r="W47" s="10">
        <f>PPRD!W47+RCV_RCY!W47+IMP!W47-EXP!W47+STK_CHG!W47-INTMARB!W47</f>
        <v>34.438435081685334</v>
      </c>
      <c r="X47" s="10">
        <f>PPRD!X47+RCV_RCY!X47+IMP!X47-EXP!X47+STK_CHG!X47-INTMARB!X47</f>
        <v>175.57730008598443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</f>
        <v>393.5679277730008</v>
      </c>
      <c r="D48" s="10">
        <f>PPRD!D48+RCV_RCY!D48+IMP!D48-EXP!D48+STK_CHG!D48-INTMARB!D48</f>
        <v>503.95889939810837</v>
      </c>
      <c r="E48" s="10">
        <f>PPRD!E48+RCV_RCY!E48+IMP!E48-EXP!E48+STK_CHG!E48-INTMARB!E48</f>
        <v>626.82889079965594</v>
      </c>
      <c r="F48" s="10">
        <f>PPRD!F48+RCV_RCY!F48+IMP!F48-EXP!F48+STK_CHG!F48-INTMARB!F48</f>
        <v>584.59234737747204</v>
      </c>
      <c r="G48" s="10">
        <f>PPRD!G48+RCV_RCY!G48+IMP!G48-EXP!G48+STK_CHG!G48-INTMARB!G48</f>
        <v>691.14359415305239</v>
      </c>
      <c r="H48" s="10">
        <f>PPRD!H48+RCV_RCY!H48+IMP!H48-EXP!H48+STK_CHG!H48-INTMARB!H48</f>
        <v>799.61478933791909</v>
      </c>
      <c r="I48" s="10">
        <f>PPRD!I48+RCV_RCY!I48+IMP!I48-EXP!I48+STK_CHG!I48-INTMARB!I48</f>
        <v>767.93740326741181</v>
      </c>
      <c r="J48" s="10">
        <f>PPRD!J48+RCV_RCY!J48+IMP!J48-EXP!J48+STK_CHG!J48-INTMARB!J48</f>
        <v>495.27085124677558</v>
      </c>
      <c r="K48" s="10">
        <f>PPRD!K48+RCV_RCY!K48+IMP!K48-EXP!K48+STK_CHG!K48-INTMARB!K48</f>
        <v>537.30773860705062</v>
      </c>
      <c r="L48" s="10">
        <f>PPRD!L48+RCV_RCY!L48+IMP!L48-EXP!L48+STK_CHG!L48-INTMARB!L48</f>
        <v>463.16999140154769</v>
      </c>
      <c r="M48" s="10">
        <f>PPRD!M48+RCV_RCY!M48+IMP!M48-EXP!M48+STK_CHG!M48-INTMARB!M48</f>
        <v>441.00507308684433</v>
      </c>
      <c r="N48" s="10">
        <f>PPRD!N48+RCV_RCY!N48+IMP!N48-EXP!N48+STK_CHG!N48-INTMARB!N48</f>
        <v>378.33190025795358</v>
      </c>
      <c r="O48" s="10">
        <f>PPRD!O48+RCV_RCY!O48+IMP!O48-EXP!O48+STK_CHG!O48-INTMARB!O48</f>
        <v>316.42304385210673</v>
      </c>
      <c r="P48" s="10">
        <f>PPRD!P48+RCV_RCY!P48+IMP!P48-EXP!P48+STK_CHG!P48-INTMARB!P48</f>
        <v>337.05932932072216</v>
      </c>
      <c r="Q48" s="10">
        <f>PPRD!Q48+RCV_RCY!Q48+IMP!Q48-EXP!Q48+STK_CHG!Q48-INTMARB!Q48</f>
        <v>386.73929492691315</v>
      </c>
      <c r="R48" s="10">
        <f>PPRD!R48+RCV_RCY!R48+IMP!R48-EXP!R48+STK_CHG!R48-INTMARB!R48</f>
        <v>349.2882201203783</v>
      </c>
      <c r="S48" s="10">
        <f>PPRD!S48+RCV_RCY!S48+IMP!S48-EXP!S48+STK_CHG!S48-INTMARB!S48</f>
        <v>256.80705073086841</v>
      </c>
      <c r="T48" s="10">
        <f>PPRD!T48+RCV_RCY!T48+IMP!T48-EXP!T48+STK_CHG!T48-INTMARB!T48</f>
        <v>298.02923473774723</v>
      </c>
      <c r="U48" s="10">
        <f>PPRD!U48+RCV_RCY!U48+IMP!U48-EXP!U48+STK_CHG!U48-INTMARB!U48</f>
        <v>263.73327601031815</v>
      </c>
      <c r="V48" s="10">
        <f>PPRD!V48+RCV_RCY!V48+IMP!V48-EXP!V48+STK_CHG!V48-INTMARB!V48</f>
        <v>260.21289767841785</v>
      </c>
      <c r="W48" s="10">
        <f>PPRD!W48+RCV_RCY!W48+IMP!W48-EXP!W48+STK_CHG!W48-INTMARB!W48</f>
        <v>275.20705073086845</v>
      </c>
      <c r="X48" s="10">
        <f>PPRD!X48+RCV_RCY!X48+IMP!X48-EXP!X48+STK_CHG!X48-INTMARB!X48</f>
        <v>234.58641444539978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</f>
        <v>-5.7609630266552019</v>
      </c>
      <c r="D49" s="10">
        <f>PPRD!D49+RCV_RCY!D49+IMP!D49-EXP!D49+STK_CHG!D49-INTMARB!D49</f>
        <v>-6.7211521926053308</v>
      </c>
      <c r="E49" s="10">
        <f>PPRD!E49+RCV_RCY!E49+IMP!E49-EXP!E49+STK_CHG!E49-INTMARB!E49</f>
        <v>-10.561736887360272</v>
      </c>
      <c r="F49" s="10">
        <f>PPRD!F49+RCV_RCY!F49+IMP!F49-EXP!F49+STK_CHG!F49-INTMARB!F49</f>
        <v>-7.6812553740326743</v>
      </c>
      <c r="G49" s="10">
        <f>PPRD!G49+RCV_RCY!G49+IMP!G49-EXP!G49+STK_CHG!G49-INTMARB!G49</f>
        <v>-7.6793637145313838</v>
      </c>
      <c r="H49" s="10">
        <f>PPRD!H49+RCV_RCY!H49+IMP!H49-EXP!H49+STK_CHG!H49-INTMARB!H49</f>
        <v>-3.839638865004301</v>
      </c>
      <c r="I49" s="10">
        <f>PPRD!I49+RCV_RCY!I49+IMP!I49-EXP!I49+STK_CHG!I49-INTMARB!I49</f>
        <v>-6.719432502149612</v>
      </c>
      <c r="J49" s="10">
        <f>PPRD!J49+RCV_RCY!J49+IMP!J49-EXP!J49+STK_CHG!J49-INTMARB!J49</f>
        <v>-1.9108340498710241</v>
      </c>
      <c r="K49" s="10">
        <f>PPRD!K49+RCV_RCY!K49+IMP!K49-EXP!K49+STK_CHG!K49-INTMARB!K49</f>
        <v>-4.7769561478933786</v>
      </c>
      <c r="L49" s="10">
        <f>PPRD!L49+RCV_RCY!L49+IMP!L49-EXP!L49+STK_CHG!L49-INTMARB!L49</f>
        <v>-2.8662080825451417</v>
      </c>
      <c r="M49" s="10">
        <f>PPRD!M49+RCV_RCY!M49+IMP!M49-EXP!M49+STK_CHG!M49-INTMARB!M49</f>
        <v>-0.95546001719690477</v>
      </c>
      <c r="N49" s="10">
        <f>PPRD!N49+RCV_RCY!N49+IMP!N49-EXP!N49+STK_CHG!N49-INTMARB!N49</f>
        <v>-3.8214961306964739</v>
      </c>
      <c r="O49" s="10">
        <f>PPRD!O49+RCV_RCY!O49+IMP!O49-EXP!O49+STK_CHG!O49-INTMARB!O49</f>
        <v>-2.8661220980223563</v>
      </c>
      <c r="P49" s="10">
        <f>PPRD!P49+RCV_RCY!P49+IMP!P49-EXP!P49+STK_CHG!P49-INTMARB!P49</f>
        <v>1.9107480653482365</v>
      </c>
      <c r="Q49" s="10">
        <f>PPRD!Q49+RCV_RCY!Q49+IMP!Q49-EXP!Q49+STK_CHG!Q49-INTMARB!Q49</f>
        <v>8.5984522784743334E-5</v>
      </c>
      <c r="R49" s="10">
        <f>PPRD!R49+RCV_RCY!R49+IMP!R49-EXP!R49+STK_CHG!R49-INTMARB!R49</f>
        <v>-6.6613381477509392E-16</v>
      </c>
      <c r="S49" s="10">
        <f>PPRD!S49+RCV_RCY!S49+IMP!S49-EXP!S49+STK_CHG!S49-INTMARB!S49</f>
        <v>0</v>
      </c>
      <c r="T49" s="10">
        <f>PPRD!T49+RCV_RCY!T49+IMP!T49-EXP!T49+STK_CHG!T49-INTMARB!T49</f>
        <v>-0.99836629406706701</v>
      </c>
      <c r="U49" s="10">
        <f>PPRD!U49+RCV_RCY!U49+IMP!U49-EXP!U49+STK_CHG!U49-INTMARB!U49</f>
        <v>-1.379621668099742</v>
      </c>
      <c r="V49" s="10">
        <f>PPRD!V49+RCV_RCY!V49+IMP!V49-EXP!V49+STK_CHG!V49-INTMARB!V49</f>
        <v>0.51779879621668112</v>
      </c>
      <c r="W49" s="10">
        <f>PPRD!W49+RCV_RCY!W49+IMP!W49-EXP!W49+STK_CHG!W49-INTMARB!W49</f>
        <v>-0.48727429062768712</v>
      </c>
      <c r="X49" s="10">
        <f>PPRD!X49+RCV_RCY!X49+IMP!X49-EXP!X49+STK_CHG!X49-INTMARB!X49</f>
        <v>2.4391229578675846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</f>
        <v>84.494067067927773</v>
      </c>
      <c r="D50" s="10">
        <f>PPRD!D50+RCV_RCY!D50+IMP!D50-EXP!D50+STK_CHG!D50-INTMARB!D50</f>
        <v>276.52622527944965</v>
      </c>
      <c r="E50" s="10">
        <f>PPRD!E50+RCV_RCY!E50+IMP!E50-EXP!E50+STK_CHG!E50-INTMARB!E50</f>
        <v>773.88933791917452</v>
      </c>
      <c r="F50" s="10">
        <f>PPRD!F50+RCV_RCY!F50+IMP!F50-EXP!F50+STK_CHG!F50-INTMARB!F50</f>
        <v>542.49062768701617</v>
      </c>
      <c r="G50" s="10">
        <f>PPRD!G50+RCV_RCY!G50+IMP!G50-EXP!G50+STK_CHG!G50-INTMARB!G50</f>
        <v>596.66689595872731</v>
      </c>
      <c r="H50" s="10">
        <f>PPRD!H50+RCV_RCY!H50+IMP!H50-EXP!H50+STK_CHG!H50-INTMARB!H50</f>
        <v>680.263026655202</v>
      </c>
      <c r="I50" s="10">
        <f>PPRD!I50+RCV_RCY!I50+IMP!I50-EXP!I50+STK_CHG!I50-INTMARB!I50</f>
        <v>157.78761822871888</v>
      </c>
      <c r="J50" s="10">
        <f>PPRD!J50+RCV_RCY!J50+IMP!J50-EXP!J50+STK_CHG!J50-INTMARB!J50</f>
        <v>-42.842992261392951</v>
      </c>
      <c r="K50" s="10">
        <f>PPRD!K50+RCV_RCY!K50+IMP!K50-EXP!K50+STK_CHG!K50-INTMARB!K50</f>
        <v>143.15829750644883</v>
      </c>
      <c r="L50" s="10">
        <f>PPRD!L50+RCV_RCY!L50+IMP!L50-EXP!L50+STK_CHG!L50-INTMARB!L50</f>
        <v>-41.798022355975917</v>
      </c>
      <c r="M50" s="10">
        <f>PPRD!M50+RCV_RCY!M50+IMP!M50-EXP!M50+STK_CHG!M50-INTMARB!M50</f>
        <v>-79.416337059329322</v>
      </c>
      <c r="N50" s="10">
        <f>PPRD!N50+RCV_RCY!N50+IMP!N50-EXP!N50+STK_CHG!N50-INTMARB!N50</f>
        <v>-55.382373172828892</v>
      </c>
      <c r="O50" s="10">
        <f>PPRD!O50+RCV_RCY!O50+IMP!O50-EXP!O50+STK_CHG!O50-INTMARB!O50</f>
        <v>-87.775924333619955</v>
      </c>
      <c r="P50" s="10">
        <f>PPRD!P50+RCV_RCY!P50+IMP!P50-EXP!P50+STK_CHG!P50-INTMARB!P50</f>
        <v>-260.19277730008594</v>
      </c>
      <c r="Q50" s="10">
        <f>PPRD!Q50+RCV_RCY!Q50+IMP!Q50-EXP!Q50+STK_CHG!Q50-INTMARB!Q50</f>
        <v>-143.15821152192606</v>
      </c>
      <c r="R50" s="10">
        <f>PPRD!R50+RCV_RCY!R50+IMP!R50-EXP!R50+STK_CHG!R50-INTMARB!R50</f>
        <v>-164.05726569217541</v>
      </c>
      <c r="S50" s="10">
        <f>PPRD!S50+RCV_RCY!S50+IMP!S50-EXP!S50+STK_CHG!S50-INTMARB!S50</f>
        <v>-156.74264832330175</v>
      </c>
      <c r="T50" s="10">
        <f>PPRD!T50+RCV_RCY!T50+IMP!T50-EXP!T50+STK_CHG!T50-INTMARB!T50</f>
        <v>-159.81057609630267</v>
      </c>
      <c r="U50" s="10">
        <f>PPRD!U50+RCV_RCY!U50+IMP!U50-EXP!U50+STK_CHG!U50-INTMARB!U50</f>
        <v>-146.19905417024935</v>
      </c>
      <c r="V50" s="10">
        <f>PPRD!V50+RCV_RCY!V50+IMP!V50-EXP!V50+STK_CHG!V50-INTMARB!V50</f>
        <v>-142.80816852966467</v>
      </c>
      <c r="W50" s="10">
        <f>PPRD!W50+RCV_RCY!W50+IMP!W50-EXP!W50+STK_CHG!W50-INTMARB!W50</f>
        <v>-117.36053310404122</v>
      </c>
      <c r="X50" s="10">
        <f>PPRD!X50+RCV_RCY!X50+IMP!X50-EXP!X50+STK_CHG!X50-INTMARB!X50</f>
        <v>-103.57033533963886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</f>
        <v>2033.8134135855551</v>
      </c>
      <c r="D51" s="37">
        <f>PPRD!D51+RCV_RCY!D51+IMP!D51-EXP!D51+STK_CHG!D51-INTMARB!D51</f>
        <v>2255.0730868443679</v>
      </c>
      <c r="E51" s="37">
        <f>PPRD!E51+RCV_RCY!E51+IMP!E51-EXP!E51+STK_CHG!E51-INTMARB!E51</f>
        <v>2729.3422184006881</v>
      </c>
      <c r="F51" s="37">
        <f>PPRD!F51+RCV_RCY!F51+IMP!F51-EXP!F51+STK_CHG!F51-INTMARB!F51</f>
        <v>2636.2854686156493</v>
      </c>
      <c r="G51" s="37">
        <f>PPRD!G51+RCV_RCY!G51+IMP!G51-EXP!G51+STK_CHG!G51-INTMARB!G51</f>
        <v>3303.4393809114358</v>
      </c>
      <c r="H51" s="37">
        <f>PPRD!H51+RCV_RCY!H51+IMP!H51-EXP!H51+STK_CHG!H51-INTMARB!H51</f>
        <v>3750.6878761822868</v>
      </c>
      <c r="I51" s="37">
        <f>PPRD!I51+RCV_RCY!I51+IMP!I51-EXP!I51+STK_CHG!I51-INTMARB!I51</f>
        <v>3639.5958727429061</v>
      </c>
      <c r="J51" s="37">
        <f>PPRD!J51+RCV_RCY!J51+IMP!J51-EXP!J51+STK_CHG!J51-INTMARB!J51</f>
        <v>3808.3619948409287</v>
      </c>
      <c r="K51" s="37">
        <f>PPRD!K51+RCV_RCY!K51+IMP!K51-EXP!K51+STK_CHG!K51-INTMARB!K51</f>
        <v>4138.5210662080826</v>
      </c>
      <c r="L51" s="37">
        <f>PPRD!L51+RCV_RCY!L51+IMP!L51-EXP!L51+STK_CHG!L51-INTMARB!L51</f>
        <v>4217.2184006878761</v>
      </c>
      <c r="M51" s="37">
        <f>PPRD!M51+RCV_RCY!M51+IMP!M51-EXP!M51+STK_CHG!M51-INTMARB!M51</f>
        <v>4488.5210662080826</v>
      </c>
      <c r="N51" s="37">
        <f>PPRD!N51+RCV_RCY!N51+IMP!N51-EXP!N51+STK_CHG!N51-INTMARB!N51</f>
        <v>4463.6500429922617</v>
      </c>
      <c r="O51" s="37">
        <f>PPRD!O51+RCV_RCY!O51+IMP!O51-EXP!O51+STK_CHG!O51-INTMARB!O51</f>
        <v>3932.6311263972475</v>
      </c>
      <c r="P51" s="37">
        <f>PPRD!P51+RCV_RCY!P51+IMP!P51-EXP!P51+STK_CHG!P51-INTMARB!P51</f>
        <v>3755.8684436801373</v>
      </c>
      <c r="Q51" s="37">
        <f>PPRD!Q51+RCV_RCY!Q51+IMP!Q51-EXP!Q51+STK_CHG!Q51-INTMARB!Q51</f>
        <v>3473.3447979363714</v>
      </c>
      <c r="R51" s="37">
        <f>PPRD!R51+RCV_RCY!R51+IMP!R51-EXP!R51+STK_CHG!R51-INTMARB!R51</f>
        <v>4050.8820292347373</v>
      </c>
      <c r="S51" s="37">
        <f>PPRD!S51+RCV_RCY!S51+IMP!S51-EXP!S51+STK_CHG!S51-INTMARB!S51</f>
        <v>4322.843336199483</v>
      </c>
      <c r="T51" s="37">
        <f>PPRD!T51+RCV_RCY!T51+IMP!T51-EXP!T51+STK_CHG!T51-INTMARB!T51</f>
        <v>5415.3956147893377</v>
      </c>
      <c r="U51" s="37">
        <f>PPRD!U51+RCV_RCY!U51+IMP!U51-EXP!U51+STK_CHG!U51-INTMARB!U51</f>
        <v>5043.4699054170242</v>
      </c>
      <c r="V51" s="37">
        <f>PPRD!V51+RCV_RCY!V51+IMP!V51-EXP!V51+STK_CHG!V51-INTMARB!V51</f>
        <v>5302.6675838349101</v>
      </c>
      <c r="W51" s="37">
        <f>PPRD!W51+RCV_RCY!W51+IMP!W51-EXP!W51+STK_CHG!W51-INTMARB!W51</f>
        <v>5204.051332760102</v>
      </c>
      <c r="X51" s="37">
        <f>PPRD!X51+RCV_RCY!X51+IMP!X51-EXP!X51+STK_CHG!X51-INTMARB!X51</f>
        <v>4972.7472055030084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3759.3196904557176</v>
      </c>
      <c r="D52" s="37">
        <f t="shared" si="20"/>
        <v>4009.5442820292346</v>
      </c>
      <c r="E52" s="37">
        <f t="shared" si="20"/>
        <v>3551.8868443680144</v>
      </c>
      <c r="F52" s="37">
        <f t="shared" si="20"/>
        <v>4241.2391229578689</v>
      </c>
      <c r="G52" s="37">
        <f t="shared" si="20"/>
        <v>3799.488650042992</v>
      </c>
      <c r="H52" s="37">
        <f t="shared" si="20"/>
        <v>3474.5134995700773</v>
      </c>
      <c r="I52" s="37">
        <f t="shared" si="20"/>
        <v>4212.5337919174553</v>
      </c>
      <c r="J52" s="37">
        <f t="shared" si="20"/>
        <v>4480.6456577815979</v>
      </c>
      <c r="K52" s="37">
        <f t="shared" si="20"/>
        <v>4329.3711092003441</v>
      </c>
      <c r="L52" s="37">
        <f t="shared" si="20"/>
        <v>4785.6300945829735</v>
      </c>
      <c r="M52" s="37">
        <f t="shared" si="20"/>
        <v>5459.1559759243346</v>
      </c>
      <c r="N52" s="37">
        <f t="shared" si="20"/>
        <v>5137.8755803955282</v>
      </c>
      <c r="O52" s="37">
        <f t="shared" si="20"/>
        <v>4354.5014617368861</v>
      </c>
      <c r="P52" s="37">
        <f t="shared" si="20"/>
        <v>5300.9135855545992</v>
      </c>
      <c r="Q52" s="37">
        <f t="shared" si="20"/>
        <v>5512.6337919174557</v>
      </c>
      <c r="R52" s="37">
        <f t="shared" si="20"/>
        <v>4965.6063628546854</v>
      </c>
      <c r="S52" s="37">
        <f t="shared" si="20"/>
        <v>5625.3350816852935</v>
      </c>
      <c r="T52" s="37">
        <f t="shared" si="20"/>
        <v>4831.9021496130708</v>
      </c>
      <c r="U52" s="37">
        <f t="shared" si="20"/>
        <v>5459.2176268271724</v>
      </c>
      <c r="V52" s="37">
        <f t="shared" si="20"/>
        <v>5378.8899398108324</v>
      </c>
      <c r="W52" s="37">
        <f t="shared" si="20"/>
        <v>5650.9245055889924</v>
      </c>
      <c r="X52" s="37">
        <f t="shared" ref="X52" si="21">SUM(X53:X70)</f>
        <v>5882.0670679277728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</f>
        <v>973.6027515047291</v>
      </c>
      <c r="D53" s="10">
        <f>PPRD!D53+RCV_RCY!D53+IMP!D53-EXP!D53+STK_CHG!D53-INTMARB!D53</f>
        <v>1206.7067927773001</v>
      </c>
      <c r="E53" s="10">
        <f>PPRD!E53+RCV_RCY!E53+IMP!E53-EXP!E53+STK_CHG!E53-INTMARB!E53</f>
        <v>670.67927773000861</v>
      </c>
      <c r="F53" s="10">
        <f>PPRD!F53+RCV_RCY!F53+IMP!F53-EXP!F53+STK_CHG!F53-INTMARB!F53</f>
        <v>1351.934651762683</v>
      </c>
      <c r="G53" s="10">
        <f>PPRD!G53+RCV_RCY!G53+IMP!G53-EXP!G53+STK_CHG!G53-INTMARB!G53</f>
        <v>848.58134135855539</v>
      </c>
      <c r="H53" s="10">
        <f>PPRD!H53+RCV_RCY!H53+IMP!H53-EXP!H53+STK_CHG!H53-INTMARB!H53</f>
        <v>406.76380051590712</v>
      </c>
      <c r="I53" s="10">
        <f>PPRD!I53+RCV_RCY!I53+IMP!I53-EXP!I53+STK_CHG!I53-INTMARB!I53</f>
        <v>946.01711092003438</v>
      </c>
      <c r="J53" s="10">
        <f>PPRD!J53+RCV_RCY!J53+IMP!J53-EXP!J53+STK_CHG!J53-INTMARB!J53</f>
        <v>867.75339638865</v>
      </c>
      <c r="K53" s="10">
        <f>PPRD!K53+RCV_RCY!K53+IMP!K53-EXP!K53+STK_CHG!K53-INTMARB!K53</f>
        <v>584.61281169389497</v>
      </c>
      <c r="L53" s="10">
        <f>PPRD!L53+RCV_RCY!L53+IMP!L53-EXP!L53+STK_CHG!L53-INTMARB!L53</f>
        <v>712.31874462596727</v>
      </c>
      <c r="M53" s="10">
        <f>PPRD!M53+RCV_RCY!M53+IMP!M53-EXP!M53+STK_CHG!M53-INTMARB!M53</f>
        <v>1388.4692175408429</v>
      </c>
      <c r="N53" s="10">
        <f>PPRD!N53+RCV_RCY!N53+IMP!N53-EXP!N53+STK_CHG!N53-INTMARB!N53</f>
        <v>992.19372312983648</v>
      </c>
      <c r="O53" s="10">
        <f>PPRD!O53+RCV_RCY!O53+IMP!O53-EXP!O53+STK_CHG!O53-INTMARB!O53</f>
        <v>483.4664660361135</v>
      </c>
      <c r="P53" s="10">
        <f>PPRD!P53+RCV_RCY!P53+IMP!P53-EXP!P53+STK_CHG!P53-INTMARB!P53</f>
        <v>1180.6034393809109</v>
      </c>
      <c r="Q53" s="10">
        <f>PPRD!Q53+RCV_RCY!Q53+IMP!Q53-EXP!Q53+STK_CHG!Q53-INTMARB!Q53</f>
        <v>1338.6855546001721</v>
      </c>
      <c r="R53" s="10">
        <f>PPRD!R53+RCV_RCY!R53+IMP!R53-EXP!R53+STK_CHG!R53-INTMARB!R53</f>
        <v>744.6694754944109</v>
      </c>
      <c r="S53" s="10">
        <f>PPRD!S53+RCV_RCY!S53+IMP!S53-EXP!S53+STK_CHG!S53-INTMARB!S53</f>
        <v>1351.962424763542</v>
      </c>
      <c r="T53" s="10">
        <f>PPRD!T53+RCV_RCY!T53+IMP!T53-EXP!T53+STK_CHG!T53-INTMARB!T53</f>
        <v>507.0406706792777</v>
      </c>
      <c r="U53" s="10">
        <f>PPRD!U53+RCV_RCY!U53+IMP!U53-EXP!U53+STK_CHG!U53-INTMARB!U53</f>
        <v>1065.6361994840929</v>
      </c>
      <c r="V53" s="10">
        <f>PPRD!V53+RCV_RCY!V53+IMP!V53-EXP!V53+STK_CHG!V53-INTMARB!V53</f>
        <v>758.18693035253648</v>
      </c>
      <c r="W53" s="10">
        <f>PPRD!W53+RCV_RCY!W53+IMP!W53-EXP!W53+STK_CHG!W53-INTMARB!W53</f>
        <v>1038.9149613069651</v>
      </c>
      <c r="X53" s="10">
        <f>PPRD!X53+RCV_RCY!X53+IMP!X53-EXP!X53+STK_CHG!X53-INTMARB!X53</f>
        <v>1023.864402407567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</f>
        <v>0</v>
      </c>
      <c r="D54" s="10">
        <f>PPRD!D54+RCV_RCY!D54+IMP!D54-EXP!D54+STK_CHG!D54-INTMARB!D54</f>
        <v>0</v>
      </c>
      <c r="E54" s="10">
        <f>PPRD!E54+RCV_RCY!E54+IMP!E54-EXP!E54+STK_CHG!E54-INTMARB!E54</f>
        <v>0</v>
      </c>
      <c r="F54" s="10">
        <f>PPRD!F54+RCV_RCY!F54+IMP!F54-EXP!F54+STK_CHG!F54-INTMARB!F54</f>
        <v>0</v>
      </c>
      <c r="G54" s="10">
        <f>PPRD!G54+RCV_RCY!G54+IMP!G54-EXP!G54+STK_CHG!G54-INTMARB!G54</f>
        <v>0</v>
      </c>
      <c r="H54" s="10">
        <f>PPRD!H54+RCV_RCY!H54+IMP!H54-EXP!H54+STK_CHG!H54-INTMARB!H54</f>
        <v>0</v>
      </c>
      <c r="I54" s="10">
        <f>PPRD!I54+RCV_RCY!I54+IMP!I54-EXP!I54+STK_CHG!I54-INTMARB!I54</f>
        <v>0</v>
      </c>
      <c r="J54" s="10">
        <f>PPRD!J54+RCV_RCY!J54+IMP!J54-EXP!J54+STK_CHG!J54-INTMARB!J54</f>
        <v>0</v>
      </c>
      <c r="K54" s="10">
        <f>PPRD!K54+RCV_RCY!K54+IMP!K54-EXP!K54+STK_CHG!K54-INTMARB!K54</f>
        <v>0</v>
      </c>
      <c r="L54" s="10">
        <f>PPRD!L54+RCV_RCY!L54+IMP!L54-EXP!L54+STK_CHG!L54-INTMARB!L54</f>
        <v>0</v>
      </c>
      <c r="M54" s="10">
        <f>PPRD!M54+RCV_RCY!M54+IMP!M54-EXP!M54+STK_CHG!M54-INTMARB!M54</f>
        <v>0</v>
      </c>
      <c r="N54" s="10">
        <f>PPRD!N54+RCV_RCY!N54+IMP!N54-EXP!N54+STK_CHG!N54-INTMARB!N54</f>
        <v>0</v>
      </c>
      <c r="O54" s="10">
        <f>PPRD!O54+RCV_RCY!O54+IMP!O54-EXP!O54+STK_CHG!O54-INTMARB!O54</f>
        <v>2.579535683576956E-4</v>
      </c>
      <c r="P54" s="10">
        <f>PPRD!P54+RCV_RCY!P54+IMP!P54-EXP!P54+STK_CHG!P54-INTMARB!P54</f>
        <v>1.719690455717971E-4</v>
      </c>
      <c r="Q54" s="10">
        <f>PPRD!Q54+RCV_RCY!Q54+IMP!Q54-EXP!Q54+STK_CHG!Q54-INTMARB!Q54</f>
        <v>2.2355975924333621E-3</v>
      </c>
      <c r="R54" s="10">
        <f>PPRD!R54+RCV_RCY!R54+IMP!R54-EXP!R54+STK_CHG!R54-INTMARB!R54</f>
        <v>2.3215821152192599E-3</v>
      </c>
      <c r="S54" s="10">
        <f>PPRD!S54+RCV_RCY!S54+IMP!S54-EXP!S54+STK_CHG!S54-INTMARB!S54</f>
        <v>3.869303525365434E-3</v>
      </c>
      <c r="T54" s="10">
        <f>PPRD!T54+RCV_RCY!T54+IMP!T54-EXP!T54+STK_CHG!T54-INTMARB!T54</f>
        <v>5.159071367153912E-4</v>
      </c>
      <c r="U54" s="10">
        <f>PPRD!U54+RCV_RCY!U54+IMP!U54-EXP!U54+STK_CHG!U54-INTMARB!U54</f>
        <v>0</v>
      </c>
      <c r="V54" s="10">
        <f>PPRD!V54+RCV_RCY!V54+IMP!V54-EXP!V54+STK_CHG!V54-INTMARB!V54</f>
        <v>0</v>
      </c>
      <c r="W54" s="10">
        <f>PPRD!W54+RCV_RCY!W54+IMP!W54-EXP!W54+STK_CHG!W54-INTMARB!W54</f>
        <v>0</v>
      </c>
      <c r="X54" s="10">
        <f>PPRD!X54+RCV_RCY!X54+IMP!X54-EXP!X54+STK_CHG!X54-INTMARB!X54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</f>
        <v>14.445399828030951</v>
      </c>
      <c r="D55" s="10">
        <f>PPRD!D55+RCV_RCY!D55+IMP!D55-EXP!D55+STK_CHG!D55-INTMARB!D55</f>
        <v>22.012037833190021</v>
      </c>
      <c r="E55" s="10">
        <f>PPRD!E55+RCV_RCY!E55+IMP!E55-EXP!E55+STK_CHG!E55-INTMARB!E55</f>
        <v>31.12639724849527</v>
      </c>
      <c r="F55" s="10">
        <f>PPRD!F55+RCV_RCY!F55+IMP!F55-EXP!F55+STK_CHG!F55-INTMARB!F55</f>
        <v>42.648323301805682</v>
      </c>
      <c r="G55" s="10">
        <f>PPRD!G55+RCV_RCY!G55+IMP!G55-EXP!G55+STK_CHG!G55-INTMARB!G55</f>
        <v>70.191745485812547</v>
      </c>
      <c r="H55" s="10">
        <f>PPRD!H55+RCV_RCY!H55+IMP!H55-EXP!H55+STK_CHG!H55-INTMARB!H55</f>
        <v>152.4731728288908</v>
      </c>
      <c r="I55" s="10">
        <f>PPRD!I55+RCV_RCY!I55+IMP!I55-EXP!I55+STK_CHG!I55-INTMARB!I55</f>
        <v>251.54531384350821</v>
      </c>
      <c r="J55" s="10">
        <f>PPRD!J55+RCV_RCY!J55+IMP!J55-EXP!J55+STK_CHG!J55-INTMARB!J55</f>
        <v>347.0944110060189</v>
      </c>
      <c r="K55" s="10">
        <f>PPRD!K55+RCV_RCY!K55+IMP!K55-EXP!K55+STK_CHG!K55-INTMARB!K55</f>
        <v>495.04557179707649</v>
      </c>
      <c r="L55" s="10">
        <f>PPRD!L55+RCV_RCY!L55+IMP!L55-EXP!L55+STK_CHG!L55-INTMARB!L55</f>
        <v>651.50154772141013</v>
      </c>
      <c r="M55" s="10">
        <f>PPRD!M55+RCV_RCY!M55+IMP!M55-EXP!M55+STK_CHG!M55-INTMARB!M55</f>
        <v>789.47308684436803</v>
      </c>
      <c r="N55" s="10">
        <f>PPRD!N55+RCV_RCY!N55+IMP!N55-EXP!N55+STK_CHG!N55-INTMARB!N55</f>
        <v>787.75683576956135</v>
      </c>
      <c r="O55" s="10">
        <f>PPRD!O55+RCV_RCY!O55+IMP!O55-EXP!O55+STK_CHG!O55-INTMARB!O55</f>
        <v>882.18211521926048</v>
      </c>
      <c r="P55" s="10">
        <f>PPRD!P55+RCV_RCY!P55+IMP!P55-EXP!P55+STK_CHG!P55-INTMARB!P55</f>
        <v>1033.0697334479789</v>
      </c>
      <c r="Q55" s="10">
        <f>PPRD!Q55+RCV_RCY!Q55+IMP!Q55-EXP!Q55+STK_CHG!Q55-INTMARB!Q55</f>
        <v>1041.3925193465179</v>
      </c>
      <c r="R55" s="10">
        <f>PPRD!R55+RCV_RCY!R55+IMP!R55-EXP!R55+STK_CHG!R55-INTMARB!R55</f>
        <v>998.07721410146178</v>
      </c>
      <c r="S55" s="10">
        <f>PPRD!S55+RCV_RCY!S55+IMP!S55-EXP!S55+STK_CHG!S55-INTMARB!S55</f>
        <v>1072.579191745486</v>
      </c>
      <c r="T55" s="10">
        <f>PPRD!T55+RCV_RCY!T55+IMP!T55-EXP!T55+STK_CHG!T55-INTMARB!T55</f>
        <v>1053.1257953568361</v>
      </c>
      <c r="U55" s="10">
        <f>PPRD!U55+RCV_RCY!U55+IMP!U55-EXP!U55+STK_CHG!U55-INTMARB!U55</f>
        <v>1084.8309544282031</v>
      </c>
      <c r="V55" s="10">
        <f>PPRD!V55+RCV_RCY!V55+IMP!V55-EXP!V55+STK_CHG!V55-INTMARB!V55</f>
        <v>1175.146087704213</v>
      </c>
      <c r="W55" s="10">
        <f>PPRD!W55+RCV_RCY!W55+IMP!W55-EXP!W55+STK_CHG!W55-INTMARB!W55</f>
        <v>1057.494668959587</v>
      </c>
      <c r="X55" s="10">
        <f>PPRD!X55+RCV_RCY!X55+IMP!X55-EXP!X55+STK_CHG!X55-INTMARB!X55</f>
        <v>1136.3382631126401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</f>
        <v>8.5984522785898534E-2</v>
      </c>
      <c r="D56" s="10">
        <f>PPRD!D56+RCV_RCY!D56+IMP!D56-EXP!D56+STK_CHG!D56-INTMARB!D56</f>
        <v>8.5984522785898534E-2</v>
      </c>
      <c r="E56" s="10">
        <f>PPRD!E56+RCV_RCY!E56+IMP!E56-EXP!E56+STK_CHG!E56-INTMARB!E56</f>
        <v>0.1719690455717971</v>
      </c>
      <c r="F56" s="10">
        <f>PPRD!F56+RCV_RCY!F56+IMP!F56-EXP!F56+STK_CHG!F56-INTMARB!F56</f>
        <v>0.25795356835769562</v>
      </c>
      <c r="G56" s="10">
        <f>PPRD!G56+RCV_RCY!G56+IMP!G56-EXP!G56+STK_CHG!G56-INTMARB!G56</f>
        <v>0.25795356835769562</v>
      </c>
      <c r="H56" s="10">
        <f>PPRD!H56+RCV_RCY!H56+IMP!H56-EXP!H56+STK_CHG!H56-INTMARB!H56</f>
        <v>0.25795356835769562</v>
      </c>
      <c r="I56" s="10">
        <f>PPRD!I56+RCV_RCY!I56+IMP!I56-EXP!I56+STK_CHG!I56-INTMARB!I56</f>
        <v>0.41272570937231301</v>
      </c>
      <c r="J56" s="10">
        <f>PPRD!J56+RCV_RCY!J56+IMP!J56-EXP!J56+STK_CHG!J56-INTMARB!J56</f>
        <v>2.0636285468615649</v>
      </c>
      <c r="K56" s="10">
        <f>PPRD!K56+RCV_RCY!K56+IMP!K56-EXP!K56+STK_CHG!K56-INTMARB!K56</f>
        <v>3.485296646603611</v>
      </c>
      <c r="L56" s="10">
        <f>PPRD!L56+RCV_RCY!L56+IMP!L56-EXP!L56+STK_CHG!L56-INTMARB!L56</f>
        <v>13.75752364574377</v>
      </c>
      <c r="M56" s="10">
        <f>PPRD!M56+RCV_RCY!M56+IMP!M56-EXP!M56+STK_CHG!M56-INTMARB!M56</f>
        <v>18.171109200343938</v>
      </c>
      <c r="N56" s="10">
        <f>PPRD!N56+RCV_RCY!N56+IMP!N56-EXP!N56+STK_CHG!N56-INTMARB!N56</f>
        <v>24.069561478933789</v>
      </c>
      <c r="O56" s="10">
        <f>PPRD!O56+RCV_RCY!O56+IMP!O56-EXP!O56+STK_CHG!O56-INTMARB!O56</f>
        <v>33.76139294926913</v>
      </c>
      <c r="P56" s="10">
        <f>PPRD!P56+RCV_RCY!P56+IMP!P56-EXP!P56+STK_CHG!P56-INTMARB!P56</f>
        <v>41.198624247635422</v>
      </c>
      <c r="Q56" s="10">
        <f>PPRD!Q56+RCV_RCY!Q56+IMP!Q56-EXP!Q56+STK_CHG!Q56-INTMARB!Q56</f>
        <v>53.939466895958716</v>
      </c>
      <c r="R56" s="10">
        <f>PPRD!R56+RCV_RCY!R56+IMP!R56-EXP!R56+STK_CHG!R56-INTMARB!R56</f>
        <v>68.457007738607047</v>
      </c>
      <c r="S56" s="10">
        <f>PPRD!S56+RCV_RCY!S56+IMP!S56-EXP!S56+STK_CHG!S56-INTMARB!S56</f>
        <v>74.858383490971619</v>
      </c>
      <c r="T56" s="10">
        <f>PPRD!T56+RCV_RCY!T56+IMP!T56-EXP!T56+STK_CHG!T56-INTMARB!T56</f>
        <v>85.257609630266558</v>
      </c>
      <c r="U56" s="10">
        <f>PPRD!U56+RCV_RCY!U56+IMP!U56-EXP!U56+STK_CHG!U56-INTMARB!U56</f>
        <v>86.491573516766977</v>
      </c>
      <c r="V56" s="10">
        <f>PPRD!V56+RCV_RCY!V56+IMP!V56-EXP!V56+STK_CHG!V56-INTMARB!V56</f>
        <v>115.41289767841791</v>
      </c>
      <c r="W56" s="10">
        <f>PPRD!W56+RCV_RCY!W56+IMP!W56-EXP!W56+STK_CHG!W56-INTMARB!W56</f>
        <v>147.51418744625971</v>
      </c>
      <c r="X56" s="10">
        <f>PPRD!X56+RCV_RCY!X56+IMP!X56-EXP!X56+STK_CHG!X56-INTMARB!X56</f>
        <v>192.36147893379189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</f>
        <v>18.39114359415305</v>
      </c>
      <c r="D57" s="10">
        <f>PPRD!D57+RCV_RCY!D57+IMP!D57-EXP!D57+STK_CHG!D57-INTMARB!D57</f>
        <v>19.012123817712808</v>
      </c>
      <c r="E57" s="10">
        <f>PPRD!E57+RCV_RCY!E57+IMP!E57-EXP!E57+STK_CHG!E57-INTMARB!E57</f>
        <v>19.633104041272571</v>
      </c>
      <c r="F57" s="10">
        <f>PPRD!F57+RCV_RCY!F57+IMP!F57-EXP!F57+STK_CHG!F57-INTMARB!F57</f>
        <v>20.30189165950129</v>
      </c>
      <c r="G57" s="10">
        <f>PPRD!G57+RCV_RCY!G57+IMP!G57-EXP!G57+STK_CHG!G57-INTMARB!G57</f>
        <v>20.922871883061049</v>
      </c>
      <c r="H57" s="10">
        <f>PPRD!H57+RCV_RCY!H57+IMP!H57-EXP!H57+STK_CHG!H57-INTMARB!H57</f>
        <v>22.42760103181427</v>
      </c>
      <c r="I57" s="10">
        <f>PPRD!I57+RCV_RCY!I57+IMP!I57-EXP!I57+STK_CHG!I57-INTMARB!I57</f>
        <v>23.597936371453141</v>
      </c>
      <c r="J57" s="10">
        <f>PPRD!J57+RCV_RCY!J57+IMP!J57-EXP!J57+STK_CHG!J57-INTMARB!J57</f>
        <v>25.580395528804811</v>
      </c>
      <c r="K57" s="10">
        <f>PPRD!K57+RCV_RCY!K57+IMP!K57-EXP!K57+STK_CHG!K57-INTMARB!K57</f>
        <v>30.23791917454858</v>
      </c>
      <c r="L57" s="10">
        <f>PPRD!L57+RCV_RCY!L57+IMP!L57-EXP!L57+STK_CHG!L57-INTMARB!L57</f>
        <v>34.871539122957863</v>
      </c>
      <c r="M57" s="10">
        <f>PPRD!M57+RCV_RCY!M57+IMP!M57-EXP!M57+STK_CHG!M57-INTMARB!M57</f>
        <v>48.079707652622517</v>
      </c>
      <c r="N57" s="10">
        <f>PPRD!N57+RCV_RCY!N57+IMP!N57-EXP!N57+STK_CHG!N57-INTMARB!N57</f>
        <v>59.496474634565772</v>
      </c>
      <c r="O57" s="10">
        <f>PPRD!O57+RCV_RCY!O57+IMP!O57-EXP!O57+STK_CHG!O57-INTMARB!O57</f>
        <v>67.354514187446256</v>
      </c>
      <c r="P57" s="10">
        <f>PPRD!P57+RCV_RCY!P57+IMP!P57-EXP!P57+STK_CHG!P57-INTMARB!P57</f>
        <v>72.752450558899397</v>
      </c>
      <c r="Q57" s="10">
        <f>PPRD!Q57+RCV_RCY!Q57+IMP!Q57-EXP!Q57+STK_CHG!Q57-INTMARB!Q57</f>
        <v>76.86061908856405</v>
      </c>
      <c r="R57" s="10">
        <f>PPRD!R57+RCV_RCY!R57+IMP!R57-EXP!R57+STK_CHG!R57-INTMARB!R57</f>
        <v>80.252192605331032</v>
      </c>
      <c r="S57" s="10">
        <f>PPRD!S57+RCV_RCY!S57+IMP!S57-EXP!S57+STK_CHG!S57-INTMARB!S57</f>
        <v>83.954342218400683</v>
      </c>
      <c r="T57" s="10">
        <f>PPRD!T57+RCV_RCY!T57+IMP!T57-EXP!T57+STK_CHG!T57-INTMARB!T57</f>
        <v>87.967669819432487</v>
      </c>
      <c r="U57" s="10">
        <f>PPRD!U57+RCV_RCY!U57+IMP!U57-EXP!U57+STK_CHG!U57-INTMARB!U57</f>
        <v>94.405417024935502</v>
      </c>
      <c r="V57" s="10">
        <f>PPRD!V57+RCV_RCY!V57+IMP!V57-EXP!V57+STK_CHG!V57-INTMARB!V57</f>
        <v>96.330696474634564</v>
      </c>
      <c r="W57" s="10">
        <f>PPRD!W57+RCV_RCY!W57+IMP!W57-EXP!W57+STK_CHG!W57-INTMARB!W57</f>
        <v>100.6920034393809</v>
      </c>
      <c r="X57" s="10">
        <f>PPRD!X57+RCV_RCY!X57+IMP!X57-EXP!X57+STK_CHG!X57-INTMARB!X57</f>
        <v>105.4800515907137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</f>
        <v>69.766895958727432</v>
      </c>
      <c r="D58" s="10">
        <f>PPRD!D58+RCV_RCY!D58+IMP!D58-EXP!D58+STK_CHG!D58-INTMARB!D58</f>
        <v>91.263026655202054</v>
      </c>
      <c r="E58" s="10">
        <f>PPRD!E58+RCV_RCY!E58+IMP!E58-EXP!E58+STK_CHG!E58-INTMARB!E58</f>
        <v>83.548323301805667</v>
      </c>
      <c r="F58" s="10">
        <f>PPRD!F58+RCV_RCY!F58+IMP!F58-EXP!F58+STK_CHG!F58-INTMARB!F58</f>
        <v>78.389251934651753</v>
      </c>
      <c r="G58" s="10">
        <f>PPRD!G58+RCV_RCY!G58+IMP!G58-EXP!G58+STK_CHG!G58-INTMARB!G58</f>
        <v>77.505503009458295</v>
      </c>
      <c r="H58" s="10">
        <f>PPRD!H58+RCV_RCY!H58+IMP!H58-EXP!H58+STK_CHG!H58-INTMARB!H58</f>
        <v>65.658727429062765</v>
      </c>
      <c r="I58" s="10">
        <f>PPRD!I58+RCV_RCY!I58+IMP!I58-EXP!I58+STK_CHG!I58-INTMARB!I58</f>
        <v>78.413069647463445</v>
      </c>
      <c r="J58" s="10">
        <f>PPRD!J58+RCV_RCY!J58+IMP!J58-EXP!J58+STK_CHG!J58-INTMARB!J58</f>
        <v>184.05468615649181</v>
      </c>
      <c r="K58" s="10">
        <f>PPRD!K58+RCV_RCY!K58+IMP!K58-EXP!K58+STK_CHG!K58-INTMARB!K58</f>
        <v>175.86225279449701</v>
      </c>
      <c r="L58" s="10">
        <f>PPRD!L58+RCV_RCY!L58+IMP!L58-EXP!L58+STK_CHG!L58-INTMARB!L58</f>
        <v>168.57747205503011</v>
      </c>
      <c r="M58" s="10">
        <f>PPRD!M58+RCV_RCY!M58+IMP!M58-EXP!M58+STK_CHG!M58-INTMARB!M58</f>
        <v>180.5674978503869</v>
      </c>
      <c r="N58" s="10">
        <f>PPRD!N58+RCV_RCY!N58+IMP!N58-EXP!N58+STK_CHG!N58-INTMARB!N58</f>
        <v>193.25021496130691</v>
      </c>
      <c r="O58" s="10">
        <f>PPRD!O58+RCV_RCY!O58+IMP!O58-EXP!O58+STK_CHG!O58-INTMARB!O58</f>
        <v>134.9957007738607</v>
      </c>
      <c r="P58" s="10">
        <f>PPRD!P58+RCV_RCY!P58+IMP!P58-EXP!P58+STK_CHG!P58-INTMARB!P58</f>
        <v>180.35253654342219</v>
      </c>
      <c r="Q58" s="10">
        <f>PPRD!Q58+RCV_RCY!Q58+IMP!Q58-EXP!Q58+STK_CHG!Q58-INTMARB!Q58</f>
        <v>188.42553740326741</v>
      </c>
      <c r="R58" s="10">
        <f>PPRD!R58+RCV_RCY!R58+IMP!R58-EXP!R58+STK_CHG!R58-INTMARB!R58</f>
        <v>186.99243336199481</v>
      </c>
      <c r="S58" s="10">
        <f>PPRD!S58+RCV_RCY!S58+IMP!S58-EXP!S58+STK_CHG!S58-INTMARB!S58</f>
        <v>157.6860705073087</v>
      </c>
      <c r="T58" s="10">
        <f>PPRD!T58+RCV_RCY!T58+IMP!T58-EXP!T58+STK_CHG!T58-INTMARB!T58</f>
        <v>198.9403267411866</v>
      </c>
      <c r="U58" s="10">
        <f>PPRD!U58+RCV_RCY!U58+IMP!U58-EXP!U58+STK_CHG!U58-INTMARB!U58</f>
        <v>211.63972484952711</v>
      </c>
      <c r="V58" s="10">
        <f>PPRD!V58+RCV_RCY!V58+IMP!V58-EXP!V58+STK_CHG!V58-INTMARB!V58</f>
        <v>197.92691315563201</v>
      </c>
      <c r="W58" s="10">
        <f>PPRD!W58+RCV_RCY!W58+IMP!W58-EXP!W58+STK_CHG!W58-INTMARB!W58</f>
        <v>199.1715391229578</v>
      </c>
      <c r="X58" s="10">
        <f>PPRD!X58+RCV_RCY!X58+IMP!X58-EXP!X58+STK_CHG!X58-INTMARB!X58</f>
        <v>164.0318142734308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</f>
        <v>2594.7501289767838</v>
      </c>
      <c r="D59" s="10">
        <f>PPRD!D59+RCV_RCY!D59+IMP!D59-EXP!D59+STK_CHG!D59-INTMARB!D59</f>
        <v>2582.3062768701629</v>
      </c>
      <c r="E59" s="10">
        <f>PPRD!E59+RCV_RCY!E59+IMP!E59-EXP!E59+STK_CHG!E59-INTMARB!E59</f>
        <v>2654.6527085124681</v>
      </c>
      <c r="F59" s="10">
        <f>PPRD!F59+RCV_RCY!F59+IMP!F59-EXP!F59+STK_CHG!F59-INTMARB!F59</f>
        <v>2652.2165090283752</v>
      </c>
      <c r="G59" s="10">
        <f>PPRD!G59+RCV_RCY!G59+IMP!G59-EXP!G59+STK_CHG!G59-INTMARB!G59</f>
        <v>2682.9798796216678</v>
      </c>
      <c r="H59" s="10">
        <f>PPRD!H59+RCV_RCY!H59+IMP!H59-EXP!H59+STK_CHG!H59-INTMARB!H59</f>
        <v>2713.313241616509</v>
      </c>
      <c r="I59" s="10">
        <f>PPRD!I59+RCV_RCY!I59+IMP!I59-EXP!I59+STK_CHG!I59-INTMARB!I59</f>
        <v>2731.274462596733</v>
      </c>
      <c r="J59" s="10">
        <f>PPRD!J59+RCV_RCY!J59+IMP!J59-EXP!J59+STK_CHG!J59-INTMARB!J59</f>
        <v>2807.8484952708509</v>
      </c>
      <c r="K59" s="10">
        <f>PPRD!K59+RCV_RCY!K59+IMP!K59-EXP!K59+STK_CHG!K59-INTMARB!K59</f>
        <v>2788.2153052450558</v>
      </c>
      <c r="L59" s="10">
        <f>PPRD!L59+RCV_RCY!L59+IMP!L59-EXP!L59+STK_CHG!L59-INTMARB!L59</f>
        <v>2856.334221840068</v>
      </c>
      <c r="M59" s="10">
        <f>PPRD!M59+RCV_RCY!M59+IMP!M59-EXP!M59+STK_CHG!M59-INTMARB!M59</f>
        <v>2582.2346517626829</v>
      </c>
      <c r="N59" s="10">
        <f>PPRD!N59+RCV_RCY!N59+IMP!N59-EXP!N59+STK_CHG!N59-INTMARB!N59</f>
        <v>2630.1711092003434</v>
      </c>
      <c r="O59" s="10">
        <f>PPRD!O59+RCV_RCY!O59+IMP!O59-EXP!O59+STK_CHG!O59-INTMARB!O59</f>
        <v>2292.6818572656916</v>
      </c>
      <c r="P59" s="10">
        <f>PPRD!P59+RCV_RCY!P59+IMP!P59-EXP!P59+STK_CHG!P59-INTMARB!P59</f>
        <v>2332.2107480653481</v>
      </c>
      <c r="Q59" s="10">
        <f>PPRD!Q59+RCV_RCY!Q59+IMP!Q59-EXP!Q59+STK_CHG!Q59-INTMARB!Q59</f>
        <v>2349.6465176268275</v>
      </c>
      <c r="R59" s="10">
        <f>PPRD!R59+RCV_RCY!R59+IMP!R59-EXP!R59+STK_CHG!R59-INTMARB!R59</f>
        <v>2338.6117798796213</v>
      </c>
      <c r="S59" s="10">
        <f>PPRD!S59+RCV_RCY!S59+IMP!S59-EXP!S59+STK_CHG!S59-INTMARB!S59</f>
        <v>2402.0492691315562</v>
      </c>
      <c r="T59" s="10">
        <f>PPRD!T59+RCV_RCY!T59+IMP!T59-EXP!T59+STK_CHG!T59-INTMARB!T59</f>
        <v>2420.5517626827173</v>
      </c>
      <c r="U59" s="10">
        <f>PPRD!U59+RCV_RCY!U59+IMP!U59-EXP!U59+STK_CHG!U59-INTMARB!U59</f>
        <v>2429.3700773860705</v>
      </c>
      <c r="V59" s="10">
        <f>PPRD!V59+RCV_RCY!V59+IMP!V59-EXP!V59+STK_CHG!V59-INTMARB!V59</f>
        <v>2537.3782459157355</v>
      </c>
      <c r="W59" s="10">
        <f>PPRD!W59+RCV_RCY!W59+IMP!W59-EXP!W59+STK_CHG!W59-INTMARB!W59</f>
        <v>2645.0981083404981</v>
      </c>
      <c r="X59" s="10">
        <f>PPRD!X59+RCV_RCY!X59+IMP!X59-EXP!X59+STK_CHG!X59-INTMARB!X59</f>
        <v>2699.9656061908859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</f>
        <v>0</v>
      </c>
      <c r="D60" s="10">
        <f>PPRD!D60+RCV_RCY!D60+IMP!D60-EXP!D60+STK_CHG!D60-INTMARB!D60</f>
        <v>0</v>
      </c>
      <c r="E60" s="10">
        <f>PPRD!E60+RCV_RCY!E60+IMP!E60-EXP!E60+STK_CHG!E60-INTMARB!E60</f>
        <v>0</v>
      </c>
      <c r="F60" s="10">
        <f>PPRD!F60+RCV_RCY!F60+IMP!F60-EXP!F60+STK_CHG!F60-INTMARB!F60</f>
        <v>0</v>
      </c>
      <c r="G60" s="10">
        <f>PPRD!G60+RCV_RCY!G60+IMP!G60-EXP!G60+STK_CHG!G60-INTMARB!G60</f>
        <v>0</v>
      </c>
      <c r="H60" s="10">
        <f>PPRD!H60+RCV_RCY!H60+IMP!H60-EXP!H60+STK_CHG!H60-INTMARB!H60</f>
        <v>0</v>
      </c>
      <c r="I60" s="10">
        <f>PPRD!I60+RCV_RCY!I60+IMP!I60-EXP!I60+STK_CHG!I60-INTMARB!I60</f>
        <v>0</v>
      </c>
      <c r="J60" s="10">
        <f>PPRD!J60+RCV_RCY!J60+IMP!J60-EXP!J60+STK_CHG!J60-INTMARB!J60</f>
        <v>0</v>
      </c>
      <c r="K60" s="10">
        <f>PPRD!K60+RCV_RCY!K60+IMP!K60-EXP!K60+STK_CHG!K60-INTMARB!K60</f>
        <v>0</v>
      </c>
      <c r="L60" s="10">
        <f>PPRD!L60+RCV_RCY!L60+IMP!L60-EXP!L60+STK_CHG!L60-INTMARB!L60</f>
        <v>0</v>
      </c>
      <c r="M60" s="10">
        <f>PPRD!M60+RCV_RCY!M60+IMP!M60-EXP!M60+STK_CHG!M60-INTMARB!M60</f>
        <v>0</v>
      </c>
      <c r="N60" s="10">
        <f>PPRD!N60+RCV_RCY!N60+IMP!N60-EXP!N60+STK_CHG!N60-INTMARB!N60</f>
        <v>0</v>
      </c>
      <c r="O60" s="10">
        <f>PPRD!O60+RCV_RCY!O60+IMP!O60-EXP!O60+STK_CHG!O60-INTMARB!O60</f>
        <v>31.002149613069655</v>
      </c>
      <c r="P60" s="10">
        <f>PPRD!P60+RCV_RCY!P60+IMP!P60-EXP!P60+STK_CHG!P60-INTMARB!P60</f>
        <v>21.842476354256235</v>
      </c>
      <c r="Q60" s="10">
        <f>PPRD!Q60+RCV_RCY!Q60+IMP!Q60-EXP!Q60+STK_CHG!Q60-INTMARB!Q60</f>
        <v>24.660791057609625</v>
      </c>
      <c r="R60" s="10">
        <f>PPRD!R60+RCV_RCY!R60+IMP!R60-EXP!R60+STK_CHG!R60-INTMARB!R60</f>
        <v>24.660791057609625</v>
      </c>
      <c r="S60" s="10">
        <f>PPRD!S60+RCV_RCY!S60+IMP!S60-EXP!S60+STK_CHG!S60-INTMARB!S60</f>
        <v>19.024075666380046</v>
      </c>
      <c r="T60" s="10">
        <f>PPRD!T60+RCV_RCY!T60+IMP!T60-EXP!T60+STK_CHG!T60-INTMARB!T60</f>
        <v>20.797592433361991</v>
      </c>
      <c r="U60" s="10">
        <f>PPRD!U60+RCV_RCY!U60+IMP!U60-EXP!U60+STK_CHG!U60-INTMARB!U60</f>
        <v>20.796818572656921</v>
      </c>
      <c r="V60" s="10">
        <f>PPRD!V60+RCV_RCY!V60+IMP!V60-EXP!V60+STK_CHG!V60-INTMARB!V60</f>
        <v>16.900429922613931</v>
      </c>
      <c r="W60" s="10">
        <f>PPRD!W60+RCV_RCY!W60+IMP!W60-EXP!W60+STK_CHG!W60-INTMARB!W60</f>
        <v>13.986242476354249</v>
      </c>
      <c r="X60" s="10">
        <f>PPRD!X60+RCV_RCY!X60+IMP!X60-EXP!X60+STK_CHG!X60-INTMARB!X60</f>
        <v>18.02355975924333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</f>
        <v>1.146431642304385</v>
      </c>
      <c r="D61" s="10">
        <f>PPRD!D61+RCV_RCY!D61+IMP!D61-EXP!D61+STK_CHG!D61-INTMARB!D61</f>
        <v>0.88374892519346515</v>
      </c>
      <c r="E61" s="10">
        <f>PPRD!E61+RCV_RCY!E61+IMP!E61-EXP!E61+STK_CHG!E61-INTMARB!E61</f>
        <v>0.93147033533963886</v>
      </c>
      <c r="F61" s="10">
        <f>PPRD!F61+RCV_RCY!F61+IMP!F61-EXP!F61+STK_CHG!F61-INTMARB!F61</f>
        <v>0.83594153052450548</v>
      </c>
      <c r="G61" s="10">
        <f>PPRD!G61+RCV_RCY!G61+IMP!G61-EXP!G61+STK_CHG!G61-INTMARB!G61</f>
        <v>4.4663800515907139</v>
      </c>
      <c r="H61" s="10">
        <f>PPRD!H61+RCV_RCY!H61+IMP!H61-EXP!H61+STK_CHG!H61-INTMARB!H61</f>
        <v>10.12708512467756</v>
      </c>
      <c r="I61" s="10">
        <f>PPRD!I61+RCV_RCY!I61+IMP!I61-EXP!I61+STK_CHG!I61-INTMARB!I61</f>
        <v>9.1955288048151331</v>
      </c>
      <c r="J61" s="10">
        <f>PPRD!J61+RCV_RCY!J61+IMP!J61-EXP!J61+STK_CHG!J61-INTMARB!J61</f>
        <v>15.763800515907141</v>
      </c>
      <c r="K61" s="10">
        <f>PPRD!K61+RCV_RCY!K61+IMP!K61-EXP!K61+STK_CHG!K61-INTMARB!K61</f>
        <v>22.976956147893379</v>
      </c>
      <c r="L61" s="10">
        <f>PPRD!L61+RCV_RCY!L61+IMP!L61-EXP!L61+STK_CHG!L61-INTMARB!L61</f>
        <v>23.789079965606192</v>
      </c>
      <c r="M61" s="10">
        <f>PPRD!M61+RCV_RCY!M61+IMP!M61-EXP!M61+STK_CHG!M61-INTMARB!M61</f>
        <v>30.739466895958721</v>
      </c>
      <c r="N61" s="10">
        <f>PPRD!N61+RCV_RCY!N61+IMP!N61-EXP!N61+STK_CHG!N61-INTMARB!N61</f>
        <v>44.974720550300937</v>
      </c>
      <c r="O61" s="10">
        <f>PPRD!O61+RCV_RCY!O61+IMP!O61-EXP!O61+STK_CHG!O61-INTMARB!O61</f>
        <v>56.916938950988808</v>
      </c>
      <c r="P61" s="10">
        <f>PPRD!P61+RCV_RCY!P61+IMP!P61-EXP!P61+STK_CHG!P61-INTMARB!P61</f>
        <v>65.993121238177125</v>
      </c>
      <c r="Q61" s="10">
        <f>PPRD!Q61+RCV_RCY!Q61+IMP!Q61-EXP!Q61+STK_CHG!Q61-INTMARB!Q61</f>
        <v>81.971883061048999</v>
      </c>
      <c r="R61" s="10">
        <f>PPRD!R61+RCV_RCY!R61+IMP!R61-EXP!R61+STK_CHG!R61-INTMARB!R61</f>
        <v>82.569045571797076</v>
      </c>
      <c r="S61" s="10">
        <f>PPRD!S61+RCV_RCY!S61+IMP!S61-EXP!S61+STK_CHG!S61-INTMARB!S61</f>
        <v>80.347721410146164</v>
      </c>
      <c r="T61" s="10">
        <f>PPRD!T61+RCV_RCY!T61+IMP!T61-EXP!T61+STK_CHG!T61-INTMARB!T61</f>
        <v>85.059845227858972</v>
      </c>
      <c r="U61" s="10">
        <f>PPRD!U61+RCV_RCY!U61+IMP!U61-EXP!U61+STK_CHG!U61-INTMARB!U61</f>
        <v>82.474462596732579</v>
      </c>
      <c r="V61" s="10">
        <f>PPRD!V61+RCV_RCY!V61+IMP!V61-EXP!V61+STK_CHG!V61-INTMARB!V61</f>
        <v>80.136543422184005</v>
      </c>
      <c r="W61" s="10">
        <f>PPRD!W61+RCV_RCY!W61+IMP!W61-EXP!W61+STK_CHG!W61-INTMARB!W61</f>
        <v>82.743852106620807</v>
      </c>
      <c r="X61" s="10">
        <f>PPRD!X61+RCV_RCY!X61+IMP!X61-EXP!X61+STK_CHG!X61-INTMARB!X61</f>
        <v>87.226311263972477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</f>
        <v>87.130954428202912</v>
      </c>
      <c r="D62" s="10">
        <f>PPRD!D62+RCV_RCY!D62+IMP!D62-EXP!D62+STK_CHG!D62-INTMARB!D62</f>
        <v>87.274290627687009</v>
      </c>
      <c r="E62" s="10">
        <f>PPRD!E62+RCV_RCY!E62+IMP!E62-EXP!E62+STK_CHG!E62-INTMARB!E62</f>
        <v>91.143594153052447</v>
      </c>
      <c r="F62" s="10">
        <f>PPRD!F62+RCV_RCY!F62+IMP!F62-EXP!F62+STK_CHG!F62-INTMARB!F62</f>
        <v>94.654600171969051</v>
      </c>
      <c r="G62" s="10">
        <f>PPRD!G62+RCV_RCY!G62+IMP!G62-EXP!G62+STK_CHG!G62-INTMARB!G62</f>
        <v>94.58297506448838</v>
      </c>
      <c r="H62" s="10">
        <f>PPRD!H62+RCV_RCY!H62+IMP!H62-EXP!H62+STK_CHG!H62-INTMARB!H62</f>
        <v>103.4919174548581</v>
      </c>
      <c r="I62" s="10">
        <f>PPRD!I62+RCV_RCY!I62+IMP!I62-EXP!I62+STK_CHG!I62-INTMARB!I62</f>
        <v>100.3391229578676</v>
      </c>
      <c r="J62" s="10">
        <f>PPRD!J62+RCV_RCY!J62+IMP!J62-EXP!J62+STK_CHG!J62-INTMARB!J62</f>
        <v>93.985898538263115</v>
      </c>
      <c r="K62" s="10">
        <f>PPRD!K62+RCV_RCY!K62+IMP!K62-EXP!K62+STK_CHG!K62-INTMARB!K62</f>
        <v>91.382459157351676</v>
      </c>
      <c r="L62" s="10">
        <f>PPRD!L62+RCV_RCY!L62+IMP!L62-EXP!L62+STK_CHG!L62-INTMARB!L62</f>
        <v>99.049355116079099</v>
      </c>
      <c r="M62" s="10">
        <f>PPRD!M62+RCV_RCY!M62+IMP!M62-EXP!M62+STK_CHG!M62-INTMARB!M62</f>
        <v>95.896646603611345</v>
      </c>
      <c r="N62" s="10">
        <f>PPRD!N62+RCV_RCY!N62+IMP!N62-EXP!N62+STK_CHG!N62-INTMARB!N62</f>
        <v>98.476182287188294</v>
      </c>
      <c r="O62" s="10">
        <f>PPRD!O62+RCV_RCY!O62+IMP!O62-EXP!O62+STK_CHG!O62-INTMARB!O62</f>
        <v>85.960619088564044</v>
      </c>
      <c r="P62" s="10">
        <f>PPRD!P62+RCV_RCY!P62+IMP!P62-EXP!P62+STK_CHG!P62-INTMARB!P62</f>
        <v>96.708684436801363</v>
      </c>
      <c r="Q62" s="10">
        <f>PPRD!Q62+RCV_RCY!Q62+IMP!Q62-EXP!Q62+STK_CHG!Q62-INTMARB!Q62</f>
        <v>81.75692175408426</v>
      </c>
      <c r="R62" s="10">
        <f>PPRD!R62+RCV_RCY!R62+IMP!R62-EXP!R62+STK_CHG!R62-INTMARB!R62</f>
        <v>97.401375752364572</v>
      </c>
      <c r="S62" s="10">
        <f>PPRD!S62+RCV_RCY!S62+IMP!S62-EXP!S62+STK_CHG!S62-INTMARB!S62</f>
        <v>103.6591573516767</v>
      </c>
      <c r="T62" s="10">
        <f>PPRD!T62+RCV_RCY!T62+IMP!T62-EXP!T62+STK_CHG!T62-INTMARB!T62</f>
        <v>118.9665520206363</v>
      </c>
      <c r="U62" s="10">
        <f>PPRD!U62+RCV_RCY!U62+IMP!U62-EXP!U62+STK_CHG!U62-INTMARB!U62</f>
        <v>110.55305245055889</v>
      </c>
      <c r="V62" s="10">
        <f>PPRD!V62+RCV_RCY!V62+IMP!V62-EXP!V62+STK_CHG!V62-INTMARB!V62</f>
        <v>117.98503869303519</v>
      </c>
      <c r="W62" s="10">
        <f>PPRD!W62+RCV_RCY!W62+IMP!W62-EXP!W62+STK_CHG!W62-INTMARB!W62</f>
        <v>111.5667239896818</v>
      </c>
      <c r="X62" s="10">
        <f>PPRD!X62+RCV_RCY!X62+IMP!X62-EXP!X62+STK_CHG!X62-INTMARB!X62</f>
        <v>118.59939810834049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</f>
        <v>0</v>
      </c>
      <c r="D63" s="10">
        <f>PPRD!D63+RCV_RCY!D63+IMP!D63-EXP!D63+STK_CHG!D63-INTMARB!D63</f>
        <v>0</v>
      </c>
      <c r="E63" s="10">
        <f>PPRD!E63+RCV_RCY!E63+IMP!E63-EXP!E63+STK_CHG!E63-INTMARB!E63</f>
        <v>0</v>
      </c>
      <c r="F63" s="10">
        <f>PPRD!F63+RCV_RCY!F63+IMP!F63-EXP!F63+STK_CHG!F63-INTMARB!F63</f>
        <v>0</v>
      </c>
      <c r="G63" s="10">
        <f>PPRD!G63+RCV_RCY!G63+IMP!G63-EXP!G63+STK_CHG!G63-INTMARB!G63</f>
        <v>0</v>
      </c>
      <c r="H63" s="10">
        <f>PPRD!H63+RCV_RCY!H63+IMP!H63-EXP!H63+STK_CHG!H63-INTMARB!H63</f>
        <v>0</v>
      </c>
      <c r="I63" s="10">
        <f>PPRD!I63+RCV_RCY!I63+IMP!I63-EXP!I63+STK_CHG!I63-INTMARB!I63</f>
        <v>0</v>
      </c>
      <c r="J63" s="10">
        <f>PPRD!J63+RCV_RCY!J63+IMP!J63-EXP!J63+STK_CHG!J63-INTMARB!J63</f>
        <v>0</v>
      </c>
      <c r="K63" s="10">
        <f>PPRD!K63+RCV_RCY!K63+IMP!K63-EXP!K63+STK_CHG!K63-INTMARB!K63</f>
        <v>0</v>
      </c>
      <c r="L63" s="10">
        <f>PPRD!L63+RCV_RCY!L63+IMP!L63-EXP!L63+STK_CHG!L63-INTMARB!L63</f>
        <v>0</v>
      </c>
      <c r="M63" s="10">
        <f>PPRD!M63+RCV_RCY!M63+IMP!M63-EXP!M63+STK_CHG!M63-INTMARB!M63</f>
        <v>0</v>
      </c>
      <c r="N63" s="10">
        <f>PPRD!N63+RCV_RCY!N63+IMP!N63-EXP!N63+STK_CHG!N63-INTMARB!N63</f>
        <v>0</v>
      </c>
      <c r="O63" s="10">
        <f>PPRD!O63+RCV_RCY!O63+IMP!O63-EXP!O63+STK_CHG!O63-INTMARB!O63</f>
        <v>0</v>
      </c>
      <c r="P63" s="10">
        <f>PPRD!P63+RCV_RCY!P63+IMP!P63-EXP!P63+STK_CHG!P63-INTMARB!P63</f>
        <v>0</v>
      </c>
      <c r="Q63" s="10">
        <f>PPRD!Q63+RCV_RCY!Q63+IMP!Q63-EXP!Q63+STK_CHG!Q63-INTMARB!Q63</f>
        <v>0</v>
      </c>
      <c r="R63" s="10">
        <f>PPRD!R63+RCV_RCY!R63+IMP!R63-EXP!R63+STK_CHG!R63-INTMARB!R63</f>
        <v>17.411865864144456</v>
      </c>
      <c r="S63" s="10">
        <f>PPRD!S63+RCV_RCY!S63+IMP!S63-EXP!S63+STK_CHG!S63-INTMARB!S63</f>
        <v>21.926139294926905</v>
      </c>
      <c r="T63" s="10">
        <f>PPRD!T63+RCV_RCY!T63+IMP!T63-EXP!T63+STK_CHG!T63-INTMARB!T63</f>
        <v>3.3347377472055033</v>
      </c>
      <c r="U63" s="10">
        <f>PPRD!U63+RCV_RCY!U63+IMP!U63-EXP!U63+STK_CHG!U63-INTMARB!U63</f>
        <v>4.4954428202923475</v>
      </c>
      <c r="V63" s="10">
        <f>PPRD!V63+RCV_RCY!V63+IMP!V63-EXP!V63+STK_CHG!V63-INTMARB!V63</f>
        <v>4.1182287188306095</v>
      </c>
      <c r="W63" s="10">
        <f>PPRD!W63+RCV_RCY!W63+IMP!W63-EXP!W63+STK_CHG!W63-INTMARB!W63</f>
        <v>3.3430782459157347</v>
      </c>
      <c r="X63" s="10">
        <f>PPRD!X63+RCV_RCY!X63+IMP!X63-EXP!X63+STK_CHG!X63-INTMARB!X63</f>
        <v>13.88564058469475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</f>
        <v>0</v>
      </c>
      <c r="D64" s="10">
        <f>PPRD!D64+RCV_RCY!D64+IMP!D64-EXP!D64+STK_CHG!D64-INTMARB!D64</f>
        <v>0</v>
      </c>
      <c r="E64" s="10">
        <f>PPRD!E64+RCV_RCY!E64+IMP!E64-EXP!E64+STK_CHG!E64-INTMARB!E64</f>
        <v>0</v>
      </c>
      <c r="F64" s="10">
        <f>PPRD!F64+RCV_RCY!F64+IMP!F64-EXP!F64+STK_CHG!F64-INTMARB!F64</f>
        <v>0</v>
      </c>
      <c r="G64" s="10">
        <f>PPRD!G64+RCV_RCY!G64+IMP!G64-EXP!G64+STK_CHG!G64-INTMARB!G64</f>
        <v>0</v>
      </c>
      <c r="H64" s="10">
        <f>PPRD!H64+RCV_RCY!H64+IMP!H64-EXP!H64+STK_CHG!H64-INTMARB!H64</f>
        <v>0</v>
      </c>
      <c r="I64" s="10">
        <f>PPRD!I64+RCV_RCY!I64+IMP!I64-EXP!I64+STK_CHG!I64-INTMARB!I64</f>
        <v>0</v>
      </c>
      <c r="J64" s="10">
        <f>PPRD!J64+RCV_RCY!J64+IMP!J64-EXP!J64+STK_CHG!J64-INTMARB!J64</f>
        <v>0</v>
      </c>
      <c r="K64" s="10">
        <f>PPRD!K64+RCV_RCY!K64+IMP!K64-EXP!K64+STK_CHG!K64-INTMARB!K64</f>
        <v>0</v>
      </c>
      <c r="L64" s="10">
        <f>PPRD!L64+RCV_RCY!L64+IMP!L64-EXP!L64+STK_CHG!L64-INTMARB!L64</f>
        <v>0</v>
      </c>
      <c r="M64" s="10">
        <f>PPRD!M64+RCV_RCY!M64+IMP!M64-EXP!M64+STK_CHG!M64-INTMARB!M64</f>
        <v>0</v>
      </c>
      <c r="N64" s="10">
        <f>PPRD!N64+RCV_RCY!N64+IMP!N64-EXP!N64+STK_CHG!N64-INTMARB!N64</f>
        <v>0</v>
      </c>
      <c r="O64" s="10">
        <f>PPRD!O64+RCV_RCY!O64+IMP!O64-EXP!O64+STK_CHG!O64-INTMARB!O64</f>
        <v>1.2897678417884779</v>
      </c>
      <c r="P64" s="10">
        <f>PPRD!P64+RCV_RCY!P64+IMP!P64-EXP!P64+STK_CHG!P64-INTMARB!P64</f>
        <v>1.9346517626827171</v>
      </c>
      <c r="Q64" s="10">
        <f>PPRD!Q64+RCV_RCY!Q64+IMP!Q64-EXP!Q64+STK_CHG!Q64-INTMARB!Q64</f>
        <v>1.9346517626827171</v>
      </c>
      <c r="R64" s="10">
        <f>PPRD!R64+RCV_RCY!R64+IMP!R64-EXP!R64+STK_CHG!R64-INTMARB!R64</f>
        <v>3.224419604471195</v>
      </c>
      <c r="S64" s="10">
        <f>PPRD!S64+RCV_RCY!S64+IMP!S64-EXP!S64+STK_CHG!S64-INTMARB!S64</f>
        <v>3.224419604471195</v>
      </c>
      <c r="T64" s="10">
        <f>PPRD!T64+RCV_RCY!T64+IMP!T64-EXP!T64+STK_CHG!T64-INTMARB!T64</f>
        <v>0</v>
      </c>
      <c r="U64" s="10">
        <f>PPRD!U64+RCV_RCY!U64+IMP!U64-EXP!U64+STK_CHG!U64-INTMARB!U64</f>
        <v>1.236285468615649</v>
      </c>
      <c r="V64" s="10">
        <f>PPRD!V64+RCV_RCY!V64+IMP!V64-EXP!V64+STK_CHG!V64-INTMARB!V64</f>
        <v>4.0260533104041274</v>
      </c>
      <c r="W64" s="10">
        <f>PPRD!W64+RCV_RCY!W64+IMP!W64-EXP!W64+STK_CHG!W64-INTMARB!W64</f>
        <v>3.0484092863284609</v>
      </c>
      <c r="X64" s="10">
        <f>PPRD!X64+RCV_RCY!X64+IMP!X64-EXP!X64+STK_CHG!X64-INTMARB!X64</f>
        <v>3.006448839208943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</f>
        <v>0</v>
      </c>
      <c r="D65" s="10">
        <f>PPRD!D65+RCV_RCY!D65+IMP!D65-EXP!D65+STK_CHG!D65-INTMARB!D65</f>
        <v>0</v>
      </c>
      <c r="E65" s="10">
        <f>PPRD!E65+RCV_RCY!E65+IMP!E65-EXP!E65+STK_CHG!E65-INTMARB!E65</f>
        <v>0</v>
      </c>
      <c r="F65" s="10">
        <f>PPRD!F65+RCV_RCY!F65+IMP!F65-EXP!F65+STK_CHG!F65-INTMARB!F65</f>
        <v>0</v>
      </c>
      <c r="G65" s="10">
        <f>PPRD!G65+RCV_RCY!G65+IMP!G65-EXP!G65+STK_CHG!G65-INTMARB!G65</f>
        <v>0</v>
      </c>
      <c r="H65" s="10">
        <f>PPRD!H65+RCV_RCY!H65+IMP!H65-EXP!H65+STK_CHG!H65-INTMARB!H65</f>
        <v>0</v>
      </c>
      <c r="I65" s="10">
        <f>PPRD!I65+RCV_RCY!I65+IMP!I65-EXP!I65+STK_CHG!I65-INTMARB!I65</f>
        <v>70.808856405846939</v>
      </c>
      <c r="J65" s="10">
        <f>PPRD!J65+RCV_RCY!J65+IMP!J65-EXP!J65+STK_CHG!J65-INTMARB!J65</f>
        <v>133.9283748925194</v>
      </c>
      <c r="K65" s="10">
        <f>PPRD!K65+RCV_RCY!K65+IMP!K65-EXP!K65+STK_CHG!K65-INTMARB!K65</f>
        <v>133.05786758383496</v>
      </c>
      <c r="L65" s="10">
        <f>PPRD!L65+RCV_RCY!L65+IMP!L65-EXP!L65+STK_CHG!L65-INTMARB!L65</f>
        <v>221.47678417884779</v>
      </c>
      <c r="M65" s="10">
        <f>PPRD!M65+RCV_RCY!M65+IMP!M65-EXP!M65+STK_CHG!M65-INTMARB!M65</f>
        <v>321.28091143594156</v>
      </c>
      <c r="N65" s="10">
        <f>PPRD!N65+RCV_RCY!N65+IMP!N65-EXP!N65+STK_CHG!N65-INTMARB!N65</f>
        <v>303.39062768701638</v>
      </c>
      <c r="O65" s="10">
        <f>PPRD!O65+RCV_RCY!O65+IMP!O65-EXP!O65+STK_CHG!O65-INTMARB!O65</f>
        <v>274.52536543422178</v>
      </c>
      <c r="P65" s="10">
        <f>PPRD!P65+RCV_RCY!P65+IMP!P65-EXP!P65+STK_CHG!P65-INTMARB!P65</f>
        <v>267.61719690455726</v>
      </c>
      <c r="Q65" s="10">
        <f>PPRD!Q65+RCV_RCY!Q65+IMP!Q65-EXP!Q65+STK_CHG!Q65-INTMARB!Q65</f>
        <v>265.83654342218398</v>
      </c>
      <c r="R65" s="10">
        <f>PPRD!R65+RCV_RCY!R65+IMP!R65-EXP!R65+STK_CHG!R65-INTMARB!R65</f>
        <v>303.17858985382634</v>
      </c>
      <c r="S65" s="10">
        <f>PPRD!S65+RCV_RCY!S65+IMP!S65-EXP!S65+STK_CHG!S65-INTMARB!S65</f>
        <v>247.41349957007731</v>
      </c>
      <c r="T65" s="10">
        <f>PPRD!T65+RCV_RCY!T65+IMP!T65-EXP!T65+STK_CHG!T65-INTMARB!T65</f>
        <v>250.85907136715389</v>
      </c>
      <c r="U65" s="10">
        <f>PPRD!U65+RCV_RCY!U65+IMP!U65-EXP!U65+STK_CHG!U65-INTMARB!U65</f>
        <v>265.84539982803091</v>
      </c>
      <c r="V65" s="10">
        <f>PPRD!V65+RCV_RCY!V65+IMP!V65-EXP!V65+STK_CHG!V65-INTMARB!V65</f>
        <v>267.71263972484957</v>
      </c>
      <c r="W65" s="10">
        <f>PPRD!W65+RCV_RCY!W65+IMP!W65-EXP!W65+STK_CHG!W65-INTMARB!W65</f>
        <v>232.53585554600164</v>
      </c>
      <c r="X65" s="10">
        <f>PPRD!X65+RCV_RCY!X65+IMP!X65-EXP!X65+STK_CHG!X65-INTMARB!X65</f>
        <v>290.28486672398964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</f>
        <v>0</v>
      </c>
      <c r="D66" s="10">
        <f>PPRD!D66+RCV_RCY!D66+IMP!D66-EXP!D66+STK_CHG!D66-INTMARB!D66</f>
        <v>0</v>
      </c>
      <c r="E66" s="10">
        <f>PPRD!E66+RCV_RCY!E66+IMP!E66-EXP!E66+STK_CHG!E66-INTMARB!E66</f>
        <v>0</v>
      </c>
      <c r="F66" s="10">
        <f>PPRD!F66+RCV_RCY!F66+IMP!F66-EXP!F66+STK_CHG!F66-INTMARB!F66</f>
        <v>0</v>
      </c>
      <c r="G66" s="10">
        <f>PPRD!G66+RCV_RCY!G66+IMP!G66-EXP!G66+STK_CHG!G66-INTMARB!G66</f>
        <v>0</v>
      </c>
      <c r="H66" s="10">
        <f>PPRD!H66+RCV_RCY!H66+IMP!H66-EXP!H66+STK_CHG!H66-INTMARB!H66</f>
        <v>0</v>
      </c>
      <c r="I66" s="10">
        <f>PPRD!I66+RCV_RCY!I66+IMP!I66-EXP!I66+STK_CHG!I66-INTMARB!I66</f>
        <v>0</v>
      </c>
      <c r="J66" s="10">
        <f>PPRD!J66+RCV_RCY!J66+IMP!J66-EXP!J66+STK_CHG!J66-INTMARB!J66</f>
        <v>0</v>
      </c>
      <c r="K66" s="10">
        <f>PPRD!K66+RCV_RCY!K66+IMP!K66-EXP!K66+STK_CHG!K66-INTMARB!K66</f>
        <v>0</v>
      </c>
      <c r="L66" s="10">
        <f>PPRD!L66+RCV_RCY!L66+IMP!L66-EXP!L66+STK_CHG!L66-INTMARB!L66</f>
        <v>0</v>
      </c>
      <c r="M66" s="10">
        <f>PPRD!M66+RCV_RCY!M66+IMP!M66-EXP!M66+STK_CHG!M66-INTMARB!M66</f>
        <v>0</v>
      </c>
      <c r="N66" s="10">
        <f>PPRD!N66+RCV_RCY!N66+IMP!N66-EXP!N66+STK_CHG!N66-INTMARB!N66</f>
        <v>0</v>
      </c>
      <c r="O66" s="10">
        <f>PPRD!O66+RCV_RCY!O66+IMP!O66-EXP!O66+STK_CHG!O66-INTMARB!O66</f>
        <v>6.1860705073086839</v>
      </c>
      <c r="P66" s="10">
        <f>PPRD!P66+RCV_RCY!P66+IMP!P66-EXP!P66+STK_CHG!P66-INTMARB!P66</f>
        <v>2.6511607910576092</v>
      </c>
      <c r="Q66" s="10">
        <f>PPRD!Q66+RCV_RCY!Q66+IMP!Q66-EXP!Q66+STK_CHG!Q66-INTMARB!Q66</f>
        <v>2.6511607910576092</v>
      </c>
      <c r="R66" s="10">
        <f>PPRD!R66+RCV_RCY!R66+IMP!R66-EXP!R66+STK_CHG!R66-INTMARB!R66</f>
        <v>16.79088564058469</v>
      </c>
      <c r="S66" s="10">
        <f>PPRD!S66+RCV_RCY!S66+IMP!S66-EXP!S66+STK_CHG!S66-INTMARB!S66</f>
        <v>4.4186586414445399</v>
      </c>
      <c r="T66" s="10">
        <f>PPRD!T66+RCV_RCY!T66+IMP!T66-EXP!T66+STK_CHG!T66-INTMARB!T66</f>
        <v>0</v>
      </c>
      <c r="U66" s="10">
        <f>PPRD!U66+RCV_RCY!U66+IMP!U66-EXP!U66+STK_CHG!U66-INTMARB!U66</f>
        <v>1.442218400687876</v>
      </c>
      <c r="V66" s="10">
        <f>PPRD!V66+RCV_RCY!V66+IMP!V66-EXP!V66+STK_CHG!V66-INTMARB!V66</f>
        <v>7.629234737747205</v>
      </c>
      <c r="W66" s="10">
        <f>PPRD!W66+RCV_RCY!W66+IMP!W66-EXP!W66+STK_CHG!W66-INTMARB!W66</f>
        <v>14.81487532244196</v>
      </c>
      <c r="X66" s="10">
        <f>PPRD!X66+RCV_RCY!X66+IMP!X66-EXP!X66+STK_CHG!X66-INTMARB!X66</f>
        <v>28.99922613929493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</f>
        <v>0</v>
      </c>
      <c r="D67" s="10">
        <f>PPRD!D67+RCV_RCY!D67+IMP!D67-EXP!D67+STK_CHG!D67-INTMARB!D67</f>
        <v>0</v>
      </c>
      <c r="E67" s="10">
        <f>PPRD!E67+RCV_RCY!E67+IMP!E67-EXP!E67+STK_CHG!E67-INTMARB!E67</f>
        <v>0</v>
      </c>
      <c r="F67" s="10">
        <f>PPRD!F67+RCV_RCY!F67+IMP!F67-EXP!F67+STK_CHG!F67-INTMARB!F67</f>
        <v>0</v>
      </c>
      <c r="G67" s="10">
        <f>PPRD!G67+RCV_RCY!G67+IMP!G67-EXP!G67+STK_CHG!G67-INTMARB!G67</f>
        <v>0</v>
      </c>
      <c r="H67" s="10">
        <f>PPRD!H67+RCV_RCY!H67+IMP!H67-EXP!H67+STK_CHG!H67-INTMARB!H67</f>
        <v>0</v>
      </c>
      <c r="I67" s="10">
        <f>PPRD!I67+RCV_RCY!I67+IMP!I67-EXP!I67+STK_CHG!I67-INTMARB!I67</f>
        <v>0</v>
      </c>
      <c r="J67" s="10">
        <f>PPRD!J67+RCV_RCY!J67+IMP!J67-EXP!J67+STK_CHG!J67-INTMARB!J67</f>
        <v>0</v>
      </c>
      <c r="K67" s="10">
        <f>PPRD!K67+RCV_RCY!K67+IMP!K67-EXP!K67+STK_CHG!K67-INTMARB!K67</f>
        <v>0</v>
      </c>
      <c r="L67" s="10">
        <f>PPRD!L67+RCV_RCY!L67+IMP!L67-EXP!L67+STK_CHG!L67-INTMARB!L67</f>
        <v>0</v>
      </c>
      <c r="M67" s="10">
        <f>PPRD!M67+RCV_RCY!M67+IMP!M67-EXP!M67+STK_CHG!M67-INTMARB!M67</f>
        <v>0</v>
      </c>
      <c r="N67" s="10">
        <f>PPRD!N67+RCV_RCY!N67+IMP!N67-EXP!N67+STK_CHG!N67-INTMARB!N67</f>
        <v>0</v>
      </c>
      <c r="O67" s="10">
        <f>PPRD!O67+RCV_RCY!O67+IMP!O67-EXP!O67+STK_CHG!O67-INTMARB!O67</f>
        <v>0</v>
      </c>
      <c r="P67" s="10">
        <f>PPRD!P67+RCV_RCY!P67+IMP!P67-EXP!P67+STK_CHG!P67-INTMARB!P67</f>
        <v>0</v>
      </c>
      <c r="Q67" s="10">
        <f>PPRD!Q67+RCV_RCY!Q67+IMP!Q67-EXP!Q67+STK_CHG!Q67-INTMARB!Q67</f>
        <v>0</v>
      </c>
      <c r="R67" s="10">
        <f>PPRD!R67+RCV_RCY!R67+IMP!R67-EXP!R67+STK_CHG!R67-INTMARB!R67</f>
        <v>0</v>
      </c>
      <c r="S67" s="10">
        <f>PPRD!S67+RCV_RCY!S67+IMP!S67-EXP!S67+STK_CHG!S67-INTMARB!S67</f>
        <v>0</v>
      </c>
      <c r="T67" s="10">
        <f>PPRD!T67+RCV_RCY!T67+IMP!T67-EXP!T67+STK_CHG!T67-INTMARB!T67</f>
        <v>0</v>
      </c>
      <c r="U67" s="10">
        <f>PPRD!U67+RCV_RCY!U67+IMP!U67-EXP!U67+STK_CHG!U67-INTMARB!U67</f>
        <v>0</v>
      </c>
      <c r="V67" s="10">
        <f>PPRD!V67+RCV_RCY!V67+IMP!V67-EXP!V67+STK_CHG!V67-INTMARB!V67</f>
        <v>0</v>
      </c>
      <c r="W67" s="10">
        <f>PPRD!W67+RCV_RCY!W67+IMP!W67-EXP!W67+STK_CHG!W67-INTMARB!W67</f>
        <v>0</v>
      </c>
      <c r="X67" s="10">
        <f>PPRD!X67+RCV_RCY!X67+IMP!X67-EXP!X67+STK_CHG!X67-INTMARB!X67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</f>
        <v>0</v>
      </c>
      <c r="D68" s="10">
        <f>PPRD!D68+RCV_RCY!D68+IMP!D68-EXP!D68+STK_CHG!D68-INTMARB!D68</f>
        <v>0</v>
      </c>
      <c r="E68" s="10">
        <f>PPRD!E68+RCV_RCY!E68+IMP!E68-EXP!E68+STK_CHG!E68-INTMARB!E68</f>
        <v>0</v>
      </c>
      <c r="F68" s="10">
        <f>PPRD!F68+RCV_RCY!F68+IMP!F68-EXP!F68+STK_CHG!F68-INTMARB!F68</f>
        <v>0</v>
      </c>
      <c r="G68" s="10">
        <f>PPRD!G68+RCV_RCY!G68+IMP!G68-EXP!G68+STK_CHG!G68-INTMARB!G68</f>
        <v>0</v>
      </c>
      <c r="H68" s="10">
        <f>PPRD!H68+RCV_RCY!H68+IMP!H68-EXP!H68+STK_CHG!H68-INTMARB!H68</f>
        <v>0</v>
      </c>
      <c r="I68" s="10">
        <f>PPRD!I68+RCV_RCY!I68+IMP!I68-EXP!I68+STK_CHG!I68-INTMARB!I68</f>
        <v>0</v>
      </c>
      <c r="J68" s="10">
        <f>PPRD!J68+RCV_RCY!J68+IMP!J68-EXP!J68+STK_CHG!J68-INTMARB!J68</f>
        <v>0</v>
      </c>
      <c r="K68" s="10">
        <f>PPRD!K68+RCV_RCY!K68+IMP!K68-EXP!K68+STK_CHG!K68-INTMARB!K68</f>
        <v>0</v>
      </c>
      <c r="L68" s="10">
        <f>PPRD!L68+RCV_RCY!L68+IMP!L68-EXP!L68+STK_CHG!L68-INTMARB!L68</f>
        <v>0</v>
      </c>
      <c r="M68" s="10">
        <f>PPRD!M68+RCV_RCY!M68+IMP!M68-EXP!M68+STK_CHG!M68-INTMARB!M68</f>
        <v>0</v>
      </c>
      <c r="N68" s="10">
        <f>PPRD!N68+RCV_RCY!N68+IMP!N68-EXP!N68+STK_CHG!N68-INTMARB!N68</f>
        <v>0</v>
      </c>
      <c r="O68" s="10">
        <f>PPRD!O68+RCV_RCY!O68+IMP!O68-EXP!O68+STK_CHG!O68-INTMARB!O68</f>
        <v>0</v>
      </c>
      <c r="P68" s="10">
        <f>PPRD!P68+RCV_RCY!P68+IMP!P68-EXP!P68+STK_CHG!P68-INTMARB!P68</f>
        <v>0</v>
      </c>
      <c r="Q68" s="10">
        <f>PPRD!Q68+RCV_RCY!Q68+IMP!Q68-EXP!Q68+STK_CHG!Q68-INTMARB!Q68</f>
        <v>0</v>
      </c>
      <c r="R68" s="10">
        <f>PPRD!R68+RCV_RCY!R68+IMP!R68-EXP!R68+STK_CHG!R68-INTMARB!R68</f>
        <v>0</v>
      </c>
      <c r="S68" s="10">
        <f>PPRD!S68+RCV_RCY!S68+IMP!S68-EXP!S68+STK_CHG!S68-INTMARB!S68</f>
        <v>0</v>
      </c>
      <c r="T68" s="10">
        <f>PPRD!T68+RCV_RCY!T68+IMP!T68-EXP!T68+STK_CHG!T68-INTMARB!T68</f>
        <v>0</v>
      </c>
      <c r="U68" s="10">
        <f>PPRD!U68+RCV_RCY!U68+IMP!U68-EXP!U68+STK_CHG!U68-INTMARB!U68</f>
        <v>0</v>
      </c>
      <c r="V68" s="10">
        <f>PPRD!V68+RCV_RCY!V68+IMP!V68-EXP!V68+STK_CHG!V68-INTMARB!V68</f>
        <v>0</v>
      </c>
      <c r="W68" s="10">
        <f>PPRD!W68+RCV_RCY!W68+IMP!W68-EXP!W68+STK_CHG!W68-INTMARB!W68</f>
        <v>0</v>
      </c>
      <c r="X68" s="10">
        <f>PPRD!X68+RCV_RCY!X68+IMP!X68-EXP!X68+STK_CHG!X68-INTMARB!X68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</f>
        <v>0</v>
      </c>
      <c r="D69" s="10">
        <f>PPRD!D69+RCV_RCY!D69+IMP!D69-EXP!D69+STK_CHG!D69-INTMARB!D69</f>
        <v>0</v>
      </c>
      <c r="E69" s="10">
        <f>PPRD!E69+RCV_RCY!E69+IMP!E69-EXP!E69+STK_CHG!E69-INTMARB!E69</f>
        <v>0</v>
      </c>
      <c r="F69" s="10">
        <f>PPRD!F69+RCV_RCY!F69+IMP!F69-EXP!F69+STK_CHG!F69-INTMARB!F69</f>
        <v>0</v>
      </c>
      <c r="G69" s="10">
        <f>PPRD!G69+RCV_RCY!G69+IMP!G69-EXP!G69+STK_CHG!G69-INTMARB!G69</f>
        <v>0</v>
      </c>
      <c r="H69" s="10">
        <f>PPRD!H69+RCV_RCY!H69+IMP!H69-EXP!H69+STK_CHG!H69-INTMARB!H69</f>
        <v>0</v>
      </c>
      <c r="I69" s="10">
        <f>PPRD!I69+RCV_RCY!I69+IMP!I69-EXP!I69+STK_CHG!I69-INTMARB!I69</f>
        <v>0.92966466036113493</v>
      </c>
      <c r="J69" s="10">
        <f>PPRD!J69+RCV_RCY!J69+IMP!J69-EXP!J69+STK_CHG!J69-INTMARB!J69</f>
        <v>2.5725709372312981</v>
      </c>
      <c r="K69" s="10">
        <f>PPRD!K69+RCV_RCY!K69+IMP!K69-EXP!K69+STK_CHG!K69-INTMARB!K69</f>
        <v>4.4946689595872744</v>
      </c>
      <c r="L69" s="10">
        <f>PPRD!L69+RCV_RCY!L69+IMP!L69-EXP!L69+STK_CHG!L69-INTMARB!L69</f>
        <v>3.9538263112639722</v>
      </c>
      <c r="M69" s="10">
        <f>PPRD!M69+RCV_RCY!M69+IMP!M69-EXP!M69+STK_CHG!M69-INTMARB!M69</f>
        <v>4.243680137575236</v>
      </c>
      <c r="N69" s="10">
        <f>PPRD!N69+RCV_RCY!N69+IMP!N69-EXP!N69+STK_CHG!N69-INTMARB!N69</f>
        <v>4.096130696474634</v>
      </c>
      <c r="O69" s="10">
        <f>PPRD!O69+RCV_RCY!O69+IMP!O69-EXP!O69+STK_CHG!O69-INTMARB!O69</f>
        <v>4.1782459157351681</v>
      </c>
      <c r="P69" s="10">
        <f>PPRD!P69+RCV_RCY!P69+IMP!P69-EXP!P69+STK_CHG!P69-INTMARB!P69</f>
        <v>3.9785898538263105</v>
      </c>
      <c r="Q69" s="10">
        <f>PPRD!Q69+RCV_RCY!Q69+IMP!Q69-EXP!Q69+STK_CHG!Q69-INTMARB!Q69</f>
        <v>4.8693895098882196</v>
      </c>
      <c r="R69" s="10">
        <f>PPRD!R69+RCV_RCY!R69+IMP!R69-EXP!R69+STK_CHG!R69-INTMARB!R69</f>
        <v>3.306964746345658</v>
      </c>
      <c r="S69" s="10">
        <f>PPRD!S69+RCV_RCY!S69+IMP!S69-EXP!S69+STK_CHG!S69-INTMARB!S69</f>
        <v>2.2278589853826309</v>
      </c>
      <c r="T69" s="10">
        <f>PPRD!T69+RCV_RCY!T69+IMP!T69-EXP!T69+STK_CHG!T69-INTMARB!T69</f>
        <v>0</v>
      </c>
      <c r="U69" s="10">
        <f>PPRD!U69+RCV_RCY!U69+IMP!U69-EXP!U69+STK_CHG!U69-INTMARB!U69</f>
        <v>0</v>
      </c>
      <c r="V69" s="10">
        <f>PPRD!V69+RCV_RCY!V69+IMP!V69-EXP!V69+STK_CHG!V69-INTMARB!V69</f>
        <v>0</v>
      </c>
      <c r="W69" s="10">
        <f>PPRD!W69+RCV_RCY!W69+IMP!W69-EXP!W69+STK_CHG!W69-INTMARB!W69</f>
        <v>0</v>
      </c>
      <c r="X69" s="10">
        <f>PPRD!X69+RCV_RCY!X69+IMP!X69-EXP!X69+STK_CHG!X69-INTMARB!X69</f>
        <v>0</v>
      </c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87.107136715391221</v>
      </c>
      <c r="D71" s="37">
        <f t="shared" si="22"/>
        <v>87.274290627687009</v>
      </c>
      <c r="E71" s="37">
        <f t="shared" si="22"/>
        <v>91.143594153052447</v>
      </c>
      <c r="F71" s="37">
        <f t="shared" si="22"/>
        <v>95.32347377472054</v>
      </c>
      <c r="G71" s="37">
        <f t="shared" si="22"/>
        <v>96.230954428202921</v>
      </c>
      <c r="H71" s="37">
        <f t="shared" si="22"/>
        <v>140.05924333619956</v>
      </c>
      <c r="I71" s="37">
        <f t="shared" si="22"/>
        <v>145.09888220120379</v>
      </c>
      <c r="J71" s="37">
        <f t="shared" si="22"/>
        <v>133.39544282029235</v>
      </c>
      <c r="K71" s="37">
        <f t="shared" si="22"/>
        <v>132.82218400687876</v>
      </c>
      <c r="L71" s="37">
        <f t="shared" si="22"/>
        <v>139.67712811693895</v>
      </c>
      <c r="M71" s="37">
        <f t="shared" si="22"/>
        <v>158.68925193465176</v>
      </c>
      <c r="N71" s="37">
        <f t="shared" si="22"/>
        <v>180.08985382631124</v>
      </c>
      <c r="O71" s="37">
        <f t="shared" si="22"/>
        <v>151.71487532244194</v>
      </c>
      <c r="P71" s="37">
        <f t="shared" si="22"/>
        <v>169.53276010318143</v>
      </c>
      <c r="Q71" s="37">
        <f t="shared" si="22"/>
        <v>169.96276870163371</v>
      </c>
      <c r="R71" s="37">
        <f t="shared" si="22"/>
        <v>155.13035253654343</v>
      </c>
      <c r="S71" s="37">
        <f t="shared" si="22"/>
        <v>197.59905417024936</v>
      </c>
      <c r="T71" s="37">
        <f t="shared" si="22"/>
        <v>188.50653482373173</v>
      </c>
      <c r="U71" s="37">
        <f t="shared" si="22"/>
        <v>173.68443680137574</v>
      </c>
      <c r="V71" s="37">
        <f t="shared" si="22"/>
        <v>179.45313843508166</v>
      </c>
      <c r="W71" s="37">
        <f t="shared" si="22"/>
        <v>187.12493551160787</v>
      </c>
      <c r="X71" s="37">
        <f t="shared" ref="X71" si="23">SUM(X72:X73)</f>
        <v>186.66405846947546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</f>
        <v>0</v>
      </c>
      <c r="D72" s="10">
        <f>PPRD!D72+RCV_RCY!D72+IMP!D72-EXP!D72+STK_CHG!D72-INTMARB!D72</f>
        <v>0</v>
      </c>
      <c r="E72" s="10">
        <f>PPRD!E72+RCV_RCY!E72+IMP!E72-EXP!E72+STK_CHG!E72-INTMARB!E72</f>
        <v>0</v>
      </c>
      <c r="F72" s="10">
        <f>PPRD!F72+RCV_RCY!F72+IMP!F72-EXP!F72+STK_CHG!F72-INTMARB!F72</f>
        <v>0.69269131556319852</v>
      </c>
      <c r="G72" s="10">
        <f>PPRD!G72+RCV_RCY!G72+IMP!G72-EXP!G72+STK_CHG!G72-INTMARB!G72</f>
        <v>1.671883061049011</v>
      </c>
      <c r="H72" s="10">
        <f>PPRD!H72+RCV_RCY!H72+IMP!H72-EXP!H72+STK_CHG!H72-INTMARB!H72</f>
        <v>36.591229578675843</v>
      </c>
      <c r="I72" s="10">
        <f>PPRD!I72+RCV_RCY!I72+IMP!I72-EXP!I72+STK_CHG!I72-INTMARB!I72</f>
        <v>44.759759243336198</v>
      </c>
      <c r="J72" s="10">
        <f>PPRD!J72+RCV_RCY!J72+IMP!J72-EXP!J72+STK_CHG!J72-INTMARB!J72</f>
        <v>39.409544282029238</v>
      </c>
      <c r="K72" s="10">
        <f>PPRD!K72+RCV_RCY!K72+IMP!K72-EXP!K72+STK_CHG!K72-INTMARB!K72</f>
        <v>41.439724849527082</v>
      </c>
      <c r="L72" s="10">
        <f>PPRD!L72+RCV_RCY!L72+IMP!L72-EXP!L72+STK_CHG!L72-INTMARB!L72</f>
        <v>40.651590713671538</v>
      </c>
      <c r="M72" s="10">
        <f>PPRD!M72+RCV_RCY!M72+IMP!M72-EXP!M72+STK_CHG!M72-INTMARB!M72</f>
        <v>62.792605331040413</v>
      </c>
      <c r="N72" s="10">
        <f>PPRD!N72+RCV_RCY!N72+IMP!N72-EXP!N72+STK_CHG!N72-INTMARB!N72</f>
        <v>81.637575236457423</v>
      </c>
      <c r="O72" s="10">
        <f>PPRD!O72+RCV_RCY!O72+IMP!O72-EXP!O72+STK_CHG!O72-INTMARB!O72</f>
        <v>65.778159931212372</v>
      </c>
      <c r="P72" s="10">
        <f>PPRD!P72+RCV_RCY!P72+IMP!P72-EXP!P72+STK_CHG!P72-INTMARB!P72</f>
        <v>72.847979363714529</v>
      </c>
      <c r="Q72" s="10">
        <f>PPRD!Q72+RCV_RCY!Q72+IMP!Q72-EXP!Q72+STK_CHG!Q72-INTMARB!Q72</f>
        <v>88.229664660361124</v>
      </c>
      <c r="R72" s="10">
        <f>PPRD!R72+RCV_RCY!R72+IMP!R72-EXP!R72+STK_CHG!R72-INTMARB!R72</f>
        <v>57.752880481513337</v>
      </c>
      <c r="S72" s="10">
        <f>PPRD!S72+RCV_RCY!S72+IMP!S72-EXP!S72+STK_CHG!S72-INTMARB!S72</f>
        <v>93.939896818572663</v>
      </c>
      <c r="T72" s="10">
        <f>PPRD!T72+RCV_RCY!T72+IMP!T72-EXP!T72+STK_CHG!T72-INTMARB!T72</f>
        <v>98.759845227858989</v>
      </c>
      <c r="U72" s="10">
        <f>PPRD!U72+RCV_RCY!U72+IMP!U72-EXP!U72+STK_CHG!U72-INTMARB!U72</f>
        <v>90.284780739466896</v>
      </c>
      <c r="V72" s="10">
        <f>PPRD!V72+RCV_RCY!V72+IMP!V72-EXP!V72+STK_CHG!V72-INTMARB!V72</f>
        <v>90.446861564918308</v>
      </c>
      <c r="W72" s="10">
        <f>PPRD!W72+RCV_RCY!W72+IMP!W72-EXP!W72+STK_CHG!W72-INTMARB!W72</f>
        <v>99.465348237317272</v>
      </c>
      <c r="X72" s="10">
        <f>PPRD!X72+RCV_RCY!X72+IMP!X72-EXP!X72+STK_CHG!X72-INTMARB!X72</f>
        <v>93.478761822871874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</f>
        <v>87.107136715391221</v>
      </c>
      <c r="D73" s="10">
        <f>PPRD!D73+RCV_RCY!D73+IMP!D73-EXP!D73+STK_CHG!D73-INTMARB!D73</f>
        <v>87.274290627687009</v>
      </c>
      <c r="E73" s="10">
        <f>PPRD!E73+RCV_RCY!E73+IMP!E73-EXP!E73+STK_CHG!E73-INTMARB!E73</f>
        <v>91.143594153052447</v>
      </c>
      <c r="F73" s="10">
        <f>PPRD!F73+RCV_RCY!F73+IMP!F73-EXP!F73+STK_CHG!F73-INTMARB!F73</f>
        <v>94.630782459157345</v>
      </c>
      <c r="G73" s="10">
        <f>PPRD!G73+RCV_RCY!G73+IMP!G73-EXP!G73+STK_CHG!G73-INTMARB!G73</f>
        <v>94.559071367153905</v>
      </c>
      <c r="H73" s="10">
        <f>PPRD!H73+RCV_RCY!H73+IMP!H73-EXP!H73+STK_CHG!H73-INTMARB!H73</f>
        <v>103.46801375752371</v>
      </c>
      <c r="I73" s="10">
        <f>PPRD!I73+RCV_RCY!I73+IMP!I73-EXP!I73+STK_CHG!I73-INTMARB!I73</f>
        <v>100.3391229578676</v>
      </c>
      <c r="J73" s="10">
        <f>PPRD!J73+RCV_RCY!J73+IMP!J73-EXP!J73+STK_CHG!J73-INTMARB!J73</f>
        <v>93.985898538263115</v>
      </c>
      <c r="K73" s="10">
        <f>PPRD!K73+RCV_RCY!K73+IMP!K73-EXP!K73+STK_CHG!K73-INTMARB!K73</f>
        <v>91.382459157351676</v>
      </c>
      <c r="L73" s="10">
        <f>PPRD!L73+RCV_RCY!L73+IMP!L73-EXP!L73+STK_CHG!L73-INTMARB!L73</f>
        <v>99.025537403267393</v>
      </c>
      <c r="M73" s="10">
        <f>PPRD!M73+RCV_RCY!M73+IMP!M73-EXP!M73+STK_CHG!M73-INTMARB!M73</f>
        <v>95.896646603611345</v>
      </c>
      <c r="N73" s="10">
        <f>PPRD!N73+RCV_RCY!N73+IMP!N73-EXP!N73+STK_CHG!N73-INTMARB!N73</f>
        <v>98.452278589853819</v>
      </c>
      <c r="O73" s="10">
        <f>PPRD!O73+RCV_RCY!O73+IMP!O73-EXP!O73+STK_CHG!O73-INTMARB!O73</f>
        <v>85.936715391229569</v>
      </c>
      <c r="P73" s="10">
        <f>PPRD!P73+RCV_RCY!P73+IMP!P73-EXP!P73+STK_CHG!P73-INTMARB!P73</f>
        <v>96.684780739466888</v>
      </c>
      <c r="Q73" s="10">
        <f>PPRD!Q73+RCV_RCY!Q73+IMP!Q73-EXP!Q73+STK_CHG!Q73-INTMARB!Q73</f>
        <v>81.733104041272568</v>
      </c>
      <c r="R73" s="10">
        <f>PPRD!R73+RCV_RCY!R73+IMP!R73-EXP!R73+STK_CHG!R73-INTMARB!R73</f>
        <v>97.377472055030083</v>
      </c>
      <c r="S73" s="10">
        <f>PPRD!S73+RCV_RCY!S73+IMP!S73-EXP!S73+STK_CHG!S73-INTMARB!S73</f>
        <v>103.6591573516767</v>
      </c>
      <c r="T73" s="10">
        <f>PPRD!T73+RCV_RCY!T73+IMP!T73-EXP!T73+STK_CHG!T73-INTMARB!T73</f>
        <v>89.746689595872724</v>
      </c>
      <c r="U73" s="10">
        <f>PPRD!U73+RCV_RCY!U73+IMP!U73-EXP!U73+STK_CHG!U73-INTMARB!U73</f>
        <v>83.399656061908843</v>
      </c>
      <c r="V73" s="10">
        <f>PPRD!V73+RCV_RCY!V73+IMP!V73-EXP!V73+STK_CHG!V73-INTMARB!V73</f>
        <v>89.006276870163362</v>
      </c>
      <c r="W73" s="10">
        <f>PPRD!W73+RCV_RCY!W73+IMP!W73-EXP!W73+STK_CHG!W73-INTMARB!W73</f>
        <v>87.659587274290615</v>
      </c>
      <c r="X73" s="10">
        <f>PPRD!X73+RCV_RCY!X73+IMP!X73-EXP!X73+STK_CHG!X73-INTMARB!X73</f>
        <v>93.185296646603589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</f>
        <v>0</v>
      </c>
      <c r="D74" s="37">
        <f>PPRD!D74+RCV_RCY!D74+IMP!D74-EXP!D74+STK_CHG!D74-INTMARB!D74</f>
        <v>0</v>
      </c>
      <c r="E74" s="37">
        <f>PPRD!E74+RCV_RCY!E74+IMP!E74-EXP!E74+STK_CHG!E74-INTMARB!E74</f>
        <v>0</v>
      </c>
      <c r="F74" s="37">
        <f>PPRD!F74+RCV_RCY!F74+IMP!F74-EXP!F74+STK_CHG!F74-INTMARB!F74</f>
        <v>0</v>
      </c>
      <c r="G74" s="37">
        <f>PPRD!G74+RCV_RCY!G74+IMP!G74-EXP!G74+STK_CHG!G74-INTMARB!G74</f>
        <v>0</v>
      </c>
      <c r="H74" s="37">
        <f>PPRD!H74+RCV_RCY!H74+IMP!H74-EXP!H74+STK_CHG!H74-INTMARB!H74</f>
        <v>0</v>
      </c>
      <c r="I74" s="37">
        <f>PPRD!I74+RCV_RCY!I74+IMP!I74-EXP!I74+STK_CHG!I74-INTMARB!I74</f>
        <v>0</v>
      </c>
      <c r="J74" s="37">
        <f>PPRD!J74+RCV_RCY!J74+IMP!J74-EXP!J74+STK_CHG!J74-INTMARB!J74</f>
        <v>0</v>
      </c>
      <c r="K74" s="37">
        <f>PPRD!K74+RCV_RCY!K74+IMP!K74-EXP!K74+STK_CHG!K74-INTMARB!K74</f>
        <v>0</v>
      </c>
      <c r="L74" s="37">
        <f>PPRD!L74+RCV_RCY!L74+IMP!L74-EXP!L74+STK_CHG!L74-INTMARB!L74</f>
        <v>0</v>
      </c>
      <c r="M74" s="37">
        <f>PPRD!M74+RCV_RCY!M74+IMP!M74-EXP!M74+STK_CHG!M74-INTMARB!M74</f>
        <v>0</v>
      </c>
      <c r="N74" s="37">
        <f>PPRD!N74+RCV_RCY!N74+IMP!N74-EXP!N74+STK_CHG!N74-INTMARB!N74</f>
        <v>0</v>
      </c>
      <c r="O74" s="37">
        <f>PPRD!O74+RCV_RCY!O74+IMP!O74-EXP!O74+STK_CHG!O74-INTMARB!O74</f>
        <v>0</v>
      </c>
      <c r="P74" s="37">
        <f>PPRD!P74+RCV_RCY!P74+IMP!P74-EXP!P74+STK_CHG!P74-INTMARB!P74</f>
        <v>0</v>
      </c>
      <c r="Q74" s="37">
        <f>PPRD!Q74+RCV_RCY!Q74+IMP!Q74-EXP!Q74+STK_CHG!Q74-INTMARB!Q74</f>
        <v>0</v>
      </c>
      <c r="R74" s="37">
        <f>PPRD!R74+RCV_RCY!R74+IMP!R74-EXP!R74+STK_CHG!R74-INTMARB!R74</f>
        <v>0</v>
      </c>
      <c r="S74" s="37">
        <f>PPRD!S74+RCV_RCY!S74+IMP!S74-EXP!S74+STK_CHG!S74-INTMARB!S74</f>
        <v>0</v>
      </c>
      <c r="T74" s="37">
        <f>PPRD!T74+RCV_RCY!T74+IMP!T74-EXP!T74+STK_CHG!T74-INTMARB!T74</f>
        <v>0</v>
      </c>
      <c r="U74" s="37">
        <f>PPRD!U74+RCV_RCY!U74+IMP!U74-EXP!U74+STK_CHG!U74-INTMARB!U74</f>
        <v>0</v>
      </c>
      <c r="V74" s="37">
        <f>PPRD!V74+RCV_RCY!V74+IMP!V74-EXP!V74+STK_CHG!V74-INTMARB!V74</f>
        <v>0</v>
      </c>
      <c r="W74" s="37">
        <f>PPRD!W74+RCV_RCY!W74+IMP!W74-EXP!W74+STK_CHG!W74-INTMARB!W74</f>
        <v>0</v>
      </c>
      <c r="X74" s="37">
        <f>PPRD!X74+RCV_RCY!X74+IMP!X74-EXP!X74+STK_CHG!X74-INTMARB!X74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</f>
        <v>0</v>
      </c>
      <c r="D75" s="37">
        <f>PPRD!D75+RCV_RCY!D75+IMP!D75-EXP!D75+STK_CHG!D75-INTMARB!D75</f>
        <v>0</v>
      </c>
      <c r="E75" s="37">
        <f>PPRD!E75+RCV_RCY!E75+IMP!E75-EXP!E75+STK_CHG!E75-INTMARB!E75</f>
        <v>0</v>
      </c>
      <c r="F75" s="37">
        <f>PPRD!F75+RCV_RCY!F75+IMP!F75-EXP!F75+STK_CHG!F75-INTMARB!F75</f>
        <v>0</v>
      </c>
      <c r="G75" s="37">
        <f>PPRD!G75+RCV_RCY!G75+IMP!G75-EXP!G75+STK_CHG!G75-INTMARB!G75</f>
        <v>0</v>
      </c>
      <c r="H75" s="37">
        <f>PPRD!H75+RCV_RCY!H75+IMP!H75-EXP!H75+STK_CHG!H75-INTMARB!H75</f>
        <v>0</v>
      </c>
      <c r="I75" s="37">
        <f>PPRD!I75+RCV_RCY!I75+IMP!I75-EXP!I75+STK_CHG!I75-INTMARB!I75</f>
        <v>0</v>
      </c>
      <c r="J75" s="37">
        <f>PPRD!J75+RCV_RCY!J75+IMP!J75-EXP!J75+STK_CHG!J75-INTMARB!J75</f>
        <v>0</v>
      </c>
      <c r="K75" s="37">
        <f>PPRD!K75+RCV_RCY!K75+IMP!K75-EXP!K75+STK_CHG!K75-INTMARB!K75</f>
        <v>0</v>
      </c>
      <c r="L75" s="37">
        <f>PPRD!L75+RCV_RCY!L75+IMP!L75-EXP!L75+STK_CHG!L75-INTMARB!L75</f>
        <v>0</v>
      </c>
      <c r="M75" s="37">
        <f>PPRD!M75+RCV_RCY!M75+IMP!M75-EXP!M75+STK_CHG!M75-INTMARB!M75</f>
        <v>1.3279449699054171</v>
      </c>
      <c r="N75" s="37">
        <f>PPRD!N75+RCV_RCY!N75+IMP!N75-EXP!N75+STK_CHG!N75-INTMARB!N75</f>
        <v>1.7387790197764399</v>
      </c>
      <c r="O75" s="37">
        <f>PPRD!O75+RCV_RCY!O75+IMP!O75-EXP!O75+STK_CHG!O75-INTMARB!O75</f>
        <v>2.1735167669819431</v>
      </c>
      <c r="P75" s="37">
        <f>PPRD!P75+RCV_RCY!P75+IMP!P75-EXP!P75+STK_CHG!P75-INTMARB!P75</f>
        <v>1.7865864144454</v>
      </c>
      <c r="Q75" s="37">
        <f>PPRD!Q75+RCV_RCY!Q75+IMP!Q75-EXP!Q75+STK_CHG!Q75-INTMARB!Q75</f>
        <v>2.5174548581255372</v>
      </c>
      <c r="R75" s="37">
        <f>PPRD!R75+RCV_RCY!R75+IMP!R75-EXP!R75+STK_CHG!R75-INTMARB!R75</f>
        <v>3.4537403267411859</v>
      </c>
      <c r="S75" s="37">
        <f>PPRD!S75+RCV_RCY!S75+IMP!S75-EXP!S75+STK_CHG!S75-INTMARB!S75</f>
        <v>0</v>
      </c>
      <c r="T75" s="37">
        <f>PPRD!T75+RCV_RCY!T75+IMP!T75-EXP!T75+STK_CHG!T75-INTMARB!T75</f>
        <v>0</v>
      </c>
      <c r="U75" s="37">
        <f>PPRD!U75+RCV_RCY!U75+IMP!U75-EXP!U75+STK_CHG!U75-INTMARB!U75</f>
        <v>0</v>
      </c>
      <c r="V75" s="37">
        <f>PPRD!V75+RCV_RCY!V75+IMP!V75-EXP!V75+STK_CHG!V75-INTMARB!V75</f>
        <v>0</v>
      </c>
      <c r="W75" s="37">
        <f>PPRD!W75+RCV_RCY!W75+IMP!W75-EXP!W75+STK_CHG!W75-INTMARB!W75</f>
        <v>0</v>
      </c>
      <c r="X75" s="37">
        <f>PPRD!X75+RCV_RCY!X75+IMP!X75-EXP!X75+STK_CHG!X75-INTMARB!X75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</f>
        <v>80.051590713671544</v>
      </c>
      <c r="D76" s="40">
        <f>PPRD!D76+RCV_RCY!D76+IMP!D76-EXP!D76+STK_CHG!D76-INTMARB!D76</f>
        <v>20.550300945829747</v>
      </c>
      <c r="E76" s="40">
        <f>PPRD!E76+RCV_RCY!E76+IMP!E76-EXP!E76+STK_CHG!E76-INTMARB!E76</f>
        <v>163.2846087704213</v>
      </c>
      <c r="F76" s="40">
        <f>PPRD!F76+RCV_RCY!F76+IMP!F76-EXP!F76+STK_CHG!F76-INTMARB!F76</f>
        <v>240.24075666380048</v>
      </c>
      <c r="G76" s="40">
        <f>PPRD!G76+RCV_RCY!G76+IMP!G76-EXP!G76+STK_CHG!G76-INTMARB!G76</f>
        <v>557.26569217540828</v>
      </c>
      <c r="H76" s="40">
        <f>PPRD!H76+RCV_RCY!H76+IMP!H76-EXP!H76+STK_CHG!H76-INTMARB!H76</f>
        <v>586.7583834909716</v>
      </c>
      <c r="I76" s="40">
        <f>PPRD!I76+RCV_RCY!I76+IMP!I76-EXP!I76+STK_CHG!I76-INTMARB!I76</f>
        <v>467.84178847807391</v>
      </c>
      <c r="J76" s="40">
        <f>PPRD!J76+RCV_RCY!J76+IMP!J76-EXP!J76+STK_CHG!J76-INTMARB!J76</f>
        <v>643.85210662080829</v>
      </c>
      <c r="K76" s="40">
        <f>PPRD!K76+RCV_RCY!K76+IMP!K76-EXP!K76+STK_CHG!K76-INTMARB!K76</f>
        <v>810.92003439380903</v>
      </c>
      <c r="L76" s="40">
        <f>PPRD!L76+RCV_RCY!L76+IMP!L76-EXP!L76+STK_CHG!L76-INTMARB!L76</f>
        <v>410.66208082545143</v>
      </c>
      <c r="M76" s="40">
        <f>PPRD!M76+RCV_RCY!M76+IMP!M76-EXP!M76+STK_CHG!M76-INTMARB!M76</f>
        <v>225.53740326741189</v>
      </c>
      <c r="N76" s="40">
        <f>PPRD!N76+RCV_RCY!N76+IMP!N76-EXP!N76+STK_CHG!N76-INTMARB!N76</f>
        <v>241.8744625967326</v>
      </c>
      <c r="O76" s="40">
        <f>PPRD!O76+RCV_RCY!O76+IMP!O76-EXP!O76+STK_CHG!O76-INTMARB!O76</f>
        <v>678.84780739466896</v>
      </c>
      <c r="P76" s="40">
        <f>PPRD!P76+RCV_RCY!P76+IMP!P76-EXP!P76+STK_CHG!P76-INTMARB!P76</f>
        <v>238.69303525365439</v>
      </c>
      <c r="Q76" s="40">
        <f>PPRD!Q76+RCV_RCY!Q76+IMP!Q76-EXP!Q76+STK_CHG!Q76-INTMARB!Q76</f>
        <v>77.64402407566638</v>
      </c>
      <c r="R76" s="40">
        <f>PPRD!R76+RCV_RCY!R76+IMP!R76-EXP!R76+STK_CHG!R76-INTMARB!R76</f>
        <v>194.84092863284604</v>
      </c>
      <c r="S76" s="40">
        <f>PPRD!S76+RCV_RCY!S76+IMP!S76-EXP!S76+STK_CHG!S76-INTMARB!S76</f>
        <v>-437.23129836629403</v>
      </c>
      <c r="T76" s="40">
        <f>PPRD!T76+RCV_RCY!T76+IMP!T76-EXP!T76+STK_CHG!T76-INTMARB!T76</f>
        <v>-230.78005159071364</v>
      </c>
      <c r="U76" s="40">
        <f>PPRD!U76+RCV_RCY!U76+IMP!U76-EXP!U76+STK_CHG!U76-INTMARB!U76</f>
        <v>-228.45812553740325</v>
      </c>
      <c r="V76" s="40">
        <f>PPRD!V76+RCV_RCY!V76+IMP!V76-EXP!V76+STK_CHG!V76-INTMARB!V76</f>
        <v>292.27609630266551</v>
      </c>
      <c r="W76" s="40">
        <f>PPRD!W76+RCV_RCY!W76+IMP!W76-EXP!W76+STK_CHG!W76-INTMARB!W76</f>
        <v>125.21582115219258</v>
      </c>
      <c r="X76" s="40">
        <f>PPRD!X76+RCV_RCY!X76+IMP!X76-EXP!X76+STK_CHG!X76-INTMARB!X76</f>
        <v>408.68314703353388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330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>'GIC2020-2030'!C2-FC_NE!C2</f>
        <v>22956.723387790204</v>
      </c>
      <c r="D2" s="31">
        <f>'GIC2020-2030'!D2-FC_NE!D2</f>
        <v>23293.933018056749</v>
      </c>
      <c r="E2" s="31">
        <f>'GIC2020-2030'!E2-FC_NE!E2</f>
        <v>24376.186070507305</v>
      </c>
      <c r="F2" s="31">
        <f>'GIC2020-2030'!F2-FC_NE!F2</f>
        <v>23558.757351676697</v>
      </c>
      <c r="G2" s="31">
        <f>'GIC2020-2030'!G2-FC_NE!G2</f>
        <v>24186.587446259673</v>
      </c>
      <c r="H2" s="31">
        <f>'GIC2020-2030'!H2-FC_NE!H2</f>
        <v>24851.128460877044</v>
      </c>
      <c r="I2" s="31">
        <f>'GIC2020-2030'!I2-FC_NE!I2</f>
        <v>24043.661049011182</v>
      </c>
      <c r="J2" s="31">
        <f>'GIC2020-2030'!J2-FC_NE!J2</f>
        <v>23861.655717970767</v>
      </c>
      <c r="K2" s="31">
        <f>'GIC2020-2030'!K2-FC_NE!K2</f>
        <v>23599.684694754942</v>
      </c>
      <c r="L2" s="31">
        <f>'GIC2020-2030'!L2-FC_NE!L2</f>
        <v>23628.654600171965</v>
      </c>
      <c r="M2" s="31">
        <f>'GIC2020-2030'!M2-FC_NE!M2</f>
        <v>22655.841358555463</v>
      </c>
      <c r="N2" s="31">
        <f>'GIC2020-2030'!N2-FC_NE!N2</f>
        <v>22014.707222699912</v>
      </c>
      <c r="O2" s="31">
        <f>'GIC2020-2030'!O2-FC_NE!O2</f>
        <v>21044.709114359412</v>
      </c>
      <c r="P2" s="31">
        <f>'GIC2020-2030'!P2-FC_NE!P2</f>
        <v>21038.754084264827</v>
      </c>
      <c r="Q2" s="31">
        <f>'GIC2020-2030'!Q2-FC_NE!Q2</f>
        <v>20683.569991401553</v>
      </c>
      <c r="R2" s="31">
        <f>'GIC2020-2030'!R2-FC_NE!R2</f>
        <v>21652.930610490108</v>
      </c>
      <c r="S2" s="31">
        <f>'GIC2020-2030'!S2-FC_NE!S2</f>
        <v>21755.966122098023</v>
      </c>
      <c r="T2" s="31">
        <f>'GIC2020-2030'!T2-FC_NE!T2</f>
        <v>22814.760963026652</v>
      </c>
      <c r="U2" s="31">
        <f>'GIC2020-2030'!U2-FC_NE!U2</f>
        <v>22664.180997420466</v>
      </c>
      <c r="V2" s="31">
        <f>'GIC2020-2030'!V2-FC_NE!V2</f>
        <v>22069.467927772996</v>
      </c>
      <c r="W2" s="31">
        <f>'GIC2020-2030'!W2-FC_NE!W2</f>
        <v>19497.192863284614</v>
      </c>
      <c r="X2" s="31">
        <f>'GIC2020-2030'!X2-FC_NE!X2</f>
        <v>19531.725623387792</v>
      </c>
    </row>
    <row r="3" spans="1:24" ht="11.25" customHeight="1" x14ac:dyDescent="0.2">
      <c r="A3" s="32" t="s">
        <v>3</v>
      </c>
      <c r="B3" s="33" t="s">
        <v>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 ht="11.25" customHeight="1" x14ac:dyDescent="0.2">
      <c r="A4" s="27" t="s">
        <v>341</v>
      </c>
      <c r="B4" s="28" t="s">
        <v>342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11.25" customHeight="1" x14ac:dyDescent="0.2">
      <c r="A5" s="41" t="s">
        <v>5</v>
      </c>
      <c r="B5" s="9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11.25" customHeight="1" x14ac:dyDescent="0.2">
      <c r="A6" s="41" t="s">
        <v>7</v>
      </c>
      <c r="B6" s="9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1.25" customHeight="1" x14ac:dyDescent="0.2">
      <c r="A7" s="41" t="s">
        <v>9</v>
      </c>
      <c r="B7" s="9" t="s">
        <v>10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1.25" customHeight="1" x14ac:dyDescent="0.2">
      <c r="A8" s="27" t="s">
        <v>343</v>
      </c>
      <c r="B8" s="28" t="s">
        <v>344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1.25" customHeight="1" x14ac:dyDescent="0.2">
      <c r="A9" s="41" t="s">
        <v>11</v>
      </c>
      <c r="B9" s="9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11.25" customHeight="1" x14ac:dyDescent="0.2">
      <c r="A10" s="41" t="s">
        <v>13</v>
      </c>
      <c r="B10" s="9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11.25" customHeight="1" x14ac:dyDescent="0.2">
      <c r="A11" s="27" t="s">
        <v>345</v>
      </c>
      <c r="B11" s="28" t="s">
        <v>346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1.25" customHeight="1" x14ac:dyDescent="0.2">
      <c r="A12" s="41" t="s">
        <v>15</v>
      </c>
      <c r="B12" s="9" t="s">
        <v>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1.25" customHeight="1" x14ac:dyDescent="0.2">
      <c r="A13" s="41" t="s">
        <v>17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1.25" customHeight="1" x14ac:dyDescent="0.2">
      <c r="A14" s="41" t="s">
        <v>19</v>
      </c>
      <c r="B14" s="9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1.25" customHeight="1" x14ac:dyDescent="0.2">
      <c r="A15" s="41" t="s">
        <v>21</v>
      </c>
      <c r="B15" s="9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1.25" customHeight="1" x14ac:dyDescent="0.2">
      <c r="A16" s="41" t="s">
        <v>23</v>
      </c>
      <c r="B16" s="9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1.25" customHeight="1" x14ac:dyDescent="0.2">
      <c r="A17" s="35" t="s">
        <v>25</v>
      </c>
      <c r="B17" s="36" t="s">
        <v>26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1.25" customHeight="1" x14ac:dyDescent="0.2">
      <c r="A18" s="42" t="s">
        <v>27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1.25" customHeight="1" x14ac:dyDescent="0.2">
      <c r="A19" s="42" t="s">
        <v>29</v>
      </c>
      <c r="B19" s="9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1.25" customHeight="1" x14ac:dyDescent="0.2">
      <c r="A20" s="42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1.25" customHeight="1" x14ac:dyDescent="0.2">
      <c r="A21" s="42" t="s">
        <v>33</v>
      </c>
      <c r="B21" s="9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1.25" customHeight="1" x14ac:dyDescent="0.2">
      <c r="A22" s="35" t="s">
        <v>35</v>
      </c>
      <c r="B22" s="36" t="s">
        <v>36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1.25" customHeight="1" x14ac:dyDescent="0.2">
      <c r="A23" s="42" t="s">
        <v>37</v>
      </c>
      <c r="B23" s="9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11.25" customHeight="1" x14ac:dyDescent="0.2">
      <c r="A24" s="42" t="s">
        <v>39</v>
      </c>
      <c r="B24" s="9" t="s">
        <v>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11.25" customHeight="1" x14ac:dyDescent="0.2">
      <c r="A25" s="35" t="s">
        <v>41</v>
      </c>
      <c r="B25" s="36" t="s">
        <v>42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1.25" customHeight="1" x14ac:dyDescent="0.2">
      <c r="A26" s="35" t="s">
        <v>43</v>
      </c>
      <c r="B26" s="36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1.25" customHeight="1" x14ac:dyDescent="0.2">
      <c r="A27" s="27" t="s">
        <v>347</v>
      </c>
      <c r="B27" s="28" t="s">
        <v>348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1.25" customHeight="1" x14ac:dyDescent="0.2">
      <c r="A28" s="41" t="s">
        <v>45</v>
      </c>
      <c r="B28" s="9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1.25" customHeight="1" x14ac:dyDescent="0.2">
      <c r="A29" s="41" t="s">
        <v>47</v>
      </c>
      <c r="B29" s="9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11.25" customHeight="1" x14ac:dyDescent="0.2">
      <c r="A30" s="41" t="s">
        <v>49</v>
      </c>
      <c r="B30" s="9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11.25" customHeight="1" x14ac:dyDescent="0.2">
      <c r="A31" s="41" t="s">
        <v>51</v>
      </c>
      <c r="B31" s="9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1.25" customHeight="1" x14ac:dyDescent="0.2">
      <c r="A32" s="41" t="s">
        <v>53</v>
      </c>
      <c r="B32" s="9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11.25" customHeight="1" x14ac:dyDescent="0.2">
      <c r="A33" s="27" t="s">
        <v>349</v>
      </c>
      <c r="B33" s="28" t="s">
        <v>350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1.25" customHeight="1" x14ac:dyDescent="0.2">
      <c r="A34" s="41" t="s">
        <v>55</v>
      </c>
      <c r="B34" s="9" t="s">
        <v>56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11.25" customHeight="1" x14ac:dyDescent="0.2">
      <c r="A35" s="41" t="s">
        <v>57</v>
      </c>
      <c r="B35" s="9" t="s">
        <v>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11.25" customHeight="1" x14ac:dyDescent="0.2">
      <c r="A36" s="41" t="s">
        <v>59</v>
      </c>
      <c r="B36" s="9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1.25" customHeight="1" x14ac:dyDescent="0.2">
      <c r="A37" s="41" t="s">
        <v>61</v>
      </c>
      <c r="B37" s="9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11.25" customHeight="1" x14ac:dyDescent="0.2">
      <c r="A38" s="41" t="s">
        <v>63</v>
      </c>
      <c r="B38" s="9" t="s">
        <v>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1.25" customHeight="1" x14ac:dyDescent="0.2">
      <c r="A39" s="41" t="s">
        <v>65</v>
      </c>
      <c r="B39" s="9" t="s">
        <v>66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1.25" customHeight="1" x14ac:dyDescent="0.2">
      <c r="A40" s="41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1.25" customHeight="1" x14ac:dyDescent="0.2">
      <c r="A41" s="41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1.25" customHeight="1" x14ac:dyDescent="0.2">
      <c r="A42" s="41" t="s">
        <v>71</v>
      </c>
      <c r="B42" s="9" t="s">
        <v>72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1.25" customHeight="1" x14ac:dyDescent="0.2">
      <c r="A43" s="41" t="s">
        <v>73</v>
      </c>
      <c r="B43" s="9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1.25" customHeight="1" x14ac:dyDescent="0.2">
      <c r="A44" s="41" t="s">
        <v>75</v>
      </c>
      <c r="B44" s="9" t="s">
        <v>76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11.25" customHeight="1" x14ac:dyDescent="0.2">
      <c r="A45" s="41" t="s">
        <v>77</v>
      </c>
      <c r="B45" s="9" t="s">
        <v>78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11.25" customHeight="1" x14ac:dyDescent="0.2">
      <c r="A46" s="41" t="s">
        <v>79</v>
      </c>
      <c r="B46" s="9" t="s">
        <v>80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1.25" customHeight="1" x14ac:dyDescent="0.2">
      <c r="A47" s="41" t="s">
        <v>81</v>
      </c>
      <c r="B47" s="9" t="s">
        <v>82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11.25" customHeight="1" x14ac:dyDescent="0.2">
      <c r="A48" s="41" t="s">
        <v>83</v>
      </c>
      <c r="B48" s="9" t="s">
        <v>84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11.25" customHeight="1" x14ac:dyDescent="0.2">
      <c r="A49" s="41" t="s">
        <v>85</v>
      </c>
      <c r="B49" s="9" t="s">
        <v>86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11.25" customHeight="1" x14ac:dyDescent="0.2">
      <c r="A50" s="41" t="s">
        <v>87</v>
      </c>
      <c r="B50" s="9" t="s">
        <v>88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1.25" customHeight="1" x14ac:dyDescent="0.2">
      <c r="A51" s="35" t="s">
        <v>89</v>
      </c>
      <c r="B51" s="36" t="s">
        <v>90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1.25" customHeight="1" x14ac:dyDescent="0.2">
      <c r="A52" s="35" t="s">
        <v>91</v>
      </c>
      <c r="B52" s="36" t="s">
        <v>92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1.25" customHeight="1" x14ac:dyDescent="0.2">
      <c r="A53" s="42" t="s">
        <v>93</v>
      </c>
      <c r="B53" s="9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11.25" customHeight="1" x14ac:dyDescent="0.2">
      <c r="A54" s="42" t="s">
        <v>95</v>
      </c>
      <c r="B54" s="9" t="s">
        <v>96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11.25" customHeight="1" x14ac:dyDescent="0.2">
      <c r="A55" s="42" t="s">
        <v>97</v>
      </c>
      <c r="B55" s="9" t="s">
        <v>98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11.25" customHeight="1" x14ac:dyDescent="0.2">
      <c r="A56" s="42" t="s">
        <v>99</v>
      </c>
      <c r="B56" s="9" t="s">
        <v>100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1.25" customHeight="1" x14ac:dyDescent="0.2">
      <c r="A57" s="42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1.25" customHeight="1" x14ac:dyDescent="0.2">
      <c r="A58" s="42" t="s">
        <v>103</v>
      </c>
      <c r="B58" s="9" t="s">
        <v>104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1.25" customHeight="1" x14ac:dyDescent="0.2">
      <c r="A59" s="42" t="s">
        <v>105</v>
      </c>
      <c r="B59" s="9" t="s">
        <v>106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1.25" customHeight="1" x14ac:dyDescent="0.2">
      <c r="A60" s="42" t="s">
        <v>107</v>
      </c>
      <c r="B60" s="9" t="s">
        <v>108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1.25" customHeight="1" x14ac:dyDescent="0.2">
      <c r="A61" s="42" t="s">
        <v>109</v>
      </c>
      <c r="B61" s="9" t="s">
        <v>110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1.25" customHeight="1" x14ac:dyDescent="0.2">
      <c r="A62" s="42" t="s">
        <v>111</v>
      </c>
      <c r="B62" s="9" t="s">
        <v>112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1.25" customHeight="1" x14ac:dyDescent="0.2">
      <c r="A63" s="42" t="s">
        <v>113</v>
      </c>
      <c r="B63" s="9" t="s">
        <v>114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1.25" customHeight="1" x14ac:dyDescent="0.2">
      <c r="A64" s="42" t="s">
        <v>115</v>
      </c>
      <c r="B64" s="9" t="s">
        <v>116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1.25" customHeight="1" x14ac:dyDescent="0.2">
      <c r="A65" s="42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1.25" customHeight="1" x14ac:dyDescent="0.2">
      <c r="A66" s="42" t="s">
        <v>119</v>
      </c>
      <c r="B66" s="9" t="s">
        <v>120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1.25" customHeight="1" x14ac:dyDescent="0.2">
      <c r="A67" s="42" t="s">
        <v>121</v>
      </c>
      <c r="B67" s="9" t="s">
        <v>122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1.25" customHeight="1" x14ac:dyDescent="0.2">
      <c r="A68" s="42" t="s">
        <v>123</v>
      </c>
      <c r="B68" s="9" t="s">
        <v>124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1.25" customHeight="1" x14ac:dyDescent="0.2">
      <c r="A69" s="42" t="s">
        <v>125</v>
      </c>
      <c r="B69" s="9" t="s">
        <v>126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1.25" customHeight="1" x14ac:dyDescent="0.2">
      <c r="A72" s="42" t="s">
        <v>131</v>
      </c>
      <c r="B72" s="9" t="s">
        <v>132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1.25" customHeight="1" x14ac:dyDescent="0.2">
      <c r="A73" s="42" t="s">
        <v>133</v>
      </c>
      <c r="B73" s="9" t="s">
        <v>134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1.25" customHeight="1" x14ac:dyDescent="0.2">
      <c r="A74" s="35" t="s">
        <v>135</v>
      </c>
      <c r="B74" s="36" t="s">
        <v>136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1.25" customHeight="1" x14ac:dyDescent="0.2">
      <c r="A75" s="35" t="s">
        <v>137</v>
      </c>
      <c r="B75" s="36" t="s">
        <v>138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1.25" customHeight="1" x14ac:dyDescent="0.2">
      <c r="A76" s="38" t="s">
        <v>139</v>
      </c>
      <c r="B76" s="39" t="s">
        <v>140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>FC_E!C2-FC_E!C70+INTAVI!C2+TI_BF_E!C2-TO_BF!C2+(NRG_BF_E!C3+NRG_BF_E!C17+NRG_BF_E!C22+NRG_BF_E!C25+NRG_BF_E!C26+NRG_BF_E!C51)</f>
        <v>17958.897162510744</v>
      </c>
      <c r="D2" s="31">
        <f>FC_E!D2-FC_E!D70+INTAVI!D2+TI_BF_E!D2-TO_BF!D2+(NRG_BF_E!D3+NRG_BF_E!D17+NRG_BF_E!D22+NRG_BF_E!D25+NRG_BF_E!D26+NRG_BF_E!D51)</f>
        <v>18202.707996560617</v>
      </c>
      <c r="E2" s="31">
        <f>FC_E!E2-FC_E!E70+INTAVI!E2+TI_BF_E!E2-TO_BF!E2+(NRG_BF_E!E3+NRG_BF_E!E17+NRG_BF_E!E22+NRG_BF_E!E25+NRG_BF_E!E26+NRG_BF_E!E51)</f>
        <v>18677.919604471197</v>
      </c>
      <c r="F2" s="31">
        <f>FC_E!F2-FC_E!F70+INTAVI!F2+TI_BF_E!F2-TO_BF!F2+(NRG_BF_E!F3+NRG_BF_E!F17+NRG_BF_E!F22+NRG_BF_E!F25+NRG_BF_E!F26+NRG_BF_E!F51)</f>
        <v>18634.653740326736</v>
      </c>
      <c r="G2" s="31">
        <f>FC_E!G2-FC_E!G70+INTAVI!G2+TI_BF_E!G2-TO_BF!G2+(NRG_BF_E!G3+NRG_BF_E!G17+NRG_BF_E!G22+NRG_BF_E!G25+NRG_BF_E!G26+NRG_BF_E!G51)</f>
        <v>18935.37437661221</v>
      </c>
      <c r="H2" s="31">
        <f>FC_E!H2-FC_E!H70+INTAVI!H2+TI_BF_E!H2-TO_BF!H2+(NRG_BF_E!H3+NRG_BF_E!H17+NRG_BF_E!H22+NRG_BF_E!H25+NRG_BF_E!H26+NRG_BF_E!H51)</f>
        <v>19011.31049011178</v>
      </c>
      <c r="I2" s="31">
        <f>FC_E!I2-FC_E!I70+INTAVI!I2+TI_BF_E!I2-TO_BF!I2+(NRG_BF_E!I3+NRG_BF_E!I17+NRG_BF_E!I22+NRG_BF_E!I25+NRG_BF_E!I26+NRG_BF_E!I51)</f>
        <v>18743.722871883063</v>
      </c>
      <c r="J2" s="31">
        <f>FC_E!J2-FC_E!J70+INTAVI!J2+TI_BF_E!J2-TO_BF!J2+(NRG_BF_E!J3+NRG_BF_E!J17+NRG_BF_E!J22+NRG_BF_E!J25+NRG_BF_E!J26+NRG_BF_E!J51)</f>
        <v>18958.726999140152</v>
      </c>
      <c r="K2" s="31">
        <f>FC_E!K2-FC_E!K70+INTAVI!K2+TI_BF_E!K2-TO_BF!K2+(NRG_BF_E!K3+NRG_BF_E!K17+NRG_BF_E!K22+NRG_BF_E!K25+NRG_BF_E!K26+NRG_BF_E!K51)</f>
        <v>18445.651246775578</v>
      </c>
      <c r="L2" s="31">
        <f>FC_E!L2-FC_E!L70+INTAVI!L2+TI_BF_E!L2-TO_BF!L2+(NRG_BF_E!L3+NRG_BF_E!L17+NRG_BF_E!L22+NRG_BF_E!L25+NRG_BF_E!L26+NRG_BF_E!L51)</f>
        <v>18237.989853826311</v>
      </c>
      <c r="M2" s="31">
        <f>FC_E!M2-FC_E!M70+INTAVI!M2+TI_BF_E!M2-TO_BF!M2+(NRG_BF_E!M3+NRG_BF_E!M17+NRG_BF_E!M22+NRG_BF_E!M25+NRG_BF_E!M26+NRG_BF_E!M51)</f>
        <v>18147.684006878761</v>
      </c>
      <c r="N2" s="31">
        <f>FC_E!N2-FC_E!N70+INTAVI!N2+TI_BF_E!N2-TO_BF!N2+(NRG_BF_E!N3+NRG_BF_E!N17+NRG_BF_E!N22+NRG_BF_E!N25+NRG_BF_E!N26+NRG_BF_E!N51)</f>
        <v>17356.344196044716</v>
      </c>
      <c r="O2" s="31">
        <f>FC_E!O2-FC_E!O70+INTAVI!O2+TI_BF_E!O2-TO_BF!O2+(NRG_BF_E!O3+NRG_BF_E!O17+NRG_BF_E!O22+NRG_BF_E!O25+NRG_BF_E!O26+NRG_BF_E!O51)</f>
        <v>16034.895098882202</v>
      </c>
      <c r="P2" s="31">
        <f>FC_E!P2-FC_E!P70+INTAVI!P2+TI_BF_E!P2-TO_BF!P2+(NRG_BF_E!P3+NRG_BF_E!P17+NRG_BF_E!P22+NRG_BF_E!P25+NRG_BF_E!P26+NRG_BF_E!P51)</f>
        <v>15841.894668959589</v>
      </c>
      <c r="Q2" s="31">
        <f>FC_E!Q2-FC_E!Q70+INTAVI!Q2+TI_BF_E!Q2-TO_BF!Q2+(NRG_BF_E!Q3+NRG_BF_E!Q17+NRG_BF_E!Q22+NRG_BF_E!Q25+NRG_BF_E!Q26+NRG_BF_E!Q51)</f>
        <v>15757.781943250215</v>
      </c>
      <c r="R2" s="31">
        <f>FC_E!R2-FC_E!R70+INTAVI!R2+TI_BF_E!R2-TO_BF!R2+(NRG_BF_E!R3+NRG_BF_E!R17+NRG_BF_E!R22+NRG_BF_E!R25+NRG_BF_E!R26+NRG_BF_E!R51)</f>
        <v>15996.542648323299</v>
      </c>
      <c r="S2" s="31">
        <f>FC_E!S2-FC_E!S70+INTAVI!S2+TI_BF_E!S2-TO_BF!S2+(NRG_BF_E!S3+NRG_BF_E!S17+NRG_BF_E!S22+NRG_BF_E!S25+NRG_BF_E!S26+NRG_BF_E!S51)</f>
        <v>16185.564402407568</v>
      </c>
      <c r="T2" s="31">
        <f>FC_E!T2-FC_E!T70+INTAVI!T2+TI_BF_E!T2-TO_BF!T2+(NRG_BF_E!T3+NRG_BF_E!T17+NRG_BF_E!T22+NRG_BF_E!T25+NRG_BF_E!T26+NRG_BF_E!T51)</f>
        <v>16556.81418744626</v>
      </c>
      <c r="U2" s="31">
        <f>FC_E!U2-FC_E!U70+INTAVI!U2+TI_BF_E!U2-TO_BF!U2+(NRG_BF_E!U3+NRG_BF_E!U17+NRG_BF_E!U22+NRG_BF_E!U25+NRG_BF_E!U26+NRG_BF_E!U51)</f>
        <v>16866.68675838349</v>
      </c>
      <c r="V2" s="31">
        <f>FC_E!V2-FC_E!V70+INTAVI!V2+TI_BF_E!V2-TO_BF!V2+(NRG_BF_E!V3+NRG_BF_E!V17+NRG_BF_E!V22+NRG_BF_E!V25+NRG_BF_E!V26+NRG_BF_E!V51)</f>
        <v>17131.6736027515</v>
      </c>
      <c r="W2" s="31">
        <f>FC_E!W2-FC_E!W70+INTAVI!W2+TI_BF_E!W2-TO_BF!W2+(NRG_BF_E!W3+NRG_BF_E!W17+NRG_BF_E!W22+NRG_BF_E!W25+NRG_BF_E!W26+NRG_BF_E!W51)</f>
        <v>14961.096560619088</v>
      </c>
      <c r="X2" s="31">
        <f>FC_E!X2-FC_E!X70+INTAVI!X2+TI_BF_E!X2-TO_BF!X2+(NRG_BF_E!X3+NRG_BF_E!X17+NRG_BF_E!X22+NRG_BF_E!X25+NRG_BF_E!X26+NRG_BF_E!X51)</f>
        <v>15683.102579535682</v>
      </c>
    </row>
    <row r="3" spans="1:24" ht="11.25" customHeight="1" x14ac:dyDescent="0.2">
      <c r="A3" s="32" t="s">
        <v>3</v>
      </c>
      <c r="B3" s="33" t="s">
        <v>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 ht="11.25" customHeight="1" x14ac:dyDescent="0.2">
      <c r="A4" s="27" t="s">
        <v>341</v>
      </c>
      <c r="B4" s="28" t="s">
        <v>342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11.25" customHeight="1" x14ac:dyDescent="0.2">
      <c r="A5" s="41" t="s">
        <v>5</v>
      </c>
      <c r="B5" s="9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11.25" customHeight="1" x14ac:dyDescent="0.2">
      <c r="A6" s="41" t="s">
        <v>7</v>
      </c>
      <c r="B6" s="9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1.25" customHeight="1" x14ac:dyDescent="0.2">
      <c r="A7" s="41" t="s">
        <v>9</v>
      </c>
      <c r="B7" s="9" t="s">
        <v>10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1.25" customHeight="1" x14ac:dyDescent="0.2">
      <c r="A8" s="27" t="s">
        <v>343</v>
      </c>
      <c r="B8" s="28" t="s">
        <v>344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1.25" customHeight="1" x14ac:dyDescent="0.2">
      <c r="A9" s="41" t="s">
        <v>11</v>
      </c>
      <c r="B9" s="9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11.25" customHeight="1" x14ac:dyDescent="0.2">
      <c r="A10" s="41" t="s">
        <v>13</v>
      </c>
      <c r="B10" s="9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11.25" customHeight="1" x14ac:dyDescent="0.2">
      <c r="A11" s="27" t="s">
        <v>345</v>
      </c>
      <c r="B11" s="28" t="s">
        <v>346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1.25" customHeight="1" x14ac:dyDescent="0.2">
      <c r="A12" s="41" t="s">
        <v>15</v>
      </c>
      <c r="B12" s="9" t="s">
        <v>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1.25" customHeight="1" x14ac:dyDescent="0.2">
      <c r="A13" s="41" t="s">
        <v>17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1.25" customHeight="1" x14ac:dyDescent="0.2">
      <c r="A14" s="41" t="s">
        <v>19</v>
      </c>
      <c r="B14" s="9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1.25" customHeight="1" x14ac:dyDescent="0.2">
      <c r="A15" s="41" t="s">
        <v>21</v>
      </c>
      <c r="B15" s="9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1.25" customHeight="1" x14ac:dyDescent="0.2">
      <c r="A16" s="41" t="s">
        <v>23</v>
      </c>
      <c r="B16" s="9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1.25" customHeight="1" x14ac:dyDescent="0.2">
      <c r="A17" s="35" t="s">
        <v>25</v>
      </c>
      <c r="B17" s="36" t="s">
        <v>26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1.25" customHeight="1" x14ac:dyDescent="0.2">
      <c r="A18" s="42" t="s">
        <v>27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1.25" customHeight="1" x14ac:dyDescent="0.2">
      <c r="A19" s="42" t="s">
        <v>29</v>
      </c>
      <c r="B19" s="9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1.25" customHeight="1" x14ac:dyDescent="0.2">
      <c r="A20" s="42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1.25" customHeight="1" x14ac:dyDescent="0.2">
      <c r="A21" s="42" t="s">
        <v>33</v>
      </c>
      <c r="B21" s="9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1.25" customHeight="1" x14ac:dyDescent="0.2">
      <c r="A22" s="35" t="s">
        <v>35</v>
      </c>
      <c r="B22" s="36" t="s">
        <v>36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1.25" customHeight="1" x14ac:dyDescent="0.2">
      <c r="A23" s="42" t="s">
        <v>37</v>
      </c>
      <c r="B23" s="9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11.25" customHeight="1" x14ac:dyDescent="0.2">
      <c r="A24" s="42" t="s">
        <v>39</v>
      </c>
      <c r="B24" s="9" t="s">
        <v>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11.25" customHeight="1" x14ac:dyDescent="0.2">
      <c r="A25" s="35" t="s">
        <v>41</v>
      </c>
      <c r="B25" s="36" t="s">
        <v>42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1.25" customHeight="1" x14ac:dyDescent="0.2">
      <c r="A26" s="35" t="s">
        <v>43</v>
      </c>
      <c r="B26" s="36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1.25" customHeight="1" x14ac:dyDescent="0.2">
      <c r="A27" s="27" t="s">
        <v>347</v>
      </c>
      <c r="B27" s="28" t="s">
        <v>348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1.25" customHeight="1" x14ac:dyDescent="0.2">
      <c r="A28" s="41" t="s">
        <v>45</v>
      </c>
      <c r="B28" s="9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1.25" customHeight="1" x14ac:dyDescent="0.2">
      <c r="A29" s="41" t="s">
        <v>47</v>
      </c>
      <c r="B29" s="9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11.25" customHeight="1" x14ac:dyDescent="0.2">
      <c r="A30" s="41" t="s">
        <v>49</v>
      </c>
      <c r="B30" s="9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11.25" customHeight="1" x14ac:dyDescent="0.2">
      <c r="A31" s="41" t="s">
        <v>51</v>
      </c>
      <c r="B31" s="9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1.25" customHeight="1" x14ac:dyDescent="0.2">
      <c r="A32" s="41" t="s">
        <v>53</v>
      </c>
      <c r="B32" s="9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11.25" customHeight="1" x14ac:dyDescent="0.2">
      <c r="A33" s="27" t="s">
        <v>349</v>
      </c>
      <c r="B33" s="28" t="s">
        <v>350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1.25" customHeight="1" x14ac:dyDescent="0.2">
      <c r="A34" s="41" t="s">
        <v>55</v>
      </c>
      <c r="B34" s="9" t="s">
        <v>56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11.25" customHeight="1" x14ac:dyDescent="0.2">
      <c r="A35" s="41" t="s">
        <v>57</v>
      </c>
      <c r="B35" s="9" t="s">
        <v>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11.25" customHeight="1" x14ac:dyDescent="0.2">
      <c r="A36" s="41" t="s">
        <v>59</v>
      </c>
      <c r="B36" s="9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1.25" customHeight="1" x14ac:dyDescent="0.2">
      <c r="A37" s="41" t="s">
        <v>61</v>
      </c>
      <c r="B37" s="9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11.25" customHeight="1" x14ac:dyDescent="0.2">
      <c r="A38" s="41" t="s">
        <v>63</v>
      </c>
      <c r="B38" s="9" t="s">
        <v>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1.25" customHeight="1" x14ac:dyDescent="0.2">
      <c r="A39" s="41" t="s">
        <v>65</v>
      </c>
      <c r="B39" s="9" t="s">
        <v>66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1.25" customHeight="1" x14ac:dyDescent="0.2">
      <c r="A40" s="41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1.25" customHeight="1" x14ac:dyDescent="0.2">
      <c r="A41" s="41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1.25" customHeight="1" x14ac:dyDescent="0.2">
      <c r="A42" s="41" t="s">
        <v>71</v>
      </c>
      <c r="B42" s="9" t="s">
        <v>72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1.25" customHeight="1" x14ac:dyDescent="0.2">
      <c r="A43" s="41" t="s">
        <v>73</v>
      </c>
      <c r="B43" s="9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1.25" customHeight="1" x14ac:dyDescent="0.2">
      <c r="A44" s="41" t="s">
        <v>75</v>
      </c>
      <c r="B44" s="9" t="s">
        <v>76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11.25" customHeight="1" x14ac:dyDescent="0.2">
      <c r="A45" s="41" t="s">
        <v>77</v>
      </c>
      <c r="B45" s="9" t="s">
        <v>78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11.25" customHeight="1" x14ac:dyDescent="0.2">
      <c r="A46" s="41" t="s">
        <v>79</v>
      </c>
      <c r="B46" s="9" t="s">
        <v>80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1.25" customHeight="1" x14ac:dyDescent="0.2">
      <c r="A47" s="41" t="s">
        <v>81</v>
      </c>
      <c r="B47" s="9" t="s">
        <v>82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11.25" customHeight="1" x14ac:dyDescent="0.2">
      <c r="A48" s="41" t="s">
        <v>83</v>
      </c>
      <c r="B48" s="9" t="s">
        <v>84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11.25" customHeight="1" x14ac:dyDescent="0.2">
      <c r="A49" s="41" t="s">
        <v>85</v>
      </c>
      <c r="B49" s="9" t="s">
        <v>86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11.25" customHeight="1" x14ac:dyDescent="0.2">
      <c r="A50" s="41" t="s">
        <v>87</v>
      </c>
      <c r="B50" s="9" t="s">
        <v>88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1.25" customHeight="1" x14ac:dyDescent="0.2">
      <c r="A51" s="35" t="s">
        <v>89</v>
      </c>
      <c r="B51" s="36" t="s">
        <v>90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1.25" customHeight="1" x14ac:dyDescent="0.2">
      <c r="A52" s="35" t="s">
        <v>91</v>
      </c>
      <c r="B52" s="36" t="s">
        <v>92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1.25" customHeight="1" x14ac:dyDescent="0.2">
      <c r="A53" s="42" t="s">
        <v>93</v>
      </c>
      <c r="B53" s="9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11.25" customHeight="1" x14ac:dyDescent="0.2">
      <c r="A54" s="42" t="s">
        <v>95</v>
      </c>
      <c r="B54" s="9" t="s">
        <v>96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11.25" customHeight="1" x14ac:dyDescent="0.2">
      <c r="A55" s="42" t="s">
        <v>97</v>
      </c>
      <c r="B55" s="9" t="s">
        <v>98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11.25" customHeight="1" x14ac:dyDescent="0.2">
      <c r="A56" s="42" t="s">
        <v>99</v>
      </c>
      <c r="B56" s="9" t="s">
        <v>100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1.25" customHeight="1" x14ac:dyDescent="0.2">
      <c r="A57" s="42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1.25" customHeight="1" x14ac:dyDescent="0.2">
      <c r="A58" s="42" t="s">
        <v>103</v>
      </c>
      <c r="B58" s="9" t="s">
        <v>104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1.25" customHeight="1" x14ac:dyDescent="0.2">
      <c r="A59" s="42" t="s">
        <v>105</v>
      </c>
      <c r="B59" s="9" t="s">
        <v>106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1.25" customHeight="1" x14ac:dyDescent="0.2">
      <c r="A60" s="42" t="s">
        <v>107</v>
      </c>
      <c r="B60" s="9" t="s">
        <v>108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1.25" customHeight="1" x14ac:dyDescent="0.2">
      <c r="A61" s="42" t="s">
        <v>109</v>
      </c>
      <c r="B61" s="9" t="s">
        <v>110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1.25" customHeight="1" x14ac:dyDescent="0.2">
      <c r="A62" s="42" t="s">
        <v>111</v>
      </c>
      <c r="B62" s="9" t="s">
        <v>112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1.25" customHeight="1" x14ac:dyDescent="0.2">
      <c r="A63" s="42" t="s">
        <v>113</v>
      </c>
      <c r="B63" s="9" t="s">
        <v>114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1.25" customHeight="1" x14ac:dyDescent="0.2">
      <c r="A64" s="42" t="s">
        <v>115</v>
      </c>
      <c r="B64" s="9" t="s">
        <v>116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1.25" customHeight="1" x14ac:dyDescent="0.2">
      <c r="A65" s="42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1.25" customHeight="1" x14ac:dyDescent="0.2">
      <c r="A66" s="42" t="s">
        <v>119</v>
      </c>
      <c r="B66" s="9" t="s">
        <v>120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1.25" customHeight="1" x14ac:dyDescent="0.2">
      <c r="A67" s="42" t="s">
        <v>121</v>
      </c>
      <c r="B67" s="9" t="s">
        <v>122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1.25" customHeight="1" x14ac:dyDescent="0.2">
      <c r="A68" s="42" t="s">
        <v>123</v>
      </c>
      <c r="B68" s="9" t="s">
        <v>124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1.25" customHeight="1" x14ac:dyDescent="0.2">
      <c r="A69" s="42" t="s">
        <v>125</v>
      </c>
      <c r="B69" s="9" t="s">
        <v>126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1.25" customHeight="1" x14ac:dyDescent="0.2">
      <c r="A72" s="42" t="s">
        <v>131</v>
      </c>
      <c r="B72" s="9" t="s">
        <v>132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1.25" customHeight="1" x14ac:dyDescent="0.2">
      <c r="A73" s="42" t="s">
        <v>133</v>
      </c>
      <c r="B73" s="9" t="s">
        <v>134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1.25" customHeight="1" x14ac:dyDescent="0.2">
      <c r="A74" s="35" t="s">
        <v>135</v>
      </c>
      <c r="B74" s="36" t="s">
        <v>136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1.25" customHeight="1" x14ac:dyDescent="0.2">
      <c r="A75" s="35" t="s">
        <v>137</v>
      </c>
      <c r="B75" s="36" t="s">
        <v>138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1.25" customHeight="1" x14ac:dyDescent="0.2">
      <c r="A76" s="38" t="s">
        <v>139</v>
      </c>
      <c r="B76" s="39" t="s">
        <v>140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328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20970.569647463453</v>
      </c>
      <c r="D2" s="31">
        <f t="shared" si="0"/>
        <v>21565.462166809972</v>
      </c>
      <c r="E2" s="31">
        <f t="shared" si="0"/>
        <v>21435.383748925196</v>
      </c>
      <c r="F2" s="31">
        <f t="shared" si="0"/>
        <v>21493.859759243336</v>
      </c>
      <c r="G2" s="31">
        <f t="shared" si="0"/>
        <v>21873.611951848667</v>
      </c>
      <c r="H2" s="31">
        <f t="shared" si="0"/>
        <v>22984.360705073086</v>
      </c>
      <c r="I2" s="31">
        <f t="shared" si="0"/>
        <v>23231.685640584685</v>
      </c>
      <c r="J2" s="31">
        <f t="shared" si="0"/>
        <v>21517.300429922609</v>
      </c>
      <c r="K2" s="31">
        <f t="shared" si="0"/>
        <v>21104.017540842651</v>
      </c>
      <c r="L2" s="31">
        <f t="shared" si="0"/>
        <v>20369.368701633703</v>
      </c>
      <c r="M2" s="31">
        <f t="shared" si="0"/>
        <v>20725.87016337059</v>
      </c>
      <c r="N2" s="31">
        <f t="shared" si="0"/>
        <v>19744.357437661223</v>
      </c>
      <c r="O2" s="31">
        <f t="shared" si="0"/>
        <v>20307.275322441961</v>
      </c>
      <c r="P2" s="31">
        <f t="shared" si="0"/>
        <v>23181.954256233876</v>
      </c>
      <c r="Q2" s="31">
        <f t="shared" si="0"/>
        <v>22243.899742046429</v>
      </c>
      <c r="R2" s="31">
        <f t="shared" si="0"/>
        <v>25255.868185726566</v>
      </c>
      <c r="S2" s="31">
        <f t="shared" si="0"/>
        <v>25581.600257953574</v>
      </c>
      <c r="T2" s="31">
        <f t="shared" si="0"/>
        <v>26865.522785898531</v>
      </c>
      <c r="U2" s="31">
        <f t="shared" si="0"/>
        <v>24934.200085984525</v>
      </c>
      <c r="V2" s="31">
        <f t="shared" si="0"/>
        <v>22238.019432502151</v>
      </c>
      <c r="W2" s="31">
        <f t="shared" si="0"/>
        <v>21027.505073086846</v>
      </c>
      <c r="X2" s="31">
        <f t="shared" ref="X2" si="1">SUM(X3,X17,X22,X25,X26,X51,X52,X71,X74,X75,X76)</f>
        <v>19767.794239036975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3661.9358555460017</v>
      </c>
      <c r="D3" s="34">
        <f t="shared" si="2"/>
        <v>3052.0503869303516</v>
      </c>
      <c r="E3" s="34">
        <f t="shared" si="2"/>
        <v>3298.4181427343078</v>
      </c>
      <c r="F3" s="34">
        <f t="shared" si="2"/>
        <v>3137.799656061909</v>
      </c>
      <c r="G3" s="34">
        <f t="shared" si="2"/>
        <v>3226.692691315563</v>
      </c>
      <c r="H3" s="34">
        <f t="shared" si="2"/>
        <v>3318.8839208942391</v>
      </c>
      <c r="I3" s="34">
        <f t="shared" si="2"/>
        <v>3275.9749785038689</v>
      </c>
      <c r="J3" s="34">
        <f t="shared" si="2"/>
        <v>2707.3138435081678</v>
      </c>
      <c r="K3" s="34">
        <f t="shared" si="2"/>
        <v>2444.7394668959591</v>
      </c>
      <c r="L3" s="34">
        <f t="shared" si="2"/>
        <v>2833.8901977644018</v>
      </c>
      <c r="M3" s="34">
        <f t="shared" si="2"/>
        <v>1597.306534823731</v>
      </c>
      <c r="N3" s="34">
        <f t="shared" si="2"/>
        <v>2200.5794496990538</v>
      </c>
      <c r="O3" s="34">
        <f t="shared" si="2"/>
        <v>2909.130954428203</v>
      </c>
      <c r="P3" s="34">
        <f t="shared" si="2"/>
        <v>2625.0914875322442</v>
      </c>
      <c r="Q3" s="34">
        <f t="shared" si="2"/>
        <v>2666.490369733448</v>
      </c>
      <c r="R3" s="34">
        <f t="shared" si="2"/>
        <v>3245.9057609630258</v>
      </c>
      <c r="S3" s="34">
        <f t="shared" si="2"/>
        <v>2832.549871023215</v>
      </c>
      <c r="T3" s="34">
        <f t="shared" si="2"/>
        <v>3236.51728288908</v>
      </c>
      <c r="U3" s="34">
        <f t="shared" si="2"/>
        <v>2684.488650042992</v>
      </c>
      <c r="V3" s="34">
        <f t="shared" si="2"/>
        <v>1237.9275150472911</v>
      </c>
      <c r="W3" s="34">
        <f t="shared" si="2"/>
        <v>556.09191745485805</v>
      </c>
      <c r="X3" s="34">
        <f t="shared" ref="X3" si="3">SUM(X4,X8,X11)</f>
        <v>185.46397248495271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3542.7122098022355</v>
      </c>
      <c r="D4" s="29">
        <f t="shared" si="4"/>
        <v>3025.2585554600164</v>
      </c>
      <c r="E4" s="29">
        <f t="shared" si="4"/>
        <v>3298.4181427343078</v>
      </c>
      <c r="F4" s="29">
        <f t="shared" si="4"/>
        <v>3137.799656061909</v>
      </c>
      <c r="G4" s="29">
        <f t="shared" si="4"/>
        <v>3226.692691315563</v>
      </c>
      <c r="H4" s="29">
        <f t="shared" si="4"/>
        <v>3318.8839208942391</v>
      </c>
      <c r="I4" s="29">
        <f t="shared" si="4"/>
        <v>3275.9749785038689</v>
      </c>
      <c r="J4" s="29">
        <f t="shared" si="4"/>
        <v>2707.3138435081678</v>
      </c>
      <c r="K4" s="29">
        <f t="shared" si="4"/>
        <v>2444.7394668959591</v>
      </c>
      <c r="L4" s="29">
        <f t="shared" si="4"/>
        <v>2833.8901977644018</v>
      </c>
      <c r="M4" s="29">
        <f t="shared" si="4"/>
        <v>1597.306534823731</v>
      </c>
      <c r="N4" s="29">
        <f t="shared" si="4"/>
        <v>2200.5794496990538</v>
      </c>
      <c r="O4" s="29">
        <f t="shared" si="4"/>
        <v>2909.130954428203</v>
      </c>
      <c r="P4" s="29">
        <f t="shared" si="4"/>
        <v>2625.0914875322442</v>
      </c>
      <c r="Q4" s="29">
        <f t="shared" si="4"/>
        <v>2666.490369733448</v>
      </c>
      <c r="R4" s="29">
        <f t="shared" si="4"/>
        <v>3245.9057609630258</v>
      </c>
      <c r="S4" s="29">
        <f t="shared" si="4"/>
        <v>2832.549871023215</v>
      </c>
      <c r="T4" s="29">
        <f t="shared" si="4"/>
        <v>3236.51728288908</v>
      </c>
      <c r="U4" s="29">
        <f t="shared" si="4"/>
        <v>2684.488650042992</v>
      </c>
      <c r="V4" s="29">
        <f t="shared" si="4"/>
        <v>1237.9275150472911</v>
      </c>
      <c r="W4" s="29">
        <f t="shared" si="4"/>
        <v>556.09191745485805</v>
      </c>
      <c r="X4" s="29">
        <f t="shared" ref="X4" si="5">SUM(X5:X7)</f>
        <v>185.46397248495271</v>
      </c>
    </row>
    <row r="5" spans="1:24" ht="11.25" customHeight="1" x14ac:dyDescent="0.2">
      <c r="A5" s="41" t="s">
        <v>5</v>
      </c>
      <c r="B5" s="9" t="s">
        <v>6</v>
      </c>
      <c r="C5" s="10">
        <f>TI_EHG_E!C5+TI_CO_E!C5+TI_BF_E!C5+TI_GW_E!C5+TI_RPI_E!C5+TI_PF_E!C5+TI_BKBPB_E!C5+TI_CL_E!C5+TI_BNG_E!C5+TI_LBB_E!C5+TI_CPP_E!C5+TI_GTL_E!C5+TI_NSP_E!C5</f>
        <v>0</v>
      </c>
      <c r="D5" s="10">
        <f>TI_EHG_E!D5+TI_CO_E!D5+TI_BF_E!D5+TI_GW_E!D5+TI_RPI_E!D5+TI_PF_E!D5+TI_BKBPB_E!D5+TI_CL_E!D5+TI_BNG_E!D5+TI_LBB_E!D5+TI_CPP_E!D5+TI_GTL_E!D5+TI_NSP_E!D5</f>
        <v>0</v>
      </c>
      <c r="E5" s="10">
        <f>TI_EHG_E!E5+TI_CO_E!E5+TI_BF_E!E5+TI_GW_E!E5+TI_RPI_E!E5+TI_PF_E!E5+TI_BKBPB_E!E5+TI_CL_E!E5+TI_BNG_E!E5+TI_LBB_E!E5+TI_CPP_E!E5+TI_GTL_E!E5+TI_NSP_E!E5</f>
        <v>0</v>
      </c>
      <c r="F5" s="10">
        <f>TI_EHG_E!F5+TI_CO_E!F5+TI_BF_E!F5+TI_GW_E!F5+TI_RPI_E!F5+TI_PF_E!F5+TI_BKBPB_E!F5+TI_CL_E!F5+TI_BNG_E!F5+TI_LBB_E!F5+TI_CPP_E!F5+TI_GTL_E!F5+TI_NSP_E!F5</f>
        <v>0</v>
      </c>
      <c r="G5" s="10">
        <f>TI_EHG_E!G5+TI_CO_E!G5+TI_BF_E!G5+TI_GW_E!G5+TI_RPI_E!G5+TI_PF_E!G5+TI_BKBPB_E!G5+TI_CL_E!G5+TI_BNG_E!G5+TI_LBB_E!G5+TI_CPP_E!G5+TI_GTL_E!G5+TI_NSP_E!G5</f>
        <v>0</v>
      </c>
      <c r="H5" s="10">
        <f>TI_EHG_E!H5+TI_CO_E!H5+TI_BF_E!H5+TI_GW_E!H5+TI_RPI_E!H5+TI_PF_E!H5+TI_BKBPB_E!H5+TI_CL_E!H5+TI_BNG_E!H5+TI_LBB_E!H5+TI_CPP_E!H5+TI_GTL_E!H5+TI_NSP_E!H5</f>
        <v>0</v>
      </c>
      <c r="I5" s="10">
        <f>TI_EHG_E!I5+TI_CO_E!I5+TI_BF_E!I5+TI_GW_E!I5+TI_RPI_E!I5+TI_PF_E!I5+TI_BKBPB_E!I5+TI_CL_E!I5+TI_BNG_E!I5+TI_LBB_E!I5+TI_CPP_E!I5+TI_GTL_E!I5+TI_NSP_E!I5</f>
        <v>0</v>
      </c>
      <c r="J5" s="10">
        <f>TI_EHG_E!J5+TI_CO_E!J5+TI_BF_E!J5+TI_GW_E!J5+TI_RPI_E!J5+TI_PF_E!J5+TI_BKBPB_E!J5+TI_CL_E!J5+TI_BNG_E!J5+TI_LBB_E!J5+TI_CPP_E!J5+TI_GTL_E!J5+TI_NSP_E!J5</f>
        <v>0</v>
      </c>
      <c r="K5" s="10">
        <f>TI_EHG_E!K5+TI_CO_E!K5+TI_BF_E!K5+TI_GW_E!K5+TI_RPI_E!K5+TI_PF_E!K5+TI_BKBPB_E!K5+TI_CL_E!K5+TI_BNG_E!K5+TI_LBB_E!K5+TI_CPP_E!K5+TI_GTL_E!K5+TI_NSP_E!K5</f>
        <v>0</v>
      </c>
      <c r="L5" s="10">
        <f>TI_EHG_E!L5+TI_CO_E!L5+TI_BF_E!L5+TI_GW_E!L5+TI_RPI_E!L5+TI_PF_E!L5+TI_BKBPB_E!L5+TI_CL_E!L5+TI_BNG_E!L5+TI_LBB_E!L5+TI_CPP_E!L5+TI_GTL_E!L5+TI_NSP_E!L5</f>
        <v>0</v>
      </c>
      <c r="M5" s="10">
        <f>TI_EHG_E!M5+TI_CO_E!M5+TI_BF_E!M5+TI_GW_E!M5+TI_RPI_E!M5+TI_PF_E!M5+TI_BKBPB_E!M5+TI_CL_E!M5+TI_BNG_E!M5+TI_LBB_E!M5+TI_CPP_E!M5+TI_GTL_E!M5+TI_NSP_E!M5</f>
        <v>0</v>
      </c>
      <c r="N5" s="10">
        <f>TI_EHG_E!N5+TI_CO_E!N5+TI_BF_E!N5+TI_GW_E!N5+TI_RPI_E!N5+TI_PF_E!N5+TI_BKBPB_E!N5+TI_CL_E!N5+TI_BNG_E!N5+TI_LBB_E!N5+TI_CPP_E!N5+TI_GTL_E!N5+TI_NSP_E!N5</f>
        <v>0</v>
      </c>
      <c r="O5" s="10">
        <f>TI_EHG_E!O5+TI_CO_E!O5+TI_BF_E!O5+TI_GW_E!O5+TI_RPI_E!O5+TI_PF_E!O5+TI_BKBPB_E!O5+TI_CL_E!O5+TI_BNG_E!O5+TI_LBB_E!O5+TI_CPP_E!O5+TI_GTL_E!O5+TI_NSP_E!O5</f>
        <v>0</v>
      </c>
      <c r="P5" s="10">
        <f>TI_EHG_E!P5+TI_CO_E!P5+TI_BF_E!P5+TI_GW_E!P5+TI_RPI_E!P5+TI_PF_E!P5+TI_BKBPB_E!P5+TI_CL_E!P5+TI_BNG_E!P5+TI_LBB_E!P5+TI_CPP_E!P5+TI_GTL_E!P5+TI_NSP_E!P5</f>
        <v>0</v>
      </c>
      <c r="Q5" s="10">
        <f>TI_EHG_E!Q5+TI_CO_E!Q5+TI_BF_E!Q5+TI_GW_E!Q5+TI_RPI_E!Q5+TI_PF_E!Q5+TI_BKBPB_E!Q5+TI_CL_E!Q5+TI_BNG_E!Q5+TI_LBB_E!Q5+TI_CPP_E!Q5+TI_GTL_E!Q5+TI_NSP_E!Q5</f>
        <v>0</v>
      </c>
      <c r="R5" s="10">
        <f>TI_EHG_E!R5+TI_CO_E!R5+TI_BF_E!R5+TI_GW_E!R5+TI_RPI_E!R5+TI_PF_E!R5+TI_BKBPB_E!R5+TI_CL_E!R5+TI_BNG_E!R5+TI_LBB_E!R5+TI_CPP_E!R5+TI_GTL_E!R5+TI_NSP_E!R5</f>
        <v>0</v>
      </c>
      <c r="S5" s="10">
        <f>TI_EHG_E!S5+TI_CO_E!S5+TI_BF_E!S5+TI_GW_E!S5+TI_RPI_E!S5+TI_PF_E!S5+TI_BKBPB_E!S5+TI_CL_E!S5+TI_BNG_E!S5+TI_LBB_E!S5+TI_CPP_E!S5+TI_GTL_E!S5+TI_NSP_E!S5</f>
        <v>0</v>
      </c>
      <c r="T5" s="10">
        <f>TI_EHG_E!T5+TI_CO_E!T5+TI_BF_E!T5+TI_GW_E!T5+TI_RPI_E!T5+TI_PF_E!T5+TI_BKBPB_E!T5+TI_CL_E!T5+TI_BNG_E!T5+TI_LBB_E!T5+TI_CPP_E!T5+TI_GTL_E!T5+TI_NSP_E!T5</f>
        <v>0</v>
      </c>
      <c r="U5" s="10">
        <f>TI_EHG_E!U5+TI_CO_E!U5+TI_BF_E!U5+TI_GW_E!U5+TI_RPI_E!U5+TI_PF_E!U5+TI_BKBPB_E!U5+TI_CL_E!U5+TI_BNG_E!U5+TI_LBB_E!U5+TI_CPP_E!U5+TI_GTL_E!U5+TI_NSP_E!U5</f>
        <v>0</v>
      </c>
      <c r="V5" s="10">
        <f>TI_EHG_E!V5+TI_CO_E!V5+TI_BF_E!V5+TI_GW_E!V5+TI_RPI_E!V5+TI_PF_E!V5+TI_BKBPB_E!V5+TI_CL_E!V5+TI_BNG_E!V5+TI_LBB_E!V5+TI_CPP_E!V5+TI_GTL_E!V5+TI_NSP_E!V5</f>
        <v>0</v>
      </c>
      <c r="W5" s="10">
        <f>TI_EHG_E!W5+TI_CO_E!W5+TI_BF_E!W5+TI_GW_E!W5+TI_RPI_E!W5+TI_PF_E!W5+TI_BKBPB_E!W5+TI_CL_E!W5+TI_BNG_E!W5+TI_LBB_E!W5+TI_CPP_E!W5+TI_GTL_E!W5+TI_NSP_E!W5</f>
        <v>0</v>
      </c>
      <c r="X5" s="10">
        <f>TI_EHG_E!X5+TI_CO_E!X5+TI_BF_E!X5+TI_GW_E!X5+TI_RPI_E!X5+TI_PF_E!X5+TI_BKBPB_E!X5+TI_CL_E!X5+TI_BNG_E!X5+TI_LBB_E!X5+TI_CPP_E!X5+TI_GTL_E!X5+TI_NSP_E!X5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TI_EHG_E!C6+TI_CO_E!C6+TI_BF_E!C6+TI_GW_E!C6+TI_RPI_E!C6+TI_PF_E!C6+TI_BKBPB_E!C6+TI_CL_E!C6+TI_BNG_E!C6+TI_LBB_E!C6+TI_CPP_E!C6+TI_GTL_E!C6+TI_NSP_E!C6</f>
        <v>344.98693035253649</v>
      </c>
      <c r="D6" s="10">
        <f>TI_EHG_E!D6+TI_CO_E!D6+TI_BF_E!D6+TI_GW_E!D6+TI_RPI_E!D6+TI_PF_E!D6+TI_BKBPB_E!D6+TI_CL_E!D6+TI_BNG_E!D6+TI_LBB_E!D6+TI_CPP_E!D6+TI_GTL_E!D6+TI_NSP_E!D6</f>
        <v>64.378933791917447</v>
      </c>
      <c r="E6" s="10">
        <f>TI_EHG_E!E6+TI_CO_E!E6+TI_BF_E!E6+TI_GW_E!E6+TI_RPI_E!E6+TI_PF_E!E6+TI_BKBPB_E!E6+TI_CL_E!E6+TI_BNG_E!E6+TI_LBB_E!E6+TI_CPP_E!E6+TI_GTL_E!E6+TI_NSP_E!E6</f>
        <v>0</v>
      </c>
      <c r="F6" s="10">
        <f>TI_EHG_E!F6+TI_CO_E!F6+TI_BF_E!F6+TI_GW_E!F6+TI_RPI_E!F6+TI_PF_E!F6+TI_BKBPB_E!F6+TI_CL_E!F6+TI_BNG_E!F6+TI_LBB_E!F6+TI_CPP_E!F6+TI_GTL_E!F6+TI_NSP_E!F6</f>
        <v>0</v>
      </c>
      <c r="G6" s="10">
        <f>TI_EHG_E!G6+TI_CO_E!G6+TI_BF_E!G6+TI_GW_E!G6+TI_RPI_E!G6+TI_PF_E!G6+TI_BKBPB_E!G6+TI_CL_E!G6+TI_BNG_E!G6+TI_LBB_E!G6+TI_CPP_E!G6+TI_GTL_E!G6+TI_NSP_E!G6</f>
        <v>0</v>
      </c>
      <c r="H6" s="10">
        <f>TI_EHG_E!H6+TI_CO_E!H6+TI_BF_E!H6+TI_GW_E!H6+TI_RPI_E!H6+TI_PF_E!H6+TI_BKBPB_E!H6+TI_CL_E!H6+TI_BNG_E!H6+TI_LBB_E!H6+TI_CPP_E!H6+TI_GTL_E!H6+TI_NSP_E!H6</f>
        <v>0</v>
      </c>
      <c r="I6" s="10">
        <f>TI_EHG_E!I6+TI_CO_E!I6+TI_BF_E!I6+TI_GW_E!I6+TI_RPI_E!I6+TI_PF_E!I6+TI_BKBPB_E!I6+TI_CL_E!I6+TI_BNG_E!I6+TI_LBB_E!I6+TI_CPP_E!I6+TI_GTL_E!I6+TI_NSP_E!I6</f>
        <v>0</v>
      </c>
      <c r="J6" s="10">
        <f>TI_EHG_E!J6+TI_CO_E!J6+TI_BF_E!J6+TI_GW_E!J6+TI_RPI_E!J6+TI_PF_E!J6+TI_BKBPB_E!J6+TI_CL_E!J6+TI_BNG_E!J6+TI_LBB_E!J6+TI_CPP_E!J6+TI_GTL_E!J6+TI_NSP_E!J6</f>
        <v>0</v>
      </c>
      <c r="K6" s="10">
        <f>TI_EHG_E!K6+TI_CO_E!K6+TI_BF_E!K6+TI_GW_E!K6+TI_RPI_E!K6+TI_PF_E!K6+TI_BKBPB_E!K6+TI_CL_E!K6+TI_BNG_E!K6+TI_LBB_E!K6+TI_CPP_E!K6+TI_GTL_E!K6+TI_NSP_E!K6</f>
        <v>0</v>
      </c>
      <c r="L6" s="10">
        <f>TI_EHG_E!L6+TI_CO_E!L6+TI_BF_E!L6+TI_GW_E!L6+TI_RPI_E!L6+TI_PF_E!L6+TI_BKBPB_E!L6+TI_CL_E!L6+TI_BNG_E!L6+TI_LBB_E!L6+TI_CPP_E!L6+TI_GTL_E!L6+TI_NSP_E!L6</f>
        <v>0</v>
      </c>
      <c r="M6" s="10">
        <f>TI_EHG_E!M6+TI_CO_E!M6+TI_BF_E!M6+TI_GW_E!M6+TI_RPI_E!M6+TI_PF_E!M6+TI_BKBPB_E!M6+TI_CL_E!M6+TI_BNG_E!M6+TI_LBB_E!M6+TI_CPP_E!M6+TI_GTL_E!M6+TI_NSP_E!M6</f>
        <v>0</v>
      </c>
      <c r="N6" s="10">
        <f>TI_EHG_E!N6+TI_CO_E!N6+TI_BF_E!N6+TI_GW_E!N6+TI_RPI_E!N6+TI_PF_E!N6+TI_BKBPB_E!N6+TI_CL_E!N6+TI_BNG_E!N6+TI_LBB_E!N6+TI_CPP_E!N6+TI_GTL_E!N6+TI_NSP_E!N6</f>
        <v>0</v>
      </c>
      <c r="O6" s="10">
        <f>TI_EHG_E!O6+TI_CO_E!O6+TI_BF_E!O6+TI_GW_E!O6+TI_RPI_E!O6+TI_PF_E!O6+TI_BKBPB_E!O6+TI_CL_E!O6+TI_BNG_E!O6+TI_LBB_E!O6+TI_CPP_E!O6+TI_GTL_E!O6+TI_NSP_E!O6</f>
        <v>0</v>
      </c>
      <c r="P6" s="10">
        <f>TI_EHG_E!P6+TI_CO_E!P6+TI_BF_E!P6+TI_GW_E!P6+TI_RPI_E!P6+TI_PF_E!P6+TI_BKBPB_E!P6+TI_CL_E!P6+TI_BNG_E!P6+TI_LBB_E!P6+TI_CPP_E!P6+TI_GTL_E!P6+TI_NSP_E!P6</f>
        <v>0</v>
      </c>
      <c r="Q6" s="10">
        <f>TI_EHG_E!Q6+TI_CO_E!Q6+TI_BF_E!Q6+TI_GW_E!Q6+TI_RPI_E!Q6+TI_PF_E!Q6+TI_BKBPB_E!Q6+TI_CL_E!Q6+TI_BNG_E!Q6+TI_LBB_E!Q6+TI_CPP_E!Q6+TI_GTL_E!Q6+TI_NSP_E!Q6</f>
        <v>0</v>
      </c>
      <c r="R6" s="10">
        <f>TI_EHG_E!R6+TI_CO_E!R6+TI_BF_E!R6+TI_GW_E!R6+TI_RPI_E!R6+TI_PF_E!R6+TI_BKBPB_E!R6+TI_CL_E!R6+TI_BNG_E!R6+TI_LBB_E!R6+TI_CPP_E!R6+TI_GTL_E!R6+TI_NSP_E!R6</f>
        <v>0</v>
      </c>
      <c r="S6" s="10">
        <f>TI_EHG_E!S6+TI_CO_E!S6+TI_BF_E!S6+TI_GW_E!S6+TI_RPI_E!S6+TI_PF_E!S6+TI_BKBPB_E!S6+TI_CL_E!S6+TI_BNG_E!S6+TI_LBB_E!S6+TI_CPP_E!S6+TI_GTL_E!S6+TI_NSP_E!S6</f>
        <v>0</v>
      </c>
      <c r="T6" s="10">
        <f>TI_EHG_E!T6+TI_CO_E!T6+TI_BF_E!T6+TI_GW_E!T6+TI_RPI_E!T6+TI_PF_E!T6+TI_BKBPB_E!T6+TI_CL_E!T6+TI_BNG_E!T6+TI_LBB_E!T6+TI_CPP_E!T6+TI_GTL_E!T6+TI_NSP_E!T6</f>
        <v>0</v>
      </c>
      <c r="U6" s="10">
        <f>TI_EHG_E!U6+TI_CO_E!U6+TI_BF_E!U6+TI_GW_E!U6+TI_RPI_E!U6+TI_PF_E!U6+TI_BKBPB_E!U6+TI_CL_E!U6+TI_BNG_E!U6+TI_LBB_E!U6+TI_CPP_E!U6+TI_GTL_E!U6+TI_NSP_E!U6</f>
        <v>0</v>
      </c>
      <c r="V6" s="10">
        <f>TI_EHG_E!V6+TI_CO_E!V6+TI_BF_E!V6+TI_GW_E!V6+TI_RPI_E!V6+TI_PF_E!V6+TI_BKBPB_E!V6+TI_CL_E!V6+TI_BNG_E!V6+TI_LBB_E!V6+TI_CPP_E!V6+TI_GTL_E!V6+TI_NSP_E!V6</f>
        <v>0</v>
      </c>
      <c r="W6" s="10">
        <f>TI_EHG_E!W6+TI_CO_E!W6+TI_BF_E!W6+TI_GW_E!W6+TI_RPI_E!W6+TI_PF_E!W6+TI_BKBPB_E!W6+TI_CL_E!W6+TI_BNG_E!W6+TI_LBB_E!W6+TI_CPP_E!W6+TI_GTL_E!W6+TI_NSP_E!W6</f>
        <v>0</v>
      </c>
      <c r="X6" s="10">
        <f>TI_EHG_E!X6+TI_CO_E!X6+TI_BF_E!X6+TI_GW_E!X6+TI_RPI_E!X6+TI_PF_E!X6+TI_BKBPB_E!X6+TI_CL_E!X6+TI_BNG_E!X6+TI_LBB_E!X6+TI_CPP_E!X6+TI_GTL_E!X6+TI_NSP_E!X6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TI_EHG_E!C7+TI_CO_E!C7+TI_BF_E!C7+TI_GW_E!C7+TI_RPI_E!C7+TI_PF_E!C7+TI_BKBPB_E!C7+TI_CL_E!C7+TI_BNG_E!C7+TI_LBB_E!C7+TI_CPP_E!C7+TI_GTL_E!C7+TI_NSP_E!C7</f>
        <v>3197.725279449699</v>
      </c>
      <c r="D7" s="10">
        <f>TI_EHG_E!D7+TI_CO_E!D7+TI_BF_E!D7+TI_GW_E!D7+TI_RPI_E!D7+TI_PF_E!D7+TI_BKBPB_E!D7+TI_CL_E!D7+TI_BNG_E!D7+TI_LBB_E!D7+TI_CPP_E!D7+TI_GTL_E!D7+TI_NSP_E!D7</f>
        <v>2960.8796216680989</v>
      </c>
      <c r="E7" s="10">
        <f>TI_EHG_E!E7+TI_CO_E!E7+TI_BF_E!E7+TI_GW_E!E7+TI_RPI_E!E7+TI_PF_E!E7+TI_BKBPB_E!E7+TI_CL_E!E7+TI_BNG_E!E7+TI_LBB_E!E7+TI_CPP_E!E7+TI_GTL_E!E7+TI_NSP_E!E7</f>
        <v>3298.4181427343078</v>
      </c>
      <c r="F7" s="10">
        <f>TI_EHG_E!F7+TI_CO_E!F7+TI_BF_E!F7+TI_GW_E!F7+TI_RPI_E!F7+TI_PF_E!F7+TI_BKBPB_E!F7+TI_CL_E!F7+TI_BNG_E!F7+TI_LBB_E!F7+TI_CPP_E!F7+TI_GTL_E!F7+TI_NSP_E!F7</f>
        <v>3137.799656061909</v>
      </c>
      <c r="G7" s="10">
        <f>TI_EHG_E!G7+TI_CO_E!G7+TI_BF_E!G7+TI_GW_E!G7+TI_RPI_E!G7+TI_PF_E!G7+TI_BKBPB_E!G7+TI_CL_E!G7+TI_BNG_E!G7+TI_LBB_E!G7+TI_CPP_E!G7+TI_GTL_E!G7+TI_NSP_E!G7</f>
        <v>3226.692691315563</v>
      </c>
      <c r="H7" s="10">
        <f>TI_EHG_E!H7+TI_CO_E!H7+TI_BF_E!H7+TI_GW_E!H7+TI_RPI_E!H7+TI_PF_E!H7+TI_BKBPB_E!H7+TI_CL_E!H7+TI_BNG_E!H7+TI_LBB_E!H7+TI_CPP_E!H7+TI_GTL_E!H7+TI_NSP_E!H7</f>
        <v>3318.8839208942391</v>
      </c>
      <c r="I7" s="10">
        <f>TI_EHG_E!I7+TI_CO_E!I7+TI_BF_E!I7+TI_GW_E!I7+TI_RPI_E!I7+TI_PF_E!I7+TI_BKBPB_E!I7+TI_CL_E!I7+TI_BNG_E!I7+TI_LBB_E!I7+TI_CPP_E!I7+TI_GTL_E!I7+TI_NSP_E!I7</f>
        <v>3275.9749785038689</v>
      </c>
      <c r="J7" s="10">
        <f>TI_EHG_E!J7+TI_CO_E!J7+TI_BF_E!J7+TI_GW_E!J7+TI_RPI_E!J7+TI_PF_E!J7+TI_BKBPB_E!J7+TI_CL_E!J7+TI_BNG_E!J7+TI_LBB_E!J7+TI_CPP_E!J7+TI_GTL_E!J7+TI_NSP_E!J7</f>
        <v>2707.3138435081678</v>
      </c>
      <c r="K7" s="10">
        <f>TI_EHG_E!K7+TI_CO_E!K7+TI_BF_E!K7+TI_GW_E!K7+TI_RPI_E!K7+TI_PF_E!K7+TI_BKBPB_E!K7+TI_CL_E!K7+TI_BNG_E!K7+TI_LBB_E!K7+TI_CPP_E!K7+TI_GTL_E!K7+TI_NSP_E!K7</f>
        <v>2444.7394668959591</v>
      </c>
      <c r="L7" s="10">
        <f>TI_EHG_E!L7+TI_CO_E!L7+TI_BF_E!L7+TI_GW_E!L7+TI_RPI_E!L7+TI_PF_E!L7+TI_BKBPB_E!L7+TI_CL_E!L7+TI_BNG_E!L7+TI_LBB_E!L7+TI_CPP_E!L7+TI_GTL_E!L7+TI_NSP_E!L7</f>
        <v>2833.8901977644018</v>
      </c>
      <c r="M7" s="10">
        <f>TI_EHG_E!M7+TI_CO_E!M7+TI_BF_E!M7+TI_GW_E!M7+TI_RPI_E!M7+TI_PF_E!M7+TI_BKBPB_E!M7+TI_CL_E!M7+TI_BNG_E!M7+TI_LBB_E!M7+TI_CPP_E!M7+TI_GTL_E!M7+TI_NSP_E!M7</f>
        <v>1597.306534823731</v>
      </c>
      <c r="N7" s="10">
        <f>TI_EHG_E!N7+TI_CO_E!N7+TI_BF_E!N7+TI_GW_E!N7+TI_RPI_E!N7+TI_PF_E!N7+TI_BKBPB_E!N7+TI_CL_E!N7+TI_BNG_E!N7+TI_LBB_E!N7+TI_CPP_E!N7+TI_GTL_E!N7+TI_NSP_E!N7</f>
        <v>2200.5794496990538</v>
      </c>
      <c r="O7" s="10">
        <f>TI_EHG_E!O7+TI_CO_E!O7+TI_BF_E!O7+TI_GW_E!O7+TI_RPI_E!O7+TI_PF_E!O7+TI_BKBPB_E!O7+TI_CL_E!O7+TI_BNG_E!O7+TI_LBB_E!O7+TI_CPP_E!O7+TI_GTL_E!O7+TI_NSP_E!O7</f>
        <v>2909.130954428203</v>
      </c>
      <c r="P7" s="10">
        <f>TI_EHG_E!P7+TI_CO_E!P7+TI_BF_E!P7+TI_GW_E!P7+TI_RPI_E!P7+TI_PF_E!P7+TI_BKBPB_E!P7+TI_CL_E!P7+TI_BNG_E!P7+TI_LBB_E!P7+TI_CPP_E!P7+TI_GTL_E!P7+TI_NSP_E!P7</f>
        <v>2625.0914875322442</v>
      </c>
      <c r="Q7" s="10">
        <f>TI_EHG_E!Q7+TI_CO_E!Q7+TI_BF_E!Q7+TI_GW_E!Q7+TI_RPI_E!Q7+TI_PF_E!Q7+TI_BKBPB_E!Q7+TI_CL_E!Q7+TI_BNG_E!Q7+TI_LBB_E!Q7+TI_CPP_E!Q7+TI_GTL_E!Q7+TI_NSP_E!Q7</f>
        <v>2666.490369733448</v>
      </c>
      <c r="R7" s="10">
        <f>TI_EHG_E!R7+TI_CO_E!R7+TI_BF_E!R7+TI_GW_E!R7+TI_RPI_E!R7+TI_PF_E!R7+TI_BKBPB_E!R7+TI_CL_E!R7+TI_BNG_E!R7+TI_LBB_E!R7+TI_CPP_E!R7+TI_GTL_E!R7+TI_NSP_E!R7</f>
        <v>3245.9057609630258</v>
      </c>
      <c r="S7" s="10">
        <f>TI_EHG_E!S7+TI_CO_E!S7+TI_BF_E!S7+TI_GW_E!S7+TI_RPI_E!S7+TI_PF_E!S7+TI_BKBPB_E!S7+TI_CL_E!S7+TI_BNG_E!S7+TI_LBB_E!S7+TI_CPP_E!S7+TI_GTL_E!S7+TI_NSP_E!S7</f>
        <v>2832.549871023215</v>
      </c>
      <c r="T7" s="10">
        <f>TI_EHG_E!T7+TI_CO_E!T7+TI_BF_E!T7+TI_GW_E!T7+TI_RPI_E!T7+TI_PF_E!T7+TI_BKBPB_E!T7+TI_CL_E!T7+TI_BNG_E!T7+TI_LBB_E!T7+TI_CPP_E!T7+TI_GTL_E!T7+TI_NSP_E!T7</f>
        <v>3236.51728288908</v>
      </c>
      <c r="U7" s="10">
        <f>TI_EHG_E!U7+TI_CO_E!U7+TI_BF_E!U7+TI_GW_E!U7+TI_RPI_E!U7+TI_PF_E!U7+TI_BKBPB_E!U7+TI_CL_E!U7+TI_BNG_E!U7+TI_LBB_E!U7+TI_CPP_E!U7+TI_GTL_E!U7+TI_NSP_E!U7</f>
        <v>2684.488650042992</v>
      </c>
      <c r="V7" s="10">
        <f>TI_EHG_E!V7+TI_CO_E!V7+TI_BF_E!V7+TI_GW_E!V7+TI_RPI_E!V7+TI_PF_E!V7+TI_BKBPB_E!V7+TI_CL_E!V7+TI_BNG_E!V7+TI_LBB_E!V7+TI_CPP_E!V7+TI_GTL_E!V7+TI_NSP_E!V7</f>
        <v>1237.9275150472911</v>
      </c>
      <c r="W7" s="10">
        <f>TI_EHG_E!W7+TI_CO_E!W7+TI_BF_E!W7+TI_GW_E!W7+TI_RPI_E!W7+TI_PF_E!W7+TI_BKBPB_E!W7+TI_CL_E!W7+TI_BNG_E!W7+TI_LBB_E!W7+TI_CPP_E!W7+TI_GTL_E!W7+TI_NSP_E!W7</f>
        <v>556.09191745485805</v>
      </c>
      <c r="X7" s="10">
        <f>TI_EHG_E!X7+TI_CO_E!X7+TI_BF_E!X7+TI_GW_E!X7+TI_RPI_E!X7+TI_PF_E!X7+TI_BKBPB_E!X7+TI_CL_E!X7+TI_BNG_E!X7+TI_LBB_E!X7+TI_CPP_E!X7+TI_GTL_E!X7+TI_NSP_E!X7</f>
        <v>185.46397248495271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TI_EHG_E!C9+TI_CO_E!C9+TI_BF_E!C9+TI_GW_E!C9+TI_RPI_E!C9+TI_PF_E!C9+TI_BKBPB_E!C9+TI_CL_E!C9+TI_BNG_E!C9+TI_LBB_E!C9+TI_CPP_E!C9+TI_GTL_E!C9+TI_NSP_E!C9</f>
        <v>0</v>
      </c>
      <c r="D9" s="10">
        <f>TI_EHG_E!D9+TI_CO_E!D9+TI_BF_E!D9+TI_GW_E!D9+TI_RPI_E!D9+TI_PF_E!D9+TI_BKBPB_E!D9+TI_CL_E!D9+TI_BNG_E!D9+TI_LBB_E!D9+TI_CPP_E!D9+TI_GTL_E!D9+TI_NSP_E!D9</f>
        <v>0</v>
      </c>
      <c r="E9" s="10">
        <f>TI_EHG_E!E9+TI_CO_E!E9+TI_BF_E!E9+TI_GW_E!E9+TI_RPI_E!E9+TI_PF_E!E9+TI_BKBPB_E!E9+TI_CL_E!E9+TI_BNG_E!E9+TI_LBB_E!E9+TI_CPP_E!E9+TI_GTL_E!E9+TI_NSP_E!E9</f>
        <v>0</v>
      </c>
      <c r="F9" s="10">
        <f>TI_EHG_E!F9+TI_CO_E!F9+TI_BF_E!F9+TI_GW_E!F9+TI_RPI_E!F9+TI_PF_E!F9+TI_BKBPB_E!F9+TI_CL_E!F9+TI_BNG_E!F9+TI_LBB_E!F9+TI_CPP_E!F9+TI_GTL_E!F9+TI_NSP_E!F9</f>
        <v>0</v>
      </c>
      <c r="G9" s="10">
        <f>TI_EHG_E!G9+TI_CO_E!G9+TI_BF_E!G9+TI_GW_E!G9+TI_RPI_E!G9+TI_PF_E!G9+TI_BKBPB_E!G9+TI_CL_E!G9+TI_BNG_E!G9+TI_LBB_E!G9+TI_CPP_E!G9+TI_GTL_E!G9+TI_NSP_E!G9</f>
        <v>0</v>
      </c>
      <c r="H9" s="10">
        <f>TI_EHG_E!H9+TI_CO_E!H9+TI_BF_E!H9+TI_GW_E!H9+TI_RPI_E!H9+TI_PF_E!H9+TI_BKBPB_E!H9+TI_CL_E!H9+TI_BNG_E!H9+TI_LBB_E!H9+TI_CPP_E!H9+TI_GTL_E!H9+TI_NSP_E!H9</f>
        <v>0</v>
      </c>
      <c r="I9" s="10">
        <f>TI_EHG_E!I9+TI_CO_E!I9+TI_BF_E!I9+TI_GW_E!I9+TI_RPI_E!I9+TI_PF_E!I9+TI_BKBPB_E!I9+TI_CL_E!I9+TI_BNG_E!I9+TI_LBB_E!I9+TI_CPP_E!I9+TI_GTL_E!I9+TI_NSP_E!I9</f>
        <v>0</v>
      </c>
      <c r="J9" s="10">
        <f>TI_EHG_E!J9+TI_CO_E!J9+TI_BF_E!J9+TI_GW_E!J9+TI_RPI_E!J9+TI_PF_E!J9+TI_BKBPB_E!J9+TI_CL_E!J9+TI_BNG_E!J9+TI_LBB_E!J9+TI_CPP_E!J9+TI_GTL_E!J9+TI_NSP_E!J9</f>
        <v>0</v>
      </c>
      <c r="K9" s="10">
        <f>TI_EHG_E!K9+TI_CO_E!K9+TI_BF_E!K9+TI_GW_E!K9+TI_RPI_E!K9+TI_PF_E!K9+TI_BKBPB_E!K9+TI_CL_E!K9+TI_BNG_E!K9+TI_LBB_E!K9+TI_CPP_E!K9+TI_GTL_E!K9+TI_NSP_E!K9</f>
        <v>0</v>
      </c>
      <c r="L9" s="10">
        <f>TI_EHG_E!L9+TI_CO_E!L9+TI_BF_E!L9+TI_GW_E!L9+TI_RPI_E!L9+TI_PF_E!L9+TI_BKBPB_E!L9+TI_CL_E!L9+TI_BNG_E!L9+TI_LBB_E!L9+TI_CPP_E!L9+TI_GTL_E!L9+TI_NSP_E!L9</f>
        <v>0</v>
      </c>
      <c r="M9" s="10">
        <f>TI_EHG_E!M9+TI_CO_E!M9+TI_BF_E!M9+TI_GW_E!M9+TI_RPI_E!M9+TI_PF_E!M9+TI_BKBPB_E!M9+TI_CL_E!M9+TI_BNG_E!M9+TI_LBB_E!M9+TI_CPP_E!M9+TI_GTL_E!M9+TI_NSP_E!M9</f>
        <v>0</v>
      </c>
      <c r="N9" s="10">
        <f>TI_EHG_E!N9+TI_CO_E!N9+TI_BF_E!N9+TI_GW_E!N9+TI_RPI_E!N9+TI_PF_E!N9+TI_BKBPB_E!N9+TI_CL_E!N9+TI_BNG_E!N9+TI_LBB_E!N9+TI_CPP_E!N9+TI_GTL_E!N9+TI_NSP_E!N9</f>
        <v>0</v>
      </c>
      <c r="O9" s="10">
        <f>TI_EHG_E!O9+TI_CO_E!O9+TI_BF_E!O9+TI_GW_E!O9+TI_RPI_E!O9+TI_PF_E!O9+TI_BKBPB_E!O9+TI_CL_E!O9+TI_BNG_E!O9+TI_LBB_E!O9+TI_CPP_E!O9+TI_GTL_E!O9+TI_NSP_E!O9</f>
        <v>0</v>
      </c>
      <c r="P9" s="10">
        <f>TI_EHG_E!P9+TI_CO_E!P9+TI_BF_E!P9+TI_GW_E!P9+TI_RPI_E!P9+TI_PF_E!P9+TI_BKBPB_E!P9+TI_CL_E!P9+TI_BNG_E!P9+TI_LBB_E!P9+TI_CPP_E!P9+TI_GTL_E!P9+TI_NSP_E!P9</f>
        <v>0</v>
      </c>
      <c r="Q9" s="10">
        <f>TI_EHG_E!Q9+TI_CO_E!Q9+TI_BF_E!Q9+TI_GW_E!Q9+TI_RPI_E!Q9+TI_PF_E!Q9+TI_BKBPB_E!Q9+TI_CL_E!Q9+TI_BNG_E!Q9+TI_LBB_E!Q9+TI_CPP_E!Q9+TI_GTL_E!Q9+TI_NSP_E!Q9</f>
        <v>0</v>
      </c>
      <c r="R9" s="10">
        <f>TI_EHG_E!R9+TI_CO_E!R9+TI_BF_E!R9+TI_GW_E!R9+TI_RPI_E!R9+TI_PF_E!R9+TI_BKBPB_E!R9+TI_CL_E!R9+TI_BNG_E!R9+TI_LBB_E!R9+TI_CPP_E!R9+TI_GTL_E!R9+TI_NSP_E!R9</f>
        <v>0</v>
      </c>
      <c r="S9" s="10">
        <f>TI_EHG_E!S9+TI_CO_E!S9+TI_BF_E!S9+TI_GW_E!S9+TI_RPI_E!S9+TI_PF_E!S9+TI_BKBPB_E!S9+TI_CL_E!S9+TI_BNG_E!S9+TI_LBB_E!S9+TI_CPP_E!S9+TI_GTL_E!S9+TI_NSP_E!S9</f>
        <v>0</v>
      </c>
      <c r="T9" s="10">
        <f>TI_EHG_E!T9+TI_CO_E!T9+TI_BF_E!T9+TI_GW_E!T9+TI_RPI_E!T9+TI_PF_E!T9+TI_BKBPB_E!T9+TI_CL_E!T9+TI_BNG_E!T9+TI_LBB_E!T9+TI_CPP_E!T9+TI_GTL_E!T9+TI_NSP_E!T9</f>
        <v>0</v>
      </c>
      <c r="U9" s="10">
        <f>TI_EHG_E!U9+TI_CO_E!U9+TI_BF_E!U9+TI_GW_E!U9+TI_RPI_E!U9+TI_PF_E!U9+TI_BKBPB_E!U9+TI_CL_E!U9+TI_BNG_E!U9+TI_LBB_E!U9+TI_CPP_E!U9+TI_GTL_E!U9+TI_NSP_E!U9</f>
        <v>0</v>
      </c>
      <c r="V9" s="10">
        <f>TI_EHG_E!V9+TI_CO_E!V9+TI_BF_E!V9+TI_GW_E!V9+TI_RPI_E!V9+TI_PF_E!V9+TI_BKBPB_E!V9+TI_CL_E!V9+TI_BNG_E!V9+TI_LBB_E!V9+TI_CPP_E!V9+TI_GTL_E!V9+TI_NSP_E!V9</f>
        <v>0</v>
      </c>
      <c r="W9" s="10">
        <f>TI_EHG_E!W9+TI_CO_E!W9+TI_BF_E!W9+TI_GW_E!W9+TI_RPI_E!W9+TI_PF_E!W9+TI_BKBPB_E!W9+TI_CL_E!W9+TI_BNG_E!W9+TI_LBB_E!W9+TI_CPP_E!W9+TI_GTL_E!W9+TI_NSP_E!W9</f>
        <v>0</v>
      </c>
      <c r="X9" s="10">
        <f>TI_EHG_E!X9+TI_CO_E!X9+TI_BF_E!X9+TI_GW_E!X9+TI_RPI_E!X9+TI_PF_E!X9+TI_BKBPB_E!X9+TI_CL_E!X9+TI_BNG_E!X9+TI_LBB_E!X9+TI_CPP_E!X9+TI_GTL_E!X9+TI_NSP_E!X9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TI_EHG_E!C10+TI_CO_E!C10+TI_BF_E!C10+TI_GW_E!C10+TI_RPI_E!C10+TI_PF_E!C10+TI_BKBPB_E!C10+TI_CL_E!C10+TI_BNG_E!C10+TI_LBB_E!C10+TI_CPP_E!C10+TI_GTL_E!C10+TI_NSP_E!C10</f>
        <v>0</v>
      </c>
      <c r="D10" s="10">
        <f>TI_EHG_E!D10+TI_CO_E!D10+TI_BF_E!D10+TI_GW_E!D10+TI_RPI_E!D10+TI_PF_E!D10+TI_BKBPB_E!D10+TI_CL_E!D10+TI_BNG_E!D10+TI_LBB_E!D10+TI_CPP_E!D10+TI_GTL_E!D10+TI_NSP_E!D10</f>
        <v>0</v>
      </c>
      <c r="E10" s="10">
        <f>TI_EHG_E!E10+TI_CO_E!E10+TI_BF_E!E10+TI_GW_E!E10+TI_RPI_E!E10+TI_PF_E!E10+TI_BKBPB_E!E10+TI_CL_E!E10+TI_BNG_E!E10+TI_LBB_E!E10+TI_CPP_E!E10+TI_GTL_E!E10+TI_NSP_E!E10</f>
        <v>0</v>
      </c>
      <c r="F10" s="10">
        <f>TI_EHG_E!F10+TI_CO_E!F10+TI_BF_E!F10+TI_GW_E!F10+TI_RPI_E!F10+TI_PF_E!F10+TI_BKBPB_E!F10+TI_CL_E!F10+TI_BNG_E!F10+TI_LBB_E!F10+TI_CPP_E!F10+TI_GTL_E!F10+TI_NSP_E!F10</f>
        <v>0</v>
      </c>
      <c r="G10" s="10">
        <f>TI_EHG_E!G10+TI_CO_E!G10+TI_BF_E!G10+TI_GW_E!G10+TI_RPI_E!G10+TI_PF_E!G10+TI_BKBPB_E!G10+TI_CL_E!G10+TI_BNG_E!G10+TI_LBB_E!G10+TI_CPP_E!G10+TI_GTL_E!G10+TI_NSP_E!G10</f>
        <v>0</v>
      </c>
      <c r="H10" s="10">
        <f>TI_EHG_E!H10+TI_CO_E!H10+TI_BF_E!H10+TI_GW_E!H10+TI_RPI_E!H10+TI_PF_E!H10+TI_BKBPB_E!H10+TI_CL_E!H10+TI_BNG_E!H10+TI_LBB_E!H10+TI_CPP_E!H10+TI_GTL_E!H10+TI_NSP_E!H10</f>
        <v>0</v>
      </c>
      <c r="I10" s="10">
        <f>TI_EHG_E!I10+TI_CO_E!I10+TI_BF_E!I10+TI_GW_E!I10+TI_RPI_E!I10+TI_PF_E!I10+TI_BKBPB_E!I10+TI_CL_E!I10+TI_BNG_E!I10+TI_LBB_E!I10+TI_CPP_E!I10+TI_GTL_E!I10+TI_NSP_E!I10</f>
        <v>0</v>
      </c>
      <c r="J10" s="10">
        <f>TI_EHG_E!J10+TI_CO_E!J10+TI_BF_E!J10+TI_GW_E!J10+TI_RPI_E!J10+TI_PF_E!J10+TI_BKBPB_E!J10+TI_CL_E!J10+TI_BNG_E!J10+TI_LBB_E!J10+TI_CPP_E!J10+TI_GTL_E!J10+TI_NSP_E!J10</f>
        <v>0</v>
      </c>
      <c r="K10" s="10">
        <f>TI_EHG_E!K10+TI_CO_E!K10+TI_BF_E!K10+TI_GW_E!K10+TI_RPI_E!K10+TI_PF_E!K10+TI_BKBPB_E!K10+TI_CL_E!K10+TI_BNG_E!K10+TI_LBB_E!K10+TI_CPP_E!K10+TI_GTL_E!K10+TI_NSP_E!K10</f>
        <v>0</v>
      </c>
      <c r="L10" s="10">
        <f>TI_EHG_E!L10+TI_CO_E!L10+TI_BF_E!L10+TI_GW_E!L10+TI_RPI_E!L10+TI_PF_E!L10+TI_BKBPB_E!L10+TI_CL_E!L10+TI_BNG_E!L10+TI_LBB_E!L10+TI_CPP_E!L10+TI_GTL_E!L10+TI_NSP_E!L10</f>
        <v>0</v>
      </c>
      <c r="M10" s="10">
        <f>TI_EHG_E!M10+TI_CO_E!M10+TI_BF_E!M10+TI_GW_E!M10+TI_RPI_E!M10+TI_PF_E!M10+TI_BKBPB_E!M10+TI_CL_E!M10+TI_BNG_E!M10+TI_LBB_E!M10+TI_CPP_E!M10+TI_GTL_E!M10+TI_NSP_E!M10</f>
        <v>0</v>
      </c>
      <c r="N10" s="10">
        <f>TI_EHG_E!N10+TI_CO_E!N10+TI_BF_E!N10+TI_GW_E!N10+TI_RPI_E!N10+TI_PF_E!N10+TI_BKBPB_E!N10+TI_CL_E!N10+TI_BNG_E!N10+TI_LBB_E!N10+TI_CPP_E!N10+TI_GTL_E!N10+TI_NSP_E!N10</f>
        <v>0</v>
      </c>
      <c r="O10" s="10">
        <f>TI_EHG_E!O10+TI_CO_E!O10+TI_BF_E!O10+TI_GW_E!O10+TI_RPI_E!O10+TI_PF_E!O10+TI_BKBPB_E!O10+TI_CL_E!O10+TI_BNG_E!O10+TI_LBB_E!O10+TI_CPP_E!O10+TI_GTL_E!O10+TI_NSP_E!O10</f>
        <v>0</v>
      </c>
      <c r="P10" s="10">
        <f>TI_EHG_E!P10+TI_CO_E!P10+TI_BF_E!P10+TI_GW_E!P10+TI_RPI_E!P10+TI_PF_E!P10+TI_BKBPB_E!P10+TI_CL_E!P10+TI_BNG_E!P10+TI_LBB_E!P10+TI_CPP_E!P10+TI_GTL_E!P10+TI_NSP_E!P10</f>
        <v>0</v>
      </c>
      <c r="Q10" s="10">
        <f>TI_EHG_E!Q10+TI_CO_E!Q10+TI_BF_E!Q10+TI_GW_E!Q10+TI_RPI_E!Q10+TI_PF_E!Q10+TI_BKBPB_E!Q10+TI_CL_E!Q10+TI_BNG_E!Q10+TI_LBB_E!Q10+TI_CPP_E!Q10+TI_GTL_E!Q10+TI_NSP_E!Q10</f>
        <v>0</v>
      </c>
      <c r="R10" s="10">
        <f>TI_EHG_E!R10+TI_CO_E!R10+TI_BF_E!R10+TI_GW_E!R10+TI_RPI_E!R10+TI_PF_E!R10+TI_BKBPB_E!R10+TI_CL_E!R10+TI_BNG_E!R10+TI_LBB_E!R10+TI_CPP_E!R10+TI_GTL_E!R10+TI_NSP_E!R10</f>
        <v>0</v>
      </c>
      <c r="S10" s="10">
        <f>TI_EHG_E!S10+TI_CO_E!S10+TI_BF_E!S10+TI_GW_E!S10+TI_RPI_E!S10+TI_PF_E!S10+TI_BKBPB_E!S10+TI_CL_E!S10+TI_BNG_E!S10+TI_LBB_E!S10+TI_CPP_E!S10+TI_GTL_E!S10+TI_NSP_E!S10</f>
        <v>0</v>
      </c>
      <c r="T10" s="10">
        <f>TI_EHG_E!T10+TI_CO_E!T10+TI_BF_E!T10+TI_GW_E!T10+TI_RPI_E!T10+TI_PF_E!T10+TI_BKBPB_E!T10+TI_CL_E!T10+TI_BNG_E!T10+TI_LBB_E!T10+TI_CPP_E!T10+TI_GTL_E!T10+TI_NSP_E!T10</f>
        <v>0</v>
      </c>
      <c r="U10" s="10">
        <f>TI_EHG_E!U10+TI_CO_E!U10+TI_BF_E!U10+TI_GW_E!U10+TI_RPI_E!U10+TI_PF_E!U10+TI_BKBPB_E!U10+TI_CL_E!U10+TI_BNG_E!U10+TI_LBB_E!U10+TI_CPP_E!U10+TI_GTL_E!U10+TI_NSP_E!U10</f>
        <v>0</v>
      </c>
      <c r="V10" s="10">
        <f>TI_EHG_E!V10+TI_CO_E!V10+TI_BF_E!V10+TI_GW_E!V10+TI_RPI_E!V10+TI_PF_E!V10+TI_BKBPB_E!V10+TI_CL_E!V10+TI_BNG_E!V10+TI_LBB_E!V10+TI_CPP_E!V10+TI_GTL_E!V10+TI_NSP_E!V10</f>
        <v>0</v>
      </c>
      <c r="W10" s="10">
        <f>TI_EHG_E!W10+TI_CO_E!W10+TI_BF_E!W10+TI_GW_E!W10+TI_RPI_E!W10+TI_PF_E!W10+TI_BKBPB_E!W10+TI_CL_E!W10+TI_BNG_E!W10+TI_LBB_E!W10+TI_CPP_E!W10+TI_GTL_E!W10+TI_NSP_E!W10</f>
        <v>0</v>
      </c>
      <c r="X10" s="10">
        <f>TI_EHG_E!X10+TI_CO_E!X10+TI_BF_E!X10+TI_GW_E!X10+TI_RPI_E!X10+TI_PF_E!X10+TI_BKBPB_E!X10+TI_CL_E!X10+TI_BNG_E!X10+TI_LBB_E!X10+TI_CPP_E!X10+TI_GTL_E!X10+TI_NSP_E!X10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119.2236457437661</v>
      </c>
      <c r="D11" s="29">
        <f t="shared" si="8"/>
        <v>26.791831470335339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TI_EHG_E!C12+TI_CO_E!C12+TI_BF_E!C12+TI_GW_E!C12+TI_RPI_E!C12+TI_PF_E!C12+TI_BKBPB_E!C12+TI_CL_E!C12+TI_BNG_E!C12+TI_LBB_E!C12+TI_CPP_E!C12+TI_GTL_E!C12+TI_NSP_E!C12</f>
        <v>0</v>
      </c>
      <c r="D12" s="10">
        <f>TI_EHG_E!D12+TI_CO_E!D12+TI_BF_E!D12+TI_GW_E!D12+TI_RPI_E!D12+TI_PF_E!D12+TI_BKBPB_E!D12+TI_CL_E!D12+TI_BNG_E!D12+TI_LBB_E!D12+TI_CPP_E!D12+TI_GTL_E!D12+TI_NSP_E!D12</f>
        <v>0</v>
      </c>
      <c r="E12" s="10">
        <f>TI_EHG_E!E12+TI_CO_E!E12+TI_BF_E!E12+TI_GW_E!E12+TI_RPI_E!E12+TI_PF_E!E12+TI_BKBPB_E!E12+TI_CL_E!E12+TI_BNG_E!E12+TI_LBB_E!E12+TI_CPP_E!E12+TI_GTL_E!E12+TI_NSP_E!E12</f>
        <v>0</v>
      </c>
      <c r="F12" s="10">
        <f>TI_EHG_E!F12+TI_CO_E!F12+TI_BF_E!F12+TI_GW_E!F12+TI_RPI_E!F12+TI_PF_E!F12+TI_BKBPB_E!F12+TI_CL_E!F12+TI_BNG_E!F12+TI_LBB_E!F12+TI_CPP_E!F12+TI_GTL_E!F12+TI_NSP_E!F12</f>
        <v>0</v>
      </c>
      <c r="G12" s="10">
        <f>TI_EHG_E!G12+TI_CO_E!G12+TI_BF_E!G12+TI_GW_E!G12+TI_RPI_E!G12+TI_PF_E!G12+TI_BKBPB_E!G12+TI_CL_E!G12+TI_BNG_E!G12+TI_LBB_E!G12+TI_CPP_E!G12+TI_GTL_E!G12+TI_NSP_E!G12</f>
        <v>0</v>
      </c>
      <c r="H12" s="10">
        <f>TI_EHG_E!H12+TI_CO_E!H12+TI_BF_E!H12+TI_GW_E!H12+TI_RPI_E!H12+TI_PF_E!H12+TI_BKBPB_E!H12+TI_CL_E!H12+TI_BNG_E!H12+TI_LBB_E!H12+TI_CPP_E!H12+TI_GTL_E!H12+TI_NSP_E!H12</f>
        <v>0</v>
      </c>
      <c r="I12" s="10">
        <f>TI_EHG_E!I12+TI_CO_E!I12+TI_BF_E!I12+TI_GW_E!I12+TI_RPI_E!I12+TI_PF_E!I12+TI_BKBPB_E!I12+TI_CL_E!I12+TI_BNG_E!I12+TI_LBB_E!I12+TI_CPP_E!I12+TI_GTL_E!I12+TI_NSP_E!I12</f>
        <v>0</v>
      </c>
      <c r="J12" s="10">
        <f>TI_EHG_E!J12+TI_CO_E!J12+TI_BF_E!J12+TI_GW_E!J12+TI_RPI_E!J12+TI_PF_E!J12+TI_BKBPB_E!J12+TI_CL_E!J12+TI_BNG_E!J12+TI_LBB_E!J12+TI_CPP_E!J12+TI_GTL_E!J12+TI_NSP_E!J12</f>
        <v>0</v>
      </c>
      <c r="K12" s="10">
        <f>TI_EHG_E!K12+TI_CO_E!K12+TI_BF_E!K12+TI_GW_E!K12+TI_RPI_E!K12+TI_PF_E!K12+TI_BKBPB_E!K12+TI_CL_E!K12+TI_BNG_E!K12+TI_LBB_E!K12+TI_CPP_E!K12+TI_GTL_E!K12+TI_NSP_E!K12</f>
        <v>0</v>
      </c>
      <c r="L12" s="10">
        <f>TI_EHG_E!L12+TI_CO_E!L12+TI_BF_E!L12+TI_GW_E!L12+TI_RPI_E!L12+TI_PF_E!L12+TI_BKBPB_E!L12+TI_CL_E!L12+TI_BNG_E!L12+TI_LBB_E!L12+TI_CPP_E!L12+TI_GTL_E!L12+TI_NSP_E!L12</f>
        <v>0</v>
      </c>
      <c r="M12" s="10">
        <f>TI_EHG_E!M12+TI_CO_E!M12+TI_BF_E!M12+TI_GW_E!M12+TI_RPI_E!M12+TI_PF_E!M12+TI_BKBPB_E!M12+TI_CL_E!M12+TI_BNG_E!M12+TI_LBB_E!M12+TI_CPP_E!M12+TI_GTL_E!M12+TI_NSP_E!M12</f>
        <v>0</v>
      </c>
      <c r="N12" s="10">
        <f>TI_EHG_E!N12+TI_CO_E!N12+TI_BF_E!N12+TI_GW_E!N12+TI_RPI_E!N12+TI_PF_E!N12+TI_BKBPB_E!N12+TI_CL_E!N12+TI_BNG_E!N12+TI_LBB_E!N12+TI_CPP_E!N12+TI_GTL_E!N12+TI_NSP_E!N12</f>
        <v>0</v>
      </c>
      <c r="O12" s="10">
        <f>TI_EHG_E!O12+TI_CO_E!O12+TI_BF_E!O12+TI_GW_E!O12+TI_RPI_E!O12+TI_PF_E!O12+TI_BKBPB_E!O12+TI_CL_E!O12+TI_BNG_E!O12+TI_LBB_E!O12+TI_CPP_E!O12+TI_GTL_E!O12+TI_NSP_E!O12</f>
        <v>0</v>
      </c>
      <c r="P12" s="10">
        <f>TI_EHG_E!P12+TI_CO_E!P12+TI_BF_E!P12+TI_GW_E!P12+TI_RPI_E!P12+TI_PF_E!P12+TI_BKBPB_E!P12+TI_CL_E!P12+TI_BNG_E!P12+TI_LBB_E!P12+TI_CPP_E!P12+TI_GTL_E!P12+TI_NSP_E!P12</f>
        <v>0</v>
      </c>
      <c r="Q12" s="10">
        <f>TI_EHG_E!Q12+TI_CO_E!Q12+TI_BF_E!Q12+TI_GW_E!Q12+TI_RPI_E!Q12+TI_PF_E!Q12+TI_BKBPB_E!Q12+TI_CL_E!Q12+TI_BNG_E!Q12+TI_LBB_E!Q12+TI_CPP_E!Q12+TI_GTL_E!Q12+TI_NSP_E!Q12</f>
        <v>0</v>
      </c>
      <c r="R12" s="10">
        <f>TI_EHG_E!R12+TI_CO_E!R12+TI_BF_E!R12+TI_GW_E!R12+TI_RPI_E!R12+TI_PF_E!R12+TI_BKBPB_E!R12+TI_CL_E!R12+TI_BNG_E!R12+TI_LBB_E!R12+TI_CPP_E!R12+TI_GTL_E!R12+TI_NSP_E!R12</f>
        <v>0</v>
      </c>
      <c r="S12" s="10">
        <f>TI_EHG_E!S12+TI_CO_E!S12+TI_BF_E!S12+TI_GW_E!S12+TI_RPI_E!S12+TI_PF_E!S12+TI_BKBPB_E!S12+TI_CL_E!S12+TI_BNG_E!S12+TI_LBB_E!S12+TI_CPP_E!S12+TI_GTL_E!S12+TI_NSP_E!S12</f>
        <v>0</v>
      </c>
      <c r="T12" s="10">
        <f>TI_EHG_E!T12+TI_CO_E!T12+TI_BF_E!T12+TI_GW_E!T12+TI_RPI_E!T12+TI_PF_E!T12+TI_BKBPB_E!T12+TI_CL_E!T12+TI_BNG_E!T12+TI_LBB_E!T12+TI_CPP_E!T12+TI_GTL_E!T12+TI_NSP_E!T12</f>
        <v>0</v>
      </c>
      <c r="U12" s="10">
        <f>TI_EHG_E!U12+TI_CO_E!U12+TI_BF_E!U12+TI_GW_E!U12+TI_RPI_E!U12+TI_PF_E!U12+TI_BKBPB_E!U12+TI_CL_E!U12+TI_BNG_E!U12+TI_LBB_E!U12+TI_CPP_E!U12+TI_GTL_E!U12+TI_NSP_E!U12</f>
        <v>0</v>
      </c>
      <c r="V12" s="10">
        <f>TI_EHG_E!V12+TI_CO_E!V12+TI_BF_E!V12+TI_GW_E!V12+TI_RPI_E!V12+TI_PF_E!V12+TI_BKBPB_E!V12+TI_CL_E!V12+TI_BNG_E!V12+TI_LBB_E!V12+TI_CPP_E!V12+TI_GTL_E!V12+TI_NSP_E!V12</f>
        <v>0</v>
      </c>
      <c r="W12" s="10">
        <f>TI_EHG_E!W12+TI_CO_E!W12+TI_BF_E!W12+TI_GW_E!W12+TI_RPI_E!W12+TI_PF_E!W12+TI_BKBPB_E!W12+TI_CL_E!W12+TI_BNG_E!W12+TI_LBB_E!W12+TI_CPP_E!W12+TI_GTL_E!W12+TI_NSP_E!W12</f>
        <v>0</v>
      </c>
      <c r="X12" s="10">
        <f>TI_EHG_E!X12+TI_CO_E!X12+TI_BF_E!X12+TI_GW_E!X12+TI_RPI_E!X12+TI_PF_E!X12+TI_BKBPB_E!X12+TI_CL_E!X12+TI_BNG_E!X12+TI_LBB_E!X12+TI_CPP_E!X12+TI_GTL_E!X12+TI_NSP_E!X12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TI_EHG_E!C13+TI_CO_E!C13+TI_BF_E!C13+TI_GW_E!C13+TI_RPI_E!C13+TI_PF_E!C13+TI_BKBPB_E!C13+TI_CL_E!C13+TI_BNG_E!C13+TI_LBB_E!C13+TI_CPP_E!C13+TI_GTL_E!C13+TI_NSP_E!C13</f>
        <v>119.2236457437661</v>
      </c>
      <c r="D13" s="10">
        <f>TI_EHG_E!D13+TI_CO_E!D13+TI_BF_E!D13+TI_GW_E!D13+TI_RPI_E!D13+TI_PF_E!D13+TI_BKBPB_E!D13+TI_CL_E!D13+TI_BNG_E!D13+TI_LBB_E!D13+TI_CPP_E!D13+TI_GTL_E!D13+TI_NSP_E!D13</f>
        <v>26.791831470335339</v>
      </c>
      <c r="E13" s="10">
        <f>TI_EHG_E!E13+TI_CO_E!E13+TI_BF_E!E13+TI_GW_E!E13+TI_RPI_E!E13+TI_PF_E!E13+TI_BKBPB_E!E13+TI_CL_E!E13+TI_BNG_E!E13+TI_LBB_E!E13+TI_CPP_E!E13+TI_GTL_E!E13+TI_NSP_E!E13</f>
        <v>0</v>
      </c>
      <c r="F13" s="10">
        <f>TI_EHG_E!F13+TI_CO_E!F13+TI_BF_E!F13+TI_GW_E!F13+TI_RPI_E!F13+TI_PF_E!F13+TI_BKBPB_E!F13+TI_CL_E!F13+TI_BNG_E!F13+TI_LBB_E!F13+TI_CPP_E!F13+TI_GTL_E!F13+TI_NSP_E!F13</f>
        <v>0</v>
      </c>
      <c r="G13" s="10">
        <f>TI_EHG_E!G13+TI_CO_E!G13+TI_BF_E!G13+TI_GW_E!G13+TI_RPI_E!G13+TI_PF_E!G13+TI_BKBPB_E!G13+TI_CL_E!G13+TI_BNG_E!G13+TI_LBB_E!G13+TI_CPP_E!G13+TI_GTL_E!G13+TI_NSP_E!G13</f>
        <v>0</v>
      </c>
      <c r="H13" s="10">
        <f>TI_EHG_E!H13+TI_CO_E!H13+TI_BF_E!H13+TI_GW_E!H13+TI_RPI_E!H13+TI_PF_E!H13+TI_BKBPB_E!H13+TI_CL_E!H13+TI_BNG_E!H13+TI_LBB_E!H13+TI_CPP_E!H13+TI_GTL_E!H13+TI_NSP_E!H13</f>
        <v>0</v>
      </c>
      <c r="I13" s="10">
        <f>TI_EHG_E!I13+TI_CO_E!I13+TI_BF_E!I13+TI_GW_E!I13+TI_RPI_E!I13+TI_PF_E!I13+TI_BKBPB_E!I13+TI_CL_E!I13+TI_BNG_E!I13+TI_LBB_E!I13+TI_CPP_E!I13+TI_GTL_E!I13+TI_NSP_E!I13</f>
        <v>0</v>
      </c>
      <c r="J13" s="10">
        <f>TI_EHG_E!J13+TI_CO_E!J13+TI_BF_E!J13+TI_GW_E!J13+TI_RPI_E!J13+TI_PF_E!J13+TI_BKBPB_E!J13+TI_CL_E!J13+TI_BNG_E!J13+TI_LBB_E!J13+TI_CPP_E!J13+TI_GTL_E!J13+TI_NSP_E!J13</f>
        <v>0</v>
      </c>
      <c r="K13" s="10">
        <f>TI_EHG_E!K13+TI_CO_E!K13+TI_BF_E!K13+TI_GW_E!K13+TI_RPI_E!K13+TI_PF_E!K13+TI_BKBPB_E!K13+TI_CL_E!K13+TI_BNG_E!K13+TI_LBB_E!K13+TI_CPP_E!K13+TI_GTL_E!K13+TI_NSP_E!K13</f>
        <v>0</v>
      </c>
      <c r="L13" s="10">
        <f>TI_EHG_E!L13+TI_CO_E!L13+TI_BF_E!L13+TI_GW_E!L13+TI_RPI_E!L13+TI_PF_E!L13+TI_BKBPB_E!L13+TI_CL_E!L13+TI_BNG_E!L13+TI_LBB_E!L13+TI_CPP_E!L13+TI_GTL_E!L13+TI_NSP_E!L13</f>
        <v>0</v>
      </c>
      <c r="M13" s="10">
        <f>TI_EHG_E!M13+TI_CO_E!M13+TI_BF_E!M13+TI_GW_E!M13+TI_RPI_E!M13+TI_PF_E!M13+TI_BKBPB_E!M13+TI_CL_E!M13+TI_BNG_E!M13+TI_LBB_E!M13+TI_CPP_E!M13+TI_GTL_E!M13+TI_NSP_E!M13</f>
        <v>0</v>
      </c>
      <c r="N13" s="10">
        <f>TI_EHG_E!N13+TI_CO_E!N13+TI_BF_E!N13+TI_GW_E!N13+TI_RPI_E!N13+TI_PF_E!N13+TI_BKBPB_E!N13+TI_CL_E!N13+TI_BNG_E!N13+TI_LBB_E!N13+TI_CPP_E!N13+TI_GTL_E!N13+TI_NSP_E!N13</f>
        <v>0</v>
      </c>
      <c r="O13" s="10">
        <f>TI_EHG_E!O13+TI_CO_E!O13+TI_BF_E!O13+TI_GW_E!O13+TI_RPI_E!O13+TI_PF_E!O13+TI_BKBPB_E!O13+TI_CL_E!O13+TI_BNG_E!O13+TI_LBB_E!O13+TI_CPP_E!O13+TI_GTL_E!O13+TI_NSP_E!O13</f>
        <v>0</v>
      </c>
      <c r="P13" s="10">
        <f>TI_EHG_E!P13+TI_CO_E!P13+TI_BF_E!P13+TI_GW_E!P13+TI_RPI_E!P13+TI_PF_E!P13+TI_BKBPB_E!P13+TI_CL_E!P13+TI_BNG_E!P13+TI_LBB_E!P13+TI_CPP_E!P13+TI_GTL_E!P13+TI_NSP_E!P13</f>
        <v>0</v>
      </c>
      <c r="Q13" s="10">
        <f>TI_EHG_E!Q13+TI_CO_E!Q13+TI_BF_E!Q13+TI_GW_E!Q13+TI_RPI_E!Q13+TI_PF_E!Q13+TI_BKBPB_E!Q13+TI_CL_E!Q13+TI_BNG_E!Q13+TI_LBB_E!Q13+TI_CPP_E!Q13+TI_GTL_E!Q13+TI_NSP_E!Q13</f>
        <v>0</v>
      </c>
      <c r="R13" s="10">
        <f>TI_EHG_E!R13+TI_CO_E!R13+TI_BF_E!R13+TI_GW_E!R13+TI_RPI_E!R13+TI_PF_E!R13+TI_BKBPB_E!R13+TI_CL_E!R13+TI_BNG_E!R13+TI_LBB_E!R13+TI_CPP_E!R13+TI_GTL_E!R13+TI_NSP_E!R13</f>
        <v>0</v>
      </c>
      <c r="S13" s="10">
        <f>TI_EHG_E!S13+TI_CO_E!S13+TI_BF_E!S13+TI_GW_E!S13+TI_RPI_E!S13+TI_PF_E!S13+TI_BKBPB_E!S13+TI_CL_E!S13+TI_BNG_E!S13+TI_LBB_E!S13+TI_CPP_E!S13+TI_GTL_E!S13+TI_NSP_E!S13</f>
        <v>0</v>
      </c>
      <c r="T13" s="10">
        <f>TI_EHG_E!T13+TI_CO_E!T13+TI_BF_E!T13+TI_GW_E!T13+TI_RPI_E!T13+TI_PF_E!T13+TI_BKBPB_E!T13+TI_CL_E!T13+TI_BNG_E!T13+TI_LBB_E!T13+TI_CPP_E!T13+TI_GTL_E!T13+TI_NSP_E!T13</f>
        <v>0</v>
      </c>
      <c r="U13" s="10">
        <f>TI_EHG_E!U13+TI_CO_E!U13+TI_BF_E!U13+TI_GW_E!U13+TI_RPI_E!U13+TI_PF_E!U13+TI_BKBPB_E!U13+TI_CL_E!U13+TI_BNG_E!U13+TI_LBB_E!U13+TI_CPP_E!U13+TI_GTL_E!U13+TI_NSP_E!U13</f>
        <v>0</v>
      </c>
      <c r="V13" s="10">
        <f>TI_EHG_E!V13+TI_CO_E!V13+TI_BF_E!V13+TI_GW_E!V13+TI_RPI_E!V13+TI_PF_E!V13+TI_BKBPB_E!V13+TI_CL_E!V13+TI_BNG_E!V13+TI_LBB_E!V13+TI_CPP_E!V13+TI_GTL_E!V13+TI_NSP_E!V13</f>
        <v>0</v>
      </c>
      <c r="W13" s="10">
        <f>TI_EHG_E!W13+TI_CO_E!W13+TI_BF_E!W13+TI_GW_E!W13+TI_RPI_E!W13+TI_PF_E!W13+TI_BKBPB_E!W13+TI_CL_E!W13+TI_BNG_E!W13+TI_LBB_E!W13+TI_CPP_E!W13+TI_GTL_E!W13+TI_NSP_E!W13</f>
        <v>0</v>
      </c>
      <c r="X13" s="10">
        <f>TI_EHG_E!X13+TI_CO_E!X13+TI_BF_E!X13+TI_GW_E!X13+TI_RPI_E!X13+TI_PF_E!X13+TI_BKBPB_E!X13+TI_CL_E!X13+TI_BNG_E!X13+TI_LBB_E!X13+TI_CPP_E!X13+TI_GTL_E!X13+TI_NSP_E!X13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TI_EHG_E!C14+TI_CO_E!C14+TI_BF_E!C14+TI_GW_E!C14+TI_RPI_E!C14+TI_PF_E!C14+TI_BKBPB_E!C14+TI_CL_E!C14+TI_BNG_E!C14+TI_LBB_E!C14+TI_CPP_E!C14+TI_GTL_E!C14+TI_NSP_E!C14</f>
        <v>0</v>
      </c>
      <c r="D14" s="10">
        <f>TI_EHG_E!D14+TI_CO_E!D14+TI_BF_E!D14+TI_GW_E!D14+TI_RPI_E!D14+TI_PF_E!D14+TI_BKBPB_E!D14+TI_CL_E!D14+TI_BNG_E!D14+TI_LBB_E!D14+TI_CPP_E!D14+TI_GTL_E!D14+TI_NSP_E!D14</f>
        <v>0</v>
      </c>
      <c r="E14" s="10">
        <f>TI_EHG_E!E14+TI_CO_E!E14+TI_BF_E!E14+TI_GW_E!E14+TI_RPI_E!E14+TI_PF_E!E14+TI_BKBPB_E!E14+TI_CL_E!E14+TI_BNG_E!E14+TI_LBB_E!E14+TI_CPP_E!E14+TI_GTL_E!E14+TI_NSP_E!E14</f>
        <v>0</v>
      </c>
      <c r="F14" s="10">
        <f>TI_EHG_E!F14+TI_CO_E!F14+TI_BF_E!F14+TI_GW_E!F14+TI_RPI_E!F14+TI_PF_E!F14+TI_BKBPB_E!F14+TI_CL_E!F14+TI_BNG_E!F14+TI_LBB_E!F14+TI_CPP_E!F14+TI_GTL_E!F14+TI_NSP_E!F14</f>
        <v>0</v>
      </c>
      <c r="G14" s="10">
        <f>TI_EHG_E!G14+TI_CO_E!G14+TI_BF_E!G14+TI_GW_E!G14+TI_RPI_E!G14+TI_PF_E!G14+TI_BKBPB_E!G14+TI_CL_E!G14+TI_BNG_E!G14+TI_LBB_E!G14+TI_CPP_E!G14+TI_GTL_E!G14+TI_NSP_E!G14</f>
        <v>0</v>
      </c>
      <c r="H14" s="10">
        <f>TI_EHG_E!H14+TI_CO_E!H14+TI_BF_E!H14+TI_GW_E!H14+TI_RPI_E!H14+TI_PF_E!H14+TI_BKBPB_E!H14+TI_CL_E!H14+TI_BNG_E!H14+TI_LBB_E!H14+TI_CPP_E!H14+TI_GTL_E!H14+TI_NSP_E!H14</f>
        <v>0</v>
      </c>
      <c r="I14" s="10">
        <f>TI_EHG_E!I14+TI_CO_E!I14+TI_BF_E!I14+TI_GW_E!I14+TI_RPI_E!I14+TI_PF_E!I14+TI_BKBPB_E!I14+TI_CL_E!I14+TI_BNG_E!I14+TI_LBB_E!I14+TI_CPP_E!I14+TI_GTL_E!I14+TI_NSP_E!I14</f>
        <v>0</v>
      </c>
      <c r="J14" s="10">
        <f>TI_EHG_E!J14+TI_CO_E!J14+TI_BF_E!J14+TI_GW_E!J14+TI_RPI_E!J14+TI_PF_E!J14+TI_BKBPB_E!J14+TI_CL_E!J14+TI_BNG_E!J14+TI_LBB_E!J14+TI_CPP_E!J14+TI_GTL_E!J14+TI_NSP_E!J14</f>
        <v>0</v>
      </c>
      <c r="K14" s="10">
        <f>TI_EHG_E!K14+TI_CO_E!K14+TI_BF_E!K14+TI_GW_E!K14+TI_RPI_E!K14+TI_PF_E!K14+TI_BKBPB_E!K14+TI_CL_E!K14+TI_BNG_E!K14+TI_LBB_E!K14+TI_CPP_E!K14+TI_GTL_E!K14+TI_NSP_E!K14</f>
        <v>0</v>
      </c>
      <c r="L14" s="10">
        <f>TI_EHG_E!L14+TI_CO_E!L14+TI_BF_E!L14+TI_GW_E!L14+TI_RPI_E!L14+TI_PF_E!L14+TI_BKBPB_E!L14+TI_CL_E!L14+TI_BNG_E!L14+TI_LBB_E!L14+TI_CPP_E!L14+TI_GTL_E!L14+TI_NSP_E!L14</f>
        <v>0</v>
      </c>
      <c r="M14" s="10">
        <f>TI_EHG_E!M14+TI_CO_E!M14+TI_BF_E!M14+TI_GW_E!M14+TI_RPI_E!M14+TI_PF_E!M14+TI_BKBPB_E!M14+TI_CL_E!M14+TI_BNG_E!M14+TI_LBB_E!M14+TI_CPP_E!M14+TI_GTL_E!M14+TI_NSP_E!M14</f>
        <v>0</v>
      </c>
      <c r="N14" s="10">
        <f>TI_EHG_E!N14+TI_CO_E!N14+TI_BF_E!N14+TI_GW_E!N14+TI_RPI_E!N14+TI_PF_E!N14+TI_BKBPB_E!N14+TI_CL_E!N14+TI_BNG_E!N14+TI_LBB_E!N14+TI_CPP_E!N14+TI_GTL_E!N14+TI_NSP_E!N14</f>
        <v>0</v>
      </c>
      <c r="O14" s="10">
        <f>TI_EHG_E!O14+TI_CO_E!O14+TI_BF_E!O14+TI_GW_E!O14+TI_RPI_E!O14+TI_PF_E!O14+TI_BKBPB_E!O14+TI_CL_E!O14+TI_BNG_E!O14+TI_LBB_E!O14+TI_CPP_E!O14+TI_GTL_E!O14+TI_NSP_E!O14</f>
        <v>0</v>
      </c>
      <c r="P14" s="10">
        <f>TI_EHG_E!P14+TI_CO_E!P14+TI_BF_E!P14+TI_GW_E!P14+TI_RPI_E!P14+TI_PF_E!P14+TI_BKBPB_E!P14+TI_CL_E!P14+TI_BNG_E!P14+TI_LBB_E!P14+TI_CPP_E!P14+TI_GTL_E!P14+TI_NSP_E!P14</f>
        <v>0</v>
      </c>
      <c r="Q14" s="10">
        <f>TI_EHG_E!Q14+TI_CO_E!Q14+TI_BF_E!Q14+TI_GW_E!Q14+TI_RPI_E!Q14+TI_PF_E!Q14+TI_BKBPB_E!Q14+TI_CL_E!Q14+TI_BNG_E!Q14+TI_LBB_E!Q14+TI_CPP_E!Q14+TI_GTL_E!Q14+TI_NSP_E!Q14</f>
        <v>0</v>
      </c>
      <c r="R14" s="10">
        <f>TI_EHG_E!R14+TI_CO_E!R14+TI_BF_E!R14+TI_GW_E!R14+TI_RPI_E!R14+TI_PF_E!R14+TI_BKBPB_E!R14+TI_CL_E!R14+TI_BNG_E!R14+TI_LBB_E!R14+TI_CPP_E!R14+TI_GTL_E!R14+TI_NSP_E!R14</f>
        <v>0</v>
      </c>
      <c r="S14" s="10">
        <f>TI_EHG_E!S14+TI_CO_E!S14+TI_BF_E!S14+TI_GW_E!S14+TI_RPI_E!S14+TI_PF_E!S14+TI_BKBPB_E!S14+TI_CL_E!S14+TI_BNG_E!S14+TI_LBB_E!S14+TI_CPP_E!S14+TI_GTL_E!S14+TI_NSP_E!S14</f>
        <v>0</v>
      </c>
      <c r="T14" s="10">
        <f>TI_EHG_E!T14+TI_CO_E!T14+TI_BF_E!T14+TI_GW_E!T14+TI_RPI_E!T14+TI_PF_E!T14+TI_BKBPB_E!T14+TI_CL_E!T14+TI_BNG_E!T14+TI_LBB_E!T14+TI_CPP_E!T14+TI_GTL_E!T14+TI_NSP_E!T14</f>
        <v>0</v>
      </c>
      <c r="U14" s="10">
        <f>TI_EHG_E!U14+TI_CO_E!U14+TI_BF_E!U14+TI_GW_E!U14+TI_RPI_E!U14+TI_PF_E!U14+TI_BKBPB_E!U14+TI_CL_E!U14+TI_BNG_E!U14+TI_LBB_E!U14+TI_CPP_E!U14+TI_GTL_E!U14+TI_NSP_E!U14</f>
        <v>0</v>
      </c>
      <c r="V14" s="10">
        <f>TI_EHG_E!V14+TI_CO_E!V14+TI_BF_E!V14+TI_GW_E!V14+TI_RPI_E!V14+TI_PF_E!V14+TI_BKBPB_E!V14+TI_CL_E!V14+TI_BNG_E!V14+TI_LBB_E!V14+TI_CPP_E!V14+TI_GTL_E!V14+TI_NSP_E!V14</f>
        <v>0</v>
      </c>
      <c r="W14" s="10">
        <f>TI_EHG_E!W14+TI_CO_E!W14+TI_BF_E!W14+TI_GW_E!W14+TI_RPI_E!W14+TI_PF_E!W14+TI_BKBPB_E!W14+TI_CL_E!W14+TI_BNG_E!W14+TI_LBB_E!W14+TI_CPP_E!W14+TI_GTL_E!W14+TI_NSP_E!W14</f>
        <v>0</v>
      </c>
      <c r="X14" s="10">
        <f>TI_EHG_E!X14+TI_CO_E!X14+TI_BF_E!X14+TI_GW_E!X14+TI_RPI_E!X14+TI_PF_E!X14+TI_BKBPB_E!X14+TI_CL_E!X14+TI_BNG_E!X14+TI_LBB_E!X14+TI_CPP_E!X14+TI_GTL_E!X14+TI_NSP_E!X14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TI_EHG_E!C15+TI_CO_E!C15+TI_BF_E!C15+TI_GW_E!C15+TI_RPI_E!C15+TI_PF_E!C15+TI_BKBPB_E!C15+TI_CL_E!C15+TI_BNG_E!C15+TI_LBB_E!C15+TI_CPP_E!C15+TI_GTL_E!C15+TI_NSP_E!C15</f>
        <v>0</v>
      </c>
      <c r="D15" s="10">
        <f>TI_EHG_E!D15+TI_CO_E!D15+TI_BF_E!D15+TI_GW_E!D15+TI_RPI_E!D15+TI_PF_E!D15+TI_BKBPB_E!D15+TI_CL_E!D15+TI_BNG_E!D15+TI_LBB_E!D15+TI_CPP_E!D15+TI_GTL_E!D15+TI_NSP_E!D15</f>
        <v>0</v>
      </c>
      <c r="E15" s="10">
        <f>TI_EHG_E!E15+TI_CO_E!E15+TI_BF_E!E15+TI_GW_E!E15+TI_RPI_E!E15+TI_PF_E!E15+TI_BKBPB_E!E15+TI_CL_E!E15+TI_BNG_E!E15+TI_LBB_E!E15+TI_CPP_E!E15+TI_GTL_E!E15+TI_NSP_E!E15</f>
        <v>0</v>
      </c>
      <c r="F15" s="10">
        <f>TI_EHG_E!F15+TI_CO_E!F15+TI_BF_E!F15+TI_GW_E!F15+TI_RPI_E!F15+TI_PF_E!F15+TI_BKBPB_E!F15+TI_CL_E!F15+TI_BNG_E!F15+TI_LBB_E!F15+TI_CPP_E!F15+TI_GTL_E!F15+TI_NSP_E!F15</f>
        <v>0</v>
      </c>
      <c r="G15" s="10">
        <f>TI_EHG_E!G15+TI_CO_E!G15+TI_BF_E!G15+TI_GW_E!G15+TI_RPI_E!G15+TI_PF_E!G15+TI_BKBPB_E!G15+TI_CL_E!G15+TI_BNG_E!G15+TI_LBB_E!G15+TI_CPP_E!G15+TI_GTL_E!G15+TI_NSP_E!G15</f>
        <v>0</v>
      </c>
      <c r="H15" s="10">
        <f>TI_EHG_E!H15+TI_CO_E!H15+TI_BF_E!H15+TI_GW_E!H15+TI_RPI_E!H15+TI_PF_E!H15+TI_BKBPB_E!H15+TI_CL_E!H15+TI_BNG_E!H15+TI_LBB_E!H15+TI_CPP_E!H15+TI_GTL_E!H15+TI_NSP_E!H15</f>
        <v>0</v>
      </c>
      <c r="I15" s="10">
        <f>TI_EHG_E!I15+TI_CO_E!I15+TI_BF_E!I15+TI_GW_E!I15+TI_RPI_E!I15+TI_PF_E!I15+TI_BKBPB_E!I15+TI_CL_E!I15+TI_BNG_E!I15+TI_LBB_E!I15+TI_CPP_E!I15+TI_GTL_E!I15+TI_NSP_E!I15</f>
        <v>0</v>
      </c>
      <c r="J15" s="10">
        <f>TI_EHG_E!J15+TI_CO_E!J15+TI_BF_E!J15+TI_GW_E!J15+TI_RPI_E!J15+TI_PF_E!J15+TI_BKBPB_E!J15+TI_CL_E!J15+TI_BNG_E!J15+TI_LBB_E!J15+TI_CPP_E!J15+TI_GTL_E!J15+TI_NSP_E!J15</f>
        <v>0</v>
      </c>
      <c r="K15" s="10">
        <f>TI_EHG_E!K15+TI_CO_E!K15+TI_BF_E!K15+TI_GW_E!K15+TI_RPI_E!K15+TI_PF_E!K15+TI_BKBPB_E!K15+TI_CL_E!K15+TI_BNG_E!K15+TI_LBB_E!K15+TI_CPP_E!K15+TI_GTL_E!K15+TI_NSP_E!K15</f>
        <v>0</v>
      </c>
      <c r="L15" s="10">
        <f>TI_EHG_E!L15+TI_CO_E!L15+TI_BF_E!L15+TI_GW_E!L15+TI_RPI_E!L15+TI_PF_E!L15+TI_BKBPB_E!L15+TI_CL_E!L15+TI_BNG_E!L15+TI_LBB_E!L15+TI_CPP_E!L15+TI_GTL_E!L15+TI_NSP_E!L15</f>
        <v>0</v>
      </c>
      <c r="M15" s="10">
        <f>TI_EHG_E!M15+TI_CO_E!M15+TI_BF_E!M15+TI_GW_E!M15+TI_RPI_E!M15+TI_PF_E!M15+TI_BKBPB_E!M15+TI_CL_E!M15+TI_BNG_E!M15+TI_LBB_E!M15+TI_CPP_E!M15+TI_GTL_E!M15+TI_NSP_E!M15</f>
        <v>0</v>
      </c>
      <c r="N15" s="10">
        <f>TI_EHG_E!N15+TI_CO_E!N15+TI_BF_E!N15+TI_GW_E!N15+TI_RPI_E!N15+TI_PF_E!N15+TI_BKBPB_E!N15+TI_CL_E!N15+TI_BNG_E!N15+TI_LBB_E!N15+TI_CPP_E!N15+TI_GTL_E!N15+TI_NSP_E!N15</f>
        <v>0</v>
      </c>
      <c r="O15" s="10">
        <f>TI_EHG_E!O15+TI_CO_E!O15+TI_BF_E!O15+TI_GW_E!O15+TI_RPI_E!O15+TI_PF_E!O15+TI_BKBPB_E!O15+TI_CL_E!O15+TI_BNG_E!O15+TI_LBB_E!O15+TI_CPP_E!O15+TI_GTL_E!O15+TI_NSP_E!O15</f>
        <v>0</v>
      </c>
      <c r="P15" s="10">
        <f>TI_EHG_E!P15+TI_CO_E!P15+TI_BF_E!P15+TI_GW_E!P15+TI_RPI_E!P15+TI_PF_E!P15+TI_BKBPB_E!P15+TI_CL_E!P15+TI_BNG_E!P15+TI_LBB_E!P15+TI_CPP_E!P15+TI_GTL_E!P15+TI_NSP_E!P15</f>
        <v>0</v>
      </c>
      <c r="Q15" s="10">
        <f>TI_EHG_E!Q15+TI_CO_E!Q15+TI_BF_E!Q15+TI_GW_E!Q15+TI_RPI_E!Q15+TI_PF_E!Q15+TI_BKBPB_E!Q15+TI_CL_E!Q15+TI_BNG_E!Q15+TI_LBB_E!Q15+TI_CPP_E!Q15+TI_GTL_E!Q15+TI_NSP_E!Q15</f>
        <v>0</v>
      </c>
      <c r="R15" s="10">
        <f>TI_EHG_E!R15+TI_CO_E!R15+TI_BF_E!R15+TI_GW_E!R15+TI_RPI_E!R15+TI_PF_E!R15+TI_BKBPB_E!R15+TI_CL_E!R15+TI_BNG_E!R15+TI_LBB_E!R15+TI_CPP_E!R15+TI_GTL_E!R15+TI_NSP_E!R15</f>
        <v>0</v>
      </c>
      <c r="S15" s="10">
        <f>TI_EHG_E!S15+TI_CO_E!S15+TI_BF_E!S15+TI_GW_E!S15+TI_RPI_E!S15+TI_PF_E!S15+TI_BKBPB_E!S15+TI_CL_E!S15+TI_BNG_E!S15+TI_LBB_E!S15+TI_CPP_E!S15+TI_GTL_E!S15+TI_NSP_E!S15</f>
        <v>0</v>
      </c>
      <c r="T15" s="10">
        <f>TI_EHG_E!T15+TI_CO_E!T15+TI_BF_E!T15+TI_GW_E!T15+TI_RPI_E!T15+TI_PF_E!T15+TI_BKBPB_E!T15+TI_CL_E!T15+TI_BNG_E!T15+TI_LBB_E!T15+TI_CPP_E!T15+TI_GTL_E!T15+TI_NSP_E!T15</f>
        <v>0</v>
      </c>
      <c r="U15" s="10">
        <f>TI_EHG_E!U15+TI_CO_E!U15+TI_BF_E!U15+TI_GW_E!U15+TI_RPI_E!U15+TI_PF_E!U15+TI_BKBPB_E!U15+TI_CL_E!U15+TI_BNG_E!U15+TI_LBB_E!U15+TI_CPP_E!U15+TI_GTL_E!U15+TI_NSP_E!U15</f>
        <v>0</v>
      </c>
      <c r="V15" s="10">
        <f>TI_EHG_E!V15+TI_CO_E!V15+TI_BF_E!V15+TI_GW_E!V15+TI_RPI_E!V15+TI_PF_E!V15+TI_BKBPB_E!V15+TI_CL_E!V15+TI_BNG_E!V15+TI_LBB_E!V15+TI_CPP_E!V15+TI_GTL_E!V15+TI_NSP_E!V15</f>
        <v>0</v>
      </c>
      <c r="W15" s="10">
        <f>TI_EHG_E!W15+TI_CO_E!W15+TI_BF_E!W15+TI_GW_E!W15+TI_RPI_E!W15+TI_PF_E!W15+TI_BKBPB_E!W15+TI_CL_E!W15+TI_BNG_E!W15+TI_LBB_E!W15+TI_CPP_E!W15+TI_GTL_E!W15+TI_NSP_E!W15</f>
        <v>0</v>
      </c>
      <c r="X15" s="10">
        <f>TI_EHG_E!X15+TI_CO_E!X15+TI_BF_E!X15+TI_GW_E!X15+TI_RPI_E!X15+TI_PF_E!X15+TI_BKBPB_E!X15+TI_CL_E!X15+TI_BNG_E!X15+TI_LBB_E!X15+TI_CPP_E!X15+TI_GTL_E!X15+TI_NSP_E!X15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TI_EHG_E!C16+TI_CO_E!C16+TI_BF_E!C16+TI_GW_E!C16+TI_RPI_E!C16+TI_PF_E!C16+TI_BKBPB_E!C16+TI_CL_E!C16+TI_BNG_E!C16+TI_LBB_E!C16+TI_CPP_E!C16+TI_GTL_E!C16+TI_NSP_E!C16</f>
        <v>0</v>
      </c>
      <c r="D16" s="10">
        <f>TI_EHG_E!D16+TI_CO_E!D16+TI_BF_E!D16+TI_GW_E!D16+TI_RPI_E!D16+TI_PF_E!D16+TI_BKBPB_E!D16+TI_CL_E!D16+TI_BNG_E!D16+TI_LBB_E!D16+TI_CPP_E!D16+TI_GTL_E!D16+TI_NSP_E!D16</f>
        <v>0</v>
      </c>
      <c r="E16" s="10">
        <f>TI_EHG_E!E16+TI_CO_E!E16+TI_BF_E!E16+TI_GW_E!E16+TI_RPI_E!E16+TI_PF_E!E16+TI_BKBPB_E!E16+TI_CL_E!E16+TI_BNG_E!E16+TI_LBB_E!E16+TI_CPP_E!E16+TI_GTL_E!E16+TI_NSP_E!E16</f>
        <v>0</v>
      </c>
      <c r="F16" s="10">
        <f>TI_EHG_E!F16+TI_CO_E!F16+TI_BF_E!F16+TI_GW_E!F16+TI_RPI_E!F16+TI_PF_E!F16+TI_BKBPB_E!F16+TI_CL_E!F16+TI_BNG_E!F16+TI_LBB_E!F16+TI_CPP_E!F16+TI_GTL_E!F16+TI_NSP_E!F16</f>
        <v>0</v>
      </c>
      <c r="G16" s="10">
        <f>TI_EHG_E!G16+TI_CO_E!G16+TI_BF_E!G16+TI_GW_E!G16+TI_RPI_E!G16+TI_PF_E!G16+TI_BKBPB_E!G16+TI_CL_E!G16+TI_BNG_E!G16+TI_LBB_E!G16+TI_CPP_E!G16+TI_GTL_E!G16+TI_NSP_E!G16</f>
        <v>0</v>
      </c>
      <c r="H16" s="10">
        <f>TI_EHG_E!H16+TI_CO_E!H16+TI_BF_E!H16+TI_GW_E!H16+TI_RPI_E!H16+TI_PF_E!H16+TI_BKBPB_E!H16+TI_CL_E!H16+TI_BNG_E!H16+TI_LBB_E!H16+TI_CPP_E!H16+TI_GTL_E!H16+TI_NSP_E!H16</f>
        <v>0</v>
      </c>
      <c r="I16" s="10">
        <f>TI_EHG_E!I16+TI_CO_E!I16+TI_BF_E!I16+TI_GW_E!I16+TI_RPI_E!I16+TI_PF_E!I16+TI_BKBPB_E!I16+TI_CL_E!I16+TI_BNG_E!I16+TI_LBB_E!I16+TI_CPP_E!I16+TI_GTL_E!I16+TI_NSP_E!I16</f>
        <v>0</v>
      </c>
      <c r="J16" s="10">
        <f>TI_EHG_E!J16+TI_CO_E!J16+TI_BF_E!J16+TI_GW_E!J16+TI_RPI_E!J16+TI_PF_E!J16+TI_BKBPB_E!J16+TI_CL_E!J16+TI_BNG_E!J16+TI_LBB_E!J16+TI_CPP_E!J16+TI_GTL_E!J16+TI_NSP_E!J16</f>
        <v>0</v>
      </c>
      <c r="K16" s="10">
        <f>TI_EHG_E!K16+TI_CO_E!K16+TI_BF_E!K16+TI_GW_E!K16+TI_RPI_E!K16+TI_PF_E!K16+TI_BKBPB_E!K16+TI_CL_E!K16+TI_BNG_E!K16+TI_LBB_E!K16+TI_CPP_E!K16+TI_GTL_E!K16+TI_NSP_E!K16</f>
        <v>0</v>
      </c>
      <c r="L16" s="10">
        <f>TI_EHG_E!L16+TI_CO_E!L16+TI_BF_E!L16+TI_GW_E!L16+TI_RPI_E!L16+TI_PF_E!L16+TI_BKBPB_E!L16+TI_CL_E!L16+TI_BNG_E!L16+TI_LBB_E!L16+TI_CPP_E!L16+TI_GTL_E!L16+TI_NSP_E!L16</f>
        <v>0</v>
      </c>
      <c r="M16" s="10">
        <f>TI_EHG_E!M16+TI_CO_E!M16+TI_BF_E!M16+TI_GW_E!M16+TI_RPI_E!M16+TI_PF_E!M16+TI_BKBPB_E!M16+TI_CL_E!M16+TI_BNG_E!M16+TI_LBB_E!M16+TI_CPP_E!M16+TI_GTL_E!M16+TI_NSP_E!M16</f>
        <v>0</v>
      </c>
      <c r="N16" s="10">
        <f>TI_EHG_E!N16+TI_CO_E!N16+TI_BF_E!N16+TI_GW_E!N16+TI_RPI_E!N16+TI_PF_E!N16+TI_BKBPB_E!N16+TI_CL_E!N16+TI_BNG_E!N16+TI_LBB_E!N16+TI_CPP_E!N16+TI_GTL_E!N16+TI_NSP_E!N16</f>
        <v>0</v>
      </c>
      <c r="O16" s="10">
        <f>TI_EHG_E!O16+TI_CO_E!O16+TI_BF_E!O16+TI_GW_E!O16+TI_RPI_E!O16+TI_PF_E!O16+TI_BKBPB_E!O16+TI_CL_E!O16+TI_BNG_E!O16+TI_LBB_E!O16+TI_CPP_E!O16+TI_GTL_E!O16+TI_NSP_E!O16</f>
        <v>0</v>
      </c>
      <c r="P16" s="10">
        <f>TI_EHG_E!P16+TI_CO_E!P16+TI_BF_E!P16+TI_GW_E!P16+TI_RPI_E!P16+TI_PF_E!P16+TI_BKBPB_E!P16+TI_CL_E!P16+TI_BNG_E!P16+TI_LBB_E!P16+TI_CPP_E!P16+TI_GTL_E!P16+TI_NSP_E!P16</f>
        <v>0</v>
      </c>
      <c r="Q16" s="10">
        <f>TI_EHG_E!Q16+TI_CO_E!Q16+TI_BF_E!Q16+TI_GW_E!Q16+TI_RPI_E!Q16+TI_PF_E!Q16+TI_BKBPB_E!Q16+TI_CL_E!Q16+TI_BNG_E!Q16+TI_LBB_E!Q16+TI_CPP_E!Q16+TI_GTL_E!Q16+TI_NSP_E!Q16</f>
        <v>0</v>
      </c>
      <c r="R16" s="10">
        <f>TI_EHG_E!R16+TI_CO_E!R16+TI_BF_E!R16+TI_GW_E!R16+TI_RPI_E!R16+TI_PF_E!R16+TI_BKBPB_E!R16+TI_CL_E!R16+TI_BNG_E!R16+TI_LBB_E!R16+TI_CPP_E!R16+TI_GTL_E!R16+TI_NSP_E!R16</f>
        <v>0</v>
      </c>
      <c r="S16" s="10">
        <f>TI_EHG_E!S16+TI_CO_E!S16+TI_BF_E!S16+TI_GW_E!S16+TI_RPI_E!S16+TI_PF_E!S16+TI_BKBPB_E!S16+TI_CL_E!S16+TI_BNG_E!S16+TI_LBB_E!S16+TI_CPP_E!S16+TI_GTL_E!S16+TI_NSP_E!S16</f>
        <v>0</v>
      </c>
      <c r="T16" s="10">
        <f>TI_EHG_E!T16+TI_CO_E!T16+TI_BF_E!T16+TI_GW_E!T16+TI_RPI_E!T16+TI_PF_E!T16+TI_BKBPB_E!T16+TI_CL_E!T16+TI_BNG_E!T16+TI_LBB_E!T16+TI_CPP_E!T16+TI_GTL_E!T16+TI_NSP_E!T16</f>
        <v>0</v>
      </c>
      <c r="U16" s="10">
        <f>TI_EHG_E!U16+TI_CO_E!U16+TI_BF_E!U16+TI_GW_E!U16+TI_RPI_E!U16+TI_PF_E!U16+TI_BKBPB_E!U16+TI_CL_E!U16+TI_BNG_E!U16+TI_LBB_E!U16+TI_CPP_E!U16+TI_GTL_E!U16+TI_NSP_E!U16</f>
        <v>0</v>
      </c>
      <c r="V16" s="10">
        <f>TI_EHG_E!V16+TI_CO_E!V16+TI_BF_E!V16+TI_GW_E!V16+TI_RPI_E!V16+TI_PF_E!V16+TI_BKBPB_E!V16+TI_CL_E!V16+TI_BNG_E!V16+TI_LBB_E!V16+TI_CPP_E!V16+TI_GTL_E!V16+TI_NSP_E!V16</f>
        <v>0</v>
      </c>
      <c r="W16" s="10">
        <f>TI_EHG_E!W16+TI_CO_E!W16+TI_BF_E!W16+TI_GW_E!W16+TI_RPI_E!W16+TI_PF_E!W16+TI_BKBPB_E!W16+TI_CL_E!W16+TI_BNG_E!W16+TI_LBB_E!W16+TI_CPP_E!W16+TI_GTL_E!W16+TI_NSP_E!W16</f>
        <v>0</v>
      </c>
      <c r="X16" s="10">
        <f>TI_EHG_E!X16+TI_CO_E!X16+TI_BF_E!X16+TI_GW_E!X16+TI_RPI_E!X16+TI_PF_E!X16+TI_BKBPB_E!X16+TI_CL_E!X16+TI_BNG_E!X16+TI_LBB_E!X16+TI_CPP_E!X16+TI_GTL_E!X16+TI_NSP_E!X16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43.957179707652614</v>
      </c>
      <c r="D17" s="37">
        <f t="shared" si="10"/>
        <v>9.6947549441100609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TI_EHG_E!C18+TI_CO_E!C18+TI_BF_E!C18+TI_GW_E!C18+TI_RPI_E!C18+TI_PF_E!C18+TI_BKBPB_E!C18+TI_CL_E!C18+TI_BNG_E!C18+TI_LBB_E!C18+TI_CPP_E!C18+TI_GTL_E!C18+TI_NSP_E!C18</f>
        <v>0</v>
      </c>
      <c r="D18" s="10">
        <f>TI_EHG_E!D18+TI_CO_E!D18+TI_BF_E!D18+TI_GW_E!D18+TI_RPI_E!D18+TI_PF_E!D18+TI_BKBPB_E!D18+TI_CL_E!D18+TI_BNG_E!D18+TI_LBB_E!D18+TI_CPP_E!D18+TI_GTL_E!D18+TI_NSP_E!D18</f>
        <v>0</v>
      </c>
      <c r="E18" s="10">
        <f>TI_EHG_E!E18+TI_CO_E!E18+TI_BF_E!E18+TI_GW_E!E18+TI_RPI_E!E18+TI_PF_E!E18+TI_BKBPB_E!E18+TI_CL_E!E18+TI_BNG_E!E18+TI_LBB_E!E18+TI_CPP_E!E18+TI_GTL_E!E18+TI_NSP_E!E18</f>
        <v>0</v>
      </c>
      <c r="F18" s="10">
        <f>TI_EHG_E!F18+TI_CO_E!F18+TI_BF_E!F18+TI_GW_E!F18+TI_RPI_E!F18+TI_PF_E!F18+TI_BKBPB_E!F18+TI_CL_E!F18+TI_BNG_E!F18+TI_LBB_E!F18+TI_CPP_E!F18+TI_GTL_E!F18+TI_NSP_E!F18</f>
        <v>0</v>
      </c>
      <c r="G18" s="10">
        <f>TI_EHG_E!G18+TI_CO_E!G18+TI_BF_E!G18+TI_GW_E!G18+TI_RPI_E!G18+TI_PF_E!G18+TI_BKBPB_E!G18+TI_CL_E!G18+TI_BNG_E!G18+TI_LBB_E!G18+TI_CPP_E!G18+TI_GTL_E!G18+TI_NSP_E!G18</f>
        <v>0</v>
      </c>
      <c r="H18" s="10">
        <f>TI_EHG_E!H18+TI_CO_E!H18+TI_BF_E!H18+TI_GW_E!H18+TI_RPI_E!H18+TI_PF_E!H18+TI_BKBPB_E!H18+TI_CL_E!H18+TI_BNG_E!H18+TI_LBB_E!H18+TI_CPP_E!H18+TI_GTL_E!H18+TI_NSP_E!H18</f>
        <v>0</v>
      </c>
      <c r="I18" s="10">
        <f>TI_EHG_E!I18+TI_CO_E!I18+TI_BF_E!I18+TI_GW_E!I18+TI_RPI_E!I18+TI_PF_E!I18+TI_BKBPB_E!I18+TI_CL_E!I18+TI_BNG_E!I18+TI_LBB_E!I18+TI_CPP_E!I18+TI_GTL_E!I18+TI_NSP_E!I18</f>
        <v>0</v>
      </c>
      <c r="J18" s="10">
        <f>TI_EHG_E!J18+TI_CO_E!J18+TI_BF_E!J18+TI_GW_E!J18+TI_RPI_E!J18+TI_PF_E!J18+TI_BKBPB_E!J18+TI_CL_E!J18+TI_BNG_E!J18+TI_LBB_E!J18+TI_CPP_E!J18+TI_GTL_E!J18+TI_NSP_E!J18</f>
        <v>0</v>
      </c>
      <c r="K18" s="10">
        <f>TI_EHG_E!K18+TI_CO_E!K18+TI_BF_E!K18+TI_GW_E!K18+TI_RPI_E!K18+TI_PF_E!K18+TI_BKBPB_E!K18+TI_CL_E!K18+TI_BNG_E!K18+TI_LBB_E!K18+TI_CPP_E!K18+TI_GTL_E!K18+TI_NSP_E!K18</f>
        <v>0</v>
      </c>
      <c r="L18" s="10">
        <f>TI_EHG_E!L18+TI_CO_E!L18+TI_BF_E!L18+TI_GW_E!L18+TI_RPI_E!L18+TI_PF_E!L18+TI_BKBPB_E!L18+TI_CL_E!L18+TI_BNG_E!L18+TI_LBB_E!L18+TI_CPP_E!L18+TI_GTL_E!L18+TI_NSP_E!L18</f>
        <v>0</v>
      </c>
      <c r="M18" s="10">
        <f>TI_EHG_E!M18+TI_CO_E!M18+TI_BF_E!M18+TI_GW_E!M18+TI_RPI_E!M18+TI_PF_E!M18+TI_BKBPB_E!M18+TI_CL_E!M18+TI_BNG_E!M18+TI_LBB_E!M18+TI_CPP_E!M18+TI_GTL_E!M18+TI_NSP_E!M18</f>
        <v>0</v>
      </c>
      <c r="N18" s="10">
        <f>TI_EHG_E!N18+TI_CO_E!N18+TI_BF_E!N18+TI_GW_E!N18+TI_RPI_E!N18+TI_PF_E!N18+TI_BKBPB_E!N18+TI_CL_E!N18+TI_BNG_E!N18+TI_LBB_E!N18+TI_CPP_E!N18+TI_GTL_E!N18+TI_NSP_E!N18</f>
        <v>0</v>
      </c>
      <c r="O18" s="10">
        <f>TI_EHG_E!O18+TI_CO_E!O18+TI_BF_E!O18+TI_GW_E!O18+TI_RPI_E!O18+TI_PF_E!O18+TI_BKBPB_E!O18+TI_CL_E!O18+TI_BNG_E!O18+TI_LBB_E!O18+TI_CPP_E!O18+TI_GTL_E!O18+TI_NSP_E!O18</f>
        <v>0</v>
      </c>
      <c r="P18" s="10">
        <f>TI_EHG_E!P18+TI_CO_E!P18+TI_BF_E!P18+TI_GW_E!P18+TI_RPI_E!P18+TI_PF_E!P18+TI_BKBPB_E!P18+TI_CL_E!P18+TI_BNG_E!P18+TI_LBB_E!P18+TI_CPP_E!P18+TI_GTL_E!P18+TI_NSP_E!P18</f>
        <v>0</v>
      </c>
      <c r="Q18" s="10">
        <f>TI_EHG_E!Q18+TI_CO_E!Q18+TI_BF_E!Q18+TI_GW_E!Q18+TI_RPI_E!Q18+TI_PF_E!Q18+TI_BKBPB_E!Q18+TI_CL_E!Q18+TI_BNG_E!Q18+TI_LBB_E!Q18+TI_CPP_E!Q18+TI_GTL_E!Q18+TI_NSP_E!Q18</f>
        <v>0</v>
      </c>
      <c r="R18" s="10">
        <f>TI_EHG_E!R18+TI_CO_E!R18+TI_BF_E!R18+TI_GW_E!R18+TI_RPI_E!R18+TI_PF_E!R18+TI_BKBPB_E!R18+TI_CL_E!R18+TI_BNG_E!R18+TI_LBB_E!R18+TI_CPP_E!R18+TI_GTL_E!R18+TI_NSP_E!R18</f>
        <v>0</v>
      </c>
      <c r="S18" s="10">
        <f>TI_EHG_E!S18+TI_CO_E!S18+TI_BF_E!S18+TI_GW_E!S18+TI_RPI_E!S18+TI_PF_E!S18+TI_BKBPB_E!S18+TI_CL_E!S18+TI_BNG_E!S18+TI_LBB_E!S18+TI_CPP_E!S18+TI_GTL_E!S18+TI_NSP_E!S18</f>
        <v>0</v>
      </c>
      <c r="T18" s="10">
        <f>TI_EHG_E!T18+TI_CO_E!T18+TI_BF_E!T18+TI_GW_E!T18+TI_RPI_E!T18+TI_PF_E!T18+TI_BKBPB_E!T18+TI_CL_E!T18+TI_BNG_E!T18+TI_LBB_E!T18+TI_CPP_E!T18+TI_GTL_E!T18+TI_NSP_E!T18</f>
        <v>0</v>
      </c>
      <c r="U18" s="10">
        <f>TI_EHG_E!U18+TI_CO_E!U18+TI_BF_E!U18+TI_GW_E!U18+TI_RPI_E!U18+TI_PF_E!U18+TI_BKBPB_E!U18+TI_CL_E!U18+TI_BNG_E!U18+TI_LBB_E!U18+TI_CPP_E!U18+TI_GTL_E!U18+TI_NSP_E!U18</f>
        <v>0</v>
      </c>
      <c r="V18" s="10">
        <f>TI_EHG_E!V18+TI_CO_E!V18+TI_BF_E!V18+TI_GW_E!V18+TI_RPI_E!V18+TI_PF_E!V18+TI_BKBPB_E!V18+TI_CL_E!V18+TI_BNG_E!V18+TI_LBB_E!V18+TI_CPP_E!V18+TI_GTL_E!V18+TI_NSP_E!V18</f>
        <v>0</v>
      </c>
      <c r="W18" s="10">
        <f>TI_EHG_E!W18+TI_CO_E!W18+TI_BF_E!W18+TI_GW_E!W18+TI_RPI_E!W18+TI_PF_E!W18+TI_BKBPB_E!W18+TI_CL_E!W18+TI_BNG_E!W18+TI_LBB_E!W18+TI_CPP_E!W18+TI_GTL_E!W18+TI_NSP_E!W18</f>
        <v>0</v>
      </c>
      <c r="X18" s="10">
        <f>TI_EHG_E!X18+TI_CO_E!X18+TI_BF_E!X18+TI_GW_E!X18+TI_RPI_E!X18+TI_PF_E!X18+TI_BKBPB_E!X18+TI_CL_E!X18+TI_BNG_E!X18+TI_LBB_E!X18+TI_CPP_E!X18+TI_GTL_E!X18+TI_NSP_E!X18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TI_EHG_E!C19+TI_CO_E!C19+TI_BF_E!C19+TI_GW_E!C19+TI_RPI_E!C19+TI_PF_E!C19+TI_BKBPB_E!C19+TI_CL_E!C19+TI_BNG_E!C19+TI_LBB_E!C19+TI_CPP_E!C19+TI_GTL_E!C19+TI_NSP_E!C19</f>
        <v>17.540842648323299</v>
      </c>
      <c r="D19" s="10">
        <f>TI_EHG_E!D19+TI_CO_E!D19+TI_BF_E!D19+TI_GW_E!D19+TI_RPI_E!D19+TI_PF_E!D19+TI_BKBPB_E!D19+TI_CL_E!D19+TI_BNG_E!D19+TI_LBB_E!D19+TI_CPP_E!D19+TI_GTL_E!D19+TI_NSP_E!D19</f>
        <v>2.6010318142734312</v>
      </c>
      <c r="E19" s="10">
        <f>TI_EHG_E!E19+TI_CO_E!E19+TI_BF_E!E19+TI_GW_E!E19+TI_RPI_E!E19+TI_PF_E!E19+TI_BKBPB_E!E19+TI_CL_E!E19+TI_BNG_E!E19+TI_LBB_E!E19+TI_CPP_E!E19+TI_GTL_E!E19+TI_NSP_E!E19</f>
        <v>0</v>
      </c>
      <c r="F19" s="10">
        <f>TI_EHG_E!F19+TI_CO_E!F19+TI_BF_E!F19+TI_GW_E!F19+TI_RPI_E!F19+TI_PF_E!F19+TI_BKBPB_E!F19+TI_CL_E!F19+TI_BNG_E!F19+TI_LBB_E!F19+TI_CPP_E!F19+TI_GTL_E!F19+TI_NSP_E!F19</f>
        <v>0</v>
      </c>
      <c r="G19" s="10">
        <f>TI_EHG_E!G19+TI_CO_E!G19+TI_BF_E!G19+TI_GW_E!G19+TI_RPI_E!G19+TI_PF_E!G19+TI_BKBPB_E!G19+TI_CL_E!G19+TI_BNG_E!G19+TI_LBB_E!G19+TI_CPP_E!G19+TI_GTL_E!G19+TI_NSP_E!G19</f>
        <v>0</v>
      </c>
      <c r="H19" s="10">
        <f>TI_EHG_E!H19+TI_CO_E!H19+TI_BF_E!H19+TI_GW_E!H19+TI_RPI_E!H19+TI_PF_E!H19+TI_BKBPB_E!H19+TI_CL_E!H19+TI_BNG_E!H19+TI_LBB_E!H19+TI_CPP_E!H19+TI_GTL_E!H19+TI_NSP_E!H19</f>
        <v>0</v>
      </c>
      <c r="I19" s="10">
        <f>TI_EHG_E!I19+TI_CO_E!I19+TI_BF_E!I19+TI_GW_E!I19+TI_RPI_E!I19+TI_PF_E!I19+TI_BKBPB_E!I19+TI_CL_E!I19+TI_BNG_E!I19+TI_LBB_E!I19+TI_CPP_E!I19+TI_GTL_E!I19+TI_NSP_E!I19</f>
        <v>0</v>
      </c>
      <c r="J19" s="10">
        <f>TI_EHG_E!J19+TI_CO_E!J19+TI_BF_E!J19+TI_GW_E!J19+TI_RPI_E!J19+TI_PF_E!J19+TI_BKBPB_E!J19+TI_CL_E!J19+TI_BNG_E!J19+TI_LBB_E!J19+TI_CPP_E!J19+TI_GTL_E!J19+TI_NSP_E!J19</f>
        <v>0</v>
      </c>
      <c r="K19" s="10">
        <f>TI_EHG_E!K19+TI_CO_E!K19+TI_BF_E!K19+TI_GW_E!K19+TI_RPI_E!K19+TI_PF_E!K19+TI_BKBPB_E!K19+TI_CL_E!K19+TI_BNG_E!K19+TI_LBB_E!K19+TI_CPP_E!K19+TI_GTL_E!K19+TI_NSP_E!K19</f>
        <v>0</v>
      </c>
      <c r="L19" s="10">
        <f>TI_EHG_E!L19+TI_CO_E!L19+TI_BF_E!L19+TI_GW_E!L19+TI_RPI_E!L19+TI_PF_E!L19+TI_BKBPB_E!L19+TI_CL_E!L19+TI_BNG_E!L19+TI_LBB_E!L19+TI_CPP_E!L19+TI_GTL_E!L19+TI_NSP_E!L19</f>
        <v>0</v>
      </c>
      <c r="M19" s="10">
        <f>TI_EHG_E!M19+TI_CO_E!M19+TI_BF_E!M19+TI_GW_E!M19+TI_RPI_E!M19+TI_PF_E!M19+TI_BKBPB_E!M19+TI_CL_E!M19+TI_BNG_E!M19+TI_LBB_E!M19+TI_CPP_E!M19+TI_GTL_E!M19+TI_NSP_E!M19</f>
        <v>0</v>
      </c>
      <c r="N19" s="10">
        <f>TI_EHG_E!N19+TI_CO_E!N19+TI_BF_E!N19+TI_GW_E!N19+TI_RPI_E!N19+TI_PF_E!N19+TI_BKBPB_E!N19+TI_CL_E!N19+TI_BNG_E!N19+TI_LBB_E!N19+TI_CPP_E!N19+TI_GTL_E!N19+TI_NSP_E!N19</f>
        <v>0</v>
      </c>
      <c r="O19" s="10">
        <f>TI_EHG_E!O19+TI_CO_E!O19+TI_BF_E!O19+TI_GW_E!O19+TI_RPI_E!O19+TI_PF_E!O19+TI_BKBPB_E!O19+TI_CL_E!O19+TI_BNG_E!O19+TI_LBB_E!O19+TI_CPP_E!O19+TI_GTL_E!O19+TI_NSP_E!O19</f>
        <v>0</v>
      </c>
      <c r="P19" s="10">
        <f>TI_EHG_E!P19+TI_CO_E!P19+TI_BF_E!P19+TI_GW_E!P19+TI_RPI_E!P19+TI_PF_E!P19+TI_BKBPB_E!P19+TI_CL_E!P19+TI_BNG_E!P19+TI_LBB_E!P19+TI_CPP_E!P19+TI_GTL_E!P19+TI_NSP_E!P19</f>
        <v>0</v>
      </c>
      <c r="Q19" s="10">
        <f>TI_EHG_E!Q19+TI_CO_E!Q19+TI_BF_E!Q19+TI_GW_E!Q19+TI_RPI_E!Q19+TI_PF_E!Q19+TI_BKBPB_E!Q19+TI_CL_E!Q19+TI_BNG_E!Q19+TI_LBB_E!Q19+TI_CPP_E!Q19+TI_GTL_E!Q19+TI_NSP_E!Q19</f>
        <v>0</v>
      </c>
      <c r="R19" s="10">
        <f>TI_EHG_E!R19+TI_CO_E!R19+TI_BF_E!R19+TI_GW_E!R19+TI_RPI_E!R19+TI_PF_E!R19+TI_BKBPB_E!R19+TI_CL_E!R19+TI_BNG_E!R19+TI_LBB_E!R19+TI_CPP_E!R19+TI_GTL_E!R19+TI_NSP_E!R19</f>
        <v>0</v>
      </c>
      <c r="S19" s="10">
        <f>TI_EHG_E!S19+TI_CO_E!S19+TI_BF_E!S19+TI_GW_E!S19+TI_RPI_E!S19+TI_PF_E!S19+TI_BKBPB_E!S19+TI_CL_E!S19+TI_BNG_E!S19+TI_LBB_E!S19+TI_CPP_E!S19+TI_GTL_E!S19+TI_NSP_E!S19</f>
        <v>0</v>
      </c>
      <c r="T19" s="10">
        <f>TI_EHG_E!T19+TI_CO_E!T19+TI_BF_E!T19+TI_GW_E!T19+TI_RPI_E!T19+TI_PF_E!T19+TI_BKBPB_E!T19+TI_CL_E!T19+TI_BNG_E!T19+TI_LBB_E!T19+TI_CPP_E!T19+TI_GTL_E!T19+TI_NSP_E!T19</f>
        <v>0</v>
      </c>
      <c r="U19" s="10">
        <f>TI_EHG_E!U19+TI_CO_E!U19+TI_BF_E!U19+TI_GW_E!U19+TI_RPI_E!U19+TI_PF_E!U19+TI_BKBPB_E!U19+TI_CL_E!U19+TI_BNG_E!U19+TI_LBB_E!U19+TI_CPP_E!U19+TI_GTL_E!U19+TI_NSP_E!U19</f>
        <v>0</v>
      </c>
      <c r="V19" s="10">
        <f>TI_EHG_E!V19+TI_CO_E!V19+TI_BF_E!V19+TI_GW_E!V19+TI_RPI_E!V19+TI_PF_E!V19+TI_BKBPB_E!V19+TI_CL_E!V19+TI_BNG_E!V19+TI_LBB_E!V19+TI_CPP_E!V19+TI_GTL_E!V19+TI_NSP_E!V19</f>
        <v>0</v>
      </c>
      <c r="W19" s="10">
        <f>TI_EHG_E!W19+TI_CO_E!W19+TI_BF_E!W19+TI_GW_E!W19+TI_RPI_E!W19+TI_PF_E!W19+TI_BKBPB_E!W19+TI_CL_E!W19+TI_BNG_E!W19+TI_LBB_E!W19+TI_CPP_E!W19+TI_GTL_E!W19+TI_NSP_E!W19</f>
        <v>0</v>
      </c>
      <c r="X19" s="10">
        <f>TI_EHG_E!X19+TI_CO_E!X19+TI_BF_E!X19+TI_GW_E!X19+TI_RPI_E!X19+TI_PF_E!X19+TI_BKBPB_E!X19+TI_CL_E!X19+TI_BNG_E!X19+TI_LBB_E!X19+TI_CPP_E!X19+TI_GTL_E!X19+TI_NSP_E!X19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TI_EHG_E!C20+TI_CO_E!C20+TI_BF_E!C20+TI_GW_E!C20+TI_RPI_E!C20+TI_PF_E!C20+TI_BKBPB_E!C20+TI_CL_E!C20+TI_BNG_E!C20+TI_LBB_E!C20+TI_CPP_E!C20+TI_GTL_E!C20+TI_NSP_E!C20</f>
        <v>26.416337059329319</v>
      </c>
      <c r="D20" s="10">
        <f>TI_EHG_E!D20+TI_CO_E!D20+TI_BF_E!D20+TI_GW_E!D20+TI_RPI_E!D20+TI_PF_E!D20+TI_BKBPB_E!D20+TI_CL_E!D20+TI_BNG_E!D20+TI_LBB_E!D20+TI_CPP_E!D20+TI_GTL_E!D20+TI_NSP_E!D20</f>
        <v>7.0937231298366292</v>
      </c>
      <c r="E20" s="10">
        <f>TI_EHG_E!E20+TI_CO_E!E20+TI_BF_E!E20+TI_GW_E!E20+TI_RPI_E!E20+TI_PF_E!E20+TI_BKBPB_E!E20+TI_CL_E!E20+TI_BNG_E!E20+TI_LBB_E!E20+TI_CPP_E!E20+TI_GTL_E!E20+TI_NSP_E!E20</f>
        <v>0</v>
      </c>
      <c r="F20" s="10">
        <f>TI_EHG_E!F20+TI_CO_E!F20+TI_BF_E!F20+TI_GW_E!F20+TI_RPI_E!F20+TI_PF_E!F20+TI_BKBPB_E!F20+TI_CL_E!F20+TI_BNG_E!F20+TI_LBB_E!F20+TI_CPP_E!F20+TI_GTL_E!F20+TI_NSP_E!F20</f>
        <v>0</v>
      </c>
      <c r="G20" s="10">
        <f>TI_EHG_E!G20+TI_CO_E!G20+TI_BF_E!G20+TI_GW_E!G20+TI_RPI_E!G20+TI_PF_E!G20+TI_BKBPB_E!G20+TI_CL_E!G20+TI_BNG_E!G20+TI_LBB_E!G20+TI_CPP_E!G20+TI_GTL_E!G20+TI_NSP_E!G20</f>
        <v>0</v>
      </c>
      <c r="H20" s="10">
        <f>TI_EHG_E!H20+TI_CO_E!H20+TI_BF_E!H20+TI_GW_E!H20+TI_RPI_E!H20+TI_PF_E!H20+TI_BKBPB_E!H20+TI_CL_E!H20+TI_BNG_E!H20+TI_LBB_E!H20+TI_CPP_E!H20+TI_GTL_E!H20+TI_NSP_E!H20</f>
        <v>0</v>
      </c>
      <c r="I20" s="10">
        <f>TI_EHG_E!I20+TI_CO_E!I20+TI_BF_E!I20+TI_GW_E!I20+TI_RPI_E!I20+TI_PF_E!I20+TI_BKBPB_E!I20+TI_CL_E!I20+TI_BNG_E!I20+TI_LBB_E!I20+TI_CPP_E!I20+TI_GTL_E!I20+TI_NSP_E!I20</f>
        <v>0</v>
      </c>
      <c r="J20" s="10">
        <f>TI_EHG_E!J20+TI_CO_E!J20+TI_BF_E!J20+TI_GW_E!J20+TI_RPI_E!J20+TI_PF_E!J20+TI_BKBPB_E!J20+TI_CL_E!J20+TI_BNG_E!J20+TI_LBB_E!J20+TI_CPP_E!J20+TI_GTL_E!J20+TI_NSP_E!J20</f>
        <v>0</v>
      </c>
      <c r="K20" s="10">
        <f>TI_EHG_E!K20+TI_CO_E!K20+TI_BF_E!K20+TI_GW_E!K20+TI_RPI_E!K20+TI_PF_E!K20+TI_BKBPB_E!K20+TI_CL_E!K20+TI_BNG_E!K20+TI_LBB_E!K20+TI_CPP_E!K20+TI_GTL_E!K20+TI_NSP_E!K20</f>
        <v>0</v>
      </c>
      <c r="L20" s="10">
        <f>TI_EHG_E!L20+TI_CO_E!L20+TI_BF_E!L20+TI_GW_E!L20+TI_RPI_E!L20+TI_PF_E!L20+TI_BKBPB_E!L20+TI_CL_E!L20+TI_BNG_E!L20+TI_LBB_E!L20+TI_CPP_E!L20+TI_GTL_E!L20+TI_NSP_E!L20</f>
        <v>0</v>
      </c>
      <c r="M20" s="10">
        <f>TI_EHG_E!M20+TI_CO_E!M20+TI_BF_E!M20+TI_GW_E!M20+TI_RPI_E!M20+TI_PF_E!M20+TI_BKBPB_E!M20+TI_CL_E!M20+TI_BNG_E!M20+TI_LBB_E!M20+TI_CPP_E!M20+TI_GTL_E!M20+TI_NSP_E!M20</f>
        <v>0</v>
      </c>
      <c r="N20" s="10">
        <f>TI_EHG_E!N20+TI_CO_E!N20+TI_BF_E!N20+TI_GW_E!N20+TI_RPI_E!N20+TI_PF_E!N20+TI_BKBPB_E!N20+TI_CL_E!N20+TI_BNG_E!N20+TI_LBB_E!N20+TI_CPP_E!N20+TI_GTL_E!N20+TI_NSP_E!N20</f>
        <v>0</v>
      </c>
      <c r="O20" s="10">
        <f>TI_EHG_E!O20+TI_CO_E!O20+TI_BF_E!O20+TI_GW_E!O20+TI_RPI_E!O20+TI_PF_E!O20+TI_BKBPB_E!O20+TI_CL_E!O20+TI_BNG_E!O20+TI_LBB_E!O20+TI_CPP_E!O20+TI_GTL_E!O20+TI_NSP_E!O20</f>
        <v>0</v>
      </c>
      <c r="P20" s="10">
        <f>TI_EHG_E!P20+TI_CO_E!P20+TI_BF_E!P20+TI_GW_E!P20+TI_RPI_E!P20+TI_PF_E!P20+TI_BKBPB_E!P20+TI_CL_E!P20+TI_BNG_E!P20+TI_LBB_E!P20+TI_CPP_E!P20+TI_GTL_E!P20+TI_NSP_E!P20</f>
        <v>0</v>
      </c>
      <c r="Q20" s="10">
        <f>TI_EHG_E!Q20+TI_CO_E!Q20+TI_BF_E!Q20+TI_GW_E!Q20+TI_RPI_E!Q20+TI_PF_E!Q20+TI_BKBPB_E!Q20+TI_CL_E!Q20+TI_BNG_E!Q20+TI_LBB_E!Q20+TI_CPP_E!Q20+TI_GTL_E!Q20+TI_NSP_E!Q20</f>
        <v>0</v>
      </c>
      <c r="R20" s="10">
        <f>TI_EHG_E!R20+TI_CO_E!R20+TI_BF_E!R20+TI_GW_E!R20+TI_RPI_E!R20+TI_PF_E!R20+TI_BKBPB_E!R20+TI_CL_E!R20+TI_BNG_E!R20+TI_LBB_E!R20+TI_CPP_E!R20+TI_GTL_E!R20+TI_NSP_E!R20</f>
        <v>0</v>
      </c>
      <c r="S20" s="10">
        <f>TI_EHG_E!S20+TI_CO_E!S20+TI_BF_E!S20+TI_GW_E!S20+TI_RPI_E!S20+TI_PF_E!S20+TI_BKBPB_E!S20+TI_CL_E!S20+TI_BNG_E!S20+TI_LBB_E!S20+TI_CPP_E!S20+TI_GTL_E!S20+TI_NSP_E!S20</f>
        <v>0</v>
      </c>
      <c r="T20" s="10">
        <f>TI_EHG_E!T20+TI_CO_E!T20+TI_BF_E!T20+TI_GW_E!T20+TI_RPI_E!T20+TI_PF_E!T20+TI_BKBPB_E!T20+TI_CL_E!T20+TI_BNG_E!T20+TI_LBB_E!T20+TI_CPP_E!T20+TI_GTL_E!T20+TI_NSP_E!T20</f>
        <v>0</v>
      </c>
      <c r="U20" s="10">
        <f>TI_EHG_E!U20+TI_CO_E!U20+TI_BF_E!U20+TI_GW_E!U20+TI_RPI_E!U20+TI_PF_E!U20+TI_BKBPB_E!U20+TI_CL_E!U20+TI_BNG_E!U20+TI_LBB_E!U20+TI_CPP_E!U20+TI_GTL_E!U20+TI_NSP_E!U20</f>
        <v>0</v>
      </c>
      <c r="V20" s="10">
        <f>TI_EHG_E!V20+TI_CO_E!V20+TI_BF_E!V20+TI_GW_E!V20+TI_RPI_E!V20+TI_PF_E!V20+TI_BKBPB_E!V20+TI_CL_E!V20+TI_BNG_E!V20+TI_LBB_E!V20+TI_CPP_E!V20+TI_GTL_E!V20+TI_NSP_E!V20</f>
        <v>0</v>
      </c>
      <c r="W20" s="10">
        <f>TI_EHG_E!W20+TI_CO_E!W20+TI_BF_E!W20+TI_GW_E!W20+TI_RPI_E!W20+TI_PF_E!W20+TI_BKBPB_E!W20+TI_CL_E!W20+TI_BNG_E!W20+TI_LBB_E!W20+TI_CPP_E!W20+TI_GTL_E!W20+TI_NSP_E!W20</f>
        <v>0</v>
      </c>
      <c r="X20" s="10">
        <f>TI_EHG_E!X20+TI_CO_E!X20+TI_BF_E!X20+TI_GW_E!X20+TI_RPI_E!X20+TI_PF_E!X20+TI_BKBPB_E!X20+TI_CL_E!X20+TI_BNG_E!X20+TI_LBB_E!X20+TI_CPP_E!X20+TI_GTL_E!X20+TI_NSP_E!X20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TI_EHG_E!C21+TI_CO_E!C21+TI_BF_E!C21+TI_GW_E!C21+TI_RPI_E!C21+TI_PF_E!C21+TI_BKBPB_E!C21+TI_CL_E!C21+TI_BNG_E!C21+TI_LBB_E!C21+TI_CPP_E!C21+TI_GTL_E!C21+TI_NSP_E!C21</f>
        <v>0</v>
      </c>
      <c r="D21" s="10">
        <f>TI_EHG_E!D21+TI_CO_E!D21+TI_BF_E!D21+TI_GW_E!D21+TI_RPI_E!D21+TI_PF_E!D21+TI_BKBPB_E!D21+TI_CL_E!D21+TI_BNG_E!D21+TI_LBB_E!D21+TI_CPP_E!D21+TI_GTL_E!D21+TI_NSP_E!D21</f>
        <v>0</v>
      </c>
      <c r="E21" s="10">
        <f>TI_EHG_E!E21+TI_CO_E!E21+TI_BF_E!E21+TI_GW_E!E21+TI_RPI_E!E21+TI_PF_E!E21+TI_BKBPB_E!E21+TI_CL_E!E21+TI_BNG_E!E21+TI_LBB_E!E21+TI_CPP_E!E21+TI_GTL_E!E21+TI_NSP_E!E21</f>
        <v>0</v>
      </c>
      <c r="F21" s="10">
        <f>TI_EHG_E!F21+TI_CO_E!F21+TI_BF_E!F21+TI_GW_E!F21+TI_RPI_E!F21+TI_PF_E!F21+TI_BKBPB_E!F21+TI_CL_E!F21+TI_BNG_E!F21+TI_LBB_E!F21+TI_CPP_E!F21+TI_GTL_E!F21+TI_NSP_E!F21</f>
        <v>0</v>
      </c>
      <c r="G21" s="10">
        <f>TI_EHG_E!G21+TI_CO_E!G21+TI_BF_E!G21+TI_GW_E!G21+TI_RPI_E!G21+TI_PF_E!G21+TI_BKBPB_E!G21+TI_CL_E!G21+TI_BNG_E!G21+TI_LBB_E!G21+TI_CPP_E!G21+TI_GTL_E!G21+TI_NSP_E!G21</f>
        <v>0</v>
      </c>
      <c r="H21" s="10">
        <f>TI_EHG_E!H21+TI_CO_E!H21+TI_BF_E!H21+TI_GW_E!H21+TI_RPI_E!H21+TI_PF_E!H21+TI_BKBPB_E!H21+TI_CL_E!H21+TI_BNG_E!H21+TI_LBB_E!H21+TI_CPP_E!H21+TI_GTL_E!H21+TI_NSP_E!H21</f>
        <v>0</v>
      </c>
      <c r="I21" s="10">
        <f>TI_EHG_E!I21+TI_CO_E!I21+TI_BF_E!I21+TI_GW_E!I21+TI_RPI_E!I21+TI_PF_E!I21+TI_BKBPB_E!I21+TI_CL_E!I21+TI_BNG_E!I21+TI_LBB_E!I21+TI_CPP_E!I21+TI_GTL_E!I21+TI_NSP_E!I21</f>
        <v>0</v>
      </c>
      <c r="J21" s="10">
        <f>TI_EHG_E!J21+TI_CO_E!J21+TI_BF_E!J21+TI_GW_E!J21+TI_RPI_E!J21+TI_PF_E!J21+TI_BKBPB_E!J21+TI_CL_E!J21+TI_BNG_E!J21+TI_LBB_E!J21+TI_CPP_E!J21+TI_GTL_E!J21+TI_NSP_E!J21</f>
        <v>0</v>
      </c>
      <c r="K21" s="10">
        <f>TI_EHG_E!K21+TI_CO_E!K21+TI_BF_E!K21+TI_GW_E!K21+TI_RPI_E!K21+TI_PF_E!K21+TI_BKBPB_E!K21+TI_CL_E!K21+TI_BNG_E!K21+TI_LBB_E!K21+TI_CPP_E!K21+TI_GTL_E!K21+TI_NSP_E!K21</f>
        <v>0</v>
      </c>
      <c r="L21" s="10">
        <f>TI_EHG_E!L21+TI_CO_E!L21+TI_BF_E!L21+TI_GW_E!L21+TI_RPI_E!L21+TI_PF_E!L21+TI_BKBPB_E!L21+TI_CL_E!L21+TI_BNG_E!L21+TI_LBB_E!L21+TI_CPP_E!L21+TI_GTL_E!L21+TI_NSP_E!L21</f>
        <v>0</v>
      </c>
      <c r="M21" s="10">
        <f>TI_EHG_E!M21+TI_CO_E!M21+TI_BF_E!M21+TI_GW_E!M21+TI_RPI_E!M21+TI_PF_E!M21+TI_BKBPB_E!M21+TI_CL_E!M21+TI_BNG_E!M21+TI_LBB_E!M21+TI_CPP_E!M21+TI_GTL_E!M21+TI_NSP_E!M21</f>
        <v>0</v>
      </c>
      <c r="N21" s="10">
        <f>TI_EHG_E!N21+TI_CO_E!N21+TI_BF_E!N21+TI_GW_E!N21+TI_RPI_E!N21+TI_PF_E!N21+TI_BKBPB_E!N21+TI_CL_E!N21+TI_BNG_E!N21+TI_LBB_E!N21+TI_CPP_E!N21+TI_GTL_E!N21+TI_NSP_E!N21</f>
        <v>0</v>
      </c>
      <c r="O21" s="10">
        <f>TI_EHG_E!O21+TI_CO_E!O21+TI_BF_E!O21+TI_GW_E!O21+TI_RPI_E!O21+TI_PF_E!O21+TI_BKBPB_E!O21+TI_CL_E!O21+TI_BNG_E!O21+TI_LBB_E!O21+TI_CPP_E!O21+TI_GTL_E!O21+TI_NSP_E!O21</f>
        <v>0</v>
      </c>
      <c r="P21" s="10">
        <f>TI_EHG_E!P21+TI_CO_E!P21+TI_BF_E!P21+TI_GW_E!P21+TI_RPI_E!P21+TI_PF_E!P21+TI_BKBPB_E!P21+TI_CL_E!P21+TI_BNG_E!P21+TI_LBB_E!P21+TI_CPP_E!P21+TI_GTL_E!P21+TI_NSP_E!P21</f>
        <v>0</v>
      </c>
      <c r="Q21" s="10">
        <f>TI_EHG_E!Q21+TI_CO_E!Q21+TI_BF_E!Q21+TI_GW_E!Q21+TI_RPI_E!Q21+TI_PF_E!Q21+TI_BKBPB_E!Q21+TI_CL_E!Q21+TI_BNG_E!Q21+TI_LBB_E!Q21+TI_CPP_E!Q21+TI_GTL_E!Q21+TI_NSP_E!Q21</f>
        <v>0</v>
      </c>
      <c r="R21" s="10">
        <f>TI_EHG_E!R21+TI_CO_E!R21+TI_BF_E!R21+TI_GW_E!R21+TI_RPI_E!R21+TI_PF_E!R21+TI_BKBPB_E!R21+TI_CL_E!R21+TI_BNG_E!R21+TI_LBB_E!R21+TI_CPP_E!R21+TI_GTL_E!R21+TI_NSP_E!R21</f>
        <v>0</v>
      </c>
      <c r="S21" s="10">
        <f>TI_EHG_E!S21+TI_CO_E!S21+TI_BF_E!S21+TI_GW_E!S21+TI_RPI_E!S21+TI_PF_E!S21+TI_BKBPB_E!S21+TI_CL_E!S21+TI_BNG_E!S21+TI_LBB_E!S21+TI_CPP_E!S21+TI_GTL_E!S21+TI_NSP_E!S21</f>
        <v>0</v>
      </c>
      <c r="T21" s="10">
        <f>TI_EHG_E!T21+TI_CO_E!T21+TI_BF_E!T21+TI_GW_E!T21+TI_RPI_E!T21+TI_PF_E!T21+TI_BKBPB_E!T21+TI_CL_E!T21+TI_BNG_E!T21+TI_LBB_E!T21+TI_CPP_E!T21+TI_GTL_E!T21+TI_NSP_E!T21</f>
        <v>0</v>
      </c>
      <c r="U21" s="10">
        <f>TI_EHG_E!U21+TI_CO_E!U21+TI_BF_E!U21+TI_GW_E!U21+TI_RPI_E!U21+TI_PF_E!U21+TI_BKBPB_E!U21+TI_CL_E!U21+TI_BNG_E!U21+TI_LBB_E!U21+TI_CPP_E!U21+TI_GTL_E!U21+TI_NSP_E!U21</f>
        <v>0</v>
      </c>
      <c r="V21" s="10">
        <f>TI_EHG_E!V21+TI_CO_E!V21+TI_BF_E!V21+TI_GW_E!V21+TI_RPI_E!V21+TI_PF_E!V21+TI_BKBPB_E!V21+TI_CL_E!V21+TI_BNG_E!V21+TI_LBB_E!V21+TI_CPP_E!V21+TI_GTL_E!V21+TI_NSP_E!V21</f>
        <v>0</v>
      </c>
      <c r="W21" s="10">
        <f>TI_EHG_E!W21+TI_CO_E!W21+TI_BF_E!W21+TI_GW_E!W21+TI_RPI_E!W21+TI_PF_E!W21+TI_BKBPB_E!W21+TI_CL_E!W21+TI_BNG_E!W21+TI_LBB_E!W21+TI_CPP_E!W21+TI_GTL_E!W21+TI_NSP_E!W21</f>
        <v>0</v>
      </c>
      <c r="X21" s="10">
        <f>TI_EHG_E!X21+TI_CO_E!X21+TI_BF_E!X21+TI_GW_E!X21+TI_RPI_E!X21+TI_PF_E!X21+TI_BKBPB_E!X21+TI_CL_E!X21+TI_BNG_E!X21+TI_LBB_E!X21+TI_CPP_E!X21+TI_GTL_E!X21+TI_NSP_E!X21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TI_EHG_E!C23+TI_CO_E!C23+TI_BF_E!C23+TI_GW_E!C23+TI_RPI_E!C23+TI_PF_E!C23+TI_BKBPB_E!C23+TI_CL_E!C23+TI_BNG_E!C23+TI_LBB_E!C23+TI_CPP_E!C23+TI_GTL_E!C23+TI_NSP_E!C23</f>
        <v>0</v>
      </c>
      <c r="D23" s="10">
        <f>TI_EHG_E!D23+TI_CO_E!D23+TI_BF_E!D23+TI_GW_E!D23+TI_RPI_E!D23+TI_PF_E!D23+TI_BKBPB_E!D23+TI_CL_E!D23+TI_BNG_E!D23+TI_LBB_E!D23+TI_CPP_E!D23+TI_GTL_E!D23+TI_NSP_E!D23</f>
        <v>0</v>
      </c>
      <c r="E23" s="10">
        <f>TI_EHG_E!E23+TI_CO_E!E23+TI_BF_E!E23+TI_GW_E!E23+TI_RPI_E!E23+TI_PF_E!E23+TI_BKBPB_E!E23+TI_CL_E!E23+TI_BNG_E!E23+TI_LBB_E!E23+TI_CPP_E!E23+TI_GTL_E!E23+TI_NSP_E!E23</f>
        <v>0</v>
      </c>
      <c r="F23" s="10">
        <f>TI_EHG_E!F23+TI_CO_E!F23+TI_BF_E!F23+TI_GW_E!F23+TI_RPI_E!F23+TI_PF_E!F23+TI_BKBPB_E!F23+TI_CL_E!F23+TI_BNG_E!F23+TI_LBB_E!F23+TI_CPP_E!F23+TI_GTL_E!F23+TI_NSP_E!F23</f>
        <v>0</v>
      </c>
      <c r="G23" s="10">
        <f>TI_EHG_E!G23+TI_CO_E!G23+TI_BF_E!G23+TI_GW_E!G23+TI_RPI_E!G23+TI_PF_E!G23+TI_BKBPB_E!G23+TI_CL_E!G23+TI_BNG_E!G23+TI_LBB_E!G23+TI_CPP_E!G23+TI_GTL_E!G23+TI_NSP_E!G23</f>
        <v>0</v>
      </c>
      <c r="H23" s="10">
        <f>TI_EHG_E!H23+TI_CO_E!H23+TI_BF_E!H23+TI_GW_E!H23+TI_RPI_E!H23+TI_PF_E!H23+TI_BKBPB_E!H23+TI_CL_E!H23+TI_BNG_E!H23+TI_LBB_E!H23+TI_CPP_E!H23+TI_GTL_E!H23+TI_NSP_E!H23</f>
        <v>0</v>
      </c>
      <c r="I23" s="10">
        <f>TI_EHG_E!I23+TI_CO_E!I23+TI_BF_E!I23+TI_GW_E!I23+TI_RPI_E!I23+TI_PF_E!I23+TI_BKBPB_E!I23+TI_CL_E!I23+TI_BNG_E!I23+TI_LBB_E!I23+TI_CPP_E!I23+TI_GTL_E!I23+TI_NSP_E!I23</f>
        <v>0</v>
      </c>
      <c r="J23" s="10">
        <f>TI_EHG_E!J23+TI_CO_E!J23+TI_BF_E!J23+TI_GW_E!J23+TI_RPI_E!J23+TI_PF_E!J23+TI_BKBPB_E!J23+TI_CL_E!J23+TI_BNG_E!J23+TI_LBB_E!J23+TI_CPP_E!J23+TI_GTL_E!J23+TI_NSP_E!J23</f>
        <v>0</v>
      </c>
      <c r="K23" s="10">
        <f>TI_EHG_E!K23+TI_CO_E!K23+TI_BF_E!K23+TI_GW_E!K23+TI_RPI_E!K23+TI_PF_E!K23+TI_BKBPB_E!K23+TI_CL_E!K23+TI_BNG_E!K23+TI_LBB_E!K23+TI_CPP_E!K23+TI_GTL_E!K23+TI_NSP_E!K23</f>
        <v>0</v>
      </c>
      <c r="L23" s="10">
        <f>TI_EHG_E!L23+TI_CO_E!L23+TI_BF_E!L23+TI_GW_E!L23+TI_RPI_E!L23+TI_PF_E!L23+TI_BKBPB_E!L23+TI_CL_E!L23+TI_BNG_E!L23+TI_LBB_E!L23+TI_CPP_E!L23+TI_GTL_E!L23+TI_NSP_E!L23</f>
        <v>0</v>
      </c>
      <c r="M23" s="10">
        <f>TI_EHG_E!M23+TI_CO_E!M23+TI_BF_E!M23+TI_GW_E!M23+TI_RPI_E!M23+TI_PF_E!M23+TI_BKBPB_E!M23+TI_CL_E!M23+TI_BNG_E!M23+TI_LBB_E!M23+TI_CPP_E!M23+TI_GTL_E!M23+TI_NSP_E!M23</f>
        <v>0</v>
      </c>
      <c r="N23" s="10">
        <f>TI_EHG_E!N23+TI_CO_E!N23+TI_BF_E!N23+TI_GW_E!N23+TI_RPI_E!N23+TI_PF_E!N23+TI_BKBPB_E!N23+TI_CL_E!N23+TI_BNG_E!N23+TI_LBB_E!N23+TI_CPP_E!N23+TI_GTL_E!N23+TI_NSP_E!N23</f>
        <v>0</v>
      </c>
      <c r="O23" s="10">
        <f>TI_EHG_E!O23+TI_CO_E!O23+TI_BF_E!O23+TI_GW_E!O23+TI_RPI_E!O23+TI_PF_E!O23+TI_BKBPB_E!O23+TI_CL_E!O23+TI_BNG_E!O23+TI_LBB_E!O23+TI_CPP_E!O23+TI_GTL_E!O23+TI_NSP_E!O23</f>
        <v>0</v>
      </c>
      <c r="P23" s="10">
        <f>TI_EHG_E!P23+TI_CO_E!P23+TI_BF_E!P23+TI_GW_E!P23+TI_RPI_E!P23+TI_PF_E!P23+TI_BKBPB_E!P23+TI_CL_E!P23+TI_BNG_E!P23+TI_LBB_E!P23+TI_CPP_E!P23+TI_GTL_E!P23+TI_NSP_E!P23</f>
        <v>0</v>
      </c>
      <c r="Q23" s="10">
        <f>TI_EHG_E!Q23+TI_CO_E!Q23+TI_BF_E!Q23+TI_GW_E!Q23+TI_RPI_E!Q23+TI_PF_E!Q23+TI_BKBPB_E!Q23+TI_CL_E!Q23+TI_BNG_E!Q23+TI_LBB_E!Q23+TI_CPP_E!Q23+TI_GTL_E!Q23+TI_NSP_E!Q23</f>
        <v>0</v>
      </c>
      <c r="R23" s="10">
        <f>TI_EHG_E!R23+TI_CO_E!R23+TI_BF_E!R23+TI_GW_E!R23+TI_RPI_E!R23+TI_PF_E!R23+TI_BKBPB_E!R23+TI_CL_E!R23+TI_BNG_E!R23+TI_LBB_E!R23+TI_CPP_E!R23+TI_GTL_E!R23+TI_NSP_E!R23</f>
        <v>0</v>
      </c>
      <c r="S23" s="10">
        <f>TI_EHG_E!S23+TI_CO_E!S23+TI_BF_E!S23+TI_GW_E!S23+TI_RPI_E!S23+TI_PF_E!S23+TI_BKBPB_E!S23+TI_CL_E!S23+TI_BNG_E!S23+TI_LBB_E!S23+TI_CPP_E!S23+TI_GTL_E!S23+TI_NSP_E!S23</f>
        <v>0</v>
      </c>
      <c r="T23" s="10">
        <f>TI_EHG_E!T23+TI_CO_E!T23+TI_BF_E!T23+TI_GW_E!T23+TI_RPI_E!T23+TI_PF_E!T23+TI_BKBPB_E!T23+TI_CL_E!T23+TI_BNG_E!T23+TI_LBB_E!T23+TI_CPP_E!T23+TI_GTL_E!T23+TI_NSP_E!T23</f>
        <v>0</v>
      </c>
      <c r="U23" s="10">
        <f>TI_EHG_E!U23+TI_CO_E!U23+TI_BF_E!U23+TI_GW_E!U23+TI_RPI_E!U23+TI_PF_E!U23+TI_BKBPB_E!U23+TI_CL_E!U23+TI_BNG_E!U23+TI_LBB_E!U23+TI_CPP_E!U23+TI_GTL_E!U23+TI_NSP_E!U23</f>
        <v>0</v>
      </c>
      <c r="V23" s="10">
        <f>TI_EHG_E!V23+TI_CO_E!V23+TI_BF_E!V23+TI_GW_E!V23+TI_RPI_E!V23+TI_PF_E!V23+TI_BKBPB_E!V23+TI_CL_E!V23+TI_BNG_E!V23+TI_LBB_E!V23+TI_CPP_E!V23+TI_GTL_E!V23+TI_NSP_E!V23</f>
        <v>0</v>
      </c>
      <c r="W23" s="10">
        <f>TI_EHG_E!W23+TI_CO_E!W23+TI_BF_E!W23+TI_GW_E!W23+TI_RPI_E!W23+TI_PF_E!W23+TI_BKBPB_E!W23+TI_CL_E!W23+TI_BNG_E!W23+TI_LBB_E!W23+TI_CPP_E!W23+TI_GTL_E!W23+TI_NSP_E!W23</f>
        <v>0</v>
      </c>
      <c r="X23" s="10">
        <f>TI_EHG_E!X23+TI_CO_E!X23+TI_BF_E!X23+TI_GW_E!X23+TI_RPI_E!X23+TI_PF_E!X23+TI_BKBPB_E!X23+TI_CL_E!X23+TI_BNG_E!X23+TI_LBB_E!X23+TI_CPP_E!X23+TI_GTL_E!X23+TI_NSP_E!X23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TI_EHG_E!C24+TI_CO_E!C24+TI_BF_E!C24+TI_GW_E!C24+TI_RPI_E!C24+TI_PF_E!C24+TI_BKBPB_E!C24+TI_CL_E!C24+TI_BNG_E!C24+TI_LBB_E!C24+TI_CPP_E!C24+TI_GTL_E!C24+TI_NSP_E!C24</f>
        <v>0</v>
      </c>
      <c r="D24" s="10">
        <f>TI_EHG_E!D24+TI_CO_E!D24+TI_BF_E!D24+TI_GW_E!D24+TI_RPI_E!D24+TI_PF_E!D24+TI_BKBPB_E!D24+TI_CL_E!D24+TI_BNG_E!D24+TI_LBB_E!D24+TI_CPP_E!D24+TI_GTL_E!D24+TI_NSP_E!D24</f>
        <v>0</v>
      </c>
      <c r="E24" s="10">
        <f>TI_EHG_E!E24+TI_CO_E!E24+TI_BF_E!E24+TI_GW_E!E24+TI_RPI_E!E24+TI_PF_E!E24+TI_BKBPB_E!E24+TI_CL_E!E24+TI_BNG_E!E24+TI_LBB_E!E24+TI_CPP_E!E24+TI_GTL_E!E24+TI_NSP_E!E24</f>
        <v>0</v>
      </c>
      <c r="F24" s="10">
        <f>TI_EHG_E!F24+TI_CO_E!F24+TI_BF_E!F24+TI_GW_E!F24+TI_RPI_E!F24+TI_PF_E!F24+TI_BKBPB_E!F24+TI_CL_E!F24+TI_BNG_E!F24+TI_LBB_E!F24+TI_CPP_E!F24+TI_GTL_E!F24+TI_NSP_E!F24</f>
        <v>0</v>
      </c>
      <c r="G24" s="10">
        <f>TI_EHG_E!G24+TI_CO_E!G24+TI_BF_E!G24+TI_GW_E!G24+TI_RPI_E!G24+TI_PF_E!G24+TI_BKBPB_E!G24+TI_CL_E!G24+TI_BNG_E!G24+TI_LBB_E!G24+TI_CPP_E!G24+TI_GTL_E!G24+TI_NSP_E!G24</f>
        <v>0</v>
      </c>
      <c r="H24" s="10">
        <f>TI_EHG_E!H24+TI_CO_E!H24+TI_BF_E!H24+TI_GW_E!H24+TI_RPI_E!H24+TI_PF_E!H24+TI_BKBPB_E!H24+TI_CL_E!H24+TI_BNG_E!H24+TI_LBB_E!H24+TI_CPP_E!H24+TI_GTL_E!H24+TI_NSP_E!H24</f>
        <v>0</v>
      </c>
      <c r="I24" s="10">
        <f>TI_EHG_E!I24+TI_CO_E!I24+TI_BF_E!I24+TI_GW_E!I24+TI_RPI_E!I24+TI_PF_E!I24+TI_BKBPB_E!I24+TI_CL_E!I24+TI_BNG_E!I24+TI_LBB_E!I24+TI_CPP_E!I24+TI_GTL_E!I24+TI_NSP_E!I24</f>
        <v>0</v>
      </c>
      <c r="J24" s="10">
        <f>TI_EHG_E!J24+TI_CO_E!J24+TI_BF_E!J24+TI_GW_E!J24+TI_RPI_E!J24+TI_PF_E!J24+TI_BKBPB_E!J24+TI_CL_E!J24+TI_BNG_E!J24+TI_LBB_E!J24+TI_CPP_E!J24+TI_GTL_E!J24+TI_NSP_E!J24</f>
        <v>0</v>
      </c>
      <c r="K24" s="10">
        <f>TI_EHG_E!K24+TI_CO_E!K24+TI_BF_E!K24+TI_GW_E!K24+TI_RPI_E!K24+TI_PF_E!K24+TI_BKBPB_E!K24+TI_CL_E!K24+TI_BNG_E!K24+TI_LBB_E!K24+TI_CPP_E!K24+TI_GTL_E!K24+TI_NSP_E!K24</f>
        <v>0</v>
      </c>
      <c r="L24" s="10">
        <f>TI_EHG_E!L24+TI_CO_E!L24+TI_BF_E!L24+TI_GW_E!L24+TI_RPI_E!L24+TI_PF_E!L24+TI_BKBPB_E!L24+TI_CL_E!L24+TI_BNG_E!L24+TI_LBB_E!L24+TI_CPP_E!L24+TI_GTL_E!L24+TI_NSP_E!L24</f>
        <v>0</v>
      </c>
      <c r="M24" s="10">
        <f>TI_EHG_E!M24+TI_CO_E!M24+TI_BF_E!M24+TI_GW_E!M24+TI_RPI_E!M24+TI_PF_E!M24+TI_BKBPB_E!M24+TI_CL_E!M24+TI_BNG_E!M24+TI_LBB_E!M24+TI_CPP_E!M24+TI_GTL_E!M24+TI_NSP_E!M24</f>
        <v>0</v>
      </c>
      <c r="N24" s="10">
        <f>TI_EHG_E!N24+TI_CO_E!N24+TI_BF_E!N24+TI_GW_E!N24+TI_RPI_E!N24+TI_PF_E!N24+TI_BKBPB_E!N24+TI_CL_E!N24+TI_BNG_E!N24+TI_LBB_E!N24+TI_CPP_E!N24+TI_GTL_E!N24+TI_NSP_E!N24</f>
        <v>0</v>
      </c>
      <c r="O24" s="10">
        <f>TI_EHG_E!O24+TI_CO_E!O24+TI_BF_E!O24+TI_GW_E!O24+TI_RPI_E!O24+TI_PF_E!O24+TI_BKBPB_E!O24+TI_CL_E!O24+TI_BNG_E!O24+TI_LBB_E!O24+TI_CPP_E!O24+TI_GTL_E!O24+TI_NSP_E!O24</f>
        <v>0</v>
      </c>
      <c r="P24" s="10">
        <f>TI_EHG_E!P24+TI_CO_E!P24+TI_BF_E!P24+TI_GW_E!P24+TI_RPI_E!P24+TI_PF_E!P24+TI_BKBPB_E!P24+TI_CL_E!P24+TI_BNG_E!P24+TI_LBB_E!P24+TI_CPP_E!P24+TI_GTL_E!P24+TI_NSP_E!P24</f>
        <v>0</v>
      </c>
      <c r="Q24" s="10">
        <f>TI_EHG_E!Q24+TI_CO_E!Q24+TI_BF_E!Q24+TI_GW_E!Q24+TI_RPI_E!Q24+TI_PF_E!Q24+TI_BKBPB_E!Q24+TI_CL_E!Q24+TI_BNG_E!Q24+TI_LBB_E!Q24+TI_CPP_E!Q24+TI_GTL_E!Q24+TI_NSP_E!Q24</f>
        <v>0</v>
      </c>
      <c r="R24" s="10">
        <f>TI_EHG_E!R24+TI_CO_E!R24+TI_BF_E!R24+TI_GW_E!R24+TI_RPI_E!R24+TI_PF_E!R24+TI_BKBPB_E!R24+TI_CL_E!R24+TI_BNG_E!R24+TI_LBB_E!R24+TI_CPP_E!R24+TI_GTL_E!R24+TI_NSP_E!R24</f>
        <v>0</v>
      </c>
      <c r="S24" s="10">
        <f>TI_EHG_E!S24+TI_CO_E!S24+TI_BF_E!S24+TI_GW_E!S24+TI_RPI_E!S24+TI_PF_E!S24+TI_BKBPB_E!S24+TI_CL_E!S24+TI_BNG_E!S24+TI_LBB_E!S24+TI_CPP_E!S24+TI_GTL_E!S24+TI_NSP_E!S24</f>
        <v>0</v>
      </c>
      <c r="T24" s="10">
        <f>TI_EHG_E!T24+TI_CO_E!T24+TI_BF_E!T24+TI_GW_E!T24+TI_RPI_E!T24+TI_PF_E!T24+TI_BKBPB_E!T24+TI_CL_E!T24+TI_BNG_E!T24+TI_LBB_E!T24+TI_CPP_E!T24+TI_GTL_E!T24+TI_NSP_E!T24</f>
        <v>0</v>
      </c>
      <c r="U24" s="10">
        <f>TI_EHG_E!U24+TI_CO_E!U24+TI_BF_E!U24+TI_GW_E!U24+TI_RPI_E!U24+TI_PF_E!U24+TI_BKBPB_E!U24+TI_CL_E!U24+TI_BNG_E!U24+TI_LBB_E!U24+TI_CPP_E!U24+TI_GTL_E!U24+TI_NSP_E!U24</f>
        <v>0</v>
      </c>
      <c r="V24" s="10">
        <f>TI_EHG_E!V24+TI_CO_E!V24+TI_BF_E!V24+TI_GW_E!V24+TI_RPI_E!V24+TI_PF_E!V24+TI_BKBPB_E!V24+TI_CL_E!V24+TI_BNG_E!V24+TI_LBB_E!V24+TI_CPP_E!V24+TI_GTL_E!V24+TI_NSP_E!V24</f>
        <v>0</v>
      </c>
      <c r="W24" s="10">
        <f>TI_EHG_E!W24+TI_CO_E!W24+TI_BF_E!W24+TI_GW_E!W24+TI_RPI_E!W24+TI_PF_E!W24+TI_BKBPB_E!W24+TI_CL_E!W24+TI_BNG_E!W24+TI_LBB_E!W24+TI_CPP_E!W24+TI_GTL_E!W24+TI_NSP_E!W24</f>
        <v>0</v>
      </c>
      <c r="X24" s="10">
        <f>TI_EHG_E!X24+TI_CO_E!X24+TI_BF_E!X24+TI_GW_E!X24+TI_RPI_E!X24+TI_PF_E!X24+TI_BKBPB_E!X24+TI_CL_E!X24+TI_BNG_E!X24+TI_LBB_E!X24+TI_CPP_E!X24+TI_GTL_E!X24+TI_NSP_E!X24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TI_EHG_E!C25+TI_CO_E!C25+TI_BF_E!C25+TI_GW_E!C25+TI_RPI_E!C25+TI_PF_E!C25+TI_BKBPB_E!C25+TI_CL_E!C25+TI_BNG_E!C25+TI_LBB_E!C25+TI_CPP_E!C25+TI_GTL_E!C25+TI_NSP_E!C25</f>
        <v>0</v>
      </c>
      <c r="D25" s="37">
        <f>TI_EHG_E!D25+TI_CO_E!D25+TI_BF_E!D25+TI_GW_E!D25+TI_RPI_E!D25+TI_PF_E!D25+TI_BKBPB_E!D25+TI_CL_E!D25+TI_BNG_E!D25+TI_LBB_E!D25+TI_CPP_E!D25+TI_GTL_E!D25+TI_NSP_E!D25</f>
        <v>0</v>
      </c>
      <c r="E25" s="37">
        <f>TI_EHG_E!E25+TI_CO_E!E25+TI_BF_E!E25+TI_GW_E!E25+TI_RPI_E!E25+TI_PF_E!E25+TI_BKBPB_E!E25+TI_CL_E!E25+TI_BNG_E!E25+TI_LBB_E!E25+TI_CPP_E!E25+TI_GTL_E!E25+TI_NSP_E!E25</f>
        <v>0</v>
      </c>
      <c r="F25" s="37">
        <f>TI_EHG_E!F25+TI_CO_E!F25+TI_BF_E!F25+TI_GW_E!F25+TI_RPI_E!F25+TI_PF_E!F25+TI_BKBPB_E!F25+TI_CL_E!F25+TI_BNG_E!F25+TI_LBB_E!F25+TI_CPP_E!F25+TI_GTL_E!F25+TI_NSP_E!F25</f>
        <v>0</v>
      </c>
      <c r="G25" s="37">
        <f>TI_EHG_E!G25+TI_CO_E!G25+TI_BF_E!G25+TI_GW_E!G25+TI_RPI_E!G25+TI_PF_E!G25+TI_BKBPB_E!G25+TI_CL_E!G25+TI_BNG_E!G25+TI_LBB_E!G25+TI_CPP_E!G25+TI_GTL_E!G25+TI_NSP_E!G25</f>
        <v>0</v>
      </c>
      <c r="H25" s="37">
        <f>TI_EHG_E!H25+TI_CO_E!H25+TI_BF_E!H25+TI_GW_E!H25+TI_RPI_E!H25+TI_PF_E!H25+TI_BKBPB_E!H25+TI_CL_E!H25+TI_BNG_E!H25+TI_LBB_E!H25+TI_CPP_E!H25+TI_GTL_E!H25+TI_NSP_E!H25</f>
        <v>0</v>
      </c>
      <c r="I25" s="37">
        <f>TI_EHG_E!I25+TI_CO_E!I25+TI_BF_E!I25+TI_GW_E!I25+TI_RPI_E!I25+TI_PF_E!I25+TI_BKBPB_E!I25+TI_CL_E!I25+TI_BNG_E!I25+TI_LBB_E!I25+TI_CPP_E!I25+TI_GTL_E!I25+TI_NSP_E!I25</f>
        <v>0</v>
      </c>
      <c r="J25" s="37">
        <f>TI_EHG_E!J25+TI_CO_E!J25+TI_BF_E!J25+TI_GW_E!J25+TI_RPI_E!J25+TI_PF_E!J25+TI_BKBPB_E!J25+TI_CL_E!J25+TI_BNG_E!J25+TI_LBB_E!J25+TI_CPP_E!J25+TI_GTL_E!J25+TI_NSP_E!J25</f>
        <v>0</v>
      </c>
      <c r="K25" s="37">
        <f>TI_EHG_E!K25+TI_CO_E!K25+TI_BF_E!K25+TI_GW_E!K25+TI_RPI_E!K25+TI_PF_E!K25+TI_BKBPB_E!K25+TI_CL_E!K25+TI_BNG_E!K25+TI_LBB_E!K25+TI_CPP_E!K25+TI_GTL_E!K25+TI_NSP_E!K25</f>
        <v>0</v>
      </c>
      <c r="L25" s="37">
        <f>TI_EHG_E!L25+TI_CO_E!L25+TI_BF_E!L25+TI_GW_E!L25+TI_RPI_E!L25+TI_PF_E!L25+TI_BKBPB_E!L25+TI_CL_E!L25+TI_BNG_E!L25+TI_LBB_E!L25+TI_CPP_E!L25+TI_GTL_E!L25+TI_NSP_E!L25</f>
        <v>0</v>
      </c>
      <c r="M25" s="37">
        <f>TI_EHG_E!M25+TI_CO_E!M25+TI_BF_E!M25+TI_GW_E!M25+TI_RPI_E!M25+TI_PF_E!M25+TI_BKBPB_E!M25+TI_CL_E!M25+TI_BNG_E!M25+TI_LBB_E!M25+TI_CPP_E!M25+TI_GTL_E!M25+TI_NSP_E!M25</f>
        <v>0</v>
      </c>
      <c r="N25" s="37">
        <f>TI_EHG_E!N25+TI_CO_E!N25+TI_BF_E!N25+TI_GW_E!N25+TI_RPI_E!N25+TI_PF_E!N25+TI_BKBPB_E!N25+TI_CL_E!N25+TI_BNG_E!N25+TI_LBB_E!N25+TI_CPP_E!N25+TI_GTL_E!N25+TI_NSP_E!N25</f>
        <v>0</v>
      </c>
      <c r="O25" s="37">
        <f>TI_EHG_E!O25+TI_CO_E!O25+TI_BF_E!O25+TI_GW_E!O25+TI_RPI_E!O25+TI_PF_E!O25+TI_BKBPB_E!O25+TI_CL_E!O25+TI_BNG_E!O25+TI_LBB_E!O25+TI_CPP_E!O25+TI_GTL_E!O25+TI_NSP_E!O25</f>
        <v>0</v>
      </c>
      <c r="P25" s="37">
        <f>TI_EHG_E!P25+TI_CO_E!P25+TI_BF_E!P25+TI_GW_E!P25+TI_RPI_E!P25+TI_PF_E!P25+TI_BKBPB_E!P25+TI_CL_E!P25+TI_BNG_E!P25+TI_LBB_E!P25+TI_CPP_E!P25+TI_GTL_E!P25+TI_NSP_E!P25</f>
        <v>0</v>
      </c>
      <c r="Q25" s="37">
        <f>TI_EHG_E!Q25+TI_CO_E!Q25+TI_BF_E!Q25+TI_GW_E!Q25+TI_RPI_E!Q25+TI_PF_E!Q25+TI_BKBPB_E!Q25+TI_CL_E!Q25+TI_BNG_E!Q25+TI_LBB_E!Q25+TI_CPP_E!Q25+TI_GTL_E!Q25+TI_NSP_E!Q25</f>
        <v>0</v>
      </c>
      <c r="R25" s="37">
        <f>TI_EHG_E!R25+TI_CO_E!R25+TI_BF_E!R25+TI_GW_E!R25+TI_RPI_E!R25+TI_PF_E!R25+TI_BKBPB_E!R25+TI_CL_E!R25+TI_BNG_E!R25+TI_LBB_E!R25+TI_CPP_E!R25+TI_GTL_E!R25+TI_NSP_E!R25</f>
        <v>0</v>
      </c>
      <c r="S25" s="37">
        <f>TI_EHG_E!S25+TI_CO_E!S25+TI_BF_E!S25+TI_GW_E!S25+TI_RPI_E!S25+TI_PF_E!S25+TI_BKBPB_E!S25+TI_CL_E!S25+TI_BNG_E!S25+TI_LBB_E!S25+TI_CPP_E!S25+TI_GTL_E!S25+TI_NSP_E!S25</f>
        <v>0</v>
      </c>
      <c r="T25" s="37">
        <f>TI_EHG_E!T25+TI_CO_E!T25+TI_BF_E!T25+TI_GW_E!T25+TI_RPI_E!T25+TI_PF_E!T25+TI_BKBPB_E!T25+TI_CL_E!T25+TI_BNG_E!T25+TI_LBB_E!T25+TI_CPP_E!T25+TI_GTL_E!T25+TI_NSP_E!T25</f>
        <v>0</v>
      </c>
      <c r="U25" s="37">
        <f>TI_EHG_E!U25+TI_CO_E!U25+TI_BF_E!U25+TI_GW_E!U25+TI_RPI_E!U25+TI_PF_E!U25+TI_BKBPB_E!U25+TI_CL_E!U25+TI_BNG_E!U25+TI_LBB_E!U25+TI_CPP_E!U25+TI_GTL_E!U25+TI_NSP_E!U25</f>
        <v>0</v>
      </c>
      <c r="V25" s="37">
        <f>TI_EHG_E!V25+TI_CO_E!V25+TI_BF_E!V25+TI_GW_E!V25+TI_RPI_E!V25+TI_PF_E!V25+TI_BKBPB_E!V25+TI_CL_E!V25+TI_BNG_E!V25+TI_LBB_E!V25+TI_CPP_E!V25+TI_GTL_E!V25+TI_NSP_E!V25</f>
        <v>0</v>
      </c>
      <c r="W25" s="37">
        <f>TI_EHG_E!W25+TI_CO_E!W25+TI_BF_E!W25+TI_GW_E!W25+TI_RPI_E!W25+TI_PF_E!W25+TI_BKBPB_E!W25+TI_CL_E!W25+TI_BNG_E!W25+TI_LBB_E!W25+TI_CPP_E!W25+TI_GTL_E!W25+TI_NSP_E!W25</f>
        <v>0</v>
      </c>
      <c r="X25" s="37">
        <f>TI_EHG_E!X25+TI_CO_E!X25+TI_BF_E!X25+TI_GW_E!X25+TI_RPI_E!X25+TI_PF_E!X25+TI_BKBPB_E!X25+TI_CL_E!X25+TI_BNG_E!X25+TI_LBB_E!X25+TI_CPP_E!X25+TI_GTL_E!X25+TI_NSP_E!X25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14575.128546861562</v>
      </c>
      <c r="D26" s="37">
        <f t="shared" si="14"/>
        <v>15588.125193465174</v>
      </c>
      <c r="E26" s="37">
        <f t="shared" si="14"/>
        <v>15403.259673258817</v>
      </c>
      <c r="F26" s="37">
        <f t="shared" si="14"/>
        <v>15060.184952708511</v>
      </c>
      <c r="G26" s="37">
        <f t="shared" si="14"/>
        <v>15230.637403267414</v>
      </c>
      <c r="H26" s="37">
        <f t="shared" si="14"/>
        <v>16255.869647463456</v>
      </c>
      <c r="I26" s="37">
        <f t="shared" si="14"/>
        <v>16007.996044711945</v>
      </c>
      <c r="J26" s="37">
        <f t="shared" si="14"/>
        <v>14535.954944110057</v>
      </c>
      <c r="K26" s="37">
        <f t="shared" si="14"/>
        <v>14217.189595872745</v>
      </c>
      <c r="L26" s="37">
        <f t="shared" si="14"/>
        <v>12578.766208082541</v>
      </c>
      <c r="M26" s="37">
        <f t="shared" si="14"/>
        <v>12947.576354256233</v>
      </c>
      <c r="N26" s="37">
        <f t="shared" si="14"/>
        <v>11714.036543422184</v>
      </c>
      <c r="O26" s="37">
        <f t="shared" si="14"/>
        <v>12530.839810834052</v>
      </c>
      <c r="P26" s="37">
        <f t="shared" si="14"/>
        <v>15005.974634565773</v>
      </c>
      <c r="Q26" s="37">
        <f t="shared" si="14"/>
        <v>13954.061049011172</v>
      </c>
      <c r="R26" s="37">
        <f t="shared" si="14"/>
        <v>16333.381857265689</v>
      </c>
      <c r="S26" s="37">
        <f t="shared" si="14"/>
        <v>16156.776526225283</v>
      </c>
      <c r="T26" s="37">
        <f t="shared" si="14"/>
        <v>16811.390455717967</v>
      </c>
      <c r="U26" s="37">
        <f t="shared" si="14"/>
        <v>15348.12055030095</v>
      </c>
      <c r="V26" s="37">
        <f t="shared" si="14"/>
        <v>13941.935081685297</v>
      </c>
      <c r="W26" s="37">
        <f t="shared" si="14"/>
        <v>13126.901117798798</v>
      </c>
      <c r="X26" s="37">
        <f t="shared" ref="X26" si="15">SUM(X27,X33)</f>
        <v>12387.880309544284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12647.644453998279</v>
      </c>
      <c r="D27" s="29">
        <f t="shared" si="16"/>
        <v>13373.306706792775</v>
      </c>
      <c r="E27" s="29">
        <f t="shared" si="16"/>
        <v>12713.426225279452</v>
      </c>
      <c r="F27" s="29">
        <f t="shared" si="16"/>
        <v>13563.830954428202</v>
      </c>
      <c r="G27" s="29">
        <f t="shared" si="16"/>
        <v>13653.336371453141</v>
      </c>
      <c r="H27" s="29">
        <f t="shared" si="16"/>
        <v>13915.499054170248</v>
      </c>
      <c r="I27" s="29">
        <f t="shared" si="16"/>
        <v>14695.479535683569</v>
      </c>
      <c r="J27" s="29">
        <f t="shared" si="16"/>
        <v>13411.677386070503</v>
      </c>
      <c r="K27" s="29">
        <f t="shared" si="16"/>
        <v>13107.339380911439</v>
      </c>
      <c r="L27" s="29">
        <f t="shared" si="16"/>
        <v>11634.486930352532</v>
      </c>
      <c r="M27" s="29">
        <f t="shared" si="16"/>
        <v>12241.352536543422</v>
      </c>
      <c r="N27" s="29">
        <f t="shared" si="16"/>
        <v>11117.298882201203</v>
      </c>
      <c r="O27" s="29">
        <f t="shared" si="16"/>
        <v>12028.031298366295</v>
      </c>
      <c r="P27" s="29">
        <f t="shared" si="16"/>
        <v>14494.175924333615</v>
      </c>
      <c r="Q27" s="29">
        <f t="shared" si="16"/>
        <v>13170.256319862419</v>
      </c>
      <c r="R27" s="29">
        <f t="shared" si="16"/>
        <v>15623.432674118656</v>
      </c>
      <c r="S27" s="29">
        <f t="shared" si="16"/>
        <v>15427.269475494415</v>
      </c>
      <c r="T27" s="29">
        <f t="shared" si="16"/>
        <v>16019.827773000856</v>
      </c>
      <c r="U27" s="29">
        <f t="shared" si="16"/>
        <v>14601.760877042136</v>
      </c>
      <c r="V27" s="29">
        <f t="shared" si="16"/>
        <v>13263.867411865864</v>
      </c>
      <c r="W27" s="29">
        <f t="shared" si="16"/>
        <v>12376.969475494412</v>
      </c>
      <c r="X27" s="29">
        <f t="shared" ref="X27" si="17">SUM(X28:X32)</f>
        <v>11602.556319862426</v>
      </c>
    </row>
    <row r="28" spans="1:24" ht="11.25" customHeight="1" x14ac:dyDescent="0.2">
      <c r="A28" s="41" t="s">
        <v>45</v>
      </c>
      <c r="B28" s="9" t="s">
        <v>46</v>
      </c>
      <c r="C28" s="10">
        <f>TI_EHG_E!C28+TI_CO_E!C28+TI_BF_E!C28+TI_GW_E!C28+TI_RPI_E!C28+TI_PF_E!C28+TI_BKBPB_E!C28+TI_CL_E!C28+TI_BNG_E!C28+TI_LBB_E!C28+TI_CPP_E!C28+TI_GTL_E!C28+TI_NSP_E!C28</f>
        <v>11847.020378331899</v>
      </c>
      <c r="D28" s="10">
        <f>TI_EHG_E!D28+TI_CO_E!D28+TI_BF_E!D28+TI_GW_E!D28+TI_RPI_E!D28+TI_PF_E!D28+TI_BKBPB_E!D28+TI_CL_E!D28+TI_BNG_E!D28+TI_LBB_E!D28+TI_CPP_E!D28+TI_GTL_E!D28+TI_NSP_E!D28</f>
        <v>12682.23680137575</v>
      </c>
      <c r="E28" s="10">
        <f>TI_EHG_E!E28+TI_CO_E!E28+TI_BF_E!E28+TI_GW_E!E28+TI_RPI_E!E28+TI_PF_E!E28+TI_BKBPB_E!E28+TI_CL_E!E28+TI_BNG_E!E28+TI_LBB_E!E28+TI_CPP_E!E28+TI_GTL_E!E28+TI_NSP_E!E28</f>
        <v>11979.594411006021</v>
      </c>
      <c r="F28" s="10">
        <f>TI_EHG_E!F28+TI_CO_E!F28+TI_BF_E!F28+TI_GW_E!F28+TI_RPI_E!F28+TI_PF_E!F28+TI_BKBPB_E!F28+TI_CL_E!F28+TI_BNG_E!F28+TI_LBB_E!F28+TI_CPP_E!F28+TI_GTL_E!F28+TI_NSP_E!F28</f>
        <v>12892.315735167669</v>
      </c>
      <c r="G28" s="10">
        <f>TI_EHG_E!G28+TI_CO_E!G28+TI_BF_E!G28+TI_GW_E!G28+TI_RPI_E!G28+TI_PF_E!G28+TI_BKBPB_E!G28+TI_CL_E!G28+TI_BNG_E!G28+TI_LBB_E!G28+TI_CPP_E!G28+TI_GTL_E!G28+TI_NSP_E!G28</f>
        <v>12946.365090283751</v>
      </c>
      <c r="H28" s="10">
        <f>TI_EHG_E!H28+TI_CO_E!H28+TI_BF_E!H28+TI_GW_E!H28+TI_RPI_E!H28+TI_PF_E!H28+TI_BKBPB_E!H28+TI_CL_E!H28+TI_BNG_E!H28+TI_LBB_E!H28+TI_CPP_E!H28+TI_GTL_E!H28+TI_NSP_E!H28</f>
        <v>13367.5426483233</v>
      </c>
      <c r="I28" s="10">
        <f>TI_EHG_E!I28+TI_CO_E!I28+TI_BF_E!I28+TI_GW_E!I28+TI_RPI_E!I28+TI_PF_E!I28+TI_BKBPB_E!I28+TI_CL_E!I28+TI_BNG_E!I28+TI_LBB_E!I28+TI_CPP_E!I28+TI_GTL_E!I28+TI_NSP_E!I28</f>
        <v>13476.661306964739</v>
      </c>
      <c r="J28" s="10">
        <f>TI_EHG_E!J28+TI_CO_E!J28+TI_BF_E!J28+TI_GW_E!J28+TI_RPI_E!J28+TI_PF_E!J28+TI_BKBPB_E!J28+TI_CL_E!J28+TI_BNG_E!J28+TI_LBB_E!J28+TI_CPP_E!J28+TI_GTL_E!J28+TI_NSP_E!J28</f>
        <v>12458.70447119518</v>
      </c>
      <c r="K28" s="10">
        <f>TI_EHG_E!K28+TI_CO_E!K28+TI_BF_E!K28+TI_GW_E!K28+TI_RPI_E!K28+TI_PF_E!K28+TI_BKBPB_E!K28+TI_CL_E!K28+TI_BNG_E!K28+TI_LBB_E!K28+TI_CPP_E!K28+TI_GTL_E!K28+TI_NSP_E!K28</f>
        <v>12347.23628546862</v>
      </c>
      <c r="L28" s="10">
        <f>TI_EHG_E!L28+TI_CO_E!L28+TI_BF_E!L28+TI_GW_E!L28+TI_RPI_E!L28+TI_PF_E!L28+TI_BKBPB_E!L28+TI_CL_E!L28+TI_BNG_E!L28+TI_LBB_E!L28+TI_CPP_E!L28+TI_GTL_E!L28+TI_NSP_E!L28</f>
        <v>10697.29243336199</v>
      </c>
      <c r="M28" s="10">
        <f>TI_EHG_E!M28+TI_CO_E!M28+TI_BF_E!M28+TI_GW_E!M28+TI_RPI_E!M28+TI_PF_E!M28+TI_BKBPB_E!M28+TI_CL_E!M28+TI_BNG_E!M28+TI_LBB_E!M28+TI_CPP_E!M28+TI_GTL_E!M28+TI_NSP_E!M28</f>
        <v>11613.2339638865</v>
      </c>
      <c r="N28" s="10">
        <f>TI_EHG_E!N28+TI_CO_E!N28+TI_BF_E!N28+TI_GW_E!N28+TI_RPI_E!N28+TI_PF_E!N28+TI_BKBPB_E!N28+TI_CL_E!N28+TI_BNG_E!N28+TI_LBB_E!N28+TI_CPP_E!N28+TI_GTL_E!N28+TI_NSP_E!N28</f>
        <v>10562.62536543422</v>
      </c>
      <c r="O28" s="10">
        <f>TI_EHG_E!O28+TI_CO_E!O28+TI_BF_E!O28+TI_GW_E!O28+TI_RPI_E!O28+TI_PF_E!O28+TI_BKBPB_E!O28+TI_CL_E!O28+TI_BNG_E!O28+TI_LBB_E!O28+TI_CPP_E!O28+TI_GTL_E!O28+TI_NSP_E!O28</f>
        <v>11363.43172828891</v>
      </c>
      <c r="P28" s="10">
        <f>TI_EHG_E!P28+TI_CO_E!P28+TI_BF_E!P28+TI_GW_E!P28+TI_RPI_E!P28+TI_PF_E!P28+TI_BKBPB_E!P28+TI_CL_E!P28+TI_BNG_E!P28+TI_LBB_E!P28+TI_CPP_E!P28+TI_GTL_E!P28+TI_NSP_E!P28</f>
        <v>12245.44952708512</v>
      </c>
      <c r="Q28" s="10">
        <f>TI_EHG_E!Q28+TI_CO_E!Q28+TI_BF_E!Q28+TI_GW_E!Q28+TI_RPI_E!Q28+TI_PF_E!Q28+TI_BKBPB_E!Q28+TI_CL_E!Q28+TI_BNG_E!Q28+TI_LBB_E!Q28+TI_CPP_E!Q28+TI_GTL_E!Q28+TI_NSP_E!Q28</f>
        <v>11094.09767841788</v>
      </c>
      <c r="R28" s="10">
        <f>TI_EHG_E!R28+TI_CO_E!R28+TI_BF_E!R28+TI_GW_E!R28+TI_RPI_E!R28+TI_PF_E!R28+TI_BKBPB_E!R28+TI_CL_E!R28+TI_BNG_E!R28+TI_LBB_E!R28+TI_CPP_E!R28+TI_GTL_E!R28+TI_NSP_E!R28</f>
        <v>14234.6154772141</v>
      </c>
      <c r="S28" s="10">
        <f>TI_EHG_E!S28+TI_CO_E!S28+TI_BF_E!S28+TI_GW_E!S28+TI_RPI_E!S28+TI_PF_E!S28+TI_BKBPB_E!S28+TI_CL_E!S28+TI_BNG_E!S28+TI_LBB_E!S28+TI_CPP_E!S28+TI_GTL_E!S28+TI_NSP_E!S28</f>
        <v>14297.32304385211</v>
      </c>
      <c r="T28" s="10">
        <f>TI_EHG_E!T28+TI_CO_E!T28+TI_BF_E!T28+TI_GW_E!T28+TI_RPI_E!T28+TI_PF_E!T28+TI_BKBPB_E!T28+TI_CL_E!T28+TI_BNG_E!T28+TI_LBB_E!T28+TI_CPP_E!T28+TI_GTL_E!T28+TI_NSP_E!T28</f>
        <v>14532.69733447979</v>
      </c>
      <c r="U28" s="10">
        <f>TI_EHG_E!U28+TI_CO_E!U28+TI_BF_E!U28+TI_GW_E!U28+TI_RPI_E!U28+TI_PF_E!U28+TI_BKBPB_E!U28+TI_CL_E!U28+TI_BNG_E!U28+TI_LBB_E!U28+TI_CPP_E!U28+TI_GTL_E!U28+TI_NSP_E!U28</f>
        <v>12890.39466895959</v>
      </c>
      <c r="V28" s="10">
        <f>TI_EHG_E!V28+TI_CO_E!V28+TI_BF_E!V28+TI_GW_E!V28+TI_RPI_E!V28+TI_PF_E!V28+TI_BKBPB_E!V28+TI_CL_E!V28+TI_BNG_E!V28+TI_LBB_E!V28+TI_CPP_E!V28+TI_GTL_E!V28+TI_NSP_E!V28</f>
        <v>11429.15030094583</v>
      </c>
      <c r="W28" s="10">
        <f>TI_EHG_E!W28+TI_CO_E!W28+TI_BF_E!W28+TI_GW_E!W28+TI_RPI_E!W28+TI_PF_E!W28+TI_BKBPB_E!W28+TI_CL_E!W28+TI_BNG_E!W28+TI_LBB_E!W28+TI_CPP_E!W28+TI_GTL_E!W28+TI_NSP_E!W28</f>
        <v>11207.9950988822</v>
      </c>
      <c r="X28" s="10">
        <f>TI_EHG_E!X28+TI_CO_E!X28+TI_BF_E!X28+TI_GW_E!X28+TI_RPI_E!X28+TI_PF_E!X28+TI_BKBPB_E!X28+TI_CL_E!X28+TI_BNG_E!X28+TI_LBB_E!X28+TI_CPP_E!X28+TI_GTL_E!X28+TI_NSP_E!X28</f>
        <v>9764.6008598452281</v>
      </c>
    </row>
    <row r="29" spans="1:24" ht="11.25" customHeight="1" x14ac:dyDescent="0.2">
      <c r="A29" s="41" t="s">
        <v>47</v>
      </c>
      <c r="B29" s="9" t="s">
        <v>48</v>
      </c>
      <c r="C29" s="10">
        <f>TI_EHG_E!C29+TI_CO_E!C29+TI_BF_E!C29+TI_GW_E!C29+TI_RPI_E!C29+TI_PF_E!C29+TI_BKBPB_E!C29+TI_CL_E!C29+TI_BNG_E!C29+TI_LBB_E!C29+TI_CPP_E!C29+TI_GTL_E!C29+TI_NSP_E!C29</f>
        <v>0</v>
      </c>
      <c r="D29" s="10">
        <f>TI_EHG_E!D29+TI_CO_E!D29+TI_BF_E!D29+TI_GW_E!D29+TI_RPI_E!D29+TI_PF_E!D29+TI_BKBPB_E!D29+TI_CL_E!D29+TI_BNG_E!D29+TI_LBB_E!D29+TI_CPP_E!D29+TI_GTL_E!D29+TI_NSP_E!D29</f>
        <v>0</v>
      </c>
      <c r="E29" s="10">
        <f>TI_EHG_E!E29+TI_CO_E!E29+TI_BF_E!E29+TI_GW_E!E29+TI_RPI_E!E29+TI_PF_E!E29+TI_BKBPB_E!E29+TI_CL_E!E29+TI_BNG_E!E29+TI_LBB_E!E29+TI_CPP_E!E29+TI_GTL_E!E29+TI_NSP_E!E29</f>
        <v>0</v>
      </c>
      <c r="F29" s="10">
        <f>TI_EHG_E!F29+TI_CO_E!F29+TI_BF_E!F29+TI_GW_E!F29+TI_RPI_E!F29+TI_PF_E!F29+TI_BKBPB_E!F29+TI_CL_E!F29+TI_BNG_E!F29+TI_LBB_E!F29+TI_CPP_E!F29+TI_GTL_E!F29+TI_NSP_E!F29</f>
        <v>0</v>
      </c>
      <c r="G29" s="10">
        <f>TI_EHG_E!G29+TI_CO_E!G29+TI_BF_E!G29+TI_GW_E!G29+TI_RPI_E!G29+TI_PF_E!G29+TI_BKBPB_E!G29+TI_CL_E!G29+TI_BNG_E!G29+TI_LBB_E!G29+TI_CPP_E!G29+TI_GTL_E!G29+TI_NSP_E!G29</f>
        <v>0</v>
      </c>
      <c r="H29" s="10">
        <f>TI_EHG_E!H29+TI_CO_E!H29+TI_BF_E!H29+TI_GW_E!H29+TI_RPI_E!H29+TI_PF_E!H29+TI_BKBPB_E!H29+TI_CL_E!H29+TI_BNG_E!H29+TI_LBB_E!H29+TI_CPP_E!H29+TI_GTL_E!H29+TI_NSP_E!H29</f>
        <v>0</v>
      </c>
      <c r="I29" s="10">
        <f>TI_EHG_E!I29+TI_CO_E!I29+TI_BF_E!I29+TI_GW_E!I29+TI_RPI_E!I29+TI_PF_E!I29+TI_BKBPB_E!I29+TI_CL_E!I29+TI_BNG_E!I29+TI_LBB_E!I29+TI_CPP_E!I29+TI_GTL_E!I29+TI_NSP_E!I29</f>
        <v>0</v>
      </c>
      <c r="J29" s="10">
        <f>TI_EHG_E!J29+TI_CO_E!J29+TI_BF_E!J29+TI_GW_E!J29+TI_RPI_E!J29+TI_PF_E!J29+TI_BKBPB_E!J29+TI_CL_E!J29+TI_BNG_E!J29+TI_LBB_E!J29+TI_CPP_E!J29+TI_GTL_E!J29+TI_NSP_E!J29</f>
        <v>0</v>
      </c>
      <c r="K29" s="10">
        <f>TI_EHG_E!K29+TI_CO_E!K29+TI_BF_E!K29+TI_GW_E!K29+TI_RPI_E!K29+TI_PF_E!K29+TI_BKBPB_E!K29+TI_CL_E!K29+TI_BNG_E!K29+TI_LBB_E!K29+TI_CPP_E!K29+TI_GTL_E!K29+TI_NSP_E!K29</f>
        <v>0</v>
      </c>
      <c r="L29" s="10">
        <f>TI_EHG_E!L29+TI_CO_E!L29+TI_BF_E!L29+TI_GW_E!L29+TI_RPI_E!L29+TI_PF_E!L29+TI_BKBPB_E!L29+TI_CL_E!L29+TI_BNG_E!L29+TI_LBB_E!L29+TI_CPP_E!L29+TI_GTL_E!L29+TI_NSP_E!L29</f>
        <v>0</v>
      </c>
      <c r="M29" s="10">
        <f>TI_EHG_E!M29+TI_CO_E!M29+TI_BF_E!M29+TI_GW_E!M29+TI_RPI_E!M29+TI_PF_E!M29+TI_BKBPB_E!M29+TI_CL_E!M29+TI_BNG_E!M29+TI_LBB_E!M29+TI_CPP_E!M29+TI_GTL_E!M29+TI_NSP_E!M29</f>
        <v>0</v>
      </c>
      <c r="N29" s="10">
        <f>TI_EHG_E!N29+TI_CO_E!N29+TI_BF_E!N29+TI_GW_E!N29+TI_RPI_E!N29+TI_PF_E!N29+TI_BKBPB_E!N29+TI_CL_E!N29+TI_BNG_E!N29+TI_LBB_E!N29+TI_CPP_E!N29+TI_GTL_E!N29+TI_NSP_E!N29</f>
        <v>0</v>
      </c>
      <c r="O29" s="10">
        <f>TI_EHG_E!O29+TI_CO_E!O29+TI_BF_E!O29+TI_GW_E!O29+TI_RPI_E!O29+TI_PF_E!O29+TI_BKBPB_E!O29+TI_CL_E!O29+TI_BNG_E!O29+TI_LBB_E!O29+TI_CPP_E!O29+TI_GTL_E!O29+TI_NSP_E!O29</f>
        <v>0</v>
      </c>
      <c r="P29" s="10">
        <f>TI_EHG_E!P29+TI_CO_E!P29+TI_BF_E!P29+TI_GW_E!P29+TI_RPI_E!P29+TI_PF_E!P29+TI_BKBPB_E!P29+TI_CL_E!P29+TI_BNG_E!P29+TI_LBB_E!P29+TI_CPP_E!P29+TI_GTL_E!P29+TI_NSP_E!P29</f>
        <v>0</v>
      </c>
      <c r="Q29" s="10">
        <f>TI_EHG_E!Q29+TI_CO_E!Q29+TI_BF_E!Q29+TI_GW_E!Q29+TI_RPI_E!Q29+TI_PF_E!Q29+TI_BKBPB_E!Q29+TI_CL_E!Q29+TI_BNG_E!Q29+TI_LBB_E!Q29+TI_CPP_E!Q29+TI_GTL_E!Q29+TI_NSP_E!Q29</f>
        <v>0</v>
      </c>
      <c r="R29" s="10">
        <f>TI_EHG_E!R29+TI_CO_E!R29+TI_BF_E!R29+TI_GW_E!R29+TI_RPI_E!R29+TI_PF_E!R29+TI_BKBPB_E!R29+TI_CL_E!R29+TI_BNG_E!R29+TI_LBB_E!R29+TI_CPP_E!R29+TI_GTL_E!R29+TI_NSP_E!R29</f>
        <v>0</v>
      </c>
      <c r="S29" s="10">
        <f>TI_EHG_E!S29+TI_CO_E!S29+TI_BF_E!S29+TI_GW_E!S29+TI_RPI_E!S29+TI_PF_E!S29+TI_BKBPB_E!S29+TI_CL_E!S29+TI_BNG_E!S29+TI_LBB_E!S29+TI_CPP_E!S29+TI_GTL_E!S29+TI_NSP_E!S29</f>
        <v>0</v>
      </c>
      <c r="T29" s="10">
        <f>TI_EHG_E!T29+TI_CO_E!T29+TI_BF_E!T29+TI_GW_E!T29+TI_RPI_E!T29+TI_PF_E!T29+TI_BKBPB_E!T29+TI_CL_E!T29+TI_BNG_E!T29+TI_LBB_E!T29+TI_CPP_E!T29+TI_GTL_E!T29+TI_NSP_E!T29</f>
        <v>0</v>
      </c>
      <c r="U29" s="10">
        <f>TI_EHG_E!U29+TI_CO_E!U29+TI_BF_E!U29+TI_GW_E!U29+TI_RPI_E!U29+TI_PF_E!U29+TI_BKBPB_E!U29+TI_CL_E!U29+TI_BNG_E!U29+TI_LBB_E!U29+TI_CPP_E!U29+TI_GTL_E!U29+TI_NSP_E!U29</f>
        <v>0</v>
      </c>
      <c r="V29" s="10">
        <f>TI_EHG_E!V29+TI_CO_E!V29+TI_BF_E!V29+TI_GW_E!V29+TI_RPI_E!V29+TI_PF_E!V29+TI_BKBPB_E!V29+TI_CL_E!V29+TI_BNG_E!V29+TI_LBB_E!V29+TI_CPP_E!V29+TI_GTL_E!V29+TI_NSP_E!V29</f>
        <v>0</v>
      </c>
      <c r="W29" s="10">
        <f>TI_EHG_E!W29+TI_CO_E!W29+TI_BF_E!W29+TI_GW_E!W29+TI_RPI_E!W29+TI_PF_E!W29+TI_BKBPB_E!W29+TI_CL_E!W29+TI_BNG_E!W29+TI_LBB_E!W29+TI_CPP_E!W29+TI_GTL_E!W29+TI_NSP_E!W29</f>
        <v>0</v>
      </c>
      <c r="X29" s="10">
        <f>TI_EHG_E!X29+TI_CO_E!X29+TI_BF_E!X29+TI_GW_E!X29+TI_RPI_E!X29+TI_PF_E!X29+TI_BKBPB_E!X29+TI_CL_E!X29+TI_BNG_E!X29+TI_LBB_E!X29+TI_CPP_E!X29+TI_GTL_E!X29+TI_NSP_E!X29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TI_EHG_E!C30+TI_CO_E!C30+TI_BF_E!C30+TI_GW_E!C30+TI_RPI_E!C30+TI_PF_E!C30+TI_BKBPB_E!C30+TI_CL_E!C30+TI_BNG_E!C30+TI_LBB_E!C30+TI_CPP_E!C30+TI_GTL_E!C30+TI_NSP_E!C30</f>
        <v>800.62407566638001</v>
      </c>
      <c r="D30" s="10">
        <f>TI_EHG_E!D30+TI_CO_E!D30+TI_BF_E!D30+TI_GW_E!D30+TI_RPI_E!D30+TI_PF_E!D30+TI_BKBPB_E!D30+TI_CL_E!D30+TI_BNG_E!D30+TI_LBB_E!D30+TI_CPP_E!D30+TI_GTL_E!D30+TI_NSP_E!D30</f>
        <v>691.06990541702487</v>
      </c>
      <c r="E30" s="10">
        <f>TI_EHG_E!E30+TI_CO_E!E30+TI_BF_E!E30+TI_GW_E!E30+TI_RPI_E!E30+TI_PF_E!E30+TI_BKBPB_E!E30+TI_CL_E!E30+TI_BNG_E!E30+TI_LBB_E!E30+TI_CPP_E!E30+TI_GTL_E!E30+TI_NSP_E!E30</f>
        <v>733.83181427343072</v>
      </c>
      <c r="F30" s="10">
        <f>TI_EHG_E!F30+TI_CO_E!F30+TI_BF_E!F30+TI_GW_E!F30+TI_RPI_E!F30+TI_PF_E!F30+TI_BKBPB_E!F30+TI_CL_E!F30+TI_BNG_E!F30+TI_LBB_E!F30+TI_CPP_E!F30+TI_GTL_E!F30+TI_NSP_E!F30</f>
        <v>671.51521926053306</v>
      </c>
      <c r="G30" s="10">
        <f>TI_EHG_E!G30+TI_CO_E!G30+TI_BF_E!G30+TI_GW_E!G30+TI_RPI_E!G30+TI_PF_E!G30+TI_BKBPB_E!G30+TI_CL_E!G30+TI_BNG_E!G30+TI_LBB_E!G30+TI_CPP_E!G30+TI_GTL_E!G30+TI_NSP_E!G30</f>
        <v>706.97128116938939</v>
      </c>
      <c r="H30" s="10">
        <f>TI_EHG_E!H30+TI_CO_E!H30+TI_BF_E!H30+TI_GW_E!H30+TI_RPI_E!H30+TI_PF_E!H30+TI_BKBPB_E!H30+TI_CL_E!H30+TI_BNG_E!H30+TI_LBB_E!H30+TI_CPP_E!H30+TI_GTL_E!H30+TI_NSP_E!H30</f>
        <v>547.95640584694752</v>
      </c>
      <c r="I30" s="10">
        <f>TI_EHG_E!I30+TI_CO_E!I30+TI_BF_E!I30+TI_GW_E!I30+TI_RPI_E!I30+TI_PF_E!I30+TI_BKBPB_E!I30+TI_CL_E!I30+TI_BNG_E!I30+TI_LBB_E!I30+TI_CPP_E!I30+TI_GTL_E!I30+TI_NSP_E!I30</f>
        <v>1042.1916595012899</v>
      </c>
      <c r="J30" s="10">
        <f>TI_EHG_E!J30+TI_CO_E!J30+TI_BF_E!J30+TI_GW_E!J30+TI_RPI_E!J30+TI_PF_E!J30+TI_BKBPB_E!J30+TI_CL_E!J30+TI_BNG_E!J30+TI_LBB_E!J30+TI_CPP_E!J30+TI_GTL_E!J30+TI_NSP_E!J30</f>
        <v>785.48220120378323</v>
      </c>
      <c r="K30" s="10">
        <f>TI_EHG_E!K30+TI_CO_E!K30+TI_BF_E!K30+TI_GW_E!K30+TI_RPI_E!K30+TI_PF_E!K30+TI_BKBPB_E!K30+TI_CL_E!K30+TI_BNG_E!K30+TI_LBB_E!K30+TI_CPP_E!K30+TI_GTL_E!K30+TI_NSP_E!K30</f>
        <v>633.21625107480656</v>
      </c>
      <c r="L30" s="10">
        <f>TI_EHG_E!L30+TI_CO_E!L30+TI_BF_E!L30+TI_GW_E!L30+TI_RPI_E!L30+TI_PF_E!L30+TI_BKBPB_E!L30+TI_CL_E!L30+TI_BNG_E!L30+TI_LBB_E!L30+TI_CPP_E!L30+TI_GTL_E!L30+TI_NSP_E!L30</f>
        <v>850.58899398108338</v>
      </c>
      <c r="M30" s="10">
        <f>TI_EHG_E!M30+TI_CO_E!M30+TI_BF_E!M30+TI_GW_E!M30+TI_RPI_E!M30+TI_PF_E!M30+TI_BKBPB_E!M30+TI_CL_E!M30+TI_BNG_E!M30+TI_LBB_E!M30+TI_CPP_E!M30+TI_GTL_E!M30+TI_NSP_E!M30</f>
        <v>522.95468615649179</v>
      </c>
      <c r="N30" s="10">
        <f>TI_EHG_E!N30+TI_CO_E!N30+TI_BF_E!N30+TI_GW_E!N30+TI_RPI_E!N30+TI_PF_E!N30+TI_BKBPB_E!N30+TI_CL_E!N30+TI_BNG_E!N30+TI_LBB_E!N30+TI_CPP_E!N30+TI_GTL_E!N30+TI_NSP_E!N30</f>
        <v>460.99819432502142</v>
      </c>
      <c r="O30" s="10">
        <f>TI_EHG_E!O30+TI_CO_E!O30+TI_BF_E!O30+TI_GW_E!O30+TI_RPI_E!O30+TI_PF_E!O30+TI_BKBPB_E!O30+TI_CL_E!O30+TI_BNG_E!O30+TI_LBB_E!O30+TI_CPP_E!O30+TI_GTL_E!O30+TI_NSP_E!O30</f>
        <v>541.85666380051589</v>
      </c>
      <c r="P30" s="10">
        <f>TI_EHG_E!P30+TI_CO_E!P30+TI_BF_E!P30+TI_GW_E!P30+TI_RPI_E!P30+TI_PF_E!P30+TI_BKBPB_E!P30+TI_CL_E!P30+TI_BNG_E!P30+TI_LBB_E!P30+TI_CPP_E!P30+TI_GTL_E!P30+TI_NSP_E!P30</f>
        <v>1924.851418744626</v>
      </c>
      <c r="Q30" s="10">
        <f>TI_EHG_E!Q30+TI_CO_E!Q30+TI_BF_E!Q30+TI_GW_E!Q30+TI_RPI_E!Q30+TI_PF_E!Q30+TI_BKBPB_E!Q30+TI_CL_E!Q30+TI_BNG_E!Q30+TI_LBB_E!Q30+TI_CPP_E!Q30+TI_GTL_E!Q30+TI_NSP_E!Q30</f>
        <v>1772.585468615649</v>
      </c>
      <c r="R30" s="10">
        <f>TI_EHG_E!R30+TI_CO_E!R30+TI_BF_E!R30+TI_GW_E!R30+TI_RPI_E!R30+TI_PF_E!R30+TI_BKBPB_E!R30+TI_CL_E!R30+TI_BNG_E!R30+TI_LBB_E!R30+TI_CPP_E!R30+TI_GTL_E!R30+TI_NSP_E!R30</f>
        <v>1139.581513327601</v>
      </c>
      <c r="S30" s="10">
        <f>TI_EHG_E!S30+TI_CO_E!S30+TI_BF_E!S30+TI_GW_E!S30+TI_RPI_E!S30+TI_PF_E!S30+TI_BKBPB_E!S30+TI_CL_E!S30+TI_BNG_E!S30+TI_LBB_E!S30+TI_CPP_E!S30+TI_GTL_E!S30+TI_NSP_E!S30</f>
        <v>860.79105760963023</v>
      </c>
      <c r="T30" s="10">
        <f>TI_EHG_E!T30+TI_CO_E!T30+TI_BF_E!T30+TI_GW_E!T30+TI_RPI_E!T30+TI_PF_E!T30+TI_BKBPB_E!T30+TI_CL_E!T30+TI_BNG_E!T30+TI_LBB_E!T30+TI_CPP_E!T30+TI_GTL_E!T30+TI_NSP_E!T30</f>
        <v>1232.6894239036969</v>
      </c>
      <c r="U30" s="10">
        <f>TI_EHG_E!U30+TI_CO_E!U30+TI_BF_E!U30+TI_GW_E!U30+TI_RPI_E!U30+TI_PF_E!U30+TI_BKBPB_E!U30+TI_CL_E!U30+TI_BNG_E!U30+TI_LBB_E!U30+TI_CPP_E!U30+TI_GTL_E!U30+TI_NSP_E!U30</f>
        <v>1441.8372312983661</v>
      </c>
      <c r="V30" s="10">
        <f>TI_EHG_E!V30+TI_CO_E!V30+TI_BF_E!V30+TI_GW_E!V30+TI_RPI_E!V30+TI_PF_E!V30+TI_BKBPB_E!V30+TI_CL_E!V30+TI_BNG_E!V30+TI_LBB_E!V30+TI_CPP_E!V30+TI_GTL_E!V30+TI_NSP_E!V30</f>
        <v>1569.9098882201199</v>
      </c>
      <c r="W30" s="10">
        <f>TI_EHG_E!W30+TI_CO_E!W30+TI_BF_E!W30+TI_GW_E!W30+TI_RPI_E!W30+TI_PF_E!W30+TI_BKBPB_E!W30+TI_CL_E!W30+TI_BNG_E!W30+TI_LBB_E!W30+TI_CPP_E!W30+TI_GTL_E!W30+TI_NSP_E!W30</f>
        <v>963.12751504729147</v>
      </c>
      <c r="X30" s="10">
        <f>TI_EHG_E!X30+TI_CO_E!X30+TI_BF_E!X30+TI_GW_E!X30+TI_RPI_E!X30+TI_PF_E!X30+TI_BKBPB_E!X30+TI_CL_E!X30+TI_BNG_E!X30+TI_LBB_E!X30+TI_CPP_E!X30+TI_GTL_E!X30+TI_NSP_E!X30</f>
        <v>1658.3597592433359</v>
      </c>
    </row>
    <row r="31" spans="1:24" ht="11.25" customHeight="1" x14ac:dyDescent="0.2">
      <c r="A31" s="41" t="s">
        <v>51</v>
      </c>
      <c r="B31" s="9" t="s">
        <v>52</v>
      </c>
      <c r="C31" s="10">
        <f>TI_EHG_E!C31+TI_CO_E!C31+TI_BF_E!C31+TI_GW_E!C31+TI_RPI_E!C31+TI_PF_E!C31+TI_BKBPB_E!C31+TI_CL_E!C31+TI_BNG_E!C31+TI_LBB_E!C31+TI_CPP_E!C31+TI_GTL_E!C31+TI_NSP_E!C31</f>
        <v>0</v>
      </c>
      <c r="D31" s="10">
        <f>TI_EHG_E!D31+TI_CO_E!D31+TI_BF_E!D31+TI_GW_E!D31+TI_RPI_E!D31+TI_PF_E!D31+TI_BKBPB_E!D31+TI_CL_E!D31+TI_BNG_E!D31+TI_LBB_E!D31+TI_CPP_E!D31+TI_GTL_E!D31+TI_NSP_E!D31</f>
        <v>0</v>
      </c>
      <c r="E31" s="10">
        <f>TI_EHG_E!E31+TI_CO_E!E31+TI_BF_E!E31+TI_GW_E!E31+TI_RPI_E!E31+TI_PF_E!E31+TI_BKBPB_E!E31+TI_CL_E!E31+TI_BNG_E!E31+TI_LBB_E!E31+TI_CPP_E!E31+TI_GTL_E!E31+TI_NSP_E!E31</f>
        <v>0</v>
      </c>
      <c r="F31" s="10">
        <f>TI_EHG_E!F31+TI_CO_E!F31+TI_BF_E!F31+TI_GW_E!F31+TI_RPI_E!F31+TI_PF_E!F31+TI_BKBPB_E!F31+TI_CL_E!F31+TI_BNG_E!F31+TI_LBB_E!F31+TI_CPP_E!F31+TI_GTL_E!F31+TI_NSP_E!F31</f>
        <v>0</v>
      </c>
      <c r="G31" s="10">
        <f>TI_EHG_E!G31+TI_CO_E!G31+TI_BF_E!G31+TI_GW_E!G31+TI_RPI_E!G31+TI_PF_E!G31+TI_BKBPB_E!G31+TI_CL_E!G31+TI_BNG_E!G31+TI_LBB_E!G31+TI_CPP_E!G31+TI_GTL_E!G31+TI_NSP_E!G31</f>
        <v>0</v>
      </c>
      <c r="H31" s="10">
        <f>TI_EHG_E!H31+TI_CO_E!H31+TI_BF_E!H31+TI_GW_E!H31+TI_RPI_E!H31+TI_PF_E!H31+TI_BKBPB_E!H31+TI_CL_E!H31+TI_BNG_E!H31+TI_LBB_E!H31+TI_CPP_E!H31+TI_GTL_E!H31+TI_NSP_E!H31</f>
        <v>0</v>
      </c>
      <c r="I31" s="10">
        <f>TI_EHG_E!I31+TI_CO_E!I31+TI_BF_E!I31+TI_GW_E!I31+TI_RPI_E!I31+TI_PF_E!I31+TI_BKBPB_E!I31+TI_CL_E!I31+TI_BNG_E!I31+TI_LBB_E!I31+TI_CPP_E!I31+TI_GTL_E!I31+TI_NSP_E!I31</f>
        <v>176.6265692175408</v>
      </c>
      <c r="J31" s="10">
        <f>TI_EHG_E!J31+TI_CO_E!J31+TI_BF_E!J31+TI_GW_E!J31+TI_RPI_E!J31+TI_PF_E!J31+TI_BKBPB_E!J31+TI_CL_E!J31+TI_BNG_E!J31+TI_LBB_E!J31+TI_CPP_E!J31+TI_GTL_E!J31+TI_NSP_E!J31</f>
        <v>167.49071367153911</v>
      </c>
      <c r="K31" s="10">
        <f>TI_EHG_E!K31+TI_CO_E!K31+TI_BF_E!K31+TI_GW_E!K31+TI_RPI_E!K31+TI_PF_E!K31+TI_BKBPB_E!K31+TI_CL_E!K31+TI_BNG_E!K31+TI_LBB_E!K31+TI_CPP_E!K31+TI_GTL_E!K31+TI_NSP_E!K31</f>
        <v>126.8868443680137</v>
      </c>
      <c r="L31" s="10">
        <f>TI_EHG_E!L31+TI_CO_E!L31+TI_BF_E!L31+TI_GW_E!L31+TI_RPI_E!L31+TI_PF_E!L31+TI_BKBPB_E!L31+TI_CL_E!L31+TI_BNG_E!L31+TI_LBB_E!L31+TI_CPP_E!L31+TI_GTL_E!L31+TI_NSP_E!L31</f>
        <v>86.605503009458289</v>
      </c>
      <c r="M31" s="10">
        <f>TI_EHG_E!M31+TI_CO_E!M31+TI_BF_E!M31+TI_GW_E!M31+TI_RPI_E!M31+TI_PF_E!M31+TI_BKBPB_E!M31+TI_CL_E!M31+TI_BNG_E!M31+TI_LBB_E!M31+TI_CPP_E!M31+TI_GTL_E!M31+TI_NSP_E!M31</f>
        <v>105.1638865004299</v>
      </c>
      <c r="N31" s="10">
        <f>TI_EHG_E!N31+TI_CO_E!N31+TI_BF_E!N31+TI_GW_E!N31+TI_RPI_E!N31+TI_PF_E!N31+TI_BKBPB_E!N31+TI_CL_E!N31+TI_BNG_E!N31+TI_LBB_E!N31+TI_CPP_E!N31+TI_GTL_E!N31+TI_NSP_E!N31</f>
        <v>93.675322441960432</v>
      </c>
      <c r="O31" s="10">
        <f>TI_EHG_E!O31+TI_CO_E!O31+TI_BF_E!O31+TI_GW_E!O31+TI_RPI_E!O31+TI_PF_E!O31+TI_BKBPB_E!O31+TI_CL_E!O31+TI_BNG_E!O31+TI_LBB_E!O31+TI_CPP_E!O31+TI_GTL_E!O31+TI_NSP_E!O31</f>
        <v>76.88452278589854</v>
      </c>
      <c r="P31" s="10">
        <f>TI_EHG_E!P31+TI_CO_E!P31+TI_BF_E!P31+TI_GW_E!P31+TI_RPI_E!P31+TI_PF_E!P31+TI_BKBPB_E!P31+TI_CL_E!P31+TI_BNG_E!P31+TI_LBB_E!P31+TI_CPP_E!P31+TI_GTL_E!P31+TI_NSP_E!P31</f>
        <v>106.0475494411006</v>
      </c>
      <c r="Q31" s="10">
        <f>TI_EHG_E!Q31+TI_CO_E!Q31+TI_BF_E!Q31+TI_GW_E!Q31+TI_RPI_E!Q31+TI_PF_E!Q31+TI_BKBPB_E!Q31+TI_CL_E!Q31+TI_BNG_E!Q31+TI_LBB_E!Q31+TI_CPP_E!Q31+TI_GTL_E!Q31+TI_NSP_E!Q31</f>
        <v>97.210318142734309</v>
      </c>
      <c r="R31" s="10">
        <f>TI_EHG_E!R31+TI_CO_E!R31+TI_BF_E!R31+TI_GW_E!R31+TI_RPI_E!R31+TI_PF_E!R31+TI_BKBPB_E!R31+TI_CL_E!R31+TI_BNG_E!R31+TI_LBB_E!R31+TI_CPP_E!R31+TI_GTL_E!R31+TI_NSP_E!R31</f>
        <v>48.605159071367147</v>
      </c>
      <c r="S31" s="10">
        <f>TI_EHG_E!S31+TI_CO_E!S31+TI_BF_E!S31+TI_GW_E!S31+TI_RPI_E!S31+TI_PF_E!S31+TI_BKBPB_E!S31+TI_CL_E!S31+TI_BNG_E!S31+TI_LBB_E!S31+TI_CPP_E!S31+TI_GTL_E!S31+TI_NSP_E!S31</f>
        <v>85.721754084264816</v>
      </c>
      <c r="T31" s="10">
        <f>TI_EHG_E!T31+TI_CO_E!T31+TI_BF_E!T31+TI_GW_E!T31+TI_RPI_E!T31+TI_PF_E!T31+TI_BKBPB_E!T31+TI_CL_E!T31+TI_BNG_E!T31+TI_LBB_E!T31+TI_CPP_E!T31+TI_GTL_E!T31+TI_NSP_E!T31</f>
        <v>51.440154772141007</v>
      </c>
      <c r="U31" s="10">
        <f>TI_EHG_E!U31+TI_CO_E!U31+TI_BF_E!U31+TI_GW_E!U31+TI_RPI_E!U31+TI_PF_E!U31+TI_BKBPB_E!U31+TI_CL_E!U31+TI_BNG_E!U31+TI_LBB_E!U31+TI_CPP_E!U31+TI_GTL_E!U31+TI_NSP_E!U31</f>
        <v>82.140068787618219</v>
      </c>
      <c r="V31" s="10">
        <f>TI_EHG_E!V31+TI_CO_E!V31+TI_BF_E!V31+TI_GW_E!V31+TI_RPI_E!V31+TI_PF_E!V31+TI_BKBPB_E!V31+TI_CL_E!V31+TI_BNG_E!V31+TI_LBB_E!V31+TI_CPP_E!V31+TI_GTL_E!V31+TI_NSP_E!V31</f>
        <v>76.592863284608768</v>
      </c>
      <c r="W31" s="10">
        <f>TI_EHG_E!W31+TI_CO_E!W31+TI_BF_E!W31+TI_GW_E!W31+TI_RPI_E!W31+TI_PF_E!W31+TI_BKBPB_E!W31+TI_CL_E!W31+TI_BNG_E!W31+TI_LBB_E!W31+TI_CPP_E!W31+TI_GTL_E!W31+TI_NSP_E!W31</f>
        <v>48.41779879621668</v>
      </c>
      <c r="X31" s="10">
        <f>TI_EHG_E!X31+TI_CO_E!X31+TI_BF_E!X31+TI_GW_E!X31+TI_RPI_E!X31+TI_PF_E!X31+TI_BKBPB_E!X31+TI_CL_E!X31+TI_BNG_E!X31+TI_LBB_E!X31+TI_CPP_E!X31+TI_GTL_E!X31+TI_NSP_E!X31</f>
        <v>38.626913155631982</v>
      </c>
    </row>
    <row r="32" spans="1:24" ht="11.25" customHeight="1" x14ac:dyDescent="0.2">
      <c r="A32" s="41" t="s">
        <v>53</v>
      </c>
      <c r="B32" s="9" t="s">
        <v>54</v>
      </c>
      <c r="C32" s="10">
        <f>TI_EHG_E!C32+TI_CO_E!C32+TI_BF_E!C32+TI_GW_E!C32+TI_RPI_E!C32+TI_PF_E!C32+TI_BKBPB_E!C32+TI_CL_E!C32+TI_BNG_E!C32+TI_LBB_E!C32+TI_CPP_E!C32+TI_GTL_E!C32+TI_NSP_E!C32</f>
        <v>0</v>
      </c>
      <c r="D32" s="10">
        <f>TI_EHG_E!D32+TI_CO_E!D32+TI_BF_E!D32+TI_GW_E!D32+TI_RPI_E!D32+TI_PF_E!D32+TI_BKBPB_E!D32+TI_CL_E!D32+TI_BNG_E!D32+TI_LBB_E!D32+TI_CPP_E!D32+TI_GTL_E!D32+TI_NSP_E!D32</f>
        <v>0</v>
      </c>
      <c r="E32" s="10">
        <f>TI_EHG_E!E32+TI_CO_E!E32+TI_BF_E!E32+TI_GW_E!E32+TI_RPI_E!E32+TI_PF_E!E32+TI_BKBPB_E!E32+TI_CL_E!E32+TI_BNG_E!E32+TI_LBB_E!E32+TI_CPP_E!E32+TI_GTL_E!E32+TI_NSP_E!E32</f>
        <v>0</v>
      </c>
      <c r="F32" s="10">
        <f>TI_EHG_E!F32+TI_CO_E!F32+TI_BF_E!F32+TI_GW_E!F32+TI_RPI_E!F32+TI_PF_E!F32+TI_BKBPB_E!F32+TI_CL_E!F32+TI_BNG_E!F32+TI_LBB_E!F32+TI_CPP_E!F32+TI_GTL_E!F32+TI_NSP_E!F32</f>
        <v>0</v>
      </c>
      <c r="G32" s="10">
        <f>TI_EHG_E!G32+TI_CO_E!G32+TI_BF_E!G32+TI_GW_E!G32+TI_RPI_E!G32+TI_PF_E!G32+TI_BKBPB_E!G32+TI_CL_E!G32+TI_BNG_E!G32+TI_LBB_E!G32+TI_CPP_E!G32+TI_GTL_E!G32+TI_NSP_E!G32</f>
        <v>0</v>
      </c>
      <c r="H32" s="10">
        <f>TI_EHG_E!H32+TI_CO_E!H32+TI_BF_E!H32+TI_GW_E!H32+TI_RPI_E!H32+TI_PF_E!H32+TI_BKBPB_E!H32+TI_CL_E!H32+TI_BNG_E!H32+TI_LBB_E!H32+TI_CPP_E!H32+TI_GTL_E!H32+TI_NSP_E!H32</f>
        <v>0</v>
      </c>
      <c r="I32" s="10">
        <f>TI_EHG_E!I32+TI_CO_E!I32+TI_BF_E!I32+TI_GW_E!I32+TI_RPI_E!I32+TI_PF_E!I32+TI_BKBPB_E!I32+TI_CL_E!I32+TI_BNG_E!I32+TI_LBB_E!I32+TI_CPP_E!I32+TI_GTL_E!I32+TI_NSP_E!I32</f>
        <v>0</v>
      </c>
      <c r="J32" s="10">
        <f>TI_EHG_E!J32+TI_CO_E!J32+TI_BF_E!J32+TI_GW_E!J32+TI_RPI_E!J32+TI_PF_E!J32+TI_BKBPB_E!J32+TI_CL_E!J32+TI_BNG_E!J32+TI_LBB_E!J32+TI_CPP_E!J32+TI_GTL_E!J32+TI_NSP_E!J32</f>
        <v>0</v>
      </c>
      <c r="K32" s="10">
        <f>TI_EHG_E!K32+TI_CO_E!K32+TI_BF_E!K32+TI_GW_E!K32+TI_RPI_E!K32+TI_PF_E!K32+TI_BKBPB_E!K32+TI_CL_E!K32+TI_BNG_E!K32+TI_LBB_E!K32+TI_CPP_E!K32+TI_GTL_E!K32+TI_NSP_E!K32</f>
        <v>0</v>
      </c>
      <c r="L32" s="10">
        <f>TI_EHG_E!L32+TI_CO_E!L32+TI_BF_E!L32+TI_GW_E!L32+TI_RPI_E!L32+TI_PF_E!L32+TI_BKBPB_E!L32+TI_CL_E!L32+TI_BNG_E!L32+TI_LBB_E!L32+TI_CPP_E!L32+TI_GTL_E!L32+TI_NSP_E!L32</f>
        <v>0</v>
      </c>
      <c r="M32" s="10">
        <f>TI_EHG_E!M32+TI_CO_E!M32+TI_BF_E!M32+TI_GW_E!M32+TI_RPI_E!M32+TI_PF_E!M32+TI_BKBPB_E!M32+TI_CL_E!M32+TI_BNG_E!M32+TI_LBB_E!M32+TI_CPP_E!M32+TI_GTL_E!M32+TI_NSP_E!M32</f>
        <v>0</v>
      </c>
      <c r="N32" s="10">
        <f>TI_EHG_E!N32+TI_CO_E!N32+TI_BF_E!N32+TI_GW_E!N32+TI_RPI_E!N32+TI_PF_E!N32+TI_BKBPB_E!N32+TI_CL_E!N32+TI_BNG_E!N32+TI_LBB_E!N32+TI_CPP_E!N32+TI_GTL_E!N32+TI_NSP_E!N32</f>
        <v>0</v>
      </c>
      <c r="O32" s="10">
        <f>TI_EHG_E!O32+TI_CO_E!O32+TI_BF_E!O32+TI_GW_E!O32+TI_RPI_E!O32+TI_PF_E!O32+TI_BKBPB_E!O32+TI_CL_E!O32+TI_BNG_E!O32+TI_LBB_E!O32+TI_CPP_E!O32+TI_GTL_E!O32+TI_NSP_E!O32</f>
        <v>45.858383490971619</v>
      </c>
      <c r="P32" s="10">
        <f>TI_EHG_E!P32+TI_CO_E!P32+TI_BF_E!P32+TI_GW_E!P32+TI_RPI_E!P32+TI_PF_E!P32+TI_BKBPB_E!P32+TI_CL_E!P32+TI_BNG_E!P32+TI_LBB_E!P32+TI_CPP_E!P32+TI_GTL_E!P32+TI_NSP_E!P32</f>
        <v>217.82742906276869</v>
      </c>
      <c r="Q32" s="10">
        <f>TI_EHG_E!Q32+TI_CO_E!Q32+TI_BF_E!Q32+TI_GW_E!Q32+TI_RPI_E!Q32+TI_PF_E!Q32+TI_BKBPB_E!Q32+TI_CL_E!Q32+TI_BNG_E!Q32+TI_LBB_E!Q32+TI_CPP_E!Q32+TI_GTL_E!Q32+TI_NSP_E!Q32</f>
        <v>206.36285468615651</v>
      </c>
      <c r="R32" s="10">
        <f>TI_EHG_E!R32+TI_CO_E!R32+TI_BF_E!R32+TI_GW_E!R32+TI_RPI_E!R32+TI_PF_E!R32+TI_BKBPB_E!R32+TI_CL_E!R32+TI_BNG_E!R32+TI_LBB_E!R32+TI_CPP_E!R32+TI_GTL_E!R32+TI_NSP_E!R32</f>
        <v>200.63052450558899</v>
      </c>
      <c r="S32" s="10">
        <f>TI_EHG_E!S32+TI_CO_E!S32+TI_BF_E!S32+TI_GW_E!S32+TI_RPI_E!S32+TI_PF_E!S32+TI_BKBPB_E!S32+TI_CL_E!S32+TI_BNG_E!S32+TI_LBB_E!S32+TI_CPP_E!S32+TI_GTL_E!S32+TI_NSP_E!S32</f>
        <v>183.4336199484093</v>
      </c>
      <c r="T32" s="10">
        <f>TI_EHG_E!T32+TI_CO_E!T32+TI_BF_E!T32+TI_GW_E!T32+TI_RPI_E!T32+TI_PF_E!T32+TI_BKBPB_E!T32+TI_CL_E!T32+TI_BNG_E!T32+TI_LBB_E!T32+TI_CPP_E!T32+TI_GTL_E!T32+TI_NSP_E!T32</f>
        <v>203.00085984522789</v>
      </c>
      <c r="U32" s="10">
        <f>TI_EHG_E!U32+TI_CO_E!U32+TI_BF_E!U32+TI_GW_E!U32+TI_RPI_E!U32+TI_PF_E!U32+TI_BKBPB_E!U32+TI_CL_E!U32+TI_BNG_E!U32+TI_LBB_E!U32+TI_CPP_E!U32+TI_GTL_E!U32+TI_NSP_E!U32</f>
        <v>187.38890799656059</v>
      </c>
      <c r="V32" s="10">
        <f>TI_EHG_E!V32+TI_CO_E!V32+TI_BF_E!V32+TI_GW_E!V32+TI_RPI_E!V32+TI_PF_E!V32+TI_BKBPB_E!V32+TI_CL_E!V32+TI_BNG_E!V32+TI_LBB_E!V32+TI_CPP_E!V32+TI_GTL_E!V32+TI_NSP_E!V32</f>
        <v>188.21435941530521</v>
      </c>
      <c r="W32" s="10">
        <f>TI_EHG_E!W32+TI_CO_E!W32+TI_BF_E!W32+TI_GW_E!W32+TI_RPI_E!W32+TI_PF_E!W32+TI_BKBPB_E!W32+TI_CL_E!W32+TI_BNG_E!W32+TI_LBB_E!W32+TI_CPP_E!W32+TI_GTL_E!W32+TI_NSP_E!W32</f>
        <v>157.42906276870161</v>
      </c>
      <c r="X32" s="10">
        <f>TI_EHG_E!X32+TI_CO_E!X32+TI_BF_E!X32+TI_GW_E!X32+TI_RPI_E!X32+TI_PF_E!X32+TI_BKBPB_E!X32+TI_CL_E!X32+TI_BNG_E!X32+TI_LBB_E!X32+TI_CPP_E!X32+TI_GTL_E!X32+TI_NSP_E!X32</f>
        <v>140.9687876182287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1927.4840928632839</v>
      </c>
      <c r="D33" s="29">
        <f t="shared" si="18"/>
        <v>2214.8184866723986</v>
      </c>
      <c r="E33" s="29">
        <f t="shared" si="18"/>
        <v>2689.8334479793639</v>
      </c>
      <c r="F33" s="29">
        <f t="shared" si="18"/>
        <v>1496.3539982803093</v>
      </c>
      <c r="G33" s="29">
        <f t="shared" si="18"/>
        <v>1577.3010318142733</v>
      </c>
      <c r="H33" s="29">
        <f t="shared" si="18"/>
        <v>2340.3705932932071</v>
      </c>
      <c r="I33" s="29">
        <f t="shared" si="18"/>
        <v>1312.5165090283747</v>
      </c>
      <c r="J33" s="29">
        <f t="shared" si="18"/>
        <v>1124.2775580395528</v>
      </c>
      <c r="K33" s="29">
        <f t="shared" si="18"/>
        <v>1109.8502149613068</v>
      </c>
      <c r="L33" s="29">
        <f t="shared" si="18"/>
        <v>944.27927773000863</v>
      </c>
      <c r="M33" s="29">
        <f t="shared" si="18"/>
        <v>706.22381771281164</v>
      </c>
      <c r="N33" s="29">
        <f t="shared" si="18"/>
        <v>596.73766122098016</v>
      </c>
      <c r="O33" s="29">
        <f t="shared" si="18"/>
        <v>502.80851246775569</v>
      </c>
      <c r="P33" s="29">
        <f t="shared" si="18"/>
        <v>511.79871023215816</v>
      </c>
      <c r="Q33" s="29">
        <f t="shared" si="18"/>
        <v>783.80472914875327</v>
      </c>
      <c r="R33" s="29">
        <f t="shared" si="18"/>
        <v>709.94918314703341</v>
      </c>
      <c r="S33" s="29">
        <f t="shared" si="18"/>
        <v>729.50705073086829</v>
      </c>
      <c r="T33" s="29">
        <f t="shared" si="18"/>
        <v>791.56268271711087</v>
      </c>
      <c r="U33" s="29">
        <f t="shared" si="18"/>
        <v>746.35967325881325</v>
      </c>
      <c r="V33" s="29">
        <f t="shared" si="18"/>
        <v>678.06766981943247</v>
      </c>
      <c r="W33" s="29">
        <f t="shared" si="18"/>
        <v>749.93164230438515</v>
      </c>
      <c r="X33" s="29">
        <f t="shared" ref="X33" si="19">SUM(X34:X50)</f>
        <v>785.32398968185714</v>
      </c>
    </row>
    <row r="34" spans="1:24" ht="11.25" customHeight="1" x14ac:dyDescent="0.2">
      <c r="A34" s="41" t="s">
        <v>55</v>
      </c>
      <c r="B34" s="9" t="s">
        <v>56</v>
      </c>
      <c r="C34" s="10">
        <f>TI_EHG_E!C34+TI_CO_E!C34+TI_BF_E!C34+TI_GW_E!C34+TI_RPI_E!C34+TI_PF_E!C34+TI_BKBPB_E!C34+TI_CL_E!C34+TI_BNG_E!C34+TI_LBB_E!C34+TI_CPP_E!C34+TI_GTL_E!C34+TI_NSP_E!C34</f>
        <v>16.552020636285469</v>
      </c>
      <c r="D34" s="10">
        <f>TI_EHG_E!D34+TI_CO_E!D34+TI_BF_E!D34+TI_GW_E!D34+TI_RPI_E!D34+TI_PF_E!D34+TI_BKBPB_E!D34+TI_CL_E!D34+TI_BNG_E!D34+TI_LBB_E!D34+TI_CPP_E!D34+TI_GTL_E!D34+TI_NSP_E!D34</f>
        <v>14.18744625967326</v>
      </c>
      <c r="E34" s="10">
        <f>TI_EHG_E!E34+TI_CO_E!E34+TI_BF_E!E34+TI_GW_E!E34+TI_RPI_E!E34+TI_PF_E!E34+TI_BKBPB_E!E34+TI_CL_E!E34+TI_BNG_E!E34+TI_LBB_E!E34+TI_CPP_E!E34+TI_GTL_E!E34+TI_NSP_E!E34</f>
        <v>16.552020636285469</v>
      </c>
      <c r="F34" s="10">
        <f>TI_EHG_E!F34+TI_CO_E!F34+TI_BF_E!F34+TI_GW_E!F34+TI_RPI_E!F34+TI_PF_E!F34+TI_BKBPB_E!F34+TI_CL_E!F34+TI_BNG_E!F34+TI_LBB_E!F34+TI_CPP_E!F34+TI_GTL_E!F34+TI_NSP_E!F34</f>
        <v>20.098882201203779</v>
      </c>
      <c r="G34" s="10">
        <f>TI_EHG_E!G34+TI_CO_E!G34+TI_BF_E!G34+TI_GW_E!G34+TI_RPI_E!G34+TI_PF_E!G34+TI_BKBPB_E!G34+TI_CL_E!G34+TI_BNG_E!G34+TI_LBB_E!G34+TI_CPP_E!G34+TI_GTL_E!G34+TI_NSP_E!G34</f>
        <v>20.098882201203779</v>
      </c>
      <c r="H34" s="10">
        <f>TI_EHG_E!H34+TI_CO_E!H34+TI_BF_E!H34+TI_GW_E!H34+TI_RPI_E!H34+TI_PF_E!H34+TI_BKBPB_E!H34+TI_CL_E!H34+TI_BNG_E!H34+TI_LBB_E!H34+TI_CPP_E!H34+TI_GTL_E!H34+TI_NSP_E!H34</f>
        <v>28.37489251934652</v>
      </c>
      <c r="I34" s="10">
        <f>TI_EHG_E!I34+TI_CO_E!I34+TI_BF_E!I34+TI_GW_E!I34+TI_RPI_E!I34+TI_PF_E!I34+TI_BKBPB_E!I34+TI_CL_E!I34+TI_BNG_E!I34+TI_LBB_E!I34+TI_CPP_E!I34+TI_GTL_E!I34+TI_NSP_E!I34</f>
        <v>31.92175408426483</v>
      </c>
      <c r="J34" s="10">
        <f>TI_EHG_E!J34+TI_CO_E!J34+TI_BF_E!J34+TI_GW_E!J34+TI_RPI_E!J34+TI_PF_E!J34+TI_BKBPB_E!J34+TI_CL_E!J34+TI_BNG_E!J34+TI_LBB_E!J34+TI_CPP_E!J34+TI_GTL_E!J34+TI_NSP_E!J34</f>
        <v>24.828030954428201</v>
      </c>
      <c r="K34" s="10">
        <f>TI_EHG_E!K34+TI_CO_E!K34+TI_BF_E!K34+TI_GW_E!K34+TI_RPI_E!K34+TI_PF_E!K34+TI_BKBPB_E!K34+TI_CL_E!K34+TI_BNG_E!K34+TI_LBB_E!K34+TI_CPP_E!K34+TI_GTL_E!K34+TI_NSP_E!K34</f>
        <v>28.30834049871023</v>
      </c>
      <c r="L34" s="10">
        <f>TI_EHG_E!L34+TI_CO_E!L34+TI_BF_E!L34+TI_GW_E!L34+TI_RPI_E!L34+TI_PF_E!L34+TI_BKBPB_E!L34+TI_CL_E!L34+TI_BNG_E!L34+TI_LBB_E!L34+TI_CPP_E!L34+TI_GTL_E!L34+TI_NSP_E!L34</f>
        <v>23.385124677558039</v>
      </c>
      <c r="M34" s="10">
        <f>TI_EHG_E!M34+TI_CO_E!M34+TI_BF_E!M34+TI_GW_E!M34+TI_RPI_E!M34+TI_PF_E!M34+TI_BKBPB_E!M34+TI_CL_E!M34+TI_BNG_E!M34+TI_LBB_E!M34+TI_CPP_E!M34+TI_GTL_E!M34+TI_NSP_E!M34</f>
        <v>36.923903697334481</v>
      </c>
      <c r="N34" s="10">
        <f>TI_EHG_E!N34+TI_CO_E!N34+TI_BF_E!N34+TI_GW_E!N34+TI_RPI_E!N34+TI_PF_E!N34+TI_BKBPB_E!N34+TI_CL_E!N34+TI_BNG_E!N34+TI_LBB_E!N34+TI_CPP_E!N34+TI_GTL_E!N34+TI_NSP_E!N34</f>
        <v>18.461994840928629</v>
      </c>
      <c r="O34" s="10">
        <f>TI_EHG_E!O34+TI_CO_E!O34+TI_BF_E!O34+TI_GW_E!O34+TI_RPI_E!O34+TI_PF_E!O34+TI_BKBPB_E!O34+TI_CL_E!O34+TI_BNG_E!O34+TI_LBB_E!O34+TI_CPP_E!O34+TI_GTL_E!O34+TI_NSP_E!O34</f>
        <v>23.385124677558039</v>
      </c>
      <c r="P34" s="10">
        <f>TI_EHG_E!P34+TI_CO_E!P34+TI_BF_E!P34+TI_GW_E!P34+TI_RPI_E!P34+TI_PF_E!P34+TI_BKBPB_E!P34+TI_CL_E!P34+TI_BNG_E!P34+TI_LBB_E!P34+TI_CPP_E!P34+TI_GTL_E!P34+TI_NSP_E!P34</f>
        <v>29.53912295786758</v>
      </c>
      <c r="Q34" s="10">
        <f>TI_EHG_E!Q34+TI_CO_E!Q34+TI_BF_E!Q34+TI_GW_E!Q34+TI_RPI_E!Q34+TI_PF_E!Q34+TI_BKBPB_E!Q34+TI_CL_E!Q34+TI_BNG_E!Q34+TI_LBB_E!Q34+TI_CPP_E!Q34+TI_GTL_E!Q34+TI_NSP_E!Q34</f>
        <v>23.385124677558039</v>
      </c>
      <c r="R34" s="10">
        <f>TI_EHG_E!R34+TI_CO_E!R34+TI_BF_E!R34+TI_GW_E!R34+TI_RPI_E!R34+TI_PF_E!R34+TI_BKBPB_E!R34+TI_CL_E!R34+TI_BNG_E!R34+TI_LBB_E!R34+TI_CPP_E!R34+TI_GTL_E!R34+TI_NSP_E!R34</f>
        <v>16.000343938091142</v>
      </c>
      <c r="S34" s="10">
        <f>TI_EHG_E!S34+TI_CO_E!S34+TI_BF_E!S34+TI_GW_E!S34+TI_RPI_E!S34+TI_PF_E!S34+TI_BKBPB_E!S34+TI_CL_E!S34+TI_BNG_E!S34+TI_LBB_E!S34+TI_CPP_E!S34+TI_GTL_E!S34+TI_NSP_E!S34</f>
        <v>9.8463456577815993</v>
      </c>
      <c r="T34" s="10">
        <f>TI_EHG_E!T34+TI_CO_E!T34+TI_BF_E!T34+TI_GW_E!T34+TI_RPI_E!T34+TI_PF_E!T34+TI_BKBPB_E!T34+TI_CL_E!T34+TI_BNG_E!T34+TI_LBB_E!T34+TI_CPP_E!T34+TI_GTL_E!T34+TI_NSP_E!T34</f>
        <v>11.671625107480651</v>
      </c>
      <c r="U34" s="10">
        <f>TI_EHG_E!U34+TI_CO_E!U34+TI_BF_E!U34+TI_GW_E!U34+TI_RPI_E!U34+TI_PF_E!U34+TI_BKBPB_E!U34+TI_CL_E!U34+TI_BNG_E!U34+TI_LBB_E!U34+TI_CPP_E!U34+TI_GTL_E!U34+TI_NSP_E!U34</f>
        <v>13.056319862424759</v>
      </c>
      <c r="V34" s="10">
        <f>TI_EHG_E!V34+TI_CO_E!V34+TI_BF_E!V34+TI_GW_E!V34+TI_RPI_E!V34+TI_PF_E!V34+TI_BKBPB_E!V34+TI_CL_E!V34+TI_BNG_E!V34+TI_LBB_E!V34+TI_CPP_E!V34+TI_GTL_E!V34+TI_NSP_E!V34</f>
        <v>15.602837489251931</v>
      </c>
      <c r="W34" s="10">
        <f>TI_EHG_E!W34+TI_CO_E!W34+TI_BF_E!W34+TI_GW_E!W34+TI_RPI_E!W34+TI_PF_E!W34+TI_BKBPB_E!W34+TI_CL_E!W34+TI_BNG_E!W34+TI_LBB_E!W34+TI_CPP_E!W34+TI_GTL_E!W34+TI_NSP_E!W34</f>
        <v>20.029406706792781</v>
      </c>
      <c r="X34" s="10">
        <f>TI_EHG_E!X34+TI_CO_E!X34+TI_BF_E!X34+TI_GW_E!X34+TI_RPI_E!X34+TI_PF_E!X34+TI_BKBPB_E!X34+TI_CL_E!X34+TI_BNG_E!X34+TI_LBB_E!X34+TI_CPP_E!X34+TI_GTL_E!X34+TI_NSP_E!X34</f>
        <v>44.181169389509883</v>
      </c>
    </row>
    <row r="35" spans="1:24" ht="11.25" customHeight="1" x14ac:dyDescent="0.2">
      <c r="A35" s="41" t="s">
        <v>57</v>
      </c>
      <c r="B35" s="9" t="s">
        <v>58</v>
      </c>
      <c r="C35" s="10">
        <f>TI_EHG_E!C35+TI_CO_E!C35+TI_BF_E!C35+TI_GW_E!C35+TI_RPI_E!C35+TI_PF_E!C35+TI_BKBPB_E!C35+TI_CL_E!C35+TI_BNG_E!C35+TI_LBB_E!C35+TI_CPP_E!C35+TI_GTL_E!C35+TI_NSP_E!C35</f>
        <v>0</v>
      </c>
      <c r="D35" s="10">
        <f>TI_EHG_E!D35+TI_CO_E!D35+TI_BF_E!D35+TI_GW_E!D35+TI_RPI_E!D35+TI_PF_E!D35+TI_BKBPB_E!D35+TI_CL_E!D35+TI_BNG_E!D35+TI_LBB_E!D35+TI_CPP_E!D35+TI_GTL_E!D35+TI_NSP_E!D35</f>
        <v>0</v>
      </c>
      <c r="E35" s="10">
        <f>TI_EHG_E!E35+TI_CO_E!E35+TI_BF_E!E35+TI_GW_E!E35+TI_RPI_E!E35+TI_PF_E!E35+TI_BKBPB_E!E35+TI_CL_E!E35+TI_BNG_E!E35+TI_LBB_E!E35+TI_CPP_E!E35+TI_GTL_E!E35+TI_NSP_E!E35</f>
        <v>0</v>
      </c>
      <c r="F35" s="10">
        <f>TI_EHG_E!F35+TI_CO_E!F35+TI_BF_E!F35+TI_GW_E!F35+TI_RPI_E!F35+TI_PF_E!F35+TI_BKBPB_E!F35+TI_CL_E!F35+TI_BNG_E!F35+TI_LBB_E!F35+TI_CPP_E!F35+TI_GTL_E!F35+TI_NSP_E!F35</f>
        <v>0</v>
      </c>
      <c r="G35" s="10">
        <f>TI_EHG_E!G35+TI_CO_E!G35+TI_BF_E!G35+TI_GW_E!G35+TI_RPI_E!G35+TI_PF_E!G35+TI_BKBPB_E!G35+TI_CL_E!G35+TI_BNG_E!G35+TI_LBB_E!G35+TI_CPP_E!G35+TI_GTL_E!G35+TI_NSP_E!G35</f>
        <v>0</v>
      </c>
      <c r="H35" s="10">
        <f>TI_EHG_E!H35+TI_CO_E!H35+TI_BF_E!H35+TI_GW_E!H35+TI_RPI_E!H35+TI_PF_E!H35+TI_BKBPB_E!H35+TI_CL_E!H35+TI_BNG_E!H35+TI_LBB_E!H35+TI_CPP_E!H35+TI_GTL_E!H35+TI_NSP_E!H35</f>
        <v>0</v>
      </c>
      <c r="I35" s="10">
        <f>TI_EHG_E!I35+TI_CO_E!I35+TI_BF_E!I35+TI_GW_E!I35+TI_RPI_E!I35+TI_PF_E!I35+TI_BKBPB_E!I35+TI_CL_E!I35+TI_BNG_E!I35+TI_LBB_E!I35+TI_CPP_E!I35+TI_GTL_E!I35+TI_NSP_E!I35</f>
        <v>0</v>
      </c>
      <c r="J35" s="10">
        <f>TI_EHG_E!J35+TI_CO_E!J35+TI_BF_E!J35+TI_GW_E!J35+TI_RPI_E!J35+TI_PF_E!J35+TI_BKBPB_E!J35+TI_CL_E!J35+TI_BNG_E!J35+TI_LBB_E!J35+TI_CPP_E!J35+TI_GTL_E!J35+TI_NSP_E!J35</f>
        <v>0</v>
      </c>
      <c r="K35" s="10">
        <f>TI_EHG_E!K35+TI_CO_E!K35+TI_BF_E!K35+TI_GW_E!K35+TI_RPI_E!K35+TI_PF_E!K35+TI_BKBPB_E!K35+TI_CL_E!K35+TI_BNG_E!K35+TI_LBB_E!K35+TI_CPP_E!K35+TI_GTL_E!K35+TI_NSP_E!K35</f>
        <v>0</v>
      </c>
      <c r="L35" s="10">
        <f>TI_EHG_E!L35+TI_CO_E!L35+TI_BF_E!L35+TI_GW_E!L35+TI_RPI_E!L35+TI_PF_E!L35+TI_BKBPB_E!L35+TI_CL_E!L35+TI_BNG_E!L35+TI_LBB_E!L35+TI_CPP_E!L35+TI_GTL_E!L35+TI_NSP_E!L35</f>
        <v>0</v>
      </c>
      <c r="M35" s="10">
        <f>TI_EHG_E!M35+TI_CO_E!M35+TI_BF_E!M35+TI_GW_E!M35+TI_RPI_E!M35+TI_PF_E!M35+TI_BKBPB_E!M35+TI_CL_E!M35+TI_BNG_E!M35+TI_LBB_E!M35+TI_CPP_E!M35+TI_GTL_E!M35+TI_NSP_E!M35</f>
        <v>0</v>
      </c>
      <c r="N35" s="10">
        <f>TI_EHG_E!N35+TI_CO_E!N35+TI_BF_E!N35+TI_GW_E!N35+TI_RPI_E!N35+TI_PF_E!N35+TI_BKBPB_E!N35+TI_CL_E!N35+TI_BNG_E!N35+TI_LBB_E!N35+TI_CPP_E!N35+TI_GTL_E!N35+TI_NSP_E!N35</f>
        <v>0</v>
      </c>
      <c r="O35" s="10">
        <f>TI_EHG_E!O35+TI_CO_E!O35+TI_BF_E!O35+TI_GW_E!O35+TI_RPI_E!O35+TI_PF_E!O35+TI_BKBPB_E!O35+TI_CL_E!O35+TI_BNG_E!O35+TI_LBB_E!O35+TI_CPP_E!O35+TI_GTL_E!O35+TI_NSP_E!O35</f>
        <v>0</v>
      </c>
      <c r="P35" s="10">
        <f>TI_EHG_E!P35+TI_CO_E!P35+TI_BF_E!P35+TI_GW_E!P35+TI_RPI_E!P35+TI_PF_E!P35+TI_BKBPB_E!P35+TI_CL_E!P35+TI_BNG_E!P35+TI_LBB_E!P35+TI_CPP_E!P35+TI_GTL_E!P35+TI_NSP_E!P35</f>
        <v>0</v>
      </c>
      <c r="Q35" s="10">
        <f>TI_EHG_E!Q35+TI_CO_E!Q35+TI_BF_E!Q35+TI_GW_E!Q35+TI_RPI_E!Q35+TI_PF_E!Q35+TI_BKBPB_E!Q35+TI_CL_E!Q35+TI_BNG_E!Q35+TI_LBB_E!Q35+TI_CPP_E!Q35+TI_GTL_E!Q35+TI_NSP_E!Q35</f>
        <v>0</v>
      </c>
      <c r="R35" s="10">
        <f>TI_EHG_E!R35+TI_CO_E!R35+TI_BF_E!R35+TI_GW_E!R35+TI_RPI_E!R35+TI_PF_E!R35+TI_BKBPB_E!R35+TI_CL_E!R35+TI_BNG_E!R35+TI_LBB_E!R35+TI_CPP_E!R35+TI_GTL_E!R35+TI_NSP_E!R35</f>
        <v>0</v>
      </c>
      <c r="S35" s="10">
        <f>TI_EHG_E!S35+TI_CO_E!S35+TI_BF_E!S35+TI_GW_E!S35+TI_RPI_E!S35+TI_PF_E!S35+TI_BKBPB_E!S35+TI_CL_E!S35+TI_BNG_E!S35+TI_LBB_E!S35+TI_CPP_E!S35+TI_GTL_E!S35+TI_NSP_E!S35</f>
        <v>0</v>
      </c>
      <c r="T35" s="10">
        <f>TI_EHG_E!T35+TI_CO_E!T35+TI_BF_E!T35+TI_GW_E!T35+TI_RPI_E!T35+TI_PF_E!T35+TI_BKBPB_E!T35+TI_CL_E!T35+TI_BNG_E!T35+TI_LBB_E!T35+TI_CPP_E!T35+TI_GTL_E!T35+TI_NSP_E!T35</f>
        <v>0</v>
      </c>
      <c r="U35" s="10">
        <f>TI_EHG_E!U35+TI_CO_E!U35+TI_BF_E!U35+TI_GW_E!U35+TI_RPI_E!U35+TI_PF_E!U35+TI_BKBPB_E!U35+TI_CL_E!U35+TI_BNG_E!U35+TI_LBB_E!U35+TI_CPP_E!U35+TI_GTL_E!U35+TI_NSP_E!U35</f>
        <v>0</v>
      </c>
      <c r="V35" s="10">
        <f>TI_EHG_E!V35+TI_CO_E!V35+TI_BF_E!V35+TI_GW_E!V35+TI_RPI_E!V35+TI_PF_E!V35+TI_BKBPB_E!V35+TI_CL_E!V35+TI_BNG_E!V35+TI_LBB_E!V35+TI_CPP_E!V35+TI_GTL_E!V35+TI_NSP_E!V35</f>
        <v>0</v>
      </c>
      <c r="W35" s="10">
        <f>TI_EHG_E!W35+TI_CO_E!W35+TI_BF_E!W35+TI_GW_E!W35+TI_RPI_E!W35+TI_PF_E!W35+TI_BKBPB_E!W35+TI_CL_E!W35+TI_BNG_E!W35+TI_LBB_E!W35+TI_CPP_E!W35+TI_GTL_E!W35+TI_NSP_E!W35</f>
        <v>0</v>
      </c>
      <c r="X35" s="10">
        <f>TI_EHG_E!X35+TI_CO_E!X35+TI_BF_E!X35+TI_GW_E!X35+TI_RPI_E!X35+TI_PF_E!X35+TI_BKBPB_E!X35+TI_CL_E!X35+TI_BNG_E!X35+TI_LBB_E!X35+TI_CPP_E!X35+TI_GTL_E!X35+TI_NSP_E!X35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TI_EHG_E!C36+TI_CO_E!C36+TI_BF_E!C36+TI_GW_E!C36+TI_RPI_E!C36+TI_PF_E!C36+TI_BKBPB_E!C36+TI_CL_E!C36+TI_BNG_E!C36+TI_LBB_E!C36+TI_CPP_E!C36+TI_GTL_E!C36+TI_NSP_E!C36</f>
        <v>0</v>
      </c>
      <c r="D36" s="10">
        <f>TI_EHG_E!D36+TI_CO_E!D36+TI_BF_E!D36+TI_GW_E!D36+TI_RPI_E!D36+TI_PF_E!D36+TI_BKBPB_E!D36+TI_CL_E!D36+TI_BNG_E!D36+TI_LBB_E!D36+TI_CPP_E!D36+TI_GTL_E!D36+TI_NSP_E!D36</f>
        <v>0</v>
      </c>
      <c r="E36" s="10">
        <f>TI_EHG_E!E36+TI_CO_E!E36+TI_BF_E!E36+TI_GW_E!E36+TI_RPI_E!E36+TI_PF_E!E36+TI_BKBPB_E!E36+TI_CL_E!E36+TI_BNG_E!E36+TI_LBB_E!E36+TI_CPP_E!E36+TI_GTL_E!E36+TI_NSP_E!E36</f>
        <v>0</v>
      </c>
      <c r="F36" s="10">
        <f>TI_EHG_E!F36+TI_CO_E!F36+TI_BF_E!F36+TI_GW_E!F36+TI_RPI_E!F36+TI_PF_E!F36+TI_BKBPB_E!F36+TI_CL_E!F36+TI_BNG_E!F36+TI_LBB_E!F36+TI_CPP_E!F36+TI_GTL_E!F36+TI_NSP_E!F36</f>
        <v>0</v>
      </c>
      <c r="G36" s="10">
        <f>TI_EHG_E!G36+TI_CO_E!G36+TI_BF_E!G36+TI_GW_E!G36+TI_RPI_E!G36+TI_PF_E!G36+TI_BKBPB_E!G36+TI_CL_E!G36+TI_BNG_E!G36+TI_LBB_E!G36+TI_CPP_E!G36+TI_GTL_E!G36+TI_NSP_E!G36</f>
        <v>0</v>
      </c>
      <c r="H36" s="10">
        <f>TI_EHG_E!H36+TI_CO_E!H36+TI_BF_E!H36+TI_GW_E!H36+TI_RPI_E!H36+TI_PF_E!H36+TI_BKBPB_E!H36+TI_CL_E!H36+TI_BNG_E!H36+TI_LBB_E!H36+TI_CPP_E!H36+TI_GTL_E!H36+TI_NSP_E!H36</f>
        <v>0</v>
      </c>
      <c r="I36" s="10">
        <f>TI_EHG_E!I36+TI_CO_E!I36+TI_BF_E!I36+TI_GW_E!I36+TI_RPI_E!I36+TI_PF_E!I36+TI_BKBPB_E!I36+TI_CL_E!I36+TI_BNG_E!I36+TI_LBB_E!I36+TI_CPP_E!I36+TI_GTL_E!I36+TI_NSP_E!I36</f>
        <v>0</v>
      </c>
      <c r="J36" s="10">
        <f>TI_EHG_E!J36+TI_CO_E!J36+TI_BF_E!J36+TI_GW_E!J36+TI_RPI_E!J36+TI_PF_E!J36+TI_BKBPB_E!J36+TI_CL_E!J36+TI_BNG_E!J36+TI_LBB_E!J36+TI_CPP_E!J36+TI_GTL_E!J36+TI_NSP_E!J36</f>
        <v>0</v>
      </c>
      <c r="K36" s="10">
        <f>TI_EHG_E!K36+TI_CO_E!K36+TI_BF_E!K36+TI_GW_E!K36+TI_RPI_E!K36+TI_PF_E!K36+TI_BKBPB_E!K36+TI_CL_E!K36+TI_BNG_E!K36+TI_LBB_E!K36+TI_CPP_E!K36+TI_GTL_E!K36+TI_NSP_E!K36</f>
        <v>0</v>
      </c>
      <c r="L36" s="10">
        <f>TI_EHG_E!L36+TI_CO_E!L36+TI_BF_E!L36+TI_GW_E!L36+TI_RPI_E!L36+TI_PF_E!L36+TI_BKBPB_E!L36+TI_CL_E!L36+TI_BNG_E!L36+TI_LBB_E!L36+TI_CPP_E!L36+TI_GTL_E!L36+TI_NSP_E!L36</f>
        <v>0</v>
      </c>
      <c r="M36" s="10">
        <f>TI_EHG_E!M36+TI_CO_E!M36+TI_BF_E!M36+TI_GW_E!M36+TI_RPI_E!M36+TI_PF_E!M36+TI_BKBPB_E!M36+TI_CL_E!M36+TI_BNG_E!M36+TI_LBB_E!M36+TI_CPP_E!M36+TI_GTL_E!M36+TI_NSP_E!M36</f>
        <v>0</v>
      </c>
      <c r="N36" s="10">
        <f>TI_EHG_E!N36+TI_CO_E!N36+TI_BF_E!N36+TI_GW_E!N36+TI_RPI_E!N36+TI_PF_E!N36+TI_BKBPB_E!N36+TI_CL_E!N36+TI_BNG_E!N36+TI_LBB_E!N36+TI_CPP_E!N36+TI_GTL_E!N36+TI_NSP_E!N36</f>
        <v>0</v>
      </c>
      <c r="O36" s="10">
        <f>TI_EHG_E!O36+TI_CO_E!O36+TI_BF_E!O36+TI_GW_E!O36+TI_RPI_E!O36+TI_PF_E!O36+TI_BKBPB_E!O36+TI_CL_E!O36+TI_BNG_E!O36+TI_LBB_E!O36+TI_CPP_E!O36+TI_GTL_E!O36+TI_NSP_E!O36</f>
        <v>0</v>
      </c>
      <c r="P36" s="10">
        <f>TI_EHG_E!P36+TI_CO_E!P36+TI_BF_E!P36+TI_GW_E!P36+TI_RPI_E!P36+TI_PF_E!P36+TI_BKBPB_E!P36+TI_CL_E!P36+TI_BNG_E!P36+TI_LBB_E!P36+TI_CPP_E!P36+TI_GTL_E!P36+TI_NSP_E!P36</f>
        <v>0</v>
      </c>
      <c r="Q36" s="10">
        <f>TI_EHG_E!Q36+TI_CO_E!Q36+TI_BF_E!Q36+TI_GW_E!Q36+TI_RPI_E!Q36+TI_PF_E!Q36+TI_BKBPB_E!Q36+TI_CL_E!Q36+TI_BNG_E!Q36+TI_LBB_E!Q36+TI_CPP_E!Q36+TI_GTL_E!Q36+TI_NSP_E!Q36</f>
        <v>0</v>
      </c>
      <c r="R36" s="10">
        <f>TI_EHG_E!R36+TI_CO_E!R36+TI_BF_E!R36+TI_GW_E!R36+TI_RPI_E!R36+TI_PF_E!R36+TI_BKBPB_E!R36+TI_CL_E!R36+TI_BNG_E!R36+TI_LBB_E!R36+TI_CPP_E!R36+TI_GTL_E!R36+TI_NSP_E!R36</f>
        <v>0</v>
      </c>
      <c r="S36" s="10">
        <f>TI_EHG_E!S36+TI_CO_E!S36+TI_BF_E!S36+TI_GW_E!S36+TI_RPI_E!S36+TI_PF_E!S36+TI_BKBPB_E!S36+TI_CL_E!S36+TI_BNG_E!S36+TI_LBB_E!S36+TI_CPP_E!S36+TI_GTL_E!S36+TI_NSP_E!S36</f>
        <v>142.82992261392948</v>
      </c>
      <c r="T36" s="10">
        <f>TI_EHG_E!T36+TI_CO_E!T36+TI_BF_E!T36+TI_GW_E!T36+TI_RPI_E!T36+TI_PF_E!T36+TI_BKBPB_E!T36+TI_CL_E!T36+TI_BNG_E!T36+TI_LBB_E!T36+TI_CPP_E!T36+TI_GTL_E!T36+TI_NSP_E!T36</f>
        <v>140.8170249355116</v>
      </c>
      <c r="U36" s="10">
        <f>TI_EHG_E!U36+TI_CO_E!U36+TI_BF_E!U36+TI_GW_E!U36+TI_RPI_E!U36+TI_PF_E!U36+TI_BKBPB_E!U36+TI_CL_E!U36+TI_BNG_E!U36+TI_LBB_E!U36+TI_CPP_E!U36+TI_GTL_E!U36+TI_NSP_E!U36</f>
        <v>127.88323301805671</v>
      </c>
      <c r="V36" s="10">
        <f>TI_EHG_E!V36+TI_CO_E!V36+TI_BF_E!V36+TI_GW_E!V36+TI_RPI_E!V36+TI_PF_E!V36+TI_BKBPB_E!V36+TI_CL_E!V36+TI_BNG_E!V36+TI_LBB_E!V36+TI_CPP_E!V36+TI_GTL_E!V36+TI_NSP_E!V36</f>
        <v>140.61702493551161</v>
      </c>
      <c r="W36" s="10">
        <f>TI_EHG_E!W36+TI_CO_E!W36+TI_BF_E!W36+TI_GW_E!W36+TI_RPI_E!W36+TI_PF_E!W36+TI_BKBPB_E!W36+TI_CL_E!W36+TI_BNG_E!W36+TI_LBB_E!W36+TI_CPP_E!W36+TI_GTL_E!W36+TI_NSP_E!W36</f>
        <v>191.07549441100602</v>
      </c>
      <c r="X36" s="10">
        <f>TI_EHG_E!X36+TI_CO_E!X36+TI_BF_E!X36+TI_GW_E!X36+TI_RPI_E!X36+TI_PF_E!X36+TI_BKBPB_E!X36+TI_CL_E!X36+TI_BNG_E!X36+TI_LBB_E!X36+TI_CPP_E!X36+TI_GTL_E!X36+TI_NSP_E!X36</f>
        <v>175.69613069647463</v>
      </c>
    </row>
    <row r="37" spans="1:24" ht="11.25" customHeight="1" x14ac:dyDescent="0.2">
      <c r="A37" s="41" t="s">
        <v>61</v>
      </c>
      <c r="B37" s="9" t="s">
        <v>62</v>
      </c>
      <c r="C37" s="10">
        <f>TI_EHG_E!C37+TI_CO_E!C37+TI_BF_E!C37+TI_GW_E!C37+TI_RPI_E!C37+TI_PF_E!C37+TI_BKBPB_E!C37+TI_CL_E!C37+TI_BNG_E!C37+TI_LBB_E!C37+TI_CPP_E!C37+TI_GTL_E!C37+TI_NSP_E!C37</f>
        <v>0</v>
      </c>
      <c r="D37" s="10">
        <f>TI_EHG_E!D37+TI_CO_E!D37+TI_BF_E!D37+TI_GW_E!D37+TI_RPI_E!D37+TI_PF_E!D37+TI_BKBPB_E!D37+TI_CL_E!D37+TI_BNG_E!D37+TI_LBB_E!D37+TI_CPP_E!D37+TI_GTL_E!D37+TI_NSP_E!D37</f>
        <v>0</v>
      </c>
      <c r="E37" s="10">
        <f>TI_EHG_E!E37+TI_CO_E!E37+TI_BF_E!E37+TI_GW_E!E37+TI_RPI_E!E37+TI_PF_E!E37+TI_BKBPB_E!E37+TI_CL_E!E37+TI_BNG_E!E37+TI_LBB_E!E37+TI_CPP_E!E37+TI_GTL_E!E37+TI_NSP_E!E37</f>
        <v>0</v>
      </c>
      <c r="F37" s="10">
        <f>TI_EHG_E!F37+TI_CO_E!F37+TI_BF_E!F37+TI_GW_E!F37+TI_RPI_E!F37+TI_PF_E!F37+TI_BKBPB_E!F37+TI_CL_E!F37+TI_BNG_E!F37+TI_LBB_E!F37+TI_CPP_E!F37+TI_GTL_E!F37+TI_NSP_E!F37</f>
        <v>0</v>
      </c>
      <c r="G37" s="10">
        <f>TI_EHG_E!G37+TI_CO_E!G37+TI_BF_E!G37+TI_GW_E!G37+TI_RPI_E!G37+TI_PF_E!G37+TI_BKBPB_E!G37+TI_CL_E!G37+TI_BNG_E!G37+TI_LBB_E!G37+TI_CPP_E!G37+TI_GTL_E!G37+TI_NSP_E!G37</f>
        <v>0</v>
      </c>
      <c r="H37" s="10">
        <f>TI_EHG_E!H37+TI_CO_E!H37+TI_BF_E!H37+TI_GW_E!H37+TI_RPI_E!H37+TI_PF_E!H37+TI_BKBPB_E!H37+TI_CL_E!H37+TI_BNG_E!H37+TI_LBB_E!H37+TI_CPP_E!H37+TI_GTL_E!H37+TI_NSP_E!H37</f>
        <v>0</v>
      </c>
      <c r="I37" s="10">
        <f>TI_EHG_E!I37+TI_CO_E!I37+TI_BF_E!I37+TI_GW_E!I37+TI_RPI_E!I37+TI_PF_E!I37+TI_BKBPB_E!I37+TI_CL_E!I37+TI_BNG_E!I37+TI_LBB_E!I37+TI_CPP_E!I37+TI_GTL_E!I37+TI_NSP_E!I37</f>
        <v>0</v>
      </c>
      <c r="J37" s="10">
        <f>TI_EHG_E!J37+TI_CO_E!J37+TI_BF_E!J37+TI_GW_E!J37+TI_RPI_E!J37+TI_PF_E!J37+TI_BKBPB_E!J37+TI_CL_E!J37+TI_BNG_E!J37+TI_LBB_E!J37+TI_CPP_E!J37+TI_GTL_E!J37+TI_NSP_E!J37</f>
        <v>0</v>
      </c>
      <c r="K37" s="10">
        <f>TI_EHG_E!K37+TI_CO_E!K37+TI_BF_E!K37+TI_GW_E!K37+TI_RPI_E!K37+TI_PF_E!K37+TI_BKBPB_E!K37+TI_CL_E!K37+TI_BNG_E!K37+TI_LBB_E!K37+TI_CPP_E!K37+TI_GTL_E!K37+TI_NSP_E!K37</f>
        <v>0</v>
      </c>
      <c r="L37" s="10">
        <f>TI_EHG_E!L37+TI_CO_E!L37+TI_BF_E!L37+TI_GW_E!L37+TI_RPI_E!L37+TI_PF_E!L37+TI_BKBPB_E!L37+TI_CL_E!L37+TI_BNG_E!L37+TI_LBB_E!L37+TI_CPP_E!L37+TI_GTL_E!L37+TI_NSP_E!L37</f>
        <v>0</v>
      </c>
      <c r="M37" s="10">
        <f>TI_EHG_E!M37+TI_CO_E!M37+TI_BF_E!M37+TI_GW_E!M37+TI_RPI_E!M37+TI_PF_E!M37+TI_BKBPB_E!M37+TI_CL_E!M37+TI_BNG_E!M37+TI_LBB_E!M37+TI_CPP_E!M37+TI_GTL_E!M37+TI_NSP_E!M37</f>
        <v>0</v>
      </c>
      <c r="N37" s="10">
        <f>TI_EHG_E!N37+TI_CO_E!N37+TI_BF_E!N37+TI_GW_E!N37+TI_RPI_E!N37+TI_PF_E!N37+TI_BKBPB_E!N37+TI_CL_E!N37+TI_BNG_E!N37+TI_LBB_E!N37+TI_CPP_E!N37+TI_GTL_E!N37+TI_NSP_E!N37</f>
        <v>0</v>
      </c>
      <c r="O37" s="10">
        <f>TI_EHG_E!O37+TI_CO_E!O37+TI_BF_E!O37+TI_GW_E!O37+TI_RPI_E!O37+TI_PF_E!O37+TI_BKBPB_E!O37+TI_CL_E!O37+TI_BNG_E!O37+TI_LBB_E!O37+TI_CPP_E!O37+TI_GTL_E!O37+TI_NSP_E!O37</f>
        <v>0</v>
      </c>
      <c r="P37" s="10">
        <f>TI_EHG_E!P37+TI_CO_E!P37+TI_BF_E!P37+TI_GW_E!P37+TI_RPI_E!P37+TI_PF_E!P37+TI_BKBPB_E!P37+TI_CL_E!P37+TI_BNG_E!P37+TI_LBB_E!P37+TI_CPP_E!P37+TI_GTL_E!P37+TI_NSP_E!P37</f>
        <v>0</v>
      </c>
      <c r="Q37" s="10">
        <f>TI_EHG_E!Q37+TI_CO_E!Q37+TI_BF_E!Q37+TI_GW_E!Q37+TI_RPI_E!Q37+TI_PF_E!Q37+TI_BKBPB_E!Q37+TI_CL_E!Q37+TI_BNG_E!Q37+TI_LBB_E!Q37+TI_CPP_E!Q37+TI_GTL_E!Q37+TI_NSP_E!Q37</f>
        <v>0</v>
      </c>
      <c r="R37" s="10">
        <f>TI_EHG_E!R37+TI_CO_E!R37+TI_BF_E!R37+TI_GW_E!R37+TI_RPI_E!R37+TI_PF_E!R37+TI_BKBPB_E!R37+TI_CL_E!R37+TI_BNG_E!R37+TI_LBB_E!R37+TI_CPP_E!R37+TI_GTL_E!R37+TI_NSP_E!R37</f>
        <v>0</v>
      </c>
      <c r="S37" s="10">
        <f>TI_EHG_E!S37+TI_CO_E!S37+TI_BF_E!S37+TI_GW_E!S37+TI_RPI_E!S37+TI_PF_E!S37+TI_BKBPB_E!S37+TI_CL_E!S37+TI_BNG_E!S37+TI_LBB_E!S37+TI_CPP_E!S37+TI_GTL_E!S37+TI_NSP_E!S37</f>
        <v>0</v>
      </c>
      <c r="T37" s="10">
        <f>TI_EHG_E!T37+TI_CO_E!T37+TI_BF_E!T37+TI_GW_E!T37+TI_RPI_E!T37+TI_PF_E!T37+TI_BKBPB_E!T37+TI_CL_E!T37+TI_BNG_E!T37+TI_LBB_E!T37+TI_CPP_E!T37+TI_GTL_E!T37+TI_NSP_E!T37</f>
        <v>0</v>
      </c>
      <c r="U37" s="10">
        <f>TI_EHG_E!U37+TI_CO_E!U37+TI_BF_E!U37+TI_GW_E!U37+TI_RPI_E!U37+TI_PF_E!U37+TI_BKBPB_E!U37+TI_CL_E!U37+TI_BNG_E!U37+TI_LBB_E!U37+TI_CPP_E!U37+TI_GTL_E!U37+TI_NSP_E!U37</f>
        <v>0</v>
      </c>
      <c r="V37" s="10">
        <f>TI_EHG_E!V37+TI_CO_E!V37+TI_BF_E!V37+TI_GW_E!V37+TI_RPI_E!V37+TI_PF_E!V37+TI_BKBPB_E!V37+TI_CL_E!V37+TI_BNG_E!V37+TI_LBB_E!V37+TI_CPP_E!V37+TI_GTL_E!V37+TI_NSP_E!V37</f>
        <v>0</v>
      </c>
      <c r="W37" s="10">
        <f>TI_EHG_E!W37+TI_CO_E!W37+TI_BF_E!W37+TI_GW_E!W37+TI_RPI_E!W37+TI_PF_E!W37+TI_BKBPB_E!W37+TI_CL_E!W37+TI_BNG_E!W37+TI_LBB_E!W37+TI_CPP_E!W37+TI_GTL_E!W37+TI_NSP_E!W37</f>
        <v>0</v>
      </c>
      <c r="X37" s="10">
        <f>TI_EHG_E!X37+TI_CO_E!X37+TI_BF_E!X37+TI_GW_E!X37+TI_RPI_E!X37+TI_PF_E!X37+TI_BKBPB_E!X37+TI_CL_E!X37+TI_BNG_E!X37+TI_LBB_E!X37+TI_CPP_E!X37+TI_GTL_E!X37+TI_NSP_E!X37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TI_EHG_E!C38+TI_CO_E!C38+TI_BF_E!C38+TI_GW_E!C38+TI_RPI_E!C38+TI_PF_E!C38+TI_BKBPB_E!C38+TI_CL_E!C38+TI_BNG_E!C38+TI_LBB_E!C38+TI_CPP_E!C38+TI_GTL_E!C38+TI_NSP_E!C38</f>
        <v>0</v>
      </c>
      <c r="D38" s="10">
        <f>TI_EHG_E!D38+TI_CO_E!D38+TI_BF_E!D38+TI_GW_E!D38+TI_RPI_E!D38+TI_PF_E!D38+TI_BKBPB_E!D38+TI_CL_E!D38+TI_BNG_E!D38+TI_LBB_E!D38+TI_CPP_E!D38+TI_GTL_E!D38+TI_NSP_E!D38</f>
        <v>0</v>
      </c>
      <c r="E38" s="10">
        <f>TI_EHG_E!E38+TI_CO_E!E38+TI_BF_E!E38+TI_GW_E!E38+TI_RPI_E!E38+TI_PF_E!E38+TI_BKBPB_E!E38+TI_CL_E!E38+TI_BNG_E!E38+TI_LBB_E!E38+TI_CPP_E!E38+TI_GTL_E!E38+TI_NSP_E!E38</f>
        <v>0</v>
      </c>
      <c r="F38" s="10">
        <f>TI_EHG_E!F38+TI_CO_E!F38+TI_BF_E!F38+TI_GW_E!F38+TI_RPI_E!F38+TI_PF_E!F38+TI_BKBPB_E!F38+TI_CL_E!F38+TI_BNG_E!F38+TI_LBB_E!F38+TI_CPP_E!F38+TI_GTL_E!F38+TI_NSP_E!F38</f>
        <v>0</v>
      </c>
      <c r="G38" s="10">
        <f>TI_EHG_E!G38+TI_CO_E!G38+TI_BF_E!G38+TI_GW_E!G38+TI_RPI_E!G38+TI_PF_E!G38+TI_BKBPB_E!G38+TI_CL_E!G38+TI_BNG_E!G38+TI_LBB_E!G38+TI_CPP_E!G38+TI_GTL_E!G38+TI_NSP_E!G38</f>
        <v>0</v>
      </c>
      <c r="H38" s="10">
        <f>TI_EHG_E!H38+TI_CO_E!H38+TI_BF_E!H38+TI_GW_E!H38+TI_RPI_E!H38+TI_PF_E!H38+TI_BKBPB_E!H38+TI_CL_E!H38+TI_BNG_E!H38+TI_LBB_E!H38+TI_CPP_E!H38+TI_GTL_E!H38+TI_NSP_E!H38</f>
        <v>0</v>
      </c>
      <c r="I38" s="10">
        <f>TI_EHG_E!I38+TI_CO_E!I38+TI_BF_E!I38+TI_GW_E!I38+TI_RPI_E!I38+TI_PF_E!I38+TI_BKBPB_E!I38+TI_CL_E!I38+TI_BNG_E!I38+TI_LBB_E!I38+TI_CPP_E!I38+TI_GTL_E!I38+TI_NSP_E!I38</f>
        <v>0</v>
      </c>
      <c r="J38" s="10">
        <f>TI_EHG_E!J38+TI_CO_E!J38+TI_BF_E!J38+TI_GW_E!J38+TI_RPI_E!J38+TI_PF_E!J38+TI_BKBPB_E!J38+TI_CL_E!J38+TI_BNG_E!J38+TI_LBB_E!J38+TI_CPP_E!J38+TI_GTL_E!J38+TI_NSP_E!J38</f>
        <v>0</v>
      </c>
      <c r="K38" s="10">
        <f>TI_EHG_E!K38+TI_CO_E!K38+TI_BF_E!K38+TI_GW_E!K38+TI_RPI_E!K38+TI_PF_E!K38+TI_BKBPB_E!K38+TI_CL_E!K38+TI_BNG_E!K38+TI_LBB_E!K38+TI_CPP_E!K38+TI_GTL_E!K38+TI_NSP_E!K38</f>
        <v>0</v>
      </c>
      <c r="L38" s="10">
        <f>TI_EHG_E!L38+TI_CO_E!L38+TI_BF_E!L38+TI_GW_E!L38+TI_RPI_E!L38+TI_PF_E!L38+TI_BKBPB_E!L38+TI_CL_E!L38+TI_BNG_E!L38+TI_LBB_E!L38+TI_CPP_E!L38+TI_GTL_E!L38+TI_NSP_E!L38</f>
        <v>0</v>
      </c>
      <c r="M38" s="10">
        <f>TI_EHG_E!M38+TI_CO_E!M38+TI_BF_E!M38+TI_GW_E!M38+TI_RPI_E!M38+TI_PF_E!M38+TI_BKBPB_E!M38+TI_CL_E!M38+TI_BNG_E!M38+TI_LBB_E!M38+TI_CPP_E!M38+TI_GTL_E!M38+TI_NSP_E!M38</f>
        <v>0</v>
      </c>
      <c r="N38" s="10">
        <f>TI_EHG_E!N38+TI_CO_E!N38+TI_BF_E!N38+TI_GW_E!N38+TI_RPI_E!N38+TI_PF_E!N38+TI_BKBPB_E!N38+TI_CL_E!N38+TI_BNG_E!N38+TI_LBB_E!N38+TI_CPP_E!N38+TI_GTL_E!N38+TI_NSP_E!N38</f>
        <v>0</v>
      </c>
      <c r="O38" s="10">
        <f>TI_EHG_E!O38+TI_CO_E!O38+TI_BF_E!O38+TI_GW_E!O38+TI_RPI_E!O38+TI_PF_E!O38+TI_BKBPB_E!O38+TI_CL_E!O38+TI_BNG_E!O38+TI_LBB_E!O38+TI_CPP_E!O38+TI_GTL_E!O38+TI_NSP_E!O38</f>
        <v>0</v>
      </c>
      <c r="P38" s="10">
        <f>TI_EHG_E!P38+TI_CO_E!P38+TI_BF_E!P38+TI_GW_E!P38+TI_RPI_E!P38+TI_PF_E!P38+TI_BKBPB_E!P38+TI_CL_E!P38+TI_BNG_E!P38+TI_LBB_E!P38+TI_CPP_E!P38+TI_GTL_E!P38+TI_NSP_E!P38</f>
        <v>0</v>
      </c>
      <c r="Q38" s="10">
        <f>TI_EHG_E!Q38+TI_CO_E!Q38+TI_BF_E!Q38+TI_GW_E!Q38+TI_RPI_E!Q38+TI_PF_E!Q38+TI_BKBPB_E!Q38+TI_CL_E!Q38+TI_BNG_E!Q38+TI_LBB_E!Q38+TI_CPP_E!Q38+TI_GTL_E!Q38+TI_NSP_E!Q38</f>
        <v>0</v>
      </c>
      <c r="R38" s="10">
        <f>TI_EHG_E!R38+TI_CO_E!R38+TI_BF_E!R38+TI_GW_E!R38+TI_RPI_E!R38+TI_PF_E!R38+TI_BKBPB_E!R38+TI_CL_E!R38+TI_BNG_E!R38+TI_LBB_E!R38+TI_CPP_E!R38+TI_GTL_E!R38+TI_NSP_E!R38</f>
        <v>0</v>
      </c>
      <c r="S38" s="10">
        <f>TI_EHG_E!S38+TI_CO_E!S38+TI_BF_E!S38+TI_GW_E!S38+TI_RPI_E!S38+TI_PF_E!S38+TI_BKBPB_E!S38+TI_CL_E!S38+TI_BNG_E!S38+TI_LBB_E!S38+TI_CPP_E!S38+TI_GTL_E!S38+TI_NSP_E!S38</f>
        <v>0</v>
      </c>
      <c r="T38" s="10">
        <f>TI_EHG_E!T38+TI_CO_E!T38+TI_BF_E!T38+TI_GW_E!T38+TI_RPI_E!T38+TI_PF_E!T38+TI_BKBPB_E!T38+TI_CL_E!T38+TI_BNG_E!T38+TI_LBB_E!T38+TI_CPP_E!T38+TI_GTL_E!T38+TI_NSP_E!T38</f>
        <v>0</v>
      </c>
      <c r="U38" s="10">
        <f>TI_EHG_E!U38+TI_CO_E!U38+TI_BF_E!U38+TI_GW_E!U38+TI_RPI_E!U38+TI_PF_E!U38+TI_BKBPB_E!U38+TI_CL_E!U38+TI_BNG_E!U38+TI_LBB_E!U38+TI_CPP_E!U38+TI_GTL_E!U38+TI_NSP_E!U38</f>
        <v>0</v>
      </c>
      <c r="V38" s="10">
        <f>TI_EHG_E!V38+TI_CO_E!V38+TI_BF_E!V38+TI_GW_E!V38+TI_RPI_E!V38+TI_PF_E!V38+TI_BKBPB_E!V38+TI_CL_E!V38+TI_BNG_E!V38+TI_LBB_E!V38+TI_CPP_E!V38+TI_GTL_E!V38+TI_NSP_E!V38</f>
        <v>0</v>
      </c>
      <c r="W38" s="10">
        <f>TI_EHG_E!W38+TI_CO_E!W38+TI_BF_E!W38+TI_GW_E!W38+TI_RPI_E!W38+TI_PF_E!W38+TI_BKBPB_E!W38+TI_CL_E!W38+TI_BNG_E!W38+TI_LBB_E!W38+TI_CPP_E!W38+TI_GTL_E!W38+TI_NSP_E!W38</f>
        <v>0</v>
      </c>
      <c r="X38" s="10">
        <f>TI_EHG_E!X38+TI_CO_E!X38+TI_BF_E!X38+TI_GW_E!X38+TI_RPI_E!X38+TI_PF_E!X38+TI_BKBPB_E!X38+TI_CL_E!X38+TI_BNG_E!X38+TI_LBB_E!X38+TI_CPP_E!X38+TI_GTL_E!X38+TI_NSP_E!X38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TI_EHG_E!C39+TI_CO_E!C39+TI_BF_E!C39+TI_GW_E!C39+TI_RPI_E!C39+TI_PF_E!C39+TI_BKBPB_E!C39+TI_CL_E!C39+TI_BNG_E!C39+TI_LBB_E!C39+TI_CPP_E!C39+TI_GTL_E!C39+TI_NSP_E!C39</f>
        <v>0</v>
      </c>
      <c r="D39" s="10">
        <f>TI_EHG_E!D39+TI_CO_E!D39+TI_BF_E!D39+TI_GW_E!D39+TI_RPI_E!D39+TI_PF_E!D39+TI_BKBPB_E!D39+TI_CL_E!D39+TI_BNG_E!D39+TI_LBB_E!D39+TI_CPP_E!D39+TI_GTL_E!D39+TI_NSP_E!D39</f>
        <v>0</v>
      </c>
      <c r="E39" s="10">
        <f>TI_EHG_E!E39+TI_CO_E!E39+TI_BF_E!E39+TI_GW_E!E39+TI_RPI_E!E39+TI_PF_E!E39+TI_BKBPB_E!E39+TI_CL_E!E39+TI_BNG_E!E39+TI_LBB_E!E39+TI_CPP_E!E39+TI_GTL_E!E39+TI_NSP_E!E39</f>
        <v>0</v>
      </c>
      <c r="F39" s="10">
        <f>TI_EHG_E!F39+TI_CO_E!F39+TI_BF_E!F39+TI_GW_E!F39+TI_RPI_E!F39+TI_PF_E!F39+TI_BKBPB_E!F39+TI_CL_E!F39+TI_BNG_E!F39+TI_LBB_E!F39+TI_CPP_E!F39+TI_GTL_E!F39+TI_NSP_E!F39</f>
        <v>0</v>
      </c>
      <c r="G39" s="10">
        <f>TI_EHG_E!G39+TI_CO_E!G39+TI_BF_E!G39+TI_GW_E!G39+TI_RPI_E!G39+TI_PF_E!G39+TI_BKBPB_E!G39+TI_CL_E!G39+TI_BNG_E!G39+TI_LBB_E!G39+TI_CPP_E!G39+TI_GTL_E!G39+TI_NSP_E!G39</f>
        <v>0</v>
      </c>
      <c r="H39" s="10">
        <f>TI_EHG_E!H39+TI_CO_E!H39+TI_BF_E!H39+TI_GW_E!H39+TI_RPI_E!H39+TI_PF_E!H39+TI_BKBPB_E!H39+TI_CL_E!H39+TI_BNG_E!H39+TI_LBB_E!H39+TI_CPP_E!H39+TI_GTL_E!H39+TI_NSP_E!H39</f>
        <v>0</v>
      </c>
      <c r="I39" s="10">
        <f>TI_EHG_E!I39+TI_CO_E!I39+TI_BF_E!I39+TI_GW_E!I39+TI_RPI_E!I39+TI_PF_E!I39+TI_BKBPB_E!I39+TI_CL_E!I39+TI_BNG_E!I39+TI_LBB_E!I39+TI_CPP_E!I39+TI_GTL_E!I39+TI_NSP_E!I39</f>
        <v>0</v>
      </c>
      <c r="J39" s="10">
        <f>TI_EHG_E!J39+TI_CO_E!J39+TI_BF_E!J39+TI_GW_E!J39+TI_RPI_E!J39+TI_PF_E!J39+TI_BKBPB_E!J39+TI_CL_E!J39+TI_BNG_E!J39+TI_LBB_E!J39+TI_CPP_E!J39+TI_GTL_E!J39+TI_NSP_E!J39</f>
        <v>0</v>
      </c>
      <c r="K39" s="10">
        <f>TI_EHG_E!K39+TI_CO_E!K39+TI_BF_E!K39+TI_GW_E!K39+TI_RPI_E!K39+TI_PF_E!K39+TI_BKBPB_E!K39+TI_CL_E!K39+TI_BNG_E!K39+TI_LBB_E!K39+TI_CPP_E!K39+TI_GTL_E!K39+TI_NSP_E!K39</f>
        <v>0</v>
      </c>
      <c r="L39" s="10">
        <f>TI_EHG_E!L39+TI_CO_E!L39+TI_BF_E!L39+TI_GW_E!L39+TI_RPI_E!L39+TI_PF_E!L39+TI_BKBPB_E!L39+TI_CL_E!L39+TI_BNG_E!L39+TI_LBB_E!L39+TI_CPP_E!L39+TI_GTL_E!L39+TI_NSP_E!L39</f>
        <v>0</v>
      </c>
      <c r="M39" s="10">
        <f>TI_EHG_E!M39+TI_CO_E!M39+TI_BF_E!M39+TI_GW_E!M39+TI_RPI_E!M39+TI_PF_E!M39+TI_BKBPB_E!M39+TI_CL_E!M39+TI_BNG_E!M39+TI_LBB_E!M39+TI_CPP_E!M39+TI_GTL_E!M39+TI_NSP_E!M39</f>
        <v>0</v>
      </c>
      <c r="N39" s="10">
        <f>TI_EHG_E!N39+TI_CO_E!N39+TI_BF_E!N39+TI_GW_E!N39+TI_RPI_E!N39+TI_PF_E!N39+TI_BKBPB_E!N39+TI_CL_E!N39+TI_BNG_E!N39+TI_LBB_E!N39+TI_CPP_E!N39+TI_GTL_E!N39+TI_NSP_E!N39</f>
        <v>0</v>
      </c>
      <c r="O39" s="10">
        <f>TI_EHG_E!O39+TI_CO_E!O39+TI_BF_E!O39+TI_GW_E!O39+TI_RPI_E!O39+TI_PF_E!O39+TI_BKBPB_E!O39+TI_CL_E!O39+TI_BNG_E!O39+TI_LBB_E!O39+TI_CPP_E!O39+TI_GTL_E!O39+TI_NSP_E!O39</f>
        <v>0</v>
      </c>
      <c r="P39" s="10">
        <f>TI_EHG_E!P39+TI_CO_E!P39+TI_BF_E!P39+TI_GW_E!P39+TI_RPI_E!P39+TI_PF_E!P39+TI_BKBPB_E!P39+TI_CL_E!P39+TI_BNG_E!P39+TI_LBB_E!P39+TI_CPP_E!P39+TI_GTL_E!P39+TI_NSP_E!P39</f>
        <v>0</v>
      </c>
      <c r="Q39" s="10">
        <f>TI_EHG_E!Q39+TI_CO_E!Q39+TI_BF_E!Q39+TI_GW_E!Q39+TI_RPI_E!Q39+TI_PF_E!Q39+TI_BKBPB_E!Q39+TI_CL_E!Q39+TI_BNG_E!Q39+TI_LBB_E!Q39+TI_CPP_E!Q39+TI_GTL_E!Q39+TI_NSP_E!Q39</f>
        <v>0</v>
      </c>
      <c r="R39" s="10">
        <f>TI_EHG_E!R39+TI_CO_E!R39+TI_BF_E!R39+TI_GW_E!R39+TI_RPI_E!R39+TI_PF_E!R39+TI_BKBPB_E!R39+TI_CL_E!R39+TI_BNG_E!R39+TI_LBB_E!R39+TI_CPP_E!R39+TI_GTL_E!R39+TI_NSP_E!R39</f>
        <v>0</v>
      </c>
      <c r="S39" s="10">
        <f>TI_EHG_E!S39+TI_CO_E!S39+TI_BF_E!S39+TI_GW_E!S39+TI_RPI_E!S39+TI_PF_E!S39+TI_BKBPB_E!S39+TI_CL_E!S39+TI_BNG_E!S39+TI_LBB_E!S39+TI_CPP_E!S39+TI_GTL_E!S39+TI_NSP_E!S39</f>
        <v>0</v>
      </c>
      <c r="T39" s="10">
        <f>TI_EHG_E!T39+TI_CO_E!T39+TI_BF_E!T39+TI_GW_E!T39+TI_RPI_E!T39+TI_PF_E!T39+TI_BKBPB_E!T39+TI_CL_E!T39+TI_BNG_E!T39+TI_LBB_E!T39+TI_CPP_E!T39+TI_GTL_E!T39+TI_NSP_E!T39</f>
        <v>0</v>
      </c>
      <c r="U39" s="10">
        <f>TI_EHG_E!U39+TI_CO_E!U39+TI_BF_E!U39+TI_GW_E!U39+TI_RPI_E!U39+TI_PF_E!U39+TI_BKBPB_E!U39+TI_CL_E!U39+TI_BNG_E!U39+TI_LBB_E!U39+TI_CPP_E!U39+TI_GTL_E!U39+TI_NSP_E!U39</f>
        <v>0</v>
      </c>
      <c r="V39" s="10">
        <f>TI_EHG_E!V39+TI_CO_E!V39+TI_BF_E!V39+TI_GW_E!V39+TI_RPI_E!V39+TI_PF_E!V39+TI_BKBPB_E!V39+TI_CL_E!V39+TI_BNG_E!V39+TI_LBB_E!V39+TI_CPP_E!V39+TI_GTL_E!V39+TI_NSP_E!V39</f>
        <v>0</v>
      </c>
      <c r="W39" s="10">
        <f>TI_EHG_E!W39+TI_CO_E!W39+TI_BF_E!W39+TI_GW_E!W39+TI_RPI_E!W39+TI_PF_E!W39+TI_BKBPB_E!W39+TI_CL_E!W39+TI_BNG_E!W39+TI_LBB_E!W39+TI_CPP_E!W39+TI_GTL_E!W39+TI_NSP_E!W39</f>
        <v>0</v>
      </c>
      <c r="X39" s="10">
        <f>TI_EHG_E!X39+TI_CO_E!X39+TI_BF_E!X39+TI_GW_E!X39+TI_RPI_E!X39+TI_PF_E!X39+TI_BKBPB_E!X39+TI_CL_E!X39+TI_BNG_E!X39+TI_LBB_E!X39+TI_CPP_E!X39+TI_GTL_E!X39+TI_NSP_E!X39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TI_EHG_E!C40+TI_CO_E!C40+TI_BF_E!C40+TI_GW_E!C40+TI_RPI_E!C40+TI_PF_E!C40+TI_BKBPB_E!C40+TI_CL_E!C40+TI_BNG_E!C40+TI_LBB_E!C40+TI_CPP_E!C40+TI_GTL_E!C40+TI_NSP_E!C40</f>
        <v>5.3251074806534806</v>
      </c>
      <c r="D40" s="10">
        <f>TI_EHG_E!D40+TI_CO_E!D40+TI_BF_E!D40+TI_GW_E!D40+TI_RPI_E!D40+TI_PF_E!D40+TI_BKBPB_E!D40+TI_CL_E!D40+TI_BNG_E!D40+TI_LBB_E!D40+TI_CPP_E!D40+TI_GTL_E!D40+TI_NSP_E!D40</f>
        <v>0</v>
      </c>
      <c r="E40" s="10">
        <f>TI_EHG_E!E40+TI_CO_E!E40+TI_BF_E!E40+TI_GW_E!E40+TI_RPI_E!E40+TI_PF_E!E40+TI_BKBPB_E!E40+TI_CL_E!E40+TI_BNG_E!E40+TI_LBB_E!E40+TI_CPP_E!E40+TI_GTL_E!E40+TI_NSP_E!E40</f>
        <v>0</v>
      </c>
      <c r="F40" s="10">
        <f>TI_EHG_E!F40+TI_CO_E!F40+TI_BF_E!F40+TI_GW_E!F40+TI_RPI_E!F40+TI_PF_E!F40+TI_BKBPB_E!F40+TI_CL_E!F40+TI_BNG_E!F40+TI_LBB_E!F40+TI_CPP_E!F40+TI_GTL_E!F40+TI_NSP_E!F40</f>
        <v>0</v>
      </c>
      <c r="G40" s="10">
        <f>TI_EHG_E!G40+TI_CO_E!G40+TI_BF_E!G40+TI_GW_E!G40+TI_RPI_E!G40+TI_PF_E!G40+TI_BKBPB_E!G40+TI_CL_E!G40+TI_BNG_E!G40+TI_LBB_E!G40+TI_CPP_E!G40+TI_GTL_E!G40+TI_NSP_E!G40</f>
        <v>1.065004299226139</v>
      </c>
      <c r="H40" s="10">
        <f>TI_EHG_E!H40+TI_CO_E!H40+TI_BF_E!H40+TI_GW_E!H40+TI_RPI_E!H40+TI_PF_E!H40+TI_BKBPB_E!H40+TI_CL_E!H40+TI_BNG_E!H40+TI_LBB_E!H40+TI_CPP_E!H40+TI_GTL_E!H40+TI_NSP_E!H40</f>
        <v>52.185640584694752</v>
      </c>
      <c r="I40" s="10">
        <f>TI_EHG_E!I40+TI_CO_E!I40+TI_BF_E!I40+TI_GW_E!I40+TI_RPI_E!I40+TI_PF_E!I40+TI_BKBPB_E!I40+TI_CL_E!I40+TI_BNG_E!I40+TI_LBB_E!I40+TI_CPP_E!I40+TI_GTL_E!I40+TI_NSP_E!I40</f>
        <v>8.5201203783318995</v>
      </c>
      <c r="J40" s="10">
        <f>TI_EHG_E!J40+TI_CO_E!J40+TI_BF_E!J40+TI_GW_E!J40+TI_RPI_E!J40+TI_PF_E!J40+TI_BKBPB_E!J40+TI_CL_E!J40+TI_BNG_E!J40+TI_LBB_E!J40+TI_CPP_E!J40+TI_GTL_E!J40+TI_NSP_E!J40</f>
        <v>7.1892519346517627</v>
      </c>
      <c r="K40" s="10">
        <f>TI_EHG_E!K40+TI_CO_E!K40+TI_BF_E!K40+TI_GW_E!K40+TI_RPI_E!K40+TI_PF_E!K40+TI_BKBPB_E!K40+TI_CL_E!K40+TI_BNG_E!K40+TI_LBB_E!K40+TI_CPP_E!K40+TI_GTL_E!K40+TI_NSP_E!K40</f>
        <v>1.026999140154772</v>
      </c>
      <c r="L40" s="10">
        <f>TI_EHG_E!L40+TI_CO_E!L40+TI_BF_E!L40+TI_GW_E!L40+TI_RPI_E!L40+TI_PF_E!L40+TI_BKBPB_E!L40+TI_CL_E!L40+TI_BNG_E!L40+TI_LBB_E!L40+TI_CPP_E!L40+TI_GTL_E!L40+TI_NSP_E!L40</f>
        <v>0</v>
      </c>
      <c r="M40" s="10">
        <f>TI_EHG_E!M40+TI_CO_E!M40+TI_BF_E!M40+TI_GW_E!M40+TI_RPI_E!M40+TI_PF_E!M40+TI_BKBPB_E!M40+TI_CL_E!M40+TI_BNG_E!M40+TI_LBB_E!M40+TI_CPP_E!M40+TI_GTL_E!M40+TI_NSP_E!M40</f>
        <v>0</v>
      </c>
      <c r="N40" s="10">
        <f>TI_EHG_E!N40+TI_CO_E!N40+TI_BF_E!N40+TI_GW_E!N40+TI_RPI_E!N40+TI_PF_E!N40+TI_BKBPB_E!N40+TI_CL_E!N40+TI_BNG_E!N40+TI_LBB_E!N40+TI_CPP_E!N40+TI_GTL_E!N40+TI_NSP_E!N40</f>
        <v>0</v>
      </c>
      <c r="O40" s="10">
        <f>TI_EHG_E!O40+TI_CO_E!O40+TI_BF_E!O40+TI_GW_E!O40+TI_RPI_E!O40+TI_PF_E!O40+TI_BKBPB_E!O40+TI_CL_E!O40+TI_BNG_E!O40+TI_LBB_E!O40+TI_CPP_E!O40+TI_GTL_E!O40+TI_NSP_E!O40</f>
        <v>0</v>
      </c>
      <c r="P40" s="10">
        <f>TI_EHG_E!P40+TI_CO_E!P40+TI_BF_E!P40+TI_GW_E!P40+TI_RPI_E!P40+TI_PF_E!P40+TI_BKBPB_E!P40+TI_CL_E!P40+TI_BNG_E!P40+TI_LBB_E!P40+TI_CPP_E!P40+TI_GTL_E!P40+TI_NSP_E!P40</f>
        <v>0</v>
      </c>
      <c r="Q40" s="10">
        <f>TI_EHG_E!Q40+TI_CO_E!Q40+TI_BF_E!Q40+TI_GW_E!Q40+TI_RPI_E!Q40+TI_PF_E!Q40+TI_BKBPB_E!Q40+TI_CL_E!Q40+TI_BNG_E!Q40+TI_LBB_E!Q40+TI_CPP_E!Q40+TI_GTL_E!Q40+TI_NSP_E!Q40</f>
        <v>0</v>
      </c>
      <c r="R40" s="10">
        <f>TI_EHG_E!R40+TI_CO_E!R40+TI_BF_E!R40+TI_GW_E!R40+TI_RPI_E!R40+TI_PF_E!R40+TI_BKBPB_E!R40+TI_CL_E!R40+TI_BNG_E!R40+TI_LBB_E!R40+TI_CPP_E!R40+TI_GTL_E!R40+TI_NSP_E!R40</f>
        <v>0</v>
      </c>
      <c r="S40" s="10">
        <f>TI_EHG_E!S40+TI_CO_E!S40+TI_BF_E!S40+TI_GW_E!S40+TI_RPI_E!S40+TI_PF_E!S40+TI_BKBPB_E!S40+TI_CL_E!S40+TI_BNG_E!S40+TI_LBB_E!S40+TI_CPP_E!S40+TI_GTL_E!S40+TI_NSP_E!S40</f>
        <v>0</v>
      </c>
      <c r="T40" s="10">
        <f>TI_EHG_E!T40+TI_CO_E!T40+TI_BF_E!T40+TI_GW_E!T40+TI_RPI_E!T40+TI_PF_E!T40+TI_BKBPB_E!T40+TI_CL_E!T40+TI_BNG_E!T40+TI_LBB_E!T40+TI_CPP_E!T40+TI_GTL_E!T40+TI_NSP_E!T40</f>
        <v>0</v>
      </c>
      <c r="U40" s="10">
        <f>TI_EHG_E!U40+TI_CO_E!U40+TI_BF_E!U40+TI_GW_E!U40+TI_RPI_E!U40+TI_PF_E!U40+TI_BKBPB_E!U40+TI_CL_E!U40+TI_BNG_E!U40+TI_LBB_E!U40+TI_CPP_E!U40+TI_GTL_E!U40+TI_NSP_E!U40</f>
        <v>0</v>
      </c>
      <c r="V40" s="10">
        <f>TI_EHG_E!V40+TI_CO_E!V40+TI_BF_E!V40+TI_GW_E!V40+TI_RPI_E!V40+TI_PF_E!V40+TI_BKBPB_E!V40+TI_CL_E!V40+TI_BNG_E!V40+TI_LBB_E!V40+TI_CPP_E!V40+TI_GTL_E!V40+TI_NSP_E!V40</f>
        <v>0</v>
      </c>
      <c r="W40" s="10">
        <f>TI_EHG_E!W40+TI_CO_E!W40+TI_BF_E!W40+TI_GW_E!W40+TI_RPI_E!W40+TI_PF_E!W40+TI_BKBPB_E!W40+TI_CL_E!W40+TI_BNG_E!W40+TI_LBB_E!W40+TI_CPP_E!W40+TI_GTL_E!W40+TI_NSP_E!W40</f>
        <v>0</v>
      </c>
      <c r="X40" s="10">
        <f>TI_EHG_E!X40+TI_CO_E!X40+TI_BF_E!X40+TI_GW_E!X40+TI_RPI_E!X40+TI_PF_E!X40+TI_BKBPB_E!X40+TI_CL_E!X40+TI_BNG_E!X40+TI_LBB_E!X40+TI_CPP_E!X40+TI_GTL_E!X40+TI_NSP_E!X40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TI_EHG_E!C41+TI_CO_E!C41+TI_BF_E!C41+TI_GW_E!C41+TI_RPI_E!C41+TI_PF_E!C41+TI_BKBPB_E!C41+TI_CL_E!C41+TI_BNG_E!C41+TI_LBB_E!C41+TI_CPP_E!C41+TI_GTL_E!C41+TI_NSP_E!C41</f>
        <v>0</v>
      </c>
      <c r="D41" s="10">
        <f>TI_EHG_E!D41+TI_CO_E!D41+TI_BF_E!D41+TI_GW_E!D41+TI_RPI_E!D41+TI_PF_E!D41+TI_BKBPB_E!D41+TI_CL_E!D41+TI_BNG_E!D41+TI_LBB_E!D41+TI_CPP_E!D41+TI_GTL_E!D41+TI_NSP_E!D41</f>
        <v>0</v>
      </c>
      <c r="E41" s="10">
        <f>TI_EHG_E!E41+TI_CO_E!E41+TI_BF_E!E41+TI_GW_E!E41+TI_RPI_E!E41+TI_PF_E!E41+TI_BKBPB_E!E41+TI_CL_E!E41+TI_BNG_E!E41+TI_LBB_E!E41+TI_CPP_E!E41+TI_GTL_E!E41+TI_NSP_E!E41</f>
        <v>0</v>
      </c>
      <c r="F41" s="10">
        <f>TI_EHG_E!F41+TI_CO_E!F41+TI_BF_E!F41+TI_GW_E!F41+TI_RPI_E!F41+TI_PF_E!F41+TI_BKBPB_E!F41+TI_CL_E!F41+TI_BNG_E!F41+TI_LBB_E!F41+TI_CPP_E!F41+TI_GTL_E!F41+TI_NSP_E!F41</f>
        <v>1.0461736887360269</v>
      </c>
      <c r="G41" s="10">
        <f>TI_EHG_E!G41+TI_CO_E!G41+TI_BF_E!G41+TI_GW_E!G41+TI_RPI_E!G41+TI_PF_E!G41+TI_BKBPB_E!G41+TI_CL_E!G41+TI_BNG_E!G41+TI_LBB_E!G41+TI_CPP_E!G41+TI_GTL_E!G41+TI_NSP_E!G41</f>
        <v>0</v>
      </c>
      <c r="H41" s="10">
        <f>TI_EHG_E!H41+TI_CO_E!H41+TI_BF_E!H41+TI_GW_E!H41+TI_RPI_E!H41+TI_PF_E!H41+TI_BKBPB_E!H41+TI_CL_E!H41+TI_BNG_E!H41+TI_LBB_E!H41+TI_CPP_E!H41+TI_GTL_E!H41+TI_NSP_E!H41</f>
        <v>1.0449699054170249</v>
      </c>
      <c r="I41" s="10">
        <f>TI_EHG_E!I41+TI_CO_E!I41+TI_BF_E!I41+TI_GW_E!I41+TI_RPI_E!I41+TI_PF_E!I41+TI_BKBPB_E!I41+TI_CL_E!I41+TI_BNG_E!I41+TI_LBB_E!I41+TI_CPP_E!I41+TI_GTL_E!I41+TI_NSP_E!I41</f>
        <v>1.0449699054170249</v>
      </c>
      <c r="J41" s="10">
        <f>TI_EHG_E!J41+TI_CO_E!J41+TI_BF_E!J41+TI_GW_E!J41+TI_RPI_E!J41+TI_PF_E!J41+TI_BKBPB_E!J41+TI_CL_E!J41+TI_BNG_E!J41+TI_LBB_E!J41+TI_CPP_E!J41+TI_GTL_E!J41+TI_NSP_E!J41</f>
        <v>1.0449699054170249</v>
      </c>
      <c r="K41" s="10">
        <f>TI_EHG_E!K41+TI_CO_E!K41+TI_BF_E!K41+TI_GW_E!K41+TI_RPI_E!K41+TI_PF_E!K41+TI_BKBPB_E!K41+TI_CL_E!K41+TI_BNG_E!K41+TI_LBB_E!K41+TI_CPP_E!K41+TI_GTL_E!K41+TI_NSP_E!K41</f>
        <v>1.0449699054170249</v>
      </c>
      <c r="L41" s="10">
        <f>TI_EHG_E!L41+TI_CO_E!L41+TI_BF_E!L41+TI_GW_E!L41+TI_RPI_E!L41+TI_PF_E!L41+TI_BKBPB_E!L41+TI_CL_E!L41+TI_BNG_E!L41+TI_LBB_E!L41+TI_CPP_E!L41+TI_GTL_E!L41+TI_NSP_E!L41</f>
        <v>0</v>
      </c>
      <c r="M41" s="10">
        <f>TI_EHG_E!M41+TI_CO_E!M41+TI_BF_E!M41+TI_GW_E!M41+TI_RPI_E!M41+TI_PF_E!M41+TI_BKBPB_E!M41+TI_CL_E!M41+TI_BNG_E!M41+TI_LBB_E!M41+TI_CPP_E!M41+TI_GTL_E!M41+TI_NSP_E!M41</f>
        <v>0</v>
      </c>
      <c r="N41" s="10">
        <f>TI_EHG_E!N41+TI_CO_E!N41+TI_BF_E!N41+TI_GW_E!N41+TI_RPI_E!N41+TI_PF_E!N41+TI_BKBPB_E!N41+TI_CL_E!N41+TI_BNG_E!N41+TI_LBB_E!N41+TI_CPP_E!N41+TI_GTL_E!N41+TI_NSP_E!N41</f>
        <v>0</v>
      </c>
      <c r="O41" s="10">
        <f>TI_EHG_E!O41+TI_CO_E!O41+TI_BF_E!O41+TI_GW_E!O41+TI_RPI_E!O41+TI_PF_E!O41+TI_BKBPB_E!O41+TI_CL_E!O41+TI_BNG_E!O41+TI_LBB_E!O41+TI_CPP_E!O41+TI_GTL_E!O41+TI_NSP_E!O41</f>
        <v>0</v>
      </c>
      <c r="P41" s="10">
        <f>TI_EHG_E!P41+TI_CO_E!P41+TI_BF_E!P41+TI_GW_E!P41+TI_RPI_E!P41+TI_PF_E!P41+TI_BKBPB_E!P41+TI_CL_E!P41+TI_BNG_E!P41+TI_LBB_E!P41+TI_CPP_E!P41+TI_GTL_E!P41+TI_NSP_E!P41</f>
        <v>0</v>
      </c>
      <c r="Q41" s="10">
        <f>TI_EHG_E!Q41+TI_CO_E!Q41+TI_BF_E!Q41+TI_GW_E!Q41+TI_RPI_E!Q41+TI_PF_E!Q41+TI_BKBPB_E!Q41+TI_CL_E!Q41+TI_BNG_E!Q41+TI_LBB_E!Q41+TI_CPP_E!Q41+TI_GTL_E!Q41+TI_NSP_E!Q41</f>
        <v>0</v>
      </c>
      <c r="R41" s="10">
        <f>TI_EHG_E!R41+TI_CO_E!R41+TI_BF_E!R41+TI_GW_E!R41+TI_RPI_E!R41+TI_PF_E!R41+TI_BKBPB_E!R41+TI_CL_E!R41+TI_BNG_E!R41+TI_LBB_E!R41+TI_CPP_E!R41+TI_GTL_E!R41+TI_NSP_E!R41</f>
        <v>0</v>
      </c>
      <c r="S41" s="10">
        <f>TI_EHG_E!S41+TI_CO_E!S41+TI_BF_E!S41+TI_GW_E!S41+TI_RPI_E!S41+TI_PF_E!S41+TI_BKBPB_E!S41+TI_CL_E!S41+TI_BNG_E!S41+TI_LBB_E!S41+TI_CPP_E!S41+TI_GTL_E!S41+TI_NSP_E!S41</f>
        <v>0</v>
      </c>
      <c r="T41" s="10">
        <f>TI_EHG_E!T41+TI_CO_E!T41+TI_BF_E!T41+TI_GW_E!T41+TI_RPI_E!T41+TI_PF_E!T41+TI_BKBPB_E!T41+TI_CL_E!T41+TI_BNG_E!T41+TI_LBB_E!T41+TI_CPP_E!T41+TI_GTL_E!T41+TI_NSP_E!T41</f>
        <v>0</v>
      </c>
      <c r="U41" s="10">
        <f>TI_EHG_E!U41+TI_CO_E!U41+TI_BF_E!U41+TI_GW_E!U41+TI_RPI_E!U41+TI_PF_E!U41+TI_BKBPB_E!U41+TI_CL_E!U41+TI_BNG_E!U41+TI_LBB_E!U41+TI_CPP_E!U41+TI_GTL_E!U41+TI_NSP_E!U41</f>
        <v>0</v>
      </c>
      <c r="V41" s="10">
        <f>TI_EHG_E!V41+TI_CO_E!V41+TI_BF_E!V41+TI_GW_E!V41+TI_RPI_E!V41+TI_PF_E!V41+TI_BKBPB_E!V41+TI_CL_E!V41+TI_BNG_E!V41+TI_LBB_E!V41+TI_CPP_E!V41+TI_GTL_E!V41+TI_NSP_E!V41</f>
        <v>0</v>
      </c>
      <c r="W41" s="10">
        <f>TI_EHG_E!W41+TI_CO_E!W41+TI_BF_E!W41+TI_GW_E!W41+TI_RPI_E!W41+TI_PF_E!W41+TI_BKBPB_E!W41+TI_CL_E!W41+TI_BNG_E!W41+TI_LBB_E!W41+TI_CPP_E!W41+TI_GTL_E!W41+TI_NSP_E!W41</f>
        <v>0</v>
      </c>
      <c r="X41" s="10">
        <f>TI_EHG_E!X41+TI_CO_E!X41+TI_BF_E!X41+TI_GW_E!X41+TI_RPI_E!X41+TI_PF_E!X41+TI_BKBPB_E!X41+TI_CL_E!X41+TI_BNG_E!X41+TI_LBB_E!X41+TI_CPP_E!X41+TI_GTL_E!X41+TI_NSP_E!X41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TI_EHG_E!C42+TI_CO_E!C42+TI_BF_E!C42+TI_GW_E!C42+TI_RPI_E!C42+TI_PF_E!C42+TI_BKBPB_E!C42+TI_CL_E!C42+TI_BNG_E!C42+TI_LBB_E!C42+TI_CPP_E!C42+TI_GTL_E!C42+TI_NSP_E!C42</f>
        <v>11.691487532244199</v>
      </c>
      <c r="D42" s="10">
        <f>TI_EHG_E!D42+TI_CO_E!D42+TI_BF_E!D42+TI_GW_E!D42+TI_RPI_E!D42+TI_PF_E!D42+TI_BKBPB_E!D42+TI_CL_E!D42+TI_BNG_E!D42+TI_LBB_E!D42+TI_CPP_E!D42+TI_GTL_E!D42+TI_NSP_E!D42</f>
        <v>0</v>
      </c>
      <c r="E42" s="10">
        <f>TI_EHG_E!E42+TI_CO_E!E42+TI_BF_E!E42+TI_GW_E!E42+TI_RPI_E!E42+TI_PF_E!E42+TI_BKBPB_E!E42+TI_CL_E!E42+TI_BNG_E!E42+TI_LBB_E!E42+TI_CPP_E!E42+TI_GTL_E!E42+TI_NSP_E!E42</f>
        <v>0</v>
      </c>
      <c r="F42" s="10">
        <f>TI_EHG_E!F42+TI_CO_E!F42+TI_BF_E!F42+TI_GW_E!F42+TI_RPI_E!F42+TI_PF_E!F42+TI_BKBPB_E!F42+TI_CL_E!F42+TI_BNG_E!F42+TI_LBB_E!F42+TI_CPP_E!F42+TI_GTL_E!F42+TI_NSP_E!F42</f>
        <v>0</v>
      </c>
      <c r="G42" s="10">
        <f>TI_EHG_E!G42+TI_CO_E!G42+TI_BF_E!G42+TI_GW_E!G42+TI_RPI_E!G42+TI_PF_E!G42+TI_BKBPB_E!G42+TI_CL_E!G42+TI_BNG_E!G42+TI_LBB_E!G42+TI_CPP_E!G42+TI_GTL_E!G42+TI_NSP_E!G42</f>
        <v>0</v>
      </c>
      <c r="H42" s="10">
        <f>TI_EHG_E!H42+TI_CO_E!H42+TI_BF_E!H42+TI_GW_E!H42+TI_RPI_E!H42+TI_PF_E!H42+TI_BKBPB_E!H42+TI_CL_E!H42+TI_BNG_E!H42+TI_LBB_E!H42+TI_CPP_E!H42+TI_GTL_E!H42+TI_NSP_E!H42</f>
        <v>0</v>
      </c>
      <c r="I42" s="10">
        <f>TI_EHG_E!I42+TI_CO_E!I42+TI_BF_E!I42+TI_GW_E!I42+TI_RPI_E!I42+TI_PF_E!I42+TI_BKBPB_E!I42+TI_CL_E!I42+TI_BNG_E!I42+TI_LBB_E!I42+TI_CPP_E!I42+TI_GTL_E!I42+TI_NSP_E!I42</f>
        <v>0</v>
      </c>
      <c r="J42" s="10">
        <f>TI_EHG_E!J42+TI_CO_E!J42+TI_BF_E!J42+TI_GW_E!J42+TI_RPI_E!J42+TI_PF_E!J42+TI_BKBPB_E!J42+TI_CL_E!J42+TI_BNG_E!J42+TI_LBB_E!J42+TI_CPP_E!J42+TI_GTL_E!J42+TI_NSP_E!J42</f>
        <v>8.4073946689595864</v>
      </c>
      <c r="K42" s="10">
        <f>TI_EHG_E!K42+TI_CO_E!K42+TI_BF_E!K42+TI_GW_E!K42+TI_RPI_E!K42+TI_PF_E!K42+TI_BKBPB_E!K42+TI_CL_E!K42+TI_BNG_E!K42+TI_LBB_E!K42+TI_CPP_E!K42+TI_GTL_E!K42+TI_NSP_E!K42</f>
        <v>10.50920034393809</v>
      </c>
      <c r="L42" s="10">
        <f>TI_EHG_E!L42+TI_CO_E!L42+TI_BF_E!L42+TI_GW_E!L42+TI_RPI_E!L42+TI_PF_E!L42+TI_BKBPB_E!L42+TI_CL_E!L42+TI_BNG_E!L42+TI_LBB_E!L42+TI_CPP_E!L42+TI_GTL_E!L42+TI_NSP_E!L42</f>
        <v>0</v>
      </c>
      <c r="M42" s="10">
        <f>TI_EHG_E!M42+TI_CO_E!M42+TI_BF_E!M42+TI_GW_E!M42+TI_RPI_E!M42+TI_PF_E!M42+TI_BKBPB_E!M42+TI_CL_E!M42+TI_BNG_E!M42+TI_LBB_E!M42+TI_CPP_E!M42+TI_GTL_E!M42+TI_NSP_E!M42</f>
        <v>0</v>
      </c>
      <c r="N42" s="10">
        <f>TI_EHG_E!N42+TI_CO_E!N42+TI_BF_E!N42+TI_GW_E!N42+TI_RPI_E!N42+TI_PF_E!N42+TI_BKBPB_E!N42+TI_CL_E!N42+TI_BNG_E!N42+TI_LBB_E!N42+TI_CPP_E!N42+TI_GTL_E!N42+TI_NSP_E!N42</f>
        <v>0</v>
      </c>
      <c r="O42" s="10">
        <f>TI_EHG_E!O42+TI_CO_E!O42+TI_BF_E!O42+TI_GW_E!O42+TI_RPI_E!O42+TI_PF_E!O42+TI_BKBPB_E!O42+TI_CL_E!O42+TI_BNG_E!O42+TI_LBB_E!O42+TI_CPP_E!O42+TI_GTL_E!O42+TI_NSP_E!O42</f>
        <v>0</v>
      </c>
      <c r="P42" s="10">
        <f>TI_EHG_E!P42+TI_CO_E!P42+TI_BF_E!P42+TI_GW_E!P42+TI_RPI_E!P42+TI_PF_E!P42+TI_BKBPB_E!P42+TI_CL_E!P42+TI_BNG_E!P42+TI_LBB_E!P42+TI_CPP_E!P42+TI_GTL_E!P42+TI_NSP_E!P42</f>
        <v>2.1018056749785039</v>
      </c>
      <c r="Q42" s="10">
        <f>TI_EHG_E!Q42+TI_CO_E!Q42+TI_BF_E!Q42+TI_GW_E!Q42+TI_RPI_E!Q42+TI_PF_E!Q42+TI_BKBPB_E!Q42+TI_CL_E!Q42+TI_BNG_E!Q42+TI_LBB_E!Q42+TI_CPP_E!Q42+TI_GTL_E!Q42+TI_NSP_E!Q42</f>
        <v>403.55408426483223</v>
      </c>
      <c r="R42" s="10">
        <f>TI_EHG_E!R42+TI_CO_E!R42+TI_BF_E!R42+TI_GW_E!R42+TI_RPI_E!R42+TI_PF_E!R42+TI_BKBPB_E!R42+TI_CL_E!R42+TI_BNG_E!R42+TI_LBB_E!R42+TI_CPP_E!R42+TI_GTL_E!R42+TI_NSP_E!R42</f>
        <v>357.3134995700774</v>
      </c>
      <c r="S42" s="10">
        <f>TI_EHG_E!S42+TI_CO_E!S42+TI_BF_E!S42+TI_GW_E!S42+TI_RPI_E!S42+TI_PF_E!S42+TI_BKBPB_E!S42+TI_CL_E!S42+TI_BNG_E!S42+TI_LBB_E!S42+TI_CPP_E!S42+TI_GTL_E!S42+TI_NSP_E!S42</f>
        <v>256.42493551160783</v>
      </c>
      <c r="T42" s="10">
        <f>TI_EHG_E!T42+TI_CO_E!T42+TI_BF_E!T42+TI_GW_E!T42+TI_RPI_E!T42+TI_PF_E!T42+TI_BKBPB_E!T42+TI_CL_E!T42+TI_BNG_E!T42+TI_LBB_E!T42+TI_CPP_E!T42+TI_GTL_E!T42+TI_NSP_E!T42</f>
        <v>346.62975064488398</v>
      </c>
      <c r="U42" s="10">
        <f>TI_EHG_E!U42+TI_CO_E!U42+TI_BF_E!U42+TI_GW_E!U42+TI_RPI_E!U42+TI_PF_E!U42+TI_BKBPB_E!U42+TI_CL_E!U42+TI_BNG_E!U42+TI_LBB_E!U42+TI_CPP_E!U42+TI_GTL_E!U42+TI_NSP_E!U42</f>
        <v>345.20687876182279</v>
      </c>
      <c r="V42" s="10">
        <f>TI_EHG_E!V42+TI_CO_E!V42+TI_BF_E!V42+TI_GW_E!V42+TI_RPI_E!V42+TI_PF_E!V42+TI_BKBPB_E!V42+TI_CL_E!V42+TI_BNG_E!V42+TI_LBB_E!V42+TI_CPP_E!V42+TI_GTL_E!V42+TI_NSP_E!V42</f>
        <v>230.58280309544281</v>
      </c>
      <c r="W42" s="10">
        <f>TI_EHG_E!W42+TI_CO_E!W42+TI_BF_E!W42+TI_GW_E!W42+TI_RPI_E!W42+TI_PF_E!W42+TI_BKBPB_E!W42+TI_CL_E!W42+TI_BNG_E!W42+TI_LBB_E!W42+TI_CPP_E!W42+TI_GTL_E!W42+TI_NSP_E!W42</f>
        <v>254.96199484092861</v>
      </c>
      <c r="X42" s="10">
        <f>TI_EHG_E!X42+TI_CO_E!X42+TI_BF_E!X42+TI_GW_E!X42+TI_RPI_E!X42+TI_PF_E!X42+TI_BKBPB_E!X42+TI_CL_E!X42+TI_BNG_E!X42+TI_LBB_E!X42+TI_CPP_E!X42+TI_GTL_E!X42+TI_NSP_E!X42</f>
        <v>272.14049871023218</v>
      </c>
    </row>
    <row r="43" spans="1:24" ht="11.25" customHeight="1" x14ac:dyDescent="0.2">
      <c r="A43" s="41" t="s">
        <v>73</v>
      </c>
      <c r="B43" s="9" t="s">
        <v>74</v>
      </c>
      <c r="C43" s="10">
        <f>TI_EHG_E!C43+TI_CO_E!C43+TI_BF_E!C43+TI_GW_E!C43+TI_RPI_E!C43+TI_PF_E!C43+TI_BKBPB_E!C43+TI_CL_E!C43+TI_BNG_E!C43+TI_LBB_E!C43+TI_CPP_E!C43+TI_GTL_E!C43+TI_NSP_E!C43</f>
        <v>46.571367153912306</v>
      </c>
      <c r="D43" s="10">
        <f>TI_EHG_E!D43+TI_CO_E!D43+TI_BF_E!D43+TI_GW_E!D43+TI_RPI_E!D43+TI_PF_E!D43+TI_BKBPB_E!D43+TI_CL_E!D43+TI_BNG_E!D43+TI_LBB_E!D43+TI_CPP_E!D43+TI_GTL_E!D43+TI_NSP_E!D43</f>
        <v>35.18727429062767</v>
      </c>
      <c r="E43" s="10">
        <f>TI_EHG_E!E43+TI_CO_E!E43+TI_BF_E!E43+TI_GW_E!E43+TI_RPI_E!E43+TI_PF_E!E43+TI_BKBPB_E!E43+TI_CL_E!E43+TI_BNG_E!E43+TI_LBB_E!E43+TI_CPP_E!E43+TI_GTL_E!E43+TI_NSP_E!E43</f>
        <v>36.222098022355965</v>
      </c>
      <c r="F43" s="10">
        <f>TI_EHG_E!F43+TI_CO_E!F43+TI_BF_E!F43+TI_GW_E!F43+TI_RPI_E!F43+TI_PF_E!F43+TI_BKBPB_E!F43+TI_CL_E!F43+TI_BNG_E!F43+TI_LBB_E!F43+TI_CPP_E!F43+TI_GTL_E!F43+TI_NSP_E!F43</f>
        <v>46.571367153912306</v>
      </c>
      <c r="G43" s="10">
        <f>TI_EHG_E!G43+TI_CO_E!G43+TI_BF_E!G43+TI_GW_E!G43+TI_RPI_E!G43+TI_PF_E!G43+TI_BKBPB_E!G43+TI_CL_E!G43+TI_BNG_E!G43+TI_LBB_E!G43+TI_CPP_E!G43+TI_GTL_E!G43+TI_NSP_E!G43</f>
        <v>24.838005159071361</v>
      </c>
      <c r="H43" s="10">
        <f>TI_EHG_E!H43+TI_CO_E!H43+TI_BF_E!H43+TI_GW_E!H43+TI_RPI_E!H43+TI_PF_E!H43+TI_BKBPB_E!H43+TI_CL_E!H43+TI_BNG_E!H43+TI_LBB_E!H43+TI_CPP_E!H43+TI_GTL_E!H43+TI_NSP_E!H43</f>
        <v>25.873000859845231</v>
      </c>
      <c r="I43" s="10">
        <f>TI_EHG_E!I43+TI_CO_E!I43+TI_BF_E!I43+TI_GW_E!I43+TI_RPI_E!I43+TI_PF_E!I43+TI_BKBPB_E!I43+TI_CL_E!I43+TI_BNG_E!I43+TI_LBB_E!I43+TI_CPP_E!I43+TI_GTL_E!I43+TI_NSP_E!I43</f>
        <v>62.649269131556323</v>
      </c>
      <c r="J43" s="10">
        <f>TI_EHG_E!J43+TI_CO_E!J43+TI_BF_E!J43+TI_GW_E!J43+TI_RPI_E!J43+TI_PF_E!J43+TI_BKBPB_E!J43+TI_CL_E!J43+TI_BNG_E!J43+TI_LBB_E!J43+TI_CPP_E!J43+TI_GTL_E!J43+TI_NSP_E!J43</f>
        <v>66.757351676698192</v>
      </c>
      <c r="K43" s="10">
        <f>TI_EHG_E!K43+TI_CO_E!K43+TI_BF_E!K43+TI_GW_E!K43+TI_RPI_E!K43+TI_PF_E!K43+TI_BKBPB_E!K43+TI_CL_E!K43+TI_BNG_E!K43+TI_LBB_E!K43+TI_CPP_E!K43+TI_GTL_E!K43+TI_NSP_E!K43</f>
        <v>21.567669819432503</v>
      </c>
      <c r="L43" s="10">
        <f>TI_EHG_E!L43+TI_CO_E!L43+TI_BF_E!L43+TI_GW_E!L43+TI_RPI_E!L43+TI_PF_E!L43+TI_BKBPB_E!L43+TI_CL_E!L43+TI_BNG_E!L43+TI_LBB_E!L43+TI_CPP_E!L43+TI_GTL_E!L43+TI_NSP_E!L43</f>
        <v>22.594754944110061</v>
      </c>
      <c r="M43" s="10">
        <f>TI_EHG_E!M43+TI_CO_E!M43+TI_BF_E!M43+TI_GW_E!M43+TI_RPI_E!M43+TI_PF_E!M43+TI_BKBPB_E!M43+TI_CL_E!M43+TI_BNG_E!M43+TI_LBB_E!M43+TI_CPP_E!M43+TI_GTL_E!M43+TI_NSP_E!M43</f>
        <v>27.729922613929492</v>
      </c>
      <c r="N43" s="10">
        <f>TI_EHG_E!N43+TI_CO_E!N43+TI_BF_E!N43+TI_GW_E!N43+TI_RPI_E!N43+TI_PF_E!N43+TI_BKBPB_E!N43+TI_CL_E!N43+TI_BNG_E!N43+TI_LBB_E!N43+TI_CPP_E!N43+TI_GTL_E!N43+TI_NSP_E!N43</f>
        <v>35.946259673258808</v>
      </c>
      <c r="O43" s="10">
        <f>TI_EHG_E!O43+TI_CO_E!O43+TI_BF_E!O43+TI_GW_E!O43+TI_RPI_E!O43+TI_PF_E!O43+TI_BKBPB_E!O43+TI_CL_E!O43+TI_BNG_E!O43+TI_LBB_E!O43+TI_CPP_E!O43+TI_GTL_E!O43+TI_NSP_E!O43</f>
        <v>20.540670679277731</v>
      </c>
      <c r="P43" s="10">
        <f>TI_EHG_E!P43+TI_CO_E!P43+TI_BF_E!P43+TI_GW_E!P43+TI_RPI_E!P43+TI_PF_E!P43+TI_BKBPB_E!P43+TI_CL_E!P43+TI_BNG_E!P43+TI_LBB_E!P43+TI_CPP_E!P43+TI_GTL_E!P43+TI_NSP_E!P43</f>
        <v>19.51367153912296</v>
      </c>
      <c r="Q43" s="10">
        <f>TI_EHG_E!Q43+TI_CO_E!Q43+TI_BF_E!Q43+TI_GW_E!Q43+TI_RPI_E!Q43+TI_PF_E!Q43+TI_BKBPB_E!Q43+TI_CL_E!Q43+TI_BNG_E!Q43+TI_LBB_E!Q43+TI_CPP_E!Q43+TI_GTL_E!Q43+TI_NSP_E!Q43</f>
        <v>20.540670679277731</v>
      </c>
      <c r="R43" s="10">
        <f>TI_EHG_E!R43+TI_CO_E!R43+TI_BF_E!R43+TI_GW_E!R43+TI_RPI_E!R43+TI_PF_E!R43+TI_BKBPB_E!R43+TI_CL_E!R43+TI_BNG_E!R43+TI_LBB_E!R43+TI_CPP_E!R43+TI_GTL_E!R43+TI_NSP_E!R43</f>
        <v>21.56775580395529</v>
      </c>
      <c r="S43" s="10">
        <f>TI_EHG_E!S43+TI_CO_E!S43+TI_BF_E!S43+TI_GW_E!S43+TI_RPI_E!S43+TI_PF_E!S43+TI_BKBPB_E!S43+TI_CL_E!S43+TI_BNG_E!S43+TI_LBB_E!S43+TI_CPP_E!S43+TI_GTL_E!S43+TI_NSP_E!S43</f>
        <v>17.45967325881341</v>
      </c>
      <c r="T43" s="10">
        <f>TI_EHG_E!T43+TI_CO_E!T43+TI_BF_E!T43+TI_GW_E!T43+TI_RPI_E!T43+TI_PF_E!T43+TI_BKBPB_E!T43+TI_CL_E!T43+TI_BNG_E!T43+TI_LBB_E!T43+TI_CPP_E!T43+TI_GTL_E!T43+TI_NSP_E!T43</f>
        <v>17.709200343938086</v>
      </c>
      <c r="U43" s="10">
        <f>TI_EHG_E!U43+TI_CO_E!U43+TI_BF_E!U43+TI_GW_E!U43+TI_RPI_E!U43+TI_PF_E!U43+TI_BKBPB_E!U43+TI_CL_E!U43+TI_BNG_E!U43+TI_LBB_E!U43+TI_CPP_E!U43+TI_GTL_E!U43+TI_NSP_E!U43</f>
        <v>16.52295786758383</v>
      </c>
      <c r="V43" s="10">
        <f>TI_EHG_E!V43+TI_CO_E!V43+TI_BF_E!V43+TI_GW_E!V43+TI_RPI_E!V43+TI_PF_E!V43+TI_BKBPB_E!V43+TI_CL_E!V43+TI_BNG_E!V43+TI_LBB_E!V43+TI_CPP_E!V43+TI_GTL_E!V43+TI_NSP_E!V43</f>
        <v>15.540154772141014</v>
      </c>
      <c r="W43" s="10">
        <f>TI_EHG_E!W43+TI_CO_E!W43+TI_BF_E!W43+TI_GW_E!W43+TI_RPI_E!W43+TI_PF_E!W43+TI_BKBPB_E!W43+TI_CL_E!W43+TI_BNG_E!W43+TI_LBB_E!W43+TI_CPP_E!W43+TI_GTL_E!W43+TI_NSP_E!W43</f>
        <v>15.573000859845225</v>
      </c>
      <c r="X43" s="10">
        <f>TI_EHG_E!X43+TI_CO_E!X43+TI_BF_E!X43+TI_GW_E!X43+TI_RPI_E!X43+TI_PF_E!X43+TI_BKBPB_E!X43+TI_CL_E!X43+TI_BNG_E!X43+TI_LBB_E!X43+TI_CPP_E!X43+TI_GTL_E!X43+TI_NSP_E!X43</f>
        <v>15.056405846947547</v>
      </c>
    </row>
    <row r="44" spans="1:24" ht="11.25" customHeight="1" x14ac:dyDescent="0.2">
      <c r="A44" s="41" t="s">
        <v>75</v>
      </c>
      <c r="B44" s="9" t="s">
        <v>76</v>
      </c>
      <c r="C44" s="10">
        <f>TI_EHG_E!C44+TI_CO_E!C44+TI_BF_E!C44+TI_GW_E!C44+TI_RPI_E!C44+TI_PF_E!C44+TI_BKBPB_E!C44+TI_CL_E!C44+TI_BNG_E!C44+TI_LBB_E!C44+TI_CPP_E!C44+TI_GTL_E!C44+TI_NSP_E!C44</f>
        <v>1744.6069647463451</v>
      </c>
      <c r="D44" s="10">
        <f>TI_EHG_E!D44+TI_CO_E!D44+TI_BF_E!D44+TI_GW_E!D44+TI_RPI_E!D44+TI_PF_E!D44+TI_BKBPB_E!D44+TI_CL_E!D44+TI_BNG_E!D44+TI_LBB_E!D44+TI_CPP_E!D44+TI_GTL_E!D44+TI_NSP_E!D44</f>
        <v>1996.4554600171964</v>
      </c>
      <c r="E44" s="10">
        <f>TI_EHG_E!E44+TI_CO_E!E44+TI_BF_E!E44+TI_GW_E!E44+TI_RPI_E!E44+TI_PF_E!E44+TI_BKBPB_E!E44+TI_CL_E!E44+TI_BNG_E!E44+TI_LBB_E!E44+TI_CPP_E!E44+TI_GTL_E!E44+TI_NSP_E!E44</f>
        <v>2420.0631126397247</v>
      </c>
      <c r="F44" s="10">
        <f>TI_EHG_E!F44+TI_CO_E!F44+TI_BF_E!F44+TI_GW_E!F44+TI_RPI_E!F44+TI_PF_E!F44+TI_BKBPB_E!F44+TI_CL_E!F44+TI_BNG_E!F44+TI_LBB_E!F44+TI_CPP_E!F44+TI_GTL_E!F44+TI_NSP_E!F44</f>
        <v>1341.2630266552019</v>
      </c>
      <c r="G44" s="10">
        <f>TI_EHG_E!G44+TI_CO_E!G44+TI_BF_E!G44+TI_GW_E!G44+TI_RPI_E!G44+TI_PF_E!G44+TI_BKBPB_E!G44+TI_CL_E!G44+TI_BNG_E!G44+TI_LBB_E!G44+TI_CPP_E!G44+TI_GTL_E!G44+TI_NSP_E!G44</f>
        <v>1266.1366294067068</v>
      </c>
      <c r="H44" s="10">
        <f>TI_EHG_E!H44+TI_CO_E!H44+TI_BF_E!H44+TI_GW_E!H44+TI_RPI_E!H44+TI_PF_E!H44+TI_BKBPB_E!H44+TI_CL_E!H44+TI_BNG_E!H44+TI_LBB_E!H44+TI_CPP_E!H44+TI_GTL_E!H44+TI_NSP_E!H44</f>
        <v>1960.1599312123815</v>
      </c>
      <c r="I44" s="10">
        <f>TI_EHG_E!I44+TI_CO_E!I44+TI_BF_E!I44+TI_GW_E!I44+TI_RPI_E!I44+TI_PF_E!I44+TI_BKBPB_E!I44+TI_CL_E!I44+TI_BNG_E!I44+TI_LBB_E!I44+TI_CPP_E!I44+TI_GTL_E!I44+TI_NSP_E!I44</f>
        <v>1090.4710232158211</v>
      </c>
      <c r="J44" s="10">
        <f>TI_EHG_E!J44+TI_CO_E!J44+TI_BF_E!J44+TI_GW_E!J44+TI_RPI_E!J44+TI_PF_E!J44+TI_BKBPB_E!J44+TI_CL_E!J44+TI_BNG_E!J44+TI_LBB_E!J44+TI_CPP_E!J44+TI_GTL_E!J44+TI_NSP_E!J44</f>
        <v>1006.0190025795357</v>
      </c>
      <c r="K44" s="10">
        <f>TI_EHG_E!K44+TI_CO_E!K44+TI_BF_E!K44+TI_GW_E!K44+TI_RPI_E!K44+TI_PF_E!K44+TI_BKBPB_E!K44+TI_CL_E!K44+TI_BNG_E!K44+TI_LBB_E!K44+TI_CPP_E!K44+TI_GTL_E!K44+TI_NSP_E!K44</f>
        <v>953.47282889079952</v>
      </c>
      <c r="L44" s="10">
        <f>TI_EHG_E!L44+TI_CO_E!L44+TI_BF_E!L44+TI_GW_E!L44+TI_RPI_E!L44+TI_PF_E!L44+TI_BKBPB_E!L44+TI_CL_E!L44+TI_BNG_E!L44+TI_LBB_E!L44+TI_CPP_E!L44+TI_GTL_E!L44+TI_NSP_E!L44</f>
        <v>706.02846087704211</v>
      </c>
      <c r="M44" s="10">
        <f>TI_EHG_E!M44+TI_CO_E!M44+TI_BF_E!M44+TI_GW_E!M44+TI_RPI_E!M44+TI_PF_E!M44+TI_BKBPB_E!M44+TI_CL_E!M44+TI_BNG_E!M44+TI_LBB_E!M44+TI_CPP_E!M44+TI_GTL_E!M44+TI_NSP_E!M44</f>
        <v>546.47944969905416</v>
      </c>
      <c r="N44" s="10">
        <f>TI_EHG_E!N44+TI_CO_E!N44+TI_BF_E!N44+TI_GW_E!N44+TI_RPI_E!N44+TI_PF_E!N44+TI_BKBPB_E!N44+TI_CL_E!N44+TI_BNG_E!N44+TI_LBB_E!N44+TI_CPP_E!N44+TI_GTL_E!N44+TI_NSP_E!N44</f>
        <v>468.13791917454853</v>
      </c>
      <c r="O44" s="10">
        <f>TI_EHG_E!O44+TI_CO_E!O44+TI_BF_E!O44+TI_GW_E!O44+TI_RPI_E!O44+TI_PF_E!O44+TI_BKBPB_E!O44+TI_CL_E!O44+TI_BNG_E!O44+TI_LBB_E!O44+TI_CPP_E!O44+TI_GTL_E!O44+TI_NSP_E!O44</f>
        <v>377.37652622527935</v>
      </c>
      <c r="P44" s="10">
        <f>TI_EHG_E!P44+TI_CO_E!P44+TI_BF_E!P44+TI_GW_E!P44+TI_RPI_E!P44+TI_PF_E!P44+TI_BKBPB_E!P44+TI_CL_E!P44+TI_BNG_E!P44+TI_LBB_E!P44+TI_CPP_E!P44+TI_GTL_E!P44+TI_NSP_E!P44</f>
        <v>269.41814273430782</v>
      </c>
      <c r="Q44" s="10">
        <f>TI_EHG_E!Q44+TI_CO_E!Q44+TI_BF_E!Q44+TI_GW_E!Q44+TI_RPI_E!Q44+TI_PF_E!Q44+TI_BKBPB_E!Q44+TI_CL_E!Q44+TI_BNG_E!Q44+TI_LBB_E!Q44+TI_CPP_E!Q44+TI_GTL_E!Q44+TI_NSP_E!Q44</f>
        <v>224.51513327601037</v>
      </c>
      <c r="R44" s="10">
        <f>TI_EHG_E!R44+TI_CO_E!R44+TI_BF_E!R44+TI_GW_E!R44+TI_RPI_E!R44+TI_PF_E!R44+TI_BKBPB_E!R44+TI_CL_E!R44+TI_BNG_E!R44+TI_LBB_E!R44+TI_CPP_E!R44+TI_GTL_E!R44+TI_NSP_E!R44</f>
        <v>228.33662940670672</v>
      </c>
      <c r="S44" s="10">
        <f>TI_EHG_E!S44+TI_CO_E!S44+TI_BF_E!S44+TI_GW_E!S44+TI_RPI_E!S44+TI_PF_E!S44+TI_BKBPB_E!S44+TI_CL_E!S44+TI_BNG_E!S44+TI_LBB_E!S44+TI_CPP_E!S44+TI_GTL_E!S44+TI_NSP_E!S44</f>
        <v>235.02433361994835</v>
      </c>
      <c r="T44" s="10">
        <f>TI_EHG_E!T44+TI_CO_E!T44+TI_BF_E!T44+TI_GW_E!T44+TI_RPI_E!T44+TI_PF_E!T44+TI_BKBPB_E!T44+TI_CL_E!T44+TI_BNG_E!T44+TI_LBB_E!T44+TI_CPP_E!T44+TI_GTL_E!T44+TI_NSP_E!T44</f>
        <v>221.38718830610483</v>
      </c>
      <c r="U44" s="10">
        <f>TI_EHG_E!U44+TI_CO_E!U44+TI_BF_E!U44+TI_GW_E!U44+TI_RPI_E!U44+TI_PF_E!U44+TI_BKBPB_E!U44+TI_CL_E!U44+TI_BNG_E!U44+TI_LBB_E!U44+TI_CPP_E!U44+TI_GTL_E!U44+TI_NSP_E!U44</f>
        <v>204.49415305245057</v>
      </c>
      <c r="V44" s="10">
        <f>TI_EHG_E!V44+TI_CO_E!V44+TI_BF_E!V44+TI_GW_E!V44+TI_RPI_E!V44+TI_PF_E!V44+TI_BKBPB_E!V44+TI_CL_E!V44+TI_BNG_E!V44+TI_LBB_E!V44+TI_CPP_E!V44+TI_GTL_E!V44+TI_NSP_E!V44</f>
        <v>219.4354256233878</v>
      </c>
      <c r="W44" s="10">
        <f>TI_EHG_E!W44+TI_CO_E!W44+TI_BF_E!W44+TI_GW_E!W44+TI_RPI_E!W44+TI_PF_E!W44+TI_BKBPB_E!W44+TI_CL_E!W44+TI_BNG_E!W44+TI_LBB_E!W44+TI_CPP_E!W44+TI_GTL_E!W44+TI_NSP_E!W44</f>
        <v>204.79217540842649</v>
      </c>
      <c r="X44" s="10">
        <f>TI_EHG_E!X44+TI_CO_E!X44+TI_BF_E!X44+TI_GW_E!X44+TI_RPI_E!X44+TI_PF_E!X44+TI_BKBPB_E!X44+TI_CL_E!X44+TI_BNG_E!X44+TI_LBB_E!X44+TI_CPP_E!X44+TI_GTL_E!X44+TI_NSP_E!X44</f>
        <v>195.01006018916593</v>
      </c>
    </row>
    <row r="45" spans="1:24" ht="11.25" customHeight="1" x14ac:dyDescent="0.2">
      <c r="A45" s="41" t="s">
        <v>77</v>
      </c>
      <c r="B45" s="9" t="s">
        <v>78</v>
      </c>
      <c r="C45" s="10">
        <f>TI_EHG_E!C45+TI_CO_E!C45+TI_BF_E!C45+TI_GW_E!C45+TI_RPI_E!C45+TI_PF_E!C45+TI_BKBPB_E!C45+TI_CL_E!C45+TI_BNG_E!C45+TI_LBB_E!C45+TI_CPP_E!C45+TI_GTL_E!C45+TI_NSP_E!C45</f>
        <v>0</v>
      </c>
      <c r="D45" s="10">
        <f>TI_EHG_E!D45+TI_CO_E!D45+TI_BF_E!D45+TI_GW_E!D45+TI_RPI_E!D45+TI_PF_E!D45+TI_BKBPB_E!D45+TI_CL_E!D45+TI_BNG_E!D45+TI_LBB_E!D45+TI_CPP_E!D45+TI_GTL_E!D45+TI_NSP_E!D45</f>
        <v>0</v>
      </c>
      <c r="E45" s="10">
        <f>TI_EHG_E!E45+TI_CO_E!E45+TI_BF_E!E45+TI_GW_E!E45+TI_RPI_E!E45+TI_PF_E!E45+TI_BKBPB_E!E45+TI_CL_E!E45+TI_BNG_E!E45+TI_LBB_E!E45+TI_CPP_E!E45+TI_GTL_E!E45+TI_NSP_E!E45</f>
        <v>0</v>
      </c>
      <c r="F45" s="10">
        <f>TI_EHG_E!F45+TI_CO_E!F45+TI_BF_E!F45+TI_GW_E!F45+TI_RPI_E!F45+TI_PF_E!F45+TI_BKBPB_E!F45+TI_CL_E!F45+TI_BNG_E!F45+TI_LBB_E!F45+TI_CPP_E!F45+TI_GTL_E!F45+TI_NSP_E!F45</f>
        <v>0</v>
      </c>
      <c r="G45" s="10">
        <f>TI_EHG_E!G45+TI_CO_E!G45+TI_BF_E!G45+TI_GW_E!G45+TI_RPI_E!G45+TI_PF_E!G45+TI_BKBPB_E!G45+TI_CL_E!G45+TI_BNG_E!G45+TI_LBB_E!G45+TI_CPP_E!G45+TI_GTL_E!G45+TI_NSP_E!G45</f>
        <v>0</v>
      </c>
      <c r="H45" s="10">
        <f>TI_EHG_E!H45+TI_CO_E!H45+TI_BF_E!H45+TI_GW_E!H45+TI_RPI_E!H45+TI_PF_E!H45+TI_BKBPB_E!H45+TI_CL_E!H45+TI_BNG_E!H45+TI_LBB_E!H45+TI_CPP_E!H45+TI_GTL_E!H45+TI_NSP_E!H45</f>
        <v>0</v>
      </c>
      <c r="I45" s="10">
        <f>TI_EHG_E!I45+TI_CO_E!I45+TI_BF_E!I45+TI_GW_E!I45+TI_RPI_E!I45+TI_PF_E!I45+TI_BKBPB_E!I45+TI_CL_E!I45+TI_BNG_E!I45+TI_LBB_E!I45+TI_CPP_E!I45+TI_GTL_E!I45+TI_NSP_E!I45</f>
        <v>0</v>
      </c>
      <c r="J45" s="10">
        <f>TI_EHG_E!J45+TI_CO_E!J45+TI_BF_E!J45+TI_GW_E!J45+TI_RPI_E!J45+TI_PF_E!J45+TI_BKBPB_E!J45+TI_CL_E!J45+TI_BNG_E!J45+TI_LBB_E!J45+TI_CPP_E!J45+TI_GTL_E!J45+TI_NSP_E!J45</f>
        <v>0</v>
      </c>
      <c r="K45" s="10">
        <f>TI_EHG_E!K45+TI_CO_E!K45+TI_BF_E!K45+TI_GW_E!K45+TI_RPI_E!K45+TI_PF_E!K45+TI_BKBPB_E!K45+TI_CL_E!K45+TI_BNG_E!K45+TI_LBB_E!K45+TI_CPP_E!K45+TI_GTL_E!K45+TI_NSP_E!K45</f>
        <v>0</v>
      </c>
      <c r="L45" s="10">
        <f>TI_EHG_E!L45+TI_CO_E!L45+TI_BF_E!L45+TI_GW_E!L45+TI_RPI_E!L45+TI_PF_E!L45+TI_BKBPB_E!L45+TI_CL_E!L45+TI_BNG_E!L45+TI_LBB_E!L45+TI_CPP_E!L45+TI_GTL_E!L45+TI_NSP_E!L45</f>
        <v>0</v>
      </c>
      <c r="M45" s="10">
        <f>TI_EHG_E!M45+TI_CO_E!M45+TI_BF_E!M45+TI_GW_E!M45+TI_RPI_E!M45+TI_PF_E!M45+TI_BKBPB_E!M45+TI_CL_E!M45+TI_BNG_E!M45+TI_LBB_E!M45+TI_CPP_E!M45+TI_GTL_E!M45+TI_NSP_E!M45</f>
        <v>0</v>
      </c>
      <c r="N45" s="10">
        <f>TI_EHG_E!N45+TI_CO_E!N45+TI_BF_E!N45+TI_GW_E!N45+TI_RPI_E!N45+TI_PF_E!N45+TI_BKBPB_E!N45+TI_CL_E!N45+TI_BNG_E!N45+TI_LBB_E!N45+TI_CPP_E!N45+TI_GTL_E!N45+TI_NSP_E!N45</f>
        <v>0</v>
      </c>
      <c r="O45" s="10">
        <f>TI_EHG_E!O45+TI_CO_E!O45+TI_BF_E!O45+TI_GW_E!O45+TI_RPI_E!O45+TI_PF_E!O45+TI_BKBPB_E!O45+TI_CL_E!O45+TI_BNG_E!O45+TI_LBB_E!O45+TI_CPP_E!O45+TI_GTL_E!O45+TI_NSP_E!O45</f>
        <v>0</v>
      </c>
      <c r="P45" s="10">
        <f>TI_EHG_E!P45+TI_CO_E!P45+TI_BF_E!P45+TI_GW_E!P45+TI_RPI_E!P45+TI_PF_E!P45+TI_BKBPB_E!P45+TI_CL_E!P45+TI_BNG_E!P45+TI_LBB_E!P45+TI_CPP_E!P45+TI_GTL_E!P45+TI_NSP_E!P45</f>
        <v>0</v>
      </c>
      <c r="Q45" s="10">
        <f>TI_EHG_E!Q45+TI_CO_E!Q45+TI_BF_E!Q45+TI_GW_E!Q45+TI_RPI_E!Q45+TI_PF_E!Q45+TI_BKBPB_E!Q45+TI_CL_E!Q45+TI_BNG_E!Q45+TI_LBB_E!Q45+TI_CPP_E!Q45+TI_GTL_E!Q45+TI_NSP_E!Q45</f>
        <v>0</v>
      </c>
      <c r="R45" s="10">
        <f>TI_EHG_E!R45+TI_CO_E!R45+TI_BF_E!R45+TI_GW_E!R45+TI_RPI_E!R45+TI_PF_E!R45+TI_BKBPB_E!R45+TI_CL_E!R45+TI_BNG_E!R45+TI_LBB_E!R45+TI_CPP_E!R45+TI_GTL_E!R45+TI_NSP_E!R45</f>
        <v>0</v>
      </c>
      <c r="S45" s="10">
        <f>TI_EHG_E!S45+TI_CO_E!S45+TI_BF_E!S45+TI_GW_E!S45+TI_RPI_E!S45+TI_PF_E!S45+TI_BKBPB_E!S45+TI_CL_E!S45+TI_BNG_E!S45+TI_LBB_E!S45+TI_CPP_E!S45+TI_GTL_E!S45+TI_NSP_E!S45</f>
        <v>0</v>
      </c>
      <c r="T45" s="10">
        <f>TI_EHG_E!T45+TI_CO_E!T45+TI_BF_E!T45+TI_GW_E!T45+TI_RPI_E!T45+TI_PF_E!T45+TI_BKBPB_E!T45+TI_CL_E!T45+TI_BNG_E!T45+TI_LBB_E!T45+TI_CPP_E!T45+TI_GTL_E!T45+TI_NSP_E!T45</f>
        <v>0</v>
      </c>
      <c r="U45" s="10">
        <f>TI_EHG_E!U45+TI_CO_E!U45+TI_BF_E!U45+TI_GW_E!U45+TI_RPI_E!U45+TI_PF_E!U45+TI_BKBPB_E!U45+TI_CL_E!U45+TI_BNG_E!U45+TI_LBB_E!U45+TI_CPP_E!U45+TI_GTL_E!U45+TI_NSP_E!U45</f>
        <v>0</v>
      </c>
      <c r="V45" s="10">
        <f>TI_EHG_E!V45+TI_CO_E!V45+TI_BF_E!V45+TI_GW_E!V45+TI_RPI_E!V45+TI_PF_E!V45+TI_BKBPB_E!V45+TI_CL_E!V45+TI_BNG_E!V45+TI_LBB_E!V45+TI_CPP_E!V45+TI_GTL_E!V45+TI_NSP_E!V45</f>
        <v>0</v>
      </c>
      <c r="W45" s="10">
        <f>TI_EHG_E!W45+TI_CO_E!W45+TI_BF_E!W45+TI_GW_E!W45+TI_RPI_E!W45+TI_PF_E!W45+TI_BKBPB_E!W45+TI_CL_E!W45+TI_BNG_E!W45+TI_LBB_E!W45+TI_CPP_E!W45+TI_GTL_E!W45+TI_NSP_E!W45</f>
        <v>0</v>
      </c>
      <c r="X45" s="10">
        <f>TI_EHG_E!X45+TI_CO_E!X45+TI_BF_E!X45+TI_GW_E!X45+TI_RPI_E!X45+TI_PF_E!X45+TI_BKBPB_E!X45+TI_CL_E!X45+TI_BNG_E!X45+TI_LBB_E!X45+TI_CPP_E!X45+TI_GTL_E!X45+TI_NSP_E!X45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TI_EHG_E!C46+TI_CO_E!C46+TI_BF_E!C46+TI_GW_E!C46+TI_RPI_E!C46+TI_PF_E!C46+TI_BKBPB_E!C46+TI_CL_E!C46+TI_BNG_E!C46+TI_LBB_E!C46+TI_CPP_E!C46+TI_GTL_E!C46+TI_NSP_E!C46</f>
        <v>1.920292347377472</v>
      </c>
      <c r="D46" s="10">
        <f>TI_EHG_E!D46+TI_CO_E!D46+TI_BF_E!D46+TI_GW_E!D46+TI_RPI_E!D46+TI_PF_E!D46+TI_BKBPB_E!D46+TI_CL_E!D46+TI_BNG_E!D46+TI_LBB_E!D46+TI_CPP_E!D46+TI_GTL_E!D46+TI_NSP_E!D46</f>
        <v>0.96018916595012893</v>
      </c>
      <c r="E46" s="10">
        <f>TI_EHG_E!E46+TI_CO_E!E46+TI_BF_E!E46+TI_GW_E!E46+TI_RPI_E!E46+TI_PF_E!E46+TI_BKBPB_E!E46+TI_CL_E!E46+TI_BNG_E!E46+TI_LBB_E!E46+TI_CPP_E!E46+TI_GTL_E!E46+TI_NSP_E!E46</f>
        <v>1.920292347377472</v>
      </c>
      <c r="F46" s="10">
        <f>TI_EHG_E!F46+TI_CO_E!F46+TI_BF_E!F46+TI_GW_E!F46+TI_RPI_E!F46+TI_PF_E!F46+TI_BKBPB_E!F46+TI_CL_E!F46+TI_BNG_E!F46+TI_LBB_E!F46+TI_CPP_E!F46+TI_GTL_E!F46+TI_NSP_E!F46</f>
        <v>1.920292347377472</v>
      </c>
      <c r="G46" s="10">
        <f>TI_EHG_E!G46+TI_CO_E!G46+TI_BF_E!G46+TI_GW_E!G46+TI_RPI_E!G46+TI_PF_E!G46+TI_BKBPB_E!G46+TI_CL_E!G46+TI_BNG_E!G46+TI_LBB_E!G46+TI_CPP_E!G46+TI_GTL_E!G46+TI_NSP_E!G46</f>
        <v>2.8797936371453128</v>
      </c>
      <c r="H46" s="10">
        <f>TI_EHG_E!H46+TI_CO_E!H46+TI_BF_E!H46+TI_GW_E!H46+TI_RPI_E!H46+TI_PF_E!H46+TI_BKBPB_E!H46+TI_CL_E!H46+TI_BNG_E!H46+TI_LBB_E!H46+TI_CPP_E!H46+TI_GTL_E!H46+TI_NSP_E!H46</f>
        <v>0</v>
      </c>
      <c r="I46" s="10">
        <f>TI_EHG_E!I46+TI_CO_E!I46+TI_BF_E!I46+TI_GW_E!I46+TI_RPI_E!I46+TI_PF_E!I46+TI_BKBPB_E!I46+TI_CL_E!I46+TI_BNG_E!I46+TI_LBB_E!I46+TI_CPP_E!I46+TI_GTL_E!I46+TI_NSP_E!I46</f>
        <v>1.9198624247635421</v>
      </c>
      <c r="J46" s="10">
        <f>TI_EHG_E!J46+TI_CO_E!J46+TI_BF_E!J46+TI_GW_E!J46+TI_RPI_E!J46+TI_PF_E!J46+TI_BKBPB_E!J46+TI_CL_E!J46+TI_BNG_E!J46+TI_LBB_E!J46+TI_CPP_E!J46+TI_GTL_E!J46+TI_NSP_E!J46</f>
        <v>10.031556319862419</v>
      </c>
      <c r="K46" s="10">
        <f>TI_EHG_E!K46+TI_CO_E!K46+TI_BF_E!K46+TI_GW_E!K46+TI_RPI_E!K46+TI_PF_E!K46+TI_BKBPB_E!K46+TI_CL_E!K46+TI_BNG_E!K46+TI_LBB_E!K46+TI_CPP_E!K46+TI_GTL_E!K46+TI_NSP_E!K46</f>
        <v>3.0094582975064492</v>
      </c>
      <c r="L46" s="10">
        <f>TI_EHG_E!L46+TI_CO_E!L46+TI_BF_E!L46+TI_GW_E!L46+TI_RPI_E!L46+TI_PF_E!L46+TI_BKBPB_E!L46+TI_CL_E!L46+TI_BNG_E!L46+TI_LBB_E!L46+TI_CPP_E!L46+TI_GTL_E!L46+TI_NSP_E!L46</f>
        <v>0</v>
      </c>
      <c r="M46" s="10">
        <f>TI_EHG_E!M46+TI_CO_E!M46+TI_BF_E!M46+TI_GW_E!M46+TI_RPI_E!M46+TI_PF_E!M46+TI_BKBPB_E!M46+TI_CL_E!M46+TI_BNG_E!M46+TI_LBB_E!M46+TI_CPP_E!M46+TI_GTL_E!M46+TI_NSP_E!M46</f>
        <v>0</v>
      </c>
      <c r="N46" s="10">
        <f>TI_EHG_E!N46+TI_CO_E!N46+TI_BF_E!N46+TI_GW_E!N46+TI_RPI_E!N46+TI_PF_E!N46+TI_BKBPB_E!N46+TI_CL_E!N46+TI_BNG_E!N46+TI_LBB_E!N46+TI_CPP_E!N46+TI_GTL_E!N46+TI_NSP_E!N46</f>
        <v>0</v>
      </c>
      <c r="O46" s="10">
        <f>TI_EHG_E!O46+TI_CO_E!O46+TI_BF_E!O46+TI_GW_E!O46+TI_RPI_E!O46+TI_PF_E!O46+TI_BKBPB_E!O46+TI_CL_E!O46+TI_BNG_E!O46+TI_LBB_E!O46+TI_CPP_E!O46+TI_GTL_E!O46+TI_NSP_E!O46</f>
        <v>0</v>
      </c>
      <c r="P46" s="10">
        <f>TI_EHG_E!P46+TI_CO_E!P46+TI_BF_E!P46+TI_GW_E!P46+TI_RPI_E!P46+TI_PF_E!P46+TI_BKBPB_E!P46+TI_CL_E!P46+TI_BNG_E!P46+TI_LBB_E!P46+TI_CPP_E!P46+TI_GTL_E!P46+TI_NSP_E!P46</f>
        <v>0</v>
      </c>
      <c r="Q46" s="10">
        <f>TI_EHG_E!Q46+TI_CO_E!Q46+TI_BF_E!Q46+TI_GW_E!Q46+TI_RPI_E!Q46+TI_PF_E!Q46+TI_BKBPB_E!Q46+TI_CL_E!Q46+TI_BNG_E!Q46+TI_LBB_E!Q46+TI_CPP_E!Q46+TI_GTL_E!Q46+TI_NSP_E!Q46</f>
        <v>0</v>
      </c>
      <c r="R46" s="10">
        <f>TI_EHG_E!R46+TI_CO_E!R46+TI_BF_E!R46+TI_GW_E!R46+TI_RPI_E!R46+TI_PF_E!R46+TI_BKBPB_E!R46+TI_CL_E!R46+TI_BNG_E!R46+TI_LBB_E!R46+TI_CPP_E!R46+TI_GTL_E!R46+TI_NSP_E!R46</f>
        <v>0</v>
      </c>
      <c r="S46" s="10">
        <f>TI_EHG_E!S46+TI_CO_E!S46+TI_BF_E!S46+TI_GW_E!S46+TI_RPI_E!S46+TI_PF_E!S46+TI_BKBPB_E!S46+TI_CL_E!S46+TI_BNG_E!S46+TI_LBB_E!S46+TI_CPP_E!S46+TI_GTL_E!S46+TI_NSP_E!S46</f>
        <v>0</v>
      </c>
      <c r="T46" s="10">
        <f>TI_EHG_E!T46+TI_CO_E!T46+TI_BF_E!T46+TI_GW_E!T46+TI_RPI_E!T46+TI_PF_E!T46+TI_BKBPB_E!T46+TI_CL_E!T46+TI_BNG_E!T46+TI_LBB_E!T46+TI_CPP_E!T46+TI_GTL_E!T46+TI_NSP_E!T46</f>
        <v>0</v>
      </c>
      <c r="U46" s="10">
        <f>TI_EHG_E!U46+TI_CO_E!U46+TI_BF_E!U46+TI_GW_E!U46+TI_RPI_E!U46+TI_PF_E!U46+TI_BKBPB_E!U46+TI_CL_E!U46+TI_BNG_E!U46+TI_LBB_E!U46+TI_CPP_E!U46+TI_GTL_E!U46+TI_NSP_E!U46</f>
        <v>0</v>
      </c>
      <c r="V46" s="10">
        <f>TI_EHG_E!V46+TI_CO_E!V46+TI_BF_E!V46+TI_GW_E!V46+TI_RPI_E!V46+TI_PF_E!V46+TI_BKBPB_E!V46+TI_CL_E!V46+TI_BNG_E!V46+TI_LBB_E!V46+TI_CPP_E!V46+TI_GTL_E!V46+TI_NSP_E!V46</f>
        <v>0</v>
      </c>
      <c r="W46" s="10">
        <f>TI_EHG_E!W46+TI_CO_E!W46+TI_BF_E!W46+TI_GW_E!W46+TI_RPI_E!W46+TI_PF_E!W46+TI_BKBPB_E!W46+TI_CL_E!W46+TI_BNG_E!W46+TI_LBB_E!W46+TI_CPP_E!W46+TI_GTL_E!W46+TI_NSP_E!W46</f>
        <v>0</v>
      </c>
      <c r="X46" s="10">
        <f>TI_EHG_E!X46+TI_CO_E!X46+TI_BF_E!X46+TI_GW_E!X46+TI_RPI_E!X46+TI_PF_E!X46+TI_BKBPB_E!X46+TI_CL_E!X46+TI_BNG_E!X46+TI_LBB_E!X46+TI_CPP_E!X46+TI_GTL_E!X46+TI_NSP_E!X46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TI_EHG_E!C47+TI_CO_E!C47+TI_BF_E!C47+TI_GW_E!C47+TI_RPI_E!C47+TI_PF_E!C47+TI_BKBPB_E!C47+TI_CL_E!C47+TI_BNG_E!C47+TI_LBB_E!C47+TI_CPP_E!C47+TI_GTL_E!C47+TI_NSP_E!C47</f>
        <v>0</v>
      </c>
      <c r="D47" s="10">
        <f>TI_EHG_E!D47+TI_CO_E!D47+TI_BF_E!D47+TI_GW_E!D47+TI_RPI_E!D47+TI_PF_E!D47+TI_BKBPB_E!D47+TI_CL_E!D47+TI_BNG_E!D47+TI_LBB_E!D47+TI_CPP_E!D47+TI_GTL_E!D47+TI_NSP_E!D47</f>
        <v>0</v>
      </c>
      <c r="E47" s="10">
        <f>TI_EHG_E!E47+TI_CO_E!E47+TI_BF_E!E47+TI_GW_E!E47+TI_RPI_E!E47+TI_PF_E!E47+TI_BKBPB_E!E47+TI_CL_E!E47+TI_BNG_E!E47+TI_LBB_E!E47+TI_CPP_E!E47+TI_GTL_E!E47+TI_NSP_E!E47</f>
        <v>0</v>
      </c>
      <c r="F47" s="10">
        <f>TI_EHG_E!F47+TI_CO_E!F47+TI_BF_E!F47+TI_GW_E!F47+TI_RPI_E!F47+TI_PF_E!F47+TI_BKBPB_E!F47+TI_CL_E!F47+TI_BNG_E!F47+TI_LBB_E!F47+TI_CPP_E!F47+TI_GTL_E!F47+TI_NSP_E!F47</f>
        <v>0</v>
      </c>
      <c r="G47" s="10">
        <f>TI_EHG_E!G47+TI_CO_E!G47+TI_BF_E!G47+TI_GW_E!G47+TI_RPI_E!G47+TI_PF_E!G47+TI_BKBPB_E!G47+TI_CL_E!G47+TI_BNG_E!G47+TI_LBB_E!G47+TI_CPP_E!G47+TI_GTL_E!G47+TI_NSP_E!G47</f>
        <v>0</v>
      </c>
      <c r="H47" s="10">
        <f>TI_EHG_E!H47+TI_CO_E!H47+TI_BF_E!H47+TI_GW_E!H47+TI_RPI_E!H47+TI_PF_E!H47+TI_BKBPB_E!H47+TI_CL_E!H47+TI_BNG_E!H47+TI_LBB_E!H47+TI_CPP_E!H47+TI_GTL_E!H47+TI_NSP_E!H47</f>
        <v>0</v>
      </c>
      <c r="I47" s="10">
        <f>TI_EHG_E!I47+TI_CO_E!I47+TI_BF_E!I47+TI_GW_E!I47+TI_RPI_E!I47+TI_PF_E!I47+TI_BKBPB_E!I47+TI_CL_E!I47+TI_BNG_E!I47+TI_LBB_E!I47+TI_CPP_E!I47+TI_GTL_E!I47+TI_NSP_E!I47</f>
        <v>0</v>
      </c>
      <c r="J47" s="10">
        <f>TI_EHG_E!J47+TI_CO_E!J47+TI_BF_E!J47+TI_GW_E!J47+TI_RPI_E!J47+TI_PF_E!J47+TI_BKBPB_E!J47+TI_CL_E!J47+TI_BNG_E!J47+TI_LBB_E!J47+TI_CPP_E!J47+TI_GTL_E!J47+TI_NSP_E!J47</f>
        <v>0</v>
      </c>
      <c r="K47" s="10">
        <f>TI_EHG_E!K47+TI_CO_E!K47+TI_BF_E!K47+TI_GW_E!K47+TI_RPI_E!K47+TI_PF_E!K47+TI_BKBPB_E!K47+TI_CL_E!K47+TI_BNG_E!K47+TI_LBB_E!K47+TI_CPP_E!K47+TI_GTL_E!K47+TI_NSP_E!K47</f>
        <v>0</v>
      </c>
      <c r="L47" s="10">
        <f>TI_EHG_E!L47+TI_CO_E!L47+TI_BF_E!L47+TI_GW_E!L47+TI_RPI_E!L47+TI_PF_E!L47+TI_BKBPB_E!L47+TI_CL_E!L47+TI_BNG_E!L47+TI_LBB_E!L47+TI_CPP_E!L47+TI_GTL_E!L47+TI_NSP_E!L47</f>
        <v>0</v>
      </c>
      <c r="M47" s="10">
        <f>TI_EHG_E!M47+TI_CO_E!M47+TI_BF_E!M47+TI_GW_E!M47+TI_RPI_E!M47+TI_PF_E!M47+TI_BKBPB_E!M47+TI_CL_E!M47+TI_BNG_E!M47+TI_LBB_E!M47+TI_CPP_E!M47+TI_GTL_E!M47+TI_NSP_E!M47</f>
        <v>0</v>
      </c>
      <c r="N47" s="10">
        <f>TI_EHG_E!N47+TI_CO_E!N47+TI_BF_E!N47+TI_GW_E!N47+TI_RPI_E!N47+TI_PF_E!N47+TI_BKBPB_E!N47+TI_CL_E!N47+TI_BNG_E!N47+TI_LBB_E!N47+TI_CPP_E!N47+TI_GTL_E!N47+TI_NSP_E!N47</f>
        <v>0</v>
      </c>
      <c r="O47" s="10">
        <f>TI_EHG_E!O47+TI_CO_E!O47+TI_BF_E!O47+TI_GW_E!O47+TI_RPI_E!O47+TI_PF_E!O47+TI_BKBPB_E!O47+TI_CL_E!O47+TI_BNG_E!O47+TI_LBB_E!O47+TI_CPP_E!O47+TI_GTL_E!O47+TI_NSP_E!O47</f>
        <v>0</v>
      </c>
      <c r="P47" s="10">
        <f>TI_EHG_E!P47+TI_CO_E!P47+TI_BF_E!P47+TI_GW_E!P47+TI_RPI_E!P47+TI_PF_E!P47+TI_BKBPB_E!P47+TI_CL_E!P47+TI_BNG_E!P47+TI_LBB_E!P47+TI_CPP_E!P47+TI_GTL_E!P47+TI_NSP_E!P47</f>
        <v>0</v>
      </c>
      <c r="Q47" s="10">
        <f>TI_EHG_E!Q47+TI_CO_E!Q47+TI_BF_E!Q47+TI_GW_E!Q47+TI_RPI_E!Q47+TI_PF_E!Q47+TI_BKBPB_E!Q47+TI_CL_E!Q47+TI_BNG_E!Q47+TI_LBB_E!Q47+TI_CPP_E!Q47+TI_GTL_E!Q47+TI_NSP_E!Q47</f>
        <v>0</v>
      </c>
      <c r="R47" s="10">
        <f>TI_EHG_E!R47+TI_CO_E!R47+TI_BF_E!R47+TI_GW_E!R47+TI_RPI_E!R47+TI_PF_E!R47+TI_BKBPB_E!R47+TI_CL_E!R47+TI_BNG_E!R47+TI_LBB_E!R47+TI_CPP_E!R47+TI_GTL_E!R47+TI_NSP_E!R47</f>
        <v>0</v>
      </c>
      <c r="S47" s="10">
        <f>TI_EHG_E!S47+TI_CO_E!S47+TI_BF_E!S47+TI_GW_E!S47+TI_RPI_E!S47+TI_PF_E!S47+TI_BKBPB_E!S47+TI_CL_E!S47+TI_BNG_E!S47+TI_LBB_E!S47+TI_CPP_E!S47+TI_GTL_E!S47+TI_NSP_E!S47</f>
        <v>0</v>
      </c>
      <c r="T47" s="10">
        <f>TI_EHG_E!T47+TI_CO_E!T47+TI_BF_E!T47+TI_GW_E!T47+TI_RPI_E!T47+TI_PF_E!T47+TI_BKBPB_E!T47+TI_CL_E!T47+TI_BNG_E!T47+TI_LBB_E!T47+TI_CPP_E!T47+TI_GTL_E!T47+TI_NSP_E!T47</f>
        <v>0</v>
      </c>
      <c r="U47" s="10">
        <f>TI_EHG_E!U47+TI_CO_E!U47+TI_BF_E!U47+TI_GW_E!U47+TI_RPI_E!U47+TI_PF_E!U47+TI_BKBPB_E!U47+TI_CL_E!U47+TI_BNG_E!U47+TI_LBB_E!U47+TI_CPP_E!U47+TI_GTL_E!U47+TI_NSP_E!U47</f>
        <v>0</v>
      </c>
      <c r="V47" s="10">
        <f>TI_EHG_E!V47+TI_CO_E!V47+TI_BF_E!V47+TI_GW_E!V47+TI_RPI_E!V47+TI_PF_E!V47+TI_BKBPB_E!V47+TI_CL_E!V47+TI_BNG_E!V47+TI_LBB_E!V47+TI_CPP_E!V47+TI_GTL_E!V47+TI_NSP_E!V47</f>
        <v>0</v>
      </c>
      <c r="W47" s="10">
        <f>TI_EHG_E!W47+TI_CO_E!W47+TI_BF_E!W47+TI_GW_E!W47+TI_RPI_E!W47+TI_PF_E!W47+TI_BKBPB_E!W47+TI_CL_E!W47+TI_BNG_E!W47+TI_LBB_E!W47+TI_CPP_E!W47+TI_GTL_E!W47+TI_NSP_E!W47</f>
        <v>0</v>
      </c>
      <c r="X47" s="10">
        <f>TI_EHG_E!X47+TI_CO_E!X47+TI_BF_E!X47+TI_GW_E!X47+TI_RPI_E!X47+TI_PF_E!X47+TI_BKBPB_E!X47+TI_CL_E!X47+TI_BNG_E!X47+TI_LBB_E!X47+TI_CPP_E!X47+TI_GTL_E!X47+TI_NSP_E!X47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TI_EHG_E!C48+TI_CO_E!C48+TI_BF_E!C48+TI_GW_E!C48+TI_RPI_E!C48+TI_PF_E!C48+TI_BKBPB_E!C48+TI_CL_E!C48+TI_BNG_E!C48+TI_LBB_E!C48+TI_CPP_E!C48+TI_GTL_E!C48+TI_NSP_E!C48</f>
        <v>0</v>
      </c>
      <c r="D48" s="10">
        <f>TI_EHG_E!D48+TI_CO_E!D48+TI_BF_E!D48+TI_GW_E!D48+TI_RPI_E!D48+TI_PF_E!D48+TI_BKBPB_E!D48+TI_CL_E!D48+TI_BNG_E!D48+TI_LBB_E!D48+TI_CPP_E!D48+TI_GTL_E!D48+TI_NSP_E!D48</f>
        <v>0</v>
      </c>
      <c r="E48" s="10">
        <f>TI_EHG_E!E48+TI_CO_E!E48+TI_BF_E!E48+TI_GW_E!E48+TI_RPI_E!E48+TI_PF_E!E48+TI_BKBPB_E!E48+TI_CL_E!E48+TI_BNG_E!E48+TI_LBB_E!E48+TI_CPP_E!E48+TI_GTL_E!E48+TI_NSP_E!E48</f>
        <v>0</v>
      </c>
      <c r="F48" s="10">
        <f>TI_EHG_E!F48+TI_CO_E!F48+TI_BF_E!F48+TI_GW_E!F48+TI_RPI_E!F48+TI_PF_E!F48+TI_BKBPB_E!F48+TI_CL_E!F48+TI_BNG_E!F48+TI_LBB_E!F48+TI_CPP_E!F48+TI_GTL_E!F48+TI_NSP_E!F48</f>
        <v>0</v>
      </c>
      <c r="G48" s="10">
        <f>TI_EHG_E!G48+TI_CO_E!G48+TI_BF_E!G48+TI_GW_E!G48+TI_RPI_E!G48+TI_PF_E!G48+TI_BKBPB_E!G48+TI_CL_E!G48+TI_BNG_E!G48+TI_LBB_E!G48+TI_CPP_E!G48+TI_GTL_E!G48+TI_NSP_E!G48</f>
        <v>0</v>
      </c>
      <c r="H48" s="10">
        <f>TI_EHG_E!H48+TI_CO_E!H48+TI_BF_E!H48+TI_GW_E!H48+TI_RPI_E!H48+TI_PF_E!H48+TI_BKBPB_E!H48+TI_CL_E!H48+TI_BNG_E!H48+TI_LBB_E!H48+TI_CPP_E!H48+TI_GTL_E!H48+TI_NSP_E!H48</f>
        <v>0</v>
      </c>
      <c r="I48" s="10">
        <f>TI_EHG_E!I48+TI_CO_E!I48+TI_BF_E!I48+TI_GW_E!I48+TI_RPI_E!I48+TI_PF_E!I48+TI_BKBPB_E!I48+TI_CL_E!I48+TI_BNG_E!I48+TI_LBB_E!I48+TI_CPP_E!I48+TI_GTL_E!I48+TI_NSP_E!I48</f>
        <v>0</v>
      </c>
      <c r="J48" s="10">
        <f>TI_EHG_E!J48+TI_CO_E!J48+TI_BF_E!J48+TI_GW_E!J48+TI_RPI_E!J48+TI_PF_E!J48+TI_BKBPB_E!J48+TI_CL_E!J48+TI_BNG_E!J48+TI_LBB_E!J48+TI_CPP_E!J48+TI_GTL_E!J48+TI_NSP_E!J48</f>
        <v>0</v>
      </c>
      <c r="K48" s="10">
        <f>TI_EHG_E!K48+TI_CO_E!K48+TI_BF_E!K48+TI_GW_E!K48+TI_RPI_E!K48+TI_PF_E!K48+TI_BKBPB_E!K48+TI_CL_E!K48+TI_BNG_E!K48+TI_LBB_E!K48+TI_CPP_E!K48+TI_GTL_E!K48+TI_NSP_E!K48</f>
        <v>0</v>
      </c>
      <c r="L48" s="10">
        <f>TI_EHG_E!L48+TI_CO_E!L48+TI_BF_E!L48+TI_GW_E!L48+TI_RPI_E!L48+TI_PF_E!L48+TI_BKBPB_E!L48+TI_CL_E!L48+TI_BNG_E!L48+TI_LBB_E!L48+TI_CPP_E!L48+TI_GTL_E!L48+TI_NSP_E!L48</f>
        <v>0</v>
      </c>
      <c r="M48" s="10">
        <f>TI_EHG_E!M48+TI_CO_E!M48+TI_BF_E!M48+TI_GW_E!M48+TI_RPI_E!M48+TI_PF_E!M48+TI_BKBPB_E!M48+TI_CL_E!M48+TI_BNG_E!M48+TI_LBB_E!M48+TI_CPP_E!M48+TI_GTL_E!M48+TI_NSP_E!M48</f>
        <v>0</v>
      </c>
      <c r="N48" s="10">
        <f>TI_EHG_E!N48+TI_CO_E!N48+TI_BF_E!N48+TI_GW_E!N48+TI_RPI_E!N48+TI_PF_E!N48+TI_BKBPB_E!N48+TI_CL_E!N48+TI_BNG_E!N48+TI_LBB_E!N48+TI_CPP_E!N48+TI_GTL_E!N48+TI_NSP_E!N48</f>
        <v>0</v>
      </c>
      <c r="O48" s="10">
        <f>TI_EHG_E!O48+TI_CO_E!O48+TI_BF_E!O48+TI_GW_E!O48+TI_RPI_E!O48+TI_PF_E!O48+TI_BKBPB_E!O48+TI_CL_E!O48+TI_BNG_E!O48+TI_LBB_E!O48+TI_CPP_E!O48+TI_GTL_E!O48+TI_NSP_E!O48</f>
        <v>0</v>
      </c>
      <c r="P48" s="10">
        <f>TI_EHG_E!P48+TI_CO_E!P48+TI_BF_E!P48+TI_GW_E!P48+TI_RPI_E!P48+TI_PF_E!P48+TI_BKBPB_E!P48+TI_CL_E!P48+TI_BNG_E!P48+TI_LBB_E!P48+TI_CPP_E!P48+TI_GTL_E!P48+TI_NSP_E!P48</f>
        <v>0</v>
      </c>
      <c r="Q48" s="10">
        <f>TI_EHG_E!Q48+TI_CO_E!Q48+TI_BF_E!Q48+TI_GW_E!Q48+TI_RPI_E!Q48+TI_PF_E!Q48+TI_BKBPB_E!Q48+TI_CL_E!Q48+TI_BNG_E!Q48+TI_LBB_E!Q48+TI_CPP_E!Q48+TI_GTL_E!Q48+TI_NSP_E!Q48</f>
        <v>0</v>
      </c>
      <c r="R48" s="10">
        <f>TI_EHG_E!R48+TI_CO_E!R48+TI_BF_E!R48+TI_GW_E!R48+TI_RPI_E!R48+TI_PF_E!R48+TI_BKBPB_E!R48+TI_CL_E!R48+TI_BNG_E!R48+TI_LBB_E!R48+TI_CPP_E!R48+TI_GTL_E!R48+TI_NSP_E!R48</f>
        <v>0</v>
      </c>
      <c r="S48" s="10">
        <f>TI_EHG_E!S48+TI_CO_E!S48+TI_BF_E!S48+TI_GW_E!S48+TI_RPI_E!S48+TI_PF_E!S48+TI_BKBPB_E!S48+TI_CL_E!S48+TI_BNG_E!S48+TI_LBB_E!S48+TI_CPP_E!S48+TI_GTL_E!S48+TI_NSP_E!S48</f>
        <v>0</v>
      </c>
      <c r="T48" s="10">
        <f>TI_EHG_E!T48+TI_CO_E!T48+TI_BF_E!T48+TI_GW_E!T48+TI_RPI_E!T48+TI_PF_E!T48+TI_BKBPB_E!T48+TI_CL_E!T48+TI_BNG_E!T48+TI_LBB_E!T48+TI_CPP_E!T48+TI_GTL_E!T48+TI_NSP_E!T48</f>
        <v>0</v>
      </c>
      <c r="U48" s="10">
        <f>TI_EHG_E!U48+TI_CO_E!U48+TI_BF_E!U48+TI_GW_E!U48+TI_RPI_E!U48+TI_PF_E!U48+TI_BKBPB_E!U48+TI_CL_E!U48+TI_BNG_E!U48+TI_LBB_E!U48+TI_CPP_E!U48+TI_GTL_E!U48+TI_NSP_E!U48</f>
        <v>0</v>
      </c>
      <c r="V48" s="10">
        <f>TI_EHG_E!V48+TI_CO_E!V48+TI_BF_E!V48+TI_GW_E!V48+TI_RPI_E!V48+TI_PF_E!V48+TI_BKBPB_E!V48+TI_CL_E!V48+TI_BNG_E!V48+TI_LBB_E!V48+TI_CPP_E!V48+TI_GTL_E!V48+TI_NSP_E!V48</f>
        <v>0</v>
      </c>
      <c r="W48" s="10">
        <f>TI_EHG_E!W48+TI_CO_E!W48+TI_BF_E!W48+TI_GW_E!W48+TI_RPI_E!W48+TI_PF_E!W48+TI_BKBPB_E!W48+TI_CL_E!W48+TI_BNG_E!W48+TI_LBB_E!W48+TI_CPP_E!W48+TI_GTL_E!W48+TI_NSP_E!W48</f>
        <v>0</v>
      </c>
      <c r="X48" s="10">
        <f>TI_EHG_E!X48+TI_CO_E!X48+TI_BF_E!X48+TI_GW_E!X48+TI_RPI_E!X48+TI_PF_E!X48+TI_BKBPB_E!X48+TI_CL_E!X48+TI_BNG_E!X48+TI_LBB_E!X48+TI_CPP_E!X48+TI_GTL_E!X48+TI_NSP_E!X48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TI_EHG_E!C49+TI_CO_E!C49+TI_BF_E!C49+TI_GW_E!C49+TI_RPI_E!C49+TI_PF_E!C49+TI_BKBPB_E!C49+TI_CL_E!C49+TI_BNG_E!C49+TI_LBB_E!C49+TI_CPP_E!C49+TI_GTL_E!C49+TI_NSP_E!C49</f>
        <v>0</v>
      </c>
      <c r="D49" s="10">
        <f>TI_EHG_E!D49+TI_CO_E!D49+TI_BF_E!D49+TI_GW_E!D49+TI_RPI_E!D49+TI_PF_E!D49+TI_BKBPB_E!D49+TI_CL_E!D49+TI_BNG_E!D49+TI_LBB_E!D49+TI_CPP_E!D49+TI_GTL_E!D49+TI_NSP_E!D49</f>
        <v>0</v>
      </c>
      <c r="E49" s="10">
        <f>TI_EHG_E!E49+TI_CO_E!E49+TI_BF_E!E49+TI_GW_E!E49+TI_RPI_E!E49+TI_PF_E!E49+TI_BKBPB_E!E49+TI_CL_E!E49+TI_BNG_E!E49+TI_LBB_E!E49+TI_CPP_E!E49+TI_GTL_E!E49+TI_NSP_E!E49</f>
        <v>0</v>
      </c>
      <c r="F49" s="10">
        <f>TI_EHG_E!F49+TI_CO_E!F49+TI_BF_E!F49+TI_GW_E!F49+TI_RPI_E!F49+TI_PF_E!F49+TI_BKBPB_E!F49+TI_CL_E!F49+TI_BNG_E!F49+TI_LBB_E!F49+TI_CPP_E!F49+TI_GTL_E!F49+TI_NSP_E!F49</f>
        <v>0</v>
      </c>
      <c r="G49" s="10">
        <f>TI_EHG_E!G49+TI_CO_E!G49+TI_BF_E!G49+TI_GW_E!G49+TI_RPI_E!G49+TI_PF_E!G49+TI_BKBPB_E!G49+TI_CL_E!G49+TI_BNG_E!G49+TI_LBB_E!G49+TI_CPP_E!G49+TI_GTL_E!G49+TI_NSP_E!G49</f>
        <v>0</v>
      </c>
      <c r="H49" s="10">
        <f>TI_EHG_E!H49+TI_CO_E!H49+TI_BF_E!H49+TI_GW_E!H49+TI_RPI_E!H49+TI_PF_E!H49+TI_BKBPB_E!H49+TI_CL_E!H49+TI_BNG_E!H49+TI_LBB_E!H49+TI_CPP_E!H49+TI_GTL_E!H49+TI_NSP_E!H49</f>
        <v>0</v>
      </c>
      <c r="I49" s="10">
        <f>TI_EHG_E!I49+TI_CO_E!I49+TI_BF_E!I49+TI_GW_E!I49+TI_RPI_E!I49+TI_PF_E!I49+TI_BKBPB_E!I49+TI_CL_E!I49+TI_BNG_E!I49+TI_LBB_E!I49+TI_CPP_E!I49+TI_GTL_E!I49+TI_NSP_E!I49</f>
        <v>0</v>
      </c>
      <c r="J49" s="10">
        <f>TI_EHG_E!J49+TI_CO_E!J49+TI_BF_E!J49+TI_GW_E!J49+TI_RPI_E!J49+TI_PF_E!J49+TI_BKBPB_E!J49+TI_CL_E!J49+TI_BNG_E!J49+TI_LBB_E!J49+TI_CPP_E!J49+TI_GTL_E!J49+TI_NSP_E!J49</f>
        <v>0</v>
      </c>
      <c r="K49" s="10">
        <f>TI_EHG_E!K49+TI_CO_E!K49+TI_BF_E!K49+TI_GW_E!K49+TI_RPI_E!K49+TI_PF_E!K49+TI_BKBPB_E!K49+TI_CL_E!K49+TI_BNG_E!K49+TI_LBB_E!K49+TI_CPP_E!K49+TI_GTL_E!K49+TI_NSP_E!K49</f>
        <v>0</v>
      </c>
      <c r="L49" s="10">
        <f>TI_EHG_E!L49+TI_CO_E!L49+TI_BF_E!L49+TI_GW_E!L49+TI_RPI_E!L49+TI_PF_E!L49+TI_BKBPB_E!L49+TI_CL_E!L49+TI_BNG_E!L49+TI_LBB_E!L49+TI_CPP_E!L49+TI_GTL_E!L49+TI_NSP_E!L49</f>
        <v>0</v>
      </c>
      <c r="M49" s="10">
        <f>TI_EHG_E!M49+TI_CO_E!M49+TI_BF_E!M49+TI_GW_E!M49+TI_RPI_E!M49+TI_PF_E!M49+TI_BKBPB_E!M49+TI_CL_E!M49+TI_BNG_E!M49+TI_LBB_E!M49+TI_CPP_E!M49+TI_GTL_E!M49+TI_NSP_E!M49</f>
        <v>0</v>
      </c>
      <c r="N49" s="10">
        <f>TI_EHG_E!N49+TI_CO_E!N49+TI_BF_E!N49+TI_GW_E!N49+TI_RPI_E!N49+TI_PF_E!N49+TI_BKBPB_E!N49+TI_CL_E!N49+TI_BNG_E!N49+TI_LBB_E!N49+TI_CPP_E!N49+TI_GTL_E!N49+TI_NSP_E!N49</f>
        <v>0</v>
      </c>
      <c r="O49" s="10">
        <f>TI_EHG_E!O49+TI_CO_E!O49+TI_BF_E!O49+TI_GW_E!O49+TI_RPI_E!O49+TI_PF_E!O49+TI_BKBPB_E!O49+TI_CL_E!O49+TI_BNG_E!O49+TI_LBB_E!O49+TI_CPP_E!O49+TI_GTL_E!O49+TI_NSP_E!O49</f>
        <v>0</v>
      </c>
      <c r="P49" s="10">
        <f>TI_EHG_E!P49+TI_CO_E!P49+TI_BF_E!P49+TI_GW_E!P49+TI_RPI_E!P49+TI_PF_E!P49+TI_BKBPB_E!P49+TI_CL_E!P49+TI_BNG_E!P49+TI_LBB_E!P49+TI_CPP_E!P49+TI_GTL_E!P49+TI_NSP_E!P49</f>
        <v>0</v>
      </c>
      <c r="Q49" s="10">
        <f>TI_EHG_E!Q49+TI_CO_E!Q49+TI_BF_E!Q49+TI_GW_E!Q49+TI_RPI_E!Q49+TI_PF_E!Q49+TI_BKBPB_E!Q49+TI_CL_E!Q49+TI_BNG_E!Q49+TI_LBB_E!Q49+TI_CPP_E!Q49+TI_GTL_E!Q49+TI_NSP_E!Q49</f>
        <v>0</v>
      </c>
      <c r="R49" s="10">
        <f>TI_EHG_E!R49+TI_CO_E!R49+TI_BF_E!R49+TI_GW_E!R49+TI_RPI_E!R49+TI_PF_E!R49+TI_BKBPB_E!R49+TI_CL_E!R49+TI_BNG_E!R49+TI_LBB_E!R49+TI_CPP_E!R49+TI_GTL_E!R49+TI_NSP_E!R49</f>
        <v>0</v>
      </c>
      <c r="S49" s="10">
        <f>TI_EHG_E!S49+TI_CO_E!S49+TI_BF_E!S49+TI_GW_E!S49+TI_RPI_E!S49+TI_PF_E!S49+TI_BKBPB_E!S49+TI_CL_E!S49+TI_BNG_E!S49+TI_LBB_E!S49+TI_CPP_E!S49+TI_GTL_E!S49+TI_NSP_E!S49</f>
        <v>0</v>
      </c>
      <c r="T49" s="10">
        <f>TI_EHG_E!T49+TI_CO_E!T49+TI_BF_E!T49+TI_GW_E!T49+TI_RPI_E!T49+TI_PF_E!T49+TI_BKBPB_E!T49+TI_CL_E!T49+TI_BNG_E!T49+TI_LBB_E!T49+TI_CPP_E!T49+TI_GTL_E!T49+TI_NSP_E!T49</f>
        <v>0</v>
      </c>
      <c r="U49" s="10">
        <f>TI_EHG_E!U49+TI_CO_E!U49+TI_BF_E!U49+TI_GW_E!U49+TI_RPI_E!U49+TI_PF_E!U49+TI_BKBPB_E!U49+TI_CL_E!U49+TI_BNG_E!U49+TI_LBB_E!U49+TI_CPP_E!U49+TI_GTL_E!U49+TI_NSP_E!U49</f>
        <v>0</v>
      </c>
      <c r="V49" s="10">
        <f>TI_EHG_E!V49+TI_CO_E!V49+TI_BF_E!V49+TI_GW_E!V49+TI_RPI_E!V49+TI_PF_E!V49+TI_BKBPB_E!V49+TI_CL_E!V49+TI_BNG_E!V49+TI_LBB_E!V49+TI_CPP_E!V49+TI_GTL_E!V49+TI_NSP_E!V49</f>
        <v>0</v>
      </c>
      <c r="W49" s="10">
        <f>TI_EHG_E!W49+TI_CO_E!W49+TI_BF_E!W49+TI_GW_E!W49+TI_RPI_E!W49+TI_PF_E!W49+TI_BKBPB_E!W49+TI_CL_E!W49+TI_BNG_E!W49+TI_LBB_E!W49+TI_CPP_E!W49+TI_GTL_E!W49+TI_NSP_E!W49</f>
        <v>0</v>
      </c>
      <c r="X49" s="10">
        <f>TI_EHG_E!X49+TI_CO_E!X49+TI_BF_E!X49+TI_GW_E!X49+TI_RPI_E!X49+TI_PF_E!X49+TI_BKBPB_E!X49+TI_CL_E!X49+TI_BNG_E!X49+TI_LBB_E!X49+TI_CPP_E!X49+TI_GTL_E!X49+TI_NSP_E!X49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TI_EHG_E!C50+TI_CO_E!C50+TI_BF_E!C50+TI_GW_E!C50+TI_RPI_E!C50+TI_PF_E!C50+TI_BKBPB_E!C50+TI_CL_E!C50+TI_BNG_E!C50+TI_LBB_E!C50+TI_CPP_E!C50+TI_GTL_E!C50+TI_NSP_E!C50</f>
        <v>100.81685296646603</v>
      </c>
      <c r="D50" s="10">
        <f>TI_EHG_E!D50+TI_CO_E!D50+TI_BF_E!D50+TI_GW_E!D50+TI_RPI_E!D50+TI_PF_E!D50+TI_BKBPB_E!D50+TI_CL_E!D50+TI_BNG_E!D50+TI_LBB_E!D50+TI_CPP_E!D50+TI_GTL_E!D50+TI_NSP_E!D50</f>
        <v>168.02811693895103</v>
      </c>
      <c r="E50" s="10">
        <f>TI_EHG_E!E50+TI_CO_E!E50+TI_BF_E!E50+TI_GW_E!E50+TI_RPI_E!E50+TI_PF_E!E50+TI_BKBPB_E!E50+TI_CL_E!E50+TI_BNG_E!E50+TI_LBB_E!E50+TI_CPP_E!E50+TI_GTL_E!E50+TI_NSP_E!E50</f>
        <v>215.07592433361992</v>
      </c>
      <c r="F50" s="10">
        <f>TI_EHG_E!F50+TI_CO_E!F50+TI_BF_E!F50+TI_GW_E!F50+TI_RPI_E!F50+TI_PF_E!F50+TI_BKBPB_E!F50+TI_CL_E!F50+TI_BNG_E!F50+TI_LBB_E!F50+TI_CPP_E!F50+TI_GTL_E!F50+TI_NSP_E!F50</f>
        <v>85.454256233877899</v>
      </c>
      <c r="G50" s="10">
        <f>TI_EHG_E!G50+TI_CO_E!G50+TI_BF_E!G50+TI_GW_E!G50+TI_RPI_E!G50+TI_PF_E!G50+TI_BKBPB_E!G50+TI_CL_E!G50+TI_BNG_E!G50+TI_LBB_E!G50+TI_CPP_E!G50+TI_GTL_E!G50+TI_NSP_E!G50</f>
        <v>262.28271711091992</v>
      </c>
      <c r="H50" s="10">
        <f>TI_EHG_E!H50+TI_CO_E!H50+TI_BF_E!H50+TI_GW_E!H50+TI_RPI_E!H50+TI_PF_E!H50+TI_BKBPB_E!H50+TI_CL_E!H50+TI_BNG_E!H50+TI_LBB_E!H50+TI_CPP_E!H50+TI_GTL_E!H50+TI_NSP_E!H50</f>
        <v>272.73215821152183</v>
      </c>
      <c r="I50" s="10">
        <f>TI_EHG_E!I50+TI_CO_E!I50+TI_BF_E!I50+TI_GW_E!I50+TI_RPI_E!I50+TI_PF_E!I50+TI_BKBPB_E!I50+TI_CL_E!I50+TI_BNG_E!I50+TI_LBB_E!I50+TI_CPP_E!I50+TI_GTL_E!I50+TI_NSP_E!I50</f>
        <v>115.9895098882201</v>
      </c>
      <c r="J50" s="10">
        <f>TI_EHG_E!J50+TI_CO_E!J50+TI_BF_E!J50+TI_GW_E!J50+TI_RPI_E!J50+TI_PF_E!J50+TI_BKBPB_E!J50+TI_CL_E!J50+TI_BNG_E!J50+TI_LBB_E!J50+TI_CPP_E!J50+TI_GTL_E!J50+TI_NSP_E!J50</f>
        <v>0</v>
      </c>
      <c r="K50" s="10">
        <f>TI_EHG_E!K50+TI_CO_E!K50+TI_BF_E!K50+TI_GW_E!K50+TI_RPI_E!K50+TI_PF_E!K50+TI_BKBPB_E!K50+TI_CL_E!K50+TI_BNG_E!K50+TI_LBB_E!K50+TI_CPP_E!K50+TI_GTL_E!K50+TI_NSP_E!K50</f>
        <v>90.91074806534823</v>
      </c>
      <c r="L50" s="10">
        <f>TI_EHG_E!L50+TI_CO_E!L50+TI_BF_E!L50+TI_GW_E!L50+TI_RPI_E!L50+TI_PF_E!L50+TI_BKBPB_E!L50+TI_CL_E!L50+TI_BNG_E!L50+TI_LBB_E!L50+TI_CPP_E!L50+TI_GTL_E!L50+TI_NSP_E!L50</f>
        <v>192.2709372312984</v>
      </c>
      <c r="M50" s="10">
        <f>TI_EHG_E!M50+TI_CO_E!M50+TI_BF_E!M50+TI_GW_E!M50+TI_RPI_E!M50+TI_PF_E!M50+TI_BKBPB_E!M50+TI_CL_E!M50+TI_BNG_E!M50+TI_LBB_E!M50+TI_CPP_E!M50+TI_GTL_E!M50+TI_NSP_E!M50</f>
        <v>95.090541702493553</v>
      </c>
      <c r="N50" s="10">
        <f>TI_EHG_E!N50+TI_CO_E!N50+TI_BF_E!N50+TI_GW_E!N50+TI_RPI_E!N50+TI_PF_E!N50+TI_BKBPB_E!N50+TI_CL_E!N50+TI_BNG_E!N50+TI_LBB_E!N50+TI_CPP_E!N50+TI_GTL_E!N50+TI_NSP_E!N50</f>
        <v>74.191487532244196</v>
      </c>
      <c r="O50" s="10">
        <f>TI_EHG_E!O50+TI_CO_E!O50+TI_BF_E!O50+TI_GW_E!O50+TI_RPI_E!O50+TI_PF_E!O50+TI_BKBPB_E!O50+TI_CL_E!O50+TI_BNG_E!O50+TI_LBB_E!O50+TI_CPP_E!O50+TI_GTL_E!O50+TI_NSP_E!O50</f>
        <v>81.506190885640578</v>
      </c>
      <c r="P50" s="10">
        <f>TI_EHG_E!P50+TI_CO_E!P50+TI_BF_E!P50+TI_GW_E!P50+TI_RPI_E!P50+TI_PF_E!P50+TI_BKBPB_E!P50+TI_CL_E!P50+TI_BNG_E!P50+TI_LBB_E!P50+TI_CPP_E!P50+TI_GTL_E!P50+TI_NSP_E!P50</f>
        <v>191.2259673258813</v>
      </c>
      <c r="Q50" s="10">
        <f>TI_EHG_E!Q50+TI_CO_E!Q50+TI_BF_E!Q50+TI_GW_E!Q50+TI_RPI_E!Q50+TI_PF_E!Q50+TI_BKBPB_E!Q50+TI_CL_E!Q50+TI_BNG_E!Q50+TI_LBB_E!Q50+TI_CPP_E!Q50+TI_GTL_E!Q50+TI_NSP_E!Q50</f>
        <v>111.8097162510748</v>
      </c>
      <c r="R50" s="10">
        <f>TI_EHG_E!R50+TI_CO_E!R50+TI_BF_E!R50+TI_GW_E!R50+TI_RPI_E!R50+TI_PF_E!R50+TI_BKBPB_E!R50+TI_CL_E!R50+TI_BNG_E!R50+TI_LBB_E!R50+TI_CPP_E!R50+TI_GTL_E!R50+TI_NSP_E!R50</f>
        <v>86.730954428202921</v>
      </c>
      <c r="S50" s="10">
        <f>TI_EHG_E!S50+TI_CO_E!S50+TI_BF_E!S50+TI_GW_E!S50+TI_RPI_E!S50+TI_PF_E!S50+TI_BKBPB_E!S50+TI_CL_E!S50+TI_BNG_E!S50+TI_LBB_E!S50+TI_CPP_E!S50+TI_GTL_E!S50+TI_NSP_E!S50</f>
        <v>67.921840068787617</v>
      </c>
      <c r="T50" s="10">
        <f>TI_EHG_E!T50+TI_CO_E!T50+TI_BF_E!T50+TI_GW_E!T50+TI_RPI_E!T50+TI_PF_E!T50+TI_BKBPB_E!T50+TI_CL_E!T50+TI_BNG_E!T50+TI_LBB_E!T50+TI_CPP_E!T50+TI_GTL_E!T50+TI_NSP_E!T50</f>
        <v>53.347893379191753</v>
      </c>
      <c r="U50" s="10">
        <f>TI_EHG_E!U50+TI_CO_E!U50+TI_BF_E!U50+TI_GW_E!U50+TI_RPI_E!U50+TI_PF_E!U50+TI_BKBPB_E!U50+TI_CL_E!U50+TI_BNG_E!U50+TI_LBB_E!U50+TI_CPP_E!U50+TI_GTL_E!U50+TI_NSP_E!U50</f>
        <v>39.196130696474633</v>
      </c>
      <c r="V50" s="10">
        <f>TI_EHG_E!V50+TI_CO_E!V50+TI_BF_E!V50+TI_GW_E!V50+TI_RPI_E!V50+TI_PF_E!V50+TI_BKBPB_E!V50+TI_CL_E!V50+TI_BNG_E!V50+TI_LBB_E!V50+TI_CPP_E!V50+TI_GTL_E!V50+TI_NSP_E!V50</f>
        <v>56.289423903697333</v>
      </c>
      <c r="W50" s="10">
        <f>TI_EHG_E!W50+TI_CO_E!W50+TI_BF_E!W50+TI_GW_E!W50+TI_RPI_E!W50+TI_PF_E!W50+TI_BKBPB_E!W50+TI_CL_E!W50+TI_BNG_E!W50+TI_LBB_E!W50+TI_CPP_E!W50+TI_GTL_E!W50+TI_NSP_E!W50</f>
        <v>63.499570077386068</v>
      </c>
      <c r="X50" s="10">
        <f>TI_EHG_E!X50+TI_CO_E!X50+TI_BF_E!X50+TI_GW_E!X50+TI_RPI_E!X50+TI_PF_E!X50+TI_BKBPB_E!X50+TI_CL_E!X50+TI_BNG_E!X50+TI_LBB_E!X50+TI_CPP_E!X50+TI_GTL_E!X50+TI_NSP_E!X50</f>
        <v>83.239724849527079</v>
      </c>
    </row>
    <row r="51" spans="1:24" ht="11.25" customHeight="1" x14ac:dyDescent="0.2">
      <c r="A51" s="35" t="s">
        <v>89</v>
      </c>
      <c r="B51" s="36" t="s">
        <v>90</v>
      </c>
      <c r="C51" s="37">
        <f>TI_EHG_E!C51+TI_CO_E!C51+TI_BF_E!C51+TI_GW_E!C51+TI_RPI_E!C51+TI_PF_E!C51+TI_BKBPB_E!C51+TI_CL_E!C51+TI_BNG_E!C51+TI_LBB_E!C51+TI_CPP_E!C51+TI_GTL_E!C51+TI_NSP_E!C51</f>
        <v>1228.9337919174548</v>
      </c>
      <c r="D51" s="37">
        <f>TI_EHG_E!D51+TI_CO_E!D51+TI_BF_E!D51+TI_GW_E!D51+TI_RPI_E!D51+TI_PF_E!D51+TI_BKBPB_E!D51+TI_CL_E!D51+TI_BNG_E!D51+TI_LBB_E!D51+TI_CPP_E!D51+TI_GTL_E!D51+TI_NSP_E!D51</f>
        <v>1202.1926053310401</v>
      </c>
      <c r="E51" s="37">
        <f>TI_EHG_E!E51+TI_CO_E!E51+TI_BF_E!E51+TI_GW_E!E51+TI_RPI_E!E51+TI_PF_E!E51+TI_BKBPB_E!E51+TI_CL_E!E51+TI_BNG_E!E51+TI_LBB_E!E51+TI_CPP_E!E51+TI_GTL_E!E51+TI_NSP_E!E51</f>
        <v>1517.325881341359</v>
      </c>
      <c r="F51" s="37">
        <f>TI_EHG_E!F51+TI_CO_E!F51+TI_BF_E!F51+TI_GW_E!F51+TI_RPI_E!F51+TI_PF_E!F51+TI_BKBPB_E!F51+TI_CL_E!F51+TI_BNG_E!F51+TI_LBB_E!F51+TI_CPP_E!F51+TI_GTL_E!F51+TI_NSP_E!F51</f>
        <v>1408.9638865004299</v>
      </c>
      <c r="G51" s="37">
        <f>TI_EHG_E!G51+TI_CO_E!G51+TI_BF_E!G51+TI_GW_E!G51+TI_RPI_E!G51+TI_PF_E!G51+TI_BKBPB_E!G51+TI_CL_E!G51+TI_BNG_E!G51+TI_LBB_E!G51+TI_CPP_E!G51+TI_GTL_E!G51+TI_NSP_E!G51</f>
        <v>1987.0808254514186</v>
      </c>
      <c r="H51" s="37">
        <f>TI_EHG_E!H51+TI_CO_E!H51+TI_BF_E!H51+TI_GW_E!H51+TI_RPI_E!H51+TI_PF_E!H51+TI_BKBPB_E!H51+TI_CL_E!H51+TI_BNG_E!H51+TI_LBB_E!H51+TI_CPP_E!H51+TI_GTL_E!H51+TI_NSP_E!H51</f>
        <v>2308.7489251934653</v>
      </c>
      <c r="I51" s="37">
        <f>TI_EHG_E!I51+TI_CO_E!I51+TI_BF_E!I51+TI_GW_E!I51+TI_RPI_E!I51+TI_PF_E!I51+TI_BKBPB_E!I51+TI_CL_E!I51+TI_BNG_E!I51+TI_LBB_E!I51+TI_CPP_E!I51+TI_GTL_E!I51+TI_NSP_E!I51</f>
        <v>2117.7343078245913</v>
      </c>
      <c r="J51" s="37">
        <f>TI_EHG_E!J51+TI_CO_E!J51+TI_BF_E!J51+TI_GW_E!J51+TI_RPI_E!J51+TI_PF_E!J51+TI_BKBPB_E!J51+TI_CL_E!J51+TI_BNG_E!J51+TI_LBB_E!J51+TI_CPP_E!J51+TI_GTL_E!J51+TI_NSP_E!J51</f>
        <v>2243.443680137575</v>
      </c>
      <c r="K51" s="37">
        <f>TI_EHG_E!K51+TI_CO_E!K51+TI_BF_E!K51+TI_GW_E!K51+TI_RPI_E!K51+TI_PF_E!K51+TI_BKBPB_E!K51+TI_CL_E!K51+TI_BNG_E!K51+TI_LBB_E!K51+TI_CPP_E!K51+TI_GTL_E!K51+TI_NSP_E!K51</f>
        <v>2554.6216680997422</v>
      </c>
      <c r="L51" s="37">
        <f>TI_EHG_E!L51+TI_CO_E!L51+TI_BF_E!L51+TI_GW_E!L51+TI_RPI_E!L51+TI_PF_E!L51+TI_BKBPB_E!L51+TI_CL_E!L51+TI_BNG_E!L51+TI_LBB_E!L51+TI_CPP_E!L51+TI_GTL_E!L51+TI_NSP_E!L51</f>
        <v>2572.269991401547</v>
      </c>
      <c r="M51" s="37">
        <f>TI_EHG_E!M51+TI_CO_E!M51+TI_BF_E!M51+TI_GW_E!M51+TI_RPI_E!M51+TI_PF_E!M51+TI_BKBPB_E!M51+TI_CL_E!M51+TI_BNG_E!M51+TI_LBB_E!M51+TI_CPP_E!M51+TI_GTL_E!M51+TI_NSP_E!M51</f>
        <v>2774.5270851246778</v>
      </c>
      <c r="N51" s="37">
        <f>TI_EHG_E!N51+TI_CO_E!N51+TI_BF_E!N51+TI_GW_E!N51+TI_RPI_E!N51+TI_PF_E!N51+TI_BKBPB_E!N51+TI_CL_E!N51+TI_BNG_E!N51+TI_LBB_E!N51+TI_CPP_E!N51+TI_GTL_E!N51+TI_NSP_E!N51</f>
        <v>2749.1616509028381</v>
      </c>
      <c r="O51" s="37">
        <f>TI_EHG_E!O51+TI_CO_E!O51+TI_BF_E!O51+TI_GW_E!O51+TI_RPI_E!O51+TI_PF_E!O51+TI_BKBPB_E!O51+TI_CL_E!O51+TI_BNG_E!O51+TI_LBB_E!O51+TI_CPP_E!O51+TI_GTL_E!O51+TI_NSP_E!O51</f>
        <v>2174.7205503009454</v>
      </c>
      <c r="P51" s="37">
        <f>TI_EHG_E!P51+TI_CO_E!P51+TI_BF_E!P51+TI_GW_E!P51+TI_RPI_E!P51+TI_PF_E!P51+TI_BKBPB_E!P51+TI_CL_E!P51+TI_BNG_E!P51+TI_LBB_E!P51+TI_CPP_E!P51+TI_GTL_E!P51+TI_NSP_E!P51</f>
        <v>1964.660361134996</v>
      </c>
      <c r="Q51" s="37">
        <f>TI_EHG_E!Q51+TI_CO_E!Q51+TI_BF_E!Q51+TI_GW_E!Q51+TI_RPI_E!Q51+TI_PF_E!Q51+TI_BKBPB_E!Q51+TI_CL_E!Q51+TI_BNG_E!Q51+TI_LBB_E!Q51+TI_CPP_E!Q51+TI_GTL_E!Q51+TI_NSP_E!Q51</f>
        <v>1790.6706792777297</v>
      </c>
      <c r="R51" s="37">
        <f>TI_EHG_E!R51+TI_CO_E!R51+TI_BF_E!R51+TI_GW_E!R51+TI_RPI_E!R51+TI_PF_E!R51+TI_BKBPB_E!R51+TI_CL_E!R51+TI_BNG_E!R51+TI_LBB_E!R51+TI_CPP_E!R51+TI_GTL_E!R51+TI_NSP_E!R51</f>
        <v>2336.650902837489</v>
      </c>
      <c r="S51" s="37">
        <f>TI_EHG_E!S51+TI_CO_E!S51+TI_BF_E!S51+TI_GW_E!S51+TI_RPI_E!S51+TI_PF_E!S51+TI_BKBPB_E!S51+TI_CL_E!S51+TI_BNG_E!S51+TI_LBB_E!S51+TI_CPP_E!S51+TI_GTL_E!S51+TI_NSP_E!S51</f>
        <v>2623.1298366294063</v>
      </c>
      <c r="T51" s="37">
        <f>TI_EHG_E!T51+TI_CO_E!T51+TI_BF_E!T51+TI_GW_E!T51+TI_RPI_E!T51+TI_PF_E!T51+TI_BKBPB_E!T51+TI_CL_E!T51+TI_BNG_E!T51+TI_LBB_E!T51+TI_CPP_E!T51+TI_GTL_E!T51+TI_NSP_E!T51</f>
        <v>3592.0079965606183</v>
      </c>
      <c r="U51" s="37">
        <f>TI_EHG_E!U51+TI_CO_E!U51+TI_BF_E!U51+TI_GW_E!U51+TI_RPI_E!U51+TI_PF_E!U51+TI_BKBPB_E!U51+TI_CL_E!U51+TI_BNG_E!U51+TI_LBB_E!U51+TI_CPP_E!U51+TI_GTL_E!U51+TI_NSP_E!U51</f>
        <v>3113.7944969905416</v>
      </c>
      <c r="V51" s="37">
        <f>TI_EHG_E!V51+TI_CO_E!V51+TI_BF_E!V51+TI_GW_E!V51+TI_RPI_E!V51+TI_PF_E!V51+TI_BKBPB_E!V51+TI_CL_E!V51+TI_BNG_E!V51+TI_LBB_E!V51+TI_CPP_E!V51+TI_GTL_E!V51+TI_NSP_E!V51</f>
        <v>3375.8619088564055</v>
      </c>
      <c r="W51" s="37">
        <f>TI_EHG_E!W51+TI_CO_E!W51+TI_BF_E!W51+TI_GW_E!W51+TI_RPI_E!W51+TI_PF_E!W51+TI_BKBPB_E!W51+TI_CL_E!W51+TI_BNG_E!W51+TI_LBB_E!W51+TI_CPP_E!W51+TI_GTL_E!W51+TI_NSP_E!W51</f>
        <v>3373.1934651762681</v>
      </c>
      <c r="X51" s="37">
        <f>TI_EHG_E!X51+TI_CO_E!X51+TI_BF_E!X51+TI_GW_E!X51+TI_RPI_E!X51+TI_PF_E!X51+TI_BKBPB_E!X51+TI_CL_E!X51+TI_BNG_E!X51+TI_LBB_E!X51+TI_CPP_E!X51+TI_GTL_E!X51+TI_NSP_E!X51</f>
        <v>2975.3388650042989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1325.5277730008597</v>
      </c>
      <c r="D52" s="37">
        <f t="shared" si="20"/>
        <v>1584.422441960447</v>
      </c>
      <c r="E52" s="37">
        <f t="shared" si="20"/>
        <v>1067.6268271711094</v>
      </c>
      <c r="F52" s="37">
        <f t="shared" si="20"/>
        <v>1749.8852966466031</v>
      </c>
      <c r="G52" s="37">
        <f t="shared" si="20"/>
        <v>1297.8883920894239</v>
      </c>
      <c r="H52" s="37">
        <f t="shared" si="20"/>
        <v>945.87592433361999</v>
      </c>
      <c r="I52" s="37">
        <f t="shared" si="20"/>
        <v>1665.3008598452279</v>
      </c>
      <c r="J52" s="37">
        <f t="shared" si="20"/>
        <v>1887.7819432502151</v>
      </c>
      <c r="K52" s="37">
        <f t="shared" si="20"/>
        <v>1738.3696474634562</v>
      </c>
      <c r="L52" s="37">
        <f t="shared" si="20"/>
        <v>2203.5546861564912</v>
      </c>
      <c r="M52" s="37">
        <f t="shared" si="20"/>
        <v>3256.2308684436798</v>
      </c>
      <c r="N52" s="37">
        <f t="shared" si="20"/>
        <v>2910.8081685296647</v>
      </c>
      <c r="O52" s="37">
        <f t="shared" si="20"/>
        <v>2485.6813413585546</v>
      </c>
      <c r="P52" s="37">
        <f t="shared" si="20"/>
        <v>3358.7938950988819</v>
      </c>
      <c r="Q52" s="37">
        <f t="shared" si="20"/>
        <v>3651.9906276870161</v>
      </c>
      <c r="R52" s="37">
        <f t="shared" si="20"/>
        <v>3109.5962166809973</v>
      </c>
      <c r="S52" s="37">
        <f t="shared" si="20"/>
        <v>3731.3233018056753</v>
      </c>
      <c r="T52" s="37">
        <f t="shared" si="20"/>
        <v>2941.5224419604474</v>
      </c>
      <c r="U52" s="37">
        <f t="shared" si="20"/>
        <v>3565.2185726569219</v>
      </c>
      <c r="V52" s="37">
        <f t="shared" si="20"/>
        <v>3433.2650042992268</v>
      </c>
      <c r="W52" s="37">
        <f t="shared" si="20"/>
        <v>3709.8873602751501</v>
      </c>
      <c r="X52" s="37">
        <f t="shared" ref="X52" si="21">SUM(X53:X70)</f>
        <v>3951.3212381771291</v>
      </c>
    </row>
    <row r="53" spans="1:24" ht="11.25" customHeight="1" x14ac:dyDescent="0.2">
      <c r="A53" s="42" t="s">
        <v>93</v>
      </c>
      <c r="B53" s="9" t="s">
        <v>94</v>
      </c>
      <c r="C53" s="10">
        <f>TI_EHG_E!C53+TI_CO_E!C53+TI_BF_E!C53+TI_GW_E!C53+TI_RPI_E!C53+TI_PF_E!C53+TI_BKBPB_E!C53+TI_CL_E!C53+TI_BNG_E!C53+TI_LBB_E!C53+TI_CPP_E!C53+TI_GTL_E!C53+TI_NSP_E!C53</f>
        <v>973.6027515047291</v>
      </c>
      <c r="D53" s="10">
        <f>TI_EHG_E!D53+TI_CO_E!D53+TI_BF_E!D53+TI_GW_E!D53+TI_RPI_E!D53+TI_PF_E!D53+TI_BKBPB_E!D53+TI_CL_E!D53+TI_BNG_E!D53+TI_LBB_E!D53+TI_CPP_E!D53+TI_GTL_E!D53+TI_NSP_E!D53</f>
        <v>1206.7067927773003</v>
      </c>
      <c r="E53" s="10">
        <f>TI_EHG_E!E53+TI_CO_E!E53+TI_BF_E!E53+TI_GW_E!E53+TI_RPI_E!E53+TI_PF_E!E53+TI_BKBPB_E!E53+TI_CL_E!E53+TI_BNG_E!E53+TI_LBB_E!E53+TI_CPP_E!E53+TI_GTL_E!E53+TI_NSP_E!E53</f>
        <v>670.67927773000861</v>
      </c>
      <c r="F53" s="10">
        <f>TI_EHG_E!F53+TI_CO_E!F53+TI_BF_E!F53+TI_GW_E!F53+TI_RPI_E!F53+TI_PF_E!F53+TI_BKBPB_E!F53+TI_CL_E!F53+TI_BNG_E!F53+TI_LBB_E!F53+TI_CPP_E!F53+TI_GTL_E!F53+TI_NSP_E!F53</f>
        <v>1351.9346517626823</v>
      </c>
      <c r="G53" s="10">
        <f>TI_EHG_E!G53+TI_CO_E!G53+TI_BF_E!G53+TI_GW_E!G53+TI_RPI_E!G53+TI_PF_E!G53+TI_BKBPB_E!G53+TI_CL_E!G53+TI_BNG_E!G53+TI_LBB_E!G53+TI_CPP_E!G53+TI_GTL_E!G53+TI_NSP_E!G53</f>
        <v>848.58134135855539</v>
      </c>
      <c r="H53" s="10">
        <f>TI_EHG_E!H53+TI_CO_E!H53+TI_BF_E!H53+TI_GW_E!H53+TI_RPI_E!H53+TI_PF_E!H53+TI_BKBPB_E!H53+TI_CL_E!H53+TI_BNG_E!H53+TI_LBB_E!H53+TI_CPP_E!H53+TI_GTL_E!H53+TI_NSP_E!H53</f>
        <v>406.76380051590706</v>
      </c>
      <c r="I53" s="10">
        <f>TI_EHG_E!I53+TI_CO_E!I53+TI_BF_E!I53+TI_GW_E!I53+TI_RPI_E!I53+TI_PF_E!I53+TI_BKBPB_E!I53+TI_CL_E!I53+TI_BNG_E!I53+TI_LBB_E!I53+TI_CPP_E!I53+TI_GTL_E!I53+TI_NSP_E!I53</f>
        <v>946.01711092003438</v>
      </c>
      <c r="J53" s="10">
        <f>TI_EHG_E!J53+TI_CO_E!J53+TI_BF_E!J53+TI_GW_E!J53+TI_RPI_E!J53+TI_PF_E!J53+TI_BKBPB_E!J53+TI_CL_E!J53+TI_BNG_E!J53+TI_LBB_E!J53+TI_CPP_E!J53+TI_GTL_E!J53+TI_NSP_E!J53</f>
        <v>867.75339638865012</v>
      </c>
      <c r="K53" s="10">
        <f>TI_EHG_E!K53+TI_CO_E!K53+TI_BF_E!K53+TI_GW_E!K53+TI_RPI_E!K53+TI_PF_E!K53+TI_BKBPB_E!K53+TI_CL_E!K53+TI_BNG_E!K53+TI_LBB_E!K53+TI_CPP_E!K53+TI_GTL_E!K53+TI_NSP_E!K53</f>
        <v>584.61281169389508</v>
      </c>
      <c r="L53" s="10">
        <f>TI_EHG_E!L53+TI_CO_E!L53+TI_BF_E!L53+TI_GW_E!L53+TI_RPI_E!L53+TI_PF_E!L53+TI_BKBPB_E!L53+TI_CL_E!L53+TI_BNG_E!L53+TI_LBB_E!L53+TI_CPP_E!L53+TI_GTL_E!L53+TI_NSP_E!L53</f>
        <v>712.31874462596727</v>
      </c>
      <c r="M53" s="10">
        <f>TI_EHG_E!M53+TI_CO_E!M53+TI_BF_E!M53+TI_GW_E!M53+TI_RPI_E!M53+TI_PF_E!M53+TI_BKBPB_E!M53+TI_CL_E!M53+TI_BNG_E!M53+TI_LBB_E!M53+TI_CPP_E!M53+TI_GTL_E!M53+TI_NSP_E!M53</f>
        <v>1388.4692175408427</v>
      </c>
      <c r="N53" s="10">
        <f>TI_EHG_E!N53+TI_CO_E!N53+TI_BF_E!N53+TI_GW_E!N53+TI_RPI_E!N53+TI_PF_E!N53+TI_BKBPB_E!N53+TI_CL_E!N53+TI_BNG_E!N53+TI_LBB_E!N53+TI_CPP_E!N53+TI_GTL_E!N53+TI_NSP_E!N53</f>
        <v>992.1937231298366</v>
      </c>
      <c r="O53" s="10">
        <f>TI_EHG_E!O53+TI_CO_E!O53+TI_BF_E!O53+TI_GW_E!O53+TI_RPI_E!O53+TI_PF_E!O53+TI_BKBPB_E!O53+TI_CL_E!O53+TI_BNG_E!O53+TI_LBB_E!O53+TI_CPP_E!O53+TI_GTL_E!O53+TI_NSP_E!O53</f>
        <v>483.4664660361135</v>
      </c>
      <c r="P53" s="10">
        <f>TI_EHG_E!P53+TI_CO_E!P53+TI_BF_E!P53+TI_GW_E!P53+TI_RPI_E!P53+TI_PF_E!P53+TI_BKBPB_E!P53+TI_CL_E!P53+TI_BNG_E!P53+TI_LBB_E!P53+TI_CPP_E!P53+TI_GTL_E!P53+TI_NSP_E!P53</f>
        <v>1180.6034393809114</v>
      </c>
      <c r="Q53" s="10">
        <f>TI_EHG_E!Q53+TI_CO_E!Q53+TI_BF_E!Q53+TI_GW_E!Q53+TI_RPI_E!Q53+TI_PF_E!Q53+TI_BKBPB_E!Q53+TI_CL_E!Q53+TI_BNG_E!Q53+TI_LBB_E!Q53+TI_CPP_E!Q53+TI_GTL_E!Q53+TI_NSP_E!Q53</f>
        <v>1338.6855546001716</v>
      </c>
      <c r="R53" s="10">
        <f>TI_EHG_E!R53+TI_CO_E!R53+TI_BF_E!R53+TI_GW_E!R53+TI_RPI_E!R53+TI_PF_E!R53+TI_BKBPB_E!R53+TI_CL_E!R53+TI_BNG_E!R53+TI_LBB_E!R53+TI_CPP_E!R53+TI_GTL_E!R53+TI_NSP_E!R53</f>
        <v>744.6694754944109</v>
      </c>
      <c r="S53" s="10">
        <f>TI_EHG_E!S53+TI_CO_E!S53+TI_BF_E!S53+TI_GW_E!S53+TI_RPI_E!S53+TI_PF_E!S53+TI_BKBPB_E!S53+TI_CL_E!S53+TI_BNG_E!S53+TI_LBB_E!S53+TI_CPP_E!S53+TI_GTL_E!S53+TI_NSP_E!S53</f>
        <v>1351.9624247635429</v>
      </c>
      <c r="T53" s="10">
        <f>TI_EHG_E!T53+TI_CO_E!T53+TI_BF_E!T53+TI_GW_E!T53+TI_RPI_E!T53+TI_PF_E!T53+TI_BKBPB_E!T53+TI_CL_E!T53+TI_BNG_E!T53+TI_LBB_E!T53+TI_CPP_E!T53+TI_GTL_E!T53+TI_NSP_E!T53</f>
        <v>507.04067067927764</v>
      </c>
      <c r="U53" s="10">
        <f>TI_EHG_E!U53+TI_CO_E!U53+TI_BF_E!U53+TI_GW_E!U53+TI_RPI_E!U53+TI_PF_E!U53+TI_BKBPB_E!U53+TI_CL_E!U53+TI_BNG_E!U53+TI_LBB_E!U53+TI_CPP_E!U53+TI_GTL_E!U53+TI_NSP_E!U53</f>
        <v>1065.6361994840929</v>
      </c>
      <c r="V53" s="10">
        <f>TI_EHG_E!V53+TI_CO_E!V53+TI_BF_E!V53+TI_GW_E!V53+TI_RPI_E!V53+TI_PF_E!V53+TI_BKBPB_E!V53+TI_CL_E!V53+TI_BNG_E!V53+TI_LBB_E!V53+TI_CPP_E!V53+TI_GTL_E!V53+TI_NSP_E!V53</f>
        <v>758.18693035253659</v>
      </c>
      <c r="W53" s="10">
        <f>TI_EHG_E!W53+TI_CO_E!W53+TI_BF_E!W53+TI_GW_E!W53+TI_RPI_E!W53+TI_PF_E!W53+TI_BKBPB_E!W53+TI_CL_E!W53+TI_BNG_E!W53+TI_LBB_E!W53+TI_CPP_E!W53+TI_GTL_E!W53+TI_NSP_E!W53</f>
        <v>1038.9149613069649</v>
      </c>
      <c r="X53" s="10">
        <f>TI_EHG_E!X53+TI_CO_E!X53+TI_BF_E!X53+TI_GW_E!X53+TI_RPI_E!X53+TI_PF_E!X53+TI_BKBPB_E!X53+TI_CL_E!X53+TI_BNG_E!X53+TI_LBB_E!X53+TI_CPP_E!X53+TI_GTL_E!X53+TI_NSP_E!X53</f>
        <v>1023.8644024075669</v>
      </c>
    </row>
    <row r="54" spans="1:24" ht="11.25" customHeight="1" x14ac:dyDescent="0.2">
      <c r="A54" s="42" t="s">
        <v>95</v>
      </c>
      <c r="B54" s="9" t="s">
        <v>96</v>
      </c>
      <c r="C54" s="10">
        <f>TI_EHG_E!C54+TI_CO_E!C54+TI_BF_E!C54+TI_GW_E!C54+TI_RPI_E!C54+TI_PF_E!C54+TI_BKBPB_E!C54+TI_CL_E!C54+TI_BNG_E!C54+TI_LBB_E!C54+TI_CPP_E!C54+TI_GTL_E!C54+TI_NSP_E!C54</f>
        <v>0</v>
      </c>
      <c r="D54" s="10">
        <f>TI_EHG_E!D54+TI_CO_E!D54+TI_BF_E!D54+TI_GW_E!D54+TI_RPI_E!D54+TI_PF_E!D54+TI_BKBPB_E!D54+TI_CL_E!D54+TI_BNG_E!D54+TI_LBB_E!D54+TI_CPP_E!D54+TI_GTL_E!D54+TI_NSP_E!D54</f>
        <v>0</v>
      </c>
      <c r="E54" s="10">
        <f>TI_EHG_E!E54+TI_CO_E!E54+TI_BF_E!E54+TI_GW_E!E54+TI_RPI_E!E54+TI_PF_E!E54+TI_BKBPB_E!E54+TI_CL_E!E54+TI_BNG_E!E54+TI_LBB_E!E54+TI_CPP_E!E54+TI_GTL_E!E54+TI_NSP_E!E54</f>
        <v>0</v>
      </c>
      <c r="F54" s="10">
        <f>TI_EHG_E!F54+TI_CO_E!F54+TI_BF_E!F54+TI_GW_E!F54+TI_RPI_E!F54+TI_PF_E!F54+TI_BKBPB_E!F54+TI_CL_E!F54+TI_BNG_E!F54+TI_LBB_E!F54+TI_CPP_E!F54+TI_GTL_E!F54+TI_NSP_E!F54</f>
        <v>0</v>
      </c>
      <c r="G54" s="10">
        <f>TI_EHG_E!G54+TI_CO_E!G54+TI_BF_E!G54+TI_GW_E!G54+TI_RPI_E!G54+TI_PF_E!G54+TI_BKBPB_E!G54+TI_CL_E!G54+TI_BNG_E!G54+TI_LBB_E!G54+TI_CPP_E!G54+TI_GTL_E!G54+TI_NSP_E!G54</f>
        <v>0</v>
      </c>
      <c r="H54" s="10">
        <f>TI_EHG_E!H54+TI_CO_E!H54+TI_BF_E!H54+TI_GW_E!H54+TI_RPI_E!H54+TI_PF_E!H54+TI_BKBPB_E!H54+TI_CL_E!H54+TI_BNG_E!H54+TI_LBB_E!H54+TI_CPP_E!H54+TI_GTL_E!H54+TI_NSP_E!H54</f>
        <v>0</v>
      </c>
      <c r="I54" s="10">
        <f>TI_EHG_E!I54+TI_CO_E!I54+TI_BF_E!I54+TI_GW_E!I54+TI_RPI_E!I54+TI_PF_E!I54+TI_BKBPB_E!I54+TI_CL_E!I54+TI_BNG_E!I54+TI_LBB_E!I54+TI_CPP_E!I54+TI_GTL_E!I54+TI_NSP_E!I54</f>
        <v>0</v>
      </c>
      <c r="J54" s="10">
        <f>TI_EHG_E!J54+TI_CO_E!J54+TI_BF_E!J54+TI_GW_E!J54+TI_RPI_E!J54+TI_PF_E!J54+TI_BKBPB_E!J54+TI_CL_E!J54+TI_BNG_E!J54+TI_LBB_E!J54+TI_CPP_E!J54+TI_GTL_E!J54+TI_NSP_E!J54</f>
        <v>0</v>
      </c>
      <c r="K54" s="10">
        <f>TI_EHG_E!K54+TI_CO_E!K54+TI_BF_E!K54+TI_GW_E!K54+TI_RPI_E!K54+TI_PF_E!K54+TI_BKBPB_E!K54+TI_CL_E!K54+TI_BNG_E!K54+TI_LBB_E!K54+TI_CPP_E!K54+TI_GTL_E!K54+TI_NSP_E!K54</f>
        <v>0</v>
      </c>
      <c r="L54" s="10">
        <f>TI_EHG_E!L54+TI_CO_E!L54+TI_BF_E!L54+TI_GW_E!L54+TI_RPI_E!L54+TI_PF_E!L54+TI_BKBPB_E!L54+TI_CL_E!L54+TI_BNG_E!L54+TI_LBB_E!L54+TI_CPP_E!L54+TI_GTL_E!L54+TI_NSP_E!L54</f>
        <v>0</v>
      </c>
      <c r="M54" s="10">
        <f>TI_EHG_E!M54+TI_CO_E!M54+TI_BF_E!M54+TI_GW_E!M54+TI_RPI_E!M54+TI_PF_E!M54+TI_BKBPB_E!M54+TI_CL_E!M54+TI_BNG_E!M54+TI_LBB_E!M54+TI_CPP_E!M54+TI_GTL_E!M54+TI_NSP_E!M54</f>
        <v>0</v>
      </c>
      <c r="N54" s="10">
        <f>TI_EHG_E!N54+TI_CO_E!N54+TI_BF_E!N54+TI_GW_E!N54+TI_RPI_E!N54+TI_PF_E!N54+TI_BKBPB_E!N54+TI_CL_E!N54+TI_BNG_E!N54+TI_LBB_E!N54+TI_CPP_E!N54+TI_GTL_E!N54+TI_NSP_E!N54</f>
        <v>0</v>
      </c>
      <c r="O54" s="10">
        <f>TI_EHG_E!O54+TI_CO_E!O54+TI_BF_E!O54+TI_GW_E!O54+TI_RPI_E!O54+TI_PF_E!O54+TI_BKBPB_E!O54+TI_CL_E!O54+TI_BNG_E!O54+TI_LBB_E!O54+TI_CPP_E!O54+TI_GTL_E!O54+TI_NSP_E!O54</f>
        <v>2.579535683576956E-4</v>
      </c>
      <c r="P54" s="10">
        <f>TI_EHG_E!P54+TI_CO_E!P54+TI_BF_E!P54+TI_GW_E!P54+TI_RPI_E!P54+TI_PF_E!P54+TI_BKBPB_E!P54+TI_CL_E!P54+TI_BNG_E!P54+TI_LBB_E!P54+TI_CPP_E!P54+TI_GTL_E!P54+TI_NSP_E!P54</f>
        <v>1.719690455717971E-4</v>
      </c>
      <c r="Q54" s="10">
        <f>TI_EHG_E!Q54+TI_CO_E!Q54+TI_BF_E!Q54+TI_GW_E!Q54+TI_RPI_E!Q54+TI_PF_E!Q54+TI_BKBPB_E!Q54+TI_CL_E!Q54+TI_BNG_E!Q54+TI_LBB_E!Q54+TI_CPP_E!Q54+TI_GTL_E!Q54+TI_NSP_E!Q54</f>
        <v>2.2355975924333621E-3</v>
      </c>
      <c r="R54" s="10">
        <f>TI_EHG_E!R54+TI_CO_E!R54+TI_BF_E!R54+TI_GW_E!R54+TI_RPI_E!R54+TI_PF_E!R54+TI_BKBPB_E!R54+TI_CL_E!R54+TI_BNG_E!R54+TI_LBB_E!R54+TI_CPP_E!R54+TI_GTL_E!R54+TI_NSP_E!R54</f>
        <v>2.3215821152192599E-3</v>
      </c>
      <c r="S54" s="10">
        <f>TI_EHG_E!S54+TI_CO_E!S54+TI_BF_E!S54+TI_GW_E!S54+TI_RPI_E!S54+TI_PF_E!S54+TI_BKBPB_E!S54+TI_CL_E!S54+TI_BNG_E!S54+TI_LBB_E!S54+TI_CPP_E!S54+TI_GTL_E!S54+TI_NSP_E!S54</f>
        <v>3.869303525365434E-3</v>
      </c>
      <c r="T54" s="10">
        <f>TI_EHG_E!T54+TI_CO_E!T54+TI_BF_E!T54+TI_GW_E!T54+TI_RPI_E!T54+TI_PF_E!T54+TI_BKBPB_E!T54+TI_CL_E!T54+TI_BNG_E!T54+TI_LBB_E!T54+TI_CPP_E!T54+TI_GTL_E!T54+TI_NSP_E!T54</f>
        <v>5.159071367153912E-4</v>
      </c>
      <c r="U54" s="10">
        <f>TI_EHG_E!U54+TI_CO_E!U54+TI_BF_E!U54+TI_GW_E!U54+TI_RPI_E!U54+TI_PF_E!U54+TI_BKBPB_E!U54+TI_CL_E!U54+TI_BNG_E!U54+TI_LBB_E!U54+TI_CPP_E!U54+TI_GTL_E!U54+TI_NSP_E!U54</f>
        <v>0</v>
      </c>
      <c r="V54" s="10">
        <f>TI_EHG_E!V54+TI_CO_E!V54+TI_BF_E!V54+TI_GW_E!V54+TI_RPI_E!V54+TI_PF_E!V54+TI_BKBPB_E!V54+TI_CL_E!V54+TI_BNG_E!V54+TI_LBB_E!V54+TI_CPP_E!V54+TI_GTL_E!V54+TI_NSP_E!V54</f>
        <v>0</v>
      </c>
      <c r="W54" s="10">
        <f>TI_EHG_E!W54+TI_CO_E!W54+TI_BF_E!W54+TI_GW_E!W54+TI_RPI_E!W54+TI_PF_E!W54+TI_BKBPB_E!W54+TI_CL_E!W54+TI_BNG_E!W54+TI_LBB_E!W54+TI_CPP_E!W54+TI_GTL_E!W54+TI_NSP_E!W54</f>
        <v>0</v>
      </c>
      <c r="X54" s="10">
        <f>TI_EHG_E!X54+TI_CO_E!X54+TI_BF_E!X54+TI_GW_E!X54+TI_RPI_E!X54+TI_PF_E!X54+TI_BKBPB_E!X54+TI_CL_E!X54+TI_BNG_E!X54+TI_LBB_E!X54+TI_CPP_E!X54+TI_GTL_E!X54+TI_NSP_E!X54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TI_EHG_E!C55+TI_CO_E!C55+TI_BF_E!C55+TI_GW_E!C55+TI_RPI_E!C55+TI_PF_E!C55+TI_BKBPB_E!C55+TI_CL_E!C55+TI_BNG_E!C55+TI_LBB_E!C55+TI_CPP_E!C55+TI_GTL_E!C55+TI_NSP_E!C55</f>
        <v>14.445399828030951</v>
      </c>
      <c r="D55" s="10">
        <f>TI_EHG_E!D55+TI_CO_E!D55+TI_BF_E!D55+TI_GW_E!D55+TI_RPI_E!D55+TI_PF_E!D55+TI_BKBPB_E!D55+TI_CL_E!D55+TI_BNG_E!D55+TI_LBB_E!D55+TI_CPP_E!D55+TI_GTL_E!D55+TI_NSP_E!D55</f>
        <v>22.012037833190021</v>
      </c>
      <c r="E55" s="10">
        <f>TI_EHG_E!E55+TI_CO_E!E55+TI_BF_E!E55+TI_GW_E!E55+TI_RPI_E!E55+TI_PF_E!E55+TI_BKBPB_E!E55+TI_CL_E!E55+TI_BNG_E!E55+TI_LBB_E!E55+TI_CPP_E!E55+TI_GTL_E!E55+TI_NSP_E!E55</f>
        <v>31.12639724849527</v>
      </c>
      <c r="F55" s="10">
        <f>TI_EHG_E!F55+TI_CO_E!F55+TI_BF_E!F55+TI_GW_E!F55+TI_RPI_E!F55+TI_PF_E!F55+TI_BKBPB_E!F55+TI_CL_E!F55+TI_BNG_E!F55+TI_LBB_E!F55+TI_CPP_E!F55+TI_GTL_E!F55+TI_NSP_E!F55</f>
        <v>42.648323301805682</v>
      </c>
      <c r="G55" s="10">
        <f>TI_EHG_E!G55+TI_CO_E!G55+TI_BF_E!G55+TI_GW_E!G55+TI_RPI_E!G55+TI_PF_E!G55+TI_BKBPB_E!G55+TI_CL_E!G55+TI_BNG_E!G55+TI_LBB_E!G55+TI_CPP_E!G55+TI_GTL_E!G55+TI_NSP_E!G55</f>
        <v>70.191745485812547</v>
      </c>
      <c r="H55" s="10">
        <f>TI_EHG_E!H55+TI_CO_E!H55+TI_BF_E!H55+TI_GW_E!H55+TI_RPI_E!H55+TI_PF_E!H55+TI_BKBPB_E!H55+TI_CL_E!H55+TI_BNG_E!H55+TI_LBB_E!H55+TI_CPP_E!H55+TI_GTL_E!H55+TI_NSP_E!H55</f>
        <v>152.4731728288908</v>
      </c>
      <c r="I55" s="10">
        <f>TI_EHG_E!I55+TI_CO_E!I55+TI_BF_E!I55+TI_GW_E!I55+TI_RPI_E!I55+TI_PF_E!I55+TI_BKBPB_E!I55+TI_CL_E!I55+TI_BNG_E!I55+TI_LBB_E!I55+TI_CPP_E!I55+TI_GTL_E!I55+TI_NSP_E!I55</f>
        <v>251.54531384350821</v>
      </c>
      <c r="J55" s="10">
        <f>TI_EHG_E!J55+TI_CO_E!J55+TI_BF_E!J55+TI_GW_E!J55+TI_RPI_E!J55+TI_PF_E!J55+TI_BKBPB_E!J55+TI_CL_E!J55+TI_BNG_E!J55+TI_LBB_E!J55+TI_CPP_E!J55+TI_GTL_E!J55+TI_NSP_E!J55</f>
        <v>347.0944110060189</v>
      </c>
      <c r="K55" s="10">
        <f>TI_EHG_E!K55+TI_CO_E!K55+TI_BF_E!K55+TI_GW_E!K55+TI_RPI_E!K55+TI_PF_E!K55+TI_BKBPB_E!K55+TI_CL_E!K55+TI_BNG_E!K55+TI_LBB_E!K55+TI_CPP_E!K55+TI_GTL_E!K55+TI_NSP_E!K55</f>
        <v>495.04557179707649</v>
      </c>
      <c r="L55" s="10">
        <f>TI_EHG_E!L55+TI_CO_E!L55+TI_BF_E!L55+TI_GW_E!L55+TI_RPI_E!L55+TI_PF_E!L55+TI_BKBPB_E!L55+TI_CL_E!L55+TI_BNG_E!L55+TI_LBB_E!L55+TI_CPP_E!L55+TI_GTL_E!L55+TI_NSP_E!L55</f>
        <v>651.50154772141013</v>
      </c>
      <c r="M55" s="10">
        <f>TI_EHG_E!M55+TI_CO_E!M55+TI_BF_E!M55+TI_GW_E!M55+TI_RPI_E!M55+TI_PF_E!M55+TI_BKBPB_E!M55+TI_CL_E!M55+TI_BNG_E!M55+TI_LBB_E!M55+TI_CPP_E!M55+TI_GTL_E!M55+TI_NSP_E!M55</f>
        <v>789.47308684436803</v>
      </c>
      <c r="N55" s="10">
        <f>TI_EHG_E!N55+TI_CO_E!N55+TI_BF_E!N55+TI_GW_E!N55+TI_RPI_E!N55+TI_PF_E!N55+TI_BKBPB_E!N55+TI_CL_E!N55+TI_BNG_E!N55+TI_LBB_E!N55+TI_CPP_E!N55+TI_GTL_E!N55+TI_NSP_E!N55</f>
        <v>787.75683576956146</v>
      </c>
      <c r="O55" s="10">
        <f>TI_EHG_E!O55+TI_CO_E!O55+TI_BF_E!O55+TI_GW_E!O55+TI_RPI_E!O55+TI_PF_E!O55+TI_BKBPB_E!O55+TI_CL_E!O55+TI_BNG_E!O55+TI_LBB_E!O55+TI_CPP_E!O55+TI_GTL_E!O55+TI_NSP_E!O55</f>
        <v>882.18211521926037</v>
      </c>
      <c r="P55" s="10">
        <f>TI_EHG_E!P55+TI_CO_E!P55+TI_BF_E!P55+TI_GW_E!P55+TI_RPI_E!P55+TI_PF_E!P55+TI_BKBPB_E!P55+TI_CL_E!P55+TI_BNG_E!P55+TI_LBB_E!P55+TI_CPP_E!P55+TI_GTL_E!P55+TI_NSP_E!P55</f>
        <v>1033.0697334479789</v>
      </c>
      <c r="Q55" s="10">
        <f>TI_EHG_E!Q55+TI_CO_E!Q55+TI_BF_E!Q55+TI_GW_E!Q55+TI_RPI_E!Q55+TI_PF_E!Q55+TI_BKBPB_E!Q55+TI_CL_E!Q55+TI_BNG_E!Q55+TI_LBB_E!Q55+TI_CPP_E!Q55+TI_GTL_E!Q55+TI_NSP_E!Q55</f>
        <v>1041.3925193465175</v>
      </c>
      <c r="R55" s="10">
        <f>TI_EHG_E!R55+TI_CO_E!R55+TI_BF_E!R55+TI_GW_E!R55+TI_RPI_E!R55+TI_PF_E!R55+TI_BKBPB_E!R55+TI_CL_E!R55+TI_BNG_E!R55+TI_LBB_E!R55+TI_CPP_E!R55+TI_GTL_E!R55+TI_NSP_E!R55</f>
        <v>998.07721410146178</v>
      </c>
      <c r="S55" s="10">
        <f>TI_EHG_E!S55+TI_CO_E!S55+TI_BF_E!S55+TI_GW_E!S55+TI_RPI_E!S55+TI_PF_E!S55+TI_BKBPB_E!S55+TI_CL_E!S55+TI_BNG_E!S55+TI_LBB_E!S55+TI_CPP_E!S55+TI_GTL_E!S55+TI_NSP_E!S55</f>
        <v>1072.579191745486</v>
      </c>
      <c r="T55" s="10">
        <f>TI_EHG_E!T55+TI_CO_E!T55+TI_BF_E!T55+TI_GW_E!T55+TI_RPI_E!T55+TI_PF_E!T55+TI_BKBPB_E!T55+TI_CL_E!T55+TI_BNG_E!T55+TI_LBB_E!T55+TI_CPP_E!T55+TI_GTL_E!T55+TI_NSP_E!T55</f>
        <v>1053.1257953568361</v>
      </c>
      <c r="U55" s="10">
        <f>TI_EHG_E!U55+TI_CO_E!U55+TI_BF_E!U55+TI_GW_E!U55+TI_RPI_E!U55+TI_PF_E!U55+TI_BKBPB_E!U55+TI_CL_E!U55+TI_BNG_E!U55+TI_LBB_E!U55+TI_CPP_E!U55+TI_GTL_E!U55+TI_NSP_E!U55</f>
        <v>1084.8309544282031</v>
      </c>
      <c r="V55" s="10">
        <f>TI_EHG_E!V55+TI_CO_E!V55+TI_BF_E!V55+TI_GW_E!V55+TI_RPI_E!V55+TI_PF_E!V55+TI_BKBPB_E!V55+TI_CL_E!V55+TI_BNG_E!V55+TI_LBB_E!V55+TI_CPP_E!V55+TI_GTL_E!V55+TI_NSP_E!V55</f>
        <v>1175.1460877042136</v>
      </c>
      <c r="W55" s="10">
        <f>TI_EHG_E!W55+TI_CO_E!W55+TI_BF_E!W55+TI_GW_E!W55+TI_RPI_E!W55+TI_PF_E!W55+TI_BKBPB_E!W55+TI_CL_E!W55+TI_BNG_E!W55+TI_LBB_E!W55+TI_CPP_E!W55+TI_GTL_E!W55+TI_NSP_E!W55</f>
        <v>1057.4946689595874</v>
      </c>
      <c r="X55" s="10">
        <f>TI_EHG_E!X55+TI_CO_E!X55+TI_BF_E!X55+TI_GW_E!X55+TI_RPI_E!X55+TI_PF_E!X55+TI_BKBPB_E!X55+TI_CL_E!X55+TI_BNG_E!X55+TI_LBB_E!X55+TI_CPP_E!X55+TI_GTL_E!X55+TI_NSP_E!X55</f>
        <v>1136.3382631126399</v>
      </c>
    </row>
    <row r="56" spans="1:24" ht="11.25" customHeight="1" x14ac:dyDescent="0.2">
      <c r="A56" s="42" t="s">
        <v>99</v>
      </c>
      <c r="B56" s="9" t="s">
        <v>100</v>
      </c>
      <c r="C56" s="10">
        <f>TI_EHG_E!C56+TI_CO_E!C56+TI_BF_E!C56+TI_GW_E!C56+TI_RPI_E!C56+TI_PF_E!C56+TI_BKBPB_E!C56+TI_CL_E!C56+TI_BNG_E!C56+TI_LBB_E!C56+TI_CPP_E!C56+TI_GTL_E!C56+TI_NSP_E!C56</f>
        <v>8.5984522785898534E-2</v>
      </c>
      <c r="D56" s="10">
        <f>TI_EHG_E!D56+TI_CO_E!D56+TI_BF_E!D56+TI_GW_E!D56+TI_RPI_E!D56+TI_PF_E!D56+TI_BKBPB_E!D56+TI_CL_E!D56+TI_BNG_E!D56+TI_LBB_E!D56+TI_CPP_E!D56+TI_GTL_E!D56+TI_NSP_E!D56</f>
        <v>8.5984522785898534E-2</v>
      </c>
      <c r="E56" s="10">
        <f>TI_EHG_E!E56+TI_CO_E!E56+TI_BF_E!E56+TI_GW_E!E56+TI_RPI_E!E56+TI_PF_E!E56+TI_BKBPB_E!E56+TI_CL_E!E56+TI_BNG_E!E56+TI_LBB_E!E56+TI_CPP_E!E56+TI_GTL_E!E56+TI_NSP_E!E56</f>
        <v>0.1719690455717971</v>
      </c>
      <c r="F56" s="10">
        <f>TI_EHG_E!F56+TI_CO_E!F56+TI_BF_E!F56+TI_GW_E!F56+TI_RPI_E!F56+TI_PF_E!F56+TI_BKBPB_E!F56+TI_CL_E!F56+TI_BNG_E!F56+TI_LBB_E!F56+TI_CPP_E!F56+TI_GTL_E!F56+TI_NSP_E!F56</f>
        <v>0.25795356835769562</v>
      </c>
      <c r="G56" s="10">
        <f>TI_EHG_E!G56+TI_CO_E!G56+TI_BF_E!G56+TI_GW_E!G56+TI_RPI_E!G56+TI_PF_E!G56+TI_BKBPB_E!G56+TI_CL_E!G56+TI_BNG_E!G56+TI_LBB_E!G56+TI_CPP_E!G56+TI_GTL_E!G56+TI_NSP_E!G56</f>
        <v>0.25795356835769562</v>
      </c>
      <c r="H56" s="10">
        <f>TI_EHG_E!H56+TI_CO_E!H56+TI_BF_E!H56+TI_GW_E!H56+TI_RPI_E!H56+TI_PF_E!H56+TI_BKBPB_E!H56+TI_CL_E!H56+TI_BNG_E!H56+TI_LBB_E!H56+TI_CPP_E!H56+TI_GTL_E!H56+TI_NSP_E!H56</f>
        <v>0.25795356835769562</v>
      </c>
      <c r="I56" s="10">
        <f>TI_EHG_E!I56+TI_CO_E!I56+TI_BF_E!I56+TI_GW_E!I56+TI_RPI_E!I56+TI_PF_E!I56+TI_BKBPB_E!I56+TI_CL_E!I56+TI_BNG_E!I56+TI_LBB_E!I56+TI_CPP_E!I56+TI_GTL_E!I56+TI_NSP_E!I56</f>
        <v>0.41272570937231301</v>
      </c>
      <c r="J56" s="10">
        <f>TI_EHG_E!J56+TI_CO_E!J56+TI_BF_E!J56+TI_GW_E!J56+TI_RPI_E!J56+TI_PF_E!J56+TI_BKBPB_E!J56+TI_CL_E!J56+TI_BNG_E!J56+TI_LBB_E!J56+TI_CPP_E!J56+TI_GTL_E!J56+TI_NSP_E!J56</f>
        <v>2.0636285468615649</v>
      </c>
      <c r="K56" s="10">
        <f>TI_EHG_E!K56+TI_CO_E!K56+TI_BF_E!K56+TI_GW_E!K56+TI_RPI_E!K56+TI_PF_E!K56+TI_BKBPB_E!K56+TI_CL_E!K56+TI_BNG_E!K56+TI_LBB_E!K56+TI_CPP_E!K56+TI_GTL_E!K56+TI_NSP_E!K56</f>
        <v>3.485296646603611</v>
      </c>
      <c r="L56" s="10">
        <f>TI_EHG_E!L56+TI_CO_E!L56+TI_BF_E!L56+TI_GW_E!L56+TI_RPI_E!L56+TI_PF_E!L56+TI_BKBPB_E!L56+TI_CL_E!L56+TI_BNG_E!L56+TI_LBB_E!L56+TI_CPP_E!L56+TI_GTL_E!L56+TI_NSP_E!L56</f>
        <v>13.75752364574377</v>
      </c>
      <c r="M56" s="10">
        <f>TI_EHG_E!M56+TI_CO_E!M56+TI_BF_E!M56+TI_GW_E!M56+TI_RPI_E!M56+TI_PF_E!M56+TI_BKBPB_E!M56+TI_CL_E!M56+TI_BNG_E!M56+TI_LBB_E!M56+TI_CPP_E!M56+TI_GTL_E!M56+TI_NSP_E!M56</f>
        <v>18.171109200343938</v>
      </c>
      <c r="N56" s="10">
        <f>TI_EHG_E!N56+TI_CO_E!N56+TI_BF_E!N56+TI_GW_E!N56+TI_RPI_E!N56+TI_PF_E!N56+TI_BKBPB_E!N56+TI_CL_E!N56+TI_BNG_E!N56+TI_LBB_E!N56+TI_CPP_E!N56+TI_GTL_E!N56+TI_NSP_E!N56</f>
        <v>24.069561478933796</v>
      </c>
      <c r="O56" s="10">
        <f>TI_EHG_E!O56+TI_CO_E!O56+TI_BF_E!O56+TI_GW_E!O56+TI_RPI_E!O56+TI_PF_E!O56+TI_BKBPB_E!O56+TI_CL_E!O56+TI_BNG_E!O56+TI_LBB_E!O56+TI_CPP_E!O56+TI_GTL_E!O56+TI_NSP_E!O56</f>
        <v>33.76139294926913</v>
      </c>
      <c r="P56" s="10">
        <f>TI_EHG_E!P56+TI_CO_E!P56+TI_BF_E!P56+TI_GW_E!P56+TI_RPI_E!P56+TI_PF_E!P56+TI_BKBPB_E!P56+TI_CL_E!P56+TI_BNG_E!P56+TI_LBB_E!P56+TI_CPP_E!P56+TI_GTL_E!P56+TI_NSP_E!P56</f>
        <v>41.198624247635429</v>
      </c>
      <c r="Q56" s="10">
        <f>TI_EHG_E!Q56+TI_CO_E!Q56+TI_BF_E!Q56+TI_GW_E!Q56+TI_RPI_E!Q56+TI_PF_E!Q56+TI_BKBPB_E!Q56+TI_CL_E!Q56+TI_BNG_E!Q56+TI_LBB_E!Q56+TI_CPP_E!Q56+TI_GTL_E!Q56+TI_NSP_E!Q56</f>
        <v>53.939466895958716</v>
      </c>
      <c r="R56" s="10">
        <f>TI_EHG_E!R56+TI_CO_E!R56+TI_BF_E!R56+TI_GW_E!R56+TI_RPI_E!R56+TI_PF_E!R56+TI_BKBPB_E!R56+TI_CL_E!R56+TI_BNG_E!R56+TI_LBB_E!R56+TI_CPP_E!R56+TI_GTL_E!R56+TI_NSP_E!R56</f>
        <v>68.457007738607047</v>
      </c>
      <c r="S56" s="10">
        <f>TI_EHG_E!S56+TI_CO_E!S56+TI_BF_E!S56+TI_GW_E!S56+TI_RPI_E!S56+TI_PF_E!S56+TI_BKBPB_E!S56+TI_CL_E!S56+TI_BNG_E!S56+TI_LBB_E!S56+TI_CPP_E!S56+TI_GTL_E!S56+TI_NSP_E!S56</f>
        <v>74.858383490971605</v>
      </c>
      <c r="T56" s="10">
        <f>TI_EHG_E!T56+TI_CO_E!T56+TI_BF_E!T56+TI_GW_E!T56+TI_RPI_E!T56+TI_PF_E!T56+TI_BKBPB_E!T56+TI_CL_E!T56+TI_BNG_E!T56+TI_LBB_E!T56+TI_CPP_E!T56+TI_GTL_E!T56+TI_NSP_E!T56</f>
        <v>85.257609630266558</v>
      </c>
      <c r="U56" s="10">
        <f>TI_EHG_E!U56+TI_CO_E!U56+TI_BF_E!U56+TI_GW_E!U56+TI_RPI_E!U56+TI_PF_E!U56+TI_BKBPB_E!U56+TI_CL_E!U56+TI_BNG_E!U56+TI_LBB_E!U56+TI_CPP_E!U56+TI_GTL_E!U56+TI_NSP_E!U56</f>
        <v>86.491573516766977</v>
      </c>
      <c r="V56" s="10">
        <f>TI_EHG_E!V56+TI_CO_E!V56+TI_BF_E!V56+TI_GW_E!V56+TI_RPI_E!V56+TI_PF_E!V56+TI_BKBPB_E!V56+TI_CL_E!V56+TI_BNG_E!V56+TI_LBB_E!V56+TI_CPP_E!V56+TI_GTL_E!V56+TI_NSP_E!V56</f>
        <v>115.41289767841789</v>
      </c>
      <c r="W56" s="10">
        <f>TI_EHG_E!W56+TI_CO_E!W56+TI_BF_E!W56+TI_GW_E!W56+TI_RPI_E!W56+TI_PF_E!W56+TI_BKBPB_E!W56+TI_CL_E!W56+TI_BNG_E!W56+TI_LBB_E!W56+TI_CPP_E!W56+TI_GTL_E!W56+TI_NSP_E!W56</f>
        <v>147.51418744625965</v>
      </c>
      <c r="X56" s="10">
        <f>TI_EHG_E!X56+TI_CO_E!X56+TI_BF_E!X56+TI_GW_E!X56+TI_RPI_E!X56+TI_PF_E!X56+TI_BKBPB_E!X56+TI_CL_E!X56+TI_BNG_E!X56+TI_LBB_E!X56+TI_CPP_E!X56+TI_GTL_E!X56+TI_NSP_E!X56</f>
        <v>192.36147893379189</v>
      </c>
    </row>
    <row r="57" spans="1:24" ht="11.25" customHeight="1" x14ac:dyDescent="0.2">
      <c r="A57" s="42" t="s">
        <v>101</v>
      </c>
      <c r="B57" s="9" t="s">
        <v>102</v>
      </c>
      <c r="C57" s="10">
        <f>TI_EHG_E!C57+TI_CO_E!C57+TI_BF_E!C57+TI_GW_E!C57+TI_RPI_E!C57+TI_PF_E!C57+TI_BKBPB_E!C57+TI_CL_E!C57+TI_BNG_E!C57+TI_LBB_E!C57+TI_CPP_E!C57+TI_GTL_E!C57+TI_NSP_E!C57</f>
        <v>0</v>
      </c>
      <c r="D57" s="10">
        <f>TI_EHG_E!D57+TI_CO_E!D57+TI_BF_E!D57+TI_GW_E!D57+TI_RPI_E!D57+TI_PF_E!D57+TI_BKBPB_E!D57+TI_CL_E!D57+TI_BNG_E!D57+TI_LBB_E!D57+TI_CPP_E!D57+TI_GTL_E!D57+TI_NSP_E!D57</f>
        <v>0</v>
      </c>
      <c r="E57" s="10">
        <f>TI_EHG_E!E57+TI_CO_E!E57+TI_BF_E!E57+TI_GW_E!E57+TI_RPI_E!E57+TI_PF_E!E57+TI_BKBPB_E!E57+TI_CL_E!E57+TI_BNG_E!E57+TI_LBB_E!E57+TI_CPP_E!E57+TI_GTL_E!E57+TI_NSP_E!E57</f>
        <v>0</v>
      </c>
      <c r="F57" s="10">
        <f>TI_EHG_E!F57+TI_CO_E!F57+TI_BF_E!F57+TI_GW_E!F57+TI_RPI_E!F57+TI_PF_E!F57+TI_BKBPB_E!F57+TI_CL_E!F57+TI_BNG_E!F57+TI_LBB_E!F57+TI_CPP_E!F57+TI_GTL_E!F57+TI_NSP_E!F57</f>
        <v>0</v>
      </c>
      <c r="G57" s="10">
        <f>TI_EHG_E!G57+TI_CO_E!G57+TI_BF_E!G57+TI_GW_E!G57+TI_RPI_E!G57+TI_PF_E!G57+TI_BKBPB_E!G57+TI_CL_E!G57+TI_BNG_E!G57+TI_LBB_E!G57+TI_CPP_E!G57+TI_GTL_E!G57+TI_NSP_E!G57</f>
        <v>0</v>
      </c>
      <c r="H57" s="10">
        <f>TI_EHG_E!H57+TI_CO_E!H57+TI_BF_E!H57+TI_GW_E!H57+TI_RPI_E!H57+TI_PF_E!H57+TI_BKBPB_E!H57+TI_CL_E!H57+TI_BNG_E!H57+TI_LBB_E!H57+TI_CPP_E!H57+TI_GTL_E!H57+TI_NSP_E!H57</f>
        <v>0</v>
      </c>
      <c r="I57" s="10">
        <f>TI_EHG_E!I57+TI_CO_E!I57+TI_BF_E!I57+TI_GW_E!I57+TI_RPI_E!I57+TI_PF_E!I57+TI_BKBPB_E!I57+TI_CL_E!I57+TI_BNG_E!I57+TI_LBB_E!I57+TI_CPP_E!I57+TI_GTL_E!I57+TI_NSP_E!I57</f>
        <v>0</v>
      </c>
      <c r="J57" s="10">
        <f>TI_EHG_E!J57+TI_CO_E!J57+TI_BF_E!J57+TI_GW_E!J57+TI_RPI_E!J57+TI_PF_E!J57+TI_BKBPB_E!J57+TI_CL_E!J57+TI_BNG_E!J57+TI_LBB_E!J57+TI_CPP_E!J57+TI_GTL_E!J57+TI_NSP_E!J57</f>
        <v>0</v>
      </c>
      <c r="K57" s="10">
        <f>TI_EHG_E!K57+TI_CO_E!K57+TI_BF_E!K57+TI_GW_E!K57+TI_RPI_E!K57+TI_PF_E!K57+TI_BKBPB_E!K57+TI_CL_E!K57+TI_BNG_E!K57+TI_LBB_E!K57+TI_CPP_E!K57+TI_GTL_E!K57+TI_NSP_E!K57</f>
        <v>0</v>
      </c>
      <c r="L57" s="10">
        <f>TI_EHG_E!L57+TI_CO_E!L57+TI_BF_E!L57+TI_GW_E!L57+TI_RPI_E!L57+TI_PF_E!L57+TI_BKBPB_E!L57+TI_CL_E!L57+TI_BNG_E!L57+TI_LBB_E!L57+TI_CPP_E!L57+TI_GTL_E!L57+TI_NSP_E!L57</f>
        <v>0</v>
      </c>
      <c r="M57" s="10">
        <f>TI_EHG_E!M57+TI_CO_E!M57+TI_BF_E!M57+TI_GW_E!M57+TI_RPI_E!M57+TI_PF_E!M57+TI_BKBPB_E!M57+TI_CL_E!M57+TI_BNG_E!M57+TI_LBB_E!M57+TI_CPP_E!M57+TI_GTL_E!M57+TI_NSP_E!M57</f>
        <v>0</v>
      </c>
      <c r="N57" s="10">
        <f>TI_EHG_E!N57+TI_CO_E!N57+TI_BF_E!N57+TI_GW_E!N57+TI_RPI_E!N57+TI_PF_E!N57+TI_BKBPB_E!N57+TI_CL_E!N57+TI_BNG_E!N57+TI_LBB_E!N57+TI_CPP_E!N57+TI_GTL_E!N57+TI_NSP_E!N57</f>
        <v>0</v>
      </c>
      <c r="O57" s="10">
        <f>TI_EHG_E!O57+TI_CO_E!O57+TI_BF_E!O57+TI_GW_E!O57+TI_RPI_E!O57+TI_PF_E!O57+TI_BKBPB_E!O57+TI_CL_E!O57+TI_BNG_E!O57+TI_LBB_E!O57+TI_CPP_E!O57+TI_GTL_E!O57+TI_NSP_E!O57</f>
        <v>0</v>
      </c>
      <c r="P57" s="10">
        <f>TI_EHG_E!P57+TI_CO_E!P57+TI_BF_E!P57+TI_GW_E!P57+TI_RPI_E!P57+TI_PF_E!P57+TI_BKBPB_E!P57+TI_CL_E!P57+TI_BNG_E!P57+TI_LBB_E!P57+TI_CPP_E!P57+TI_GTL_E!P57+TI_NSP_E!P57</f>
        <v>0</v>
      </c>
      <c r="Q57" s="10">
        <f>TI_EHG_E!Q57+TI_CO_E!Q57+TI_BF_E!Q57+TI_GW_E!Q57+TI_RPI_E!Q57+TI_PF_E!Q57+TI_BKBPB_E!Q57+TI_CL_E!Q57+TI_BNG_E!Q57+TI_LBB_E!Q57+TI_CPP_E!Q57+TI_GTL_E!Q57+TI_NSP_E!Q57</f>
        <v>0</v>
      </c>
      <c r="R57" s="10">
        <f>TI_EHG_E!R57+TI_CO_E!R57+TI_BF_E!R57+TI_GW_E!R57+TI_RPI_E!R57+TI_PF_E!R57+TI_BKBPB_E!R57+TI_CL_E!R57+TI_BNG_E!R57+TI_LBB_E!R57+TI_CPP_E!R57+TI_GTL_E!R57+TI_NSP_E!R57</f>
        <v>0</v>
      </c>
      <c r="S57" s="10">
        <f>TI_EHG_E!S57+TI_CO_E!S57+TI_BF_E!S57+TI_GW_E!S57+TI_RPI_E!S57+TI_PF_E!S57+TI_BKBPB_E!S57+TI_CL_E!S57+TI_BNG_E!S57+TI_LBB_E!S57+TI_CPP_E!S57+TI_GTL_E!S57+TI_NSP_E!S57</f>
        <v>0</v>
      </c>
      <c r="T57" s="10">
        <f>TI_EHG_E!T57+TI_CO_E!T57+TI_BF_E!T57+TI_GW_E!T57+TI_RPI_E!T57+TI_PF_E!T57+TI_BKBPB_E!T57+TI_CL_E!T57+TI_BNG_E!T57+TI_LBB_E!T57+TI_CPP_E!T57+TI_GTL_E!T57+TI_NSP_E!T57</f>
        <v>0</v>
      </c>
      <c r="U57" s="10">
        <f>TI_EHG_E!U57+TI_CO_E!U57+TI_BF_E!U57+TI_GW_E!U57+TI_RPI_E!U57+TI_PF_E!U57+TI_BKBPB_E!U57+TI_CL_E!U57+TI_BNG_E!U57+TI_LBB_E!U57+TI_CPP_E!U57+TI_GTL_E!U57+TI_NSP_E!U57</f>
        <v>0</v>
      </c>
      <c r="V57" s="10">
        <f>TI_EHG_E!V57+TI_CO_E!V57+TI_BF_E!V57+TI_GW_E!V57+TI_RPI_E!V57+TI_PF_E!V57+TI_BKBPB_E!V57+TI_CL_E!V57+TI_BNG_E!V57+TI_LBB_E!V57+TI_CPP_E!V57+TI_GTL_E!V57+TI_NSP_E!V57</f>
        <v>0</v>
      </c>
      <c r="W57" s="10">
        <f>TI_EHG_E!W57+TI_CO_E!W57+TI_BF_E!W57+TI_GW_E!W57+TI_RPI_E!W57+TI_PF_E!W57+TI_BKBPB_E!W57+TI_CL_E!W57+TI_BNG_E!W57+TI_LBB_E!W57+TI_CPP_E!W57+TI_GTL_E!W57+TI_NSP_E!W57</f>
        <v>0</v>
      </c>
      <c r="X57" s="10">
        <f>TI_EHG_E!X57+TI_CO_E!X57+TI_BF_E!X57+TI_GW_E!X57+TI_RPI_E!X57+TI_PF_E!X57+TI_BKBPB_E!X57+TI_CL_E!X57+TI_BNG_E!X57+TI_LBB_E!X57+TI_CPP_E!X57+TI_GTL_E!X57+TI_NSP_E!X57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TI_EHG_E!C58+TI_CO_E!C58+TI_BF_E!C58+TI_GW_E!C58+TI_RPI_E!C58+TI_PF_E!C58+TI_BKBPB_E!C58+TI_CL_E!C58+TI_BNG_E!C58+TI_LBB_E!C58+TI_CPP_E!C58+TI_GTL_E!C58+TI_NSP_E!C58</f>
        <v>68.763714531384338</v>
      </c>
      <c r="D58" s="10">
        <f>TI_EHG_E!D58+TI_CO_E!D58+TI_BF_E!D58+TI_GW_E!D58+TI_RPI_E!D58+TI_PF_E!D58+TI_BKBPB_E!D58+TI_CL_E!D58+TI_BNG_E!D58+TI_LBB_E!D58+TI_CPP_E!D58+TI_GTL_E!D58+TI_NSP_E!D58</f>
        <v>90.259845227858975</v>
      </c>
      <c r="E58" s="10">
        <f>TI_EHG_E!E58+TI_CO_E!E58+TI_BF_E!E58+TI_GW_E!E58+TI_RPI_E!E58+TI_PF_E!E58+TI_BKBPB_E!E58+TI_CL_E!E58+TI_BNG_E!E58+TI_LBB_E!E58+TI_CPP_E!E58+TI_GTL_E!E58+TI_NSP_E!E58</f>
        <v>82.545141874462587</v>
      </c>
      <c r="F58" s="10">
        <f>TI_EHG_E!F58+TI_CO_E!F58+TI_BF_E!F58+TI_GW_E!F58+TI_RPI_E!F58+TI_PF_E!F58+TI_BKBPB_E!F58+TI_CL_E!F58+TI_BNG_E!F58+TI_LBB_E!F58+TI_CPP_E!F58+TI_GTL_E!F58+TI_NSP_E!F58</f>
        <v>77.386070507308673</v>
      </c>
      <c r="G58" s="10">
        <f>TI_EHG_E!G58+TI_CO_E!G58+TI_BF_E!G58+TI_GW_E!G58+TI_RPI_E!G58+TI_PF_E!G58+TI_BKBPB_E!G58+TI_CL_E!G58+TI_BNG_E!G58+TI_LBB_E!G58+TI_CPP_E!G58+TI_GTL_E!G58+TI_NSP_E!G58</f>
        <v>76.502321582115215</v>
      </c>
      <c r="H58" s="10">
        <f>TI_EHG_E!H58+TI_CO_E!H58+TI_BF_E!H58+TI_GW_E!H58+TI_RPI_E!H58+TI_PF_E!H58+TI_BKBPB_E!H58+TI_CL_E!H58+TI_BNG_E!H58+TI_LBB_E!H58+TI_CPP_E!H58+TI_GTL_E!H58+TI_NSP_E!H58</f>
        <v>64.655546001719685</v>
      </c>
      <c r="I58" s="10">
        <f>TI_EHG_E!I58+TI_CO_E!I58+TI_BF_E!I58+TI_GW_E!I58+TI_RPI_E!I58+TI_PF_E!I58+TI_BKBPB_E!I58+TI_CL_E!I58+TI_BNG_E!I58+TI_LBB_E!I58+TI_CPP_E!I58+TI_GTL_E!I58+TI_NSP_E!I58</f>
        <v>77.409974204643163</v>
      </c>
      <c r="J58" s="10">
        <f>TI_EHG_E!J58+TI_CO_E!J58+TI_BF_E!J58+TI_GW_E!J58+TI_RPI_E!J58+TI_PF_E!J58+TI_BKBPB_E!J58+TI_CL_E!J58+TI_BNG_E!J58+TI_LBB_E!J58+TI_CPP_E!J58+TI_GTL_E!J58+TI_NSP_E!J58</f>
        <v>183.05150472914869</v>
      </c>
      <c r="K58" s="10">
        <f>TI_EHG_E!K58+TI_CO_E!K58+TI_BF_E!K58+TI_GW_E!K58+TI_RPI_E!K58+TI_PF_E!K58+TI_BKBPB_E!K58+TI_CL_E!K58+TI_BNG_E!K58+TI_LBB_E!K58+TI_CPP_E!K58+TI_GTL_E!K58+TI_NSP_E!K58</f>
        <v>174.85907136715389</v>
      </c>
      <c r="L58" s="10">
        <f>TI_EHG_E!L58+TI_CO_E!L58+TI_BF_E!L58+TI_GW_E!L58+TI_RPI_E!L58+TI_PF_E!L58+TI_BKBPB_E!L58+TI_CL_E!L58+TI_BNG_E!L58+TI_LBB_E!L58+TI_CPP_E!L58+TI_GTL_E!L58+TI_NSP_E!L58</f>
        <v>167.57429062768699</v>
      </c>
      <c r="M58" s="10">
        <f>TI_EHG_E!M58+TI_CO_E!M58+TI_BF_E!M58+TI_GW_E!M58+TI_RPI_E!M58+TI_PF_E!M58+TI_BKBPB_E!M58+TI_CL_E!M58+TI_BNG_E!M58+TI_LBB_E!M58+TI_CPP_E!M58+TI_GTL_E!M58+TI_NSP_E!M58</f>
        <v>179.56431642304381</v>
      </c>
      <c r="N58" s="10">
        <f>TI_EHG_E!N58+TI_CO_E!N58+TI_BF_E!N58+TI_GW_E!N58+TI_RPI_E!N58+TI_PF_E!N58+TI_BKBPB_E!N58+TI_CL_E!N58+TI_BNG_E!N58+TI_LBB_E!N58+TI_CPP_E!N58+TI_GTL_E!N58+TI_NSP_E!N58</f>
        <v>191.69767841788479</v>
      </c>
      <c r="O58" s="10">
        <f>TI_EHG_E!O58+TI_CO_E!O58+TI_BF_E!O58+TI_GW_E!O58+TI_RPI_E!O58+TI_PF_E!O58+TI_BKBPB_E!O58+TI_CL_E!O58+TI_BNG_E!O58+TI_LBB_E!O58+TI_CPP_E!O58+TI_GTL_E!O58+TI_NSP_E!O58</f>
        <v>133.4431642304385</v>
      </c>
      <c r="P58" s="10">
        <f>TI_EHG_E!P58+TI_CO_E!P58+TI_BF_E!P58+TI_GW_E!P58+TI_RPI_E!P58+TI_PF_E!P58+TI_BKBPB_E!P58+TI_CL_E!P58+TI_BNG_E!P58+TI_LBB_E!P58+TI_CPP_E!P58+TI_GTL_E!P58+TI_NSP_E!P58</f>
        <v>179.11057609630271</v>
      </c>
      <c r="Q58" s="10">
        <f>TI_EHG_E!Q58+TI_CO_E!Q58+TI_BF_E!Q58+TI_GW_E!Q58+TI_RPI_E!Q58+TI_PF_E!Q58+TI_BKBPB_E!Q58+TI_CL_E!Q58+TI_BNG_E!Q58+TI_LBB_E!Q58+TI_CPP_E!Q58+TI_GTL_E!Q58+TI_NSP_E!Q58</f>
        <v>187.11186586414439</v>
      </c>
      <c r="R58" s="10">
        <f>TI_EHG_E!R58+TI_CO_E!R58+TI_BF_E!R58+TI_GW_E!R58+TI_RPI_E!R58+TI_PF_E!R58+TI_BKBPB_E!R58+TI_CL_E!R58+TI_BNG_E!R58+TI_LBB_E!R58+TI_CPP_E!R58+TI_GTL_E!R58+TI_NSP_E!R58</f>
        <v>185.46380051590711</v>
      </c>
      <c r="S58" s="10">
        <f>TI_EHG_E!S58+TI_CO_E!S58+TI_BF_E!S58+TI_GW_E!S58+TI_RPI_E!S58+TI_PF_E!S58+TI_BKBPB_E!S58+TI_CL_E!S58+TI_BNG_E!S58+TI_LBB_E!S58+TI_CPP_E!S58+TI_GTL_E!S58+TI_NSP_E!S58</f>
        <v>156.32467755803961</v>
      </c>
      <c r="T58" s="10">
        <f>TI_EHG_E!T58+TI_CO_E!T58+TI_BF_E!T58+TI_GW_E!T58+TI_RPI_E!T58+TI_PF_E!T58+TI_BKBPB_E!T58+TI_CL_E!T58+TI_BNG_E!T58+TI_LBB_E!T58+TI_CPP_E!T58+TI_GTL_E!T58+TI_NSP_E!T58</f>
        <v>197.38787618228719</v>
      </c>
      <c r="U58" s="10">
        <f>TI_EHG_E!U58+TI_CO_E!U58+TI_BF_E!U58+TI_GW_E!U58+TI_RPI_E!U58+TI_PF_E!U58+TI_BKBPB_E!U58+TI_CL_E!U58+TI_BNG_E!U58+TI_LBB_E!U58+TI_CPP_E!U58+TI_GTL_E!U58+TI_NSP_E!U58</f>
        <v>209.89776440240749</v>
      </c>
      <c r="V58" s="10">
        <f>TI_EHG_E!V58+TI_CO_E!V58+TI_BF_E!V58+TI_GW_E!V58+TI_RPI_E!V58+TI_PF_E!V58+TI_BKBPB_E!V58+TI_CL_E!V58+TI_BNG_E!V58+TI_LBB_E!V58+TI_CPP_E!V58+TI_GTL_E!V58+TI_NSP_E!V58</f>
        <v>196.20722269991401</v>
      </c>
      <c r="W58" s="10">
        <f>TI_EHG_E!W58+TI_CO_E!W58+TI_BF_E!W58+TI_GW_E!W58+TI_RPI_E!W58+TI_PF_E!W58+TI_BKBPB_E!W58+TI_CL_E!W58+TI_BNG_E!W58+TI_LBB_E!W58+TI_CPP_E!W58+TI_GTL_E!W58+TI_NSP_E!W58</f>
        <v>197.85795356835769</v>
      </c>
      <c r="X58" s="10">
        <f>TI_EHG_E!X58+TI_CO_E!X58+TI_BF_E!X58+TI_GW_E!X58+TI_RPI_E!X58+TI_PF_E!X58+TI_BKBPB_E!X58+TI_CL_E!X58+TI_BNG_E!X58+TI_LBB_E!X58+TI_CPP_E!X58+TI_GTL_E!X58+TI_NSP_E!X58</f>
        <v>162.67042132416171</v>
      </c>
    </row>
    <row r="59" spans="1:24" ht="11.25" customHeight="1" x14ac:dyDescent="0.2">
      <c r="A59" s="42" t="s">
        <v>105</v>
      </c>
      <c r="B59" s="9" t="s">
        <v>106</v>
      </c>
      <c r="C59" s="10">
        <f>TI_EHG_E!C59+TI_CO_E!C59+TI_BF_E!C59+TI_GW_E!C59+TI_RPI_E!C59+TI_PF_E!C59+TI_BKBPB_E!C59+TI_CL_E!C59+TI_BNG_E!C59+TI_LBB_E!C59+TI_CPP_E!C59+TI_GTL_E!C59+TI_NSP_E!C59</f>
        <v>180.35253654342222</v>
      </c>
      <c r="D59" s="10">
        <f>TI_EHG_E!D59+TI_CO_E!D59+TI_BF_E!D59+TI_GW_E!D59+TI_RPI_E!D59+TI_PF_E!D59+TI_BKBPB_E!D59+TI_CL_E!D59+TI_BNG_E!D59+TI_LBB_E!D59+TI_CPP_E!D59+TI_GTL_E!D59+TI_NSP_E!D59</f>
        <v>177.1997420464316</v>
      </c>
      <c r="E59" s="10">
        <f>TI_EHG_E!E59+TI_CO_E!E59+TI_BF_E!E59+TI_GW_E!E59+TI_RPI_E!E59+TI_PF_E!E59+TI_BKBPB_E!E59+TI_CL_E!E59+TI_BNG_E!E59+TI_LBB_E!E59+TI_CPP_E!E59+TI_GTL_E!E59+TI_NSP_E!E59</f>
        <v>191.02897678417884</v>
      </c>
      <c r="F59" s="10">
        <f>TI_EHG_E!F59+TI_CO_E!F59+TI_BF_E!F59+TI_GW_E!F59+TI_RPI_E!F59+TI_PF_E!F59+TI_BKBPB_E!F59+TI_CL_E!F59+TI_BNG_E!F59+TI_LBB_E!F59+TI_CPP_E!F59+TI_GTL_E!F59+TI_NSP_E!F59</f>
        <v>182.16775580395529</v>
      </c>
      <c r="G59" s="10">
        <f>TI_EHG_E!G59+TI_CO_E!G59+TI_BF_E!G59+TI_GW_E!G59+TI_RPI_E!G59+TI_PF_E!G59+TI_BKBPB_E!G59+TI_CL_E!G59+TI_BNG_E!G59+TI_LBB_E!G59+TI_CPP_E!G59+TI_GTL_E!G59+TI_NSP_E!G59</f>
        <v>203.30558899398105</v>
      </c>
      <c r="H59" s="10">
        <f>TI_EHG_E!H59+TI_CO_E!H59+TI_BF_E!H59+TI_GW_E!H59+TI_RPI_E!H59+TI_PF_E!H59+TI_BKBPB_E!H59+TI_CL_E!H59+TI_BNG_E!H59+TI_LBB_E!H59+TI_CPP_E!H59+TI_GTL_E!H59+TI_NSP_E!H59</f>
        <v>208.10644883920889</v>
      </c>
      <c r="I59" s="10">
        <f>TI_EHG_E!I59+TI_CO_E!I59+TI_BF_E!I59+TI_GW_E!I59+TI_RPI_E!I59+TI_PF_E!I59+TI_BKBPB_E!I59+TI_CL_E!I59+TI_BNG_E!I59+TI_LBB_E!I59+TI_CPP_E!I59+TI_GTL_E!I59+TI_NSP_E!I59</f>
        <v>209.68271711092007</v>
      </c>
      <c r="J59" s="10">
        <f>TI_EHG_E!J59+TI_CO_E!J59+TI_BF_E!J59+TI_GW_E!J59+TI_RPI_E!J59+TI_PF_E!J59+TI_BKBPB_E!J59+TI_CL_E!J59+TI_BNG_E!J59+TI_LBB_E!J59+TI_CPP_E!J59+TI_GTL_E!J59+TI_NSP_E!J59</f>
        <v>245.50971625107488</v>
      </c>
      <c r="K59" s="10">
        <f>TI_EHG_E!K59+TI_CO_E!K59+TI_BF_E!K59+TI_GW_E!K59+TI_RPI_E!K59+TI_PF_E!K59+TI_BKBPB_E!K59+TI_CL_E!K59+TI_BNG_E!K59+TI_LBB_E!K59+TI_CPP_E!K59+TI_GTL_E!K59+TI_NSP_E!K59</f>
        <v>232.56431642304381</v>
      </c>
      <c r="L59" s="10">
        <f>TI_EHG_E!L59+TI_CO_E!L59+TI_BF_E!L59+TI_GW_E!L59+TI_RPI_E!L59+TI_PF_E!L59+TI_BKBPB_E!L59+TI_CL_E!L59+TI_BNG_E!L59+TI_LBB_E!L59+TI_CPP_E!L59+TI_GTL_E!L59+TI_NSP_E!L59</f>
        <v>314.63172828890794</v>
      </c>
      <c r="M59" s="10">
        <f>TI_EHG_E!M59+TI_CO_E!M59+TI_BF_E!M59+TI_GW_E!M59+TI_RPI_E!M59+TI_PF_E!M59+TI_BKBPB_E!M59+TI_CL_E!M59+TI_BNG_E!M59+TI_LBB_E!M59+TI_CPP_E!M59+TI_GTL_E!M59+TI_NSP_E!M59</f>
        <v>431.35563198624243</v>
      </c>
      <c r="N59" s="10">
        <f>TI_EHG_E!N59+TI_CO_E!N59+TI_BF_E!N59+TI_GW_E!N59+TI_RPI_E!N59+TI_PF_E!N59+TI_BKBPB_E!N59+TI_CL_E!N59+TI_BNG_E!N59+TI_LBB_E!N59+TI_CPP_E!N59+TI_GTL_E!N59+TI_NSP_E!N59</f>
        <v>468.52012037833191</v>
      </c>
      <c r="O59" s="10">
        <f>TI_EHG_E!O59+TI_CO_E!O59+TI_BF_E!O59+TI_GW_E!O59+TI_RPI_E!O59+TI_PF_E!O59+TI_BKBPB_E!O59+TI_CL_E!O59+TI_BNG_E!O59+TI_LBB_E!O59+TI_CPP_E!O59+TI_GTL_E!O59+TI_NSP_E!O59</f>
        <v>536.49561478933788</v>
      </c>
      <c r="P59" s="10">
        <f>TI_EHG_E!P59+TI_CO_E!P59+TI_BF_E!P59+TI_GW_E!P59+TI_RPI_E!P59+TI_PF_E!P59+TI_BKBPB_E!P59+TI_CL_E!P59+TI_BNG_E!P59+TI_LBB_E!P59+TI_CPP_E!P59+TI_GTL_E!P59+TI_NSP_E!P59</f>
        <v>494.98426483233015</v>
      </c>
      <c r="Q59" s="10">
        <f>TI_EHG_E!Q59+TI_CO_E!Q59+TI_BF_E!Q59+TI_GW_E!Q59+TI_RPI_E!Q59+TI_PF_E!Q59+TI_BKBPB_E!Q59+TI_CL_E!Q59+TI_BNG_E!Q59+TI_LBB_E!Q59+TI_CPP_E!Q59+TI_GTL_E!Q59+TI_NSP_E!Q59</f>
        <v>608.69888220120367</v>
      </c>
      <c r="R59" s="10">
        <f>TI_EHG_E!R59+TI_CO_E!R59+TI_BF_E!R59+TI_GW_E!R59+TI_RPI_E!R59+TI_PF_E!R59+TI_BKBPB_E!R59+TI_CL_E!R59+TI_BNG_E!R59+TI_LBB_E!R59+TI_CPP_E!R59+TI_GTL_E!R59+TI_NSP_E!R59</f>
        <v>619.56620808254502</v>
      </c>
      <c r="S59" s="10">
        <f>TI_EHG_E!S59+TI_CO_E!S59+TI_BF_E!S59+TI_GW_E!S59+TI_RPI_E!S59+TI_PF_E!S59+TI_BKBPB_E!S59+TI_CL_E!S59+TI_BNG_E!S59+TI_LBB_E!S59+TI_CPP_E!S59+TI_GTL_E!S59+TI_NSP_E!S59</f>
        <v>629.23946689595869</v>
      </c>
      <c r="T59" s="10">
        <f>TI_EHG_E!T59+TI_CO_E!T59+TI_BF_E!T59+TI_GW_E!T59+TI_RPI_E!T59+TI_PF_E!T59+TI_BKBPB_E!T59+TI_CL_E!T59+TI_BNG_E!T59+TI_LBB_E!T59+TI_CPP_E!T59+TI_GTL_E!T59+TI_NSP_E!T59</f>
        <v>648.76036113499561</v>
      </c>
      <c r="U59" s="10">
        <f>TI_EHG_E!U59+TI_CO_E!U59+TI_BF_E!U59+TI_GW_E!U59+TI_RPI_E!U59+TI_PF_E!U59+TI_BKBPB_E!U59+TI_CL_E!U59+TI_BNG_E!U59+TI_LBB_E!U59+TI_CPP_E!U59+TI_GTL_E!U59+TI_NSP_E!U59</f>
        <v>665.61057609630268</v>
      </c>
      <c r="V59" s="10">
        <f>TI_EHG_E!V59+TI_CO_E!V59+TI_BF_E!V59+TI_GW_E!V59+TI_RPI_E!V59+TI_PF_E!V59+TI_BKBPB_E!V59+TI_CL_E!V59+TI_BNG_E!V59+TI_LBB_E!V59+TI_CPP_E!V59+TI_GTL_E!V59+TI_NSP_E!V59</f>
        <v>725.62605331040413</v>
      </c>
      <c r="W59" s="10">
        <f>TI_EHG_E!W59+TI_CO_E!W59+TI_BF_E!W59+TI_GW_E!W59+TI_RPI_E!W59+TI_PF_E!W59+TI_BKBPB_E!W59+TI_CL_E!W59+TI_BNG_E!W59+TI_LBB_E!W59+TI_CPP_E!W59+TI_GTL_E!W59+TI_NSP_E!W59</f>
        <v>842.84840928632832</v>
      </c>
      <c r="X59" s="10">
        <f>TI_EHG_E!X59+TI_CO_E!X59+TI_BF_E!X59+TI_GW_E!X59+TI_RPI_E!X59+TI_PF_E!X59+TI_BKBPB_E!X59+TI_CL_E!X59+TI_BNG_E!X59+TI_LBB_E!X59+TI_CPP_E!X59+TI_GTL_E!X59+TI_NSP_E!X59</f>
        <v>933.72149613069655</v>
      </c>
    </row>
    <row r="60" spans="1:24" ht="11.25" customHeight="1" x14ac:dyDescent="0.2">
      <c r="A60" s="42" t="s">
        <v>107</v>
      </c>
      <c r="B60" s="9" t="s">
        <v>108</v>
      </c>
      <c r="C60" s="10">
        <f>TI_EHG_E!C60+TI_CO_E!C60+TI_BF_E!C60+TI_GW_E!C60+TI_RPI_E!C60+TI_PF_E!C60+TI_BKBPB_E!C60+TI_CL_E!C60+TI_BNG_E!C60+TI_LBB_E!C60+TI_CPP_E!C60+TI_GTL_E!C60+TI_NSP_E!C60</f>
        <v>0</v>
      </c>
      <c r="D60" s="10">
        <f>TI_EHG_E!D60+TI_CO_E!D60+TI_BF_E!D60+TI_GW_E!D60+TI_RPI_E!D60+TI_PF_E!D60+TI_BKBPB_E!D60+TI_CL_E!D60+TI_BNG_E!D60+TI_LBB_E!D60+TI_CPP_E!D60+TI_GTL_E!D60+TI_NSP_E!D60</f>
        <v>0</v>
      </c>
      <c r="E60" s="10">
        <f>TI_EHG_E!E60+TI_CO_E!E60+TI_BF_E!E60+TI_GW_E!E60+TI_RPI_E!E60+TI_PF_E!E60+TI_BKBPB_E!E60+TI_CL_E!E60+TI_BNG_E!E60+TI_LBB_E!E60+TI_CPP_E!E60+TI_GTL_E!E60+TI_NSP_E!E60</f>
        <v>0</v>
      </c>
      <c r="F60" s="10">
        <f>TI_EHG_E!F60+TI_CO_E!F60+TI_BF_E!F60+TI_GW_E!F60+TI_RPI_E!F60+TI_PF_E!F60+TI_BKBPB_E!F60+TI_CL_E!F60+TI_BNG_E!F60+TI_LBB_E!F60+TI_CPP_E!F60+TI_GTL_E!F60+TI_NSP_E!F60</f>
        <v>0</v>
      </c>
      <c r="G60" s="10">
        <f>TI_EHG_E!G60+TI_CO_E!G60+TI_BF_E!G60+TI_GW_E!G60+TI_RPI_E!G60+TI_PF_E!G60+TI_BKBPB_E!G60+TI_CL_E!G60+TI_BNG_E!G60+TI_LBB_E!G60+TI_CPP_E!G60+TI_GTL_E!G60+TI_NSP_E!G60</f>
        <v>0</v>
      </c>
      <c r="H60" s="10">
        <f>TI_EHG_E!H60+TI_CO_E!H60+TI_BF_E!H60+TI_GW_E!H60+TI_RPI_E!H60+TI_PF_E!H60+TI_BKBPB_E!H60+TI_CL_E!H60+TI_BNG_E!H60+TI_LBB_E!H60+TI_CPP_E!H60+TI_GTL_E!H60+TI_NSP_E!H60</f>
        <v>0</v>
      </c>
      <c r="I60" s="10">
        <f>TI_EHG_E!I60+TI_CO_E!I60+TI_BF_E!I60+TI_GW_E!I60+TI_RPI_E!I60+TI_PF_E!I60+TI_BKBPB_E!I60+TI_CL_E!I60+TI_BNG_E!I60+TI_LBB_E!I60+TI_CPP_E!I60+TI_GTL_E!I60+TI_NSP_E!I60</f>
        <v>0</v>
      </c>
      <c r="J60" s="10">
        <f>TI_EHG_E!J60+TI_CO_E!J60+TI_BF_E!J60+TI_GW_E!J60+TI_RPI_E!J60+TI_PF_E!J60+TI_BKBPB_E!J60+TI_CL_E!J60+TI_BNG_E!J60+TI_LBB_E!J60+TI_CPP_E!J60+TI_GTL_E!J60+TI_NSP_E!J60</f>
        <v>0</v>
      </c>
      <c r="K60" s="10">
        <f>TI_EHG_E!K60+TI_CO_E!K60+TI_BF_E!K60+TI_GW_E!K60+TI_RPI_E!K60+TI_PF_E!K60+TI_BKBPB_E!K60+TI_CL_E!K60+TI_BNG_E!K60+TI_LBB_E!K60+TI_CPP_E!K60+TI_GTL_E!K60+TI_NSP_E!K60</f>
        <v>0</v>
      </c>
      <c r="L60" s="10">
        <f>TI_EHG_E!L60+TI_CO_E!L60+TI_BF_E!L60+TI_GW_E!L60+TI_RPI_E!L60+TI_PF_E!L60+TI_BKBPB_E!L60+TI_CL_E!L60+TI_BNG_E!L60+TI_LBB_E!L60+TI_CPP_E!L60+TI_GTL_E!L60+TI_NSP_E!L60</f>
        <v>0</v>
      </c>
      <c r="M60" s="10">
        <f>TI_EHG_E!M60+TI_CO_E!M60+TI_BF_E!M60+TI_GW_E!M60+TI_RPI_E!M60+TI_PF_E!M60+TI_BKBPB_E!M60+TI_CL_E!M60+TI_BNG_E!M60+TI_LBB_E!M60+TI_CPP_E!M60+TI_GTL_E!M60+TI_NSP_E!M60</f>
        <v>0</v>
      </c>
      <c r="N60" s="10">
        <f>TI_EHG_E!N60+TI_CO_E!N60+TI_BF_E!N60+TI_GW_E!N60+TI_RPI_E!N60+TI_PF_E!N60+TI_BKBPB_E!N60+TI_CL_E!N60+TI_BNG_E!N60+TI_LBB_E!N60+TI_CPP_E!N60+TI_GTL_E!N60+TI_NSP_E!N60</f>
        <v>0</v>
      </c>
      <c r="O60" s="10">
        <f>TI_EHG_E!O60+TI_CO_E!O60+TI_BF_E!O60+TI_GW_E!O60+TI_RPI_E!O60+TI_PF_E!O60+TI_BKBPB_E!O60+TI_CL_E!O60+TI_BNG_E!O60+TI_LBB_E!O60+TI_CPP_E!O60+TI_GTL_E!O60+TI_NSP_E!O60</f>
        <v>0</v>
      </c>
      <c r="P60" s="10">
        <f>TI_EHG_E!P60+TI_CO_E!P60+TI_BF_E!P60+TI_GW_E!P60+TI_RPI_E!P60+TI_PF_E!P60+TI_BKBPB_E!P60+TI_CL_E!P60+TI_BNG_E!P60+TI_LBB_E!P60+TI_CPP_E!P60+TI_GTL_E!P60+TI_NSP_E!P60</f>
        <v>0</v>
      </c>
      <c r="Q60" s="10">
        <f>TI_EHG_E!Q60+TI_CO_E!Q60+TI_BF_E!Q60+TI_GW_E!Q60+TI_RPI_E!Q60+TI_PF_E!Q60+TI_BKBPB_E!Q60+TI_CL_E!Q60+TI_BNG_E!Q60+TI_LBB_E!Q60+TI_CPP_E!Q60+TI_GTL_E!Q60+TI_NSP_E!Q60</f>
        <v>0</v>
      </c>
      <c r="R60" s="10">
        <f>TI_EHG_E!R60+TI_CO_E!R60+TI_BF_E!R60+TI_GW_E!R60+TI_RPI_E!R60+TI_PF_E!R60+TI_BKBPB_E!R60+TI_CL_E!R60+TI_BNG_E!R60+TI_LBB_E!R60+TI_CPP_E!R60+TI_GTL_E!R60+TI_NSP_E!R60</f>
        <v>0</v>
      </c>
      <c r="S60" s="10">
        <f>TI_EHG_E!S60+TI_CO_E!S60+TI_BF_E!S60+TI_GW_E!S60+TI_RPI_E!S60+TI_PF_E!S60+TI_BKBPB_E!S60+TI_CL_E!S60+TI_BNG_E!S60+TI_LBB_E!S60+TI_CPP_E!S60+TI_GTL_E!S60+TI_NSP_E!S60</f>
        <v>0</v>
      </c>
      <c r="T60" s="10">
        <f>TI_EHG_E!T60+TI_CO_E!T60+TI_BF_E!T60+TI_GW_E!T60+TI_RPI_E!T60+TI_PF_E!T60+TI_BKBPB_E!T60+TI_CL_E!T60+TI_BNG_E!T60+TI_LBB_E!T60+TI_CPP_E!T60+TI_GTL_E!T60+TI_NSP_E!T60</f>
        <v>0</v>
      </c>
      <c r="U60" s="10">
        <f>TI_EHG_E!U60+TI_CO_E!U60+TI_BF_E!U60+TI_GW_E!U60+TI_RPI_E!U60+TI_PF_E!U60+TI_BKBPB_E!U60+TI_CL_E!U60+TI_BNG_E!U60+TI_LBB_E!U60+TI_CPP_E!U60+TI_GTL_E!U60+TI_NSP_E!U60</f>
        <v>0</v>
      </c>
      <c r="V60" s="10">
        <f>TI_EHG_E!V60+TI_CO_E!V60+TI_BF_E!V60+TI_GW_E!V60+TI_RPI_E!V60+TI_PF_E!V60+TI_BKBPB_E!V60+TI_CL_E!V60+TI_BNG_E!V60+TI_LBB_E!V60+TI_CPP_E!V60+TI_GTL_E!V60+TI_NSP_E!V60</f>
        <v>0</v>
      </c>
      <c r="W60" s="10">
        <f>TI_EHG_E!W60+TI_CO_E!W60+TI_BF_E!W60+TI_GW_E!W60+TI_RPI_E!W60+TI_PF_E!W60+TI_BKBPB_E!W60+TI_CL_E!W60+TI_BNG_E!W60+TI_LBB_E!W60+TI_CPP_E!W60+TI_GTL_E!W60+TI_NSP_E!W60</f>
        <v>0</v>
      </c>
      <c r="X60" s="10">
        <f>TI_EHG_E!X60+TI_CO_E!X60+TI_BF_E!X60+TI_GW_E!X60+TI_RPI_E!X60+TI_PF_E!X60+TI_BKBPB_E!X60+TI_CL_E!X60+TI_BNG_E!X60+TI_LBB_E!X60+TI_CPP_E!X60+TI_GTL_E!X60+TI_NSP_E!X60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TI_EHG_E!C61+TI_CO_E!C61+TI_BF_E!C61+TI_GW_E!C61+TI_RPI_E!C61+TI_PF_E!C61+TI_BKBPB_E!C61+TI_CL_E!C61+TI_BNG_E!C61+TI_LBB_E!C61+TI_CPP_E!C61+TI_GTL_E!C61+TI_NSP_E!C61</f>
        <v>1.146431642304385</v>
      </c>
      <c r="D61" s="10">
        <f>TI_EHG_E!D61+TI_CO_E!D61+TI_BF_E!D61+TI_GW_E!D61+TI_RPI_E!D61+TI_PF_E!D61+TI_BKBPB_E!D61+TI_CL_E!D61+TI_BNG_E!D61+TI_LBB_E!D61+TI_CPP_E!D61+TI_GTL_E!D61+TI_NSP_E!D61</f>
        <v>0.88374892519346515</v>
      </c>
      <c r="E61" s="10">
        <f>TI_EHG_E!E61+TI_CO_E!E61+TI_BF_E!E61+TI_GW_E!E61+TI_RPI_E!E61+TI_PF_E!E61+TI_BKBPB_E!E61+TI_CL_E!E61+TI_BNG_E!E61+TI_LBB_E!E61+TI_CPP_E!E61+TI_GTL_E!E61+TI_NSP_E!E61</f>
        <v>0.93147033533963886</v>
      </c>
      <c r="F61" s="10">
        <f>TI_EHG_E!F61+TI_CO_E!F61+TI_BF_E!F61+TI_GW_E!F61+TI_RPI_E!F61+TI_PF_E!F61+TI_BKBPB_E!F61+TI_CL_E!F61+TI_BNG_E!F61+TI_LBB_E!F61+TI_CPP_E!F61+TI_GTL_E!F61+TI_NSP_E!F61</f>
        <v>0.83594153052450548</v>
      </c>
      <c r="G61" s="10">
        <f>TI_EHG_E!G61+TI_CO_E!G61+TI_BF_E!G61+TI_GW_E!G61+TI_RPI_E!G61+TI_PF_E!G61+TI_BKBPB_E!G61+TI_CL_E!G61+TI_BNG_E!G61+TI_LBB_E!G61+TI_CPP_E!G61+TI_GTL_E!G61+TI_NSP_E!G61</f>
        <v>4.4664660361134993</v>
      </c>
      <c r="H61" s="10">
        <f>TI_EHG_E!H61+TI_CO_E!H61+TI_BF_E!H61+TI_GW_E!H61+TI_RPI_E!H61+TI_PF_E!H61+TI_BKBPB_E!H61+TI_CL_E!H61+TI_BNG_E!H61+TI_LBB_E!H61+TI_CPP_E!H61+TI_GTL_E!H61+TI_NSP_E!H61</f>
        <v>10.127085124677558</v>
      </c>
      <c r="I61" s="10">
        <f>TI_EHG_E!I61+TI_CO_E!I61+TI_BF_E!I61+TI_GW_E!I61+TI_RPI_E!I61+TI_PF_E!I61+TI_BKBPB_E!I61+TI_CL_E!I61+TI_BNG_E!I61+TI_LBB_E!I61+TI_CPP_E!I61+TI_GTL_E!I61+TI_NSP_E!I61</f>
        <v>9.1955288048151331</v>
      </c>
      <c r="J61" s="10">
        <f>TI_EHG_E!J61+TI_CO_E!J61+TI_BF_E!J61+TI_GW_E!J61+TI_RPI_E!J61+TI_PF_E!J61+TI_BKBPB_E!J61+TI_CL_E!J61+TI_BNG_E!J61+TI_LBB_E!J61+TI_CPP_E!J61+TI_GTL_E!J61+TI_NSP_E!J61</f>
        <v>15.763886500429924</v>
      </c>
      <c r="K61" s="10">
        <f>TI_EHG_E!K61+TI_CO_E!K61+TI_BF_E!K61+TI_GW_E!K61+TI_RPI_E!K61+TI_PF_E!K61+TI_BKBPB_E!K61+TI_CL_E!K61+TI_BNG_E!K61+TI_LBB_E!K61+TI_CPP_E!K61+TI_GTL_E!K61+TI_NSP_E!K61</f>
        <v>22.976956147893382</v>
      </c>
      <c r="L61" s="10">
        <f>TI_EHG_E!L61+TI_CO_E!L61+TI_BF_E!L61+TI_GW_E!L61+TI_RPI_E!L61+TI_PF_E!L61+TI_BKBPB_E!L61+TI_CL_E!L61+TI_BNG_E!L61+TI_LBB_E!L61+TI_CPP_E!L61+TI_GTL_E!L61+TI_NSP_E!L61</f>
        <v>23.789079965606192</v>
      </c>
      <c r="M61" s="10">
        <f>TI_EHG_E!M61+TI_CO_E!M61+TI_BF_E!M61+TI_GW_E!M61+TI_RPI_E!M61+TI_PF_E!M61+TI_BKBPB_E!M61+TI_CL_E!M61+TI_BNG_E!M61+TI_LBB_E!M61+TI_CPP_E!M61+TI_GTL_E!M61+TI_NSP_E!M61</f>
        <v>30.739466895958728</v>
      </c>
      <c r="N61" s="10">
        <f>TI_EHG_E!N61+TI_CO_E!N61+TI_BF_E!N61+TI_GW_E!N61+TI_RPI_E!N61+TI_PF_E!N61+TI_BKBPB_E!N61+TI_CL_E!N61+TI_BNG_E!N61+TI_LBB_E!N61+TI_CPP_E!N61+TI_GTL_E!N61+TI_NSP_E!N61</f>
        <v>44.974720550300937</v>
      </c>
      <c r="O61" s="10">
        <f>TI_EHG_E!O61+TI_CO_E!O61+TI_BF_E!O61+TI_GW_E!O61+TI_RPI_E!O61+TI_PF_E!O61+TI_BKBPB_E!O61+TI_CL_E!O61+TI_BNG_E!O61+TI_LBB_E!O61+TI_CPP_E!O61+TI_GTL_E!O61+TI_NSP_E!O61</f>
        <v>56.415477214101458</v>
      </c>
      <c r="P61" s="10">
        <f>TI_EHG_E!P61+TI_CO_E!P61+TI_BF_E!P61+TI_GW_E!P61+TI_RPI_E!P61+TI_PF_E!P61+TI_BKBPB_E!P61+TI_CL_E!P61+TI_BNG_E!P61+TI_LBB_E!P61+TI_CPP_E!P61+TI_GTL_E!P61+TI_NSP_E!P61</f>
        <v>65.348237317282894</v>
      </c>
      <c r="Q61" s="10">
        <f>TI_EHG_E!Q61+TI_CO_E!Q61+TI_BF_E!Q61+TI_GW_E!Q61+TI_RPI_E!Q61+TI_PF_E!Q61+TI_BKBPB_E!Q61+TI_CL_E!Q61+TI_BNG_E!Q61+TI_LBB_E!Q61+TI_CPP_E!Q61+TI_GTL_E!Q61+TI_NSP_E!Q61</f>
        <v>73.516766981943249</v>
      </c>
      <c r="R61" s="10">
        <f>TI_EHG_E!R61+TI_CO_E!R61+TI_BF_E!R61+TI_GW_E!R61+TI_RPI_E!R61+TI_PF_E!R61+TI_BKBPB_E!R61+TI_CL_E!R61+TI_BNG_E!R61+TI_LBB_E!R61+TI_CPP_E!R61+TI_GTL_E!R61+TI_NSP_E!R61</f>
        <v>74.543852106620804</v>
      </c>
      <c r="S61" s="10">
        <f>TI_EHG_E!S61+TI_CO_E!S61+TI_BF_E!S61+TI_GW_E!S61+TI_RPI_E!S61+TI_PF_E!S61+TI_BKBPB_E!S61+TI_CL_E!S61+TI_BNG_E!S61+TI_LBB_E!S61+TI_CPP_E!S61+TI_GTL_E!S61+TI_NSP_E!S61</f>
        <v>71.55821152192604</v>
      </c>
      <c r="T61" s="10">
        <f>TI_EHG_E!T61+TI_CO_E!T61+TI_BF_E!T61+TI_GW_E!T61+TI_RPI_E!T61+TI_PF_E!T61+TI_BKBPB_E!T61+TI_CL_E!T61+TI_BNG_E!T61+TI_LBB_E!T61+TI_CPP_E!T61+TI_GTL_E!T61+TI_NSP_E!T61</f>
        <v>77.010662080825441</v>
      </c>
      <c r="U61" s="10">
        <f>TI_EHG_E!U61+TI_CO_E!U61+TI_BF_E!U61+TI_GW_E!U61+TI_RPI_E!U61+TI_PF_E!U61+TI_BKBPB_E!U61+TI_CL_E!U61+TI_BNG_E!U61+TI_LBB_E!U61+TI_CPP_E!U61+TI_GTL_E!U61+TI_NSP_E!U61</f>
        <v>74.694153052450545</v>
      </c>
      <c r="V61" s="10">
        <f>TI_EHG_E!V61+TI_CO_E!V61+TI_BF_E!V61+TI_GW_E!V61+TI_RPI_E!V61+TI_PF_E!V61+TI_BKBPB_E!V61+TI_CL_E!V61+TI_BNG_E!V61+TI_LBB_E!V61+TI_CPP_E!V61+TI_GTL_E!V61+TI_NSP_E!V61</f>
        <v>73.289595872742893</v>
      </c>
      <c r="W61" s="10">
        <f>TI_EHG_E!W61+TI_CO_E!W61+TI_BF_E!W61+TI_GW_E!W61+TI_RPI_E!W61+TI_PF_E!W61+TI_BKBPB_E!W61+TI_CL_E!W61+TI_BNG_E!W61+TI_LBB_E!W61+TI_CPP_E!W61+TI_GTL_E!W61+TI_NSP_E!W61</f>
        <v>75.670937231298367</v>
      </c>
      <c r="X61" s="10">
        <f>TI_EHG_E!X61+TI_CO_E!X61+TI_BF_E!X61+TI_GW_E!X61+TI_RPI_E!X61+TI_PF_E!X61+TI_BKBPB_E!X61+TI_CL_E!X61+TI_BNG_E!X61+TI_LBB_E!X61+TI_CPP_E!X61+TI_GTL_E!X61+TI_NSP_E!X61</f>
        <v>79.990283748925194</v>
      </c>
    </row>
    <row r="62" spans="1:24" ht="11.25" customHeight="1" x14ac:dyDescent="0.2">
      <c r="A62" s="42" t="s">
        <v>111</v>
      </c>
      <c r="B62" s="9" t="s">
        <v>112</v>
      </c>
      <c r="C62" s="10">
        <f>TI_EHG_E!C62+TI_CO_E!C62+TI_BF_E!C62+TI_GW_E!C62+TI_RPI_E!C62+TI_PF_E!C62+TI_BKBPB_E!C62+TI_CL_E!C62+TI_BNG_E!C62+TI_LBB_E!C62+TI_CPP_E!C62+TI_GTL_E!C62+TI_NSP_E!C62</f>
        <v>87.130954428202912</v>
      </c>
      <c r="D62" s="10">
        <f>TI_EHG_E!D62+TI_CO_E!D62+TI_BF_E!D62+TI_GW_E!D62+TI_RPI_E!D62+TI_PF_E!D62+TI_BKBPB_E!D62+TI_CL_E!D62+TI_BNG_E!D62+TI_LBB_E!D62+TI_CPP_E!D62+TI_GTL_E!D62+TI_NSP_E!D62</f>
        <v>87.274290627687009</v>
      </c>
      <c r="E62" s="10">
        <f>TI_EHG_E!E62+TI_CO_E!E62+TI_BF_E!E62+TI_GW_E!E62+TI_RPI_E!E62+TI_PF_E!E62+TI_BKBPB_E!E62+TI_CL_E!E62+TI_BNG_E!E62+TI_LBB_E!E62+TI_CPP_E!E62+TI_GTL_E!E62+TI_NSP_E!E62</f>
        <v>91.143594153052447</v>
      </c>
      <c r="F62" s="10">
        <f>TI_EHG_E!F62+TI_CO_E!F62+TI_BF_E!F62+TI_GW_E!F62+TI_RPI_E!F62+TI_PF_E!F62+TI_BKBPB_E!F62+TI_CL_E!F62+TI_BNG_E!F62+TI_LBB_E!F62+TI_CPP_E!F62+TI_GTL_E!F62+TI_NSP_E!F62</f>
        <v>94.654600171969051</v>
      </c>
      <c r="G62" s="10">
        <f>TI_EHG_E!G62+TI_CO_E!G62+TI_BF_E!G62+TI_GW_E!G62+TI_RPI_E!G62+TI_PF_E!G62+TI_BKBPB_E!G62+TI_CL_E!G62+TI_BNG_E!G62+TI_LBB_E!G62+TI_CPP_E!G62+TI_GTL_E!G62+TI_NSP_E!G62</f>
        <v>94.58297506448838</v>
      </c>
      <c r="H62" s="10">
        <f>TI_EHG_E!H62+TI_CO_E!H62+TI_BF_E!H62+TI_GW_E!H62+TI_RPI_E!H62+TI_PF_E!H62+TI_BKBPB_E!H62+TI_CL_E!H62+TI_BNG_E!H62+TI_LBB_E!H62+TI_CPP_E!H62+TI_GTL_E!H62+TI_NSP_E!H62</f>
        <v>103.4919174548581</v>
      </c>
      <c r="I62" s="10">
        <f>TI_EHG_E!I62+TI_CO_E!I62+TI_BF_E!I62+TI_GW_E!I62+TI_RPI_E!I62+TI_PF_E!I62+TI_BKBPB_E!I62+TI_CL_E!I62+TI_BNG_E!I62+TI_LBB_E!I62+TI_CPP_E!I62+TI_GTL_E!I62+TI_NSP_E!I62</f>
        <v>100.3391229578676</v>
      </c>
      <c r="J62" s="10">
        <f>TI_EHG_E!J62+TI_CO_E!J62+TI_BF_E!J62+TI_GW_E!J62+TI_RPI_E!J62+TI_PF_E!J62+TI_BKBPB_E!J62+TI_CL_E!J62+TI_BNG_E!J62+TI_LBB_E!J62+TI_CPP_E!J62+TI_GTL_E!J62+TI_NSP_E!J62</f>
        <v>93.985898538263115</v>
      </c>
      <c r="K62" s="10">
        <f>TI_EHG_E!K62+TI_CO_E!K62+TI_BF_E!K62+TI_GW_E!K62+TI_RPI_E!K62+TI_PF_E!K62+TI_BKBPB_E!K62+TI_CL_E!K62+TI_BNG_E!K62+TI_LBB_E!K62+TI_CPP_E!K62+TI_GTL_E!K62+TI_NSP_E!K62</f>
        <v>91.382459157351676</v>
      </c>
      <c r="L62" s="10">
        <f>TI_EHG_E!L62+TI_CO_E!L62+TI_BF_E!L62+TI_GW_E!L62+TI_RPI_E!L62+TI_PF_E!L62+TI_BKBPB_E!L62+TI_CL_E!L62+TI_BNG_E!L62+TI_LBB_E!L62+TI_CPP_E!L62+TI_GTL_E!L62+TI_NSP_E!L62</f>
        <v>99.049355116079099</v>
      </c>
      <c r="M62" s="10">
        <f>TI_EHG_E!M62+TI_CO_E!M62+TI_BF_E!M62+TI_GW_E!M62+TI_RPI_E!M62+TI_PF_E!M62+TI_BKBPB_E!M62+TI_CL_E!M62+TI_BNG_E!M62+TI_LBB_E!M62+TI_CPP_E!M62+TI_GTL_E!M62+TI_NSP_E!M62</f>
        <v>95.896646603611345</v>
      </c>
      <c r="N62" s="10">
        <f>TI_EHG_E!N62+TI_CO_E!N62+TI_BF_E!N62+TI_GW_E!N62+TI_RPI_E!N62+TI_PF_E!N62+TI_BKBPB_E!N62+TI_CL_E!N62+TI_BNG_E!N62+TI_LBB_E!N62+TI_CPP_E!N62+TI_GTL_E!N62+TI_NSP_E!N62</f>
        <v>98.476182287188294</v>
      </c>
      <c r="O62" s="10">
        <f>TI_EHG_E!O62+TI_CO_E!O62+TI_BF_E!O62+TI_GW_E!O62+TI_RPI_E!O62+TI_PF_E!O62+TI_BKBPB_E!O62+TI_CL_E!O62+TI_BNG_E!O62+TI_LBB_E!O62+TI_CPP_E!O62+TI_GTL_E!O62+TI_NSP_E!O62</f>
        <v>85.960619088564044</v>
      </c>
      <c r="P62" s="10">
        <f>TI_EHG_E!P62+TI_CO_E!P62+TI_BF_E!P62+TI_GW_E!P62+TI_RPI_E!P62+TI_PF_E!P62+TI_BKBPB_E!P62+TI_CL_E!P62+TI_BNG_E!P62+TI_LBB_E!P62+TI_CPP_E!P62+TI_GTL_E!P62+TI_NSP_E!P62</f>
        <v>96.708684436801363</v>
      </c>
      <c r="Q62" s="10">
        <f>TI_EHG_E!Q62+TI_CO_E!Q62+TI_BF_E!Q62+TI_GW_E!Q62+TI_RPI_E!Q62+TI_PF_E!Q62+TI_BKBPB_E!Q62+TI_CL_E!Q62+TI_BNG_E!Q62+TI_LBB_E!Q62+TI_CPP_E!Q62+TI_GTL_E!Q62+TI_NSP_E!Q62</f>
        <v>81.75692175408426</v>
      </c>
      <c r="R62" s="10">
        <f>TI_EHG_E!R62+TI_CO_E!R62+TI_BF_E!R62+TI_GW_E!R62+TI_RPI_E!R62+TI_PF_E!R62+TI_BKBPB_E!R62+TI_CL_E!R62+TI_BNG_E!R62+TI_LBB_E!R62+TI_CPP_E!R62+TI_GTL_E!R62+TI_NSP_E!R62</f>
        <v>97.401375752364572</v>
      </c>
      <c r="S62" s="10">
        <f>TI_EHG_E!S62+TI_CO_E!S62+TI_BF_E!S62+TI_GW_E!S62+TI_RPI_E!S62+TI_PF_E!S62+TI_BKBPB_E!S62+TI_CL_E!S62+TI_BNG_E!S62+TI_LBB_E!S62+TI_CPP_E!S62+TI_GTL_E!S62+TI_NSP_E!S62</f>
        <v>103.6591573516767</v>
      </c>
      <c r="T62" s="10">
        <f>TI_EHG_E!T62+TI_CO_E!T62+TI_BF_E!T62+TI_GW_E!T62+TI_RPI_E!T62+TI_PF_E!T62+TI_BKBPB_E!T62+TI_CL_E!T62+TI_BNG_E!T62+TI_LBB_E!T62+TI_CPP_E!T62+TI_GTL_E!T62+TI_NSP_E!T62</f>
        <v>118.9665520206363</v>
      </c>
      <c r="U62" s="10">
        <f>TI_EHG_E!U62+TI_CO_E!U62+TI_BF_E!U62+TI_GW_E!U62+TI_RPI_E!U62+TI_PF_E!U62+TI_BKBPB_E!U62+TI_CL_E!U62+TI_BNG_E!U62+TI_LBB_E!U62+TI_CPP_E!U62+TI_GTL_E!U62+TI_NSP_E!U62</f>
        <v>110.55305245055889</v>
      </c>
      <c r="V62" s="10">
        <f>TI_EHG_E!V62+TI_CO_E!V62+TI_BF_E!V62+TI_GW_E!V62+TI_RPI_E!V62+TI_PF_E!V62+TI_BKBPB_E!V62+TI_CL_E!V62+TI_BNG_E!V62+TI_LBB_E!V62+TI_CPP_E!V62+TI_GTL_E!V62+TI_NSP_E!V62</f>
        <v>117.98503869303519</v>
      </c>
      <c r="W62" s="10">
        <f>TI_EHG_E!W62+TI_CO_E!W62+TI_BF_E!W62+TI_GW_E!W62+TI_RPI_E!W62+TI_PF_E!W62+TI_BKBPB_E!W62+TI_CL_E!W62+TI_BNG_E!W62+TI_LBB_E!W62+TI_CPP_E!W62+TI_GTL_E!W62+TI_NSP_E!W62</f>
        <v>111.5667239896818</v>
      </c>
      <c r="X62" s="10">
        <f>TI_EHG_E!X62+TI_CO_E!X62+TI_BF_E!X62+TI_GW_E!X62+TI_RPI_E!X62+TI_PF_E!X62+TI_BKBPB_E!X62+TI_CL_E!X62+TI_BNG_E!X62+TI_LBB_E!X62+TI_CPP_E!X62+TI_GTL_E!X62+TI_NSP_E!X62</f>
        <v>118.59939810834049</v>
      </c>
    </row>
    <row r="63" spans="1:24" ht="11.25" customHeight="1" x14ac:dyDescent="0.2">
      <c r="A63" s="42" t="s">
        <v>113</v>
      </c>
      <c r="B63" s="9" t="s">
        <v>114</v>
      </c>
      <c r="C63" s="10">
        <f>TI_EHG_E!C63+TI_CO_E!C63+TI_BF_E!C63+TI_GW_E!C63+TI_RPI_E!C63+TI_PF_E!C63+TI_BKBPB_E!C63+TI_CL_E!C63+TI_BNG_E!C63+TI_LBB_E!C63+TI_CPP_E!C63+TI_GTL_E!C63+TI_NSP_E!C63</f>
        <v>0</v>
      </c>
      <c r="D63" s="10">
        <f>TI_EHG_E!D63+TI_CO_E!D63+TI_BF_E!D63+TI_GW_E!D63+TI_RPI_E!D63+TI_PF_E!D63+TI_BKBPB_E!D63+TI_CL_E!D63+TI_BNG_E!D63+TI_LBB_E!D63+TI_CPP_E!D63+TI_GTL_E!D63+TI_NSP_E!D63</f>
        <v>0</v>
      </c>
      <c r="E63" s="10">
        <f>TI_EHG_E!E63+TI_CO_E!E63+TI_BF_E!E63+TI_GW_E!E63+TI_RPI_E!E63+TI_PF_E!E63+TI_BKBPB_E!E63+TI_CL_E!E63+TI_BNG_E!E63+TI_LBB_E!E63+TI_CPP_E!E63+TI_GTL_E!E63+TI_NSP_E!E63</f>
        <v>0</v>
      </c>
      <c r="F63" s="10">
        <f>TI_EHG_E!F63+TI_CO_E!F63+TI_BF_E!F63+TI_GW_E!F63+TI_RPI_E!F63+TI_PF_E!F63+TI_BKBPB_E!F63+TI_CL_E!F63+TI_BNG_E!F63+TI_LBB_E!F63+TI_CPP_E!F63+TI_GTL_E!F63+TI_NSP_E!F63</f>
        <v>0</v>
      </c>
      <c r="G63" s="10">
        <f>TI_EHG_E!G63+TI_CO_E!G63+TI_BF_E!G63+TI_GW_E!G63+TI_RPI_E!G63+TI_PF_E!G63+TI_BKBPB_E!G63+TI_CL_E!G63+TI_BNG_E!G63+TI_LBB_E!G63+TI_CPP_E!G63+TI_GTL_E!G63+TI_NSP_E!G63</f>
        <v>0</v>
      </c>
      <c r="H63" s="10">
        <f>TI_EHG_E!H63+TI_CO_E!H63+TI_BF_E!H63+TI_GW_E!H63+TI_RPI_E!H63+TI_PF_E!H63+TI_BKBPB_E!H63+TI_CL_E!H63+TI_BNG_E!H63+TI_LBB_E!H63+TI_CPP_E!H63+TI_GTL_E!H63+TI_NSP_E!H63</f>
        <v>0</v>
      </c>
      <c r="I63" s="10">
        <f>TI_EHG_E!I63+TI_CO_E!I63+TI_BF_E!I63+TI_GW_E!I63+TI_RPI_E!I63+TI_PF_E!I63+TI_BKBPB_E!I63+TI_CL_E!I63+TI_BNG_E!I63+TI_LBB_E!I63+TI_CPP_E!I63+TI_GTL_E!I63+TI_NSP_E!I63</f>
        <v>0</v>
      </c>
      <c r="J63" s="10">
        <f>TI_EHG_E!J63+TI_CO_E!J63+TI_BF_E!J63+TI_GW_E!J63+TI_RPI_E!J63+TI_PF_E!J63+TI_BKBPB_E!J63+TI_CL_E!J63+TI_BNG_E!J63+TI_LBB_E!J63+TI_CPP_E!J63+TI_GTL_E!J63+TI_NSP_E!J63</f>
        <v>0</v>
      </c>
      <c r="K63" s="10">
        <f>TI_EHG_E!K63+TI_CO_E!K63+TI_BF_E!K63+TI_GW_E!K63+TI_RPI_E!K63+TI_PF_E!K63+TI_BKBPB_E!K63+TI_CL_E!K63+TI_BNG_E!K63+TI_LBB_E!K63+TI_CPP_E!K63+TI_GTL_E!K63+TI_NSP_E!K63</f>
        <v>0</v>
      </c>
      <c r="L63" s="10">
        <f>TI_EHG_E!L63+TI_CO_E!L63+TI_BF_E!L63+TI_GW_E!L63+TI_RPI_E!L63+TI_PF_E!L63+TI_BKBPB_E!L63+TI_CL_E!L63+TI_BNG_E!L63+TI_LBB_E!L63+TI_CPP_E!L63+TI_GTL_E!L63+TI_NSP_E!L63</f>
        <v>0</v>
      </c>
      <c r="M63" s="10">
        <f>TI_EHG_E!M63+TI_CO_E!M63+TI_BF_E!M63+TI_GW_E!M63+TI_RPI_E!M63+TI_PF_E!M63+TI_BKBPB_E!M63+TI_CL_E!M63+TI_BNG_E!M63+TI_LBB_E!M63+TI_CPP_E!M63+TI_GTL_E!M63+TI_NSP_E!M63</f>
        <v>0</v>
      </c>
      <c r="N63" s="10">
        <f>TI_EHG_E!N63+TI_CO_E!N63+TI_BF_E!N63+TI_GW_E!N63+TI_RPI_E!N63+TI_PF_E!N63+TI_BKBPB_E!N63+TI_CL_E!N63+TI_BNG_E!N63+TI_LBB_E!N63+TI_CPP_E!N63+TI_GTL_E!N63+TI_NSP_E!N63</f>
        <v>0</v>
      </c>
      <c r="O63" s="10">
        <f>TI_EHG_E!O63+TI_CO_E!O63+TI_BF_E!O63+TI_GW_E!O63+TI_RPI_E!O63+TI_PF_E!O63+TI_BKBPB_E!O63+TI_CL_E!O63+TI_BNG_E!O63+TI_LBB_E!O63+TI_CPP_E!O63+TI_GTL_E!O63+TI_NSP_E!O63</f>
        <v>0</v>
      </c>
      <c r="P63" s="10">
        <f>TI_EHG_E!P63+TI_CO_E!P63+TI_BF_E!P63+TI_GW_E!P63+TI_RPI_E!P63+TI_PF_E!P63+TI_BKBPB_E!P63+TI_CL_E!P63+TI_BNG_E!P63+TI_LBB_E!P63+TI_CPP_E!P63+TI_GTL_E!P63+TI_NSP_E!P63</f>
        <v>0</v>
      </c>
      <c r="Q63" s="10">
        <f>TI_EHG_E!Q63+TI_CO_E!Q63+TI_BF_E!Q63+TI_GW_E!Q63+TI_RPI_E!Q63+TI_PF_E!Q63+TI_BKBPB_E!Q63+TI_CL_E!Q63+TI_BNG_E!Q63+TI_LBB_E!Q63+TI_CPP_E!Q63+TI_GTL_E!Q63+TI_NSP_E!Q63</f>
        <v>0</v>
      </c>
      <c r="R63" s="10">
        <f>TI_EHG_E!R63+TI_CO_E!R63+TI_BF_E!R63+TI_GW_E!R63+TI_RPI_E!R63+TI_PF_E!R63+TI_BKBPB_E!R63+TI_CL_E!R63+TI_BNG_E!R63+TI_LBB_E!R63+TI_CPP_E!R63+TI_GTL_E!R63+TI_NSP_E!R63</f>
        <v>17.411865864144449</v>
      </c>
      <c r="S63" s="10">
        <f>TI_EHG_E!S63+TI_CO_E!S63+TI_BF_E!S63+TI_GW_E!S63+TI_RPI_E!S63+TI_PF_E!S63+TI_BKBPB_E!S63+TI_CL_E!S63+TI_BNG_E!S63+TI_LBB_E!S63+TI_CPP_E!S63+TI_GTL_E!S63+TI_NSP_E!S63</f>
        <v>21.926053310404129</v>
      </c>
      <c r="T63" s="10">
        <f>TI_EHG_E!T63+TI_CO_E!T63+TI_BF_E!T63+TI_GW_E!T63+TI_RPI_E!T63+TI_PF_E!T63+TI_BKBPB_E!T63+TI_CL_E!T63+TI_BNG_E!T63+TI_LBB_E!T63+TI_CPP_E!T63+TI_GTL_E!T63+TI_NSP_E!T63</f>
        <v>2.9471195184866721</v>
      </c>
      <c r="U63" s="10">
        <f>TI_EHG_E!U63+TI_CO_E!U63+TI_BF_E!U63+TI_GW_E!U63+TI_RPI_E!U63+TI_PF_E!U63+TI_BKBPB_E!U63+TI_CL_E!U63+TI_BNG_E!U63+TI_LBB_E!U63+TI_CPP_E!U63+TI_GTL_E!U63+TI_NSP_E!U63</f>
        <v>4.3639724849527086</v>
      </c>
      <c r="V63" s="10">
        <f>TI_EHG_E!V63+TI_CO_E!V63+TI_BF_E!V63+TI_GW_E!V63+TI_RPI_E!V63+TI_PF_E!V63+TI_BKBPB_E!V63+TI_CL_E!V63+TI_BNG_E!V63+TI_LBB_E!V63+TI_CPP_E!V63+TI_GTL_E!V63+TI_NSP_E!V63</f>
        <v>4.15889939810834</v>
      </c>
      <c r="W63" s="10">
        <f>TI_EHG_E!W63+TI_CO_E!W63+TI_BF_E!W63+TI_GW_E!W63+TI_RPI_E!W63+TI_PF_E!W63+TI_BKBPB_E!W63+TI_CL_E!W63+TI_BNG_E!W63+TI_LBB_E!W63+TI_CPP_E!W63+TI_GTL_E!W63+TI_NSP_E!W63</f>
        <v>3.368873602751504</v>
      </c>
      <c r="X63" s="10">
        <f>TI_EHG_E!X63+TI_CO_E!X63+TI_BF_E!X63+TI_GW_E!X63+TI_RPI_E!X63+TI_PF_E!X63+TI_BKBPB_E!X63+TI_CL_E!X63+TI_BNG_E!X63+TI_LBB_E!X63+TI_CPP_E!X63+TI_GTL_E!X63+TI_NSP_E!X63</f>
        <v>14.104901117798789</v>
      </c>
    </row>
    <row r="64" spans="1:24" ht="11.25" customHeight="1" x14ac:dyDescent="0.2">
      <c r="A64" s="42" t="s">
        <v>115</v>
      </c>
      <c r="B64" s="9" t="s">
        <v>116</v>
      </c>
      <c r="C64" s="10">
        <f>TI_EHG_E!C64+TI_CO_E!C64+TI_BF_E!C64+TI_GW_E!C64+TI_RPI_E!C64+TI_PF_E!C64+TI_BKBPB_E!C64+TI_CL_E!C64+TI_BNG_E!C64+TI_LBB_E!C64+TI_CPP_E!C64+TI_GTL_E!C64+TI_NSP_E!C64</f>
        <v>0</v>
      </c>
      <c r="D64" s="10">
        <f>TI_EHG_E!D64+TI_CO_E!D64+TI_BF_E!D64+TI_GW_E!D64+TI_RPI_E!D64+TI_PF_E!D64+TI_BKBPB_E!D64+TI_CL_E!D64+TI_BNG_E!D64+TI_LBB_E!D64+TI_CPP_E!D64+TI_GTL_E!D64+TI_NSP_E!D64</f>
        <v>0</v>
      </c>
      <c r="E64" s="10">
        <f>TI_EHG_E!E64+TI_CO_E!E64+TI_BF_E!E64+TI_GW_E!E64+TI_RPI_E!E64+TI_PF_E!E64+TI_BKBPB_E!E64+TI_CL_E!E64+TI_BNG_E!E64+TI_LBB_E!E64+TI_CPP_E!E64+TI_GTL_E!E64+TI_NSP_E!E64</f>
        <v>0</v>
      </c>
      <c r="F64" s="10">
        <f>TI_EHG_E!F64+TI_CO_E!F64+TI_BF_E!F64+TI_GW_E!F64+TI_RPI_E!F64+TI_PF_E!F64+TI_BKBPB_E!F64+TI_CL_E!F64+TI_BNG_E!F64+TI_LBB_E!F64+TI_CPP_E!F64+TI_GTL_E!F64+TI_NSP_E!F64</f>
        <v>0</v>
      </c>
      <c r="G64" s="10">
        <f>TI_EHG_E!G64+TI_CO_E!G64+TI_BF_E!G64+TI_GW_E!G64+TI_RPI_E!G64+TI_PF_E!G64+TI_BKBPB_E!G64+TI_CL_E!G64+TI_BNG_E!G64+TI_LBB_E!G64+TI_CPP_E!G64+TI_GTL_E!G64+TI_NSP_E!G64</f>
        <v>0</v>
      </c>
      <c r="H64" s="10">
        <f>TI_EHG_E!H64+TI_CO_E!H64+TI_BF_E!H64+TI_GW_E!H64+TI_RPI_E!H64+TI_PF_E!H64+TI_BKBPB_E!H64+TI_CL_E!H64+TI_BNG_E!H64+TI_LBB_E!H64+TI_CPP_E!H64+TI_GTL_E!H64+TI_NSP_E!H64</f>
        <v>0</v>
      </c>
      <c r="I64" s="10">
        <f>TI_EHG_E!I64+TI_CO_E!I64+TI_BF_E!I64+TI_GW_E!I64+TI_RPI_E!I64+TI_PF_E!I64+TI_BKBPB_E!I64+TI_CL_E!I64+TI_BNG_E!I64+TI_LBB_E!I64+TI_CPP_E!I64+TI_GTL_E!I64+TI_NSP_E!I64</f>
        <v>0</v>
      </c>
      <c r="J64" s="10">
        <f>TI_EHG_E!J64+TI_CO_E!J64+TI_BF_E!J64+TI_GW_E!J64+TI_RPI_E!J64+TI_PF_E!J64+TI_BKBPB_E!J64+TI_CL_E!J64+TI_BNG_E!J64+TI_LBB_E!J64+TI_CPP_E!J64+TI_GTL_E!J64+TI_NSP_E!J64</f>
        <v>0</v>
      </c>
      <c r="K64" s="10">
        <f>TI_EHG_E!K64+TI_CO_E!K64+TI_BF_E!K64+TI_GW_E!K64+TI_RPI_E!K64+TI_PF_E!K64+TI_BKBPB_E!K64+TI_CL_E!K64+TI_BNG_E!K64+TI_LBB_E!K64+TI_CPP_E!K64+TI_GTL_E!K64+TI_NSP_E!K64</f>
        <v>0</v>
      </c>
      <c r="L64" s="10">
        <f>TI_EHG_E!L64+TI_CO_E!L64+TI_BF_E!L64+TI_GW_E!L64+TI_RPI_E!L64+TI_PF_E!L64+TI_BKBPB_E!L64+TI_CL_E!L64+TI_BNG_E!L64+TI_LBB_E!L64+TI_CPP_E!L64+TI_GTL_E!L64+TI_NSP_E!L64</f>
        <v>0</v>
      </c>
      <c r="M64" s="10">
        <f>TI_EHG_E!M64+TI_CO_E!M64+TI_BF_E!M64+TI_GW_E!M64+TI_RPI_E!M64+TI_PF_E!M64+TI_BKBPB_E!M64+TI_CL_E!M64+TI_BNG_E!M64+TI_LBB_E!M64+TI_CPP_E!M64+TI_GTL_E!M64+TI_NSP_E!M64</f>
        <v>0</v>
      </c>
      <c r="N64" s="10">
        <f>TI_EHG_E!N64+TI_CO_E!N64+TI_BF_E!N64+TI_GW_E!N64+TI_RPI_E!N64+TI_PF_E!N64+TI_BKBPB_E!N64+TI_CL_E!N64+TI_BNG_E!N64+TI_LBB_E!N64+TI_CPP_E!N64+TI_GTL_E!N64+TI_NSP_E!N64</f>
        <v>0</v>
      </c>
      <c r="O64" s="10">
        <f>TI_EHG_E!O64+TI_CO_E!O64+TI_BF_E!O64+TI_GW_E!O64+TI_RPI_E!O64+TI_PF_E!O64+TI_BKBPB_E!O64+TI_CL_E!O64+TI_BNG_E!O64+TI_LBB_E!O64+TI_CPP_E!O64+TI_GTL_E!O64+TI_NSP_E!O64</f>
        <v>0</v>
      </c>
      <c r="P64" s="10">
        <f>TI_EHG_E!P64+TI_CO_E!P64+TI_BF_E!P64+TI_GW_E!P64+TI_RPI_E!P64+TI_PF_E!P64+TI_BKBPB_E!P64+TI_CL_E!P64+TI_BNG_E!P64+TI_LBB_E!P64+TI_CPP_E!P64+TI_GTL_E!P64+TI_NSP_E!P64</f>
        <v>0</v>
      </c>
      <c r="Q64" s="10">
        <f>TI_EHG_E!Q64+TI_CO_E!Q64+TI_BF_E!Q64+TI_GW_E!Q64+TI_RPI_E!Q64+TI_PF_E!Q64+TI_BKBPB_E!Q64+TI_CL_E!Q64+TI_BNG_E!Q64+TI_LBB_E!Q64+TI_CPP_E!Q64+TI_GTL_E!Q64+TI_NSP_E!Q64</f>
        <v>0</v>
      </c>
      <c r="R64" s="10">
        <f>TI_EHG_E!R64+TI_CO_E!R64+TI_BF_E!R64+TI_GW_E!R64+TI_RPI_E!R64+TI_PF_E!R64+TI_BKBPB_E!R64+TI_CL_E!R64+TI_BNG_E!R64+TI_LBB_E!R64+TI_CPP_E!R64+TI_GTL_E!R64+TI_NSP_E!R64</f>
        <v>0</v>
      </c>
      <c r="S64" s="10">
        <f>TI_EHG_E!S64+TI_CO_E!S64+TI_BF_E!S64+TI_GW_E!S64+TI_RPI_E!S64+TI_PF_E!S64+TI_BKBPB_E!S64+TI_CL_E!S64+TI_BNG_E!S64+TI_LBB_E!S64+TI_CPP_E!S64+TI_GTL_E!S64+TI_NSP_E!S64</f>
        <v>0</v>
      </c>
      <c r="T64" s="10">
        <f>TI_EHG_E!T64+TI_CO_E!T64+TI_BF_E!T64+TI_GW_E!T64+TI_RPI_E!T64+TI_PF_E!T64+TI_BKBPB_E!T64+TI_CL_E!T64+TI_BNG_E!T64+TI_LBB_E!T64+TI_CPP_E!T64+TI_GTL_E!T64+TI_NSP_E!T64</f>
        <v>0</v>
      </c>
      <c r="U64" s="10">
        <f>TI_EHG_E!U64+TI_CO_E!U64+TI_BF_E!U64+TI_GW_E!U64+TI_RPI_E!U64+TI_PF_E!U64+TI_BKBPB_E!U64+TI_CL_E!U64+TI_BNG_E!U64+TI_LBB_E!U64+TI_CPP_E!U64+TI_GTL_E!U64+TI_NSP_E!U64</f>
        <v>0</v>
      </c>
      <c r="V64" s="10">
        <f>TI_EHG_E!V64+TI_CO_E!V64+TI_BF_E!V64+TI_GW_E!V64+TI_RPI_E!V64+TI_PF_E!V64+TI_BKBPB_E!V64+TI_CL_E!V64+TI_BNG_E!V64+TI_LBB_E!V64+TI_CPP_E!V64+TI_GTL_E!V64+TI_NSP_E!V64</f>
        <v>0</v>
      </c>
      <c r="W64" s="10">
        <f>TI_EHG_E!W64+TI_CO_E!W64+TI_BF_E!W64+TI_GW_E!W64+TI_RPI_E!W64+TI_PF_E!W64+TI_BKBPB_E!W64+TI_CL_E!W64+TI_BNG_E!W64+TI_LBB_E!W64+TI_CPP_E!W64+TI_GTL_E!W64+TI_NSP_E!W64</f>
        <v>0</v>
      </c>
      <c r="X64" s="10">
        <f>TI_EHG_E!X64+TI_CO_E!X64+TI_BF_E!X64+TI_GW_E!X64+TI_RPI_E!X64+TI_PF_E!X64+TI_BKBPB_E!X64+TI_CL_E!X64+TI_BNG_E!X64+TI_LBB_E!X64+TI_CPP_E!X64+TI_GTL_E!X64+TI_NSP_E!X64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TI_EHG_E!C65+TI_CO_E!C65+TI_BF_E!C65+TI_GW_E!C65+TI_RPI_E!C65+TI_PF_E!C65+TI_BKBPB_E!C65+TI_CL_E!C65+TI_BNG_E!C65+TI_LBB_E!C65+TI_CPP_E!C65+TI_GTL_E!C65+TI_NSP_E!C65</f>
        <v>0</v>
      </c>
      <c r="D65" s="10">
        <f>TI_EHG_E!D65+TI_CO_E!D65+TI_BF_E!D65+TI_GW_E!D65+TI_RPI_E!D65+TI_PF_E!D65+TI_BKBPB_E!D65+TI_CL_E!D65+TI_BNG_E!D65+TI_LBB_E!D65+TI_CPP_E!D65+TI_GTL_E!D65+TI_NSP_E!D65</f>
        <v>0</v>
      </c>
      <c r="E65" s="10">
        <f>TI_EHG_E!E65+TI_CO_E!E65+TI_BF_E!E65+TI_GW_E!E65+TI_RPI_E!E65+TI_PF_E!E65+TI_BKBPB_E!E65+TI_CL_E!E65+TI_BNG_E!E65+TI_LBB_E!E65+TI_CPP_E!E65+TI_GTL_E!E65+TI_NSP_E!E65</f>
        <v>0</v>
      </c>
      <c r="F65" s="10">
        <f>TI_EHG_E!F65+TI_CO_E!F65+TI_BF_E!F65+TI_GW_E!F65+TI_RPI_E!F65+TI_PF_E!F65+TI_BKBPB_E!F65+TI_CL_E!F65+TI_BNG_E!F65+TI_LBB_E!F65+TI_CPP_E!F65+TI_GTL_E!F65+TI_NSP_E!F65</f>
        <v>0</v>
      </c>
      <c r="G65" s="10">
        <f>TI_EHG_E!G65+TI_CO_E!G65+TI_BF_E!G65+TI_GW_E!G65+TI_RPI_E!G65+TI_PF_E!G65+TI_BKBPB_E!G65+TI_CL_E!G65+TI_BNG_E!G65+TI_LBB_E!G65+TI_CPP_E!G65+TI_GTL_E!G65+TI_NSP_E!G65</f>
        <v>0</v>
      </c>
      <c r="H65" s="10">
        <f>TI_EHG_E!H65+TI_CO_E!H65+TI_BF_E!H65+TI_GW_E!H65+TI_RPI_E!H65+TI_PF_E!H65+TI_BKBPB_E!H65+TI_CL_E!H65+TI_BNG_E!H65+TI_LBB_E!H65+TI_CPP_E!H65+TI_GTL_E!H65+TI_NSP_E!H65</f>
        <v>0</v>
      </c>
      <c r="I65" s="10">
        <f>TI_EHG_E!I65+TI_CO_E!I65+TI_BF_E!I65+TI_GW_E!I65+TI_RPI_E!I65+TI_PF_E!I65+TI_BKBPB_E!I65+TI_CL_E!I65+TI_BNG_E!I65+TI_LBB_E!I65+TI_CPP_E!I65+TI_GTL_E!I65+TI_NSP_E!I65</f>
        <v>70.698366294067057</v>
      </c>
      <c r="J65" s="10">
        <f>TI_EHG_E!J65+TI_CO_E!J65+TI_BF_E!J65+TI_GW_E!J65+TI_RPI_E!J65+TI_PF_E!J65+TI_BKBPB_E!J65+TI_CL_E!J65+TI_BNG_E!J65+TI_LBB_E!J65+TI_CPP_E!J65+TI_GTL_E!J65+TI_NSP_E!J65</f>
        <v>132.55950128976781</v>
      </c>
      <c r="K65" s="10">
        <f>TI_EHG_E!K65+TI_CO_E!K65+TI_BF_E!K65+TI_GW_E!K65+TI_RPI_E!K65+TI_PF_E!K65+TI_BKBPB_E!K65+TI_CL_E!K65+TI_BNG_E!K65+TI_LBB_E!K65+TI_CPP_E!K65+TI_GTL_E!K65+TI_NSP_E!K65</f>
        <v>133.4431642304385</v>
      </c>
      <c r="L65" s="10">
        <f>TI_EHG_E!L65+TI_CO_E!L65+TI_BF_E!L65+TI_GW_E!L65+TI_RPI_E!L65+TI_PF_E!L65+TI_BKBPB_E!L65+TI_CL_E!L65+TI_BNG_E!L65+TI_LBB_E!L65+TI_CPP_E!L65+TI_GTL_E!L65+TI_NSP_E!L65</f>
        <v>220.9324161650903</v>
      </c>
      <c r="M65" s="10">
        <f>TI_EHG_E!M65+TI_CO_E!M65+TI_BF_E!M65+TI_GW_E!M65+TI_RPI_E!M65+TI_PF_E!M65+TI_BKBPB_E!M65+TI_CL_E!M65+TI_BNG_E!M65+TI_LBB_E!M65+TI_CPP_E!M65+TI_GTL_E!M65+TI_NSP_E!M65</f>
        <v>322.56139294926908</v>
      </c>
      <c r="N65" s="10">
        <f>TI_EHG_E!N65+TI_CO_E!N65+TI_BF_E!N65+TI_GW_E!N65+TI_RPI_E!N65+TI_PF_E!N65+TI_BKBPB_E!N65+TI_CL_E!N65+TI_BNG_E!N65+TI_LBB_E!N65+TI_CPP_E!N65+TI_GTL_E!N65+TI_NSP_E!N65</f>
        <v>303.11934651762681</v>
      </c>
      <c r="O65" s="10">
        <f>TI_EHG_E!O65+TI_CO_E!O65+TI_BF_E!O65+TI_GW_E!O65+TI_RPI_E!O65+TI_PF_E!O65+TI_BKBPB_E!O65+TI_CL_E!O65+TI_BNG_E!O65+TI_LBB_E!O65+TI_CPP_E!O65+TI_GTL_E!O65+TI_NSP_E!O65</f>
        <v>273.95623387790192</v>
      </c>
      <c r="P65" s="10">
        <f>TI_EHG_E!P65+TI_CO_E!P65+TI_BF_E!P65+TI_GW_E!P65+TI_RPI_E!P65+TI_PF_E!P65+TI_BKBPB_E!P65+TI_CL_E!P65+TI_BNG_E!P65+TI_LBB_E!P65+TI_CPP_E!P65+TI_GTL_E!P65+TI_NSP_E!P65</f>
        <v>266.88641444539979</v>
      </c>
      <c r="Q65" s="10">
        <f>TI_EHG_E!Q65+TI_CO_E!Q65+TI_BF_E!Q65+TI_GW_E!Q65+TI_RPI_E!Q65+TI_PF_E!Q65+TI_BKBPB_E!Q65+TI_CL_E!Q65+TI_BNG_E!Q65+TI_LBB_E!Q65+TI_CPP_E!Q65+TI_GTL_E!Q65+TI_NSP_E!Q65</f>
        <v>266.00266552020628</v>
      </c>
      <c r="R65" s="10">
        <f>TI_EHG_E!R65+TI_CO_E!R65+TI_BF_E!R65+TI_GW_E!R65+TI_RPI_E!R65+TI_PF_E!R65+TI_BKBPB_E!R65+TI_CL_E!R65+TI_BNG_E!R65+TI_LBB_E!R65+TI_CPP_E!R65+TI_GTL_E!R65+TI_NSP_E!R65</f>
        <v>302.23559759243341</v>
      </c>
      <c r="S65" s="10">
        <f>TI_EHG_E!S65+TI_CO_E!S65+TI_BF_E!S65+TI_GW_E!S65+TI_RPI_E!S65+TI_PF_E!S65+TI_BKBPB_E!S65+TI_CL_E!S65+TI_BNG_E!S65+TI_LBB_E!S65+TI_CPP_E!S65+TI_GTL_E!S65+TI_NSP_E!S65</f>
        <v>248.32811693895101</v>
      </c>
      <c r="T65" s="10">
        <f>TI_EHG_E!T65+TI_CO_E!T65+TI_BF_E!T65+TI_GW_E!T65+TI_RPI_E!T65+TI_PF_E!T65+TI_BKBPB_E!T65+TI_CL_E!T65+TI_BNG_E!T65+TI_LBB_E!T65+TI_CPP_E!T65+TI_GTL_E!T65+TI_NSP_E!T65</f>
        <v>250.03370593293201</v>
      </c>
      <c r="U65" s="10">
        <f>TI_EHG_E!U65+TI_CO_E!U65+TI_BF_E!U65+TI_GW_E!U65+TI_RPI_E!U65+TI_PF_E!U65+TI_BKBPB_E!U65+TI_CL_E!U65+TI_BNG_E!U65+TI_LBB_E!U65+TI_CPP_E!U65+TI_GTL_E!U65+TI_NSP_E!U65</f>
        <v>262.14608770421319</v>
      </c>
      <c r="V65" s="10">
        <f>TI_EHG_E!V65+TI_CO_E!V65+TI_BF_E!V65+TI_GW_E!V65+TI_RPI_E!V65+TI_PF_E!V65+TI_BKBPB_E!V65+TI_CL_E!V65+TI_BNG_E!V65+TI_LBB_E!V65+TI_CPP_E!V65+TI_GTL_E!V65+TI_NSP_E!V65</f>
        <v>266.29699054170248</v>
      </c>
      <c r="W65" s="10">
        <f>TI_EHG_E!W65+TI_CO_E!W65+TI_BF_E!W65+TI_GW_E!W65+TI_RPI_E!W65+TI_PF_E!W65+TI_BKBPB_E!W65+TI_CL_E!W65+TI_BNG_E!W65+TI_LBB_E!W65+TI_CPP_E!W65+TI_GTL_E!W65+TI_NSP_E!W65</f>
        <v>233.6908856405847</v>
      </c>
      <c r="X65" s="10">
        <f>TI_EHG_E!X65+TI_CO_E!X65+TI_BF_E!X65+TI_GW_E!X65+TI_RPI_E!X65+TI_PF_E!X65+TI_BKBPB_E!X65+TI_CL_E!X65+TI_BNG_E!X65+TI_LBB_E!X65+TI_CPP_E!X65+TI_GTL_E!X65+TI_NSP_E!X65</f>
        <v>288.41668099742043</v>
      </c>
    </row>
    <row r="66" spans="1:24" ht="11.25" customHeight="1" x14ac:dyDescent="0.2">
      <c r="A66" s="42" t="s">
        <v>119</v>
      </c>
      <c r="B66" s="9" t="s">
        <v>120</v>
      </c>
      <c r="C66" s="10">
        <f>TI_EHG_E!C66+TI_CO_E!C66+TI_BF_E!C66+TI_GW_E!C66+TI_RPI_E!C66+TI_PF_E!C66+TI_BKBPB_E!C66+TI_CL_E!C66+TI_BNG_E!C66+TI_LBB_E!C66+TI_CPP_E!C66+TI_GTL_E!C66+TI_NSP_E!C66</f>
        <v>0</v>
      </c>
      <c r="D66" s="10">
        <f>TI_EHG_E!D66+TI_CO_E!D66+TI_BF_E!D66+TI_GW_E!D66+TI_RPI_E!D66+TI_PF_E!D66+TI_BKBPB_E!D66+TI_CL_E!D66+TI_BNG_E!D66+TI_LBB_E!D66+TI_CPP_E!D66+TI_GTL_E!D66+TI_NSP_E!D66</f>
        <v>0</v>
      </c>
      <c r="E66" s="10">
        <f>TI_EHG_E!E66+TI_CO_E!E66+TI_BF_E!E66+TI_GW_E!E66+TI_RPI_E!E66+TI_PF_E!E66+TI_BKBPB_E!E66+TI_CL_E!E66+TI_BNG_E!E66+TI_LBB_E!E66+TI_CPP_E!E66+TI_GTL_E!E66+TI_NSP_E!E66</f>
        <v>0</v>
      </c>
      <c r="F66" s="10">
        <f>TI_EHG_E!F66+TI_CO_E!F66+TI_BF_E!F66+TI_GW_E!F66+TI_RPI_E!F66+TI_PF_E!F66+TI_BKBPB_E!F66+TI_CL_E!F66+TI_BNG_E!F66+TI_LBB_E!F66+TI_CPP_E!F66+TI_GTL_E!F66+TI_NSP_E!F66</f>
        <v>0</v>
      </c>
      <c r="G66" s="10">
        <f>TI_EHG_E!G66+TI_CO_E!G66+TI_BF_E!G66+TI_GW_E!G66+TI_RPI_E!G66+TI_PF_E!G66+TI_BKBPB_E!G66+TI_CL_E!G66+TI_BNG_E!G66+TI_LBB_E!G66+TI_CPP_E!G66+TI_GTL_E!G66+TI_NSP_E!G66</f>
        <v>0</v>
      </c>
      <c r="H66" s="10">
        <f>TI_EHG_E!H66+TI_CO_E!H66+TI_BF_E!H66+TI_GW_E!H66+TI_RPI_E!H66+TI_PF_E!H66+TI_BKBPB_E!H66+TI_CL_E!H66+TI_BNG_E!H66+TI_LBB_E!H66+TI_CPP_E!H66+TI_GTL_E!H66+TI_NSP_E!H66</f>
        <v>0</v>
      </c>
      <c r="I66" s="10">
        <f>TI_EHG_E!I66+TI_CO_E!I66+TI_BF_E!I66+TI_GW_E!I66+TI_RPI_E!I66+TI_PF_E!I66+TI_BKBPB_E!I66+TI_CL_E!I66+TI_BNG_E!I66+TI_LBB_E!I66+TI_CPP_E!I66+TI_GTL_E!I66+TI_NSP_E!I66</f>
        <v>0</v>
      </c>
      <c r="J66" s="10">
        <f>TI_EHG_E!J66+TI_CO_E!J66+TI_BF_E!J66+TI_GW_E!J66+TI_RPI_E!J66+TI_PF_E!J66+TI_BKBPB_E!J66+TI_CL_E!J66+TI_BNG_E!J66+TI_LBB_E!J66+TI_CPP_E!J66+TI_GTL_E!J66+TI_NSP_E!J66</f>
        <v>0</v>
      </c>
      <c r="K66" s="10">
        <f>TI_EHG_E!K66+TI_CO_E!K66+TI_BF_E!K66+TI_GW_E!K66+TI_RPI_E!K66+TI_PF_E!K66+TI_BKBPB_E!K66+TI_CL_E!K66+TI_BNG_E!K66+TI_LBB_E!K66+TI_CPP_E!K66+TI_GTL_E!K66+TI_NSP_E!K66</f>
        <v>0</v>
      </c>
      <c r="L66" s="10">
        <f>TI_EHG_E!L66+TI_CO_E!L66+TI_BF_E!L66+TI_GW_E!L66+TI_RPI_E!L66+TI_PF_E!L66+TI_BKBPB_E!L66+TI_CL_E!L66+TI_BNG_E!L66+TI_LBB_E!L66+TI_CPP_E!L66+TI_GTL_E!L66+TI_NSP_E!L66</f>
        <v>0</v>
      </c>
      <c r="M66" s="10">
        <f>TI_EHG_E!M66+TI_CO_E!M66+TI_BF_E!M66+TI_GW_E!M66+TI_RPI_E!M66+TI_PF_E!M66+TI_BKBPB_E!M66+TI_CL_E!M66+TI_BNG_E!M66+TI_LBB_E!M66+TI_CPP_E!M66+TI_GTL_E!M66+TI_NSP_E!M66</f>
        <v>0</v>
      </c>
      <c r="N66" s="10">
        <f>TI_EHG_E!N66+TI_CO_E!N66+TI_BF_E!N66+TI_GW_E!N66+TI_RPI_E!N66+TI_PF_E!N66+TI_BKBPB_E!N66+TI_CL_E!N66+TI_BNG_E!N66+TI_LBB_E!N66+TI_CPP_E!N66+TI_GTL_E!N66+TI_NSP_E!N66</f>
        <v>0</v>
      </c>
      <c r="O66" s="10">
        <f>TI_EHG_E!O66+TI_CO_E!O66+TI_BF_E!O66+TI_GW_E!O66+TI_RPI_E!O66+TI_PF_E!O66+TI_BKBPB_E!O66+TI_CL_E!O66+TI_BNG_E!O66+TI_LBB_E!O66+TI_CPP_E!O66+TI_GTL_E!O66+TI_NSP_E!O66</f>
        <v>0</v>
      </c>
      <c r="P66" s="10">
        <f>TI_EHG_E!P66+TI_CO_E!P66+TI_BF_E!P66+TI_GW_E!P66+TI_RPI_E!P66+TI_PF_E!P66+TI_BKBPB_E!P66+TI_CL_E!P66+TI_BNG_E!P66+TI_LBB_E!P66+TI_CPP_E!P66+TI_GTL_E!P66+TI_NSP_E!P66</f>
        <v>0.88374892519346515</v>
      </c>
      <c r="Q66" s="10">
        <f>TI_EHG_E!Q66+TI_CO_E!Q66+TI_BF_E!Q66+TI_GW_E!Q66+TI_RPI_E!Q66+TI_PF_E!Q66+TI_BKBPB_E!Q66+TI_CL_E!Q66+TI_BNG_E!Q66+TI_LBB_E!Q66+TI_CPP_E!Q66+TI_GTL_E!Q66+TI_NSP_E!Q66</f>
        <v>0.88374892519346515</v>
      </c>
      <c r="R66" s="10">
        <f>TI_EHG_E!R66+TI_CO_E!R66+TI_BF_E!R66+TI_GW_E!R66+TI_RPI_E!R66+TI_PF_E!R66+TI_BKBPB_E!R66+TI_CL_E!R66+TI_BNG_E!R66+TI_LBB_E!R66+TI_CPP_E!R66+TI_GTL_E!R66+TI_NSP_E!R66</f>
        <v>1.7674978503869301</v>
      </c>
      <c r="S66" s="10">
        <f>TI_EHG_E!S66+TI_CO_E!S66+TI_BF_E!S66+TI_GW_E!S66+TI_RPI_E!S66+TI_PF_E!S66+TI_BKBPB_E!S66+TI_CL_E!S66+TI_BNG_E!S66+TI_LBB_E!S66+TI_CPP_E!S66+TI_GTL_E!S66+TI_NSP_E!S66</f>
        <v>0.88374892519346515</v>
      </c>
      <c r="T66" s="10">
        <f>TI_EHG_E!T66+TI_CO_E!T66+TI_BF_E!T66+TI_GW_E!T66+TI_RPI_E!T66+TI_PF_E!T66+TI_BKBPB_E!T66+TI_CL_E!T66+TI_BNG_E!T66+TI_LBB_E!T66+TI_CPP_E!T66+TI_GTL_E!T66+TI_NSP_E!T66</f>
        <v>0.99157351676698191</v>
      </c>
      <c r="U66" s="10">
        <f>TI_EHG_E!U66+TI_CO_E!U66+TI_BF_E!U66+TI_GW_E!U66+TI_RPI_E!U66+TI_PF_E!U66+TI_BKBPB_E!U66+TI_CL_E!U66+TI_BNG_E!U66+TI_LBB_E!U66+TI_CPP_E!U66+TI_GTL_E!U66+TI_NSP_E!U66</f>
        <v>0.99423903697334481</v>
      </c>
      <c r="V66" s="10">
        <f>TI_EHG_E!V66+TI_CO_E!V66+TI_BF_E!V66+TI_GW_E!V66+TI_RPI_E!V66+TI_PF_E!V66+TI_BKBPB_E!V66+TI_CL_E!V66+TI_BNG_E!V66+TI_LBB_E!V66+TI_CPP_E!V66+TI_GTL_E!V66+TI_NSP_E!V66</f>
        <v>0.95528804815133272</v>
      </c>
      <c r="W66" s="10">
        <f>TI_EHG_E!W66+TI_CO_E!W66+TI_BF_E!W66+TI_GW_E!W66+TI_RPI_E!W66+TI_PF_E!W66+TI_BKBPB_E!W66+TI_CL_E!W66+TI_BNG_E!W66+TI_LBB_E!W66+TI_CPP_E!W66+TI_GTL_E!W66+TI_NSP_E!W66</f>
        <v>0.95975924333619944</v>
      </c>
      <c r="X66" s="10">
        <f>TI_EHG_E!X66+TI_CO_E!X66+TI_BF_E!X66+TI_GW_E!X66+TI_RPI_E!X66+TI_PF_E!X66+TI_BKBPB_E!X66+TI_CL_E!X66+TI_BNG_E!X66+TI_LBB_E!X66+TI_CPP_E!X66+TI_GTL_E!X66+TI_NSP_E!X66</f>
        <v>1.2539122957867586</v>
      </c>
    </row>
    <row r="67" spans="1:24" ht="11.25" customHeight="1" x14ac:dyDescent="0.2">
      <c r="A67" s="42" t="s">
        <v>121</v>
      </c>
      <c r="B67" s="9" t="s">
        <v>122</v>
      </c>
      <c r="C67" s="10">
        <f>TI_EHG_E!C67+TI_CO_E!C67+TI_BF_E!C67+TI_GW_E!C67+TI_RPI_E!C67+TI_PF_E!C67+TI_BKBPB_E!C67+TI_CL_E!C67+TI_BNG_E!C67+TI_LBB_E!C67+TI_CPP_E!C67+TI_GTL_E!C67+TI_NSP_E!C67</f>
        <v>0</v>
      </c>
      <c r="D67" s="10">
        <f>TI_EHG_E!D67+TI_CO_E!D67+TI_BF_E!D67+TI_GW_E!D67+TI_RPI_E!D67+TI_PF_E!D67+TI_BKBPB_E!D67+TI_CL_E!D67+TI_BNG_E!D67+TI_LBB_E!D67+TI_CPP_E!D67+TI_GTL_E!D67+TI_NSP_E!D67</f>
        <v>0</v>
      </c>
      <c r="E67" s="10">
        <f>TI_EHG_E!E67+TI_CO_E!E67+TI_BF_E!E67+TI_GW_E!E67+TI_RPI_E!E67+TI_PF_E!E67+TI_BKBPB_E!E67+TI_CL_E!E67+TI_BNG_E!E67+TI_LBB_E!E67+TI_CPP_E!E67+TI_GTL_E!E67+TI_NSP_E!E67</f>
        <v>0</v>
      </c>
      <c r="F67" s="10">
        <f>TI_EHG_E!F67+TI_CO_E!F67+TI_BF_E!F67+TI_GW_E!F67+TI_RPI_E!F67+TI_PF_E!F67+TI_BKBPB_E!F67+TI_CL_E!F67+TI_BNG_E!F67+TI_LBB_E!F67+TI_CPP_E!F67+TI_GTL_E!F67+TI_NSP_E!F67</f>
        <v>0</v>
      </c>
      <c r="G67" s="10">
        <f>TI_EHG_E!G67+TI_CO_E!G67+TI_BF_E!G67+TI_GW_E!G67+TI_RPI_E!G67+TI_PF_E!G67+TI_BKBPB_E!G67+TI_CL_E!G67+TI_BNG_E!G67+TI_LBB_E!G67+TI_CPP_E!G67+TI_GTL_E!G67+TI_NSP_E!G67</f>
        <v>0</v>
      </c>
      <c r="H67" s="10">
        <f>TI_EHG_E!H67+TI_CO_E!H67+TI_BF_E!H67+TI_GW_E!H67+TI_RPI_E!H67+TI_PF_E!H67+TI_BKBPB_E!H67+TI_CL_E!H67+TI_BNG_E!H67+TI_LBB_E!H67+TI_CPP_E!H67+TI_GTL_E!H67+TI_NSP_E!H67</f>
        <v>0</v>
      </c>
      <c r="I67" s="10">
        <f>TI_EHG_E!I67+TI_CO_E!I67+TI_BF_E!I67+TI_GW_E!I67+TI_RPI_E!I67+TI_PF_E!I67+TI_BKBPB_E!I67+TI_CL_E!I67+TI_BNG_E!I67+TI_LBB_E!I67+TI_CPP_E!I67+TI_GTL_E!I67+TI_NSP_E!I67</f>
        <v>0</v>
      </c>
      <c r="J67" s="10">
        <f>TI_EHG_E!J67+TI_CO_E!J67+TI_BF_E!J67+TI_GW_E!J67+TI_RPI_E!J67+TI_PF_E!J67+TI_BKBPB_E!J67+TI_CL_E!J67+TI_BNG_E!J67+TI_LBB_E!J67+TI_CPP_E!J67+TI_GTL_E!J67+TI_NSP_E!J67</f>
        <v>0</v>
      </c>
      <c r="K67" s="10">
        <f>TI_EHG_E!K67+TI_CO_E!K67+TI_BF_E!K67+TI_GW_E!K67+TI_RPI_E!K67+TI_PF_E!K67+TI_BKBPB_E!K67+TI_CL_E!K67+TI_BNG_E!K67+TI_LBB_E!K67+TI_CPP_E!K67+TI_GTL_E!K67+TI_NSP_E!K67</f>
        <v>0</v>
      </c>
      <c r="L67" s="10">
        <f>TI_EHG_E!L67+TI_CO_E!L67+TI_BF_E!L67+TI_GW_E!L67+TI_RPI_E!L67+TI_PF_E!L67+TI_BKBPB_E!L67+TI_CL_E!L67+TI_BNG_E!L67+TI_LBB_E!L67+TI_CPP_E!L67+TI_GTL_E!L67+TI_NSP_E!L67</f>
        <v>0</v>
      </c>
      <c r="M67" s="10">
        <f>TI_EHG_E!M67+TI_CO_E!M67+TI_BF_E!M67+TI_GW_E!M67+TI_RPI_E!M67+TI_PF_E!M67+TI_BKBPB_E!M67+TI_CL_E!M67+TI_BNG_E!M67+TI_LBB_E!M67+TI_CPP_E!M67+TI_GTL_E!M67+TI_NSP_E!M67</f>
        <v>0</v>
      </c>
      <c r="N67" s="10">
        <f>TI_EHG_E!N67+TI_CO_E!N67+TI_BF_E!N67+TI_GW_E!N67+TI_RPI_E!N67+TI_PF_E!N67+TI_BKBPB_E!N67+TI_CL_E!N67+TI_BNG_E!N67+TI_LBB_E!N67+TI_CPP_E!N67+TI_GTL_E!N67+TI_NSP_E!N67</f>
        <v>0</v>
      </c>
      <c r="O67" s="10">
        <f>TI_EHG_E!O67+TI_CO_E!O67+TI_BF_E!O67+TI_GW_E!O67+TI_RPI_E!O67+TI_PF_E!O67+TI_BKBPB_E!O67+TI_CL_E!O67+TI_BNG_E!O67+TI_LBB_E!O67+TI_CPP_E!O67+TI_GTL_E!O67+TI_NSP_E!O67</f>
        <v>0</v>
      </c>
      <c r="P67" s="10">
        <f>TI_EHG_E!P67+TI_CO_E!P67+TI_BF_E!P67+TI_GW_E!P67+TI_RPI_E!P67+TI_PF_E!P67+TI_BKBPB_E!P67+TI_CL_E!P67+TI_BNG_E!P67+TI_LBB_E!P67+TI_CPP_E!P67+TI_GTL_E!P67+TI_NSP_E!P67</f>
        <v>0</v>
      </c>
      <c r="Q67" s="10">
        <f>TI_EHG_E!Q67+TI_CO_E!Q67+TI_BF_E!Q67+TI_GW_E!Q67+TI_RPI_E!Q67+TI_PF_E!Q67+TI_BKBPB_E!Q67+TI_CL_E!Q67+TI_BNG_E!Q67+TI_LBB_E!Q67+TI_CPP_E!Q67+TI_GTL_E!Q67+TI_NSP_E!Q67</f>
        <v>0</v>
      </c>
      <c r="R67" s="10">
        <f>TI_EHG_E!R67+TI_CO_E!R67+TI_BF_E!R67+TI_GW_E!R67+TI_RPI_E!R67+TI_PF_E!R67+TI_BKBPB_E!R67+TI_CL_E!R67+TI_BNG_E!R67+TI_LBB_E!R67+TI_CPP_E!R67+TI_GTL_E!R67+TI_NSP_E!R67</f>
        <v>0</v>
      </c>
      <c r="S67" s="10">
        <f>TI_EHG_E!S67+TI_CO_E!S67+TI_BF_E!S67+TI_GW_E!S67+TI_RPI_E!S67+TI_PF_E!S67+TI_BKBPB_E!S67+TI_CL_E!S67+TI_BNG_E!S67+TI_LBB_E!S67+TI_CPP_E!S67+TI_GTL_E!S67+TI_NSP_E!S67</f>
        <v>0</v>
      </c>
      <c r="T67" s="10">
        <f>TI_EHG_E!T67+TI_CO_E!T67+TI_BF_E!T67+TI_GW_E!T67+TI_RPI_E!T67+TI_PF_E!T67+TI_BKBPB_E!T67+TI_CL_E!T67+TI_BNG_E!T67+TI_LBB_E!T67+TI_CPP_E!T67+TI_GTL_E!T67+TI_NSP_E!T67</f>
        <v>0</v>
      </c>
      <c r="U67" s="10">
        <f>TI_EHG_E!U67+TI_CO_E!U67+TI_BF_E!U67+TI_GW_E!U67+TI_RPI_E!U67+TI_PF_E!U67+TI_BKBPB_E!U67+TI_CL_E!U67+TI_BNG_E!U67+TI_LBB_E!U67+TI_CPP_E!U67+TI_GTL_E!U67+TI_NSP_E!U67</f>
        <v>0</v>
      </c>
      <c r="V67" s="10">
        <f>TI_EHG_E!V67+TI_CO_E!V67+TI_BF_E!V67+TI_GW_E!V67+TI_RPI_E!V67+TI_PF_E!V67+TI_BKBPB_E!V67+TI_CL_E!V67+TI_BNG_E!V67+TI_LBB_E!V67+TI_CPP_E!V67+TI_GTL_E!V67+TI_NSP_E!V67</f>
        <v>0</v>
      </c>
      <c r="W67" s="10">
        <f>TI_EHG_E!W67+TI_CO_E!W67+TI_BF_E!W67+TI_GW_E!W67+TI_RPI_E!W67+TI_PF_E!W67+TI_BKBPB_E!W67+TI_CL_E!W67+TI_BNG_E!W67+TI_LBB_E!W67+TI_CPP_E!W67+TI_GTL_E!W67+TI_NSP_E!W67</f>
        <v>0</v>
      </c>
      <c r="X67" s="10">
        <f>TI_EHG_E!X67+TI_CO_E!X67+TI_BF_E!X67+TI_GW_E!X67+TI_RPI_E!X67+TI_PF_E!X67+TI_BKBPB_E!X67+TI_CL_E!X67+TI_BNG_E!X67+TI_LBB_E!X67+TI_CPP_E!X67+TI_GTL_E!X67+TI_NSP_E!X67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TI_EHG_E!C68+TI_CO_E!C68+TI_BF_E!C68+TI_GW_E!C68+TI_RPI_E!C68+TI_PF_E!C68+TI_BKBPB_E!C68+TI_CL_E!C68+TI_BNG_E!C68+TI_LBB_E!C68+TI_CPP_E!C68+TI_GTL_E!C68+TI_NSP_E!C68</f>
        <v>0</v>
      </c>
      <c r="D68" s="10">
        <f>TI_EHG_E!D68+TI_CO_E!D68+TI_BF_E!D68+TI_GW_E!D68+TI_RPI_E!D68+TI_PF_E!D68+TI_BKBPB_E!D68+TI_CL_E!D68+TI_BNG_E!D68+TI_LBB_E!D68+TI_CPP_E!D68+TI_GTL_E!D68+TI_NSP_E!D68</f>
        <v>0</v>
      </c>
      <c r="E68" s="10">
        <f>TI_EHG_E!E68+TI_CO_E!E68+TI_BF_E!E68+TI_GW_E!E68+TI_RPI_E!E68+TI_PF_E!E68+TI_BKBPB_E!E68+TI_CL_E!E68+TI_BNG_E!E68+TI_LBB_E!E68+TI_CPP_E!E68+TI_GTL_E!E68+TI_NSP_E!E68</f>
        <v>0</v>
      </c>
      <c r="F68" s="10">
        <f>TI_EHG_E!F68+TI_CO_E!F68+TI_BF_E!F68+TI_GW_E!F68+TI_RPI_E!F68+TI_PF_E!F68+TI_BKBPB_E!F68+TI_CL_E!F68+TI_BNG_E!F68+TI_LBB_E!F68+TI_CPP_E!F68+TI_GTL_E!F68+TI_NSP_E!F68</f>
        <v>0</v>
      </c>
      <c r="G68" s="10">
        <f>TI_EHG_E!G68+TI_CO_E!G68+TI_BF_E!G68+TI_GW_E!G68+TI_RPI_E!G68+TI_PF_E!G68+TI_BKBPB_E!G68+TI_CL_E!G68+TI_BNG_E!G68+TI_LBB_E!G68+TI_CPP_E!G68+TI_GTL_E!G68+TI_NSP_E!G68</f>
        <v>0</v>
      </c>
      <c r="H68" s="10">
        <f>TI_EHG_E!H68+TI_CO_E!H68+TI_BF_E!H68+TI_GW_E!H68+TI_RPI_E!H68+TI_PF_E!H68+TI_BKBPB_E!H68+TI_CL_E!H68+TI_BNG_E!H68+TI_LBB_E!H68+TI_CPP_E!H68+TI_GTL_E!H68+TI_NSP_E!H68</f>
        <v>0</v>
      </c>
      <c r="I68" s="10">
        <f>TI_EHG_E!I68+TI_CO_E!I68+TI_BF_E!I68+TI_GW_E!I68+TI_RPI_E!I68+TI_PF_E!I68+TI_BKBPB_E!I68+TI_CL_E!I68+TI_BNG_E!I68+TI_LBB_E!I68+TI_CPP_E!I68+TI_GTL_E!I68+TI_NSP_E!I68</f>
        <v>0</v>
      </c>
      <c r="J68" s="10">
        <f>TI_EHG_E!J68+TI_CO_E!J68+TI_BF_E!J68+TI_GW_E!J68+TI_RPI_E!J68+TI_PF_E!J68+TI_BKBPB_E!J68+TI_CL_E!J68+TI_BNG_E!J68+TI_LBB_E!J68+TI_CPP_E!J68+TI_GTL_E!J68+TI_NSP_E!J68</f>
        <v>0</v>
      </c>
      <c r="K68" s="10">
        <f>TI_EHG_E!K68+TI_CO_E!K68+TI_BF_E!K68+TI_GW_E!K68+TI_RPI_E!K68+TI_PF_E!K68+TI_BKBPB_E!K68+TI_CL_E!K68+TI_BNG_E!K68+TI_LBB_E!K68+TI_CPP_E!K68+TI_GTL_E!K68+TI_NSP_E!K68</f>
        <v>0</v>
      </c>
      <c r="L68" s="10">
        <f>TI_EHG_E!L68+TI_CO_E!L68+TI_BF_E!L68+TI_GW_E!L68+TI_RPI_E!L68+TI_PF_E!L68+TI_BKBPB_E!L68+TI_CL_E!L68+TI_BNG_E!L68+TI_LBB_E!L68+TI_CPP_E!L68+TI_GTL_E!L68+TI_NSP_E!L68</f>
        <v>0</v>
      </c>
      <c r="M68" s="10">
        <f>TI_EHG_E!M68+TI_CO_E!M68+TI_BF_E!M68+TI_GW_E!M68+TI_RPI_E!M68+TI_PF_E!M68+TI_BKBPB_E!M68+TI_CL_E!M68+TI_BNG_E!M68+TI_LBB_E!M68+TI_CPP_E!M68+TI_GTL_E!M68+TI_NSP_E!M68</f>
        <v>0</v>
      </c>
      <c r="N68" s="10">
        <f>TI_EHG_E!N68+TI_CO_E!N68+TI_BF_E!N68+TI_GW_E!N68+TI_RPI_E!N68+TI_PF_E!N68+TI_BKBPB_E!N68+TI_CL_E!N68+TI_BNG_E!N68+TI_LBB_E!N68+TI_CPP_E!N68+TI_GTL_E!N68+TI_NSP_E!N68</f>
        <v>0</v>
      </c>
      <c r="O68" s="10">
        <f>TI_EHG_E!O68+TI_CO_E!O68+TI_BF_E!O68+TI_GW_E!O68+TI_RPI_E!O68+TI_PF_E!O68+TI_BKBPB_E!O68+TI_CL_E!O68+TI_BNG_E!O68+TI_LBB_E!O68+TI_CPP_E!O68+TI_GTL_E!O68+TI_NSP_E!O68</f>
        <v>0</v>
      </c>
      <c r="P68" s="10">
        <f>TI_EHG_E!P68+TI_CO_E!P68+TI_BF_E!P68+TI_GW_E!P68+TI_RPI_E!P68+TI_PF_E!P68+TI_BKBPB_E!P68+TI_CL_E!P68+TI_BNG_E!P68+TI_LBB_E!P68+TI_CPP_E!P68+TI_GTL_E!P68+TI_NSP_E!P68</f>
        <v>0</v>
      </c>
      <c r="Q68" s="10">
        <f>TI_EHG_E!Q68+TI_CO_E!Q68+TI_BF_E!Q68+TI_GW_E!Q68+TI_RPI_E!Q68+TI_PF_E!Q68+TI_BKBPB_E!Q68+TI_CL_E!Q68+TI_BNG_E!Q68+TI_LBB_E!Q68+TI_CPP_E!Q68+TI_GTL_E!Q68+TI_NSP_E!Q68</f>
        <v>0</v>
      </c>
      <c r="R68" s="10">
        <f>TI_EHG_E!R68+TI_CO_E!R68+TI_BF_E!R68+TI_GW_E!R68+TI_RPI_E!R68+TI_PF_E!R68+TI_BKBPB_E!R68+TI_CL_E!R68+TI_BNG_E!R68+TI_LBB_E!R68+TI_CPP_E!R68+TI_GTL_E!R68+TI_NSP_E!R68</f>
        <v>0</v>
      </c>
      <c r="S68" s="10">
        <f>TI_EHG_E!S68+TI_CO_E!S68+TI_BF_E!S68+TI_GW_E!S68+TI_RPI_E!S68+TI_PF_E!S68+TI_BKBPB_E!S68+TI_CL_E!S68+TI_BNG_E!S68+TI_LBB_E!S68+TI_CPP_E!S68+TI_GTL_E!S68+TI_NSP_E!S68</f>
        <v>0</v>
      </c>
      <c r="T68" s="10">
        <f>TI_EHG_E!T68+TI_CO_E!T68+TI_BF_E!T68+TI_GW_E!T68+TI_RPI_E!T68+TI_PF_E!T68+TI_BKBPB_E!T68+TI_CL_E!T68+TI_BNG_E!T68+TI_LBB_E!T68+TI_CPP_E!T68+TI_GTL_E!T68+TI_NSP_E!T68</f>
        <v>0</v>
      </c>
      <c r="U68" s="10">
        <f>TI_EHG_E!U68+TI_CO_E!U68+TI_BF_E!U68+TI_GW_E!U68+TI_RPI_E!U68+TI_PF_E!U68+TI_BKBPB_E!U68+TI_CL_E!U68+TI_BNG_E!U68+TI_LBB_E!U68+TI_CPP_E!U68+TI_GTL_E!U68+TI_NSP_E!U68</f>
        <v>0</v>
      </c>
      <c r="V68" s="10">
        <f>TI_EHG_E!V68+TI_CO_E!V68+TI_BF_E!V68+TI_GW_E!V68+TI_RPI_E!V68+TI_PF_E!V68+TI_BKBPB_E!V68+TI_CL_E!V68+TI_BNG_E!V68+TI_LBB_E!V68+TI_CPP_E!V68+TI_GTL_E!V68+TI_NSP_E!V68</f>
        <v>0</v>
      </c>
      <c r="W68" s="10">
        <f>TI_EHG_E!W68+TI_CO_E!W68+TI_BF_E!W68+TI_GW_E!W68+TI_RPI_E!W68+TI_PF_E!W68+TI_BKBPB_E!W68+TI_CL_E!W68+TI_BNG_E!W68+TI_LBB_E!W68+TI_CPP_E!W68+TI_GTL_E!W68+TI_NSP_E!W68</f>
        <v>0</v>
      </c>
      <c r="X68" s="10">
        <f>TI_EHG_E!X68+TI_CO_E!X68+TI_BF_E!X68+TI_GW_E!X68+TI_RPI_E!X68+TI_PF_E!X68+TI_BKBPB_E!X68+TI_CL_E!X68+TI_BNG_E!X68+TI_LBB_E!X68+TI_CPP_E!X68+TI_GTL_E!X68+TI_NSP_E!X68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TI_EHG_E!C69+TI_CO_E!C69+TI_BF_E!C69+TI_GW_E!C69+TI_RPI_E!C69+TI_PF_E!C69+TI_BKBPB_E!C69+TI_CL_E!C69+TI_BNG_E!C69+TI_LBB_E!C69+TI_CPP_E!C69+TI_GTL_E!C69+TI_NSP_E!C69</f>
        <v>0</v>
      </c>
      <c r="D69" s="10">
        <f>TI_EHG_E!D69+TI_CO_E!D69+TI_BF_E!D69+TI_GW_E!D69+TI_RPI_E!D69+TI_PF_E!D69+TI_BKBPB_E!D69+TI_CL_E!D69+TI_BNG_E!D69+TI_LBB_E!D69+TI_CPP_E!D69+TI_GTL_E!D69+TI_NSP_E!D69</f>
        <v>0</v>
      </c>
      <c r="E69" s="10">
        <f>TI_EHG_E!E69+TI_CO_E!E69+TI_BF_E!E69+TI_GW_E!E69+TI_RPI_E!E69+TI_PF_E!E69+TI_BKBPB_E!E69+TI_CL_E!E69+TI_BNG_E!E69+TI_LBB_E!E69+TI_CPP_E!E69+TI_GTL_E!E69+TI_NSP_E!E69</f>
        <v>0</v>
      </c>
      <c r="F69" s="10">
        <f>TI_EHG_E!F69+TI_CO_E!F69+TI_BF_E!F69+TI_GW_E!F69+TI_RPI_E!F69+TI_PF_E!F69+TI_BKBPB_E!F69+TI_CL_E!F69+TI_BNG_E!F69+TI_LBB_E!F69+TI_CPP_E!F69+TI_GTL_E!F69+TI_NSP_E!F69</f>
        <v>0</v>
      </c>
      <c r="G69" s="10">
        <f>TI_EHG_E!G69+TI_CO_E!G69+TI_BF_E!G69+TI_GW_E!G69+TI_RPI_E!G69+TI_PF_E!G69+TI_BKBPB_E!G69+TI_CL_E!G69+TI_BNG_E!G69+TI_LBB_E!G69+TI_CPP_E!G69+TI_GTL_E!G69+TI_NSP_E!G69</f>
        <v>0</v>
      </c>
      <c r="H69" s="10">
        <f>TI_EHG_E!H69+TI_CO_E!H69+TI_BF_E!H69+TI_GW_E!H69+TI_RPI_E!H69+TI_PF_E!H69+TI_BKBPB_E!H69+TI_CL_E!H69+TI_BNG_E!H69+TI_LBB_E!H69+TI_CPP_E!H69+TI_GTL_E!H69+TI_NSP_E!H69</f>
        <v>0</v>
      </c>
      <c r="I69" s="10">
        <f>TI_EHG_E!I69+TI_CO_E!I69+TI_BF_E!I69+TI_GW_E!I69+TI_RPI_E!I69+TI_PF_E!I69+TI_BKBPB_E!I69+TI_CL_E!I69+TI_BNG_E!I69+TI_LBB_E!I69+TI_CPP_E!I69+TI_GTL_E!I69+TI_NSP_E!I69</f>
        <v>0</v>
      </c>
      <c r="J69" s="10">
        <f>TI_EHG_E!J69+TI_CO_E!J69+TI_BF_E!J69+TI_GW_E!J69+TI_RPI_E!J69+TI_PF_E!J69+TI_BKBPB_E!J69+TI_CL_E!J69+TI_BNG_E!J69+TI_LBB_E!J69+TI_CPP_E!J69+TI_GTL_E!J69+TI_NSP_E!J69</f>
        <v>0</v>
      </c>
      <c r="K69" s="10">
        <f>TI_EHG_E!K69+TI_CO_E!K69+TI_BF_E!K69+TI_GW_E!K69+TI_RPI_E!K69+TI_PF_E!K69+TI_BKBPB_E!K69+TI_CL_E!K69+TI_BNG_E!K69+TI_LBB_E!K69+TI_CPP_E!K69+TI_GTL_E!K69+TI_NSP_E!K69</f>
        <v>0</v>
      </c>
      <c r="L69" s="10">
        <f>TI_EHG_E!L69+TI_CO_E!L69+TI_BF_E!L69+TI_GW_E!L69+TI_RPI_E!L69+TI_PF_E!L69+TI_BKBPB_E!L69+TI_CL_E!L69+TI_BNG_E!L69+TI_LBB_E!L69+TI_CPP_E!L69+TI_GTL_E!L69+TI_NSP_E!L69</f>
        <v>0</v>
      </c>
      <c r="M69" s="10">
        <f>TI_EHG_E!M69+TI_CO_E!M69+TI_BF_E!M69+TI_GW_E!M69+TI_RPI_E!M69+TI_PF_E!M69+TI_BKBPB_E!M69+TI_CL_E!M69+TI_BNG_E!M69+TI_LBB_E!M69+TI_CPP_E!M69+TI_GTL_E!M69+TI_NSP_E!M69</f>
        <v>0</v>
      </c>
      <c r="N69" s="10">
        <f>TI_EHG_E!N69+TI_CO_E!N69+TI_BF_E!N69+TI_GW_E!N69+TI_RPI_E!N69+TI_PF_E!N69+TI_BKBPB_E!N69+TI_CL_E!N69+TI_BNG_E!N69+TI_LBB_E!N69+TI_CPP_E!N69+TI_GTL_E!N69+TI_NSP_E!N69</f>
        <v>0</v>
      </c>
      <c r="O69" s="10">
        <f>TI_EHG_E!O69+TI_CO_E!O69+TI_BF_E!O69+TI_GW_E!O69+TI_RPI_E!O69+TI_PF_E!O69+TI_BKBPB_E!O69+TI_CL_E!O69+TI_BNG_E!O69+TI_LBB_E!O69+TI_CPP_E!O69+TI_GTL_E!O69+TI_NSP_E!O69</f>
        <v>0</v>
      </c>
      <c r="P69" s="10">
        <f>TI_EHG_E!P69+TI_CO_E!P69+TI_BF_E!P69+TI_GW_E!P69+TI_RPI_E!P69+TI_PF_E!P69+TI_BKBPB_E!P69+TI_CL_E!P69+TI_BNG_E!P69+TI_LBB_E!P69+TI_CPP_E!P69+TI_GTL_E!P69+TI_NSP_E!P69</f>
        <v>0</v>
      </c>
      <c r="Q69" s="10">
        <f>TI_EHG_E!Q69+TI_CO_E!Q69+TI_BF_E!Q69+TI_GW_E!Q69+TI_RPI_E!Q69+TI_PF_E!Q69+TI_BKBPB_E!Q69+TI_CL_E!Q69+TI_BNG_E!Q69+TI_LBB_E!Q69+TI_CPP_E!Q69+TI_GTL_E!Q69+TI_NSP_E!Q69</f>
        <v>0</v>
      </c>
      <c r="R69" s="10">
        <f>TI_EHG_E!R69+TI_CO_E!R69+TI_BF_E!R69+TI_GW_E!R69+TI_RPI_E!R69+TI_PF_E!R69+TI_BKBPB_E!R69+TI_CL_E!R69+TI_BNG_E!R69+TI_LBB_E!R69+TI_CPP_E!R69+TI_GTL_E!R69+TI_NSP_E!R69</f>
        <v>0</v>
      </c>
      <c r="S69" s="10">
        <f>TI_EHG_E!S69+TI_CO_E!S69+TI_BF_E!S69+TI_GW_E!S69+TI_RPI_E!S69+TI_PF_E!S69+TI_BKBPB_E!S69+TI_CL_E!S69+TI_BNG_E!S69+TI_LBB_E!S69+TI_CPP_E!S69+TI_GTL_E!S69+TI_NSP_E!S69</f>
        <v>0</v>
      </c>
      <c r="T69" s="10">
        <f>TI_EHG_E!T69+TI_CO_E!T69+TI_BF_E!T69+TI_GW_E!T69+TI_RPI_E!T69+TI_PF_E!T69+TI_BKBPB_E!T69+TI_CL_E!T69+TI_BNG_E!T69+TI_LBB_E!T69+TI_CPP_E!T69+TI_GTL_E!T69+TI_NSP_E!T69</f>
        <v>0</v>
      </c>
      <c r="U69" s="10">
        <f>TI_EHG_E!U69+TI_CO_E!U69+TI_BF_E!U69+TI_GW_E!U69+TI_RPI_E!U69+TI_PF_E!U69+TI_BKBPB_E!U69+TI_CL_E!U69+TI_BNG_E!U69+TI_LBB_E!U69+TI_CPP_E!U69+TI_GTL_E!U69+TI_NSP_E!U69</f>
        <v>0</v>
      </c>
      <c r="V69" s="10">
        <f>TI_EHG_E!V69+TI_CO_E!V69+TI_BF_E!V69+TI_GW_E!V69+TI_RPI_E!V69+TI_PF_E!V69+TI_BKBPB_E!V69+TI_CL_E!V69+TI_BNG_E!V69+TI_LBB_E!V69+TI_CPP_E!V69+TI_GTL_E!V69+TI_NSP_E!V69</f>
        <v>0</v>
      </c>
      <c r="W69" s="10">
        <f>TI_EHG_E!W69+TI_CO_E!W69+TI_BF_E!W69+TI_GW_E!W69+TI_RPI_E!W69+TI_PF_E!W69+TI_BKBPB_E!W69+TI_CL_E!W69+TI_BNG_E!W69+TI_LBB_E!W69+TI_CPP_E!W69+TI_GTL_E!W69+TI_NSP_E!W69</f>
        <v>0</v>
      </c>
      <c r="X69" s="10">
        <f>TI_EHG_E!X69+TI_CO_E!X69+TI_BF_E!X69+TI_GW_E!X69+TI_RPI_E!X69+TI_PF_E!X69+TI_BKBPB_E!X69+TI_CL_E!X69+TI_BNG_E!X69+TI_LBB_E!X69+TI_CPP_E!X69+TI_GTL_E!X69+TI_NSP_E!X69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TI_EHG_E!C70+TI_CO_E!C70+TI_BF_E!C70+TI_GW_E!C70+TI_RPI_E!C70+TI_PF_E!C70+TI_BKBPB_E!C70+TI_CL_E!C70+TI_BNG_E!C70+TI_LBB_E!C70+TI_CPP_E!C70+TI_GTL_E!C70+TI_NSP_E!C70</f>
        <v>0</v>
      </c>
      <c r="D70" s="10">
        <f>TI_EHG_E!D70+TI_CO_E!D70+TI_BF_E!D70+TI_GW_E!D70+TI_RPI_E!D70+TI_PF_E!D70+TI_BKBPB_E!D70+TI_CL_E!D70+TI_BNG_E!D70+TI_LBB_E!D70+TI_CPP_E!D70+TI_GTL_E!D70+TI_NSP_E!D70</f>
        <v>0</v>
      </c>
      <c r="E70" s="10">
        <f>TI_EHG_E!E70+TI_CO_E!E70+TI_BF_E!E70+TI_GW_E!E70+TI_RPI_E!E70+TI_PF_E!E70+TI_BKBPB_E!E70+TI_CL_E!E70+TI_BNG_E!E70+TI_LBB_E!E70+TI_CPP_E!E70+TI_GTL_E!E70+TI_NSP_E!E70</f>
        <v>0</v>
      </c>
      <c r="F70" s="10">
        <f>TI_EHG_E!F70+TI_CO_E!F70+TI_BF_E!F70+TI_GW_E!F70+TI_RPI_E!F70+TI_PF_E!F70+TI_BKBPB_E!F70+TI_CL_E!F70+TI_BNG_E!F70+TI_LBB_E!F70+TI_CPP_E!F70+TI_GTL_E!F70+TI_NSP_E!F70</f>
        <v>0</v>
      </c>
      <c r="G70" s="10">
        <f>TI_EHG_E!G70+TI_CO_E!G70+TI_BF_E!G70+TI_GW_E!G70+TI_RPI_E!G70+TI_PF_E!G70+TI_BKBPB_E!G70+TI_CL_E!G70+TI_BNG_E!G70+TI_LBB_E!G70+TI_CPP_E!G70+TI_GTL_E!G70+TI_NSP_E!G70</f>
        <v>0</v>
      </c>
      <c r="H70" s="10">
        <f>TI_EHG_E!H70+TI_CO_E!H70+TI_BF_E!H70+TI_GW_E!H70+TI_RPI_E!H70+TI_PF_E!H70+TI_BKBPB_E!H70+TI_CL_E!H70+TI_BNG_E!H70+TI_LBB_E!H70+TI_CPP_E!H70+TI_GTL_E!H70+TI_NSP_E!H70</f>
        <v>0</v>
      </c>
      <c r="I70" s="10">
        <f>TI_EHG_E!I70+TI_CO_E!I70+TI_BF_E!I70+TI_GW_E!I70+TI_RPI_E!I70+TI_PF_E!I70+TI_BKBPB_E!I70+TI_CL_E!I70+TI_BNG_E!I70+TI_LBB_E!I70+TI_CPP_E!I70+TI_GTL_E!I70+TI_NSP_E!I70</f>
        <v>0</v>
      </c>
      <c r="J70" s="10">
        <f>TI_EHG_E!J70+TI_CO_E!J70+TI_BF_E!J70+TI_GW_E!J70+TI_RPI_E!J70+TI_PF_E!J70+TI_BKBPB_E!J70+TI_CL_E!J70+TI_BNG_E!J70+TI_LBB_E!J70+TI_CPP_E!J70+TI_GTL_E!J70+TI_NSP_E!J70</f>
        <v>0</v>
      </c>
      <c r="K70" s="10">
        <f>TI_EHG_E!K70+TI_CO_E!K70+TI_BF_E!K70+TI_GW_E!K70+TI_RPI_E!K70+TI_PF_E!K70+TI_BKBPB_E!K70+TI_CL_E!K70+TI_BNG_E!K70+TI_LBB_E!K70+TI_CPP_E!K70+TI_GTL_E!K70+TI_NSP_E!K70</f>
        <v>0</v>
      </c>
      <c r="L70" s="10">
        <f>TI_EHG_E!L70+TI_CO_E!L70+TI_BF_E!L70+TI_GW_E!L70+TI_RPI_E!L70+TI_PF_E!L70+TI_BKBPB_E!L70+TI_CL_E!L70+TI_BNG_E!L70+TI_LBB_E!L70+TI_CPP_E!L70+TI_GTL_E!L70+TI_NSP_E!L70</f>
        <v>0</v>
      </c>
      <c r="M70" s="10">
        <f>TI_EHG_E!M70+TI_CO_E!M70+TI_BF_E!M70+TI_GW_E!M70+TI_RPI_E!M70+TI_PF_E!M70+TI_BKBPB_E!M70+TI_CL_E!M70+TI_BNG_E!M70+TI_LBB_E!M70+TI_CPP_E!M70+TI_GTL_E!M70+TI_NSP_E!M70</f>
        <v>0</v>
      </c>
      <c r="N70" s="10">
        <f>TI_EHG_E!N70+TI_CO_E!N70+TI_BF_E!N70+TI_GW_E!N70+TI_RPI_E!N70+TI_PF_E!N70+TI_BKBPB_E!N70+TI_CL_E!N70+TI_BNG_E!N70+TI_LBB_E!N70+TI_CPP_E!N70+TI_GTL_E!N70+TI_NSP_E!N70</f>
        <v>0</v>
      </c>
      <c r="O70" s="10">
        <f>TI_EHG_E!O70+TI_CO_E!O70+TI_BF_E!O70+TI_GW_E!O70+TI_RPI_E!O70+TI_PF_E!O70+TI_BKBPB_E!O70+TI_CL_E!O70+TI_BNG_E!O70+TI_LBB_E!O70+TI_CPP_E!O70+TI_GTL_E!O70+TI_NSP_E!O70</f>
        <v>0</v>
      </c>
      <c r="P70" s="10">
        <f>TI_EHG_E!P70+TI_CO_E!P70+TI_BF_E!P70+TI_GW_E!P70+TI_RPI_E!P70+TI_PF_E!P70+TI_BKBPB_E!P70+TI_CL_E!P70+TI_BNG_E!P70+TI_LBB_E!P70+TI_CPP_E!P70+TI_GTL_E!P70+TI_NSP_E!P70</f>
        <v>0</v>
      </c>
      <c r="Q70" s="10">
        <f>TI_EHG_E!Q70+TI_CO_E!Q70+TI_BF_E!Q70+TI_GW_E!Q70+TI_RPI_E!Q70+TI_PF_E!Q70+TI_BKBPB_E!Q70+TI_CL_E!Q70+TI_BNG_E!Q70+TI_LBB_E!Q70+TI_CPP_E!Q70+TI_GTL_E!Q70+TI_NSP_E!Q70</f>
        <v>0</v>
      </c>
      <c r="R70" s="10">
        <f>TI_EHG_E!R70+TI_CO_E!R70+TI_BF_E!R70+TI_GW_E!R70+TI_RPI_E!R70+TI_PF_E!R70+TI_BKBPB_E!R70+TI_CL_E!R70+TI_BNG_E!R70+TI_LBB_E!R70+TI_CPP_E!R70+TI_GTL_E!R70+TI_NSP_E!R70</f>
        <v>0</v>
      </c>
      <c r="S70" s="10">
        <f>TI_EHG_E!S70+TI_CO_E!S70+TI_BF_E!S70+TI_GW_E!S70+TI_RPI_E!S70+TI_PF_E!S70+TI_BKBPB_E!S70+TI_CL_E!S70+TI_BNG_E!S70+TI_LBB_E!S70+TI_CPP_E!S70+TI_GTL_E!S70+TI_NSP_E!S70</f>
        <v>0</v>
      </c>
      <c r="T70" s="10">
        <f>TI_EHG_E!T70+TI_CO_E!T70+TI_BF_E!T70+TI_GW_E!T70+TI_RPI_E!T70+TI_PF_E!T70+TI_BKBPB_E!T70+TI_CL_E!T70+TI_BNG_E!T70+TI_LBB_E!T70+TI_CPP_E!T70+TI_GTL_E!T70+TI_NSP_E!T70</f>
        <v>0</v>
      </c>
      <c r="U70" s="10">
        <f>TI_EHG_E!U70+TI_CO_E!U70+TI_BF_E!U70+TI_GW_E!U70+TI_RPI_E!U70+TI_PF_E!U70+TI_BKBPB_E!U70+TI_CL_E!U70+TI_BNG_E!U70+TI_LBB_E!U70+TI_CPP_E!U70+TI_GTL_E!U70+TI_NSP_E!U70</f>
        <v>0</v>
      </c>
      <c r="V70" s="10">
        <f>TI_EHG_E!V70+TI_CO_E!V70+TI_BF_E!V70+TI_GW_E!V70+TI_RPI_E!V70+TI_PF_E!V70+TI_BKBPB_E!V70+TI_CL_E!V70+TI_BNG_E!V70+TI_LBB_E!V70+TI_CPP_E!V70+TI_GTL_E!V70+TI_NSP_E!V70</f>
        <v>0</v>
      </c>
      <c r="W70" s="10">
        <f>TI_EHG_E!W70+TI_CO_E!W70+TI_BF_E!W70+TI_GW_E!W70+TI_RPI_E!W70+TI_PF_E!W70+TI_BKBPB_E!W70+TI_CL_E!W70+TI_BNG_E!W70+TI_LBB_E!W70+TI_CPP_E!W70+TI_GTL_E!W70+TI_NSP_E!W70</f>
        <v>0</v>
      </c>
      <c r="X70" s="10">
        <f>TI_EHG_E!X70+TI_CO_E!X70+TI_BF_E!X70+TI_GW_E!X70+TI_RPI_E!X70+TI_PF_E!X70+TI_BKBPB_E!X70+TI_CL_E!X70+TI_BNG_E!X70+TI_LBB_E!X70+TI_CPP_E!X70+TI_GTL_E!X70+TI_NSP_E!X70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87.107136715391221</v>
      </c>
      <c r="D71" s="37">
        <f t="shared" si="22"/>
        <v>87.274290627687009</v>
      </c>
      <c r="E71" s="37">
        <f t="shared" si="22"/>
        <v>91.143594153052447</v>
      </c>
      <c r="F71" s="37">
        <f t="shared" si="22"/>
        <v>95.32347377472054</v>
      </c>
      <c r="G71" s="37">
        <f t="shared" si="22"/>
        <v>96.230954428202921</v>
      </c>
      <c r="H71" s="37">
        <f t="shared" si="22"/>
        <v>106.1430782459158</v>
      </c>
      <c r="I71" s="37">
        <f t="shared" si="22"/>
        <v>104.23233018056752</v>
      </c>
      <c r="J71" s="37">
        <f t="shared" si="22"/>
        <v>96.374376612209801</v>
      </c>
      <c r="K71" s="37">
        <f t="shared" si="22"/>
        <v>94.153052450558903</v>
      </c>
      <c r="L71" s="37">
        <f t="shared" si="22"/>
        <v>101.00799656061906</v>
      </c>
      <c r="M71" s="37">
        <f t="shared" si="22"/>
        <v>104.08907996560619</v>
      </c>
      <c r="N71" s="37">
        <f t="shared" si="22"/>
        <v>103.61134995700773</v>
      </c>
      <c r="O71" s="37">
        <f t="shared" si="22"/>
        <v>88.9700773860705</v>
      </c>
      <c r="P71" s="37">
        <f t="shared" si="22"/>
        <v>99.097162510748063</v>
      </c>
      <c r="Q71" s="37">
        <f t="shared" si="22"/>
        <v>83.906620808254516</v>
      </c>
      <c r="R71" s="37">
        <f t="shared" si="22"/>
        <v>99.264316423043837</v>
      </c>
      <c r="S71" s="37">
        <f t="shared" si="22"/>
        <v>107.12424763542562</v>
      </c>
      <c r="T71" s="37">
        <f t="shared" si="22"/>
        <v>92.863714531384332</v>
      </c>
      <c r="U71" s="37">
        <f t="shared" si="22"/>
        <v>86.445571797076511</v>
      </c>
      <c r="V71" s="37">
        <f t="shared" si="22"/>
        <v>91.96113499570076</v>
      </c>
      <c r="W71" s="37">
        <f t="shared" si="22"/>
        <v>90.567497850386914</v>
      </c>
      <c r="X71" s="37">
        <f t="shared" ref="X71" si="23">SUM(X72:X73)</f>
        <v>97.244368013757509</v>
      </c>
    </row>
    <row r="72" spans="1:24" ht="11.25" customHeight="1" x14ac:dyDescent="0.2">
      <c r="A72" s="42" t="s">
        <v>131</v>
      </c>
      <c r="B72" s="9" t="s">
        <v>132</v>
      </c>
      <c r="C72" s="10">
        <f>TI_EHG_E!C72+TI_CO_E!C72+TI_BF_E!C72+TI_GW_E!C72+TI_RPI_E!C72+TI_PF_E!C72+TI_BKBPB_E!C72+TI_CL_E!C72+TI_BNG_E!C72+TI_LBB_E!C72+TI_CPP_E!C72+TI_GTL_E!C72+TI_NSP_E!C72</f>
        <v>0</v>
      </c>
      <c r="D72" s="10">
        <f>TI_EHG_E!D72+TI_CO_E!D72+TI_BF_E!D72+TI_GW_E!D72+TI_RPI_E!D72+TI_PF_E!D72+TI_BKBPB_E!D72+TI_CL_E!D72+TI_BNG_E!D72+TI_LBB_E!D72+TI_CPP_E!D72+TI_GTL_E!D72+TI_NSP_E!D72</f>
        <v>0</v>
      </c>
      <c r="E72" s="10">
        <f>TI_EHG_E!E72+TI_CO_E!E72+TI_BF_E!E72+TI_GW_E!E72+TI_RPI_E!E72+TI_PF_E!E72+TI_BKBPB_E!E72+TI_CL_E!E72+TI_BNG_E!E72+TI_LBB_E!E72+TI_CPP_E!E72+TI_GTL_E!E72+TI_NSP_E!E72</f>
        <v>0</v>
      </c>
      <c r="F72" s="10">
        <f>TI_EHG_E!F72+TI_CO_E!F72+TI_BF_E!F72+TI_GW_E!F72+TI_RPI_E!F72+TI_PF_E!F72+TI_BKBPB_E!F72+TI_CL_E!F72+TI_BNG_E!F72+TI_LBB_E!F72+TI_CPP_E!F72+TI_GTL_E!F72+TI_NSP_E!F72</f>
        <v>0.69269131556319852</v>
      </c>
      <c r="G72" s="10">
        <f>TI_EHG_E!G72+TI_CO_E!G72+TI_BF_E!G72+TI_GW_E!G72+TI_RPI_E!G72+TI_PF_E!G72+TI_BKBPB_E!G72+TI_CL_E!G72+TI_BNG_E!G72+TI_LBB_E!G72+TI_CPP_E!G72+TI_GTL_E!G72+TI_NSP_E!G72</f>
        <v>1.671883061049011</v>
      </c>
      <c r="H72" s="10">
        <f>TI_EHG_E!H72+TI_CO_E!H72+TI_BF_E!H72+TI_GW_E!H72+TI_RPI_E!H72+TI_PF_E!H72+TI_BKBPB_E!H72+TI_CL_E!H72+TI_BNG_E!H72+TI_LBB_E!H72+TI_CPP_E!H72+TI_GTL_E!H72+TI_NSP_E!H72</f>
        <v>2.6750644883920889</v>
      </c>
      <c r="I72" s="10">
        <f>TI_EHG_E!I72+TI_CO_E!I72+TI_BF_E!I72+TI_GW_E!I72+TI_RPI_E!I72+TI_PF_E!I72+TI_BKBPB_E!I72+TI_CL_E!I72+TI_BNG_E!I72+TI_LBB_E!I72+TI_CPP_E!I72+TI_GTL_E!I72+TI_NSP_E!I72</f>
        <v>3.893207222699913</v>
      </c>
      <c r="J72" s="10">
        <f>TI_EHG_E!J72+TI_CO_E!J72+TI_BF_E!J72+TI_GW_E!J72+TI_RPI_E!J72+TI_PF_E!J72+TI_BKBPB_E!J72+TI_CL_E!J72+TI_BNG_E!J72+TI_LBB_E!J72+TI_CPP_E!J72+TI_GTL_E!J72+TI_NSP_E!J72</f>
        <v>2.3884780739466889</v>
      </c>
      <c r="K72" s="10">
        <f>TI_EHG_E!K72+TI_CO_E!K72+TI_BF_E!K72+TI_GW_E!K72+TI_RPI_E!K72+TI_PF_E!K72+TI_BKBPB_E!K72+TI_CL_E!K72+TI_BNG_E!K72+TI_LBB_E!K72+TI_CPP_E!K72+TI_GTL_E!K72+TI_NSP_E!K72</f>
        <v>2.7705932932072228</v>
      </c>
      <c r="L72" s="10">
        <f>TI_EHG_E!L72+TI_CO_E!L72+TI_BF_E!L72+TI_GW_E!L72+TI_RPI_E!L72+TI_PF_E!L72+TI_BKBPB_E!L72+TI_CL_E!L72+TI_BNG_E!L72+TI_LBB_E!L72+TI_CPP_E!L72+TI_GTL_E!L72+TI_NSP_E!L72</f>
        <v>1.982459157351677</v>
      </c>
      <c r="M72" s="10">
        <f>TI_EHG_E!M72+TI_CO_E!M72+TI_BF_E!M72+TI_GW_E!M72+TI_RPI_E!M72+TI_PF_E!M72+TI_BKBPB_E!M72+TI_CL_E!M72+TI_BNG_E!M72+TI_LBB_E!M72+TI_CPP_E!M72+TI_GTL_E!M72+TI_NSP_E!M72</f>
        <v>8.1924333619948406</v>
      </c>
      <c r="N72" s="10">
        <f>TI_EHG_E!N72+TI_CO_E!N72+TI_BF_E!N72+TI_GW_E!N72+TI_RPI_E!N72+TI_PF_E!N72+TI_BKBPB_E!N72+TI_CL_E!N72+TI_BNG_E!N72+TI_LBB_E!N72+TI_CPP_E!N72+TI_GTL_E!N72+TI_NSP_E!N72</f>
        <v>5.1590713671539117</v>
      </c>
      <c r="O72" s="10">
        <f>TI_EHG_E!O72+TI_CO_E!O72+TI_BF_E!O72+TI_GW_E!O72+TI_RPI_E!O72+TI_PF_E!O72+TI_BKBPB_E!O72+TI_CL_E!O72+TI_BNG_E!O72+TI_LBB_E!O72+TI_CPP_E!O72+TI_GTL_E!O72+TI_NSP_E!O72</f>
        <v>3.0333619948409285</v>
      </c>
      <c r="P72" s="10">
        <f>TI_EHG_E!P72+TI_CO_E!P72+TI_BF_E!P72+TI_GW_E!P72+TI_RPI_E!P72+TI_PF_E!P72+TI_BKBPB_E!P72+TI_CL_E!P72+TI_BNG_E!P72+TI_LBB_E!P72+TI_CPP_E!P72+TI_GTL_E!P72+TI_NSP_E!P72</f>
        <v>2.412381771281169</v>
      </c>
      <c r="Q72" s="10">
        <f>TI_EHG_E!Q72+TI_CO_E!Q72+TI_BF_E!Q72+TI_GW_E!Q72+TI_RPI_E!Q72+TI_PF_E!Q72+TI_BKBPB_E!Q72+TI_CL_E!Q72+TI_BNG_E!Q72+TI_LBB_E!Q72+TI_CPP_E!Q72+TI_GTL_E!Q72+TI_NSP_E!Q72</f>
        <v>2.1735167669819431</v>
      </c>
      <c r="R72" s="10">
        <f>TI_EHG_E!R72+TI_CO_E!R72+TI_BF_E!R72+TI_GW_E!R72+TI_RPI_E!R72+TI_PF_E!R72+TI_BKBPB_E!R72+TI_CL_E!R72+TI_BNG_E!R72+TI_LBB_E!R72+TI_CPP_E!R72+TI_GTL_E!R72+TI_NSP_E!R72</f>
        <v>1.886844368013757</v>
      </c>
      <c r="S72" s="10">
        <f>TI_EHG_E!S72+TI_CO_E!S72+TI_BF_E!S72+TI_GW_E!S72+TI_RPI_E!S72+TI_PF_E!S72+TI_BKBPB_E!S72+TI_CL_E!S72+TI_BNG_E!S72+TI_LBB_E!S72+TI_CPP_E!S72+TI_GTL_E!S72+TI_NSP_E!S72</f>
        <v>3.4650902837489248</v>
      </c>
      <c r="T72" s="10">
        <f>TI_EHG_E!T72+TI_CO_E!T72+TI_BF_E!T72+TI_GW_E!T72+TI_RPI_E!T72+TI_PF_E!T72+TI_BKBPB_E!T72+TI_CL_E!T72+TI_BNG_E!T72+TI_LBB_E!T72+TI_CPP_E!T72+TI_GTL_E!T72+TI_NSP_E!T72</f>
        <v>3.117024935511608</v>
      </c>
      <c r="U72" s="10">
        <f>TI_EHG_E!U72+TI_CO_E!U72+TI_BF_E!U72+TI_GW_E!U72+TI_RPI_E!U72+TI_PF_E!U72+TI_BKBPB_E!U72+TI_CL_E!U72+TI_BNG_E!U72+TI_LBB_E!U72+TI_CPP_E!U72+TI_GTL_E!U72+TI_NSP_E!U72</f>
        <v>3.0459157351676698</v>
      </c>
      <c r="V72" s="10">
        <f>TI_EHG_E!V72+TI_CO_E!V72+TI_BF_E!V72+TI_GW_E!V72+TI_RPI_E!V72+TI_PF_E!V72+TI_BKBPB_E!V72+TI_CL_E!V72+TI_BNG_E!V72+TI_LBB_E!V72+TI_CPP_E!V72+TI_GTL_E!V72+TI_NSP_E!V72</f>
        <v>2.9548581255374029</v>
      </c>
      <c r="W72" s="10">
        <f>TI_EHG_E!W72+TI_CO_E!W72+TI_BF_E!W72+TI_GW_E!W72+TI_RPI_E!W72+TI_PF_E!W72+TI_BKBPB_E!W72+TI_CL_E!W72+TI_BNG_E!W72+TI_LBB_E!W72+TI_CPP_E!W72+TI_GTL_E!W72+TI_NSP_E!W72</f>
        <v>2.9079105760963029</v>
      </c>
      <c r="X72" s="10">
        <f>TI_EHG_E!X72+TI_CO_E!X72+TI_BF_E!X72+TI_GW_E!X72+TI_RPI_E!X72+TI_PF_E!X72+TI_BKBPB_E!X72+TI_CL_E!X72+TI_BNG_E!X72+TI_LBB_E!X72+TI_CPP_E!X72+TI_GTL_E!X72+TI_NSP_E!X72</f>
        <v>4.059071367153912</v>
      </c>
    </row>
    <row r="73" spans="1:24" ht="11.25" customHeight="1" x14ac:dyDescent="0.2">
      <c r="A73" s="42" t="s">
        <v>133</v>
      </c>
      <c r="B73" s="9" t="s">
        <v>134</v>
      </c>
      <c r="C73" s="10">
        <f>TI_EHG_E!C73+TI_CO_E!C73+TI_BF_E!C73+TI_GW_E!C73+TI_RPI_E!C73+TI_PF_E!C73+TI_BKBPB_E!C73+TI_CL_E!C73+TI_BNG_E!C73+TI_LBB_E!C73+TI_CPP_E!C73+TI_GTL_E!C73+TI_NSP_E!C73</f>
        <v>87.107136715391221</v>
      </c>
      <c r="D73" s="10">
        <f>TI_EHG_E!D73+TI_CO_E!D73+TI_BF_E!D73+TI_GW_E!D73+TI_RPI_E!D73+TI_PF_E!D73+TI_BKBPB_E!D73+TI_CL_E!D73+TI_BNG_E!D73+TI_LBB_E!D73+TI_CPP_E!D73+TI_GTL_E!D73+TI_NSP_E!D73</f>
        <v>87.274290627687009</v>
      </c>
      <c r="E73" s="10">
        <f>TI_EHG_E!E73+TI_CO_E!E73+TI_BF_E!E73+TI_GW_E!E73+TI_RPI_E!E73+TI_PF_E!E73+TI_BKBPB_E!E73+TI_CL_E!E73+TI_BNG_E!E73+TI_LBB_E!E73+TI_CPP_E!E73+TI_GTL_E!E73+TI_NSP_E!E73</f>
        <v>91.143594153052447</v>
      </c>
      <c r="F73" s="10">
        <f>TI_EHG_E!F73+TI_CO_E!F73+TI_BF_E!F73+TI_GW_E!F73+TI_RPI_E!F73+TI_PF_E!F73+TI_BKBPB_E!F73+TI_CL_E!F73+TI_BNG_E!F73+TI_LBB_E!F73+TI_CPP_E!F73+TI_GTL_E!F73+TI_NSP_E!F73</f>
        <v>94.630782459157345</v>
      </c>
      <c r="G73" s="10">
        <f>TI_EHG_E!G73+TI_CO_E!G73+TI_BF_E!G73+TI_GW_E!G73+TI_RPI_E!G73+TI_PF_E!G73+TI_BKBPB_E!G73+TI_CL_E!G73+TI_BNG_E!G73+TI_LBB_E!G73+TI_CPP_E!G73+TI_GTL_E!G73+TI_NSP_E!G73</f>
        <v>94.559071367153905</v>
      </c>
      <c r="H73" s="10">
        <f>TI_EHG_E!H73+TI_CO_E!H73+TI_BF_E!H73+TI_GW_E!H73+TI_RPI_E!H73+TI_PF_E!H73+TI_BKBPB_E!H73+TI_CL_E!H73+TI_BNG_E!H73+TI_LBB_E!H73+TI_CPP_E!H73+TI_GTL_E!H73+TI_NSP_E!H73</f>
        <v>103.46801375752371</v>
      </c>
      <c r="I73" s="10">
        <f>TI_EHG_E!I73+TI_CO_E!I73+TI_BF_E!I73+TI_GW_E!I73+TI_RPI_E!I73+TI_PF_E!I73+TI_BKBPB_E!I73+TI_CL_E!I73+TI_BNG_E!I73+TI_LBB_E!I73+TI_CPP_E!I73+TI_GTL_E!I73+TI_NSP_E!I73</f>
        <v>100.3391229578676</v>
      </c>
      <c r="J73" s="10">
        <f>TI_EHG_E!J73+TI_CO_E!J73+TI_BF_E!J73+TI_GW_E!J73+TI_RPI_E!J73+TI_PF_E!J73+TI_BKBPB_E!J73+TI_CL_E!J73+TI_BNG_E!J73+TI_LBB_E!J73+TI_CPP_E!J73+TI_GTL_E!J73+TI_NSP_E!J73</f>
        <v>93.985898538263115</v>
      </c>
      <c r="K73" s="10">
        <f>TI_EHG_E!K73+TI_CO_E!K73+TI_BF_E!K73+TI_GW_E!K73+TI_RPI_E!K73+TI_PF_E!K73+TI_BKBPB_E!K73+TI_CL_E!K73+TI_BNG_E!K73+TI_LBB_E!K73+TI_CPP_E!K73+TI_GTL_E!K73+TI_NSP_E!K73</f>
        <v>91.382459157351676</v>
      </c>
      <c r="L73" s="10">
        <f>TI_EHG_E!L73+TI_CO_E!L73+TI_BF_E!L73+TI_GW_E!L73+TI_RPI_E!L73+TI_PF_E!L73+TI_BKBPB_E!L73+TI_CL_E!L73+TI_BNG_E!L73+TI_LBB_E!L73+TI_CPP_E!L73+TI_GTL_E!L73+TI_NSP_E!L73</f>
        <v>99.025537403267393</v>
      </c>
      <c r="M73" s="10">
        <f>TI_EHG_E!M73+TI_CO_E!M73+TI_BF_E!M73+TI_GW_E!M73+TI_RPI_E!M73+TI_PF_E!M73+TI_BKBPB_E!M73+TI_CL_E!M73+TI_BNG_E!M73+TI_LBB_E!M73+TI_CPP_E!M73+TI_GTL_E!M73+TI_NSP_E!M73</f>
        <v>95.896646603611345</v>
      </c>
      <c r="N73" s="10">
        <f>TI_EHG_E!N73+TI_CO_E!N73+TI_BF_E!N73+TI_GW_E!N73+TI_RPI_E!N73+TI_PF_E!N73+TI_BKBPB_E!N73+TI_CL_E!N73+TI_BNG_E!N73+TI_LBB_E!N73+TI_CPP_E!N73+TI_GTL_E!N73+TI_NSP_E!N73</f>
        <v>98.452278589853819</v>
      </c>
      <c r="O73" s="10">
        <f>TI_EHG_E!O73+TI_CO_E!O73+TI_BF_E!O73+TI_GW_E!O73+TI_RPI_E!O73+TI_PF_E!O73+TI_BKBPB_E!O73+TI_CL_E!O73+TI_BNG_E!O73+TI_LBB_E!O73+TI_CPP_E!O73+TI_GTL_E!O73+TI_NSP_E!O73</f>
        <v>85.936715391229569</v>
      </c>
      <c r="P73" s="10">
        <f>TI_EHG_E!P73+TI_CO_E!P73+TI_BF_E!P73+TI_GW_E!P73+TI_RPI_E!P73+TI_PF_E!P73+TI_BKBPB_E!P73+TI_CL_E!P73+TI_BNG_E!P73+TI_LBB_E!P73+TI_CPP_E!P73+TI_GTL_E!P73+TI_NSP_E!P73</f>
        <v>96.684780739466888</v>
      </c>
      <c r="Q73" s="10">
        <f>TI_EHG_E!Q73+TI_CO_E!Q73+TI_BF_E!Q73+TI_GW_E!Q73+TI_RPI_E!Q73+TI_PF_E!Q73+TI_BKBPB_E!Q73+TI_CL_E!Q73+TI_BNG_E!Q73+TI_LBB_E!Q73+TI_CPP_E!Q73+TI_GTL_E!Q73+TI_NSP_E!Q73</f>
        <v>81.733104041272568</v>
      </c>
      <c r="R73" s="10">
        <f>TI_EHG_E!R73+TI_CO_E!R73+TI_BF_E!R73+TI_GW_E!R73+TI_RPI_E!R73+TI_PF_E!R73+TI_BKBPB_E!R73+TI_CL_E!R73+TI_BNG_E!R73+TI_LBB_E!R73+TI_CPP_E!R73+TI_GTL_E!R73+TI_NSP_E!R73</f>
        <v>97.377472055030083</v>
      </c>
      <c r="S73" s="10">
        <f>TI_EHG_E!S73+TI_CO_E!S73+TI_BF_E!S73+TI_GW_E!S73+TI_RPI_E!S73+TI_PF_E!S73+TI_BKBPB_E!S73+TI_CL_E!S73+TI_BNG_E!S73+TI_LBB_E!S73+TI_CPP_E!S73+TI_GTL_E!S73+TI_NSP_E!S73</f>
        <v>103.6591573516767</v>
      </c>
      <c r="T73" s="10">
        <f>TI_EHG_E!T73+TI_CO_E!T73+TI_BF_E!T73+TI_GW_E!T73+TI_RPI_E!T73+TI_PF_E!T73+TI_BKBPB_E!T73+TI_CL_E!T73+TI_BNG_E!T73+TI_LBB_E!T73+TI_CPP_E!T73+TI_GTL_E!T73+TI_NSP_E!T73</f>
        <v>89.746689595872724</v>
      </c>
      <c r="U73" s="10">
        <f>TI_EHG_E!U73+TI_CO_E!U73+TI_BF_E!U73+TI_GW_E!U73+TI_RPI_E!U73+TI_PF_E!U73+TI_BKBPB_E!U73+TI_CL_E!U73+TI_BNG_E!U73+TI_LBB_E!U73+TI_CPP_E!U73+TI_GTL_E!U73+TI_NSP_E!U73</f>
        <v>83.399656061908843</v>
      </c>
      <c r="V73" s="10">
        <f>TI_EHG_E!V73+TI_CO_E!V73+TI_BF_E!V73+TI_GW_E!V73+TI_RPI_E!V73+TI_PF_E!V73+TI_BKBPB_E!V73+TI_CL_E!V73+TI_BNG_E!V73+TI_LBB_E!V73+TI_CPP_E!V73+TI_GTL_E!V73+TI_NSP_E!V73</f>
        <v>89.006276870163362</v>
      </c>
      <c r="W73" s="10">
        <f>TI_EHG_E!W73+TI_CO_E!W73+TI_BF_E!W73+TI_GW_E!W73+TI_RPI_E!W73+TI_PF_E!W73+TI_BKBPB_E!W73+TI_CL_E!W73+TI_BNG_E!W73+TI_LBB_E!W73+TI_CPP_E!W73+TI_GTL_E!W73+TI_NSP_E!W73</f>
        <v>87.659587274290615</v>
      </c>
      <c r="X73" s="10">
        <f>TI_EHG_E!X73+TI_CO_E!X73+TI_BF_E!X73+TI_GW_E!X73+TI_RPI_E!X73+TI_PF_E!X73+TI_BKBPB_E!X73+TI_CL_E!X73+TI_BNG_E!X73+TI_LBB_E!X73+TI_CPP_E!X73+TI_GTL_E!X73+TI_NSP_E!X73</f>
        <v>93.185296646603589</v>
      </c>
    </row>
    <row r="74" spans="1:24" ht="11.25" customHeight="1" x14ac:dyDescent="0.2">
      <c r="A74" s="35" t="s">
        <v>135</v>
      </c>
      <c r="B74" s="36" t="s">
        <v>136</v>
      </c>
      <c r="C74" s="37">
        <f>TI_EHG_E!C74+TI_CO_E!C74+TI_BF_E!C74+TI_GW_E!C74+TI_RPI_E!C74+TI_PF_E!C74+TI_BKBPB_E!C74+TI_CL_E!C74+TI_BNG_E!C74+TI_LBB_E!C74+TI_CPP_E!C74+TI_GTL_E!C74+TI_NSP_E!C74</f>
        <v>0</v>
      </c>
      <c r="D74" s="37">
        <f>TI_EHG_E!D74+TI_CO_E!D74+TI_BF_E!D74+TI_GW_E!D74+TI_RPI_E!D74+TI_PF_E!D74+TI_BKBPB_E!D74+TI_CL_E!D74+TI_BNG_E!D74+TI_LBB_E!D74+TI_CPP_E!D74+TI_GTL_E!D74+TI_NSP_E!D74</f>
        <v>0</v>
      </c>
      <c r="E74" s="37">
        <f>TI_EHG_E!E74+TI_CO_E!E74+TI_BF_E!E74+TI_GW_E!E74+TI_RPI_E!E74+TI_PF_E!E74+TI_BKBPB_E!E74+TI_CL_E!E74+TI_BNG_E!E74+TI_LBB_E!E74+TI_CPP_E!E74+TI_GTL_E!E74+TI_NSP_E!E74</f>
        <v>0</v>
      </c>
      <c r="F74" s="37">
        <f>TI_EHG_E!F74+TI_CO_E!F74+TI_BF_E!F74+TI_GW_E!F74+TI_RPI_E!F74+TI_PF_E!F74+TI_BKBPB_E!F74+TI_CL_E!F74+TI_BNG_E!F74+TI_LBB_E!F74+TI_CPP_E!F74+TI_GTL_E!F74+TI_NSP_E!F74</f>
        <v>0</v>
      </c>
      <c r="G74" s="37">
        <f>TI_EHG_E!G74+TI_CO_E!G74+TI_BF_E!G74+TI_GW_E!G74+TI_RPI_E!G74+TI_PF_E!G74+TI_BKBPB_E!G74+TI_CL_E!G74+TI_BNG_E!G74+TI_LBB_E!G74+TI_CPP_E!G74+TI_GTL_E!G74+TI_NSP_E!G74</f>
        <v>0</v>
      </c>
      <c r="H74" s="37">
        <f>TI_EHG_E!H74+TI_CO_E!H74+TI_BF_E!H74+TI_GW_E!H74+TI_RPI_E!H74+TI_PF_E!H74+TI_BKBPB_E!H74+TI_CL_E!H74+TI_BNG_E!H74+TI_LBB_E!H74+TI_CPP_E!H74+TI_GTL_E!H74+TI_NSP_E!H74</f>
        <v>0</v>
      </c>
      <c r="I74" s="37">
        <f>TI_EHG_E!I74+TI_CO_E!I74+TI_BF_E!I74+TI_GW_E!I74+TI_RPI_E!I74+TI_PF_E!I74+TI_BKBPB_E!I74+TI_CL_E!I74+TI_BNG_E!I74+TI_LBB_E!I74+TI_CPP_E!I74+TI_GTL_E!I74+TI_NSP_E!I74</f>
        <v>0</v>
      </c>
      <c r="J74" s="37">
        <f>TI_EHG_E!J74+TI_CO_E!J74+TI_BF_E!J74+TI_GW_E!J74+TI_RPI_E!J74+TI_PF_E!J74+TI_BKBPB_E!J74+TI_CL_E!J74+TI_BNG_E!J74+TI_LBB_E!J74+TI_CPP_E!J74+TI_GTL_E!J74+TI_NSP_E!J74</f>
        <v>0</v>
      </c>
      <c r="K74" s="37">
        <f>TI_EHG_E!K74+TI_CO_E!K74+TI_BF_E!K74+TI_GW_E!K74+TI_RPI_E!K74+TI_PF_E!K74+TI_BKBPB_E!K74+TI_CL_E!K74+TI_BNG_E!K74+TI_LBB_E!K74+TI_CPP_E!K74+TI_GTL_E!K74+TI_NSP_E!K74</f>
        <v>0</v>
      </c>
      <c r="L74" s="37">
        <f>TI_EHG_E!L74+TI_CO_E!L74+TI_BF_E!L74+TI_GW_E!L74+TI_RPI_E!L74+TI_PF_E!L74+TI_BKBPB_E!L74+TI_CL_E!L74+TI_BNG_E!L74+TI_LBB_E!L74+TI_CPP_E!L74+TI_GTL_E!L74+TI_NSP_E!L74</f>
        <v>0</v>
      </c>
      <c r="M74" s="37">
        <f>TI_EHG_E!M74+TI_CO_E!M74+TI_BF_E!M74+TI_GW_E!M74+TI_RPI_E!M74+TI_PF_E!M74+TI_BKBPB_E!M74+TI_CL_E!M74+TI_BNG_E!M74+TI_LBB_E!M74+TI_CPP_E!M74+TI_GTL_E!M74+TI_NSP_E!M74</f>
        <v>0</v>
      </c>
      <c r="N74" s="37">
        <f>TI_EHG_E!N74+TI_CO_E!N74+TI_BF_E!N74+TI_GW_E!N74+TI_RPI_E!N74+TI_PF_E!N74+TI_BKBPB_E!N74+TI_CL_E!N74+TI_BNG_E!N74+TI_LBB_E!N74+TI_CPP_E!N74+TI_GTL_E!N74+TI_NSP_E!N74</f>
        <v>0</v>
      </c>
      <c r="O74" s="37">
        <f>TI_EHG_E!O74+TI_CO_E!O74+TI_BF_E!O74+TI_GW_E!O74+TI_RPI_E!O74+TI_PF_E!O74+TI_BKBPB_E!O74+TI_CL_E!O74+TI_BNG_E!O74+TI_LBB_E!O74+TI_CPP_E!O74+TI_GTL_E!O74+TI_NSP_E!O74</f>
        <v>0</v>
      </c>
      <c r="P74" s="37">
        <f>TI_EHG_E!P74+TI_CO_E!P74+TI_BF_E!P74+TI_GW_E!P74+TI_RPI_E!P74+TI_PF_E!P74+TI_BKBPB_E!P74+TI_CL_E!P74+TI_BNG_E!P74+TI_LBB_E!P74+TI_CPP_E!P74+TI_GTL_E!P74+TI_NSP_E!P74</f>
        <v>0</v>
      </c>
      <c r="Q74" s="37">
        <f>TI_EHG_E!Q74+TI_CO_E!Q74+TI_BF_E!Q74+TI_GW_E!Q74+TI_RPI_E!Q74+TI_PF_E!Q74+TI_BKBPB_E!Q74+TI_CL_E!Q74+TI_BNG_E!Q74+TI_LBB_E!Q74+TI_CPP_E!Q74+TI_GTL_E!Q74+TI_NSP_E!Q74</f>
        <v>0</v>
      </c>
      <c r="R74" s="37">
        <f>TI_EHG_E!R74+TI_CO_E!R74+TI_BF_E!R74+TI_GW_E!R74+TI_RPI_E!R74+TI_PF_E!R74+TI_BKBPB_E!R74+TI_CL_E!R74+TI_BNG_E!R74+TI_LBB_E!R74+TI_CPP_E!R74+TI_GTL_E!R74+TI_NSP_E!R74</f>
        <v>0</v>
      </c>
      <c r="S74" s="37">
        <f>TI_EHG_E!S74+TI_CO_E!S74+TI_BF_E!S74+TI_GW_E!S74+TI_RPI_E!S74+TI_PF_E!S74+TI_BKBPB_E!S74+TI_CL_E!S74+TI_BNG_E!S74+TI_LBB_E!S74+TI_CPP_E!S74+TI_GTL_E!S74+TI_NSP_E!S74</f>
        <v>0</v>
      </c>
      <c r="T74" s="37">
        <f>TI_EHG_E!T74+TI_CO_E!T74+TI_BF_E!T74+TI_GW_E!T74+TI_RPI_E!T74+TI_PF_E!T74+TI_BKBPB_E!T74+TI_CL_E!T74+TI_BNG_E!T74+TI_LBB_E!T74+TI_CPP_E!T74+TI_GTL_E!T74+TI_NSP_E!T74</f>
        <v>0</v>
      </c>
      <c r="U74" s="37">
        <f>TI_EHG_E!U74+TI_CO_E!U74+TI_BF_E!U74+TI_GW_E!U74+TI_RPI_E!U74+TI_PF_E!U74+TI_BKBPB_E!U74+TI_CL_E!U74+TI_BNG_E!U74+TI_LBB_E!U74+TI_CPP_E!U74+TI_GTL_E!U74+TI_NSP_E!U74</f>
        <v>0</v>
      </c>
      <c r="V74" s="37">
        <f>TI_EHG_E!V74+TI_CO_E!V74+TI_BF_E!V74+TI_GW_E!V74+TI_RPI_E!V74+TI_PF_E!V74+TI_BKBPB_E!V74+TI_CL_E!V74+TI_BNG_E!V74+TI_LBB_E!V74+TI_CPP_E!V74+TI_GTL_E!V74+TI_NSP_E!V74</f>
        <v>0</v>
      </c>
      <c r="W74" s="37">
        <f>TI_EHG_E!W74+TI_CO_E!W74+TI_BF_E!W74+TI_GW_E!W74+TI_RPI_E!W74+TI_PF_E!W74+TI_BKBPB_E!W74+TI_CL_E!W74+TI_BNG_E!W74+TI_LBB_E!W74+TI_CPP_E!W74+TI_GTL_E!W74+TI_NSP_E!W74</f>
        <v>0</v>
      </c>
      <c r="X74" s="37">
        <f>TI_EHG_E!X74+TI_CO_E!X74+TI_BF_E!X74+TI_GW_E!X74+TI_RPI_E!X74+TI_PF_E!X74+TI_BKBPB_E!X74+TI_CL_E!X74+TI_BNG_E!X74+TI_LBB_E!X74+TI_CPP_E!X74+TI_GTL_E!X74+TI_NSP_E!X74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TI_EHG_E!C75+TI_CO_E!C75+TI_BF_E!C75+TI_GW_E!C75+TI_RPI_E!C75+TI_PF_E!C75+TI_BKBPB_E!C75+TI_CL_E!C75+TI_BNG_E!C75+TI_LBB_E!C75+TI_CPP_E!C75+TI_GTL_E!C75+TI_NSP_E!C75</f>
        <v>0</v>
      </c>
      <c r="D75" s="37">
        <f>TI_EHG_E!D75+TI_CO_E!D75+TI_BF_E!D75+TI_GW_E!D75+TI_RPI_E!D75+TI_PF_E!D75+TI_BKBPB_E!D75+TI_CL_E!D75+TI_BNG_E!D75+TI_LBB_E!D75+TI_CPP_E!D75+TI_GTL_E!D75+TI_NSP_E!D75</f>
        <v>0</v>
      </c>
      <c r="E75" s="37">
        <f>TI_EHG_E!E75+TI_CO_E!E75+TI_BF_E!E75+TI_GW_E!E75+TI_RPI_E!E75+TI_PF_E!E75+TI_BKBPB_E!E75+TI_CL_E!E75+TI_BNG_E!E75+TI_LBB_E!E75+TI_CPP_E!E75+TI_GTL_E!E75+TI_NSP_E!E75</f>
        <v>0</v>
      </c>
      <c r="F75" s="37">
        <f>TI_EHG_E!F75+TI_CO_E!F75+TI_BF_E!F75+TI_GW_E!F75+TI_RPI_E!F75+TI_PF_E!F75+TI_BKBPB_E!F75+TI_CL_E!F75+TI_BNG_E!F75+TI_LBB_E!F75+TI_CPP_E!F75+TI_GTL_E!F75+TI_NSP_E!F75</f>
        <v>0</v>
      </c>
      <c r="G75" s="37">
        <f>TI_EHG_E!G75+TI_CO_E!G75+TI_BF_E!G75+TI_GW_E!G75+TI_RPI_E!G75+TI_PF_E!G75+TI_BKBPB_E!G75+TI_CL_E!G75+TI_BNG_E!G75+TI_LBB_E!G75+TI_CPP_E!G75+TI_GTL_E!G75+TI_NSP_E!G75</f>
        <v>0</v>
      </c>
      <c r="H75" s="37">
        <f>TI_EHG_E!H75+TI_CO_E!H75+TI_BF_E!H75+TI_GW_E!H75+TI_RPI_E!H75+TI_PF_E!H75+TI_BKBPB_E!H75+TI_CL_E!H75+TI_BNG_E!H75+TI_LBB_E!H75+TI_CPP_E!H75+TI_GTL_E!H75+TI_NSP_E!H75</f>
        <v>0</v>
      </c>
      <c r="I75" s="37">
        <f>TI_EHG_E!I75+TI_CO_E!I75+TI_BF_E!I75+TI_GW_E!I75+TI_RPI_E!I75+TI_PF_E!I75+TI_BKBPB_E!I75+TI_CL_E!I75+TI_BNG_E!I75+TI_LBB_E!I75+TI_CPP_E!I75+TI_GTL_E!I75+TI_NSP_E!I75</f>
        <v>0</v>
      </c>
      <c r="J75" s="37">
        <f>TI_EHG_E!J75+TI_CO_E!J75+TI_BF_E!J75+TI_GW_E!J75+TI_RPI_E!J75+TI_PF_E!J75+TI_BKBPB_E!J75+TI_CL_E!J75+TI_BNG_E!J75+TI_LBB_E!J75+TI_CPP_E!J75+TI_GTL_E!J75+TI_NSP_E!J75</f>
        <v>0</v>
      </c>
      <c r="K75" s="37">
        <f>TI_EHG_E!K75+TI_CO_E!K75+TI_BF_E!K75+TI_GW_E!K75+TI_RPI_E!K75+TI_PF_E!K75+TI_BKBPB_E!K75+TI_CL_E!K75+TI_BNG_E!K75+TI_LBB_E!K75+TI_CPP_E!K75+TI_GTL_E!K75+TI_NSP_E!K75</f>
        <v>0</v>
      </c>
      <c r="L75" s="37">
        <f>TI_EHG_E!L75+TI_CO_E!L75+TI_BF_E!L75+TI_GW_E!L75+TI_RPI_E!L75+TI_PF_E!L75+TI_BKBPB_E!L75+TI_CL_E!L75+TI_BNG_E!L75+TI_LBB_E!L75+TI_CPP_E!L75+TI_GTL_E!L75+TI_NSP_E!L75</f>
        <v>0</v>
      </c>
      <c r="M75" s="37">
        <f>TI_EHG_E!M75+TI_CO_E!M75+TI_BF_E!M75+TI_GW_E!M75+TI_RPI_E!M75+TI_PF_E!M75+TI_BKBPB_E!M75+TI_CL_E!M75+TI_BNG_E!M75+TI_LBB_E!M75+TI_CPP_E!M75+TI_GTL_E!M75+TI_NSP_E!M75</f>
        <v>2.116165090283749</v>
      </c>
      <c r="N75" s="37">
        <f>TI_EHG_E!N75+TI_CO_E!N75+TI_BF_E!N75+TI_GW_E!N75+TI_RPI_E!N75+TI_PF_E!N75+TI_BKBPB_E!N75+TI_CL_E!N75+TI_BNG_E!N75+TI_LBB_E!N75+TI_CPP_E!N75+TI_GTL_E!N75+TI_NSP_E!N75</f>
        <v>2.7896818572656921</v>
      </c>
      <c r="O75" s="37">
        <f>TI_EHG_E!O75+TI_CO_E!O75+TI_BF_E!O75+TI_GW_E!O75+TI_RPI_E!O75+TI_PF_E!O75+TI_BKBPB_E!O75+TI_CL_E!O75+TI_BNG_E!O75+TI_LBB_E!O75+TI_CPP_E!O75+TI_GTL_E!O75+TI_NSP_E!O75</f>
        <v>3.4871883061049012</v>
      </c>
      <c r="P75" s="37">
        <f>TI_EHG_E!P75+TI_CO_E!P75+TI_BF_E!P75+TI_GW_E!P75+TI_RPI_E!P75+TI_PF_E!P75+TI_BKBPB_E!P75+TI_CL_E!P75+TI_BNG_E!P75+TI_LBB_E!P75+TI_CPP_E!P75+TI_GTL_E!P75+TI_NSP_E!P75</f>
        <v>2.885296646603611</v>
      </c>
      <c r="Q75" s="37">
        <f>TI_EHG_E!Q75+TI_CO_E!Q75+TI_BF_E!Q75+TI_GW_E!Q75+TI_RPI_E!Q75+TI_PF_E!Q75+TI_BKBPB_E!Q75+TI_CL_E!Q75+TI_BNG_E!Q75+TI_LBB_E!Q75+TI_CPP_E!Q75+TI_GTL_E!Q75+TI_NSP_E!Q75</f>
        <v>3.8311263972484952</v>
      </c>
      <c r="R75" s="37">
        <f>TI_EHG_E!R75+TI_CO_E!R75+TI_BF_E!R75+TI_GW_E!R75+TI_RPI_E!R75+TI_PF_E!R75+TI_BKBPB_E!R75+TI_CL_E!R75+TI_BNG_E!R75+TI_LBB_E!R75+TI_CPP_E!R75+TI_GTL_E!R75+TI_NSP_E!R75</f>
        <v>5.5317282889079955</v>
      </c>
      <c r="S75" s="37">
        <f>TI_EHG_E!S75+TI_CO_E!S75+TI_BF_E!S75+TI_GW_E!S75+TI_RPI_E!S75+TI_PF_E!S75+TI_BKBPB_E!S75+TI_CL_E!S75+TI_BNG_E!S75+TI_LBB_E!S75+TI_CPP_E!S75+TI_GTL_E!S75+TI_NSP_E!S75</f>
        <v>0</v>
      </c>
      <c r="T75" s="37">
        <f>TI_EHG_E!T75+TI_CO_E!T75+TI_BF_E!T75+TI_GW_E!T75+TI_RPI_E!T75+TI_PF_E!T75+TI_BKBPB_E!T75+TI_CL_E!T75+TI_BNG_E!T75+TI_LBB_E!T75+TI_CPP_E!T75+TI_GTL_E!T75+TI_NSP_E!T75</f>
        <v>0</v>
      </c>
      <c r="U75" s="37">
        <f>TI_EHG_E!U75+TI_CO_E!U75+TI_BF_E!U75+TI_GW_E!U75+TI_RPI_E!U75+TI_PF_E!U75+TI_BKBPB_E!U75+TI_CL_E!U75+TI_BNG_E!U75+TI_LBB_E!U75+TI_CPP_E!U75+TI_GTL_E!U75+TI_NSP_E!U75</f>
        <v>0</v>
      </c>
      <c r="V75" s="37">
        <f>TI_EHG_E!V75+TI_CO_E!V75+TI_BF_E!V75+TI_GW_E!V75+TI_RPI_E!V75+TI_PF_E!V75+TI_BKBPB_E!V75+TI_CL_E!V75+TI_BNG_E!V75+TI_LBB_E!V75+TI_CPP_E!V75+TI_GTL_E!V75+TI_NSP_E!V75</f>
        <v>0</v>
      </c>
      <c r="W75" s="37">
        <f>TI_EHG_E!W75+TI_CO_E!W75+TI_BF_E!W75+TI_GW_E!W75+TI_RPI_E!W75+TI_PF_E!W75+TI_BKBPB_E!W75+TI_CL_E!W75+TI_BNG_E!W75+TI_LBB_E!W75+TI_CPP_E!W75+TI_GTL_E!W75+TI_NSP_E!W75</f>
        <v>0</v>
      </c>
      <c r="X75" s="37">
        <f>TI_EHG_E!X75+TI_CO_E!X75+TI_BF_E!X75+TI_GW_E!X75+TI_RPI_E!X75+TI_PF_E!X75+TI_BKBPB_E!X75+TI_CL_E!X75+TI_BNG_E!X75+TI_LBB_E!X75+TI_CPP_E!X75+TI_GTL_E!X75+TI_NSP_E!X75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TI_EHG_E!C76+TI_CO_E!C76+TI_BF_E!C76+TI_GW_E!C76+TI_RPI_E!C76+TI_PF_E!C76+TI_BKBPB_E!C76+TI_CL_E!C76+TI_BNG_E!C76+TI_LBB_E!C76+TI_CPP_E!C76+TI_GTL_E!C76+TI_NSP_E!C76</f>
        <v>47.979363714531381</v>
      </c>
      <c r="D76" s="40">
        <f>TI_EHG_E!D76+TI_CO_E!D76+TI_BF_E!D76+TI_GW_E!D76+TI_RPI_E!D76+TI_PF_E!D76+TI_BKBPB_E!D76+TI_CL_E!D76+TI_BNG_E!D76+TI_LBB_E!D76+TI_CPP_E!D76+TI_GTL_E!D76+TI_NSP_E!D76</f>
        <v>41.702493551160792</v>
      </c>
      <c r="E76" s="40">
        <f>TI_EHG_E!E76+TI_CO_E!E76+TI_BF_E!E76+TI_GW_E!E76+TI_RPI_E!E76+TI_PF_E!E76+TI_BKBPB_E!E76+TI_CL_E!E76+TI_BNG_E!E76+TI_LBB_E!E76+TI_CPP_E!E76+TI_GTL_E!E76+TI_NSP_E!E76</f>
        <v>57.609630266552017</v>
      </c>
      <c r="F76" s="40">
        <f>TI_EHG_E!F76+TI_CO_E!F76+TI_BF_E!F76+TI_GW_E!F76+TI_RPI_E!F76+TI_PF_E!F76+TI_BKBPB_E!F76+TI_CL_E!F76+TI_BNG_E!F76+TI_LBB_E!F76+TI_CPP_E!F76+TI_GTL_E!F76+TI_NSP_E!F76</f>
        <v>41.702493551160792</v>
      </c>
      <c r="G76" s="40">
        <f>TI_EHG_E!G76+TI_CO_E!G76+TI_BF_E!G76+TI_GW_E!G76+TI_RPI_E!G76+TI_PF_E!G76+TI_BKBPB_E!G76+TI_CL_E!G76+TI_BNG_E!G76+TI_LBB_E!G76+TI_CPP_E!G76+TI_GTL_E!G76+TI_NSP_E!G76</f>
        <v>35.081685296646597</v>
      </c>
      <c r="H76" s="40">
        <f>TI_EHG_E!H76+TI_CO_E!H76+TI_BF_E!H76+TI_GW_E!H76+TI_RPI_E!H76+TI_PF_E!H76+TI_BKBPB_E!H76+TI_CL_E!H76+TI_BNG_E!H76+TI_LBB_E!H76+TI_CPP_E!H76+TI_GTL_E!H76+TI_NSP_E!H76</f>
        <v>48.839208942390357</v>
      </c>
      <c r="I76" s="40">
        <f>TI_EHG_E!I76+TI_CO_E!I76+TI_BF_E!I76+TI_GW_E!I76+TI_RPI_E!I76+TI_PF_E!I76+TI_BKBPB_E!I76+TI_CL_E!I76+TI_BNG_E!I76+TI_LBB_E!I76+TI_CPP_E!I76+TI_GTL_E!I76+TI_NSP_E!I76</f>
        <v>60.447119518486673</v>
      </c>
      <c r="J76" s="40">
        <f>TI_EHG_E!J76+TI_CO_E!J76+TI_BF_E!J76+TI_GW_E!J76+TI_RPI_E!J76+TI_PF_E!J76+TI_BKBPB_E!J76+TI_CL_E!J76+TI_BNG_E!J76+TI_LBB_E!J76+TI_CPP_E!J76+TI_GTL_E!J76+TI_NSP_E!J76</f>
        <v>46.431642304385207</v>
      </c>
      <c r="K76" s="40">
        <f>TI_EHG_E!K76+TI_CO_E!K76+TI_BF_E!K76+TI_GW_E!K76+TI_RPI_E!K76+TI_PF_E!K76+TI_BKBPB_E!K76+TI_CL_E!K76+TI_BNG_E!K76+TI_LBB_E!K76+TI_CPP_E!K76+TI_GTL_E!K76+TI_NSP_E!K76</f>
        <v>54.944110060189161</v>
      </c>
      <c r="L76" s="40">
        <f>TI_EHG_E!L76+TI_CO_E!L76+TI_BF_E!L76+TI_GW_E!L76+TI_RPI_E!L76+TI_PF_E!L76+TI_BKBPB_E!L76+TI_CL_E!L76+TI_BNG_E!L76+TI_LBB_E!L76+TI_CPP_E!L76+TI_GTL_E!L76+TI_NSP_E!L76</f>
        <v>79.87962166809973</v>
      </c>
      <c r="M76" s="40">
        <f>TI_EHG_E!M76+TI_CO_E!M76+TI_BF_E!M76+TI_GW_E!M76+TI_RPI_E!M76+TI_PF_E!M76+TI_BKBPB_E!M76+TI_CL_E!M76+TI_BNG_E!M76+TI_LBB_E!M76+TI_CPP_E!M76+TI_GTL_E!M76+TI_NSP_E!M76</f>
        <v>44.02407566638005</v>
      </c>
      <c r="N76" s="40">
        <f>TI_EHG_E!N76+TI_CO_E!N76+TI_BF_E!N76+TI_GW_E!N76+TI_RPI_E!N76+TI_PF_E!N76+TI_BKBPB_E!N76+TI_CL_E!N76+TI_BNG_E!N76+TI_LBB_E!N76+TI_CPP_E!N76+TI_GTL_E!N76+TI_NSP_E!N76</f>
        <v>63.370593293207222</v>
      </c>
      <c r="O76" s="40">
        <f>TI_EHG_E!O76+TI_CO_E!O76+TI_BF_E!O76+TI_GW_E!O76+TI_RPI_E!O76+TI_PF_E!O76+TI_BKBPB_E!O76+TI_CL_E!O76+TI_BNG_E!O76+TI_LBB_E!O76+TI_CPP_E!O76+TI_GTL_E!O76+TI_NSP_E!O76</f>
        <v>114.4453998280309</v>
      </c>
      <c r="P76" s="40">
        <f>TI_EHG_E!P76+TI_CO_E!P76+TI_BF_E!P76+TI_GW_E!P76+TI_RPI_E!P76+TI_PF_E!P76+TI_BKBPB_E!P76+TI_CL_E!P76+TI_BNG_E!P76+TI_LBB_E!P76+TI_CPP_E!P76+TI_GTL_E!P76+TI_NSP_E!P76</f>
        <v>125.451418744626</v>
      </c>
      <c r="Q76" s="40">
        <f>TI_EHG_E!Q76+TI_CO_E!Q76+TI_BF_E!Q76+TI_GW_E!Q76+TI_RPI_E!Q76+TI_PF_E!Q76+TI_BKBPB_E!Q76+TI_CL_E!Q76+TI_BNG_E!Q76+TI_LBB_E!Q76+TI_CPP_E!Q76+TI_GTL_E!Q76+TI_NSP_E!Q76</f>
        <v>92.949269131556321</v>
      </c>
      <c r="R76" s="40">
        <f>TI_EHG_E!R76+TI_CO_E!R76+TI_BF_E!R76+TI_GW_E!R76+TI_RPI_E!R76+TI_PF_E!R76+TI_BKBPB_E!R76+TI_CL_E!R76+TI_BNG_E!R76+TI_LBB_E!R76+TI_CPP_E!R76+TI_GTL_E!R76+TI_NSP_E!R76</f>
        <v>125.5374032674119</v>
      </c>
      <c r="S76" s="40">
        <f>TI_EHG_E!S76+TI_CO_E!S76+TI_BF_E!S76+TI_GW_E!S76+TI_RPI_E!S76+TI_PF_E!S76+TI_BKBPB_E!S76+TI_CL_E!S76+TI_BNG_E!S76+TI_LBB_E!S76+TI_CPP_E!S76+TI_GTL_E!S76+TI_NSP_E!S76</f>
        <v>130.69647463456579</v>
      </c>
      <c r="T76" s="40">
        <f>TI_EHG_E!T76+TI_CO_E!T76+TI_BF_E!T76+TI_GW_E!T76+TI_RPI_E!T76+TI_PF_E!T76+TI_BKBPB_E!T76+TI_CL_E!T76+TI_BNG_E!T76+TI_LBB_E!T76+TI_CPP_E!T76+TI_GTL_E!T76+TI_NSP_E!T76</f>
        <v>191.22089423903691</v>
      </c>
      <c r="U76" s="40">
        <f>TI_EHG_E!U76+TI_CO_E!U76+TI_BF_E!U76+TI_GW_E!U76+TI_RPI_E!U76+TI_PF_E!U76+TI_BKBPB_E!U76+TI_CL_E!U76+TI_BNG_E!U76+TI_LBB_E!U76+TI_CPP_E!U76+TI_GTL_E!U76+TI_NSP_E!U76</f>
        <v>136.1322441960447</v>
      </c>
      <c r="V76" s="40">
        <f>TI_EHG_E!V76+TI_CO_E!V76+TI_BF_E!V76+TI_GW_E!V76+TI_RPI_E!V76+TI_PF_E!V76+TI_BKBPB_E!V76+TI_CL_E!V76+TI_BNG_E!V76+TI_LBB_E!V76+TI_CPP_E!V76+TI_GTL_E!V76+TI_NSP_E!V76</f>
        <v>157.0687876182287</v>
      </c>
      <c r="W76" s="40">
        <f>TI_EHG_E!W76+TI_CO_E!W76+TI_BF_E!W76+TI_GW_E!W76+TI_RPI_E!W76+TI_PF_E!W76+TI_BKBPB_E!W76+TI_CL_E!W76+TI_BNG_E!W76+TI_LBB_E!W76+TI_CPP_E!W76+TI_GTL_E!W76+TI_NSP_E!W76</f>
        <v>170.86371453138429</v>
      </c>
      <c r="X76" s="40">
        <f>TI_EHG_E!X76+TI_CO_E!X76+TI_BF_E!X76+TI_GW_E!X76+TI_RPI_E!X76+TI_PF_E!X76+TI_BKBPB_E!X76+TI_CL_E!X76+TI_BNG_E!X76+TI_LBB_E!X76+TI_CPP_E!X76+TI_GTL_E!X76+TI_NSP_E!X76</f>
        <v>170.54548581255369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206</v>
      </c>
      <c r="B1" s="4" t="s">
        <v>327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7675.0528804815121</v>
      </c>
      <c r="D2" s="31">
        <f t="shared" ref="D2:W2" si="1">SUM(D3,D17,D22,D25,D26,D51,D52,D71,D74,D75,D76)</f>
        <v>7920.9975064488381</v>
      </c>
      <c r="E2" s="31">
        <f t="shared" si="1"/>
        <v>8492.5423043852115</v>
      </c>
      <c r="F2" s="31">
        <f t="shared" si="1"/>
        <v>7825.0493551160789</v>
      </c>
      <c r="G2" s="31">
        <f t="shared" si="1"/>
        <v>7896.4527944969896</v>
      </c>
      <c r="H2" s="31">
        <f t="shared" si="1"/>
        <v>8650.7464316423047</v>
      </c>
      <c r="I2" s="31">
        <f t="shared" si="1"/>
        <v>8296.9517626827164</v>
      </c>
      <c r="J2" s="31">
        <f t="shared" si="1"/>
        <v>7894.4413585554594</v>
      </c>
      <c r="K2" s="31">
        <f t="shared" si="1"/>
        <v>7682.2136715391234</v>
      </c>
      <c r="L2" s="31">
        <f t="shared" si="1"/>
        <v>8321.6784178847793</v>
      </c>
      <c r="M2" s="31">
        <f t="shared" si="1"/>
        <v>8066.8656921754082</v>
      </c>
      <c r="N2" s="31">
        <f t="shared" si="1"/>
        <v>8234.3421324161645</v>
      </c>
      <c r="O2" s="31">
        <f t="shared" si="1"/>
        <v>7833.118056749784</v>
      </c>
      <c r="P2" s="31">
        <f t="shared" si="1"/>
        <v>7952.0768701633706</v>
      </c>
      <c r="Q2" s="31">
        <f t="shared" si="1"/>
        <v>8040.5094582975062</v>
      </c>
      <c r="R2" s="31">
        <f t="shared" si="1"/>
        <v>8610.1952708512454</v>
      </c>
      <c r="S2" s="31">
        <f t="shared" si="1"/>
        <v>9156.6056749785021</v>
      </c>
      <c r="T2" s="31">
        <f t="shared" si="1"/>
        <v>9788.9131556319862</v>
      </c>
      <c r="U2" s="31">
        <f t="shared" si="1"/>
        <v>9316.0709372312976</v>
      </c>
      <c r="V2" s="31">
        <f t="shared" si="1"/>
        <v>8038.0139294926903</v>
      </c>
      <c r="W2" s="31">
        <f t="shared" si="1"/>
        <v>7702.1946689595861</v>
      </c>
      <c r="X2" s="31">
        <f t="shared" ref="X2" si="2">SUM(X3,X17,X22,X25,X26,X51,X52,X71,X74,X75,X76)</f>
        <v>7148.343422184008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3197.725279449699</v>
      </c>
      <c r="D3" s="34">
        <f t="shared" ref="D3:W3" si="4">SUM(D4,D8,D11)</f>
        <v>2960.8796216680989</v>
      </c>
      <c r="E3" s="34">
        <f t="shared" si="4"/>
        <v>3298.4181427343078</v>
      </c>
      <c r="F3" s="34">
        <f t="shared" si="4"/>
        <v>3137.799656061909</v>
      </c>
      <c r="G3" s="34">
        <f t="shared" si="4"/>
        <v>3226.692691315563</v>
      </c>
      <c r="H3" s="34">
        <f t="shared" si="4"/>
        <v>3318.8839208942391</v>
      </c>
      <c r="I3" s="34">
        <f t="shared" si="4"/>
        <v>3275.9749785038689</v>
      </c>
      <c r="J3" s="34">
        <f t="shared" si="4"/>
        <v>2707.3138435081678</v>
      </c>
      <c r="K3" s="34">
        <f t="shared" si="4"/>
        <v>2444.7394668959591</v>
      </c>
      <c r="L3" s="34">
        <f t="shared" si="4"/>
        <v>2833.8901977644018</v>
      </c>
      <c r="M3" s="34">
        <f t="shared" si="4"/>
        <v>1597.306534823731</v>
      </c>
      <c r="N3" s="34">
        <f t="shared" si="4"/>
        <v>2200.5794496990538</v>
      </c>
      <c r="O3" s="34">
        <f t="shared" si="4"/>
        <v>2909.130954428203</v>
      </c>
      <c r="P3" s="34">
        <f t="shared" si="4"/>
        <v>2625.0914875322442</v>
      </c>
      <c r="Q3" s="34">
        <f t="shared" si="4"/>
        <v>2666.490369733448</v>
      </c>
      <c r="R3" s="34">
        <f t="shared" si="4"/>
        <v>3245.9057609630258</v>
      </c>
      <c r="S3" s="34">
        <f t="shared" si="4"/>
        <v>2832.549871023215</v>
      </c>
      <c r="T3" s="34">
        <f t="shared" si="4"/>
        <v>3236.51728288908</v>
      </c>
      <c r="U3" s="34">
        <f t="shared" si="4"/>
        <v>2684.488650042992</v>
      </c>
      <c r="V3" s="34">
        <f t="shared" si="4"/>
        <v>1237.9275150472911</v>
      </c>
      <c r="W3" s="34">
        <f t="shared" si="4"/>
        <v>556.09191745485805</v>
      </c>
      <c r="X3" s="34">
        <f t="shared" ref="X3" si="5">SUM(X4,X8,X11)</f>
        <v>185.46397248495271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3197.725279449699</v>
      </c>
      <c r="D4" s="29">
        <f t="shared" ref="D4:W4" si="7">SUM(D5:D7)</f>
        <v>2960.8796216680989</v>
      </c>
      <c r="E4" s="29">
        <f t="shared" si="7"/>
        <v>3298.4181427343078</v>
      </c>
      <c r="F4" s="29">
        <f t="shared" si="7"/>
        <v>3137.799656061909</v>
      </c>
      <c r="G4" s="29">
        <f t="shared" si="7"/>
        <v>3226.692691315563</v>
      </c>
      <c r="H4" s="29">
        <f t="shared" si="7"/>
        <v>3318.8839208942391</v>
      </c>
      <c r="I4" s="29">
        <f t="shared" si="7"/>
        <v>3275.9749785038689</v>
      </c>
      <c r="J4" s="29">
        <f t="shared" si="7"/>
        <v>2707.3138435081678</v>
      </c>
      <c r="K4" s="29">
        <f t="shared" si="7"/>
        <v>2444.7394668959591</v>
      </c>
      <c r="L4" s="29">
        <f t="shared" si="7"/>
        <v>2833.8901977644018</v>
      </c>
      <c r="M4" s="29">
        <f t="shared" si="7"/>
        <v>1597.306534823731</v>
      </c>
      <c r="N4" s="29">
        <f t="shared" si="7"/>
        <v>2200.5794496990538</v>
      </c>
      <c r="O4" s="29">
        <f t="shared" si="7"/>
        <v>2909.130954428203</v>
      </c>
      <c r="P4" s="29">
        <f t="shared" si="7"/>
        <v>2625.0914875322442</v>
      </c>
      <c r="Q4" s="29">
        <f t="shared" si="7"/>
        <v>2666.490369733448</v>
      </c>
      <c r="R4" s="29">
        <f t="shared" si="7"/>
        <v>3245.9057609630258</v>
      </c>
      <c r="S4" s="29">
        <f t="shared" si="7"/>
        <v>2832.549871023215</v>
      </c>
      <c r="T4" s="29">
        <f t="shared" si="7"/>
        <v>3236.51728288908</v>
      </c>
      <c r="U4" s="29">
        <f t="shared" si="7"/>
        <v>2684.488650042992</v>
      </c>
      <c r="V4" s="29">
        <f t="shared" si="7"/>
        <v>1237.9275150472911</v>
      </c>
      <c r="W4" s="29">
        <f t="shared" si="7"/>
        <v>556.09191745485805</v>
      </c>
      <c r="X4" s="29">
        <f t="shared" ref="X4" si="8">SUM(X5:X7)</f>
        <v>185.46397248495271</v>
      </c>
    </row>
    <row r="5" spans="1:24" ht="11.25" customHeight="1" x14ac:dyDescent="0.2">
      <c r="A5" s="41" t="s">
        <v>5</v>
      </c>
      <c r="B5" s="9" t="s">
        <v>6</v>
      </c>
      <c r="C5" s="10">
        <f>TI_EHG_E_E!C5+TI_EHG_CHP_E!C5+TI_EHG_H_E!C5+TI_EHG_EDHP!C5+TI_EHG_EB!C5+TI_EHG_EPS!C5+TI_EHG_DHEP!C5</f>
        <v>0</v>
      </c>
      <c r="D5" s="10">
        <f>TI_EHG_E_E!D5+TI_EHG_CHP_E!D5+TI_EHG_H_E!D5+TI_EHG_EDHP!D5+TI_EHG_EB!D5+TI_EHG_EPS!D5+TI_EHG_DHEP!D5</f>
        <v>0</v>
      </c>
      <c r="E5" s="10">
        <f>TI_EHG_E_E!E5+TI_EHG_CHP_E!E5+TI_EHG_H_E!E5+TI_EHG_EDHP!E5+TI_EHG_EB!E5+TI_EHG_EPS!E5+TI_EHG_DHEP!E5</f>
        <v>0</v>
      </c>
      <c r="F5" s="10">
        <f>TI_EHG_E_E!F5+TI_EHG_CHP_E!F5+TI_EHG_H_E!F5+TI_EHG_EDHP!F5+TI_EHG_EB!F5+TI_EHG_EPS!F5+TI_EHG_DHEP!F5</f>
        <v>0</v>
      </c>
      <c r="G5" s="10">
        <f>TI_EHG_E_E!G5+TI_EHG_CHP_E!G5+TI_EHG_H_E!G5+TI_EHG_EDHP!G5+TI_EHG_EB!G5+TI_EHG_EPS!G5+TI_EHG_DHEP!G5</f>
        <v>0</v>
      </c>
      <c r="H5" s="10">
        <f>TI_EHG_E_E!H5+TI_EHG_CHP_E!H5+TI_EHG_H_E!H5+TI_EHG_EDHP!H5+TI_EHG_EB!H5+TI_EHG_EPS!H5+TI_EHG_DHEP!H5</f>
        <v>0</v>
      </c>
      <c r="I5" s="10">
        <f>TI_EHG_E_E!I5+TI_EHG_CHP_E!I5+TI_EHG_H_E!I5+TI_EHG_EDHP!I5+TI_EHG_EB!I5+TI_EHG_EPS!I5+TI_EHG_DHEP!I5</f>
        <v>0</v>
      </c>
      <c r="J5" s="10">
        <f>TI_EHG_E_E!J5+TI_EHG_CHP_E!J5+TI_EHG_H_E!J5+TI_EHG_EDHP!J5+TI_EHG_EB!J5+TI_EHG_EPS!J5+TI_EHG_DHEP!J5</f>
        <v>0</v>
      </c>
      <c r="K5" s="10">
        <f>TI_EHG_E_E!K5+TI_EHG_CHP_E!K5+TI_EHG_H_E!K5+TI_EHG_EDHP!K5+TI_EHG_EB!K5+TI_EHG_EPS!K5+TI_EHG_DHEP!K5</f>
        <v>0</v>
      </c>
      <c r="L5" s="10">
        <f>TI_EHG_E_E!L5+TI_EHG_CHP_E!L5+TI_EHG_H_E!L5+TI_EHG_EDHP!L5+TI_EHG_EB!L5+TI_EHG_EPS!L5+TI_EHG_DHEP!L5</f>
        <v>0</v>
      </c>
      <c r="M5" s="10">
        <f>TI_EHG_E_E!M5+TI_EHG_CHP_E!M5+TI_EHG_H_E!M5+TI_EHG_EDHP!M5+TI_EHG_EB!M5+TI_EHG_EPS!M5+TI_EHG_DHEP!M5</f>
        <v>0</v>
      </c>
      <c r="N5" s="10">
        <f>TI_EHG_E_E!N5+TI_EHG_CHP_E!N5+TI_EHG_H_E!N5+TI_EHG_EDHP!N5+TI_EHG_EB!N5+TI_EHG_EPS!N5+TI_EHG_DHEP!N5</f>
        <v>0</v>
      </c>
      <c r="O5" s="10">
        <f>TI_EHG_E_E!O5+TI_EHG_CHP_E!O5+TI_EHG_H_E!O5+TI_EHG_EDHP!O5+TI_EHG_EB!O5+TI_EHG_EPS!O5+TI_EHG_DHEP!O5</f>
        <v>0</v>
      </c>
      <c r="P5" s="10">
        <f>TI_EHG_E_E!P5+TI_EHG_CHP_E!P5+TI_EHG_H_E!P5+TI_EHG_EDHP!P5+TI_EHG_EB!P5+TI_EHG_EPS!P5+TI_EHG_DHEP!P5</f>
        <v>0</v>
      </c>
      <c r="Q5" s="10">
        <f>TI_EHG_E_E!Q5+TI_EHG_CHP_E!Q5+TI_EHG_H_E!Q5+TI_EHG_EDHP!Q5+TI_EHG_EB!Q5+TI_EHG_EPS!Q5+TI_EHG_DHEP!Q5</f>
        <v>0</v>
      </c>
      <c r="R5" s="10">
        <f>TI_EHG_E_E!R5+TI_EHG_CHP_E!R5+TI_EHG_H_E!R5+TI_EHG_EDHP!R5+TI_EHG_EB!R5+TI_EHG_EPS!R5+TI_EHG_DHEP!R5</f>
        <v>0</v>
      </c>
      <c r="S5" s="10">
        <f>TI_EHG_E_E!S5+TI_EHG_CHP_E!S5+TI_EHG_H_E!S5+TI_EHG_EDHP!S5+TI_EHG_EB!S5+TI_EHG_EPS!S5+TI_EHG_DHEP!S5</f>
        <v>0</v>
      </c>
      <c r="T5" s="10">
        <f>TI_EHG_E_E!T5+TI_EHG_CHP_E!T5+TI_EHG_H_E!T5+TI_EHG_EDHP!T5+TI_EHG_EB!T5+TI_EHG_EPS!T5+TI_EHG_DHEP!T5</f>
        <v>0</v>
      </c>
      <c r="U5" s="10">
        <f>TI_EHG_E_E!U5+TI_EHG_CHP_E!U5+TI_EHG_H_E!U5+TI_EHG_EDHP!U5+TI_EHG_EB!U5+TI_EHG_EPS!U5+TI_EHG_DHEP!U5</f>
        <v>0</v>
      </c>
      <c r="V5" s="10">
        <f>TI_EHG_E_E!V5+TI_EHG_CHP_E!V5+TI_EHG_H_E!V5+TI_EHG_EDHP!V5+TI_EHG_EB!V5+TI_EHG_EPS!V5+TI_EHG_DHEP!V5</f>
        <v>0</v>
      </c>
      <c r="W5" s="10">
        <f>TI_EHG_E_E!W5+TI_EHG_CHP_E!W5+TI_EHG_H_E!W5+TI_EHG_EDHP!W5+TI_EHG_EB!W5+TI_EHG_EPS!W5+TI_EHG_DHEP!W5</f>
        <v>0</v>
      </c>
      <c r="X5" s="10">
        <f>TI_EHG_E_E!X5+TI_EHG_CHP_E!X5+TI_EHG_H_E!X5+TI_EHG_EDHP!X5+TI_EHG_EB!X5+TI_EHG_EPS!X5+TI_EHG_DHEP!X5</f>
        <v>0</v>
      </c>
    </row>
    <row r="6" spans="1:24" ht="11.25" customHeight="1" x14ac:dyDescent="0.2">
      <c r="A6" s="41" t="s">
        <v>7</v>
      </c>
      <c r="B6" s="9" t="s">
        <v>8</v>
      </c>
      <c r="C6" s="10">
        <f>TI_EHG_E_E!C6+TI_EHG_CHP_E!C6+TI_EHG_H_E!C6+TI_EHG_EDHP!C6+TI_EHG_EB!C6+TI_EHG_EPS!C6+TI_EHG_DHEP!C6</f>
        <v>0</v>
      </c>
      <c r="D6" s="10">
        <f>TI_EHG_E_E!D6+TI_EHG_CHP_E!D6+TI_EHG_H_E!D6+TI_EHG_EDHP!D6+TI_EHG_EB!D6+TI_EHG_EPS!D6+TI_EHG_DHEP!D6</f>
        <v>0</v>
      </c>
      <c r="E6" s="10">
        <f>TI_EHG_E_E!E6+TI_EHG_CHP_E!E6+TI_EHG_H_E!E6+TI_EHG_EDHP!E6+TI_EHG_EB!E6+TI_EHG_EPS!E6+TI_EHG_DHEP!E6</f>
        <v>0</v>
      </c>
      <c r="F6" s="10">
        <f>TI_EHG_E_E!F6+TI_EHG_CHP_E!F6+TI_EHG_H_E!F6+TI_EHG_EDHP!F6+TI_EHG_EB!F6+TI_EHG_EPS!F6+TI_EHG_DHEP!F6</f>
        <v>0</v>
      </c>
      <c r="G6" s="10">
        <f>TI_EHG_E_E!G6+TI_EHG_CHP_E!G6+TI_EHG_H_E!G6+TI_EHG_EDHP!G6+TI_EHG_EB!G6+TI_EHG_EPS!G6+TI_EHG_DHEP!G6</f>
        <v>0</v>
      </c>
      <c r="H6" s="10">
        <f>TI_EHG_E_E!H6+TI_EHG_CHP_E!H6+TI_EHG_H_E!H6+TI_EHG_EDHP!H6+TI_EHG_EB!H6+TI_EHG_EPS!H6+TI_EHG_DHEP!H6</f>
        <v>0</v>
      </c>
      <c r="I6" s="10">
        <f>TI_EHG_E_E!I6+TI_EHG_CHP_E!I6+TI_EHG_H_E!I6+TI_EHG_EDHP!I6+TI_EHG_EB!I6+TI_EHG_EPS!I6+TI_EHG_DHEP!I6</f>
        <v>0</v>
      </c>
      <c r="J6" s="10">
        <f>TI_EHG_E_E!J6+TI_EHG_CHP_E!J6+TI_EHG_H_E!J6+TI_EHG_EDHP!J6+TI_EHG_EB!J6+TI_EHG_EPS!J6+TI_EHG_DHEP!J6</f>
        <v>0</v>
      </c>
      <c r="K6" s="10">
        <f>TI_EHG_E_E!K6+TI_EHG_CHP_E!K6+TI_EHG_H_E!K6+TI_EHG_EDHP!K6+TI_EHG_EB!K6+TI_EHG_EPS!K6+TI_EHG_DHEP!K6</f>
        <v>0</v>
      </c>
      <c r="L6" s="10">
        <f>TI_EHG_E_E!L6+TI_EHG_CHP_E!L6+TI_EHG_H_E!L6+TI_EHG_EDHP!L6+TI_EHG_EB!L6+TI_EHG_EPS!L6+TI_EHG_DHEP!L6</f>
        <v>0</v>
      </c>
      <c r="M6" s="10">
        <f>TI_EHG_E_E!M6+TI_EHG_CHP_E!M6+TI_EHG_H_E!M6+TI_EHG_EDHP!M6+TI_EHG_EB!M6+TI_EHG_EPS!M6+TI_EHG_DHEP!M6</f>
        <v>0</v>
      </c>
      <c r="N6" s="10">
        <f>TI_EHG_E_E!N6+TI_EHG_CHP_E!N6+TI_EHG_H_E!N6+TI_EHG_EDHP!N6+TI_EHG_EB!N6+TI_EHG_EPS!N6+TI_EHG_DHEP!N6</f>
        <v>0</v>
      </c>
      <c r="O6" s="10">
        <f>TI_EHG_E_E!O6+TI_EHG_CHP_E!O6+TI_EHG_H_E!O6+TI_EHG_EDHP!O6+TI_EHG_EB!O6+TI_EHG_EPS!O6+TI_EHG_DHEP!O6</f>
        <v>0</v>
      </c>
      <c r="P6" s="10">
        <f>TI_EHG_E_E!P6+TI_EHG_CHP_E!P6+TI_EHG_H_E!P6+TI_EHG_EDHP!P6+TI_EHG_EB!P6+TI_EHG_EPS!P6+TI_EHG_DHEP!P6</f>
        <v>0</v>
      </c>
      <c r="Q6" s="10">
        <f>TI_EHG_E_E!Q6+TI_EHG_CHP_E!Q6+TI_EHG_H_E!Q6+TI_EHG_EDHP!Q6+TI_EHG_EB!Q6+TI_EHG_EPS!Q6+TI_EHG_DHEP!Q6</f>
        <v>0</v>
      </c>
      <c r="R6" s="10">
        <f>TI_EHG_E_E!R6+TI_EHG_CHP_E!R6+TI_EHG_H_E!R6+TI_EHG_EDHP!R6+TI_EHG_EB!R6+TI_EHG_EPS!R6+TI_EHG_DHEP!R6</f>
        <v>0</v>
      </c>
      <c r="S6" s="10">
        <f>TI_EHG_E_E!S6+TI_EHG_CHP_E!S6+TI_EHG_H_E!S6+TI_EHG_EDHP!S6+TI_EHG_EB!S6+TI_EHG_EPS!S6+TI_EHG_DHEP!S6</f>
        <v>0</v>
      </c>
      <c r="T6" s="10">
        <f>TI_EHG_E_E!T6+TI_EHG_CHP_E!T6+TI_EHG_H_E!T6+TI_EHG_EDHP!T6+TI_EHG_EB!T6+TI_EHG_EPS!T6+TI_EHG_DHEP!T6</f>
        <v>0</v>
      </c>
      <c r="U6" s="10">
        <f>TI_EHG_E_E!U6+TI_EHG_CHP_E!U6+TI_EHG_H_E!U6+TI_EHG_EDHP!U6+TI_EHG_EB!U6+TI_EHG_EPS!U6+TI_EHG_DHEP!U6</f>
        <v>0</v>
      </c>
      <c r="V6" s="10">
        <f>TI_EHG_E_E!V6+TI_EHG_CHP_E!V6+TI_EHG_H_E!V6+TI_EHG_EDHP!V6+TI_EHG_EB!V6+TI_EHG_EPS!V6+TI_EHG_DHEP!V6</f>
        <v>0</v>
      </c>
      <c r="W6" s="10">
        <f>TI_EHG_E_E!W6+TI_EHG_CHP_E!W6+TI_EHG_H_E!W6+TI_EHG_EDHP!W6+TI_EHG_EB!W6+TI_EHG_EPS!W6+TI_EHG_DHEP!W6</f>
        <v>0</v>
      </c>
      <c r="X6" s="10">
        <f>TI_EHG_E_E!X6+TI_EHG_CHP_E!X6+TI_EHG_H_E!X6+TI_EHG_EDHP!X6+TI_EHG_EB!X6+TI_EHG_EPS!X6+TI_EHG_DHEP!X6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TI_EHG_E_E!C7+TI_EHG_CHP_E!C7+TI_EHG_H_E!C7+TI_EHG_EDHP!C7+TI_EHG_EB!C7+TI_EHG_EPS!C7+TI_EHG_DHEP!C7</f>
        <v>3197.725279449699</v>
      </c>
      <c r="D7" s="10">
        <f>TI_EHG_E_E!D7+TI_EHG_CHP_E!D7+TI_EHG_H_E!D7+TI_EHG_EDHP!D7+TI_EHG_EB!D7+TI_EHG_EPS!D7+TI_EHG_DHEP!D7</f>
        <v>2960.8796216680989</v>
      </c>
      <c r="E7" s="10">
        <f>TI_EHG_E_E!E7+TI_EHG_CHP_E!E7+TI_EHG_H_E!E7+TI_EHG_EDHP!E7+TI_EHG_EB!E7+TI_EHG_EPS!E7+TI_EHG_DHEP!E7</f>
        <v>3298.4181427343078</v>
      </c>
      <c r="F7" s="10">
        <f>TI_EHG_E_E!F7+TI_EHG_CHP_E!F7+TI_EHG_H_E!F7+TI_EHG_EDHP!F7+TI_EHG_EB!F7+TI_EHG_EPS!F7+TI_EHG_DHEP!F7</f>
        <v>3137.799656061909</v>
      </c>
      <c r="G7" s="10">
        <f>TI_EHG_E_E!G7+TI_EHG_CHP_E!G7+TI_EHG_H_E!G7+TI_EHG_EDHP!G7+TI_EHG_EB!G7+TI_EHG_EPS!G7+TI_EHG_DHEP!G7</f>
        <v>3226.692691315563</v>
      </c>
      <c r="H7" s="10">
        <f>TI_EHG_E_E!H7+TI_EHG_CHP_E!H7+TI_EHG_H_E!H7+TI_EHG_EDHP!H7+TI_EHG_EB!H7+TI_EHG_EPS!H7+TI_EHG_DHEP!H7</f>
        <v>3318.8839208942391</v>
      </c>
      <c r="I7" s="10">
        <f>TI_EHG_E_E!I7+TI_EHG_CHP_E!I7+TI_EHG_H_E!I7+TI_EHG_EDHP!I7+TI_EHG_EB!I7+TI_EHG_EPS!I7+TI_EHG_DHEP!I7</f>
        <v>3275.9749785038689</v>
      </c>
      <c r="J7" s="10">
        <f>TI_EHG_E_E!J7+TI_EHG_CHP_E!J7+TI_EHG_H_E!J7+TI_EHG_EDHP!J7+TI_EHG_EB!J7+TI_EHG_EPS!J7+TI_EHG_DHEP!J7</f>
        <v>2707.3138435081678</v>
      </c>
      <c r="K7" s="10">
        <f>TI_EHG_E_E!K7+TI_EHG_CHP_E!K7+TI_EHG_H_E!K7+TI_EHG_EDHP!K7+TI_EHG_EB!K7+TI_EHG_EPS!K7+TI_EHG_DHEP!K7</f>
        <v>2444.7394668959591</v>
      </c>
      <c r="L7" s="10">
        <f>TI_EHG_E_E!L7+TI_EHG_CHP_E!L7+TI_EHG_H_E!L7+TI_EHG_EDHP!L7+TI_EHG_EB!L7+TI_EHG_EPS!L7+TI_EHG_DHEP!L7</f>
        <v>2833.8901977644018</v>
      </c>
      <c r="M7" s="10">
        <f>TI_EHG_E_E!M7+TI_EHG_CHP_E!M7+TI_EHG_H_E!M7+TI_EHG_EDHP!M7+TI_EHG_EB!M7+TI_EHG_EPS!M7+TI_EHG_DHEP!M7</f>
        <v>1597.306534823731</v>
      </c>
      <c r="N7" s="10">
        <f>TI_EHG_E_E!N7+TI_EHG_CHP_E!N7+TI_EHG_H_E!N7+TI_EHG_EDHP!N7+TI_EHG_EB!N7+TI_EHG_EPS!N7+TI_EHG_DHEP!N7</f>
        <v>2200.5794496990538</v>
      </c>
      <c r="O7" s="10">
        <f>TI_EHG_E_E!O7+TI_EHG_CHP_E!O7+TI_EHG_H_E!O7+TI_EHG_EDHP!O7+TI_EHG_EB!O7+TI_EHG_EPS!O7+TI_EHG_DHEP!O7</f>
        <v>2909.130954428203</v>
      </c>
      <c r="P7" s="10">
        <f>TI_EHG_E_E!P7+TI_EHG_CHP_E!P7+TI_EHG_H_E!P7+TI_EHG_EDHP!P7+TI_EHG_EB!P7+TI_EHG_EPS!P7+TI_EHG_DHEP!P7</f>
        <v>2625.0914875322442</v>
      </c>
      <c r="Q7" s="10">
        <f>TI_EHG_E_E!Q7+TI_EHG_CHP_E!Q7+TI_EHG_H_E!Q7+TI_EHG_EDHP!Q7+TI_EHG_EB!Q7+TI_EHG_EPS!Q7+TI_EHG_DHEP!Q7</f>
        <v>2666.490369733448</v>
      </c>
      <c r="R7" s="10">
        <f>TI_EHG_E_E!R7+TI_EHG_CHP_E!R7+TI_EHG_H_E!R7+TI_EHG_EDHP!R7+TI_EHG_EB!R7+TI_EHG_EPS!R7+TI_EHG_DHEP!R7</f>
        <v>3245.9057609630258</v>
      </c>
      <c r="S7" s="10">
        <f>TI_EHG_E_E!S7+TI_EHG_CHP_E!S7+TI_EHG_H_E!S7+TI_EHG_EDHP!S7+TI_EHG_EB!S7+TI_EHG_EPS!S7+TI_EHG_DHEP!S7</f>
        <v>2832.549871023215</v>
      </c>
      <c r="T7" s="10">
        <f>TI_EHG_E_E!T7+TI_EHG_CHP_E!T7+TI_EHG_H_E!T7+TI_EHG_EDHP!T7+TI_EHG_EB!T7+TI_EHG_EPS!T7+TI_EHG_DHEP!T7</f>
        <v>3236.51728288908</v>
      </c>
      <c r="U7" s="10">
        <f>TI_EHG_E_E!U7+TI_EHG_CHP_E!U7+TI_EHG_H_E!U7+TI_EHG_EDHP!U7+TI_EHG_EB!U7+TI_EHG_EPS!U7+TI_EHG_DHEP!U7</f>
        <v>2684.488650042992</v>
      </c>
      <c r="V7" s="10">
        <f>TI_EHG_E_E!V7+TI_EHG_CHP_E!V7+TI_EHG_H_E!V7+TI_EHG_EDHP!V7+TI_EHG_EB!V7+TI_EHG_EPS!V7+TI_EHG_DHEP!V7</f>
        <v>1237.9275150472911</v>
      </c>
      <c r="W7" s="10">
        <f>TI_EHG_E_E!W7+TI_EHG_CHP_E!W7+TI_EHG_H_E!W7+TI_EHG_EDHP!W7+TI_EHG_EB!W7+TI_EHG_EPS!W7+TI_EHG_DHEP!W7</f>
        <v>556.09191745485805</v>
      </c>
      <c r="X7" s="10">
        <f>TI_EHG_E_E!X7+TI_EHG_CHP_E!X7+TI_EHG_H_E!X7+TI_EHG_EDHP!X7+TI_EHG_EB!X7+TI_EHG_EPS!X7+TI_EHG_DHEP!X7</f>
        <v>185.46397248495271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TI_EHG_E_E!C9+TI_EHG_CHP_E!C9+TI_EHG_H_E!C9+TI_EHG_EDHP!C9+TI_EHG_EB!C9+TI_EHG_EPS!C9+TI_EHG_DHEP!C9</f>
        <v>0</v>
      </c>
      <c r="D9" s="10">
        <f>TI_EHG_E_E!D9+TI_EHG_CHP_E!D9+TI_EHG_H_E!D9+TI_EHG_EDHP!D9+TI_EHG_EB!D9+TI_EHG_EPS!D9+TI_EHG_DHEP!D9</f>
        <v>0</v>
      </c>
      <c r="E9" s="10">
        <f>TI_EHG_E_E!E9+TI_EHG_CHP_E!E9+TI_EHG_H_E!E9+TI_EHG_EDHP!E9+TI_EHG_EB!E9+TI_EHG_EPS!E9+TI_EHG_DHEP!E9</f>
        <v>0</v>
      </c>
      <c r="F9" s="10">
        <f>TI_EHG_E_E!F9+TI_EHG_CHP_E!F9+TI_EHG_H_E!F9+TI_EHG_EDHP!F9+TI_EHG_EB!F9+TI_EHG_EPS!F9+TI_EHG_DHEP!F9</f>
        <v>0</v>
      </c>
      <c r="G9" s="10">
        <f>TI_EHG_E_E!G9+TI_EHG_CHP_E!G9+TI_EHG_H_E!G9+TI_EHG_EDHP!G9+TI_EHG_EB!G9+TI_EHG_EPS!G9+TI_EHG_DHEP!G9</f>
        <v>0</v>
      </c>
      <c r="H9" s="10">
        <f>TI_EHG_E_E!H9+TI_EHG_CHP_E!H9+TI_EHG_H_E!H9+TI_EHG_EDHP!H9+TI_EHG_EB!H9+TI_EHG_EPS!H9+TI_EHG_DHEP!H9</f>
        <v>0</v>
      </c>
      <c r="I9" s="10">
        <f>TI_EHG_E_E!I9+TI_EHG_CHP_E!I9+TI_EHG_H_E!I9+TI_EHG_EDHP!I9+TI_EHG_EB!I9+TI_EHG_EPS!I9+TI_EHG_DHEP!I9</f>
        <v>0</v>
      </c>
      <c r="J9" s="10">
        <f>TI_EHG_E_E!J9+TI_EHG_CHP_E!J9+TI_EHG_H_E!J9+TI_EHG_EDHP!J9+TI_EHG_EB!J9+TI_EHG_EPS!J9+TI_EHG_DHEP!J9</f>
        <v>0</v>
      </c>
      <c r="K9" s="10">
        <f>TI_EHG_E_E!K9+TI_EHG_CHP_E!K9+TI_EHG_H_E!K9+TI_EHG_EDHP!K9+TI_EHG_EB!K9+TI_EHG_EPS!K9+TI_EHG_DHEP!K9</f>
        <v>0</v>
      </c>
      <c r="L9" s="10">
        <f>TI_EHG_E_E!L9+TI_EHG_CHP_E!L9+TI_EHG_H_E!L9+TI_EHG_EDHP!L9+TI_EHG_EB!L9+TI_EHG_EPS!L9+TI_EHG_DHEP!L9</f>
        <v>0</v>
      </c>
      <c r="M9" s="10">
        <f>TI_EHG_E_E!M9+TI_EHG_CHP_E!M9+TI_EHG_H_E!M9+TI_EHG_EDHP!M9+TI_EHG_EB!M9+TI_EHG_EPS!M9+TI_EHG_DHEP!M9</f>
        <v>0</v>
      </c>
      <c r="N9" s="10">
        <f>TI_EHG_E_E!N9+TI_EHG_CHP_E!N9+TI_EHG_H_E!N9+TI_EHG_EDHP!N9+TI_EHG_EB!N9+TI_EHG_EPS!N9+TI_EHG_DHEP!N9</f>
        <v>0</v>
      </c>
      <c r="O9" s="10">
        <f>TI_EHG_E_E!O9+TI_EHG_CHP_E!O9+TI_EHG_H_E!O9+TI_EHG_EDHP!O9+TI_EHG_EB!O9+TI_EHG_EPS!O9+TI_EHG_DHEP!O9</f>
        <v>0</v>
      </c>
      <c r="P9" s="10">
        <f>TI_EHG_E_E!P9+TI_EHG_CHP_E!P9+TI_EHG_H_E!P9+TI_EHG_EDHP!P9+TI_EHG_EB!P9+TI_EHG_EPS!P9+TI_EHG_DHEP!P9</f>
        <v>0</v>
      </c>
      <c r="Q9" s="10">
        <f>TI_EHG_E_E!Q9+TI_EHG_CHP_E!Q9+TI_EHG_H_E!Q9+TI_EHG_EDHP!Q9+TI_EHG_EB!Q9+TI_EHG_EPS!Q9+TI_EHG_DHEP!Q9</f>
        <v>0</v>
      </c>
      <c r="R9" s="10">
        <f>TI_EHG_E_E!R9+TI_EHG_CHP_E!R9+TI_EHG_H_E!R9+TI_EHG_EDHP!R9+TI_EHG_EB!R9+TI_EHG_EPS!R9+TI_EHG_DHEP!R9</f>
        <v>0</v>
      </c>
      <c r="S9" s="10">
        <f>TI_EHG_E_E!S9+TI_EHG_CHP_E!S9+TI_EHG_H_E!S9+TI_EHG_EDHP!S9+TI_EHG_EB!S9+TI_EHG_EPS!S9+TI_EHG_DHEP!S9</f>
        <v>0</v>
      </c>
      <c r="T9" s="10">
        <f>TI_EHG_E_E!T9+TI_EHG_CHP_E!T9+TI_EHG_H_E!T9+TI_EHG_EDHP!T9+TI_EHG_EB!T9+TI_EHG_EPS!T9+TI_EHG_DHEP!T9</f>
        <v>0</v>
      </c>
      <c r="U9" s="10">
        <f>TI_EHG_E_E!U9+TI_EHG_CHP_E!U9+TI_EHG_H_E!U9+TI_EHG_EDHP!U9+TI_EHG_EB!U9+TI_EHG_EPS!U9+TI_EHG_DHEP!U9</f>
        <v>0</v>
      </c>
      <c r="V9" s="10">
        <f>TI_EHG_E_E!V9+TI_EHG_CHP_E!V9+TI_EHG_H_E!V9+TI_EHG_EDHP!V9+TI_EHG_EB!V9+TI_EHG_EPS!V9+TI_EHG_DHEP!V9</f>
        <v>0</v>
      </c>
      <c r="W9" s="10">
        <f>TI_EHG_E_E!W9+TI_EHG_CHP_E!W9+TI_EHG_H_E!W9+TI_EHG_EDHP!W9+TI_EHG_EB!W9+TI_EHG_EPS!W9+TI_EHG_DHEP!W9</f>
        <v>0</v>
      </c>
      <c r="X9" s="10">
        <f>TI_EHG_E_E!X9+TI_EHG_CHP_E!X9+TI_EHG_H_E!X9+TI_EHG_EDHP!X9+TI_EHG_EB!X9+TI_EHG_EPS!X9+TI_EHG_DHEP!X9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TI_EHG_E_E!C10+TI_EHG_CHP_E!C10+TI_EHG_H_E!C10+TI_EHG_EDHP!C10+TI_EHG_EB!C10+TI_EHG_EPS!C10+TI_EHG_DHEP!C10</f>
        <v>0</v>
      </c>
      <c r="D10" s="10">
        <f>TI_EHG_E_E!D10+TI_EHG_CHP_E!D10+TI_EHG_H_E!D10+TI_EHG_EDHP!D10+TI_EHG_EB!D10+TI_EHG_EPS!D10+TI_EHG_DHEP!D10</f>
        <v>0</v>
      </c>
      <c r="E10" s="10">
        <f>TI_EHG_E_E!E10+TI_EHG_CHP_E!E10+TI_EHG_H_E!E10+TI_EHG_EDHP!E10+TI_EHG_EB!E10+TI_EHG_EPS!E10+TI_EHG_DHEP!E10</f>
        <v>0</v>
      </c>
      <c r="F10" s="10">
        <f>TI_EHG_E_E!F10+TI_EHG_CHP_E!F10+TI_EHG_H_E!F10+TI_EHG_EDHP!F10+TI_EHG_EB!F10+TI_EHG_EPS!F10+TI_EHG_DHEP!F10</f>
        <v>0</v>
      </c>
      <c r="G10" s="10">
        <f>TI_EHG_E_E!G10+TI_EHG_CHP_E!G10+TI_EHG_H_E!G10+TI_EHG_EDHP!G10+TI_EHG_EB!G10+TI_EHG_EPS!G10+TI_EHG_DHEP!G10</f>
        <v>0</v>
      </c>
      <c r="H10" s="10">
        <f>TI_EHG_E_E!H10+TI_EHG_CHP_E!H10+TI_EHG_H_E!H10+TI_EHG_EDHP!H10+TI_EHG_EB!H10+TI_EHG_EPS!H10+TI_EHG_DHEP!H10</f>
        <v>0</v>
      </c>
      <c r="I10" s="10">
        <f>TI_EHG_E_E!I10+TI_EHG_CHP_E!I10+TI_EHG_H_E!I10+TI_EHG_EDHP!I10+TI_EHG_EB!I10+TI_EHG_EPS!I10+TI_EHG_DHEP!I10</f>
        <v>0</v>
      </c>
      <c r="J10" s="10">
        <f>TI_EHG_E_E!J10+TI_EHG_CHP_E!J10+TI_EHG_H_E!J10+TI_EHG_EDHP!J10+TI_EHG_EB!J10+TI_EHG_EPS!J10+TI_EHG_DHEP!J10</f>
        <v>0</v>
      </c>
      <c r="K10" s="10">
        <f>TI_EHG_E_E!K10+TI_EHG_CHP_E!K10+TI_EHG_H_E!K10+TI_EHG_EDHP!K10+TI_EHG_EB!K10+TI_EHG_EPS!K10+TI_EHG_DHEP!K10</f>
        <v>0</v>
      </c>
      <c r="L10" s="10">
        <f>TI_EHG_E_E!L10+TI_EHG_CHP_E!L10+TI_EHG_H_E!L10+TI_EHG_EDHP!L10+TI_EHG_EB!L10+TI_EHG_EPS!L10+TI_EHG_DHEP!L10</f>
        <v>0</v>
      </c>
      <c r="M10" s="10">
        <f>TI_EHG_E_E!M10+TI_EHG_CHP_E!M10+TI_EHG_H_E!M10+TI_EHG_EDHP!M10+TI_EHG_EB!M10+TI_EHG_EPS!M10+TI_EHG_DHEP!M10</f>
        <v>0</v>
      </c>
      <c r="N10" s="10">
        <f>TI_EHG_E_E!N10+TI_EHG_CHP_E!N10+TI_EHG_H_E!N10+TI_EHG_EDHP!N10+TI_EHG_EB!N10+TI_EHG_EPS!N10+TI_EHG_DHEP!N10</f>
        <v>0</v>
      </c>
      <c r="O10" s="10">
        <f>TI_EHG_E_E!O10+TI_EHG_CHP_E!O10+TI_EHG_H_E!O10+TI_EHG_EDHP!O10+TI_EHG_EB!O10+TI_EHG_EPS!O10+TI_EHG_DHEP!O10</f>
        <v>0</v>
      </c>
      <c r="P10" s="10">
        <f>TI_EHG_E_E!P10+TI_EHG_CHP_E!P10+TI_EHG_H_E!P10+TI_EHG_EDHP!P10+TI_EHG_EB!P10+TI_EHG_EPS!P10+TI_EHG_DHEP!P10</f>
        <v>0</v>
      </c>
      <c r="Q10" s="10">
        <f>TI_EHG_E_E!Q10+TI_EHG_CHP_E!Q10+TI_EHG_H_E!Q10+TI_EHG_EDHP!Q10+TI_EHG_EB!Q10+TI_EHG_EPS!Q10+TI_EHG_DHEP!Q10</f>
        <v>0</v>
      </c>
      <c r="R10" s="10">
        <f>TI_EHG_E_E!R10+TI_EHG_CHP_E!R10+TI_EHG_H_E!R10+TI_EHG_EDHP!R10+TI_EHG_EB!R10+TI_EHG_EPS!R10+TI_EHG_DHEP!R10</f>
        <v>0</v>
      </c>
      <c r="S10" s="10">
        <f>TI_EHG_E_E!S10+TI_EHG_CHP_E!S10+TI_EHG_H_E!S10+TI_EHG_EDHP!S10+TI_EHG_EB!S10+TI_EHG_EPS!S10+TI_EHG_DHEP!S10</f>
        <v>0</v>
      </c>
      <c r="T10" s="10">
        <f>TI_EHG_E_E!T10+TI_EHG_CHP_E!T10+TI_EHG_H_E!T10+TI_EHG_EDHP!T10+TI_EHG_EB!T10+TI_EHG_EPS!T10+TI_EHG_DHEP!T10</f>
        <v>0</v>
      </c>
      <c r="U10" s="10">
        <f>TI_EHG_E_E!U10+TI_EHG_CHP_E!U10+TI_EHG_H_E!U10+TI_EHG_EDHP!U10+TI_EHG_EB!U10+TI_EHG_EPS!U10+TI_EHG_DHEP!U10</f>
        <v>0</v>
      </c>
      <c r="V10" s="10">
        <f>TI_EHG_E_E!V10+TI_EHG_CHP_E!V10+TI_EHG_H_E!V10+TI_EHG_EDHP!V10+TI_EHG_EB!V10+TI_EHG_EPS!V10+TI_EHG_DHEP!V10</f>
        <v>0</v>
      </c>
      <c r="W10" s="10">
        <f>TI_EHG_E_E!W10+TI_EHG_CHP_E!W10+TI_EHG_H_E!W10+TI_EHG_EDHP!W10+TI_EHG_EB!W10+TI_EHG_EPS!W10+TI_EHG_DHEP!W10</f>
        <v>0</v>
      </c>
      <c r="X10" s="10">
        <f>TI_EHG_E_E!X10+TI_EHG_CHP_E!X10+TI_EHG_H_E!X10+TI_EHG_EDHP!X10+TI_EHG_EB!X10+TI_EHG_EPS!X10+TI_EHG_DHEP!X10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TI_EHG_E_E!C12+TI_EHG_CHP_E!C12+TI_EHG_H_E!C12+TI_EHG_EDHP!C12+TI_EHG_EB!C12+TI_EHG_EPS!C12+TI_EHG_DHEP!C12</f>
        <v>0</v>
      </c>
      <c r="D12" s="10">
        <f>TI_EHG_E_E!D12+TI_EHG_CHP_E!D12+TI_EHG_H_E!D12+TI_EHG_EDHP!D12+TI_EHG_EB!D12+TI_EHG_EPS!D12+TI_EHG_DHEP!D12</f>
        <v>0</v>
      </c>
      <c r="E12" s="10">
        <f>TI_EHG_E_E!E12+TI_EHG_CHP_E!E12+TI_EHG_H_E!E12+TI_EHG_EDHP!E12+TI_EHG_EB!E12+TI_EHG_EPS!E12+TI_EHG_DHEP!E12</f>
        <v>0</v>
      </c>
      <c r="F12" s="10">
        <f>TI_EHG_E_E!F12+TI_EHG_CHP_E!F12+TI_EHG_H_E!F12+TI_EHG_EDHP!F12+TI_EHG_EB!F12+TI_EHG_EPS!F12+TI_EHG_DHEP!F12</f>
        <v>0</v>
      </c>
      <c r="G12" s="10">
        <f>TI_EHG_E_E!G12+TI_EHG_CHP_E!G12+TI_EHG_H_E!G12+TI_EHG_EDHP!G12+TI_EHG_EB!G12+TI_EHG_EPS!G12+TI_EHG_DHEP!G12</f>
        <v>0</v>
      </c>
      <c r="H12" s="10">
        <f>TI_EHG_E_E!H12+TI_EHG_CHP_E!H12+TI_EHG_H_E!H12+TI_EHG_EDHP!H12+TI_EHG_EB!H12+TI_EHG_EPS!H12+TI_EHG_DHEP!H12</f>
        <v>0</v>
      </c>
      <c r="I12" s="10">
        <f>TI_EHG_E_E!I12+TI_EHG_CHP_E!I12+TI_EHG_H_E!I12+TI_EHG_EDHP!I12+TI_EHG_EB!I12+TI_EHG_EPS!I12+TI_EHG_DHEP!I12</f>
        <v>0</v>
      </c>
      <c r="J12" s="10">
        <f>TI_EHG_E_E!J12+TI_EHG_CHP_E!J12+TI_EHG_H_E!J12+TI_EHG_EDHP!J12+TI_EHG_EB!J12+TI_EHG_EPS!J12+TI_EHG_DHEP!J12</f>
        <v>0</v>
      </c>
      <c r="K12" s="10">
        <f>TI_EHG_E_E!K12+TI_EHG_CHP_E!K12+TI_EHG_H_E!K12+TI_EHG_EDHP!K12+TI_EHG_EB!K12+TI_EHG_EPS!K12+TI_EHG_DHEP!K12</f>
        <v>0</v>
      </c>
      <c r="L12" s="10">
        <f>TI_EHG_E_E!L12+TI_EHG_CHP_E!L12+TI_EHG_H_E!L12+TI_EHG_EDHP!L12+TI_EHG_EB!L12+TI_EHG_EPS!L12+TI_EHG_DHEP!L12</f>
        <v>0</v>
      </c>
      <c r="M12" s="10">
        <f>TI_EHG_E_E!M12+TI_EHG_CHP_E!M12+TI_EHG_H_E!M12+TI_EHG_EDHP!M12+TI_EHG_EB!M12+TI_EHG_EPS!M12+TI_EHG_DHEP!M12</f>
        <v>0</v>
      </c>
      <c r="N12" s="10">
        <f>TI_EHG_E_E!N12+TI_EHG_CHP_E!N12+TI_EHG_H_E!N12+TI_EHG_EDHP!N12+TI_EHG_EB!N12+TI_EHG_EPS!N12+TI_EHG_DHEP!N12</f>
        <v>0</v>
      </c>
      <c r="O12" s="10">
        <f>TI_EHG_E_E!O12+TI_EHG_CHP_E!O12+TI_EHG_H_E!O12+TI_EHG_EDHP!O12+TI_EHG_EB!O12+TI_EHG_EPS!O12+TI_EHG_DHEP!O12</f>
        <v>0</v>
      </c>
      <c r="P12" s="10">
        <f>TI_EHG_E_E!P12+TI_EHG_CHP_E!P12+TI_EHG_H_E!P12+TI_EHG_EDHP!P12+TI_EHG_EB!P12+TI_EHG_EPS!P12+TI_EHG_DHEP!P12</f>
        <v>0</v>
      </c>
      <c r="Q12" s="10">
        <f>TI_EHG_E_E!Q12+TI_EHG_CHP_E!Q12+TI_EHG_H_E!Q12+TI_EHG_EDHP!Q12+TI_EHG_EB!Q12+TI_EHG_EPS!Q12+TI_EHG_DHEP!Q12</f>
        <v>0</v>
      </c>
      <c r="R12" s="10">
        <f>TI_EHG_E_E!R12+TI_EHG_CHP_E!R12+TI_EHG_H_E!R12+TI_EHG_EDHP!R12+TI_EHG_EB!R12+TI_EHG_EPS!R12+TI_EHG_DHEP!R12</f>
        <v>0</v>
      </c>
      <c r="S12" s="10">
        <f>TI_EHG_E_E!S12+TI_EHG_CHP_E!S12+TI_EHG_H_E!S12+TI_EHG_EDHP!S12+TI_EHG_EB!S12+TI_EHG_EPS!S12+TI_EHG_DHEP!S12</f>
        <v>0</v>
      </c>
      <c r="T12" s="10">
        <f>TI_EHG_E_E!T12+TI_EHG_CHP_E!T12+TI_EHG_H_E!T12+TI_EHG_EDHP!T12+TI_EHG_EB!T12+TI_EHG_EPS!T12+TI_EHG_DHEP!T12</f>
        <v>0</v>
      </c>
      <c r="U12" s="10">
        <f>TI_EHG_E_E!U12+TI_EHG_CHP_E!U12+TI_EHG_H_E!U12+TI_EHG_EDHP!U12+TI_EHG_EB!U12+TI_EHG_EPS!U12+TI_EHG_DHEP!U12</f>
        <v>0</v>
      </c>
      <c r="V12" s="10">
        <f>TI_EHG_E_E!V12+TI_EHG_CHP_E!V12+TI_EHG_H_E!V12+TI_EHG_EDHP!V12+TI_EHG_EB!V12+TI_EHG_EPS!V12+TI_EHG_DHEP!V12</f>
        <v>0</v>
      </c>
      <c r="W12" s="10">
        <f>TI_EHG_E_E!W12+TI_EHG_CHP_E!W12+TI_EHG_H_E!W12+TI_EHG_EDHP!W12+TI_EHG_EB!W12+TI_EHG_EPS!W12+TI_EHG_DHEP!W12</f>
        <v>0</v>
      </c>
      <c r="X12" s="10">
        <f>TI_EHG_E_E!X12+TI_EHG_CHP_E!X12+TI_EHG_H_E!X12+TI_EHG_EDHP!X12+TI_EHG_EB!X12+TI_EHG_EPS!X12+TI_EHG_DHEP!X12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TI_EHG_E_E!C13+TI_EHG_CHP_E!C13+TI_EHG_H_E!C13+TI_EHG_EDHP!C13+TI_EHG_EB!C13+TI_EHG_EPS!C13+TI_EHG_DHEP!C13</f>
        <v>0</v>
      </c>
      <c r="D13" s="10">
        <f>TI_EHG_E_E!D13+TI_EHG_CHP_E!D13+TI_EHG_H_E!D13+TI_EHG_EDHP!D13+TI_EHG_EB!D13+TI_EHG_EPS!D13+TI_EHG_DHEP!D13</f>
        <v>0</v>
      </c>
      <c r="E13" s="10">
        <f>TI_EHG_E_E!E13+TI_EHG_CHP_E!E13+TI_EHG_H_E!E13+TI_EHG_EDHP!E13+TI_EHG_EB!E13+TI_EHG_EPS!E13+TI_EHG_DHEP!E13</f>
        <v>0</v>
      </c>
      <c r="F13" s="10">
        <f>TI_EHG_E_E!F13+TI_EHG_CHP_E!F13+TI_EHG_H_E!F13+TI_EHG_EDHP!F13+TI_EHG_EB!F13+TI_EHG_EPS!F13+TI_EHG_DHEP!F13</f>
        <v>0</v>
      </c>
      <c r="G13" s="10">
        <f>TI_EHG_E_E!G13+TI_EHG_CHP_E!G13+TI_EHG_H_E!G13+TI_EHG_EDHP!G13+TI_EHG_EB!G13+TI_EHG_EPS!G13+TI_EHG_DHEP!G13</f>
        <v>0</v>
      </c>
      <c r="H13" s="10">
        <f>TI_EHG_E_E!H13+TI_EHG_CHP_E!H13+TI_EHG_H_E!H13+TI_EHG_EDHP!H13+TI_EHG_EB!H13+TI_EHG_EPS!H13+TI_EHG_DHEP!H13</f>
        <v>0</v>
      </c>
      <c r="I13" s="10">
        <f>TI_EHG_E_E!I13+TI_EHG_CHP_E!I13+TI_EHG_H_E!I13+TI_EHG_EDHP!I13+TI_EHG_EB!I13+TI_EHG_EPS!I13+TI_EHG_DHEP!I13</f>
        <v>0</v>
      </c>
      <c r="J13" s="10">
        <f>TI_EHG_E_E!J13+TI_EHG_CHP_E!J13+TI_EHG_H_E!J13+TI_EHG_EDHP!J13+TI_EHG_EB!J13+TI_EHG_EPS!J13+TI_EHG_DHEP!J13</f>
        <v>0</v>
      </c>
      <c r="K13" s="10">
        <f>TI_EHG_E_E!K13+TI_EHG_CHP_E!K13+TI_EHG_H_E!K13+TI_EHG_EDHP!K13+TI_EHG_EB!K13+TI_EHG_EPS!K13+TI_EHG_DHEP!K13</f>
        <v>0</v>
      </c>
      <c r="L13" s="10">
        <f>TI_EHG_E_E!L13+TI_EHG_CHP_E!L13+TI_EHG_H_E!L13+TI_EHG_EDHP!L13+TI_EHG_EB!L13+TI_EHG_EPS!L13+TI_EHG_DHEP!L13</f>
        <v>0</v>
      </c>
      <c r="M13" s="10">
        <f>TI_EHG_E_E!M13+TI_EHG_CHP_E!M13+TI_EHG_H_E!M13+TI_EHG_EDHP!M13+TI_EHG_EB!M13+TI_EHG_EPS!M13+TI_EHG_DHEP!M13</f>
        <v>0</v>
      </c>
      <c r="N13" s="10">
        <f>TI_EHG_E_E!N13+TI_EHG_CHP_E!N13+TI_EHG_H_E!N13+TI_EHG_EDHP!N13+TI_EHG_EB!N13+TI_EHG_EPS!N13+TI_EHG_DHEP!N13</f>
        <v>0</v>
      </c>
      <c r="O13" s="10">
        <f>TI_EHG_E_E!O13+TI_EHG_CHP_E!O13+TI_EHG_H_E!O13+TI_EHG_EDHP!O13+TI_EHG_EB!O13+TI_EHG_EPS!O13+TI_EHG_DHEP!O13</f>
        <v>0</v>
      </c>
      <c r="P13" s="10">
        <f>TI_EHG_E_E!P13+TI_EHG_CHP_E!P13+TI_EHG_H_E!P13+TI_EHG_EDHP!P13+TI_EHG_EB!P13+TI_EHG_EPS!P13+TI_EHG_DHEP!P13</f>
        <v>0</v>
      </c>
      <c r="Q13" s="10">
        <f>TI_EHG_E_E!Q13+TI_EHG_CHP_E!Q13+TI_EHG_H_E!Q13+TI_EHG_EDHP!Q13+TI_EHG_EB!Q13+TI_EHG_EPS!Q13+TI_EHG_DHEP!Q13</f>
        <v>0</v>
      </c>
      <c r="R13" s="10">
        <f>TI_EHG_E_E!R13+TI_EHG_CHP_E!R13+TI_EHG_H_E!R13+TI_EHG_EDHP!R13+TI_EHG_EB!R13+TI_EHG_EPS!R13+TI_EHG_DHEP!R13</f>
        <v>0</v>
      </c>
      <c r="S13" s="10">
        <f>TI_EHG_E_E!S13+TI_EHG_CHP_E!S13+TI_EHG_H_E!S13+TI_EHG_EDHP!S13+TI_EHG_EB!S13+TI_EHG_EPS!S13+TI_EHG_DHEP!S13</f>
        <v>0</v>
      </c>
      <c r="T13" s="10">
        <f>TI_EHG_E_E!T13+TI_EHG_CHP_E!T13+TI_EHG_H_E!T13+TI_EHG_EDHP!T13+TI_EHG_EB!T13+TI_EHG_EPS!T13+TI_EHG_DHEP!T13</f>
        <v>0</v>
      </c>
      <c r="U13" s="10">
        <f>TI_EHG_E_E!U13+TI_EHG_CHP_E!U13+TI_EHG_H_E!U13+TI_EHG_EDHP!U13+TI_EHG_EB!U13+TI_EHG_EPS!U13+TI_EHG_DHEP!U13</f>
        <v>0</v>
      </c>
      <c r="V13" s="10">
        <f>TI_EHG_E_E!V13+TI_EHG_CHP_E!V13+TI_EHG_H_E!V13+TI_EHG_EDHP!V13+TI_EHG_EB!V13+TI_EHG_EPS!V13+TI_EHG_DHEP!V13</f>
        <v>0</v>
      </c>
      <c r="W13" s="10">
        <f>TI_EHG_E_E!W13+TI_EHG_CHP_E!W13+TI_EHG_H_E!W13+TI_EHG_EDHP!W13+TI_EHG_EB!W13+TI_EHG_EPS!W13+TI_EHG_DHEP!W13</f>
        <v>0</v>
      </c>
      <c r="X13" s="10">
        <f>TI_EHG_E_E!X13+TI_EHG_CHP_E!X13+TI_EHG_H_E!X13+TI_EHG_EDHP!X13+TI_EHG_EB!X13+TI_EHG_EPS!X13+TI_EHG_DHEP!X13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TI_EHG_E_E!C14+TI_EHG_CHP_E!C14+TI_EHG_H_E!C14+TI_EHG_EDHP!C14+TI_EHG_EB!C14+TI_EHG_EPS!C14+TI_EHG_DHEP!C14</f>
        <v>0</v>
      </c>
      <c r="D14" s="10">
        <f>TI_EHG_E_E!D14+TI_EHG_CHP_E!D14+TI_EHG_H_E!D14+TI_EHG_EDHP!D14+TI_EHG_EB!D14+TI_EHG_EPS!D14+TI_EHG_DHEP!D14</f>
        <v>0</v>
      </c>
      <c r="E14" s="10">
        <f>TI_EHG_E_E!E14+TI_EHG_CHP_E!E14+TI_EHG_H_E!E14+TI_EHG_EDHP!E14+TI_EHG_EB!E14+TI_EHG_EPS!E14+TI_EHG_DHEP!E14</f>
        <v>0</v>
      </c>
      <c r="F14" s="10">
        <f>TI_EHG_E_E!F14+TI_EHG_CHP_E!F14+TI_EHG_H_E!F14+TI_EHG_EDHP!F14+TI_EHG_EB!F14+TI_EHG_EPS!F14+TI_EHG_DHEP!F14</f>
        <v>0</v>
      </c>
      <c r="G14" s="10">
        <f>TI_EHG_E_E!G14+TI_EHG_CHP_E!G14+TI_EHG_H_E!G14+TI_EHG_EDHP!G14+TI_EHG_EB!G14+TI_EHG_EPS!G14+TI_EHG_DHEP!G14</f>
        <v>0</v>
      </c>
      <c r="H14" s="10">
        <f>TI_EHG_E_E!H14+TI_EHG_CHP_E!H14+TI_EHG_H_E!H14+TI_EHG_EDHP!H14+TI_EHG_EB!H14+TI_EHG_EPS!H14+TI_EHG_DHEP!H14</f>
        <v>0</v>
      </c>
      <c r="I14" s="10">
        <f>TI_EHG_E_E!I14+TI_EHG_CHP_E!I14+TI_EHG_H_E!I14+TI_EHG_EDHP!I14+TI_EHG_EB!I14+TI_EHG_EPS!I14+TI_EHG_DHEP!I14</f>
        <v>0</v>
      </c>
      <c r="J14" s="10">
        <f>TI_EHG_E_E!J14+TI_EHG_CHP_E!J14+TI_EHG_H_E!J14+TI_EHG_EDHP!J14+TI_EHG_EB!J14+TI_EHG_EPS!J14+TI_EHG_DHEP!J14</f>
        <v>0</v>
      </c>
      <c r="K14" s="10">
        <f>TI_EHG_E_E!K14+TI_EHG_CHP_E!K14+TI_EHG_H_E!K14+TI_EHG_EDHP!K14+TI_EHG_EB!K14+TI_EHG_EPS!K14+TI_EHG_DHEP!K14</f>
        <v>0</v>
      </c>
      <c r="L14" s="10">
        <f>TI_EHG_E_E!L14+TI_EHG_CHP_E!L14+TI_EHG_H_E!L14+TI_EHG_EDHP!L14+TI_EHG_EB!L14+TI_EHG_EPS!L14+TI_EHG_DHEP!L14</f>
        <v>0</v>
      </c>
      <c r="M14" s="10">
        <f>TI_EHG_E_E!M14+TI_EHG_CHP_E!M14+TI_EHG_H_E!M14+TI_EHG_EDHP!M14+TI_EHG_EB!M14+TI_EHG_EPS!M14+TI_EHG_DHEP!M14</f>
        <v>0</v>
      </c>
      <c r="N14" s="10">
        <f>TI_EHG_E_E!N14+TI_EHG_CHP_E!N14+TI_EHG_H_E!N14+TI_EHG_EDHP!N14+TI_EHG_EB!N14+TI_EHG_EPS!N14+TI_EHG_DHEP!N14</f>
        <v>0</v>
      </c>
      <c r="O14" s="10">
        <f>TI_EHG_E_E!O14+TI_EHG_CHP_E!O14+TI_EHG_H_E!O14+TI_EHG_EDHP!O14+TI_EHG_EB!O14+TI_EHG_EPS!O14+TI_EHG_DHEP!O14</f>
        <v>0</v>
      </c>
      <c r="P14" s="10">
        <f>TI_EHG_E_E!P14+TI_EHG_CHP_E!P14+TI_EHG_H_E!P14+TI_EHG_EDHP!P14+TI_EHG_EB!P14+TI_EHG_EPS!P14+TI_EHG_DHEP!P14</f>
        <v>0</v>
      </c>
      <c r="Q14" s="10">
        <f>TI_EHG_E_E!Q14+TI_EHG_CHP_E!Q14+TI_EHG_H_E!Q14+TI_EHG_EDHP!Q14+TI_EHG_EB!Q14+TI_EHG_EPS!Q14+TI_EHG_DHEP!Q14</f>
        <v>0</v>
      </c>
      <c r="R14" s="10">
        <f>TI_EHG_E_E!R14+TI_EHG_CHP_E!R14+TI_EHG_H_E!R14+TI_EHG_EDHP!R14+TI_EHG_EB!R14+TI_EHG_EPS!R14+TI_EHG_DHEP!R14</f>
        <v>0</v>
      </c>
      <c r="S14" s="10">
        <f>TI_EHG_E_E!S14+TI_EHG_CHP_E!S14+TI_EHG_H_E!S14+TI_EHG_EDHP!S14+TI_EHG_EB!S14+TI_EHG_EPS!S14+TI_EHG_DHEP!S14</f>
        <v>0</v>
      </c>
      <c r="T14" s="10">
        <f>TI_EHG_E_E!T14+TI_EHG_CHP_E!T14+TI_EHG_H_E!T14+TI_EHG_EDHP!T14+TI_EHG_EB!T14+TI_EHG_EPS!T14+TI_EHG_DHEP!T14</f>
        <v>0</v>
      </c>
      <c r="U14" s="10">
        <f>TI_EHG_E_E!U14+TI_EHG_CHP_E!U14+TI_EHG_H_E!U14+TI_EHG_EDHP!U14+TI_EHG_EB!U14+TI_EHG_EPS!U14+TI_EHG_DHEP!U14</f>
        <v>0</v>
      </c>
      <c r="V14" s="10">
        <f>TI_EHG_E_E!V14+TI_EHG_CHP_E!V14+TI_EHG_H_E!V14+TI_EHG_EDHP!V14+TI_EHG_EB!V14+TI_EHG_EPS!V14+TI_EHG_DHEP!V14</f>
        <v>0</v>
      </c>
      <c r="W14" s="10">
        <f>TI_EHG_E_E!W14+TI_EHG_CHP_E!W14+TI_EHG_H_E!W14+TI_EHG_EDHP!W14+TI_EHG_EB!W14+TI_EHG_EPS!W14+TI_EHG_DHEP!W14</f>
        <v>0</v>
      </c>
      <c r="X14" s="10">
        <f>TI_EHG_E_E!X14+TI_EHG_CHP_E!X14+TI_EHG_H_E!X14+TI_EHG_EDHP!X14+TI_EHG_EB!X14+TI_EHG_EPS!X14+TI_EHG_DHEP!X14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TI_EHG_E_E!C15+TI_EHG_CHP_E!C15+TI_EHG_H_E!C15+TI_EHG_EDHP!C15+TI_EHG_EB!C15+TI_EHG_EPS!C15+TI_EHG_DHEP!C15</f>
        <v>0</v>
      </c>
      <c r="D15" s="10">
        <f>TI_EHG_E_E!D15+TI_EHG_CHP_E!D15+TI_EHG_H_E!D15+TI_EHG_EDHP!D15+TI_EHG_EB!D15+TI_EHG_EPS!D15+TI_EHG_DHEP!D15</f>
        <v>0</v>
      </c>
      <c r="E15" s="10">
        <f>TI_EHG_E_E!E15+TI_EHG_CHP_E!E15+TI_EHG_H_E!E15+TI_EHG_EDHP!E15+TI_EHG_EB!E15+TI_EHG_EPS!E15+TI_EHG_DHEP!E15</f>
        <v>0</v>
      </c>
      <c r="F15" s="10">
        <f>TI_EHG_E_E!F15+TI_EHG_CHP_E!F15+TI_EHG_H_E!F15+TI_EHG_EDHP!F15+TI_EHG_EB!F15+TI_EHG_EPS!F15+TI_EHG_DHEP!F15</f>
        <v>0</v>
      </c>
      <c r="G15" s="10">
        <f>TI_EHG_E_E!G15+TI_EHG_CHP_E!G15+TI_EHG_H_E!G15+TI_EHG_EDHP!G15+TI_EHG_EB!G15+TI_EHG_EPS!G15+TI_EHG_DHEP!G15</f>
        <v>0</v>
      </c>
      <c r="H15" s="10">
        <f>TI_EHG_E_E!H15+TI_EHG_CHP_E!H15+TI_EHG_H_E!H15+TI_EHG_EDHP!H15+TI_EHG_EB!H15+TI_EHG_EPS!H15+TI_EHG_DHEP!H15</f>
        <v>0</v>
      </c>
      <c r="I15" s="10">
        <f>TI_EHG_E_E!I15+TI_EHG_CHP_E!I15+TI_EHG_H_E!I15+TI_EHG_EDHP!I15+TI_EHG_EB!I15+TI_EHG_EPS!I15+TI_EHG_DHEP!I15</f>
        <v>0</v>
      </c>
      <c r="J15" s="10">
        <f>TI_EHG_E_E!J15+TI_EHG_CHP_E!J15+TI_EHG_H_E!J15+TI_EHG_EDHP!J15+TI_EHG_EB!J15+TI_EHG_EPS!J15+TI_EHG_DHEP!J15</f>
        <v>0</v>
      </c>
      <c r="K15" s="10">
        <f>TI_EHG_E_E!K15+TI_EHG_CHP_E!K15+TI_EHG_H_E!K15+TI_EHG_EDHP!K15+TI_EHG_EB!K15+TI_EHG_EPS!K15+TI_EHG_DHEP!K15</f>
        <v>0</v>
      </c>
      <c r="L15" s="10">
        <f>TI_EHG_E_E!L15+TI_EHG_CHP_E!L15+TI_EHG_H_E!L15+TI_EHG_EDHP!L15+TI_EHG_EB!L15+TI_EHG_EPS!L15+TI_EHG_DHEP!L15</f>
        <v>0</v>
      </c>
      <c r="M15" s="10">
        <f>TI_EHG_E_E!M15+TI_EHG_CHP_E!M15+TI_EHG_H_E!M15+TI_EHG_EDHP!M15+TI_EHG_EB!M15+TI_EHG_EPS!M15+TI_EHG_DHEP!M15</f>
        <v>0</v>
      </c>
      <c r="N15" s="10">
        <f>TI_EHG_E_E!N15+TI_EHG_CHP_E!N15+TI_EHG_H_E!N15+TI_EHG_EDHP!N15+TI_EHG_EB!N15+TI_EHG_EPS!N15+TI_EHG_DHEP!N15</f>
        <v>0</v>
      </c>
      <c r="O15" s="10">
        <f>TI_EHG_E_E!O15+TI_EHG_CHP_E!O15+TI_EHG_H_E!O15+TI_EHG_EDHP!O15+TI_EHG_EB!O15+TI_EHG_EPS!O15+TI_EHG_DHEP!O15</f>
        <v>0</v>
      </c>
      <c r="P15" s="10">
        <f>TI_EHG_E_E!P15+TI_EHG_CHP_E!P15+TI_EHG_H_E!P15+TI_EHG_EDHP!P15+TI_EHG_EB!P15+TI_EHG_EPS!P15+TI_EHG_DHEP!P15</f>
        <v>0</v>
      </c>
      <c r="Q15" s="10">
        <f>TI_EHG_E_E!Q15+TI_EHG_CHP_E!Q15+TI_EHG_H_E!Q15+TI_EHG_EDHP!Q15+TI_EHG_EB!Q15+TI_EHG_EPS!Q15+TI_EHG_DHEP!Q15</f>
        <v>0</v>
      </c>
      <c r="R15" s="10">
        <f>TI_EHG_E_E!R15+TI_EHG_CHP_E!R15+TI_EHG_H_E!R15+TI_EHG_EDHP!R15+TI_EHG_EB!R15+TI_EHG_EPS!R15+TI_EHG_DHEP!R15</f>
        <v>0</v>
      </c>
      <c r="S15" s="10">
        <f>TI_EHG_E_E!S15+TI_EHG_CHP_E!S15+TI_EHG_H_E!S15+TI_EHG_EDHP!S15+TI_EHG_EB!S15+TI_EHG_EPS!S15+TI_EHG_DHEP!S15</f>
        <v>0</v>
      </c>
      <c r="T15" s="10">
        <f>TI_EHG_E_E!T15+TI_EHG_CHP_E!T15+TI_EHG_H_E!T15+TI_EHG_EDHP!T15+TI_EHG_EB!T15+TI_EHG_EPS!T15+TI_EHG_DHEP!T15</f>
        <v>0</v>
      </c>
      <c r="U15" s="10">
        <f>TI_EHG_E_E!U15+TI_EHG_CHP_E!U15+TI_EHG_H_E!U15+TI_EHG_EDHP!U15+TI_EHG_EB!U15+TI_EHG_EPS!U15+TI_EHG_DHEP!U15</f>
        <v>0</v>
      </c>
      <c r="V15" s="10">
        <f>TI_EHG_E_E!V15+TI_EHG_CHP_E!V15+TI_EHG_H_E!V15+TI_EHG_EDHP!V15+TI_EHG_EB!V15+TI_EHG_EPS!V15+TI_EHG_DHEP!V15</f>
        <v>0</v>
      </c>
      <c r="W15" s="10">
        <f>TI_EHG_E_E!W15+TI_EHG_CHP_E!W15+TI_EHG_H_E!W15+TI_EHG_EDHP!W15+TI_EHG_EB!W15+TI_EHG_EPS!W15+TI_EHG_DHEP!W15</f>
        <v>0</v>
      </c>
      <c r="X15" s="10">
        <f>TI_EHG_E_E!X15+TI_EHG_CHP_E!X15+TI_EHG_H_E!X15+TI_EHG_EDHP!X15+TI_EHG_EB!X15+TI_EHG_EPS!X15+TI_EHG_DHEP!X15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TI_EHG_E_E!C16+TI_EHG_CHP_E!C16+TI_EHG_H_E!C16+TI_EHG_EDHP!C16+TI_EHG_EB!C16+TI_EHG_EPS!C16+TI_EHG_DHEP!C16</f>
        <v>0</v>
      </c>
      <c r="D16" s="10">
        <f>TI_EHG_E_E!D16+TI_EHG_CHP_E!D16+TI_EHG_H_E!D16+TI_EHG_EDHP!D16+TI_EHG_EB!D16+TI_EHG_EPS!D16+TI_EHG_DHEP!D16</f>
        <v>0</v>
      </c>
      <c r="E16" s="10">
        <f>TI_EHG_E_E!E16+TI_EHG_CHP_E!E16+TI_EHG_H_E!E16+TI_EHG_EDHP!E16+TI_EHG_EB!E16+TI_EHG_EPS!E16+TI_EHG_DHEP!E16</f>
        <v>0</v>
      </c>
      <c r="F16" s="10">
        <f>TI_EHG_E_E!F16+TI_EHG_CHP_E!F16+TI_EHG_H_E!F16+TI_EHG_EDHP!F16+TI_EHG_EB!F16+TI_EHG_EPS!F16+TI_EHG_DHEP!F16</f>
        <v>0</v>
      </c>
      <c r="G16" s="10">
        <f>TI_EHG_E_E!G16+TI_EHG_CHP_E!G16+TI_EHG_H_E!G16+TI_EHG_EDHP!G16+TI_EHG_EB!G16+TI_EHG_EPS!G16+TI_EHG_DHEP!G16</f>
        <v>0</v>
      </c>
      <c r="H16" s="10">
        <f>TI_EHG_E_E!H16+TI_EHG_CHP_E!H16+TI_EHG_H_E!H16+TI_EHG_EDHP!H16+TI_EHG_EB!H16+TI_EHG_EPS!H16+TI_EHG_DHEP!H16</f>
        <v>0</v>
      </c>
      <c r="I16" s="10">
        <f>TI_EHG_E_E!I16+TI_EHG_CHP_E!I16+TI_EHG_H_E!I16+TI_EHG_EDHP!I16+TI_EHG_EB!I16+TI_EHG_EPS!I16+TI_EHG_DHEP!I16</f>
        <v>0</v>
      </c>
      <c r="J16" s="10">
        <f>TI_EHG_E_E!J16+TI_EHG_CHP_E!J16+TI_EHG_H_E!J16+TI_EHG_EDHP!J16+TI_EHG_EB!J16+TI_EHG_EPS!J16+TI_EHG_DHEP!J16</f>
        <v>0</v>
      </c>
      <c r="K16" s="10">
        <f>TI_EHG_E_E!K16+TI_EHG_CHP_E!K16+TI_EHG_H_E!K16+TI_EHG_EDHP!K16+TI_EHG_EB!K16+TI_EHG_EPS!K16+TI_EHG_DHEP!K16</f>
        <v>0</v>
      </c>
      <c r="L16" s="10">
        <f>TI_EHG_E_E!L16+TI_EHG_CHP_E!L16+TI_EHG_H_E!L16+TI_EHG_EDHP!L16+TI_EHG_EB!L16+TI_EHG_EPS!L16+TI_EHG_DHEP!L16</f>
        <v>0</v>
      </c>
      <c r="M16" s="10">
        <f>TI_EHG_E_E!M16+TI_EHG_CHP_E!M16+TI_EHG_H_E!M16+TI_EHG_EDHP!M16+TI_EHG_EB!M16+TI_EHG_EPS!M16+TI_EHG_DHEP!M16</f>
        <v>0</v>
      </c>
      <c r="N16" s="10">
        <f>TI_EHG_E_E!N16+TI_EHG_CHP_E!N16+TI_EHG_H_E!N16+TI_EHG_EDHP!N16+TI_EHG_EB!N16+TI_EHG_EPS!N16+TI_EHG_DHEP!N16</f>
        <v>0</v>
      </c>
      <c r="O16" s="10">
        <f>TI_EHG_E_E!O16+TI_EHG_CHP_E!O16+TI_EHG_H_E!O16+TI_EHG_EDHP!O16+TI_EHG_EB!O16+TI_EHG_EPS!O16+TI_EHG_DHEP!O16</f>
        <v>0</v>
      </c>
      <c r="P16" s="10">
        <f>TI_EHG_E_E!P16+TI_EHG_CHP_E!P16+TI_EHG_H_E!P16+TI_EHG_EDHP!P16+TI_EHG_EB!P16+TI_EHG_EPS!P16+TI_EHG_DHEP!P16</f>
        <v>0</v>
      </c>
      <c r="Q16" s="10">
        <f>TI_EHG_E_E!Q16+TI_EHG_CHP_E!Q16+TI_EHG_H_E!Q16+TI_EHG_EDHP!Q16+TI_EHG_EB!Q16+TI_EHG_EPS!Q16+TI_EHG_DHEP!Q16</f>
        <v>0</v>
      </c>
      <c r="R16" s="10">
        <f>TI_EHG_E_E!R16+TI_EHG_CHP_E!R16+TI_EHG_H_E!R16+TI_EHG_EDHP!R16+TI_EHG_EB!R16+TI_EHG_EPS!R16+TI_EHG_DHEP!R16</f>
        <v>0</v>
      </c>
      <c r="S16" s="10">
        <f>TI_EHG_E_E!S16+TI_EHG_CHP_E!S16+TI_EHG_H_E!S16+TI_EHG_EDHP!S16+TI_EHG_EB!S16+TI_EHG_EPS!S16+TI_EHG_DHEP!S16</f>
        <v>0</v>
      </c>
      <c r="T16" s="10">
        <f>TI_EHG_E_E!T16+TI_EHG_CHP_E!T16+TI_EHG_H_E!T16+TI_EHG_EDHP!T16+TI_EHG_EB!T16+TI_EHG_EPS!T16+TI_EHG_DHEP!T16</f>
        <v>0</v>
      </c>
      <c r="U16" s="10">
        <f>TI_EHG_E_E!U16+TI_EHG_CHP_E!U16+TI_EHG_H_E!U16+TI_EHG_EDHP!U16+TI_EHG_EB!U16+TI_EHG_EPS!U16+TI_EHG_DHEP!U16</f>
        <v>0</v>
      </c>
      <c r="V16" s="10">
        <f>TI_EHG_E_E!V16+TI_EHG_CHP_E!V16+TI_EHG_H_E!V16+TI_EHG_EDHP!V16+TI_EHG_EB!V16+TI_EHG_EPS!V16+TI_EHG_DHEP!V16</f>
        <v>0</v>
      </c>
      <c r="W16" s="10">
        <f>TI_EHG_E_E!W16+TI_EHG_CHP_E!W16+TI_EHG_H_E!W16+TI_EHG_EDHP!W16+TI_EHG_EB!W16+TI_EHG_EPS!W16+TI_EHG_DHEP!W16</f>
        <v>0</v>
      </c>
      <c r="X16" s="10">
        <f>TI_EHG_E_E!X16+TI_EHG_CHP_E!X16+TI_EHG_H_E!X16+TI_EHG_EDHP!X16+TI_EHG_EB!X16+TI_EHG_EPS!X16+TI_EHG_DHEP!X16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43.957179707652614</v>
      </c>
      <c r="D17" s="37">
        <f t="shared" ref="D17:W17" si="16">SUM(D18:D21)</f>
        <v>9.6947549441100609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TI_EHG_E_E!C18+TI_EHG_CHP_E!C18+TI_EHG_H_E!C18+TI_EHG_EDHP!C18+TI_EHG_EB!C18+TI_EHG_EPS!C18+TI_EHG_DHEP!C18</f>
        <v>0</v>
      </c>
      <c r="D18" s="10">
        <f>TI_EHG_E_E!D18+TI_EHG_CHP_E!D18+TI_EHG_H_E!D18+TI_EHG_EDHP!D18+TI_EHG_EB!D18+TI_EHG_EPS!D18+TI_EHG_DHEP!D18</f>
        <v>0</v>
      </c>
      <c r="E18" s="10">
        <f>TI_EHG_E_E!E18+TI_EHG_CHP_E!E18+TI_EHG_H_E!E18+TI_EHG_EDHP!E18+TI_EHG_EB!E18+TI_EHG_EPS!E18+TI_EHG_DHEP!E18</f>
        <v>0</v>
      </c>
      <c r="F18" s="10">
        <f>TI_EHG_E_E!F18+TI_EHG_CHP_E!F18+TI_EHG_H_E!F18+TI_EHG_EDHP!F18+TI_EHG_EB!F18+TI_EHG_EPS!F18+TI_EHG_DHEP!F18</f>
        <v>0</v>
      </c>
      <c r="G18" s="10">
        <f>TI_EHG_E_E!G18+TI_EHG_CHP_E!G18+TI_EHG_H_E!G18+TI_EHG_EDHP!G18+TI_EHG_EB!G18+TI_EHG_EPS!G18+TI_EHG_DHEP!G18</f>
        <v>0</v>
      </c>
      <c r="H18" s="10">
        <f>TI_EHG_E_E!H18+TI_EHG_CHP_E!H18+TI_EHG_H_E!H18+TI_EHG_EDHP!H18+TI_EHG_EB!H18+TI_EHG_EPS!H18+TI_EHG_DHEP!H18</f>
        <v>0</v>
      </c>
      <c r="I18" s="10">
        <f>TI_EHG_E_E!I18+TI_EHG_CHP_E!I18+TI_EHG_H_E!I18+TI_EHG_EDHP!I18+TI_EHG_EB!I18+TI_EHG_EPS!I18+TI_EHG_DHEP!I18</f>
        <v>0</v>
      </c>
      <c r="J18" s="10">
        <f>TI_EHG_E_E!J18+TI_EHG_CHP_E!J18+TI_EHG_H_E!J18+TI_EHG_EDHP!J18+TI_EHG_EB!J18+TI_EHG_EPS!J18+TI_EHG_DHEP!J18</f>
        <v>0</v>
      </c>
      <c r="K18" s="10">
        <f>TI_EHG_E_E!K18+TI_EHG_CHP_E!K18+TI_EHG_H_E!K18+TI_EHG_EDHP!K18+TI_EHG_EB!K18+TI_EHG_EPS!K18+TI_EHG_DHEP!K18</f>
        <v>0</v>
      </c>
      <c r="L18" s="10">
        <f>TI_EHG_E_E!L18+TI_EHG_CHP_E!L18+TI_EHG_H_E!L18+TI_EHG_EDHP!L18+TI_EHG_EB!L18+TI_EHG_EPS!L18+TI_EHG_DHEP!L18</f>
        <v>0</v>
      </c>
      <c r="M18" s="10">
        <f>TI_EHG_E_E!M18+TI_EHG_CHP_E!M18+TI_EHG_H_E!M18+TI_EHG_EDHP!M18+TI_EHG_EB!M18+TI_EHG_EPS!M18+TI_EHG_DHEP!M18</f>
        <v>0</v>
      </c>
      <c r="N18" s="10">
        <f>TI_EHG_E_E!N18+TI_EHG_CHP_E!N18+TI_EHG_H_E!N18+TI_EHG_EDHP!N18+TI_EHG_EB!N18+TI_EHG_EPS!N18+TI_EHG_DHEP!N18</f>
        <v>0</v>
      </c>
      <c r="O18" s="10">
        <f>TI_EHG_E_E!O18+TI_EHG_CHP_E!O18+TI_EHG_H_E!O18+TI_EHG_EDHP!O18+TI_EHG_EB!O18+TI_EHG_EPS!O18+TI_EHG_DHEP!O18</f>
        <v>0</v>
      </c>
      <c r="P18" s="10">
        <f>TI_EHG_E_E!P18+TI_EHG_CHP_E!P18+TI_EHG_H_E!P18+TI_EHG_EDHP!P18+TI_EHG_EB!P18+TI_EHG_EPS!P18+TI_EHG_DHEP!P18</f>
        <v>0</v>
      </c>
      <c r="Q18" s="10">
        <f>TI_EHG_E_E!Q18+TI_EHG_CHP_E!Q18+TI_EHG_H_E!Q18+TI_EHG_EDHP!Q18+TI_EHG_EB!Q18+TI_EHG_EPS!Q18+TI_EHG_DHEP!Q18</f>
        <v>0</v>
      </c>
      <c r="R18" s="10">
        <f>TI_EHG_E_E!R18+TI_EHG_CHP_E!R18+TI_EHG_H_E!R18+TI_EHG_EDHP!R18+TI_EHG_EB!R18+TI_EHG_EPS!R18+TI_EHG_DHEP!R18</f>
        <v>0</v>
      </c>
      <c r="S18" s="10">
        <f>TI_EHG_E_E!S18+TI_EHG_CHP_E!S18+TI_EHG_H_E!S18+TI_EHG_EDHP!S18+TI_EHG_EB!S18+TI_EHG_EPS!S18+TI_EHG_DHEP!S18</f>
        <v>0</v>
      </c>
      <c r="T18" s="10">
        <f>TI_EHG_E_E!T18+TI_EHG_CHP_E!T18+TI_EHG_H_E!T18+TI_EHG_EDHP!T18+TI_EHG_EB!T18+TI_EHG_EPS!T18+TI_EHG_DHEP!T18</f>
        <v>0</v>
      </c>
      <c r="U18" s="10">
        <f>TI_EHG_E_E!U18+TI_EHG_CHP_E!U18+TI_EHG_H_E!U18+TI_EHG_EDHP!U18+TI_EHG_EB!U18+TI_EHG_EPS!U18+TI_EHG_DHEP!U18</f>
        <v>0</v>
      </c>
      <c r="V18" s="10">
        <f>TI_EHG_E_E!V18+TI_EHG_CHP_E!V18+TI_EHG_H_E!V18+TI_EHG_EDHP!V18+TI_EHG_EB!V18+TI_EHG_EPS!V18+TI_EHG_DHEP!V18</f>
        <v>0</v>
      </c>
      <c r="W18" s="10">
        <f>TI_EHG_E_E!W18+TI_EHG_CHP_E!W18+TI_EHG_H_E!W18+TI_EHG_EDHP!W18+TI_EHG_EB!W18+TI_EHG_EPS!W18+TI_EHG_DHEP!W18</f>
        <v>0</v>
      </c>
      <c r="X18" s="10">
        <f>TI_EHG_E_E!X18+TI_EHG_CHP_E!X18+TI_EHG_H_E!X18+TI_EHG_EDHP!X18+TI_EHG_EB!X18+TI_EHG_EPS!X18+TI_EHG_DHEP!X18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TI_EHG_E_E!C19+TI_EHG_CHP_E!C19+TI_EHG_H_E!C19+TI_EHG_EDHP!C19+TI_EHG_EB!C19+TI_EHG_EPS!C19+TI_EHG_DHEP!C19</f>
        <v>17.540842648323299</v>
      </c>
      <c r="D19" s="10">
        <f>TI_EHG_E_E!D19+TI_EHG_CHP_E!D19+TI_EHG_H_E!D19+TI_EHG_EDHP!D19+TI_EHG_EB!D19+TI_EHG_EPS!D19+TI_EHG_DHEP!D19</f>
        <v>2.6010318142734312</v>
      </c>
      <c r="E19" s="10">
        <f>TI_EHG_E_E!E19+TI_EHG_CHP_E!E19+TI_EHG_H_E!E19+TI_EHG_EDHP!E19+TI_EHG_EB!E19+TI_EHG_EPS!E19+TI_EHG_DHEP!E19</f>
        <v>0</v>
      </c>
      <c r="F19" s="10">
        <f>TI_EHG_E_E!F19+TI_EHG_CHP_E!F19+TI_EHG_H_E!F19+TI_EHG_EDHP!F19+TI_EHG_EB!F19+TI_EHG_EPS!F19+TI_EHG_DHEP!F19</f>
        <v>0</v>
      </c>
      <c r="G19" s="10">
        <f>TI_EHG_E_E!G19+TI_EHG_CHP_E!G19+TI_EHG_H_E!G19+TI_EHG_EDHP!G19+TI_EHG_EB!G19+TI_EHG_EPS!G19+TI_EHG_DHEP!G19</f>
        <v>0</v>
      </c>
      <c r="H19" s="10">
        <f>TI_EHG_E_E!H19+TI_EHG_CHP_E!H19+TI_EHG_H_E!H19+TI_EHG_EDHP!H19+TI_EHG_EB!H19+TI_EHG_EPS!H19+TI_EHG_DHEP!H19</f>
        <v>0</v>
      </c>
      <c r="I19" s="10">
        <f>TI_EHG_E_E!I19+TI_EHG_CHP_E!I19+TI_EHG_H_E!I19+TI_EHG_EDHP!I19+TI_EHG_EB!I19+TI_EHG_EPS!I19+TI_EHG_DHEP!I19</f>
        <v>0</v>
      </c>
      <c r="J19" s="10">
        <f>TI_EHG_E_E!J19+TI_EHG_CHP_E!J19+TI_EHG_H_E!J19+TI_EHG_EDHP!J19+TI_EHG_EB!J19+TI_EHG_EPS!J19+TI_EHG_DHEP!J19</f>
        <v>0</v>
      </c>
      <c r="K19" s="10">
        <f>TI_EHG_E_E!K19+TI_EHG_CHP_E!K19+TI_EHG_H_E!K19+TI_EHG_EDHP!K19+TI_EHG_EB!K19+TI_EHG_EPS!K19+TI_EHG_DHEP!K19</f>
        <v>0</v>
      </c>
      <c r="L19" s="10">
        <f>TI_EHG_E_E!L19+TI_EHG_CHP_E!L19+TI_EHG_H_E!L19+TI_EHG_EDHP!L19+TI_EHG_EB!L19+TI_EHG_EPS!L19+TI_EHG_DHEP!L19</f>
        <v>0</v>
      </c>
      <c r="M19" s="10">
        <f>TI_EHG_E_E!M19+TI_EHG_CHP_E!M19+TI_EHG_H_E!M19+TI_EHG_EDHP!M19+TI_EHG_EB!M19+TI_EHG_EPS!M19+TI_EHG_DHEP!M19</f>
        <v>0</v>
      </c>
      <c r="N19" s="10">
        <f>TI_EHG_E_E!N19+TI_EHG_CHP_E!N19+TI_EHG_H_E!N19+TI_EHG_EDHP!N19+TI_EHG_EB!N19+TI_EHG_EPS!N19+TI_EHG_DHEP!N19</f>
        <v>0</v>
      </c>
      <c r="O19" s="10">
        <f>TI_EHG_E_E!O19+TI_EHG_CHP_E!O19+TI_EHG_H_E!O19+TI_EHG_EDHP!O19+TI_EHG_EB!O19+TI_EHG_EPS!O19+TI_EHG_DHEP!O19</f>
        <v>0</v>
      </c>
      <c r="P19" s="10">
        <f>TI_EHG_E_E!P19+TI_EHG_CHP_E!P19+TI_EHG_H_E!P19+TI_EHG_EDHP!P19+TI_EHG_EB!P19+TI_EHG_EPS!P19+TI_EHG_DHEP!P19</f>
        <v>0</v>
      </c>
      <c r="Q19" s="10">
        <f>TI_EHG_E_E!Q19+TI_EHG_CHP_E!Q19+TI_EHG_H_E!Q19+TI_EHG_EDHP!Q19+TI_EHG_EB!Q19+TI_EHG_EPS!Q19+TI_EHG_DHEP!Q19</f>
        <v>0</v>
      </c>
      <c r="R19" s="10">
        <f>TI_EHG_E_E!R19+TI_EHG_CHP_E!R19+TI_EHG_H_E!R19+TI_EHG_EDHP!R19+TI_EHG_EB!R19+TI_EHG_EPS!R19+TI_EHG_DHEP!R19</f>
        <v>0</v>
      </c>
      <c r="S19" s="10">
        <f>TI_EHG_E_E!S19+TI_EHG_CHP_E!S19+TI_EHG_H_E!S19+TI_EHG_EDHP!S19+TI_EHG_EB!S19+TI_EHG_EPS!S19+TI_EHG_DHEP!S19</f>
        <v>0</v>
      </c>
      <c r="T19" s="10">
        <f>TI_EHG_E_E!T19+TI_EHG_CHP_E!T19+TI_EHG_H_E!T19+TI_EHG_EDHP!T19+TI_EHG_EB!T19+TI_EHG_EPS!T19+TI_EHG_DHEP!T19</f>
        <v>0</v>
      </c>
      <c r="U19" s="10">
        <f>TI_EHG_E_E!U19+TI_EHG_CHP_E!U19+TI_EHG_H_E!U19+TI_EHG_EDHP!U19+TI_EHG_EB!U19+TI_EHG_EPS!U19+TI_EHG_DHEP!U19</f>
        <v>0</v>
      </c>
      <c r="V19" s="10">
        <f>TI_EHG_E_E!V19+TI_EHG_CHP_E!V19+TI_EHG_H_E!V19+TI_EHG_EDHP!V19+TI_EHG_EB!V19+TI_EHG_EPS!V19+TI_EHG_DHEP!V19</f>
        <v>0</v>
      </c>
      <c r="W19" s="10">
        <f>TI_EHG_E_E!W19+TI_EHG_CHP_E!W19+TI_EHG_H_E!W19+TI_EHG_EDHP!W19+TI_EHG_EB!W19+TI_EHG_EPS!W19+TI_EHG_DHEP!W19</f>
        <v>0</v>
      </c>
      <c r="X19" s="10">
        <f>TI_EHG_E_E!X19+TI_EHG_CHP_E!X19+TI_EHG_H_E!X19+TI_EHG_EDHP!X19+TI_EHG_EB!X19+TI_EHG_EPS!X19+TI_EHG_DHEP!X19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TI_EHG_E_E!C20+TI_EHG_CHP_E!C20+TI_EHG_H_E!C20+TI_EHG_EDHP!C20+TI_EHG_EB!C20+TI_EHG_EPS!C20+TI_EHG_DHEP!C20</f>
        <v>26.416337059329319</v>
      </c>
      <c r="D20" s="10">
        <f>TI_EHG_E_E!D20+TI_EHG_CHP_E!D20+TI_EHG_H_E!D20+TI_EHG_EDHP!D20+TI_EHG_EB!D20+TI_EHG_EPS!D20+TI_EHG_DHEP!D20</f>
        <v>7.0937231298366292</v>
      </c>
      <c r="E20" s="10">
        <f>TI_EHG_E_E!E20+TI_EHG_CHP_E!E20+TI_EHG_H_E!E20+TI_EHG_EDHP!E20+TI_EHG_EB!E20+TI_EHG_EPS!E20+TI_EHG_DHEP!E20</f>
        <v>0</v>
      </c>
      <c r="F20" s="10">
        <f>TI_EHG_E_E!F20+TI_EHG_CHP_E!F20+TI_EHG_H_E!F20+TI_EHG_EDHP!F20+TI_EHG_EB!F20+TI_EHG_EPS!F20+TI_EHG_DHEP!F20</f>
        <v>0</v>
      </c>
      <c r="G20" s="10">
        <f>TI_EHG_E_E!G20+TI_EHG_CHP_E!G20+TI_EHG_H_E!G20+TI_EHG_EDHP!G20+TI_EHG_EB!G20+TI_EHG_EPS!G20+TI_EHG_DHEP!G20</f>
        <v>0</v>
      </c>
      <c r="H20" s="10">
        <f>TI_EHG_E_E!H20+TI_EHG_CHP_E!H20+TI_EHG_H_E!H20+TI_EHG_EDHP!H20+TI_EHG_EB!H20+TI_EHG_EPS!H20+TI_EHG_DHEP!H20</f>
        <v>0</v>
      </c>
      <c r="I20" s="10">
        <f>TI_EHG_E_E!I20+TI_EHG_CHP_E!I20+TI_EHG_H_E!I20+TI_EHG_EDHP!I20+TI_EHG_EB!I20+TI_EHG_EPS!I20+TI_EHG_DHEP!I20</f>
        <v>0</v>
      </c>
      <c r="J20" s="10">
        <f>TI_EHG_E_E!J20+TI_EHG_CHP_E!J20+TI_EHG_H_E!J20+TI_EHG_EDHP!J20+TI_EHG_EB!J20+TI_EHG_EPS!J20+TI_EHG_DHEP!J20</f>
        <v>0</v>
      </c>
      <c r="K20" s="10">
        <f>TI_EHG_E_E!K20+TI_EHG_CHP_E!K20+TI_EHG_H_E!K20+TI_EHG_EDHP!K20+TI_EHG_EB!K20+TI_EHG_EPS!K20+TI_EHG_DHEP!K20</f>
        <v>0</v>
      </c>
      <c r="L20" s="10">
        <f>TI_EHG_E_E!L20+TI_EHG_CHP_E!L20+TI_EHG_H_E!L20+TI_EHG_EDHP!L20+TI_EHG_EB!L20+TI_EHG_EPS!L20+TI_EHG_DHEP!L20</f>
        <v>0</v>
      </c>
      <c r="M20" s="10">
        <f>TI_EHG_E_E!M20+TI_EHG_CHP_E!M20+TI_EHG_H_E!M20+TI_EHG_EDHP!M20+TI_EHG_EB!M20+TI_EHG_EPS!M20+TI_EHG_DHEP!M20</f>
        <v>0</v>
      </c>
      <c r="N20" s="10">
        <f>TI_EHG_E_E!N20+TI_EHG_CHP_E!N20+TI_EHG_H_E!N20+TI_EHG_EDHP!N20+TI_EHG_EB!N20+TI_EHG_EPS!N20+TI_EHG_DHEP!N20</f>
        <v>0</v>
      </c>
      <c r="O20" s="10">
        <f>TI_EHG_E_E!O20+TI_EHG_CHP_E!O20+TI_EHG_H_E!O20+TI_EHG_EDHP!O20+TI_EHG_EB!O20+TI_EHG_EPS!O20+TI_EHG_DHEP!O20</f>
        <v>0</v>
      </c>
      <c r="P20" s="10">
        <f>TI_EHG_E_E!P20+TI_EHG_CHP_E!P20+TI_EHG_H_E!P20+TI_EHG_EDHP!P20+TI_EHG_EB!P20+TI_EHG_EPS!P20+TI_EHG_DHEP!P20</f>
        <v>0</v>
      </c>
      <c r="Q20" s="10">
        <f>TI_EHG_E_E!Q20+TI_EHG_CHP_E!Q20+TI_EHG_H_E!Q20+TI_EHG_EDHP!Q20+TI_EHG_EB!Q20+TI_EHG_EPS!Q20+TI_EHG_DHEP!Q20</f>
        <v>0</v>
      </c>
      <c r="R20" s="10">
        <f>TI_EHG_E_E!R20+TI_EHG_CHP_E!R20+TI_EHG_H_E!R20+TI_EHG_EDHP!R20+TI_EHG_EB!R20+TI_EHG_EPS!R20+TI_EHG_DHEP!R20</f>
        <v>0</v>
      </c>
      <c r="S20" s="10">
        <f>TI_EHG_E_E!S20+TI_EHG_CHP_E!S20+TI_EHG_H_E!S20+TI_EHG_EDHP!S20+TI_EHG_EB!S20+TI_EHG_EPS!S20+TI_EHG_DHEP!S20</f>
        <v>0</v>
      </c>
      <c r="T20" s="10">
        <f>TI_EHG_E_E!T20+TI_EHG_CHP_E!T20+TI_EHG_H_E!T20+TI_EHG_EDHP!T20+TI_EHG_EB!T20+TI_EHG_EPS!T20+TI_EHG_DHEP!T20</f>
        <v>0</v>
      </c>
      <c r="U20" s="10">
        <f>TI_EHG_E_E!U20+TI_EHG_CHP_E!U20+TI_EHG_H_E!U20+TI_EHG_EDHP!U20+TI_EHG_EB!U20+TI_EHG_EPS!U20+TI_EHG_DHEP!U20</f>
        <v>0</v>
      </c>
      <c r="V20" s="10">
        <f>TI_EHG_E_E!V20+TI_EHG_CHP_E!V20+TI_EHG_H_E!V20+TI_EHG_EDHP!V20+TI_EHG_EB!V20+TI_EHG_EPS!V20+TI_EHG_DHEP!V20</f>
        <v>0</v>
      </c>
      <c r="W20" s="10">
        <f>TI_EHG_E_E!W20+TI_EHG_CHP_E!W20+TI_EHG_H_E!W20+TI_EHG_EDHP!W20+TI_EHG_EB!W20+TI_EHG_EPS!W20+TI_EHG_DHEP!W20</f>
        <v>0</v>
      </c>
      <c r="X20" s="10">
        <f>TI_EHG_E_E!X20+TI_EHG_CHP_E!X20+TI_EHG_H_E!X20+TI_EHG_EDHP!X20+TI_EHG_EB!X20+TI_EHG_EPS!X20+TI_EHG_DHEP!X20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TI_EHG_E_E!C21+TI_EHG_CHP_E!C21+TI_EHG_H_E!C21+TI_EHG_EDHP!C21+TI_EHG_EB!C21+TI_EHG_EPS!C21+TI_EHG_DHEP!C21</f>
        <v>0</v>
      </c>
      <c r="D21" s="10">
        <f>TI_EHG_E_E!D21+TI_EHG_CHP_E!D21+TI_EHG_H_E!D21+TI_EHG_EDHP!D21+TI_EHG_EB!D21+TI_EHG_EPS!D21+TI_EHG_DHEP!D21</f>
        <v>0</v>
      </c>
      <c r="E21" s="10">
        <f>TI_EHG_E_E!E21+TI_EHG_CHP_E!E21+TI_EHG_H_E!E21+TI_EHG_EDHP!E21+TI_EHG_EB!E21+TI_EHG_EPS!E21+TI_EHG_DHEP!E21</f>
        <v>0</v>
      </c>
      <c r="F21" s="10">
        <f>TI_EHG_E_E!F21+TI_EHG_CHP_E!F21+TI_EHG_H_E!F21+TI_EHG_EDHP!F21+TI_EHG_EB!F21+TI_EHG_EPS!F21+TI_EHG_DHEP!F21</f>
        <v>0</v>
      </c>
      <c r="G21" s="10">
        <f>TI_EHG_E_E!G21+TI_EHG_CHP_E!G21+TI_EHG_H_E!G21+TI_EHG_EDHP!G21+TI_EHG_EB!G21+TI_EHG_EPS!G21+TI_EHG_DHEP!G21</f>
        <v>0</v>
      </c>
      <c r="H21" s="10">
        <f>TI_EHG_E_E!H21+TI_EHG_CHP_E!H21+TI_EHG_H_E!H21+TI_EHG_EDHP!H21+TI_EHG_EB!H21+TI_EHG_EPS!H21+TI_EHG_DHEP!H21</f>
        <v>0</v>
      </c>
      <c r="I21" s="10">
        <f>TI_EHG_E_E!I21+TI_EHG_CHP_E!I21+TI_EHG_H_E!I21+TI_EHG_EDHP!I21+TI_EHG_EB!I21+TI_EHG_EPS!I21+TI_EHG_DHEP!I21</f>
        <v>0</v>
      </c>
      <c r="J21" s="10">
        <f>TI_EHG_E_E!J21+TI_EHG_CHP_E!J21+TI_EHG_H_E!J21+TI_EHG_EDHP!J21+TI_EHG_EB!J21+TI_EHG_EPS!J21+TI_EHG_DHEP!J21</f>
        <v>0</v>
      </c>
      <c r="K21" s="10">
        <f>TI_EHG_E_E!K21+TI_EHG_CHP_E!K21+TI_EHG_H_E!K21+TI_EHG_EDHP!K21+TI_EHG_EB!K21+TI_EHG_EPS!K21+TI_EHG_DHEP!K21</f>
        <v>0</v>
      </c>
      <c r="L21" s="10">
        <f>TI_EHG_E_E!L21+TI_EHG_CHP_E!L21+TI_EHG_H_E!L21+TI_EHG_EDHP!L21+TI_EHG_EB!L21+TI_EHG_EPS!L21+TI_EHG_DHEP!L21</f>
        <v>0</v>
      </c>
      <c r="M21" s="10">
        <f>TI_EHG_E_E!M21+TI_EHG_CHP_E!M21+TI_EHG_H_E!M21+TI_EHG_EDHP!M21+TI_EHG_EB!M21+TI_EHG_EPS!M21+TI_EHG_DHEP!M21</f>
        <v>0</v>
      </c>
      <c r="N21" s="10">
        <f>TI_EHG_E_E!N21+TI_EHG_CHP_E!N21+TI_EHG_H_E!N21+TI_EHG_EDHP!N21+TI_EHG_EB!N21+TI_EHG_EPS!N21+TI_EHG_DHEP!N21</f>
        <v>0</v>
      </c>
      <c r="O21" s="10">
        <f>TI_EHG_E_E!O21+TI_EHG_CHP_E!O21+TI_EHG_H_E!O21+TI_EHG_EDHP!O21+TI_EHG_EB!O21+TI_EHG_EPS!O21+TI_EHG_DHEP!O21</f>
        <v>0</v>
      </c>
      <c r="P21" s="10">
        <f>TI_EHG_E_E!P21+TI_EHG_CHP_E!P21+TI_EHG_H_E!P21+TI_EHG_EDHP!P21+TI_EHG_EB!P21+TI_EHG_EPS!P21+TI_EHG_DHEP!P21</f>
        <v>0</v>
      </c>
      <c r="Q21" s="10">
        <f>TI_EHG_E_E!Q21+TI_EHG_CHP_E!Q21+TI_EHG_H_E!Q21+TI_EHG_EDHP!Q21+TI_EHG_EB!Q21+TI_EHG_EPS!Q21+TI_EHG_DHEP!Q21</f>
        <v>0</v>
      </c>
      <c r="R21" s="10">
        <f>TI_EHG_E_E!R21+TI_EHG_CHP_E!R21+TI_EHG_H_E!R21+TI_EHG_EDHP!R21+TI_EHG_EB!R21+TI_EHG_EPS!R21+TI_EHG_DHEP!R21</f>
        <v>0</v>
      </c>
      <c r="S21" s="10">
        <f>TI_EHG_E_E!S21+TI_EHG_CHP_E!S21+TI_EHG_H_E!S21+TI_EHG_EDHP!S21+TI_EHG_EB!S21+TI_EHG_EPS!S21+TI_EHG_DHEP!S21</f>
        <v>0</v>
      </c>
      <c r="T21" s="10">
        <f>TI_EHG_E_E!T21+TI_EHG_CHP_E!T21+TI_EHG_H_E!T21+TI_EHG_EDHP!T21+TI_EHG_EB!T21+TI_EHG_EPS!T21+TI_EHG_DHEP!T21</f>
        <v>0</v>
      </c>
      <c r="U21" s="10">
        <f>TI_EHG_E_E!U21+TI_EHG_CHP_E!U21+TI_EHG_H_E!U21+TI_EHG_EDHP!U21+TI_EHG_EB!U21+TI_EHG_EPS!U21+TI_EHG_DHEP!U21</f>
        <v>0</v>
      </c>
      <c r="V21" s="10">
        <f>TI_EHG_E_E!V21+TI_EHG_CHP_E!V21+TI_EHG_H_E!V21+TI_EHG_EDHP!V21+TI_EHG_EB!V21+TI_EHG_EPS!V21+TI_EHG_DHEP!V21</f>
        <v>0</v>
      </c>
      <c r="W21" s="10">
        <f>TI_EHG_E_E!W21+TI_EHG_CHP_E!W21+TI_EHG_H_E!W21+TI_EHG_EDHP!W21+TI_EHG_EB!W21+TI_EHG_EPS!W21+TI_EHG_DHEP!W21</f>
        <v>0</v>
      </c>
      <c r="X21" s="10">
        <f>TI_EHG_E_E!X21+TI_EHG_CHP_E!X21+TI_EHG_H_E!X21+TI_EHG_EDHP!X21+TI_EHG_EB!X21+TI_EHG_EPS!X21+TI_EHG_DHEP!X21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TI_EHG_E_E!C23+TI_EHG_CHP_E!C23+TI_EHG_H_E!C23+TI_EHG_EDHP!C23+TI_EHG_EB!C23+TI_EHG_EPS!C23+TI_EHG_DHEP!C23</f>
        <v>0</v>
      </c>
      <c r="D23" s="10">
        <f>TI_EHG_E_E!D23+TI_EHG_CHP_E!D23+TI_EHG_H_E!D23+TI_EHG_EDHP!D23+TI_EHG_EB!D23+TI_EHG_EPS!D23+TI_EHG_DHEP!D23</f>
        <v>0</v>
      </c>
      <c r="E23" s="10">
        <f>TI_EHG_E_E!E23+TI_EHG_CHP_E!E23+TI_EHG_H_E!E23+TI_EHG_EDHP!E23+TI_EHG_EB!E23+TI_EHG_EPS!E23+TI_EHG_DHEP!E23</f>
        <v>0</v>
      </c>
      <c r="F23" s="10">
        <f>TI_EHG_E_E!F23+TI_EHG_CHP_E!F23+TI_EHG_H_E!F23+TI_EHG_EDHP!F23+TI_EHG_EB!F23+TI_EHG_EPS!F23+TI_EHG_DHEP!F23</f>
        <v>0</v>
      </c>
      <c r="G23" s="10">
        <f>TI_EHG_E_E!G23+TI_EHG_CHP_E!G23+TI_EHG_H_E!G23+TI_EHG_EDHP!G23+TI_EHG_EB!G23+TI_EHG_EPS!G23+TI_EHG_DHEP!G23</f>
        <v>0</v>
      </c>
      <c r="H23" s="10">
        <f>TI_EHG_E_E!H23+TI_EHG_CHP_E!H23+TI_EHG_H_E!H23+TI_EHG_EDHP!H23+TI_EHG_EB!H23+TI_EHG_EPS!H23+TI_EHG_DHEP!H23</f>
        <v>0</v>
      </c>
      <c r="I23" s="10">
        <f>TI_EHG_E_E!I23+TI_EHG_CHP_E!I23+TI_EHG_H_E!I23+TI_EHG_EDHP!I23+TI_EHG_EB!I23+TI_EHG_EPS!I23+TI_EHG_DHEP!I23</f>
        <v>0</v>
      </c>
      <c r="J23" s="10">
        <f>TI_EHG_E_E!J23+TI_EHG_CHP_E!J23+TI_EHG_H_E!J23+TI_EHG_EDHP!J23+TI_EHG_EB!J23+TI_EHG_EPS!J23+TI_EHG_DHEP!J23</f>
        <v>0</v>
      </c>
      <c r="K23" s="10">
        <f>TI_EHG_E_E!K23+TI_EHG_CHP_E!K23+TI_EHG_H_E!K23+TI_EHG_EDHP!K23+TI_EHG_EB!K23+TI_EHG_EPS!K23+TI_EHG_DHEP!K23</f>
        <v>0</v>
      </c>
      <c r="L23" s="10">
        <f>TI_EHG_E_E!L23+TI_EHG_CHP_E!L23+TI_EHG_H_E!L23+TI_EHG_EDHP!L23+TI_EHG_EB!L23+TI_EHG_EPS!L23+TI_EHG_DHEP!L23</f>
        <v>0</v>
      </c>
      <c r="M23" s="10">
        <f>TI_EHG_E_E!M23+TI_EHG_CHP_E!M23+TI_EHG_H_E!M23+TI_EHG_EDHP!M23+TI_EHG_EB!M23+TI_EHG_EPS!M23+TI_EHG_DHEP!M23</f>
        <v>0</v>
      </c>
      <c r="N23" s="10">
        <f>TI_EHG_E_E!N23+TI_EHG_CHP_E!N23+TI_EHG_H_E!N23+TI_EHG_EDHP!N23+TI_EHG_EB!N23+TI_EHG_EPS!N23+TI_EHG_DHEP!N23</f>
        <v>0</v>
      </c>
      <c r="O23" s="10">
        <f>TI_EHG_E_E!O23+TI_EHG_CHP_E!O23+TI_EHG_H_E!O23+TI_EHG_EDHP!O23+TI_EHG_EB!O23+TI_EHG_EPS!O23+TI_EHG_DHEP!O23</f>
        <v>0</v>
      </c>
      <c r="P23" s="10">
        <f>TI_EHG_E_E!P23+TI_EHG_CHP_E!P23+TI_EHG_H_E!P23+TI_EHG_EDHP!P23+TI_EHG_EB!P23+TI_EHG_EPS!P23+TI_EHG_DHEP!P23</f>
        <v>0</v>
      </c>
      <c r="Q23" s="10">
        <f>TI_EHG_E_E!Q23+TI_EHG_CHP_E!Q23+TI_EHG_H_E!Q23+TI_EHG_EDHP!Q23+TI_EHG_EB!Q23+TI_EHG_EPS!Q23+TI_EHG_DHEP!Q23</f>
        <v>0</v>
      </c>
      <c r="R23" s="10">
        <f>TI_EHG_E_E!R23+TI_EHG_CHP_E!R23+TI_EHG_H_E!R23+TI_EHG_EDHP!R23+TI_EHG_EB!R23+TI_EHG_EPS!R23+TI_EHG_DHEP!R23</f>
        <v>0</v>
      </c>
      <c r="S23" s="10">
        <f>TI_EHG_E_E!S23+TI_EHG_CHP_E!S23+TI_EHG_H_E!S23+TI_EHG_EDHP!S23+TI_EHG_EB!S23+TI_EHG_EPS!S23+TI_EHG_DHEP!S23</f>
        <v>0</v>
      </c>
      <c r="T23" s="10">
        <f>TI_EHG_E_E!T23+TI_EHG_CHP_E!T23+TI_EHG_H_E!T23+TI_EHG_EDHP!T23+TI_EHG_EB!T23+TI_EHG_EPS!T23+TI_EHG_DHEP!T23</f>
        <v>0</v>
      </c>
      <c r="U23" s="10">
        <f>TI_EHG_E_E!U23+TI_EHG_CHP_E!U23+TI_EHG_H_E!U23+TI_EHG_EDHP!U23+TI_EHG_EB!U23+TI_EHG_EPS!U23+TI_EHG_DHEP!U23</f>
        <v>0</v>
      </c>
      <c r="V23" s="10">
        <f>TI_EHG_E_E!V23+TI_EHG_CHP_E!V23+TI_EHG_H_E!V23+TI_EHG_EDHP!V23+TI_EHG_EB!V23+TI_EHG_EPS!V23+TI_EHG_DHEP!V23</f>
        <v>0</v>
      </c>
      <c r="W23" s="10">
        <f>TI_EHG_E_E!W23+TI_EHG_CHP_E!W23+TI_EHG_H_E!W23+TI_EHG_EDHP!W23+TI_EHG_EB!W23+TI_EHG_EPS!W23+TI_EHG_DHEP!W23</f>
        <v>0</v>
      </c>
      <c r="X23" s="10">
        <f>TI_EHG_E_E!X23+TI_EHG_CHP_E!X23+TI_EHG_H_E!X23+TI_EHG_EDHP!X23+TI_EHG_EB!X23+TI_EHG_EPS!X23+TI_EHG_DHEP!X23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TI_EHG_E_E!C24+TI_EHG_CHP_E!C24+TI_EHG_H_E!C24+TI_EHG_EDHP!C24+TI_EHG_EB!C24+TI_EHG_EPS!C24+TI_EHG_DHEP!C24</f>
        <v>0</v>
      </c>
      <c r="D24" s="10">
        <f>TI_EHG_E_E!D24+TI_EHG_CHP_E!D24+TI_EHG_H_E!D24+TI_EHG_EDHP!D24+TI_EHG_EB!D24+TI_EHG_EPS!D24+TI_EHG_DHEP!D24</f>
        <v>0</v>
      </c>
      <c r="E24" s="10">
        <f>TI_EHG_E_E!E24+TI_EHG_CHP_E!E24+TI_EHG_H_E!E24+TI_EHG_EDHP!E24+TI_EHG_EB!E24+TI_EHG_EPS!E24+TI_EHG_DHEP!E24</f>
        <v>0</v>
      </c>
      <c r="F24" s="10">
        <f>TI_EHG_E_E!F24+TI_EHG_CHP_E!F24+TI_EHG_H_E!F24+TI_EHG_EDHP!F24+TI_EHG_EB!F24+TI_EHG_EPS!F24+TI_EHG_DHEP!F24</f>
        <v>0</v>
      </c>
      <c r="G24" s="10">
        <f>TI_EHG_E_E!G24+TI_EHG_CHP_E!G24+TI_EHG_H_E!G24+TI_EHG_EDHP!G24+TI_EHG_EB!G24+TI_EHG_EPS!G24+TI_EHG_DHEP!G24</f>
        <v>0</v>
      </c>
      <c r="H24" s="10">
        <f>TI_EHG_E_E!H24+TI_EHG_CHP_E!H24+TI_EHG_H_E!H24+TI_EHG_EDHP!H24+TI_EHG_EB!H24+TI_EHG_EPS!H24+TI_EHG_DHEP!H24</f>
        <v>0</v>
      </c>
      <c r="I24" s="10">
        <f>TI_EHG_E_E!I24+TI_EHG_CHP_E!I24+TI_EHG_H_E!I24+TI_EHG_EDHP!I24+TI_EHG_EB!I24+TI_EHG_EPS!I24+TI_EHG_DHEP!I24</f>
        <v>0</v>
      </c>
      <c r="J24" s="10">
        <f>TI_EHG_E_E!J24+TI_EHG_CHP_E!J24+TI_EHG_H_E!J24+TI_EHG_EDHP!J24+TI_EHG_EB!J24+TI_EHG_EPS!J24+TI_EHG_DHEP!J24</f>
        <v>0</v>
      </c>
      <c r="K24" s="10">
        <f>TI_EHG_E_E!K24+TI_EHG_CHP_E!K24+TI_EHG_H_E!K24+TI_EHG_EDHP!K24+TI_EHG_EB!K24+TI_EHG_EPS!K24+TI_EHG_DHEP!K24</f>
        <v>0</v>
      </c>
      <c r="L24" s="10">
        <f>TI_EHG_E_E!L24+TI_EHG_CHP_E!L24+TI_EHG_H_E!L24+TI_EHG_EDHP!L24+TI_EHG_EB!L24+TI_EHG_EPS!L24+TI_EHG_DHEP!L24</f>
        <v>0</v>
      </c>
      <c r="M24" s="10">
        <f>TI_EHG_E_E!M24+TI_EHG_CHP_E!M24+TI_EHG_H_E!M24+TI_EHG_EDHP!M24+TI_EHG_EB!M24+TI_EHG_EPS!M24+TI_EHG_DHEP!M24</f>
        <v>0</v>
      </c>
      <c r="N24" s="10">
        <f>TI_EHG_E_E!N24+TI_EHG_CHP_E!N24+TI_EHG_H_E!N24+TI_EHG_EDHP!N24+TI_EHG_EB!N24+TI_EHG_EPS!N24+TI_EHG_DHEP!N24</f>
        <v>0</v>
      </c>
      <c r="O24" s="10">
        <f>TI_EHG_E_E!O24+TI_EHG_CHP_E!O24+TI_EHG_H_E!O24+TI_EHG_EDHP!O24+TI_EHG_EB!O24+TI_EHG_EPS!O24+TI_EHG_DHEP!O24</f>
        <v>0</v>
      </c>
      <c r="P24" s="10">
        <f>TI_EHG_E_E!P24+TI_EHG_CHP_E!P24+TI_EHG_H_E!P24+TI_EHG_EDHP!P24+TI_EHG_EB!P24+TI_EHG_EPS!P24+TI_EHG_DHEP!P24</f>
        <v>0</v>
      </c>
      <c r="Q24" s="10">
        <f>TI_EHG_E_E!Q24+TI_EHG_CHP_E!Q24+TI_EHG_H_E!Q24+TI_EHG_EDHP!Q24+TI_EHG_EB!Q24+TI_EHG_EPS!Q24+TI_EHG_DHEP!Q24</f>
        <v>0</v>
      </c>
      <c r="R24" s="10">
        <f>TI_EHG_E_E!R24+TI_EHG_CHP_E!R24+TI_EHG_H_E!R24+TI_EHG_EDHP!R24+TI_EHG_EB!R24+TI_EHG_EPS!R24+TI_EHG_DHEP!R24</f>
        <v>0</v>
      </c>
      <c r="S24" s="10">
        <f>TI_EHG_E_E!S24+TI_EHG_CHP_E!S24+TI_EHG_H_E!S24+TI_EHG_EDHP!S24+TI_EHG_EB!S24+TI_EHG_EPS!S24+TI_EHG_DHEP!S24</f>
        <v>0</v>
      </c>
      <c r="T24" s="10">
        <f>TI_EHG_E_E!T24+TI_EHG_CHP_E!T24+TI_EHG_H_E!T24+TI_EHG_EDHP!T24+TI_EHG_EB!T24+TI_EHG_EPS!T24+TI_EHG_DHEP!T24</f>
        <v>0</v>
      </c>
      <c r="U24" s="10">
        <f>TI_EHG_E_E!U24+TI_EHG_CHP_E!U24+TI_EHG_H_E!U24+TI_EHG_EDHP!U24+TI_EHG_EB!U24+TI_EHG_EPS!U24+TI_EHG_DHEP!U24</f>
        <v>0</v>
      </c>
      <c r="V24" s="10">
        <f>TI_EHG_E_E!V24+TI_EHG_CHP_E!V24+TI_EHG_H_E!V24+TI_EHG_EDHP!V24+TI_EHG_EB!V24+TI_EHG_EPS!V24+TI_EHG_DHEP!V24</f>
        <v>0</v>
      </c>
      <c r="W24" s="10">
        <f>TI_EHG_E_E!W24+TI_EHG_CHP_E!W24+TI_EHG_H_E!W24+TI_EHG_EDHP!W24+TI_EHG_EB!W24+TI_EHG_EPS!W24+TI_EHG_DHEP!W24</f>
        <v>0</v>
      </c>
      <c r="X24" s="10">
        <f>TI_EHG_E_E!X24+TI_EHG_CHP_E!X24+TI_EHG_H_E!X24+TI_EHG_EDHP!X24+TI_EHG_EB!X24+TI_EHG_EPS!X24+TI_EHG_DHEP!X24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TI_EHG_E_E!C25+TI_EHG_CHP_E!C25+TI_EHG_H_E!C25+TI_EHG_EDHP!C25+TI_EHG_EB!C25+TI_EHG_EPS!C25+TI_EHG_DHEP!C25</f>
        <v>0</v>
      </c>
      <c r="D25" s="37">
        <f>TI_EHG_E_E!D25+TI_EHG_CHP_E!D25+TI_EHG_H_E!D25+TI_EHG_EDHP!D25+TI_EHG_EB!D25+TI_EHG_EPS!D25+TI_EHG_DHEP!D25</f>
        <v>0</v>
      </c>
      <c r="E25" s="37">
        <f>TI_EHG_E_E!E25+TI_EHG_CHP_E!E25+TI_EHG_H_E!E25+TI_EHG_EDHP!E25+TI_EHG_EB!E25+TI_EHG_EPS!E25+TI_EHG_DHEP!E25</f>
        <v>0</v>
      </c>
      <c r="F25" s="37">
        <f>TI_EHG_E_E!F25+TI_EHG_CHP_E!F25+TI_EHG_H_E!F25+TI_EHG_EDHP!F25+TI_EHG_EB!F25+TI_EHG_EPS!F25+TI_EHG_DHEP!F25</f>
        <v>0</v>
      </c>
      <c r="G25" s="37">
        <f>TI_EHG_E_E!G25+TI_EHG_CHP_E!G25+TI_EHG_H_E!G25+TI_EHG_EDHP!G25+TI_EHG_EB!G25+TI_EHG_EPS!G25+TI_EHG_DHEP!G25</f>
        <v>0</v>
      </c>
      <c r="H25" s="37">
        <f>TI_EHG_E_E!H25+TI_EHG_CHP_E!H25+TI_EHG_H_E!H25+TI_EHG_EDHP!H25+TI_EHG_EB!H25+TI_EHG_EPS!H25+TI_EHG_DHEP!H25</f>
        <v>0</v>
      </c>
      <c r="I25" s="37">
        <f>TI_EHG_E_E!I25+TI_EHG_CHP_E!I25+TI_EHG_H_E!I25+TI_EHG_EDHP!I25+TI_EHG_EB!I25+TI_EHG_EPS!I25+TI_EHG_DHEP!I25</f>
        <v>0</v>
      </c>
      <c r="J25" s="37">
        <f>TI_EHG_E_E!J25+TI_EHG_CHP_E!J25+TI_EHG_H_E!J25+TI_EHG_EDHP!J25+TI_EHG_EB!J25+TI_EHG_EPS!J25+TI_EHG_DHEP!J25</f>
        <v>0</v>
      </c>
      <c r="K25" s="37">
        <f>TI_EHG_E_E!K25+TI_EHG_CHP_E!K25+TI_EHG_H_E!K25+TI_EHG_EDHP!K25+TI_EHG_EB!K25+TI_EHG_EPS!K25+TI_EHG_DHEP!K25</f>
        <v>0</v>
      </c>
      <c r="L25" s="37">
        <f>TI_EHG_E_E!L25+TI_EHG_CHP_E!L25+TI_EHG_H_E!L25+TI_EHG_EDHP!L25+TI_EHG_EB!L25+TI_EHG_EPS!L25+TI_EHG_DHEP!L25</f>
        <v>0</v>
      </c>
      <c r="M25" s="37">
        <f>TI_EHG_E_E!M25+TI_EHG_CHP_E!M25+TI_EHG_H_E!M25+TI_EHG_EDHP!M25+TI_EHG_EB!M25+TI_EHG_EPS!M25+TI_EHG_DHEP!M25</f>
        <v>0</v>
      </c>
      <c r="N25" s="37">
        <f>TI_EHG_E_E!N25+TI_EHG_CHP_E!N25+TI_EHG_H_E!N25+TI_EHG_EDHP!N25+TI_EHG_EB!N25+TI_EHG_EPS!N25+TI_EHG_DHEP!N25</f>
        <v>0</v>
      </c>
      <c r="O25" s="37">
        <f>TI_EHG_E_E!O25+TI_EHG_CHP_E!O25+TI_EHG_H_E!O25+TI_EHG_EDHP!O25+TI_EHG_EB!O25+TI_EHG_EPS!O25+TI_EHG_DHEP!O25</f>
        <v>0</v>
      </c>
      <c r="P25" s="37">
        <f>TI_EHG_E_E!P25+TI_EHG_CHP_E!P25+TI_EHG_H_E!P25+TI_EHG_EDHP!P25+TI_EHG_EB!P25+TI_EHG_EPS!P25+TI_EHG_DHEP!P25</f>
        <v>0</v>
      </c>
      <c r="Q25" s="37">
        <f>TI_EHG_E_E!Q25+TI_EHG_CHP_E!Q25+TI_EHG_H_E!Q25+TI_EHG_EDHP!Q25+TI_EHG_EB!Q25+TI_EHG_EPS!Q25+TI_EHG_DHEP!Q25</f>
        <v>0</v>
      </c>
      <c r="R25" s="37">
        <f>TI_EHG_E_E!R25+TI_EHG_CHP_E!R25+TI_EHG_H_E!R25+TI_EHG_EDHP!R25+TI_EHG_EB!R25+TI_EHG_EPS!R25+TI_EHG_DHEP!R25</f>
        <v>0</v>
      </c>
      <c r="S25" s="37">
        <f>TI_EHG_E_E!S25+TI_EHG_CHP_E!S25+TI_EHG_H_E!S25+TI_EHG_EDHP!S25+TI_EHG_EB!S25+TI_EHG_EPS!S25+TI_EHG_DHEP!S25</f>
        <v>0</v>
      </c>
      <c r="T25" s="37">
        <f>TI_EHG_E_E!T25+TI_EHG_CHP_E!T25+TI_EHG_H_E!T25+TI_EHG_EDHP!T25+TI_EHG_EB!T25+TI_EHG_EPS!T25+TI_EHG_DHEP!T25</f>
        <v>0</v>
      </c>
      <c r="U25" s="37">
        <f>TI_EHG_E_E!U25+TI_EHG_CHP_E!U25+TI_EHG_H_E!U25+TI_EHG_EDHP!U25+TI_EHG_EB!U25+TI_EHG_EPS!U25+TI_EHG_DHEP!U25</f>
        <v>0</v>
      </c>
      <c r="V25" s="37">
        <f>TI_EHG_E_E!V25+TI_EHG_CHP_E!V25+TI_EHG_H_E!V25+TI_EHG_EDHP!V25+TI_EHG_EB!V25+TI_EHG_EPS!V25+TI_EHG_DHEP!V25</f>
        <v>0</v>
      </c>
      <c r="W25" s="37">
        <f>TI_EHG_E_E!W25+TI_EHG_CHP_E!W25+TI_EHG_H_E!W25+TI_EHG_EDHP!W25+TI_EHG_EB!W25+TI_EHG_EPS!W25+TI_EHG_DHEP!W25</f>
        <v>0</v>
      </c>
      <c r="X25" s="37">
        <f>TI_EHG_E_E!X25+TI_EHG_CHP_E!X25+TI_EHG_H_E!X25+TI_EHG_EDHP!X25+TI_EHG_EB!X25+TI_EHG_EPS!X25+TI_EHG_DHEP!X25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1801.6039552880475</v>
      </c>
      <c r="D26" s="37">
        <f t="shared" ref="D26:W26" si="22">SUM(D27,D33)</f>
        <v>2047.7504729148748</v>
      </c>
      <c r="E26" s="37">
        <f t="shared" si="22"/>
        <v>2460.4182287188305</v>
      </c>
      <c r="F26" s="37">
        <f t="shared" si="22"/>
        <v>1391.3745485812551</v>
      </c>
      <c r="G26" s="37">
        <f t="shared" si="22"/>
        <v>1253.478245915735</v>
      </c>
      <c r="H26" s="37">
        <f t="shared" si="22"/>
        <v>1922.2553740326739</v>
      </c>
      <c r="I26" s="37">
        <f t="shared" si="22"/>
        <v>1143.9605331040411</v>
      </c>
      <c r="J26" s="37">
        <f t="shared" si="22"/>
        <v>1045.6553740326742</v>
      </c>
      <c r="K26" s="37">
        <f t="shared" si="22"/>
        <v>928.82889079965594</v>
      </c>
      <c r="L26" s="37">
        <f t="shared" si="22"/>
        <v>752.00834049871025</v>
      </c>
      <c r="M26" s="37">
        <f t="shared" si="22"/>
        <v>611.13327601031813</v>
      </c>
      <c r="N26" s="37">
        <f t="shared" si="22"/>
        <v>507.14058469475492</v>
      </c>
      <c r="O26" s="37">
        <f t="shared" si="22"/>
        <v>421.3023215821151</v>
      </c>
      <c r="P26" s="37">
        <f t="shared" si="22"/>
        <v>318.47093723129836</v>
      </c>
      <c r="Q26" s="37">
        <f t="shared" si="22"/>
        <v>268.44092863284612</v>
      </c>
      <c r="R26" s="37">
        <f t="shared" si="22"/>
        <v>265.90472914875318</v>
      </c>
      <c r="S26" s="37">
        <f t="shared" si="22"/>
        <v>262.33035253654339</v>
      </c>
      <c r="T26" s="37">
        <f t="shared" si="22"/>
        <v>250.76801375752356</v>
      </c>
      <c r="U26" s="37">
        <f t="shared" si="22"/>
        <v>234.07343078245916</v>
      </c>
      <c r="V26" s="37">
        <f t="shared" si="22"/>
        <v>250.57841788478075</v>
      </c>
      <c r="W26" s="37">
        <f t="shared" si="22"/>
        <v>240.39458297506451</v>
      </c>
      <c r="X26" s="37">
        <f t="shared" ref="X26" si="23">SUM(X27,X33)</f>
        <v>254.24763542562334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TI_EHG_E_E!C28+TI_EHG_CHP_E!C28+TI_EHG_H_E!C28+TI_EHG_EDHP!C28+TI_EHG_EB!C28+TI_EHG_EPS!C28+TI_EHG_DHEP!C28</f>
        <v>0</v>
      </c>
      <c r="D28" s="10">
        <f>TI_EHG_E_E!D28+TI_EHG_CHP_E!D28+TI_EHG_H_E!D28+TI_EHG_EDHP!D28+TI_EHG_EB!D28+TI_EHG_EPS!D28+TI_EHG_DHEP!D28</f>
        <v>0</v>
      </c>
      <c r="E28" s="10">
        <f>TI_EHG_E_E!E28+TI_EHG_CHP_E!E28+TI_EHG_H_E!E28+TI_EHG_EDHP!E28+TI_EHG_EB!E28+TI_EHG_EPS!E28+TI_EHG_DHEP!E28</f>
        <v>0</v>
      </c>
      <c r="F28" s="10">
        <f>TI_EHG_E_E!F28+TI_EHG_CHP_E!F28+TI_EHG_H_E!F28+TI_EHG_EDHP!F28+TI_EHG_EB!F28+TI_EHG_EPS!F28+TI_EHG_DHEP!F28</f>
        <v>0</v>
      </c>
      <c r="G28" s="10">
        <f>TI_EHG_E_E!G28+TI_EHG_CHP_E!G28+TI_EHG_H_E!G28+TI_EHG_EDHP!G28+TI_EHG_EB!G28+TI_EHG_EPS!G28+TI_EHG_DHEP!G28</f>
        <v>0</v>
      </c>
      <c r="H28" s="10">
        <f>TI_EHG_E_E!H28+TI_EHG_CHP_E!H28+TI_EHG_H_E!H28+TI_EHG_EDHP!H28+TI_EHG_EB!H28+TI_EHG_EPS!H28+TI_EHG_DHEP!H28</f>
        <v>0</v>
      </c>
      <c r="I28" s="10">
        <f>TI_EHG_E_E!I28+TI_EHG_CHP_E!I28+TI_EHG_H_E!I28+TI_EHG_EDHP!I28+TI_EHG_EB!I28+TI_EHG_EPS!I28+TI_EHG_DHEP!I28</f>
        <v>0</v>
      </c>
      <c r="J28" s="10">
        <f>TI_EHG_E_E!J28+TI_EHG_CHP_E!J28+TI_EHG_H_E!J28+TI_EHG_EDHP!J28+TI_EHG_EB!J28+TI_EHG_EPS!J28+TI_EHG_DHEP!J28</f>
        <v>0</v>
      </c>
      <c r="K28" s="10">
        <f>TI_EHG_E_E!K28+TI_EHG_CHP_E!K28+TI_EHG_H_E!K28+TI_EHG_EDHP!K28+TI_EHG_EB!K28+TI_EHG_EPS!K28+TI_EHG_DHEP!K28</f>
        <v>0</v>
      </c>
      <c r="L28" s="10">
        <f>TI_EHG_E_E!L28+TI_EHG_CHP_E!L28+TI_EHG_H_E!L28+TI_EHG_EDHP!L28+TI_EHG_EB!L28+TI_EHG_EPS!L28+TI_EHG_DHEP!L28</f>
        <v>0</v>
      </c>
      <c r="M28" s="10">
        <f>TI_EHG_E_E!M28+TI_EHG_CHP_E!M28+TI_EHG_H_E!M28+TI_EHG_EDHP!M28+TI_EHG_EB!M28+TI_EHG_EPS!M28+TI_EHG_DHEP!M28</f>
        <v>0</v>
      </c>
      <c r="N28" s="10">
        <f>TI_EHG_E_E!N28+TI_EHG_CHP_E!N28+TI_EHG_H_E!N28+TI_EHG_EDHP!N28+TI_EHG_EB!N28+TI_EHG_EPS!N28+TI_EHG_DHEP!N28</f>
        <v>0</v>
      </c>
      <c r="O28" s="10">
        <f>TI_EHG_E_E!O28+TI_EHG_CHP_E!O28+TI_EHG_H_E!O28+TI_EHG_EDHP!O28+TI_EHG_EB!O28+TI_EHG_EPS!O28+TI_EHG_DHEP!O28</f>
        <v>0</v>
      </c>
      <c r="P28" s="10">
        <f>TI_EHG_E_E!P28+TI_EHG_CHP_E!P28+TI_EHG_H_E!P28+TI_EHG_EDHP!P28+TI_EHG_EB!P28+TI_EHG_EPS!P28+TI_EHG_DHEP!P28</f>
        <v>0</v>
      </c>
      <c r="Q28" s="10">
        <f>TI_EHG_E_E!Q28+TI_EHG_CHP_E!Q28+TI_EHG_H_E!Q28+TI_EHG_EDHP!Q28+TI_EHG_EB!Q28+TI_EHG_EPS!Q28+TI_EHG_DHEP!Q28</f>
        <v>0</v>
      </c>
      <c r="R28" s="10">
        <f>TI_EHG_E_E!R28+TI_EHG_CHP_E!R28+TI_EHG_H_E!R28+TI_EHG_EDHP!R28+TI_EHG_EB!R28+TI_EHG_EPS!R28+TI_EHG_DHEP!R28</f>
        <v>0</v>
      </c>
      <c r="S28" s="10">
        <f>TI_EHG_E_E!S28+TI_EHG_CHP_E!S28+TI_EHG_H_E!S28+TI_EHG_EDHP!S28+TI_EHG_EB!S28+TI_EHG_EPS!S28+TI_EHG_DHEP!S28</f>
        <v>0</v>
      </c>
      <c r="T28" s="10">
        <f>TI_EHG_E_E!T28+TI_EHG_CHP_E!T28+TI_EHG_H_E!T28+TI_EHG_EDHP!T28+TI_EHG_EB!T28+TI_EHG_EPS!T28+TI_EHG_DHEP!T28</f>
        <v>0</v>
      </c>
      <c r="U28" s="10">
        <f>TI_EHG_E_E!U28+TI_EHG_CHP_E!U28+TI_EHG_H_E!U28+TI_EHG_EDHP!U28+TI_EHG_EB!U28+TI_EHG_EPS!U28+TI_EHG_DHEP!U28</f>
        <v>0</v>
      </c>
      <c r="V28" s="10">
        <f>TI_EHG_E_E!V28+TI_EHG_CHP_E!V28+TI_EHG_H_E!V28+TI_EHG_EDHP!V28+TI_EHG_EB!V28+TI_EHG_EPS!V28+TI_EHG_DHEP!V28</f>
        <v>0</v>
      </c>
      <c r="W28" s="10">
        <f>TI_EHG_E_E!W28+TI_EHG_CHP_E!W28+TI_EHG_H_E!W28+TI_EHG_EDHP!W28+TI_EHG_EB!W28+TI_EHG_EPS!W28+TI_EHG_DHEP!W28</f>
        <v>0</v>
      </c>
      <c r="X28" s="10">
        <f>TI_EHG_E_E!X28+TI_EHG_CHP_E!X28+TI_EHG_H_E!X28+TI_EHG_EDHP!X28+TI_EHG_EB!X28+TI_EHG_EPS!X28+TI_EHG_DHEP!X28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TI_EHG_E_E!C29+TI_EHG_CHP_E!C29+TI_EHG_H_E!C29+TI_EHG_EDHP!C29+TI_EHG_EB!C29+TI_EHG_EPS!C29+TI_EHG_DHEP!C29</f>
        <v>0</v>
      </c>
      <c r="D29" s="10">
        <f>TI_EHG_E_E!D29+TI_EHG_CHP_E!D29+TI_EHG_H_E!D29+TI_EHG_EDHP!D29+TI_EHG_EB!D29+TI_EHG_EPS!D29+TI_EHG_DHEP!D29</f>
        <v>0</v>
      </c>
      <c r="E29" s="10">
        <f>TI_EHG_E_E!E29+TI_EHG_CHP_E!E29+TI_EHG_H_E!E29+TI_EHG_EDHP!E29+TI_EHG_EB!E29+TI_EHG_EPS!E29+TI_EHG_DHEP!E29</f>
        <v>0</v>
      </c>
      <c r="F29" s="10">
        <f>TI_EHG_E_E!F29+TI_EHG_CHP_E!F29+TI_EHG_H_E!F29+TI_EHG_EDHP!F29+TI_EHG_EB!F29+TI_EHG_EPS!F29+TI_EHG_DHEP!F29</f>
        <v>0</v>
      </c>
      <c r="G29" s="10">
        <f>TI_EHG_E_E!G29+TI_EHG_CHP_E!G29+TI_EHG_H_E!G29+TI_EHG_EDHP!G29+TI_EHG_EB!G29+TI_EHG_EPS!G29+TI_EHG_DHEP!G29</f>
        <v>0</v>
      </c>
      <c r="H29" s="10">
        <f>TI_EHG_E_E!H29+TI_EHG_CHP_E!H29+TI_EHG_H_E!H29+TI_EHG_EDHP!H29+TI_EHG_EB!H29+TI_EHG_EPS!H29+TI_EHG_DHEP!H29</f>
        <v>0</v>
      </c>
      <c r="I29" s="10">
        <f>TI_EHG_E_E!I29+TI_EHG_CHP_E!I29+TI_EHG_H_E!I29+TI_EHG_EDHP!I29+TI_EHG_EB!I29+TI_EHG_EPS!I29+TI_EHG_DHEP!I29</f>
        <v>0</v>
      </c>
      <c r="J29" s="10">
        <f>TI_EHG_E_E!J29+TI_EHG_CHP_E!J29+TI_EHG_H_E!J29+TI_EHG_EDHP!J29+TI_EHG_EB!J29+TI_EHG_EPS!J29+TI_EHG_DHEP!J29</f>
        <v>0</v>
      </c>
      <c r="K29" s="10">
        <f>TI_EHG_E_E!K29+TI_EHG_CHP_E!K29+TI_EHG_H_E!K29+TI_EHG_EDHP!K29+TI_EHG_EB!K29+TI_EHG_EPS!K29+TI_EHG_DHEP!K29</f>
        <v>0</v>
      </c>
      <c r="L29" s="10">
        <f>TI_EHG_E_E!L29+TI_EHG_CHP_E!L29+TI_EHG_H_E!L29+TI_EHG_EDHP!L29+TI_EHG_EB!L29+TI_EHG_EPS!L29+TI_EHG_DHEP!L29</f>
        <v>0</v>
      </c>
      <c r="M29" s="10">
        <f>TI_EHG_E_E!M29+TI_EHG_CHP_E!M29+TI_EHG_H_E!M29+TI_EHG_EDHP!M29+TI_EHG_EB!M29+TI_EHG_EPS!M29+TI_EHG_DHEP!M29</f>
        <v>0</v>
      </c>
      <c r="N29" s="10">
        <f>TI_EHG_E_E!N29+TI_EHG_CHP_E!N29+TI_EHG_H_E!N29+TI_EHG_EDHP!N29+TI_EHG_EB!N29+TI_EHG_EPS!N29+TI_EHG_DHEP!N29</f>
        <v>0</v>
      </c>
      <c r="O29" s="10">
        <f>TI_EHG_E_E!O29+TI_EHG_CHP_E!O29+TI_EHG_H_E!O29+TI_EHG_EDHP!O29+TI_EHG_EB!O29+TI_EHG_EPS!O29+TI_EHG_DHEP!O29</f>
        <v>0</v>
      </c>
      <c r="P29" s="10">
        <f>TI_EHG_E_E!P29+TI_EHG_CHP_E!P29+TI_EHG_H_E!P29+TI_EHG_EDHP!P29+TI_EHG_EB!P29+TI_EHG_EPS!P29+TI_EHG_DHEP!P29</f>
        <v>0</v>
      </c>
      <c r="Q29" s="10">
        <f>TI_EHG_E_E!Q29+TI_EHG_CHP_E!Q29+TI_EHG_H_E!Q29+TI_EHG_EDHP!Q29+TI_EHG_EB!Q29+TI_EHG_EPS!Q29+TI_EHG_DHEP!Q29</f>
        <v>0</v>
      </c>
      <c r="R29" s="10">
        <f>TI_EHG_E_E!R29+TI_EHG_CHP_E!R29+TI_EHG_H_E!R29+TI_EHG_EDHP!R29+TI_EHG_EB!R29+TI_EHG_EPS!R29+TI_EHG_DHEP!R29</f>
        <v>0</v>
      </c>
      <c r="S29" s="10">
        <f>TI_EHG_E_E!S29+TI_EHG_CHP_E!S29+TI_EHG_H_E!S29+TI_EHG_EDHP!S29+TI_EHG_EB!S29+TI_EHG_EPS!S29+TI_EHG_DHEP!S29</f>
        <v>0</v>
      </c>
      <c r="T29" s="10">
        <f>TI_EHG_E_E!T29+TI_EHG_CHP_E!T29+TI_EHG_H_E!T29+TI_EHG_EDHP!T29+TI_EHG_EB!T29+TI_EHG_EPS!T29+TI_EHG_DHEP!T29</f>
        <v>0</v>
      </c>
      <c r="U29" s="10">
        <f>TI_EHG_E_E!U29+TI_EHG_CHP_E!U29+TI_EHG_H_E!U29+TI_EHG_EDHP!U29+TI_EHG_EB!U29+TI_EHG_EPS!U29+TI_EHG_DHEP!U29</f>
        <v>0</v>
      </c>
      <c r="V29" s="10">
        <f>TI_EHG_E_E!V29+TI_EHG_CHP_E!V29+TI_EHG_H_E!V29+TI_EHG_EDHP!V29+TI_EHG_EB!V29+TI_EHG_EPS!V29+TI_EHG_DHEP!V29</f>
        <v>0</v>
      </c>
      <c r="W29" s="10">
        <f>TI_EHG_E_E!W29+TI_EHG_CHP_E!W29+TI_EHG_H_E!W29+TI_EHG_EDHP!W29+TI_EHG_EB!W29+TI_EHG_EPS!W29+TI_EHG_DHEP!W29</f>
        <v>0</v>
      </c>
      <c r="X29" s="10">
        <f>TI_EHG_E_E!X29+TI_EHG_CHP_E!X29+TI_EHG_H_E!X29+TI_EHG_EDHP!X29+TI_EHG_EB!X29+TI_EHG_EPS!X29+TI_EHG_DHEP!X29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TI_EHG_E_E!C30+TI_EHG_CHP_E!C30+TI_EHG_H_E!C30+TI_EHG_EDHP!C30+TI_EHG_EB!C30+TI_EHG_EPS!C30+TI_EHG_DHEP!C30</f>
        <v>0</v>
      </c>
      <c r="D30" s="10">
        <f>TI_EHG_E_E!D30+TI_EHG_CHP_E!D30+TI_EHG_H_E!D30+TI_EHG_EDHP!D30+TI_EHG_EB!D30+TI_EHG_EPS!D30+TI_EHG_DHEP!D30</f>
        <v>0</v>
      </c>
      <c r="E30" s="10">
        <f>TI_EHG_E_E!E30+TI_EHG_CHP_E!E30+TI_EHG_H_E!E30+TI_EHG_EDHP!E30+TI_EHG_EB!E30+TI_EHG_EPS!E30+TI_EHG_DHEP!E30</f>
        <v>0</v>
      </c>
      <c r="F30" s="10">
        <f>TI_EHG_E_E!F30+TI_EHG_CHP_E!F30+TI_EHG_H_E!F30+TI_EHG_EDHP!F30+TI_EHG_EB!F30+TI_EHG_EPS!F30+TI_EHG_DHEP!F30</f>
        <v>0</v>
      </c>
      <c r="G30" s="10">
        <f>TI_EHG_E_E!G30+TI_EHG_CHP_E!G30+TI_EHG_H_E!G30+TI_EHG_EDHP!G30+TI_EHG_EB!G30+TI_EHG_EPS!G30+TI_EHG_DHEP!G30</f>
        <v>0</v>
      </c>
      <c r="H30" s="10">
        <f>TI_EHG_E_E!H30+TI_EHG_CHP_E!H30+TI_EHG_H_E!H30+TI_EHG_EDHP!H30+TI_EHG_EB!H30+TI_EHG_EPS!H30+TI_EHG_DHEP!H30</f>
        <v>0</v>
      </c>
      <c r="I30" s="10">
        <f>TI_EHG_E_E!I30+TI_EHG_CHP_E!I30+TI_EHG_H_E!I30+TI_EHG_EDHP!I30+TI_EHG_EB!I30+TI_EHG_EPS!I30+TI_EHG_DHEP!I30</f>
        <v>0</v>
      </c>
      <c r="J30" s="10">
        <f>TI_EHG_E_E!J30+TI_EHG_CHP_E!J30+TI_EHG_H_E!J30+TI_EHG_EDHP!J30+TI_EHG_EB!J30+TI_EHG_EPS!J30+TI_EHG_DHEP!J30</f>
        <v>0</v>
      </c>
      <c r="K30" s="10">
        <f>TI_EHG_E_E!K30+TI_EHG_CHP_E!K30+TI_EHG_H_E!K30+TI_EHG_EDHP!K30+TI_EHG_EB!K30+TI_EHG_EPS!K30+TI_EHG_DHEP!K30</f>
        <v>0</v>
      </c>
      <c r="L30" s="10">
        <f>TI_EHG_E_E!L30+TI_EHG_CHP_E!L30+TI_EHG_H_E!L30+TI_EHG_EDHP!L30+TI_EHG_EB!L30+TI_EHG_EPS!L30+TI_EHG_DHEP!L30</f>
        <v>0</v>
      </c>
      <c r="M30" s="10">
        <f>TI_EHG_E_E!M30+TI_EHG_CHP_E!M30+TI_EHG_H_E!M30+TI_EHG_EDHP!M30+TI_EHG_EB!M30+TI_EHG_EPS!M30+TI_EHG_DHEP!M30</f>
        <v>0</v>
      </c>
      <c r="N30" s="10">
        <f>TI_EHG_E_E!N30+TI_EHG_CHP_E!N30+TI_EHG_H_E!N30+TI_EHG_EDHP!N30+TI_EHG_EB!N30+TI_EHG_EPS!N30+TI_EHG_DHEP!N30</f>
        <v>0</v>
      </c>
      <c r="O30" s="10">
        <f>TI_EHG_E_E!O30+TI_EHG_CHP_E!O30+TI_EHG_H_E!O30+TI_EHG_EDHP!O30+TI_EHG_EB!O30+TI_EHG_EPS!O30+TI_EHG_DHEP!O30</f>
        <v>0</v>
      </c>
      <c r="P30" s="10">
        <f>TI_EHG_E_E!P30+TI_EHG_CHP_E!P30+TI_EHG_H_E!P30+TI_EHG_EDHP!P30+TI_EHG_EB!P30+TI_EHG_EPS!P30+TI_EHG_DHEP!P30</f>
        <v>0</v>
      </c>
      <c r="Q30" s="10">
        <f>TI_EHG_E_E!Q30+TI_EHG_CHP_E!Q30+TI_EHG_H_E!Q30+TI_EHG_EDHP!Q30+TI_EHG_EB!Q30+TI_EHG_EPS!Q30+TI_EHG_DHEP!Q30</f>
        <v>0</v>
      </c>
      <c r="R30" s="10">
        <f>TI_EHG_E_E!R30+TI_EHG_CHP_E!R30+TI_EHG_H_E!R30+TI_EHG_EDHP!R30+TI_EHG_EB!R30+TI_EHG_EPS!R30+TI_EHG_DHEP!R30</f>
        <v>0</v>
      </c>
      <c r="S30" s="10">
        <f>TI_EHG_E_E!S30+TI_EHG_CHP_E!S30+TI_EHG_H_E!S30+TI_EHG_EDHP!S30+TI_EHG_EB!S30+TI_EHG_EPS!S30+TI_EHG_DHEP!S30</f>
        <v>0</v>
      </c>
      <c r="T30" s="10">
        <f>TI_EHG_E_E!T30+TI_EHG_CHP_E!T30+TI_EHG_H_E!T30+TI_EHG_EDHP!T30+TI_EHG_EB!T30+TI_EHG_EPS!T30+TI_EHG_DHEP!T30</f>
        <v>0</v>
      </c>
      <c r="U30" s="10">
        <f>TI_EHG_E_E!U30+TI_EHG_CHP_E!U30+TI_EHG_H_E!U30+TI_EHG_EDHP!U30+TI_EHG_EB!U30+TI_EHG_EPS!U30+TI_EHG_DHEP!U30</f>
        <v>0</v>
      </c>
      <c r="V30" s="10">
        <f>TI_EHG_E_E!V30+TI_EHG_CHP_E!V30+TI_EHG_H_E!V30+TI_EHG_EDHP!V30+TI_EHG_EB!V30+TI_EHG_EPS!V30+TI_EHG_DHEP!V30</f>
        <v>0</v>
      </c>
      <c r="W30" s="10">
        <f>TI_EHG_E_E!W30+TI_EHG_CHP_E!W30+TI_EHG_H_E!W30+TI_EHG_EDHP!W30+TI_EHG_EB!W30+TI_EHG_EPS!W30+TI_EHG_DHEP!W30</f>
        <v>0</v>
      </c>
      <c r="X30" s="10">
        <f>TI_EHG_E_E!X30+TI_EHG_CHP_E!X30+TI_EHG_H_E!X30+TI_EHG_EDHP!X30+TI_EHG_EB!X30+TI_EHG_EPS!X30+TI_EHG_DHEP!X30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TI_EHG_E_E!C31+TI_EHG_CHP_E!C31+TI_EHG_H_E!C31+TI_EHG_EDHP!C31+TI_EHG_EB!C31+TI_EHG_EPS!C31+TI_EHG_DHEP!C31</f>
        <v>0</v>
      </c>
      <c r="D31" s="10">
        <f>TI_EHG_E_E!D31+TI_EHG_CHP_E!D31+TI_EHG_H_E!D31+TI_EHG_EDHP!D31+TI_EHG_EB!D31+TI_EHG_EPS!D31+TI_EHG_DHEP!D31</f>
        <v>0</v>
      </c>
      <c r="E31" s="10">
        <f>TI_EHG_E_E!E31+TI_EHG_CHP_E!E31+TI_EHG_H_E!E31+TI_EHG_EDHP!E31+TI_EHG_EB!E31+TI_EHG_EPS!E31+TI_EHG_DHEP!E31</f>
        <v>0</v>
      </c>
      <c r="F31" s="10">
        <f>TI_EHG_E_E!F31+TI_EHG_CHP_E!F31+TI_EHG_H_E!F31+TI_EHG_EDHP!F31+TI_EHG_EB!F31+TI_EHG_EPS!F31+TI_EHG_DHEP!F31</f>
        <v>0</v>
      </c>
      <c r="G31" s="10">
        <f>TI_EHG_E_E!G31+TI_EHG_CHP_E!G31+TI_EHG_H_E!G31+TI_EHG_EDHP!G31+TI_EHG_EB!G31+TI_EHG_EPS!G31+TI_EHG_DHEP!G31</f>
        <v>0</v>
      </c>
      <c r="H31" s="10">
        <f>TI_EHG_E_E!H31+TI_EHG_CHP_E!H31+TI_EHG_H_E!H31+TI_EHG_EDHP!H31+TI_EHG_EB!H31+TI_EHG_EPS!H31+TI_EHG_DHEP!H31</f>
        <v>0</v>
      </c>
      <c r="I31" s="10">
        <f>TI_EHG_E_E!I31+TI_EHG_CHP_E!I31+TI_EHG_H_E!I31+TI_EHG_EDHP!I31+TI_EHG_EB!I31+TI_EHG_EPS!I31+TI_EHG_DHEP!I31</f>
        <v>0</v>
      </c>
      <c r="J31" s="10">
        <f>TI_EHG_E_E!J31+TI_EHG_CHP_E!J31+TI_EHG_H_E!J31+TI_EHG_EDHP!J31+TI_EHG_EB!J31+TI_EHG_EPS!J31+TI_EHG_DHEP!J31</f>
        <v>0</v>
      </c>
      <c r="K31" s="10">
        <f>TI_EHG_E_E!K31+TI_EHG_CHP_E!K31+TI_EHG_H_E!K31+TI_EHG_EDHP!K31+TI_EHG_EB!K31+TI_EHG_EPS!K31+TI_EHG_DHEP!K31</f>
        <v>0</v>
      </c>
      <c r="L31" s="10">
        <f>TI_EHG_E_E!L31+TI_EHG_CHP_E!L31+TI_EHG_H_E!L31+TI_EHG_EDHP!L31+TI_EHG_EB!L31+TI_EHG_EPS!L31+TI_EHG_DHEP!L31</f>
        <v>0</v>
      </c>
      <c r="M31" s="10">
        <f>TI_EHG_E_E!M31+TI_EHG_CHP_E!M31+TI_EHG_H_E!M31+TI_EHG_EDHP!M31+TI_EHG_EB!M31+TI_EHG_EPS!M31+TI_EHG_DHEP!M31</f>
        <v>0</v>
      </c>
      <c r="N31" s="10">
        <f>TI_EHG_E_E!N31+TI_EHG_CHP_E!N31+TI_EHG_H_E!N31+TI_EHG_EDHP!N31+TI_EHG_EB!N31+TI_EHG_EPS!N31+TI_EHG_DHEP!N31</f>
        <v>0</v>
      </c>
      <c r="O31" s="10">
        <f>TI_EHG_E_E!O31+TI_EHG_CHP_E!O31+TI_EHG_H_E!O31+TI_EHG_EDHP!O31+TI_EHG_EB!O31+TI_EHG_EPS!O31+TI_EHG_DHEP!O31</f>
        <v>0</v>
      </c>
      <c r="P31" s="10">
        <f>TI_EHG_E_E!P31+TI_EHG_CHP_E!P31+TI_EHG_H_E!P31+TI_EHG_EDHP!P31+TI_EHG_EB!P31+TI_EHG_EPS!P31+TI_EHG_DHEP!P31</f>
        <v>0</v>
      </c>
      <c r="Q31" s="10">
        <f>TI_EHG_E_E!Q31+TI_EHG_CHP_E!Q31+TI_EHG_H_E!Q31+TI_EHG_EDHP!Q31+TI_EHG_EB!Q31+TI_EHG_EPS!Q31+TI_EHG_DHEP!Q31</f>
        <v>0</v>
      </c>
      <c r="R31" s="10">
        <f>TI_EHG_E_E!R31+TI_EHG_CHP_E!R31+TI_EHG_H_E!R31+TI_EHG_EDHP!R31+TI_EHG_EB!R31+TI_EHG_EPS!R31+TI_EHG_DHEP!R31</f>
        <v>0</v>
      </c>
      <c r="S31" s="10">
        <f>TI_EHG_E_E!S31+TI_EHG_CHP_E!S31+TI_EHG_H_E!S31+TI_EHG_EDHP!S31+TI_EHG_EB!S31+TI_EHG_EPS!S31+TI_EHG_DHEP!S31</f>
        <v>0</v>
      </c>
      <c r="T31" s="10">
        <f>TI_EHG_E_E!T31+TI_EHG_CHP_E!T31+TI_EHG_H_E!T31+TI_EHG_EDHP!T31+TI_EHG_EB!T31+TI_EHG_EPS!T31+TI_EHG_DHEP!T31</f>
        <v>0</v>
      </c>
      <c r="U31" s="10">
        <f>TI_EHG_E_E!U31+TI_EHG_CHP_E!U31+TI_EHG_H_E!U31+TI_EHG_EDHP!U31+TI_EHG_EB!U31+TI_EHG_EPS!U31+TI_EHG_DHEP!U31</f>
        <v>0</v>
      </c>
      <c r="V31" s="10">
        <f>TI_EHG_E_E!V31+TI_EHG_CHP_E!V31+TI_EHG_H_E!V31+TI_EHG_EDHP!V31+TI_EHG_EB!V31+TI_EHG_EPS!V31+TI_EHG_DHEP!V31</f>
        <v>0</v>
      </c>
      <c r="W31" s="10">
        <f>TI_EHG_E_E!W31+TI_EHG_CHP_E!W31+TI_EHG_H_E!W31+TI_EHG_EDHP!W31+TI_EHG_EB!W31+TI_EHG_EPS!W31+TI_EHG_DHEP!W31</f>
        <v>0</v>
      </c>
      <c r="X31" s="10">
        <f>TI_EHG_E_E!X31+TI_EHG_CHP_E!X31+TI_EHG_H_E!X31+TI_EHG_EDHP!X31+TI_EHG_EB!X31+TI_EHG_EPS!X31+TI_EHG_DHEP!X31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TI_EHG_E_E!C32+TI_EHG_CHP_E!C32+TI_EHG_H_E!C32+TI_EHG_EDHP!C32+TI_EHG_EB!C32+TI_EHG_EPS!C32+TI_EHG_DHEP!C32</f>
        <v>0</v>
      </c>
      <c r="D32" s="10">
        <f>TI_EHG_E_E!D32+TI_EHG_CHP_E!D32+TI_EHG_H_E!D32+TI_EHG_EDHP!D32+TI_EHG_EB!D32+TI_EHG_EPS!D32+TI_EHG_DHEP!D32</f>
        <v>0</v>
      </c>
      <c r="E32" s="10">
        <f>TI_EHG_E_E!E32+TI_EHG_CHP_E!E32+TI_EHG_H_E!E32+TI_EHG_EDHP!E32+TI_EHG_EB!E32+TI_EHG_EPS!E32+TI_EHG_DHEP!E32</f>
        <v>0</v>
      </c>
      <c r="F32" s="10">
        <f>TI_EHG_E_E!F32+TI_EHG_CHP_E!F32+TI_EHG_H_E!F32+TI_EHG_EDHP!F32+TI_EHG_EB!F32+TI_EHG_EPS!F32+TI_EHG_DHEP!F32</f>
        <v>0</v>
      </c>
      <c r="G32" s="10">
        <f>TI_EHG_E_E!G32+TI_EHG_CHP_E!G32+TI_EHG_H_E!G32+TI_EHG_EDHP!G32+TI_EHG_EB!G32+TI_EHG_EPS!G32+TI_EHG_DHEP!G32</f>
        <v>0</v>
      </c>
      <c r="H32" s="10">
        <f>TI_EHG_E_E!H32+TI_EHG_CHP_E!H32+TI_EHG_H_E!H32+TI_EHG_EDHP!H32+TI_EHG_EB!H32+TI_EHG_EPS!H32+TI_EHG_DHEP!H32</f>
        <v>0</v>
      </c>
      <c r="I32" s="10">
        <f>TI_EHG_E_E!I32+TI_EHG_CHP_E!I32+TI_EHG_H_E!I32+TI_EHG_EDHP!I32+TI_EHG_EB!I32+TI_EHG_EPS!I32+TI_EHG_DHEP!I32</f>
        <v>0</v>
      </c>
      <c r="J32" s="10">
        <f>TI_EHG_E_E!J32+TI_EHG_CHP_E!J32+TI_EHG_H_E!J32+TI_EHG_EDHP!J32+TI_EHG_EB!J32+TI_EHG_EPS!J32+TI_EHG_DHEP!J32</f>
        <v>0</v>
      </c>
      <c r="K32" s="10">
        <f>TI_EHG_E_E!K32+TI_EHG_CHP_E!K32+TI_EHG_H_E!K32+TI_EHG_EDHP!K32+TI_EHG_EB!K32+TI_EHG_EPS!K32+TI_EHG_DHEP!K32</f>
        <v>0</v>
      </c>
      <c r="L32" s="10">
        <f>TI_EHG_E_E!L32+TI_EHG_CHP_E!L32+TI_EHG_H_E!L32+TI_EHG_EDHP!L32+TI_EHG_EB!L32+TI_EHG_EPS!L32+TI_EHG_DHEP!L32</f>
        <v>0</v>
      </c>
      <c r="M32" s="10">
        <f>TI_EHG_E_E!M32+TI_EHG_CHP_E!M32+TI_EHG_H_E!M32+TI_EHG_EDHP!M32+TI_EHG_EB!M32+TI_EHG_EPS!M32+TI_EHG_DHEP!M32</f>
        <v>0</v>
      </c>
      <c r="N32" s="10">
        <f>TI_EHG_E_E!N32+TI_EHG_CHP_E!N32+TI_EHG_H_E!N32+TI_EHG_EDHP!N32+TI_EHG_EB!N32+TI_EHG_EPS!N32+TI_EHG_DHEP!N32</f>
        <v>0</v>
      </c>
      <c r="O32" s="10">
        <f>TI_EHG_E_E!O32+TI_EHG_CHP_E!O32+TI_EHG_H_E!O32+TI_EHG_EDHP!O32+TI_EHG_EB!O32+TI_EHG_EPS!O32+TI_EHG_DHEP!O32</f>
        <v>0</v>
      </c>
      <c r="P32" s="10">
        <f>TI_EHG_E_E!P32+TI_EHG_CHP_E!P32+TI_EHG_H_E!P32+TI_EHG_EDHP!P32+TI_EHG_EB!P32+TI_EHG_EPS!P32+TI_EHG_DHEP!P32</f>
        <v>0</v>
      </c>
      <c r="Q32" s="10">
        <f>TI_EHG_E_E!Q32+TI_EHG_CHP_E!Q32+TI_EHG_H_E!Q32+TI_EHG_EDHP!Q32+TI_EHG_EB!Q32+TI_EHG_EPS!Q32+TI_EHG_DHEP!Q32</f>
        <v>0</v>
      </c>
      <c r="R32" s="10">
        <f>TI_EHG_E_E!R32+TI_EHG_CHP_E!R32+TI_EHG_H_E!R32+TI_EHG_EDHP!R32+TI_EHG_EB!R32+TI_EHG_EPS!R32+TI_EHG_DHEP!R32</f>
        <v>0</v>
      </c>
      <c r="S32" s="10">
        <f>TI_EHG_E_E!S32+TI_EHG_CHP_E!S32+TI_EHG_H_E!S32+TI_EHG_EDHP!S32+TI_EHG_EB!S32+TI_EHG_EPS!S32+TI_EHG_DHEP!S32</f>
        <v>0</v>
      </c>
      <c r="T32" s="10">
        <f>TI_EHG_E_E!T32+TI_EHG_CHP_E!T32+TI_EHG_H_E!T32+TI_EHG_EDHP!T32+TI_EHG_EB!T32+TI_EHG_EPS!T32+TI_EHG_DHEP!T32</f>
        <v>0</v>
      </c>
      <c r="U32" s="10">
        <f>TI_EHG_E_E!U32+TI_EHG_CHP_E!U32+TI_EHG_H_E!U32+TI_EHG_EDHP!U32+TI_EHG_EB!U32+TI_EHG_EPS!U32+TI_EHG_DHEP!U32</f>
        <v>0</v>
      </c>
      <c r="V32" s="10">
        <f>TI_EHG_E_E!V32+TI_EHG_CHP_E!V32+TI_EHG_H_E!V32+TI_EHG_EDHP!V32+TI_EHG_EB!V32+TI_EHG_EPS!V32+TI_EHG_DHEP!V32</f>
        <v>0</v>
      </c>
      <c r="W32" s="10">
        <f>TI_EHG_E_E!W32+TI_EHG_CHP_E!W32+TI_EHG_H_E!W32+TI_EHG_EDHP!W32+TI_EHG_EB!W32+TI_EHG_EPS!W32+TI_EHG_DHEP!W32</f>
        <v>0</v>
      </c>
      <c r="X32" s="10">
        <f>TI_EHG_E_E!X32+TI_EHG_CHP_E!X32+TI_EHG_H_E!X32+TI_EHG_EDHP!X32+TI_EHG_EB!X32+TI_EHG_EPS!X32+TI_EHG_DHEP!X32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1801.6039552880475</v>
      </c>
      <c r="D33" s="29">
        <f t="shared" ref="D33:W33" si="28">SUM(D34:D50)</f>
        <v>2047.7504729148748</v>
      </c>
      <c r="E33" s="29">
        <f t="shared" si="28"/>
        <v>2460.4182287188305</v>
      </c>
      <c r="F33" s="29">
        <f t="shared" si="28"/>
        <v>1391.3745485812551</v>
      </c>
      <c r="G33" s="29">
        <f t="shared" si="28"/>
        <v>1253.478245915735</v>
      </c>
      <c r="H33" s="29">
        <f t="shared" si="28"/>
        <v>1922.2553740326739</v>
      </c>
      <c r="I33" s="29">
        <f t="shared" si="28"/>
        <v>1143.9605331040411</v>
      </c>
      <c r="J33" s="29">
        <f t="shared" si="28"/>
        <v>1045.6553740326742</v>
      </c>
      <c r="K33" s="29">
        <f t="shared" si="28"/>
        <v>928.82889079965594</v>
      </c>
      <c r="L33" s="29">
        <f t="shared" si="28"/>
        <v>752.00834049871025</v>
      </c>
      <c r="M33" s="29">
        <f t="shared" si="28"/>
        <v>611.13327601031813</v>
      </c>
      <c r="N33" s="29">
        <f t="shared" si="28"/>
        <v>507.14058469475492</v>
      </c>
      <c r="O33" s="29">
        <f t="shared" si="28"/>
        <v>421.3023215821151</v>
      </c>
      <c r="P33" s="29">
        <f t="shared" si="28"/>
        <v>318.47093723129836</v>
      </c>
      <c r="Q33" s="29">
        <f t="shared" si="28"/>
        <v>268.44092863284612</v>
      </c>
      <c r="R33" s="29">
        <f t="shared" si="28"/>
        <v>265.90472914875318</v>
      </c>
      <c r="S33" s="29">
        <f t="shared" si="28"/>
        <v>262.33035253654339</v>
      </c>
      <c r="T33" s="29">
        <f t="shared" si="28"/>
        <v>250.76801375752356</v>
      </c>
      <c r="U33" s="29">
        <f t="shared" si="28"/>
        <v>234.07343078245916</v>
      </c>
      <c r="V33" s="29">
        <f t="shared" si="28"/>
        <v>250.57841788478075</v>
      </c>
      <c r="W33" s="29">
        <f t="shared" si="28"/>
        <v>240.39458297506451</v>
      </c>
      <c r="X33" s="29">
        <f t="shared" ref="X33" si="29">SUM(X34:X50)</f>
        <v>254.24763542562334</v>
      </c>
    </row>
    <row r="34" spans="1:24" ht="11.25" customHeight="1" x14ac:dyDescent="0.2">
      <c r="A34" s="41" t="s">
        <v>55</v>
      </c>
      <c r="B34" s="9" t="s">
        <v>56</v>
      </c>
      <c r="C34" s="10">
        <f>TI_EHG_E_E!C34+TI_EHG_CHP_E!C34+TI_EHG_H_E!C34+TI_EHG_EDHP!C34+TI_EHG_EB!C34+TI_EHG_EPS!C34+TI_EHG_DHEP!C34</f>
        <v>16.552020636285469</v>
      </c>
      <c r="D34" s="10">
        <f>TI_EHG_E_E!D34+TI_EHG_CHP_E!D34+TI_EHG_H_E!D34+TI_EHG_EDHP!D34+TI_EHG_EB!D34+TI_EHG_EPS!D34+TI_EHG_DHEP!D34</f>
        <v>14.18744625967326</v>
      </c>
      <c r="E34" s="10">
        <f>TI_EHG_E_E!E34+TI_EHG_CHP_E!E34+TI_EHG_H_E!E34+TI_EHG_EDHP!E34+TI_EHG_EB!E34+TI_EHG_EPS!E34+TI_EHG_DHEP!E34</f>
        <v>16.552020636285469</v>
      </c>
      <c r="F34" s="10">
        <f>TI_EHG_E_E!F34+TI_EHG_CHP_E!F34+TI_EHG_H_E!F34+TI_EHG_EDHP!F34+TI_EHG_EB!F34+TI_EHG_EPS!F34+TI_EHG_DHEP!F34</f>
        <v>20.098882201203779</v>
      </c>
      <c r="G34" s="10">
        <f>TI_EHG_E_E!G34+TI_EHG_CHP_E!G34+TI_EHG_H_E!G34+TI_EHG_EDHP!G34+TI_EHG_EB!G34+TI_EHG_EPS!G34+TI_EHG_DHEP!G34</f>
        <v>20.098882201203779</v>
      </c>
      <c r="H34" s="10">
        <f>TI_EHG_E_E!H34+TI_EHG_CHP_E!H34+TI_EHG_H_E!H34+TI_EHG_EDHP!H34+TI_EHG_EB!H34+TI_EHG_EPS!H34+TI_EHG_DHEP!H34</f>
        <v>28.37489251934652</v>
      </c>
      <c r="I34" s="10">
        <f>TI_EHG_E_E!I34+TI_EHG_CHP_E!I34+TI_EHG_H_E!I34+TI_EHG_EDHP!I34+TI_EHG_EB!I34+TI_EHG_EPS!I34+TI_EHG_DHEP!I34</f>
        <v>31.92175408426483</v>
      </c>
      <c r="J34" s="10">
        <f>TI_EHG_E_E!J34+TI_EHG_CHP_E!J34+TI_EHG_H_E!J34+TI_EHG_EDHP!J34+TI_EHG_EB!J34+TI_EHG_EPS!J34+TI_EHG_DHEP!J34</f>
        <v>24.828030954428201</v>
      </c>
      <c r="K34" s="10">
        <f>TI_EHG_E_E!K34+TI_EHG_CHP_E!K34+TI_EHG_H_E!K34+TI_EHG_EDHP!K34+TI_EHG_EB!K34+TI_EHG_EPS!K34+TI_EHG_DHEP!K34</f>
        <v>28.30834049871023</v>
      </c>
      <c r="L34" s="10">
        <f>TI_EHG_E_E!L34+TI_EHG_CHP_E!L34+TI_EHG_H_E!L34+TI_EHG_EDHP!L34+TI_EHG_EB!L34+TI_EHG_EPS!L34+TI_EHG_DHEP!L34</f>
        <v>23.385124677558039</v>
      </c>
      <c r="M34" s="10">
        <f>TI_EHG_E_E!M34+TI_EHG_CHP_E!M34+TI_EHG_H_E!M34+TI_EHG_EDHP!M34+TI_EHG_EB!M34+TI_EHG_EPS!M34+TI_EHG_DHEP!M34</f>
        <v>36.923903697334481</v>
      </c>
      <c r="N34" s="10">
        <f>TI_EHG_E_E!N34+TI_EHG_CHP_E!N34+TI_EHG_H_E!N34+TI_EHG_EDHP!N34+TI_EHG_EB!N34+TI_EHG_EPS!N34+TI_EHG_DHEP!N34</f>
        <v>18.461994840928629</v>
      </c>
      <c r="O34" s="10">
        <f>TI_EHG_E_E!O34+TI_EHG_CHP_E!O34+TI_EHG_H_E!O34+TI_EHG_EDHP!O34+TI_EHG_EB!O34+TI_EHG_EPS!O34+TI_EHG_DHEP!O34</f>
        <v>23.385124677558039</v>
      </c>
      <c r="P34" s="10">
        <f>TI_EHG_E_E!P34+TI_EHG_CHP_E!P34+TI_EHG_H_E!P34+TI_EHG_EDHP!P34+TI_EHG_EB!P34+TI_EHG_EPS!P34+TI_EHG_DHEP!P34</f>
        <v>29.53912295786758</v>
      </c>
      <c r="Q34" s="10">
        <f>TI_EHG_E_E!Q34+TI_EHG_CHP_E!Q34+TI_EHG_H_E!Q34+TI_EHG_EDHP!Q34+TI_EHG_EB!Q34+TI_EHG_EPS!Q34+TI_EHG_DHEP!Q34</f>
        <v>23.385124677558039</v>
      </c>
      <c r="R34" s="10">
        <f>TI_EHG_E_E!R34+TI_EHG_CHP_E!R34+TI_EHG_H_E!R34+TI_EHG_EDHP!R34+TI_EHG_EB!R34+TI_EHG_EPS!R34+TI_EHG_DHEP!R34</f>
        <v>16.000343938091142</v>
      </c>
      <c r="S34" s="10">
        <f>TI_EHG_E_E!S34+TI_EHG_CHP_E!S34+TI_EHG_H_E!S34+TI_EHG_EDHP!S34+TI_EHG_EB!S34+TI_EHG_EPS!S34+TI_EHG_DHEP!S34</f>
        <v>9.8463456577815993</v>
      </c>
      <c r="T34" s="10">
        <f>TI_EHG_E_E!T34+TI_EHG_CHP_E!T34+TI_EHG_H_E!T34+TI_EHG_EDHP!T34+TI_EHG_EB!T34+TI_EHG_EPS!T34+TI_EHG_DHEP!T34</f>
        <v>11.671625107480651</v>
      </c>
      <c r="U34" s="10">
        <f>TI_EHG_E_E!U34+TI_EHG_CHP_E!U34+TI_EHG_H_E!U34+TI_EHG_EDHP!U34+TI_EHG_EB!U34+TI_EHG_EPS!U34+TI_EHG_DHEP!U34</f>
        <v>13.056319862424759</v>
      </c>
      <c r="V34" s="10">
        <f>TI_EHG_E_E!V34+TI_EHG_CHP_E!V34+TI_EHG_H_E!V34+TI_EHG_EDHP!V34+TI_EHG_EB!V34+TI_EHG_EPS!V34+TI_EHG_DHEP!V34</f>
        <v>15.602837489251931</v>
      </c>
      <c r="W34" s="10">
        <f>TI_EHG_E_E!W34+TI_EHG_CHP_E!W34+TI_EHG_H_E!W34+TI_EHG_EDHP!W34+TI_EHG_EB!W34+TI_EHG_EPS!W34+TI_EHG_DHEP!W34</f>
        <v>20.029406706792781</v>
      </c>
      <c r="X34" s="10">
        <f>TI_EHG_E_E!X34+TI_EHG_CHP_E!X34+TI_EHG_H_E!X34+TI_EHG_EDHP!X34+TI_EHG_EB!X34+TI_EHG_EPS!X34+TI_EHG_DHEP!X34</f>
        <v>44.181169389509883</v>
      </c>
    </row>
    <row r="35" spans="1:24" ht="11.25" customHeight="1" x14ac:dyDescent="0.2">
      <c r="A35" s="41" t="s">
        <v>57</v>
      </c>
      <c r="B35" s="9" t="s">
        <v>58</v>
      </c>
      <c r="C35" s="10">
        <f>TI_EHG_E_E!C35+TI_EHG_CHP_E!C35+TI_EHG_H_E!C35+TI_EHG_EDHP!C35+TI_EHG_EB!C35+TI_EHG_EPS!C35+TI_EHG_DHEP!C35</f>
        <v>0</v>
      </c>
      <c r="D35" s="10">
        <f>TI_EHG_E_E!D35+TI_EHG_CHP_E!D35+TI_EHG_H_E!D35+TI_EHG_EDHP!D35+TI_EHG_EB!D35+TI_EHG_EPS!D35+TI_EHG_DHEP!D35</f>
        <v>0</v>
      </c>
      <c r="E35" s="10">
        <f>TI_EHG_E_E!E35+TI_EHG_CHP_E!E35+TI_EHG_H_E!E35+TI_EHG_EDHP!E35+TI_EHG_EB!E35+TI_EHG_EPS!E35+TI_EHG_DHEP!E35</f>
        <v>0</v>
      </c>
      <c r="F35" s="10">
        <f>TI_EHG_E_E!F35+TI_EHG_CHP_E!F35+TI_EHG_H_E!F35+TI_EHG_EDHP!F35+TI_EHG_EB!F35+TI_EHG_EPS!F35+TI_EHG_DHEP!F35</f>
        <v>0</v>
      </c>
      <c r="G35" s="10">
        <f>TI_EHG_E_E!G35+TI_EHG_CHP_E!G35+TI_EHG_H_E!G35+TI_EHG_EDHP!G35+TI_EHG_EB!G35+TI_EHG_EPS!G35+TI_EHG_DHEP!G35</f>
        <v>0</v>
      </c>
      <c r="H35" s="10">
        <f>TI_EHG_E_E!H35+TI_EHG_CHP_E!H35+TI_EHG_H_E!H35+TI_EHG_EDHP!H35+TI_EHG_EB!H35+TI_EHG_EPS!H35+TI_EHG_DHEP!H35</f>
        <v>0</v>
      </c>
      <c r="I35" s="10">
        <f>TI_EHG_E_E!I35+TI_EHG_CHP_E!I35+TI_EHG_H_E!I35+TI_EHG_EDHP!I35+TI_EHG_EB!I35+TI_EHG_EPS!I35+TI_EHG_DHEP!I35</f>
        <v>0</v>
      </c>
      <c r="J35" s="10">
        <f>TI_EHG_E_E!J35+TI_EHG_CHP_E!J35+TI_EHG_H_E!J35+TI_EHG_EDHP!J35+TI_EHG_EB!J35+TI_EHG_EPS!J35+TI_EHG_DHEP!J35</f>
        <v>0</v>
      </c>
      <c r="K35" s="10">
        <f>TI_EHG_E_E!K35+TI_EHG_CHP_E!K35+TI_EHG_H_E!K35+TI_EHG_EDHP!K35+TI_EHG_EB!K35+TI_EHG_EPS!K35+TI_EHG_DHEP!K35</f>
        <v>0</v>
      </c>
      <c r="L35" s="10">
        <f>TI_EHG_E_E!L35+TI_EHG_CHP_E!L35+TI_EHG_H_E!L35+TI_EHG_EDHP!L35+TI_EHG_EB!L35+TI_EHG_EPS!L35+TI_EHG_DHEP!L35</f>
        <v>0</v>
      </c>
      <c r="M35" s="10">
        <f>TI_EHG_E_E!M35+TI_EHG_CHP_E!M35+TI_EHG_H_E!M35+TI_EHG_EDHP!M35+TI_EHG_EB!M35+TI_EHG_EPS!M35+TI_EHG_DHEP!M35</f>
        <v>0</v>
      </c>
      <c r="N35" s="10">
        <f>TI_EHG_E_E!N35+TI_EHG_CHP_E!N35+TI_EHG_H_E!N35+TI_EHG_EDHP!N35+TI_EHG_EB!N35+TI_EHG_EPS!N35+TI_EHG_DHEP!N35</f>
        <v>0</v>
      </c>
      <c r="O35" s="10">
        <f>TI_EHG_E_E!O35+TI_EHG_CHP_E!O35+TI_EHG_H_E!O35+TI_EHG_EDHP!O35+TI_EHG_EB!O35+TI_EHG_EPS!O35+TI_EHG_DHEP!O35</f>
        <v>0</v>
      </c>
      <c r="P35" s="10">
        <f>TI_EHG_E_E!P35+TI_EHG_CHP_E!P35+TI_EHG_H_E!P35+TI_EHG_EDHP!P35+TI_EHG_EB!P35+TI_EHG_EPS!P35+TI_EHG_DHEP!P35</f>
        <v>0</v>
      </c>
      <c r="Q35" s="10">
        <f>TI_EHG_E_E!Q35+TI_EHG_CHP_E!Q35+TI_EHG_H_E!Q35+TI_EHG_EDHP!Q35+TI_EHG_EB!Q35+TI_EHG_EPS!Q35+TI_EHG_DHEP!Q35</f>
        <v>0</v>
      </c>
      <c r="R35" s="10">
        <f>TI_EHG_E_E!R35+TI_EHG_CHP_E!R35+TI_EHG_H_E!R35+TI_EHG_EDHP!R35+TI_EHG_EB!R35+TI_EHG_EPS!R35+TI_EHG_DHEP!R35</f>
        <v>0</v>
      </c>
      <c r="S35" s="10">
        <f>TI_EHG_E_E!S35+TI_EHG_CHP_E!S35+TI_EHG_H_E!S35+TI_EHG_EDHP!S35+TI_EHG_EB!S35+TI_EHG_EPS!S35+TI_EHG_DHEP!S35</f>
        <v>0</v>
      </c>
      <c r="T35" s="10">
        <f>TI_EHG_E_E!T35+TI_EHG_CHP_E!T35+TI_EHG_H_E!T35+TI_EHG_EDHP!T35+TI_EHG_EB!T35+TI_EHG_EPS!T35+TI_EHG_DHEP!T35</f>
        <v>0</v>
      </c>
      <c r="U35" s="10">
        <f>TI_EHG_E_E!U35+TI_EHG_CHP_E!U35+TI_EHG_H_E!U35+TI_EHG_EDHP!U35+TI_EHG_EB!U35+TI_EHG_EPS!U35+TI_EHG_DHEP!U35</f>
        <v>0</v>
      </c>
      <c r="V35" s="10">
        <f>TI_EHG_E_E!V35+TI_EHG_CHP_E!V35+TI_EHG_H_E!V35+TI_EHG_EDHP!V35+TI_EHG_EB!V35+TI_EHG_EPS!V35+TI_EHG_DHEP!V35</f>
        <v>0</v>
      </c>
      <c r="W35" s="10">
        <f>TI_EHG_E_E!W35+TI_EHG_CHP_E!W35+TI_EHG_H_E!W35+TI_EHG_EDHP!W35+TI_EHG_EB!W35+TI_EHG_EPS!W35+TI_EHG_DHEP!W35</f>
        <v>0</v>
      </c>
      <c r="X35" s="10">
        <f>TI_EHG_E_E!X35+TI_EHG_CHP_E!X35+TI_EHG_H_E!X35+TI_EHG_EDHP!X35+TI_EHG_EB!X35+TI_EHG_EPS!X35+TI_EHG_DHEP!X35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TI_EHG_E_E!C36+TI_EHG_CHP_E!C36+TI_EHG_H_E!C36+TI_EHG_EDHP!C36+TI_EHG_EB!C36+TI_EHG_EPS!C36+TI_EHG_DHEP!C36</f>
        <v>0</v>
      </c>
      <c r="D36" s="10">
        <f>TI_EHG_E_E!D36+TI_EHG_CHP_E!D36+TI_EHG_H_E!D36+TI_EHG_EDHP!D36+TI_EHG_EB!D36+TI_EHG_EPS!D36+TI_EHG_DHEP!D36</f>
        <v>0</v>
      </c>
      <c r="E36" s="10">
        <f>TI_EHG_E_E!E36+TI_EHG_CHP_E!E36+TI_EHG_H_E!E36+TI_EHG_EDHP!E36+TI_EHG_EB!E36+TI_EHG_EPS!E36+TI_EHG_DHEP!E36</f>
        <v>0</v>
      </c>
      <c r="F36" s="10">
        <f>TI_EHG_E_E!F36+TI_EHG_CHP_E!F36+TI_EHG_H_E!F36+TI_EHG_EDHP!F36+TI_EHG_EB!F36+TI_EHG_EPS!F36+TI_EHG_DHEP!F36</f>
        <v>0</v>
      </c>
      <c r="G36" s="10">
        <f>TI_EHG_E_E!G36+TI_EHG_CHP_E!G36+TI_EHG_H_E!G36+TI_EHG_EDHP!G36+TI_EHG_EB!G36+TI_EHG_EPS!G36+TI_EHG_DHEP!G36</f>
        <v>0</v>
      </c>
      <c r="H36" s="10">
        <f>TI_EHG_E_E!H36+TI_EHG_CHP_E!H36+TI_EHG_H_E!H36+TI_EHG_EDHP!H36+TI_EHG_EB!H36+TI_EHG_EPS!H36+TI_EHG_DHEP!H36</f>
        <v>0</v>
      </c>
      <c r="I36" s="10">
        <f>TI_EHG_E_E!I36+TI_EHG_CHP_E!I36+TI_EHG_H_E!I36+TI_EHG_EDHP!I36+TI_EHG_EB!I36+TI_EHG_EPS!I36+TI_EHG_DHEP!I36</f>
        <v>0</v>
      </c>
      <c r="J36" s="10">
        <f>TI_EHG_E_E!J36+TI_EHG_CHP_E!J36+TI_EHG_H_E!J36+TI_EHG_EDHP!J36+TI_EHG_EB!J36+TI_EHG_EPS!J36+TI_EHG_DHEP!J36</f>
        <v>0</v>
      </c>
      <c r="K36" s="10">
        <f>TI_EHG_E_E!K36+TI_EHG_CHP_E!K36+TI_EHG_H_E!K36+TI_EHG_EDHP!K36+TI_EHG_EB!K36+TI_EHG_EPS!K36+TI_EHG_DHEP!K36</f>
        <v>0</v>
      </c>
      <c r="L36" s="10">
        <f>TI_EHG_E_E!L36+TI_EHG_CHP_E!L36+TI_EHG_H_E!L36+TI_EHG_EDHP!L36+TI_EHG_EB!L36+TI_EHG_EPS!L36+TI_EHG_DHEP!L36</f>
        <v>0</v>
      </c>
      <c r="M36" s="10">
        <f>TI_EHG_E_E!M36+TI_EHG_CHP_E!M36+TI_EHG_H_E!M36+TI_EHG_EDHP!M36+TI_EHG_EB!M36+TI_EHG_EPS!M36+TI_EHG_DHEP!M36</f>
        <v>0</v>
      </c>
      <c r="N36" s="10">
        <f>TI_EHG_E_E!N36+TI_EHG_CHP_E!N36+TI_EHG_H_E!N36+TI_EHG_EDHP!N36+TI_EHG_EB!N36+TI_EHG_EPS!N36+TI_EHG_DHEP!N36</f>
        <v>0</v>
      </c>
      <c r="O36" s="10">
        <f>TI_EHG_E_E!O36+TI_EHG_CHP_E!O36+TI_EHG_H_E!O36+TI_EHG_EDHP!O36+TI_EHG_EB!O36+TI_EHG_EPS!O36+TI_EHG_DHEP!O36</f>
        <v>0</v>
      </c>
      <c r="P36" s="10">
        <f>TI_EHG_E_E!P36+TI_EHG_CHP_E!P36+TI_EHG_H_E!P36+TI_EHG_EDHP!P36+TI_EHG_EB!P36+TI_EHG_EPS!P36+TI_EHG_DHEP!P36</f>
        <v>0</v>
      </c>
      <c r="Q36" s="10">
        <f>TI_EHG_E_E!Q36+TI_EHG_CHP_E!Q36+TI_EHG_H_E!Q36+TI_EHG_EDHP!Q36+TI_EHG_EB!Q36+TI_EHG_EPS!Q36+TI_EHG_DHEP!Q36</f>
        <v>0</v>
      </c>
      <c r="R36" s="10">
        <f>TI_EHG_E_E!R36+TI_EHG_CHP_E!R36+TI_EHG_H_E!R36+TI_EHG_EDHP!R36+TI_EHG_EB!R36+TI_EHG_EPS!R36+TI_EHG_DHEP!R36</f>
        <v>0</v>
      </c>
      <c r="S36" s="10">
        <f>TI_EHG_E_E!S36+TI_EHG_CHP_E!S36+TI_EHG_H_E!S36+TI_EHG_EDHP!S36+TI_EHG_EB!S36+TI_EHG_EPS!S36+TI_EHG_DHEP!S36</f>
        <v>0</v>
      </c>
      <c r="T36" s="10">
        <f>TI_EHG_E_E!T36+TI_EHG_CHP_E!T36+TI_EHG_H_E!T36+TI_EHG_EDHP!T36+TI_EHG_EB!T36+TI_EHG_EPS!T36+TI_EHG_DHEP!T36</f>
        <v>0</v>
      </c>
      <c r="U36" s="10">
        <f>TI_EHG_E_E!U36+TI_EHG_CHP_E!U36+TI_EHG_H_E!U36+TI_EHG_EDHP!U36+TI_EHG_EB!U36+TI_EHG_EPS!U36+TI_EHG_DHEP!U36</f>
        <v>0</v>
      </c>
      <c r="V36" s="10">
        <f>TI_EHG_E_E!V36+TI_EHG_CHP_E!V36+TI_EHG_H_E!V36+TI_EHG_EDHP!V36+TI_EHG_EB!V36+TI_EHG_EPS!V36+TI_EHG_DHEP!V36</f>
        <v>0</v>
      </c>
      <c r="W36" s="10">
        <f>TI_EHG_E_E!W36+TI_EHG_CHP_E!W36+TI_EHG_H_E!W36+TI_EHG_EDHP!W36+TI_EHG_EB!W36+TI_EHG_EPS!W36+TI_EHG_DHEP!W36</f>
        <v>0</v>
      </c>
      <c r="X36" s="10">
        <f>TI_EHG_E_E!X36+TI_EHG_CHP_E!X36+TI_EHG_H_E!X36+TI_EHG_EDHP!X36+TI_EHG_EB!X36+TI_EHG_EPS!X36+TI_EHG_DHEP!X36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TI_EHG_E_E!C37+TI_EHG_CHP_E!C37+TI_EHG_H_E!C37+TI_EHG_EDHP!C37+TI_EHG_EB!C37+TI_EHG_EPS!C37+TI_EHG_DHEP!C37</f>
        <v>0</v>
      </c>
      <c r="D37" s="10">
        <f>TI_EHG_E_E!D37+TI_EHG_CHP_E!D37+TI_EHG_H_E!D37+TI_EHG_EDHP!D37+TI_EHG_EB!D37+TI_EHG_EPS!D37+TI_EHG_DHEP!D37</f>
        <v>0</v>
      </c>
      <c r="E37" s="10">
        <f>TI_EHG_E_E!E37+TI_EHG_CHP_E!E37+TI_EHG_H_E!E37+TI_EHG_EDHP!E37+TI_EHG_EB!E37+TI_EHG_EPS!E37+TI_EHG_DHEP!E37</f>
        <v>0</v>
      </c>
      <c r="F37" s="10">
        <f>TI_EHG_E_E!F37+TI_EHG_CHP_E!F37+TI_EHG_H_E!F37+TI_EHG_EDHP!F37+TI_EHG_EB!F37+TI_EHG_EPS!F37+TI_EHG_DHEP!F37</f>
        <v>0</v>
      </c>
      <c r="G37" s="10">
        <f>TI_EHG_E_E!G37+TI_EHG_CHP_E!G37+TI_EHG_H_E!G37+TI_EHG_EDHP!G37+TI_EHG_EB!G37+TI_EHG_EPS!G37+TI_EHG_DHEP!G37</f>
        <v>0</v>
      </c>
      <c r="H37" s="10">
        <f>TI_EHG_E_E!H37+TI_EHG_CHP_E!H37+TI_EHG_H_E!H37+TI_EHG_EDHP!H37+TI_EHG_EB!H37+TI_EHG_EPS!H37+TI_EHG_DHEP!H37</f>
        <v>0</v>
      </c>
      <c r="I37" s="10">
        <f>TI_EHG_E_E!I37+TI_EHG_CHP_E!I37+TI_EHG_H_E!I37+TI_EHG_EDHP!I37+TI_EHG_EB!I37+TI_EHG_EPS!I37+TI_EHG_DHEP!I37</f>
        <v>0</v>
      </c>
      <c r="J37" s="10">
        <f>TI_EHG_E_E!J37+TI_EHG_CHP_E!J37+TI_EHG_H_E!J37+TI_EHG_EDHP!J37+TI_EHG_EB!J37+TI_EHG_EPS!J37+TI_EHG_DHEP!J37</f>
        <v>0</v>
      </c>
      <c r="K37" s="10">
        <f>TI_EHG_E_E!K37+TI_EHG_CHP_E!K37+TI_EHG_H_E!K37+TI_EHG_EDHP!K37+TI_EHG_EB!K37+TI_EHG_EPS!K37+TI_EHG_DHEP!K37</f>
        <v>0</v>
      </c>
      <c r="L37" s="10">
        <f>TI_EHG_E_E!L37+TI_EHG_CHP_E!L37+TI_EHG_H_E!L37+TI_EHG_EDHP!L37+TI_EHG_EB!L37+TI_EHG_EPS!L37+TI_EHG_DHEP!L37</f>
        <v>0</v>
      </c>
      <c r="M37" s="10">
        <f>TI_EHG_E_E!M37+TI_EHG_CHP_E!M37+TI_EHG_H_E!M37+TI_EHG_EDHP!M37+TI_EHG_EB!M37+TI_EHG_EPS!M37+TI_EHG_DHEP!M37</f>
        <v>0</v>
      </c>
      <c r="N37" s="10">
        <f>TI_EHG_E_E!N37+TI_EHG_CHP_E!N37+TI_EHG_H_E!N37+TI_EHG_EDHP!N37+TI_EHG_EB!N37+TI_EHG_EPS!N37+TI_EHG_DHEP!N37</f>
        <v>0</v>
      </c>
      <c r="O37" s="10">
        <f>TI_EHG_E_E!O37+TI_EHG_CHP_E!O37+TI_EHG_H_E!O37+TI_EHG_EDHP!O37+TI_EHG_EB!O37+TI_EHG_EPS!O37+TI_EHG_DHEP!O37</f>
        <v>0</v>
      </c>
      <c r="P37" s="10">
        <f>TI_EHG_E_E!P37+TI_EHG_CHP_E!P37+TI_EHG_H_E!P37+TI_EHG_EDHP!P37+TI_EHG_EB!P37+TI_EHG_EPS!P37+TI_EHG_DHEP!P37</f>
        <v>0</v>
      </c>
      <c r="Q37" s="10">
        <f>TI_EHG_E_E!Q37+TI_EHG_CHP_E!Q37+TI_EHG_H_E!Q37+TI_EHG_EDHP!Q37+TI_EHG_EB!Q37+TI_EHG_EPS!Q37+TI_EHG_DHEP!Q37</f>
        <v>0</v>
      </c>
      <c r="R37" s="10">
        <f>TI_EHG_E_E!R37+TI_EHG_CHP_E!R37+TI_EHG_H_E!R37+TI_EHG_EDHP!R37+TI_EHG_EB!R37+TI_EHG_EPS!R37+TI_EHG_DHEP!R37</f>
        <v>0</v>
      </c>
      <c r="S37" s="10">
        <f>TI_EHG_E_E!S37+TI_EHG_CHP_E!S37+TI_EHG_H_E!S37+TI_EHG_EDHP!S37+TI_EHG_EB!S37+TI_EHG_EPS!S37+TI_EHG_DHEP!S37</f>
        <v>0</v>
      </c>
      <c r="T37" s="10">
        <f>TI_EHG_E_E!T37+TI_EHG_CHP_E!T37+TI_EHG_H_E!T37+TI_EHG_EDHP!T37+TI_EHG_EB!T37+TI_EHG_EPS!T37+TI_EHG_DHEP!T37</f>
        <v>0</v>
      </c>
      <c r="U37" s="10">
        <f>TI_EHG_E_E!U37+TI_EHG_CHP_E!U37+TI_EHG_H_E!U37+TI_EHG_EDHP!U37+TI_EHG_EB!U37+TI_EHG_EPS!U37+TI_EHG_DHEP!U37</f>
        <v>0</v>
      </c>
      <c r="V37" s="10">
        <f>TI_EHG_E_E!V37+TI_EHG_CHP_E!V37+TI_EHG_H_E!V37+TI_EHG_EDHP!V37+TI_EHG_EB!V37+TI_EHG_EPS!V37+TI_EHG_DHEP!V37</f>
        <v>0</v>
      </c>
      <c r="W37" s="10">
        <f>TI_EHG_E_E!W37+TI_EHG_CHP_E!W37+TI_EHG_H_E!W37+TI_EHG_EDHP!W37+TI_EHG_EB!W37+TI_EHG_EPS!W37+TI_EHG_DHEP!W37</f>
        <v>0</v>
      </c>
      <c r="X37" s="10">
        <f>TI_EHG_E_E!X37+TI_EHG_CHP_E!X37+TI_EHG_H_E!X37+TI_EHG_EDHP!X37+TI_EHG_EB!X37+TI_EHG_EPS!X37+TI_EHG_DHEP!X37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TI_EHG_E_E!C38+TI_EHG_CHP_E!C38+TI_EHG_H_E!C38+TI_EHG_EDHP!C38+TI_EHG_EB!C38+TI_EHG_EPS!C38+TI_EHG_DHEP!C38</f>
        <v>0</v>
      </c>
      <c r="D38" s="10">
        <f>TI_EHG_E_E!D38+TI_EHG_CHP_E!D38+TI_EHG_H_E!D38+TI_EHG_EDHP!D38+TI_EHG_EB!D38+TI_EHG_EPS!D38+TI_EHG_DHEP!D38</f>
        <v>0</v>
      </c>
      <c r="E38" s="10">
        <f>TI_EHG_E_E!E38+TI_EHG_CHP_E!E38+TI_EHG_H_E!E38+TI_EHG_EDHP!E38+TI_EHG_EB!E38+TI_EHG_EPS!E38+TI_EHG_DHEP!E38</f>
        <v>0</v>
      </c>
      <c r="F38" s="10">
        <f>TI_EHG_E_E!F38+TI_EHG_CHP_E!F38+TI_EHG_H_E!F38+TI_EHG_EDHP!F38+TI_EHG_EB!F38+TI_EHG_EPS!F38+TI_EHG_DHEP!F38</f>
        <v>0</v>
      </c>
      <c r="G38" s="10">
        <f>TI_EHG_E_E!G38+TI_EHG_CHP_E!G38+TI_EHG_H_E!G38+TI_EHG_EDHP!G38+TI_EHG_EB!G38+TI_EHG_EPS!G38+TI_EHG_DHEP!G38</f>
        <v>0</v>
      </c>
      <c r="H38" s="10">
        <f>TI_EHG_E_E!H38+TI_EHG_CHP_E!H38+TI_EHG_H_E!H38+TI_EHG_EDHP!H38+TI_EHG_EB!H38+TI_EHG_EPS!H38+TI_EHG_DHEP!H38</f>
        <v>0</v>
      </c>
      <c r="I38" s="10">
        <f>TI_EHG_E_E!I38+TI_EHG_CHP_E!I38+TI_EHG_H_E!I38+TI_EHG_EDHP!I38+TI_EHG_EB!I38+TI_EHG_EPS!I38+TI_EHG_DHEP!I38</f>
        <v>0</v>
      </c>
      <c r="J38" s="10">
        <f>TI_EHG_E_E!J38+TI_EHG_CHP_E!J38+TI_EHG_H_E!J38+TI_EHG_EDHP!J38+TI_EHG_EB!J38+TI_EHG_EPS!J38+TI_EHG_DHEP!J38</f>
        <v>0</v>
      </c>
      <c r="K38" s="10">
        <f>TI_EHG_E_E!K38+TI_EHG_CHP_E!K38+TI_EHG_H_E!K38+TI_EHG_EDHP!K38+TI_EHG_EB!K38+TI_EHG_EPS!K38+TI_EHG_DHEP!K38</f>
        <v>0</v>
      </c>
      <c r="L38" s="10">
        <f>TI_EHG_E_E!L38+TI_EHG_CHP_E!L38+TI_EHG_H_E!L38+TI_EHG_EDHP!L38+TI_EHG_EB!L38+TI_EHG_EPS!L38+TI_EHG_DHEP!L38</f>
        <v>0</v>
      </c>
      <c r="M38" s="10">
        <f>TI_EHG_E_E!M38+TI_EHG_CHP_E!M38+TI_EHG_H_E!M38+TI_EHG_EDHP!M38+TI_EHG_EB!M38+TI_EHG_EPS!M38+TI_EHG_DHEP!M38</f>
        <v>0</v>
      </c>
      <c r="N38" s="10">
        <f>TI_EHG_E_E!N38+TI_EHG_CHP_E!N38+TI_EHG_H_E!N38+TI_EHG_EDHP!N38+TI_EHG_EB!N38+TI_EHG_EPS!N38+TI_EHG_DHEP!N38</f>
        <v>0</v>
      </c>
      <c r="O38" s="10">
        <f>TI_EHG_E_E!O38+TI_EHG_CHP_E!O38+TI_EHG_H_E!O38+TI_EHG_EDHP!O38+TI_EHG_EB!O38+TI_EHG_EPS!O38+TI_EHG_DHEP!O38</f>
        <v>0</v>
      </c>
      <c r="P38" s="10">
        <f>TI_EHG_E_E!P38+TI_EHG_CHP_E!P38+TI_EHG_H_E!P38+TI_EHG_EDHP!P38+TI_EHG_EB!P38+TI_EHG_EPS!P38+TI_EHG_DHEP!P38</f>
        <v>0</v>
      </c>
      <c r="Q38" s="10">
        <f>TI_EHG_E_E!Q38+TI_EHG_CHP_E!Q38+TI_EHG_H_E!Q38+TI_EHG_EDHP!Q38+TI_EHG_EB!Q38+TI_EHG_EPS!Q38+TI_EHG_DHEP!Q38</f>
        <v>0</v>
      </c>
      <c r="R38" s="10">
        <f>TI_EHG_E_E!R38+TI_EHG_CHP_E!R38+TI_EHG_H_E!R38+TI_EHG_EDHP!R38+TI_EHG_EB!R38+TI_EHG_EPS!R38+TI_EHG_DHEP!R38</f>
        <v>0</v>
      </c>
      <c r="S38" s="10">
        <f>TI_EHG_E_E!S38+TI_EHG_CHP_E!S38+TI_EHG_H_E!S38+TI_EHG_EDHP!S38+TI_EHG_EB!S38+TI_EHG_EPS!S38+TI_EHG_DHEP!S38</f>
        <v>0</v>
      </c>
      <c r="T38" s="10">
        <f>TI_EHG_E_E!T38+TI_EHG_CHP_E!T38+TI_EHG_H_E!T38+TI_EHG_EDHP!T38+TI_EHG_EB!T38+TI_EHG_EPS!T38+TI_EHG_DHEP!T38</f>
        <v>0</v>
      </c>
      <c r="U38" s="10">
        <f>TI_EHG_E_E!U38+TI_EHG_CHP_E!U38+TI_EHG_H_E!U38+TI_EHG_EDHP!U38+TI_EHG_EB!U38+TI_EHG_EPS!U38+TI_EHG_DHEP!U38</f>
        <v>0</v>
      </c>
      <c r="V38" s="10">
        <f>TI_EHG_E_E!V38+TI_EHG_CHP_E!V38+TI_EHG_H_E!V38+TI_EHG_EDHP!V38+TI_EHG_EB!V38+TI_EHG_EPS!V38+TI_EHG_DHEP!V38</f>
        <v>0</v>
      </c>
      <c r="W38" s="10">
        <f>TI_EHG_E_E!W38+TI_EHG_CHP_E!W38+TI_EHG_H_E!W38+TI_EHG_EDHP!W38+TI_EHG_EB!W38+TI_EHG_EPS!W38+TI_EHG_DHEP!W38</f>
        <v>0</v>
      </c>
      <c r="X38" s="10">
        <f>TI_EHG_E_E!X38+TI_EHG_CHP_E!X38+TI_EHG_H_E!X38+TI_EHG_EDHP!X38+TI_EHG_EB!X38+TI_EHG_EPS!X38+TI_EHG_DHEP!X38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TI_EHG_E_E!C39+TI_EHG_CHP_E!C39+TI_EHG_H_E!C39+TI_EHG_EDHP!C39+TI_EHG_EB!C39+TI_EHG_EPS!C39+TI_EHG_DHEP!C39</f>
        <v>0</v>
      </c>
      <c r="D39" s="10">
        <f>TI_EHG_E_E!D39+TI_EHG_CHP_E!D39+TI_EHG_H_E!D39+TI_EHG_EDHP!D39+TI_EHG_EB!D39+TI_EHG_EPS!D39+TI_EHG_DHEP!D39</f>
        <v>0</v>
      </c>
      <c r="E39" s="10">
        <f>TI_EHG_E_E!E39+TI_EHG_CHP_E!E39+TI_EHG_H_E!E39+TI_EHG_EDHP!E39+TI_EHG_EB!E39+TI_EHG_EPS!E39+TI_EHG_DHEP!E39</f>
        <v>0</v>
      </c>
      <c r="F39" s="10">
        <f>TI_EHG_E_E!F39+TI_EHG_CHP_E!F39+TI_EHG_H_E!F39+TI_EHG_EDHP!F39+TI_EHG_EB!F39+TI_EHG_EPS!F39+TI_EHG_DHEP!F39</f>
        <v>0</v>
      </c>
      <c r="G39" s="10">
        <f>TI_EHG_E_E!G39+TI_EHG_CHP_E!G39+TI_EHG_H_E!G39+TI_EHG_EDHP!G39+TI_EHG_EB!G39+TI_EHG_EPS!G39+TI_EHG_DHEP!G39</f>
        <v>0</v>
      </c>
      <c r="H39" s="10">
        <f>TI_EHG_E_E!H39+TI_EHG_CHP_E!H39+TI_EHG_H_E!H39+TI_EHG_EDHP!H39+TI_EHG_EB!H39+TI_EHG_EPS!H39+TI_EHG_DHEP!H39</f>
        <v>0</v>
      </c>
      <c r="I39" s="10">
        <f>TI_EHG_E_E!I39+TI_EHG_CHP_E!I39+TI_EHG_H_E!I39+TI_EHG_EDHP!I39+TI_EHG_EB!I39+TI_EHG_EPS!I39+TI_EHG_DHEP!I39</f>
        <v>0</v>
      </c>
      <c r="J39" s="10">
        <f>TI_EHG_E_E!J39+TI_EHG_CHP_E!J39+TI_EHG_H_E!J39+TI_EHG_EDHP!J39+TI_EHG_EB!J39+TI_EHG_EPS!J39+TI_EHG_DHEP!J39</f>
        <v>0</v>
      </c>
      <c r="K39" s="10">
        <f>TI_EHG_E_E!K39+TI_EHG_CHP_E!K39+TI_EHG_H_E!K39+TI_EHG_EDHP!K39+TI_EHG_EB!K39+TI_EHG_EPS!K39+TI_EHG_DHEP!K39</f>
        <v>0</v>
      </c>
      <c r="L39" s="10">
        <f>TI_EHG_E_E!L39+TI_EHG_CHP_E!L39+TI_EHG_H_E!L39+TI_EHG_EDHP!L39+TI_EHG_EB!L39+TI_EHG_EPS!L39+TI_EHG_DHEP!L39</f>
        <v>0</v>
      </c>
      <c r="M39" s="10">
        <f>TI_EHG_E_E!M39+TI_EHG_CHP_E!M39+TI_EHG_H_E!M39+TI_EHG_EDHP!M39+TI_EHG_EB!M39+TI_EHG_EPS!M39+TI_EHG_DHEP!M39</f>
        <v>0</v>
      </c>
      <c r="N39" s="10">
        <f>TI_EHG_E_E!N39+TI_EHG_CHP_E!N39+TI_EHG_H_E!N39+TI_EHG_EDHP!N39+TI_EHG_EB!N39+TI_EHG_EPS!N39+TI_EHG_DHEP!N39</f>
        <v>0</v>
      </c>
      <c r="O39" s="10">
        <f>TI_EHG_E_E!O39+TI_EHG_CHP_E!O39+TI_EHG_H_E!O39+TI_EHG_EDHP!O39+TI_EHG_EB!O39+TI_EHG_EPS!O39+TI_EHG_DHEP!O39</f>
        <v>0</v>
      </c>
      <c r="P39" s="10">
        <f>TI_EHG_E_E!P39+TI_EHG_CHP_E!P39+TI_EHG_H_E!P39+TI_EHG_EDHP!P39+TI_EHG_EB!P39+TI_EHG_EPS!P39+TI_EHG_DHEP!P39</f>
        <v>0</v>
      </c>
      <c r="Q39" s="10">
        <f>TI_EHG_E_E!Q39+TI_EHG_CHP_E!Q39+TI_EHG_H_E!Q39+TI_EHG_EDHP!Q39+TI_EHG_EB!Q39+TI_EHG_EPS!Q39+TI_EHG_DHEP!Q39</f>
        <v>0</v>
      </c>
      <c r="R39" s="10">
        <f>TI_EHG_E_E!R39+TI_EHG_CHP_E!R39+TI_EHG_H_E!R39+TI_EHG_EDHP!R39+TI_EHG_EB!R39+TI_EHG_EPS!R39+TI_EHG_DHEP!R39</f>
        <v>0</v>
      </c>
      <c r="S39" s="10">
        <f>TI_EHG_E_E!S39+TI_EHG_CHP_E!S39+TI_EHG_H_E!S39+TI_EHG_EDHP!S39+TI_EHG_EB!S39+TI_EHG_EPS!S39+TI_EHG_DHEP!S39</f>
        <v>0</v>
      </c>
      <c r="T39" s="10">
        <f>TI_EHG_E_E!T39+TI_EHG_CHP_E!T39+TI_EHG_H_E!T39+TI_EHG_EDHP!T39+TI_EHG_EB!T39+TI_EHG_EPS!T39+TI_EHG_DHEP!T39</f>
        <v>0</v>
      </c>
      <c r="U39" s="10">
        <f>TI_EHG_E_E!U39+TI_EHG_CHP_E!U39+TI_EHG_H_E!U39+TI_EHG_EDHP!U39+TI_EHG_EB!U39+TI_EHG_EPS!U39+TI_EHG_DHEP!U39</f>
        <v>0</v>
      </c>
      <c r="V39" s="10">
        <f>TI_EHG_E_E!V39+TI_EHG_CHP_E!V39+TI_EHG_H_E!V39+TI_EHG_EDHP!V39+TI_EHG_EB!V39+TI_EHG_EPS!V39+TI_EHG_DHEP!V39</f>
        <v>0</v>
      </c>
      <c r="W39" s="10">
        <f>TI_EHG_E_E!W39+TI_EHG_CHP_E!W39+TI_EHG_H_E!W39+TI_EHG_EDHP!W39+TI_EHG_EB!W39+TI_EHG_EPS!W39+TI_EHG_DHEP!W39</f>
        <v>0</v>
      </c>
      <c r="X39" s="10">
        <f>TI_EHG_E_E!X39+TI_EHG_CHP_E!X39+TI_EHG_H_E!X39+TI_EHG_EDHP!X39+TI_EHG_EB!X39+TI_EHG_EPS!X39+TI_EHG_DHEP!X39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TI_EHG_E_E!C40+TI_EHG_CHP_E!C40+TI_EHG_H_E!C40+TI_EHG_EDHP!C40+TI_EHG_EB!C40+TI_EHG_EPS!C40+TI_EHG_DHEP!C40</f>
        <v>0</v>
      </c>
      <c r="D40" s="10">
        <f>TI_EHG_E_E!D40+TI_EHG_CHP_E!D40+TI_EHG_H_E!D40+TI_EHG_EDHP!D40+TI_EHG_EB!D40+TI_EHG_EPS!D40+TI_EHG_DHEP!D40</f>
        <v>0</v>
      </c>
      <c r="E40" s="10">
        <f>TI_EHG_E_E!E40+TI_EHG_CHP_E!E40+TI_EHG_H_E!E40+TI_EHG_EDHP!E40+TI_EHG_EB!E40+TI_EHG_EPS!E40+TI_EHG_DHEP!E40</f>
        <v>0</v>
      </c>
      <c r="F40" s="10">
        <f>TI_EHG_E_E!F40+TI_EHG_CHP_E!F40+TI_EHG_H_E!F40+TI_EHG_EDHP!F40+TI_EHG_EB!F40+TI_EHG_EPS!F40+TI_EHG_DHEP!F40</f>
        <v>0</v>
      </c>
      <c r="G40" s="10">
        <f>TI_EHG_E_E!G40+TI_EHG_CHP_E!G40+TI_EHG_H_E!G40+TI_EHG_EDHP!G40+TI_EHG_EB!G40+TI_EHG_EPS!G40+TI_EHG_DHEP!G40</f>
        <v>0</v>
      </c>
      <c r="H40" s="10">
        <f>TI_EHG_E_E!H40+TI_EHG_CHP_E!H40+TI_EHG_H_E!H40+TI_EHG_EDHP!H40+TI_EHG_EB!H40+TI_EHG_EPS!H40+TI_EHG_DHEP!H40</f>
        <v>0</v>
      </c>
      <c r="I40" s="10">
        <f>TI_EHG_E_E!I40+TI_EHG_CHP_E!I40+TI_EHG_H_E!I40+TI_EHG_EDHP!I40+TI_EHG_EB!I40+TI_EHG_EPS!I40+TI_EHG_DHEP!I40</f>
        <v>0</v>
      </c>
      <c r="J40" s="10">
        <f>TI_EHG_E_E!J40+TI_EHG_CHP_E!J40+TI_EHG_H_E!J40+TI_EHG_EDHP!J40+TI_EHG_EB!J40+TI_EHG_EPS!J40+TI_EHG_DHEP!J40</f>
        <v>0</v>
      </c>
      <c r="K40" s="10">
        <f>TI_EHG_E_E!K40+TI_EHG_CHP_E!K40+TI_EHG_H_E!K40+TI_EHG_EDHP!K40+TI_EHG_EB!K40+TI_EHG_EPS!K40+TI_EHG_DHEP!K40</f>
        <v>0</v>
      </c>
      <c r="L40" s="10">
        <f>TI_EHG_E_E!L40+TI_EHG_CHP_E!L40+TI_EHG_H_E!L40+TI_EHG_EDHP!L40+TI_EHG_EB!L40+TI_EHG_EPS!L40+TI_EHG_DHEP!L40</f>
        <v>0</v>
      </c>
      <c r="M40" s="10">
        <f>TI_EHG_E_E!M40+TI_EHG_CHP_E!M40+TI_EHG_H_E!M40+TI_EHG_EDHP!M40+TI_EHG_EB!M40+TI_EHG_EPS!M40+TI_EHG_DHEP!M40</f>
        <v>0</v>
      </c>
      <c r="N40" s="10">
        <f>TI_EHG_E_E!N40+TI_EHG_CHP_E!N40+TI_EHG_H_E!N40+TI_EHG_EDHP!N40+TI_EHG_EB!N40+TI_EHG_EPS!N40+TI_EHG_DHEP!N40</f>
        <v>0</v>
      </c>
      <c r="O40" s="10">
        <f>TI_EHG_E_E!O40+TI_EHG_CHP_E!O40+TI_EHG_H_E!O40+TI_EHG_EDHP!O40+TI_EHG_EB!O40+TI_EHG_EPS!O40+TI_EHG_DHEP!O40</f>
        <v>0</v>
      </c>
      <c r="P40" s="10">
        <f>TI_EHG_E_E!P40+TI_EHG_CHP_E!P40+TI_EHG_H_E!P40+TI_EHG_EDHP!P40+TI_EHG_EB!P40+TI_EHG_EPS!P40+TI_EHG_DHEP!P40</f>
        <v>0</v>
      </c>
      <c r="Q40" s="10">
        <f>TI_EHG_E_E!Q40+TI_EHG_CHP_E!Q40+TI_EHG_H_E!Q40+TI_EHG_EDHP!Q40+TI_EHG_EB!Q40+TI_EHG_EPS!Q40+TI_EHG_DHEP!Q40</f>
        <v>0</v>
      </c>
      <c r="R40" s="10">
        <f>TI_EHG_E_E!R40+TI_EHG_CHP_E!R40+TI_EHG_H_E!R40+TI_EHG_EDHP!R40+TI_EHG_EB!R40+TI_EHG_EPS!R40+TI_EHG_DHEP!R40</f>
        <v>0</v>
      </c>
      <c r="S40" s="10">
        <f>TI_EHG_E_E!S40+TI_EHG_CHP_E!S40+TI_EHG_H_E!S40+TI_EHG_EDHP!S40+TI_EHG_EB!S40+TI_EHG_EPS!S40+TI_EHG_DHEP!S40</f>
        <v>0</v>
      </c>
      <c r="T40" s="10">
        <f>TI_EHG_E_E!T40+TI_EHG_CHP_E!T40+TI_EHG_H_E!T40+TI_EHG_EDHP!T40+TI_EHG_EB!T40+TI_EHG_EPS!T40+TI_EHG_DHEP!T40</f>
        <v>0</v>
      </c>
      <c r="U40" s="10">
        <f>TI_EHG_E_E!U40+TI_EHG_CHP_E!U40+TI_EHG_H_E!U40+TI_EHG_EDHP!U40+TI_EHG_EB!U40+TI_EHG_EPS!U40+TI_EHG_DHEP!U40</f>
        <v>0</v>
      </c>
      <c r="V40" s="10">
        <f>TI_EHG_E_E!V40+TI_EHG_CHP_E!V40+TI_EHG_H_E!V40+TI_EHG_EDHP!V40+TI_EHG_EB!V40+TI_EHG_EPS!V40+TI_EHG_DHEP!V40</f>
        <v>0</v>
      </c>
      <c r="W40" s="10">
        <f>TI_EHG_E_E!W40+TI_EHG_CHP_E!W40+TI_EHG_H_E!W40+TI_EHG_EDHP!W40+TI_EHG_EB!W40+TI_EHG_EPS!W40+TI_EHG_DHEP!W40</f>
        <v>0</v>
      </c>
      <c r="X40" s="10">
        <f>TI_EHG_E_E!X40+TI_EHG_CHP_E!X40+TI_EHG_H_E!X40+TI_EHG_EDHP!X40+TI_EHG_EB!X40+TI_EHG_EPS!X40+TI_EHG_DHEP!X40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TI_EHG_E_E!C41+TI_EHG_CHP_E!C41+TI_EHG_H_E!C41+TI_EHG_EDHP!C41+TI_EHG_EB!C41+TI_EHG_EPS!C41+TI_EHG_DHEP!C41</f>
        <v>0</v>
      </c>
      <c r="D41" s="10">
        <f>TI_EHG_E_E!D41+TI_EHG_CHP_E!D41+TI_EHG_H_E!D41+TI_EHG_EDHP!D41+TI_EHG_EB!D41+TI_EHG_EPS!D41+TI_EHG_DHEP!D41</f>
        <v>0</v>
      </c>
      <c r="E41" s="10">
        <f>TI_EHG_E_E!E41+TI_EHG_CHP_E!E41+TI_EHG_H_E!E41+TI_EHG_EDHP!E41+TI_EHG_EB!E41+TI_EHG_EPS!E41+TI_EHG_DHEP!E41</f>
        <v>0</v>
      </c>
      <c r="F41" s="10">
        <f>TI_EHG_E_E!F41+TI_EHG_CHP_E!F41+TI_EHG_H_E!F41+TI_EHG_EDHP!F41+TI_EHG_EB!F41+TI_EHG_EPS!F41+TI_EHG_DHEP!F41</f>
        <v>0</v>
      </c>
      <c r="G41" s="10">
        <f>TI_EHG_E_E!G41+TI_EHG_CHP_E!G41+TI_EHG_H_E!G41+TI_EHG_EDHP!G41+TI_EHG_EB!G41+TI_EHG_EPS!G41+TI_EHG_DHEP!G41</f>
        <v>0</v>
      </c>
      <c r="H41" s="10">
        <f>TI_EHG_E_E!H41+TI_EHG_CHP_E!H41+TI_EHG_H_E!H41+TI_EHG_EDHP!H41+TI_EHG_EB!H41+TI_EHG_EPS!H41+TI_EHG_DHEP!H41</f>
        <v>0</v>
      </c>
      <c r="I41" s="10">
        <f>TI_EHG_E_E!I41+TI_EHG_CHP_E!I41+TI_EHG_H_E!I41+TI_EHG_EDHP!I41+TI_EHG_EB!I41+TI_EHG_EPS!I41+TI_EHG_DHEP!I41</f>
        <v>0</v>
      </c>
      <c r="J41" s="10">
        <f>TI_EHG_E_E!J41+TI_EHG_CHP_E!J41+TI_EHG_H_E!J41+TI_EHG_EDHP!J41+TI_EHG_EB!J41+TI_EHG_EPS!J41+TI_EHG_DHEP!J41</f>
        <v>0</v>
      </c>
      <c r="K41" s="10">
        <f>TI_EHG_E_E!K41+TI_EHG_CHP_E!K41+TI_EHG_H_E!K41+TI_EHG_EDHP!K41+TI_EHG_EB!K41+TI_EHG_EPS!K41+TI_EHG_DHEP!K41</f>
        <v>0</v>
      </c>
      <c r="L41" s="10">
        <f>TI_EHG_E_E!L41+TI_EHG_CHP_E!L41+TI_EHG_H_E!L41+TI_EHG_EDHP!L41+TI_EHG_EB!L41+TI_EHG_EPS!L41+TI_EHG_DHEP!L41</f>
        <v>0</v>
      </c>
      <c r="M41" s="10">
        <f>TI_EHG_E_E!M41+TI_EHG_CHP_E!M41+TI_EHG_H_E!M41+TI_EHG_EDHP!M41+TI_EHG_EB!M41+TI_EHG_EPS!M41+TI_EHG_DHEP!M41</f>
        <v>0</v>
      </c>
      <c r="N41" s="10">
        <f>TI_EHG_E_E!N41+TI_EHG_CHP_E!N41+TI_EHG_H_E!N41+TI_EHG_EDHP!N41+TI_EHG_EB!N41+TI_EHG_EPS!N41+TI_EHG_DHEP!N41</f>
        <v>0</v>
      </c>
      <c r="O41" s="10">
        <f>TI_EHG_E_E!O41+TI_EHG_CHP_E!O41+TI_EHG_H_E!O41+TI_EHG_EDHP!O41+TI_EHG_EB!O41+TI_EHG_EPS!O41+TI_EHG_DHEP!O41</f>
        <v>0</v>
      </c>
      <c r="P41" s="10">
        <f>TI_EHG_E_E!P41+TI_EHG_CHP_E!P41+TI_EHG_H_E!P41+TI_EHG_EDHP!P41+TI_EHG_EB!P41+TI_EHG_EPS!P41+TI_EHG_DHEP!P41</f>
        <v>0</v>
      </c>
      <c r="Q41" s="10">
        <f>TI_EHG_E_E!Q41+TI_EHG_CHP_E!Q41+TI_EHG_H_E!Q41+TI_EHG_EDHP!Q41+TI_EHG_EB!Q41+TI_EHG_EPS!Q41+TI_EHG_DHEP!Q41</f>
        <v>0</v>
      </c>
      <c r="R41" s="10">
        <f>TI_EHG_E_E!R41+TI_EHG_CHP_E!R41+TI_EHG_H_E!R41+TI_EHG_EDHP!R41+TI_EHG_EB!R41+TI_EHG_EPS!R41+TI_EHG_DHEP!R41</f>
        <v>0</v>
      </c>
      <c r="S41" s="10">
        <f>TI_EHG_E_E!S41+TI_EHG_CHP_E!S41+TI_EHG_H_E!S41+TI_EHG_EDHP!S41+TI_EHG_EB!S41+TI_EHG_EPS!S41+TI_EHG_DHEP!S41</f>
        <v>0</v>
      </c>
      <c r="T41" s="10">
        <f>TI_EHG_E_E!T41+TI_EHG_CHP_E!T41+TI_EHG_H_E!T41+TI_EHG_EDHP!T41+TI_EHG_EB!T41+TI_EHG_EPS!T41+TI_EHG_DHEP!T41</f>
        <v>0</v>
      </c>
      <c r="U41" s="10">
        <f>TI_EHG_E_E!U41+TI_EHG_CHP_E!U41+TI_EHG_H_E!U41+TI_EHG_EDHP!U41+TI_EHG_EB!U41+TI_EHG_EPS!U41+TI_EHG_DHEP!U41</f>
        <v>0</v>
      </c>
      <c r="V41" s="10">
        <f>TI_EHG_E_E!V41+TI_EHG_CHP_E!V41+TI_EHG_H_E!V41+TI_EHG_EDHP!V41+TI_EHG_EB!V41+TI_EHG_EPS!V41+TI_EHG_DHEP!V41</f>
        <v>0</v>
      </c>
      <c r="W41" s="10">
        <f>TI_EHG_E_E!W41+TI_EHG_CHP_E!W41+TI_EHG_H_E!W41+TI_EHG_EDHP!W41+TI_EHG_EB!W41+TI_EHG_EPS!W41+TI_EHG_DHEP!W41</f>
        <v>0</v>
      </c>
      <c r="X41" s="10">
        <f>TI_EHG_E_E!X41+TI_EHG_CHP_E!X41+TI_EHG_H_E!X41+TI_EHG_EDHP!X41+TI_EHG_EB!X41+TI_EHG_EPS!X41+TI_EHG_DHEP!X41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TI_EHG_E_E!C42+TI_EHG_CHP_E!C42+TI_EHG_H_E!C42+TI_EHG_EDHP!C42+TI_EHG_EB!C42+TI_EHG_EPS!C42+TI_EHG_DHEP!C42</f>
        <v>11.691487532244199</v>
      </c>
      <c r="D42" s="10">
        <f>TI_EHG_E_E!D42+TI_EHG_CHP_E!D42+TI_EHG_H_E!D42+TI_EHG_EDHP!D42+TI_EHG_EB!D42+TI_EHG_EPS!D42+TI_EHG_DHEP!D42</f>
        <v>0</v>
      </c>
      <c r="E42" s="10">
        <f>TI_EHG_E_E!E42+TI_EHG_CHP_E!E42+TI_EHG_H_E!E42+TI_EHG_EDHP!E42+TI_EHG_EB!E42+TI_EHG_EPS!E42+TI_EHG_DHEP!E42</f>
        <v>0</v>
      </c>
      <c r="F42" s="10">
        <f>TI_EHG_E_E!F42+TI_EHG_CHP_E!F42+TI_EHG_H_E!F42+TI_EHG_EDHP!F42+TI_EHG_EB!F42+TI_EHG_EPS!F42+TI_EHG_DHEP!F42</f>
        <v>0</v>
      </c>
      <c r="G42" s="10">
        <f>TI_EHG_E_E!G42+TI_EHG_CHP_E!G42+TI_EHG_H_E!G42+TI_EHG_EDHP!G42+TI_EHG_EB!G42+TI_EHG_EPS!G42+TI_EHG_DHEP!G42</f>
        <v>0</v>
      </c>
      <c r="H42" s="10">
        <f>TI_EHG_E_E!H42+TI_EHG_CHP_E!H42+TI_EHG_H_E!H42+TI_EHG_EDHP!H42+TI_EHG_EB!H42+TI_EHG_EPS!H42+TI_EHG_DHEP!H42</f>
        <v>0</v>
      </c>
      <c r="I42" s="10">
        <f>TI_EHG_E_E!I42+TI_EHG_CHP_E!I42+TI_EHG_H_E!I42+TI_EHG_EDHP!I42+TI_EHG_EB!I42+TI_EHG_EPS!I42+TI_EHG_DHEP!I42</f>
        <v>0</v>
      </c>
      <c r="J42" s="10">
        <f>TI_EHG_E_E!J42+TI_EHG_CHP_E!J42+TI_EHG_H_E!J42+TI_EHG_EDHP!J42+TI_EHG_EB!J42+TI_EHG_EPS!J42+TI_EHG_DHEP!J42</f>
        <v>0</v>
      </c>
      <c r="K42" s="10">
        <f>TI_EHG_E_E!K42+TI_EHG_CHP_E!K42+TI_EHG_H_E!K42+TI_EHG_EDHP!K42+TI_EHG_EB!K42+TI_EHG_EPS!K42+TI_EHG_DHEP!K42</f>
        <v>0</v>
      </c>
      <c r="L42" s="10">
        <f>TI_EHG_E_E!L42+TI_EHG_CHP_E!L42+TI_EHG_H_E!L42+TI_EHG_EDHP!L42+TI_EHG_EB!L42+TI_EHG_EPS!L42+TI_EHG_DHEP!L42</f>
        <v>0</v>
      </c>
      <c r="M42" s="10">
        <f>TI_EHG_E_E!M42+TI_EHG_CHP_E!M42+TI_EHG_H_E!M42+TI_EHG_EDHP!M42+TI_EHG_EB!M42+TI_EHG_EPS!M42+TI_EHG_DHEP!M42</f>
        <v>0</v>
      </c>
      <c r="N42" s="10">
        <f>TI_EHG_E_E!N42+TI_EHG_CHP_E!N42+TI_EHG_H_E!N42+TI_EHG_EDHP!N42+TI_EHG_EB!N42+TI_EHG_EPS!N42+TI_EHG_DHEP!N42</f>
        <v>0</v>
      </c>
      <c r="O42" s="10">
        <f>TI_EHG_E_E!O42+TI_EHG_CHP_E!O42+TI_EHG_H_E!O42+TI_EHG_EDHP!O42+TI_EHG_EB!O42+TI_EHG_EPS!O42+TI_EHG_DHEP!O42</f>
        <v>0</v>
      </c>
      <c r="P42" s="10">
        <f>TI_EHG_E_E!P42+TI_EHG_CHP_E!P42+TI_EHG_H_E!P42+TI_EHG_EDHP!P42+TI_EHG_EB!P42+TI_EHG_EPS!P42+TI_EHG_DHEP!P42</f>
        <v>0</v>
      </c>
      <c r="Q42" s="10">
        <f>TI_EHG_E_E!Q42+TI_EHG_CHP_E!Q42+TI_EHG_H_E!Q42+TI_EHG_EDHP!Q42+TI_EHG_EB!Q42+TI_EHG_EPS!Q42+TI_EHG_DHEP!Q42</f>
        <v>0</v>
      </c>
      <c r="R42" s="10">
        <f>TI_EHG_E_E!R42+TI_EHG_CHP_E!R42+TI_EHG_H_E!R42+TI_EHG_EDHP!R42+TI_EHG_EB!R42+TI_EHG_EPS!R42+TI_EHG_DHEP!R42</f>
        <v>0</v>
      </c>
      <c r="S42" s="10">
        <f>TI_EHG_E_E!S42+TI_EHG_CHP_E!S42+TI_EHG_H_E!S42+TI_EHG_EDHP!S42+TI_EHG_EB!S42+TI_EHG_EPS!S42+TI_EHG_DHEP!S42</f>
        <v>0</v>
      </c>
      <c r="T42" s="10">
        <f>TI_EHG_E_E!T42+TI_EHG_CHP_E!T42+TI_EHG_H_E!T42+TI_EHG_EDHP!T42+TI_EHG_EB!T42+TI_EHG_EPS!T42+TI_EHG_DHEP!T42</f>
        <v>0</v>
      </c>
      <c r="U42" s="10">
        <f>TI_EHG_E_E!U42+TI_EHG_CHP_E!U42+TI_EHG_H_E!U42+TI_EHG_EDHP!U42+TI_EHG_EB!U42+TI_EHG_EPS!U42+TI_EHG_DHEP!U42</f>
        <v>0</v>
      </c>
      <c r="V42" s="10">
        <f>TI_EHG_E_E!V42+TI_EHG_CHP_E!V42+TI_EHG_H_E!V42+TI_EHG_EDHP!V42+TI_EHG_EB!V42+TI_EHG_EPS!V42+TI_EHG_DHEP!V42</f>
        <v>0</v>
      </c>
      <c r="W42" s="10">
        <f>TI_EHG_E_E!W42+TI_EHG_CHP_E!W42+TI_EHG_H_E!W42+TI_EHG_EDHP!W42+TI_EHG_EB!W42+TI_EHG_EPS!W42+TI_EHG_DHEP!W42</f>
        <v>0</v>
      </c>
      <c r="X42" s="10">
        <f>TI_EHG_E_E!X42+TI_EHG_CHP_E!X42+TI_EHG_H_E!X42+TI_EHG_EDHP!X42+TI_EHG_EB!X42+TI_EHG_EPS!X42+TI_EHG_DHEP!X42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TI_EHG_E_E!C43+TI_EHG_CHP_E!C43+TI_EHG_H_E!C43+TI_EHG_EDHP!C43+TI_EHG_EB!C43+TI_EHG_EPS!C43+TI_EHG_DHEP!C43</f>
        <v>25.873000859845231</v>
      </c>
      <c r="D43" s="10">
        <f>TI_EHG_E_E!D43+TI_EHG_CHP_E!D43+TI_EHG_H_E!D43+TI_EHG_EDHP!D43+TI_EHG_EB!D43+TI_EHG_EPS!D43+TI_EHG_DHEP!D43</f>
        <v>35.18727429062767</v>
      </c>
      <c r="E43" s="10">
        <f>TI_EHG_E_E!E43+TI_EHG_CHP_E!E43+TI_EHG_H_E!E43+TI_EHG_EDHP!E43+TI_EHG_EB!E43+TI_EHG_EPS!E43+TI_EHG_DHEP!E43</f>
        <v>23.803095442820286</v>
      </c>
      <c r="F43" s="10">
        <f>TI_EHG_E_E!F43+TI_EHG_CHP_E!F43+TI_EHG_H_E!F43+TI_EHG_EDHP!F43+TI_EHG_EB!F43+TI_EHG_EPS!F43+TI_EHG_DHEP!F43</f>
        <v>30.012639724849532</v>
      </c>
      <c r="G43" s="10">
        <f>TI_EHG_E_E!G43+TI_EHG_CHP_E!G43+TI_EHG_H_E!G43+TI_EHG_EDHP!G43+TI_EHG_EB!G43+TI_EHG_EPS!G43+TI_EHG_DHEP!G43</f>
        <v>24.838005159071361</v>
      </c>
      <c r="H43" s="10">
        <f>TI_EHG_E_E!H43+TI_EHG_CHP_E!H43+TI_EHG_H_E!H43+TI_EHG_EDHP!H43+TI_EHG_EB!H43+TI_EHG_EPS!H43+TI_EHG_DHEP!H43</f>
        <v>25.873000859845231</v>
      </c>
      <c r="I43" s="10">
        <f>TI_EHG_E_E!I43+TI_EHG_CHP_E!I43+TI_EHG_H_E!I43+TI_EHG_EDHP!I43+TI_EHG_EB!I43+TI_EHG_EPS!I43+TI_EHG_DHEP!I43</f>
        <v>21.56775580395529</v>
      </c>
      <c r="J43" s="10">
        <f>TI_EHG_E_E!J43+TI_EHG_CHP_E!J43+TI_EHG_H_E!J43+TI_EHG_EDHP!J43+TI_EHG_EB!J43+TI_EHG_EPS!J43+TI_EHG_DHEP!J43</f>
        <v>20.540670679277731</v>
      </c>
      <c r="K43" s="10">
        <f>TI_EHG_E_E!K43+TI_EHG_CHP_E!K43+TI_EHG_H_E!K43+TI_EHG_EDHP!K43+TI_EHG_EB!K43+TI_EHG_EPS!K43+TI_EHG_DHEP!K43</f>
        <v>21.567669819432503</v>
      </c>
      <c r="L43" s="10">
        <f>TI_EHG_E_E!L43+TI_EHG_CHP_E!L43+TI_EHG_H_E!L43+TI_EHG_EDHP!L43+TI_EHG_EB!L43+TI_EHG_EPS!L43+TI_EHG_DHEP!L43</f>
        <v>22.594754944110061</v>
      </c>
      <c r="M43" s="10">
        <f>TI_EHG_E_E!M43+TI_EHG_CHP_E!M43+TI_EHG_H_E!M43+TI_EHG_EDHP!M43+TI_EHG_EB!M43+TI_EHG_EPS!M43+TI_EHG_DHEP!M43</f>
        <v>27.729922613929492</v>
      </c>
      <c r="N43" s="10">
        <f>TI_EHG_E_E!N43+TI_EHG_CHP_E!N43+TI_EHG_H_E!N43+TI_EHG_EDHP!N43+TI_EHG_EB!N43+TI_EHG_EPS!N43+TI_EHG_DHEP!N43</f>
        <v>20.540670679277731</v>
      </c>
      <c r="O43" s="10">
        <f>TI_EHG_E_E!O43+TI_EHG_CHP_E!O43+TI_EHG_H_E!O43+TI_EHG_EDHP!O43+TI_EHG_EB!O43+TI_EHG_EPS!O43+TI_EHG_DHEP!O43</f>
        <v>20.540670679277731</v>
      </c>
      <c r="P43" s="10">
        <f>TI_EHG_E_E!P43+TI_EHG_CHP_E!P43+TI_EHG_H_E!P43+TI_EHG_EDHP!P43+TI_EHG_EB!P43+TI_EHG_EPS!P43+TI_EHG_DHEP!P43</f>
        <v>19.51367153912296</v>
      </c>
      <c r="Q43" s="10">
        <f>TI_EHG_E_E!Q43+TI_EHG_CHP_E!Q43+TI_EHG_H_E!Q43+TI_EHG_EDHP!Q43+TI_EHG_EB!Q43+TI_EHG_EPS!Q43+TI_EHG_DHEP!Q43</f>
        <v>20.540670679277731</v>
      </c>
      <c r="R43" s="10">
        <f>TI_EHG_E_E!R43+TI_EHG_CHP_E!R43+TI_EHG_H_E!R43+TI_EHG_EDHP!R43+TI_EHG_EB!R43+TI_EHG_EPS!R43+TI_EHG_DHEP!R43</f>
        <v>21.56775580395529</v>
      </c>
      <c r="S43" s="10">
        <f>TI_EHG_E_E!S43+TI_EHG_CHP_E!S43+TI_EHG_H_E!S43+TI_EHG_EDHP!S43+TI_EHG_EB!S43+TI_EHG_EPS!S43+TI_EHG_DHEP!S43</f>
        <v>17.45967325881341</v>
      </c>
      <c r="T43" s="10">
        <f>TI_EHG_E_E!T43+TI_EHG_CHP_E!T43+TI_EHG_H_E!T43+TI_EHG_EDHP!T43+TI_EHG_EB!T43+TI_EHG_EPS!T43+TI_EHG_DHEP!T43</f>
        <v>17.709200343938086</v>
      </c>
      <c r="U43" s="10">
        <f>TI_EHG_E_E!U43+TI_EHG_CHP_E!U43+TI_EHG_H_E!U43+TI_EHG_EDHP!U43+TI_EHG_EB!U43+TI_EHG_EPS!U43+TI_EHG_DHEP!U43</f>
        <v>16.52295786758383</v>
      </c>
      <c r="V43" s="10">
        <f>TI_EHG_E_E!V43+TI_EHG_CHP_E!V43+TI_EHG_H_E!V43+TI_EHG_EDHP!V43+TI_EHG_EB!V43+TI_EHG_EPS!V43+TI_EHG_DHEP!V43</f>
        <v>15.540154772141014</v>
      </c>
      <c r="W43" s="10">
        <f>TI_EHG_E_E!W43+TI_EHG_CHP_E!W43+TI_EHG_H_E!W43+TI_EHG_EDHP!W43+TI_EHG_EB!W43+TI_EHG_EPS!W43+TI_EHG_DHEP!W43</f>
        <v>15.573000859845225</v>
      </c>
      <c r="X43" s="10">
        <f>TI_EHG_E_E!X43+TI_EHG_CHP_E!X43+TI_EHG_H_E!X43+TI_EHG_EDHP!X43+TI_EHG_EB!X43+TI_EHG_EPS!X43+TI_EHG_DHEP!X43</f>
        <v>15.056405846947547</v>
      </c>
    </row>
    <row r="44" spans="1:24" ht="11.25" customHeight="1" x14ac:dyDescent="0.2">
      <c r="A44" s="41" t="s">
        <v>75</v>
      </c>
      <c r="B44" s="9" t="s">
        <v>76</v>
      </c>
      <c r="C44" s="10">
        <f>TI_EHG_E_E!C44+TI_EHG_CHP_E!C44+TI_EHG_H_E!C44+TI_EHG_EDHP!C44+TI_EHG_EB!C44+TI_EHG_EPS!C44+TI_EHG_DHEP!C44</f>
        <v>1744.6069647463451</v>
      </c>
      <c r="D44" s="10">
        <f>TI_EHG_E_E!D44+TI_EHG_CHP_E!D44+TI_EHG_H_E!D44+TI_EHG_EDHP!D44+TI_EHG_EB!D44+TI_EHG_EPS!D44+TI_EHG_DHEP!D44</f>
        <v>1996.4554600171964</v>
      </c>
      <c r="E44" s="10">
        <f>TI_EHG_E_E!E44+TI_EHG_CHP_E!E44+TI_EHG_H_E!E44+TI_EHG_EDHP!E44+TI_EHG_EB!E44+TI_EHG_EPS!E44+TI_EHG_DHEP!E44</f>
        <v>2420.0631126397247</v>
      </c>
      <c r="F44" s="10">
        <f>TI_EHG_E_E!F44+TI_EHG_CHP_E!F44+TI_EHG_H_E!F44+TI_EHG_EDHP!F44+TI_EHG_EB!F44+TI_EHG_EPS!F44+TI_EHG_DHEP!F44</f>
        <v>1341.2630266552019</v>
      </c>
      <c r="G44" s="10">
        <f>TI_EHG_E_E!G44+TI_EHG_CHP_E!G44+TI_EHG_H_E!G44+TI_EHG_EDHP!G44+TI_EHG_EB!G44+TI_EHG_EPS!G44+TI_EHG_DHEP!G44</f>
        <v>1208.54135855546</v>
      </c>
      <c r="H44" s="10">
        <f>TI_EHG_E_E!H44+TI_EHG_CHP_E!H44+TI_EHG_H_E!H44+TI_EHG_EDHP!H44+TI_EHG_EB!H44+TI_EHG_EPS!H44+TI_EHG_DHEP!H44</f>
        <v>1868.0074806534822</v>
      </c>
      <c r="I44" s="10">
        <f>TI_EHG_E_E!I44+TI_EHG_CHP_E!I44+TI_EHG_H_E!I44+TI_EHG_EDHP!I44+TI_EHG_EB!I44+TI_EHG_EPS!I44+TI_EHG_DHEP!I44</f>
        <v>1090.4710232158211</v>
      </c>
      <c r="J44" s="10">
        <f>TI_EHG_E_E!J44+TI_EHG_CHP_E!J44+TI_EHG_H_E!J44+TI_EHG_EDHP!J44+TI_EHG_EB!J44+TI_EHG_EPS!J44+TI_EHG_DHEP!J44</f>
        <v>1000.2866723989682</v>
      </c>
      <c r="K44" s="10">
        <f>TI_EHG_E_E!K44+TI_EHG_CHP_E!K44+TI_EHG_H_E!K44+TI_EHG_EDHP!K44+TI_EHG_EB!K44+TI_EHG_EPS!K44+TI_EHG_DHEP!K44</f>
        <v>878.95288048151315</v>
      </c>
      <c r="L44" s="10">
        <f>TI_EHG_E_E!L44+TI_EHG_CHP_E!L44+TI_EHG_H_E!L44+TI_EHG_EDHP!L44+TI_EHG_EB!L44+TI_EHG_EPS!L44+TI_EHG_DHEP!L44</f>
        <v>706.02846087704211</v>
      </c>
      <c r="M44" s="10">
        <f>TI_EHG_E_E!M44+TI_EHG_CHP_E!M44+TI_EHG_H_E!M44+TI_EHG_EDHP!M44+TI_EHG_EB!M44+TI_EHG_EPS!M44+TI_EHG_DHEP!M44</f>
        <v>546.47944969905416</v>
      </c>
      <c r="N44" s="10">
        <f>TI_EHG_E_E!N44+TI_EHG_CHP_E!N44+TI_EHG_H_E!N44+TI_EHG_EDHP!N44+TI_EHG_EB!N44+TI_EHG_EPS!N44+TI_EHG_DHEP!N44</f>
        <v>468.13791917454853</v>
      </c>
      <c r="O44" s="10">
        <f>TI_EHG_E_E!O44+TI_EHG_CHP_E!O44+TI_EHG_H_E!O44+TI_EHG_EDHP!O44+TI_EHG_EB!O44+TI_EHG_EPS!O44+TI_EHG_DHEP!O44</f>
        <v>377.37652622527935</v>
      </c>
      <c r="P44" s="10">
        <f>TI_EHG_E_E!P44+TI_EHG_CHP_E!P44+TI_EHG_H_E!P44+TI_EHG_EDHP!P44+TI_EHG_EB!P44+TI_EHG_EPS!P44+TI_EHG_DHEP!P44</f>
        <v>269.41814273430782</v>
      </c>
      <c r="Q44" s="10">
        <f>TI_EHG_E_E!Q44+TI_EHG_CHP_E!Q44+TI_EHG_H_E!Q44+TI_EHG_EDHP!Q44+TI_EHG_EB!Q44+TI_EHG_EPS!Q44+TI_EHG_DHEP!Q44</f>
        <v>224.51513327601037</v>
      </c>
      <c r="R44" s="10">
        <f>TI_EHG_E_E!R44+TI_EHG_CHP_E!R44+TI_EHG_H_E!R44+TI_EHG_EDHP!R44+TI_EHG_EB!R44+TI_EHG_EPS!R44+TI_EHG_DHEP!R44</f>
        <v>228.33662940670672</v>
      </c>
      <c r="S44" s="10">
        <f>TI_EHG_E_E!S44+TI_EHG_CHP_E!S44+TI_EHG_H_E!S44+TI_EHG_EDHP!S44+TI_EHG_EB!S44+TI_EHG_EPS!S44+TI_EHG_DHEP!S44</f>
        <v>235.02433361994835</v>
      </c>
      <c r="T44" s="10">
        <f>TI_EHG_E_E!T44+TI_EHG_CHP_E!T44+TI_EHG_H_E!T44+TI_EHG_EDHP!T44+TI_EHG_EB!T44+TI_EHG_EPS!T44+TI_EHG_DHEP!T44</f>
        <v>221.38718830610483</v>
      </c>
      <c r="U44" s="10">
        <f>TI_EHG_E_E!U44+TI_EHG_CHP_E!U44+TI_EHG_H_E!U44+TI_EHG_EDHP!U44+TI_EHG_EB!U44+TI_EHG_EPS!U44+TI_EHG_DHEP!U44</f>
        <v>204.49415305245057</v>
      </c>
      <c r="V44" s="10">
        <f>TI_EHG_E_E!V44+TI_EHG_CHP_E!V44+TI_EHG_H_E!V44+TI_EHG_EDHP!V44+TI_EHG_EB!V44+TI_EHG_EPS!V44+TI_EHG_DHEP!V44</f>
        <v>219.4354256233878</v>
      </c>
      <c r="W44" s="10">
        <f>TI_EHG_E_E!W44+TI_EHG_CHP_E!W44+TI_EHG_H_E!W44+TI_EHG_EDHP!W44+TI_EHG_EB!W44+TI_EHG_EPS!W44+TI_EHG_DHEP!W44</f>
        <v>204.79217540842649</v>
      </c>
      <c r="X44" s="10">
        <f>TI_EHG_E_E!X44+TI_EHG_CHP_E!X44+TI_EHG_H_E!X44+TI_EHG_EDHP!X44+TI_EHG_EB!X44+TI_EHG_EPS!X44+TI_EHG_DHEP!X44</f>
        <v>195.01006018916593</v>
      </c>
    </row>
    <row r="45" spans="1:24" ht="11.25" customHeight="1" x14ac:dyDescent="0.2">
      <c r="A45" s="41" t="s">
        <v>77</v>
      </c>
      <c r="B45" s="9" t="s">
        <v>78</v>
      </c>
      <c r="C45" s="10">
        <f>TI_EHG_E_E!C45+TI_EHG_CHP_E!C45+TI_EHG_H_E!C45+TI_EHG_EDHP!C45+TI_EHG_EB!C45+TI_EHG_EPS!C45+TI_EHG_DHEP!C45</f>
        <v>0</v>
      </c>
      <c r="D45" s="10">
        <f>TI_EHG_E_E!D45+TI_EHG_CHP_E!D45+TI_EHG_H_E!D45+TI_EHG_EDHP!D45+TI_EHG_EB!D45+TI_EHG_EPS!D45+TI_EHG_DHEP!D45</f>
        <v>0</v>
      </c>
      <c r="E45" s="10">
        <f>TI_EHG_E_E!E45+TI_EHG_CHP_E!E45+TI_EHG_H_E!E45+TI_EHG_EDHP!E45+TI_EHG_EB!E45+TI_EHG_EPS!E45+TI_EHG_DHEP!E45</f>
        <v>0</v>
      </c>
      <c r="F45" s="10">
        <f>TI_EHG_E_E!F45+TI_EHG_CHP_E!F45+TI_EHG_H_E!F45+TI_EHG_EDHP!F45+TI_EHG_EB!F45+TI_EHG_EPS!F45+TI_EHG_DHEP!F45</f>
        <v>0</v>
      </c>
      <c r="G45" s="10">
        <f>TI_EHG_E_E!G45+TI_EHG_CHP_E!G45+TI_EHG_H_E!G45+TI_EHG_EDHP!G45+TI_EHG_EB!G45+TI_EHG_EPS!G45+TI_EHG_DHEP!G45</f>
        <v>0</v>
      </c>
      <c r="H45" s="10">
        <f>TI_EHG_E_E!H45+TI_EHG_CHP_E!H45+TI_EHG_H_E!H45+TI_EHG_EDHP!H45+TI_EHG_EB!H45+TI_EHG_EPS!H45+TI_EHG_DHEP!H45</f>
        <v>0</v>
      </c>
      <c r="I45" s="10">
        <f>TI_EHG_E_E!I45+TI_EHG_CHP_E!I45+TI_EHG_H_E!I45+TI_EHG_EDHP!I45+TI_EHG_EB!I45+TI_EHG_EPS!I45+TI_EHG_DHEP!I45</f>
        <v>0</v>
      </c>
      <c r="J45" s="10">
        <f>TI_EHG_E_E!J45+TI_EHG_CHP_E!J45+TI_EHG_H_E!J45+TI_EHG_EDHP!J45+TI_EHG_EB!J45+TI_EHG_EPS!J45+TI_EHG_DHEP!J45</f>
        <v>0</v>
      </c>
      <c r="K45" s="10">
        <f>TI_EHG_E_E!K45+TI_EHG_CHP_E!K45+TI_EHG_H_E!K45+TI_EHG_EDHP!K45+TI_EHG_EB!K45+TI_EHG_EPS!K45+TI_EHG_DHEP!K45</f>
        <v>0</v>
      </c>
      <c r="L45" s="10">
        <f>TI_EHG_E_E!L45+TI_EHG_CHP_E!L45+TI_EHG_H_E!L45+TI_EHG_EDHP!L45+TI_EHG_EB!L45+TI_EHG_EPS!L45+TI_EHG_DHEP!L45</f>
        <v>0</v>
      </c>
      <c r="M45" s="10">
        <f>TI_EHG_E_E!M45+TI_EHG_CHP_E!M45+TI_EHG_H_E!M45+TI_EHG_EDHP!M45+TI_EHG_EB!M45+TI_EHG_EPS!M45+TI_EHG_DHEP!M45</f>
        <v>0</v>
      </c>
      <c r="N45" s="10">
        <f>TI_EHG_E_E!N45+TI_EHG_CHP_E!N45+TI_EHG_H_E!N45+TI_EHG_EDHP!N45+TI_EHG_EB!N45+TI_EHG_EPS!N45+TI_EHG_DHEP!N45</f>
        <v>0</v>
      </c>
      <c r="O45" s="10">
        <f>TI_EHG_E_E!O45+TI_EHG_CHP_E!O45+TI_EHG_H_E!O45+TI_EHG_EDHP!O45+TI_EHG_EB!O45+TI_EHG_EPS!O45+TI_EHG_DHEP!O45</f>
        <v>0</v>
      </c>
      <c r="P45" s="10">
        <f>TI_EHG_E_E!P45+TI_EHG_CHP_E!P45+TI_EHG_H_E!P45+TI_EHG_EDHP!P45+TI_EHG_EB!P45+TI_EHG_EPS!P45+TI_EHG_DHEP!P45</f>
        <v>0</v>
      </c>
      <c r="Q45" s="10">
        <f>TI_EHG_E_E!Q45+TI_EHG_CHP_E!Q45+TI_EHG_H_E!Q45+TI_EHG_EDHP!Q45+TI_EHG_EB!Q45+TI_EHG_EPS!Q45+TI_EHG_DHEP!Q45</f>
        <v>0</v>
      </c>
      <c r="R45" s="10">
        <f>TI_EHG_E_E!R45+TI_EHG_CHP_E!R45+TI_EHG_H_E!R45+TI_EHG_EDHP!R45+TI_EHG_EB!R45+TI_EHG_EPS!R45+TI_EHG_DHEP!R45</f>
        <v>0</v>
      </c>
      <c r="S45" s="10">
        <f>TI_EHG_E_E!S45+TI_EHG_CHP_E!S45+TI_EHG_H_E!S45+TI_EHG_EDHP!S45+TI_EHG_EB!S45+TI_EHG_EPS!S45+TI_EHG_DHEP!S45</f>
        <v>0</v>
      </c>
      <c r="T45" s="10">
        <f>TI_EHG_E_E!T45+TI_EHG_CHP_E!T45+TI_EHG_H_E!T45+TI_EHG_EDHP!T45+TI_EHG_EB!T45+TI_EHG_EPS!T45+TI_EHG_DHEP!T45</f>
        <v>0</v>
      </c>
      <c r="U45" s="10">
        <f>TI_EHG_E_E!U45+TI_EHG_CHP_E!U45+TI_EHG_H_E!U45+TI_EHG_EDHP!U45+TI_EHG_EB!U45+TI_EHG_EPS!U45+TI_EHG_DHEP!U45</f>
        <v>0</v>
      </c>
      <c r="V45" s="10">
        <f>TI_EHG_E_E!V45+TI_EHG_CHP_E!V45+TI_EHG_H_E!V45+TI_EHG_EDHP!V45+TI_EHG_EB!V45+TI_EHG_EPS!V45+TI_EHG_DHEP!V45</f>
        <v>0</v>
      </c>
      <c r="W45" s="10">
        <f>TI_EHG_E_E!W45+TI_EHG_CHP_E!W45+TI_EHG_H_E!W45+TI_EHG_EDHP!W45+TI_EHG_EB!W45+TI_EHG_EPS!W45+TI_EHG_DHEP!W45</f>
        <v>0</v>
      </c>
      <c r="X45" s="10">
        <f>TI_EHG_E_E!X45+TI_EHG_CHP_E!X45+TI_EHG_H_E!X45+TI_EHG_EDHP!X45+TI_EHG_EB!X45+TI_EHG_EPS!X45+TI_EHG_DHEP!X45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TI_EHG_E_E!C46+TI_EHG_CHP_E!C46+TI_EHG_H_E!C46+TI_EHG_EDHP!C46+TI_EHG_EB!C46+TI_EHG_EPS!C46+TI_EHG_DHEP!C46</f>
        <v>0</v>
      </c>
      <c r="D46" s="10">
        <f>TI_EHG_E_E!D46+TI_EHG_CHP_E!D46+TI_EHG_H_E!D46+TI_EHG_EDHP!D46+TI_EHG_EB!D46+TI_EHG_EPS!D46+TI_EHG_DHEP!D46</f>
        <v>0</v>
      </c>
      <c r="E46" s="10">
        <f>TI_EHG_E_E!E46+TI_EHG_CHP_E!E46+TI_EHG_H_E!E46+TI_EHG_EDHP!E46+TI_EHG_EB!E46+TI_EHG_EPS!E46+TI_EHG_DHEP!E46</f>
        <v>0</v>
      </c>
      <c r="F46" s="10">
        <f>TI_EHG_E_E!F46+TI_EHG_CHP_E!F46+TI_EHG_H_E!F46+TI_EHG_EDHP!F46+TI_EHG_EB!F46+TI_EHG_EPS!F46+TI_EHG_DHEP!F46</f>
        <v>0</v>
      </c>
      <c r="G46" s="10">
        <f>TI_EHG_E_E!G46+TI_EHG_CHP_E!G46+TI_EHG_H_E!G46+TI_EHG_EDHP!G46+TI_EHG_EB!G46+TI_EHG_EPS!G46+TI_EHG_DHEP!G46</f>
        <v>0</v>
      </c>
      <c r="H46" s="10">
        <f>TI_EHG_E_E!H46+TI_EHG_CHP_E!H46+TI_EHG_H_E!H46+TI_EHG_EDHP!H46+TI_EHG_EB!H46+TI_EHG_EPS!H46+TI_EHG_DHEP!H46</f>
        <v>0</v>
      </c>
      <c r="I46" s="10">
        <f>TI_EHG_E_E!I46+TI_EHG_CHP_E!I46+TI_EHG_H_E!I46+TI_EHG_EDHP!I46+TI_EHG_EB!I46+TI_EHG_EPS!I46+TI_EHG_DHEP!I46</f>
        <v>0</v>
      </c>
      <c r="J46" s="10">
        <f>TI_EHG_E_E!J46+TI_EHG_CHP_E!J46+TI_EHG_H_E!J46+TI_EHG_EDHP!J46+TI_EHG_EB!J46+TI_EHG_EPS!J46+TI_EHG_DHEP!J46</f>
        <v>0</v>
      </c>
      <c r="K46" s="10">
        <f>TI_EHG_E_E!K46+TI_EHG_CHP_E!K46+TI_EHG_H_E!K46+TI_EHG_EDHP!K46+TI_EHG_EB!K46+TI_EHG_EPS!K46+TI_EHG_DHEP!K46</f>
        <v>0</v>
      </c>
      <c r="L46" s="10">
        <f>TI_EHG_E_E!L46+TI_EHG_CHP_E!L46+TI_EHG_H_E!L46+TI_EHG_EDHP!L46+TI_EHG_EB!L46+TI_EHG_EPS!L46+TI_EHG_DHEP!L46</f>
        <v>0</v>
      </c>
      <c r="M46" s="10">
        <f>TI_EHG_E_E!M46+TI_EHG_CHP_E!M46+TI_EHG_H_E!M46+TI_EHG_EDHP!M46+TI_EHG_EB!M46+TI_EHG_EPS!M46+TI_EHG_DHEP!M46</f>
        <v>0</v>
      </c>
      <c r="N46" s="10">
        <f>TI_EHG_E_E!N46+TI_EHG_CHP_E!N46+TI_EHG_H_E!N46+TI_EHG_EDHP!N46+TI_EHG_EB!N46+TI_EHG_EPS!N46+TI_EHG_DHEP!N46</f>
        <v>0</v>
      </c>
      <c r="O46" s="10">
        <f>TI_EHG_E_E!O46+TI_EHG_CHP_E!O46+TI_EHG_H_E!O46+TI_EHG_EDHP!O46+TI_EHG_EB!O46+TI_EHG_EPS!O46+TI_EHG_DHEP!O46</f>
        <v>0</v>
      </c>
      <c r="P46" s="10">
        <f>TI_EHG_E_E!P46+TI_EHG_CHP_E!P46+TI_EHG_H_E!P46+TI_EHG_EDHP!P46+TI_EHG_EB!P46+TI_EHG_EPS!P46+TI_EHG_DHEP!P46</f>
        <v>0</v>
      </c>
      <c r="Q46" s="10">
        <f>TI_EHG_E_E!Q46+TI_EHG_CHP_E!Q46+TI_EHG_H_E!Q46+TI_EHG_EDHP!Q46+TI_EHG_EB!Q46+TI_EHG_EPS!Q46+TI_EHG_DHEP!Q46</f>
        <v>0</v>
      </c>
      <c r="R46" s="10">
        <f>TI_EHG_E_E!R46+TI_EHG_CHP_E!R46+TI_EHG_H_E!R46+TI_EHG_EDHP!R46+TI_EHG_EB!R46+TI_EHG_EPS!R46+TI_EHG_DHEP!R46</f>
        <v>0</v>
      </c>
      <c r="S46" s="10">
        <f>TI_EHG_E_E!S46+TI_EHG_CHP_E!S46+TI_EHG_H_E!S46+TI_EHG_EDHP!S46+TI_EHG_EB!S46+TI_EHG_EPS!S46+TI_EHG_DHEP!S46</f>
        <v>0</v>
      </c>
      <c r="T46" s="10">
        <f>TI_EHG_E_E!T46+TI_EHG_CHP_E!T46+TI_EHG_H_E!T46+TI_EHG_EDHP!T46+TI_EHG_EB!T46+TI_EHG_EPS!T46+TI_EHG_DHEP!T46</f>
        <v>0</v>
      </c>
      <c r="U46" s="10">
        <f>TI_EHG_E_E!U46+TI_EHG_CHP_E!U46+TI_EHG_H_E!U46+TI_EHG_EDHP!U46+TI_EHG_EB!U46+TI_EHG_EPS!U46+TI_EHG_DHEP!U46</f>
        <v>0</v>
      </c>
      <c r="V46" s="10">
        <f>TI_EHG_E_E!V46+TI_EHG_CHP_E!V46+TI_EHG_H_E!V46+TI_EHG_EDHP!V46+TI_EHG_EB!V46+TI_EHG_EPS!V46+TI_EHG_DHEP!V46</f>
        <v>0</v>
      </c>
      <c r="W46" s="10">
        <f>TI_EHG_E_E!W46+TI_EHG_CHP_E!W46+TI_EHG_H_E!W46+TI_EHG_EDHP!W46+TI_EHG_EB!W46+TI_EHG_EPS!W46+TI_EHG_DHEP!W46</f>
        <v>0</v>
      </c>
      <c r="X46" s="10">
        <f>TI_EHG_E_E!X46+TI_EHG_CHP_E!X46+TI_EHG_H_E!X46+TI_EHG_EDHP!X46+TI_EHG_EB!X46+TI_EHG_EPS!X46+TI_EHG_DHEP!X46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TI_EHG_E_E!C47+TI_EHG_CHP_E!C47+TI_EHG_H_E!C47+TI_EHG_EDHP!C47+TI_EHG_EB!C47+TI_EHG_EPS!C47+TI_EHG_DHEP!C47</f>
        <v>0</v>
      </c>
      <c r="D47" s="10">
        <f>TI_EHG_E_E!D47+TI_EHG_CHP_E!D47+TI_EHG_H_E!D47+TI_EHG_EDHP!D47+TI_EHG_EB!D47+TI_EHG_EPS!D47+TI_EHG_DHEP!D47</f>
        <v>0</v>
      </c>
      <c r="E47" s="10">
        <f>TI_EHG_E_E!E47+TI_EHG_CHP_E!E47+TI_EHG_H_E!E47+TI_EHG_EDHP!E47+TI_EHG_EB!E47+TI_EHG_EPS!E47+TI_EHG_DHEP!E47</f>
        <v>0</v>
      </c>
      <c r="F47" s="10">
        <f>TI_EHG_E_E!F47+TI_EHG_CHP_E!F47+TI_EHG_H_E!F47+TI_EHG_EDHP!F47+TI_EHG_EB!F47+TI_EHG_EPS!F47+TI_EHG_DHEP!F47</f>
        <v>0</v>
      </c>
      <c r="G47" s="10">
        <f>TI_EHG_E_E!G47+TI_EHG_CHP_E!G47+TI_EHG_H_E!G47+TI_EHG_EDHP!G47+TI_EHG_EB!G47+TI_EHG_EPS!G47+TI_EHG_DHEP!G47</f>
        <v>0</v>
      </c>
      <c r="H47" s="10">
        <f>TI_EHG_E_E!H47+TI_EHG_CHP_E!H47+TI_EHG_H_E!H47+TI_EHG_EDHP!H47+TI_EHG_EB!H47+TI_EHG_EPS!H47+TI_EHG_DHEP!H47</f>
        <v>0</v>
      </c>
      <c r="I47" s="10">
        <f>TI_EHG_E_E!I47+TI_EHG_CHP_E!I47+TI_EHG_H_E!I47+TI_EHG_EDHP!I47+TI_EHG_EB!I47+TI_EHG_EPS!I47+TI_EHG_DHEP!I47</f>
        <v>0</v>
      </c>
      <c r="J47" s="10">
        <f>TI_EHG_E_E!J47+TI_EHG_CHP_E!J47+TI_EHG_H_E!J47+TI_EHG_EDHP!J47+TI_EHG_EB!J47+TI_EHG_EPS!J47+TI_EHG_DHEP!J47</f>
        <v>0</v>
      </c>
      <c r="K47" s="10">
        <f>TI_EHG_E_E!K47+TI_EHG_CHP_E!K47+TI_EHG_H_E!K47+TI_EHG_EDHP!K47+TI_EHG_EB!K47+TI_EHG_EPS!K47+TI_EHG_DHEP!K47</f>
        <v>0</v>
      </c>
      <c r="L47" s="10">
        <f>TI_EHG_E_E!L47+TI_EHG_CHP_E!L47+TI_EHG_H_E!L47+TI_EHG_EDHP!L47+TI_EHG_EB!L47+TI_EHG_EPS!L47+TI_EHG_DHEP!L47</f>
        <v>0</v>
      </c>
      <c r="M47" s="10">
        <f>TI_EHG_E_E!M47+TI_EHG_CHP_E!M47+TI_EHG_H_E!M47+TI_EHG_EDHP!M47+TI_EHG_EB!M47+TI_EHG_EPS!M47+TI_EHG_DHEP!M47</f>
        <v>0</v>
      </c>
      <c r="N47" s="10">
        <f>TI_EHG_E_E!N47+TI_EHG_CHP_E!N47+TI_EHG_H_E!N47+TI_EHG_EDHP!N47+TI_EHG_EB!N47+TI_EHG_EPS!N47+TI_EHG_DHEP!N47</f>
        <v>0</v>
      </c>
      <c r="O47" s="10">
        <f>TI_EHG_E_E!O47+TI_EHG_CHP_E!O47+TI_EHG_H_E!O47+TI_EHG_EDHP!O47+TI_EHG_EB!O47+TI_EHG_EPS!O47+TI_EHG_DHEP!O47</f>
        <v>0</v>
      </c>
      <c r="P47" s="10">
        <f>TI_EHG_E_E!P47+TI_EHG_CHP_E!P47+TI_EHG_H_E!P47+TI_EHG_EDHP!P47+TI_EHG_EB!P47+TI_EHG_EPS!P47+TI_EHG_DHEP!P47</f>
        <v>0</v>
      </c>
      <c r="Q47" s="10">
        <f>TI_EHG_E_E!Q47+TI_EHG_CHP_E!Q47+TI_EHG_H_E!Q47+TI_EHG_EDHP!Q47+TI_EHG_EB!Q47+TI_EHG_EPS!Q47+TI_EHG_DHEP!Q47</f>
        <v>0</v>
      </c>
      <c r="R47" s="10">
        <f>TI_EHG_E_E!R47+TI_EHG_CHP_E!R47+TI_EHG_H_E!R47+TI_EHG_EDHP!R47+TI_EHG_EB!R47+TI_EHG_EPS!R47+TI_EHG_DHEP!R47</f>
        <v>0</v>
      </c>
      <c r="S47" s="10">
        <f>TI_EHG_E_E!S47+TI_EHG_CHP_E!S47+TI_EHG_H_E!S47+TI_EHG_EDHP!S47+TI_EHG_EB!S47+TI_EHG_EPS!S47+TI_EHG_DHEP!S47</f>
        <v>0</v>
      </c>
      <c r="T47" s="10">
        <f>TI_EHG_E_E!T47+TI_EHG_CHP_E!T47+TI_EHG_H_E!T47+TI_EHG_EDHP!T47+TI_EHG_EB!T47+TI_EHG_EPS!T47+TI_EHG_DHEP!T47</f>
        <v>0</v>
      </c>
      <c r="U47" s="10">
        <f>TI_EHG_E_E!U47+TI_EHG_CHP_E!U47+TI_EHG_H_E!U47+TI_EHG_EDHP!U47+TI_EHG_EB!U47+TI_EHG_EPS!U47+TI_EHG_DHEP!U47</f>
        <v>0</v>
      </c>
      <c r="V47" s="10">
        <f>TI_EHG_E_E!V47+TI_EHG_CHP_E!V47+TI_EHG_H_E!V47+TI_EHG_EDHP!V47+TI_EHG_EB!V47+TI_EHG_EPS!V47+TI_EHG_DHEP!V47</f>
        <v>0</v>
      </c>
      <c r="W47" s="10">
        <f>TI_EHG_E_E!W47+TI_EHG_CHP_E!W47+TI_EHG_H_E!W47+TI_EHG_EDHP!W47+TI_EHG_EB!W47+TI_EHG_EPS!W47+TI_EHG_DHEP!W47</f>
        <v>0</v>
      </c>
      <c r="X47" s="10">
        <f>TI_EHG_E_E!X47+TI_EHG_CHP_E!X47+TI_EHG_H_E!X47+TI_EHG_EDHP!X47+TI_EHG_EB!X47+TI_EHG_EPS!X47+TI_EHG_DHEP!X47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TI_EHG_E_E!C48+TI_EHG_CHP_E!C48+TI_EHG_H_E!C48+TI_EHG_EDHP!C48+TI_EHG_EB!C48+TI_EHG_EPS!C48+TI_EHG_DHEP!C48</f>
        <v>0</v>
      </c>
      <c r="D48" s="10">
        <f>TI_EHG_E_E!D48+TI_EHG_CHP_E!D48+TI_EHG_H_E!D48+TI_EHG_EDHP!D48+TI_EHG_EB!D48+TI_EHG_EPS!D48+TI_EHG_DHEP!D48</f>
        <v>0</v>
      </c>
      <c r="E48" s="10">
        <f>TI_EHG_E_E!E48+TI_EHG_CHP_E!E48+TI_EHG_H_E!E48+TI_EHG_EDHP!E48+TI_EHG_EB!E48+TI_EHG_EPS!E48+TI_EHG_DHEP!E48</f>
        <v>0</v>
      </c>
      <c r="F48" s="10">
        <f>TI_EHG_E_E!F48+TI_EHG_CHP_E!F48+TI_EHG_H_E!F48+TI_EHG_EDHP!F48+TI_EHG_EB!F48+TI_EHG_EPS!F48+TI_EHG_DHEP!F48</f>
        <v>0</v>
      </c>
      <c r="G48" s="10">
        <f>TI_EHG_E_E!G48+TI_EHG_CHP_E!G48+TI_EHG_H_E!G48+TI_EHG_EDHP!G48+TI_EHG_EB!G48+TI_EHG_EPS!G48+TI_EHG_DHEP!G48</f>
        <v>0</v>
      </c>
      <c r="H48" s="10">
        <f>TI_EHG_E_E!H48+TI_EHG_CHP_E!H48+TI_EHG_H_E!H48+TI_EHG_EDHP!H48+TI_EHG_EB!H48+TI_EHG_EPS!H48+TI_EHG_DHEP!H48</f>
        <v>0</v>
      </c>
      <c r="I48" s="10">
        <f>TI_EHG_E_E!I48+TI_EHG_CHP_E!I48+TI_EHG_H_E!I48+TI_EHG_EDHP!I48+TI_EHG_EB!I48+TI_EHG_EPS!I48+TI_EHG_DHEP!I48</f>
        <v>0</v>
      </c>
      <c r="J48" s="10">
        <f>TI_EHG_E_E!J48+TI_EHG_CHP_E!J48+TI_EHG_H_E!J48+TI_EHG_EDHP!J48+TI_EHG_EB!J48+TI_EHG_EPS!J48+TI_EHG_DHEP!J48</f>
        <v>0</v>
      </c>
      <c r="K48" s="10">
        <f>TI_EHG_E_E!K48+TI_EHG_CHP_E!K48+TI_EHG_H_E!K48+TI_EHG_EDHP!K48+TI_EHG_EB!K48+TI_EHG_EPS!K48+TI_EHG_DHEP!K48</f>
        <v>0</v>
      </c>
      <c r="L48" s="10">
        <f>TI_EHG_E_E!L48+TI_EHG_CHP_E!L48+TI_EHG_H_E!L48+TI_EHG_EDHP!L48+TI_EHG_EB!L48+TI_EHG_EPS!L48+TI_EHG_DHEP!L48</f>
        <v>0</v>
      </c>
      <c r="M48" s="10">
        <f>TI_EHG_E_E!M48+TI_EHG_CHP_E!M48+TI_EHG_H_E!M48+TI_EHG_EDHP!M48+TI_EHG_EB!M48+TI_EHG_EPS!M48+TI_EHG_DHEP!M48</f>
        <v>0</v>
      </c>
      <c r="N48" s="10">
        <f>TI_EHG_E_E!N48+TI_EHG_CHP_E!N48+TI_EHG_H_E!N48+TI_EHG_EDHP!N48+TI_EHG_EB!N48+TI_EHG_EPS!N48+TI_EHG_DHEP!N48</f>
        <v>0</v>
      </c>
      <c r="O48" s="10">
        <f>TI_EHG_E_E!O48+TI_EHG_CHP_E!O48+TI_EHG_H_E!O48+TI_EHG_EDHP!O48+TI_EHG_EB!O48+TI_EHG_EPS!O48+TI_EHG_DHEP!O48</f>
        <v>0</v>
      </c>
      <c r="P48" s="10">
        <f>TI_EHG_E_E!P48+TI_EHG_CHP_E!P48+TI_EHG_H_E!P48+TI_EHG_EDHP!P48+TI_EHG_EB!P48+TI_EHG_EPS!P48+TI_EHG_DHEP!P48</f>
        <v>0</v>
      </c>
      <c r="Q48" s="10">
        <f>TI_EHG_E_E!Q48+TI_EHG_CHP_E!Q48+TI_EHG_H_E!Q48+TI_EHG_EDHP!Q48+TI_EHG_EB!Q48+TI_EHG_EPS!Q48+TI_EHG_DHEP!Q48</f>
        <v>0</v>
      </c>
      <c r="R48" s="10">
        <f>TI_EHG_E_E!R48+TI_EHG_CHP_E!R48+TI_EHG_H_E!R48+TI_EHG_EDHP!R48+TI_EHG_EB!R48+TI_EHG_EPS!R48+TI_EHG_DHEP!R48</f>
        <v>0</v>
      </c>
      <c r="S48" s="10">
        <f>TI_EHG_E_E!S48+TI_EHG_CHP_E!S48+TI_EHG_H_E!S48+TI_EHG_EDHP!S48+TI_EHG_EB!S48+TI_EHG_EPS!S48+TI_EHG_DHEP!S48</f>
        <v>0</v>
      </c>
      <c r="T48" s="10">
        <f>TI_EHG_E_E!T48+TI_EHG_CHP_E!T48+TI_EHG_H_E!T48+TI_EHG_EDHP!T48+TI_EHG_EB!T48+TI_EHG_EPS!T48+TI_EHG_DHEP!T48</f>
        <v>0</v>
      </c>
      <c r="U48" s="10">
        <f>TI_EHG_E_E!U48+TI_EHG_CHP_E!U48+TI_EHG_H_E!U48+TI_EHG_EDHP!U48+TI_EHG_EB!U48+TI_EHG_EPS!U48+TI_EHG_DHEP!U48</f>
        <v>0</v>
      </c>
      <c r="V48" s="10">
        <f>TI_EHG_E_E!V48+TI_EHG_CHP_E!V48+TI_EHG_H_E!V48+TI_EHG_EDHP!V48+TI_EHG_EB!V48+TI_EHG_EPS!V48+TI_EHG_DHEP!V48</f>
        <v>0</v>
      </c>
      <c r="W48" s="10">
        <f>TI_EHG_E_E!W48+TI_EHG_CHP_E!W48+TI_EHG_H_E!W48+TI_EHG_EDHP!W48+TI_EHG_EB!W48+TI_EHG_EPS!W48+TI_EHG_DHEP!W48</f>
        <v>0</v>
      </c>
      <c r="X48" s="10">
        <f>TI_EHG_E_E!X48+TI_EHG_CHP_E!X48+TI_EHG_H_E!X48+TI_EHG_EDHP!X48+TI_EHG_EB!X48+TI_EHG_EPS!X48+TI_EHG_DHEP!X48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TI_EHG_E_E!C49+TI_EHG_CHP_E!C49+TI_EHG_H_E!C49+TI_EHG_EDHP!C49+TI_EHG_EB!C49+TI_EHG_EPS!C49+TI_EHG_DHEP!C49</f>
        <v>0</v>
      </c>
      <c r="D49" s="10">
        <f>TI_EHG_E_E!D49+TI_EHG_CHP_E!D49+TI_EHG_H_E!D49+TI_EHG_EDHP!D49+TI_EHG_EB!D49+TI_EHG_EPS!D49+TI_EHG_DHEP!D49</f>
        <v>0</v>
      </c>
      <c r="E49" s="10">
        <f>TI_EHG_E_E!E49+TI_EHG_CHP_E!E49+TI_EHG_H_E!E49+TI_EHG_EDHP!E49+TI_EHG_EB!E49+TI_EHG_EPS!E49+TI_EHG_DHEP!E49</f>
        <v>0</v>
      </c>
      <c r="F49" s="10">
        <f>TI_EHG_E_E!F49+TI_EHG_CHP_E!F49+TI_EHG_H_E!F49+TI_EHG_EDHP!F49+TI_EHG_EB!F49+TI_EHG_EPS!F49+TI_EHG_DHEP!F49</f>
        <v>0</v>
      </c>
      <c r="G49" s="10">
        <f>TI_EHG_E_E!G49+TI_EHG_CHP_E!G49+TI_EHG_H_E!G49+TI_EHG_EDHP!G49+TI_EHG_EB!G49+TI_EHG_EPS!G49+TI_EHG_DHEP!G49</f>
        <v>0</v>
      </c>
      <c r="H49" s="10">
        <f>TI_EHG_E_E!H49+TI_EHG_CHP_E!H49+TI_EHG_H_E!H49+TI_EHG_EDHP!H49+TI_EHG_EB!H49+TI_EHG_EPS!H49+TI_EHG_DHEP!H49</f>
        <v>0</v>
      </c>
      <c r="I49" s="10">
        <f>TI_EHG_E_E!I49+TI_EHG_CHP_E!I49+TI_EHG_H_E!I49+TI_EHG_EDHP!I49+TI_EHG_EB!I49+TI_EHG_EPS!I49+TI_EHG_DHEP!I49</f>
        <v>0</v>
      </c>
      <c r="J49" s="10">
        <f>TI_EHG_E_E!J49+TI_EHG_CHP_E!J49+TI_EHG_H_E!J49+TI_EHG_EDHP!J49+TI_EHG_EB!J49+TI_EHG_EPS!J49+TI_EHG_DHEP!J49</f>
        <v>0</v>
      </c>
      <c r="K49" s="10">
        <f>TI_EHG_E_E!K49+TI_EHG_CHP_E!K49+TI_EHG_H_E!K49+TI_EHG_EDHP!K49+TI_EHG_EB!K49+TI_EHG_EPS!K49+TI_EHG_DHEP!K49</f>
        <v>0</v>
      </c>
      <c r="L49" s="10">
        <f>TI_EHG_E_E!L49+TI_EHG_CHP_E!L49+TI_EHG_H_E!L49+TI_EHG_EDHP!L49+TI_EHG_EB!L49+TI_EHG_EPS!L49+TI_EHG_DHEP!L49</f>
        <v>0</v>
      </c>
      <c r="M49" s="10">
        <f>TI_EHG_E_E!M49+TI_EHG_CHP_E!M49+TI_EHG_H_E!M49+TI_EHG_EDHP!M49+TI_EHG_EB!M49+TI_EHG_EPS!M49+TI_EHG_DHEP!M49</f>
        <v>0</v>
      </c>
      <c r="N49" s="10">
        <f>TI_EHG_E_E!N49+TI_EHG_CHP_E!N49+TI_EHG_H_E!N49+TI_EHG_EDHP!N49+TI_EHG_EB!N49+TI_EHG_EPS!N49+TI_EHG_DHEP!N49</f>
        <v>0</v>
      </c>
      <c r="O49" s="10">
        <f>TI_EHG_E_E!O49+TI_EHG_CHP_E!O49+TI_EHG_H_E!O49+TI_EHG_EDHP!O49+TI_EHG_EB!O49+TI_EHG_EPS!O49+TI_EHG_DHEP!O49</f>
        <v>0</v>
      </c>
      <c r="P49" s="10">
        <f>TI_EHG_E_E!P49+TI_EHG_CHP_E!P49+TI_EHG_H_E!P49+TI_EHG_EDHP!P49+TI_EHG_EB!P49+TI_EHG_EPS!P49+TI_EHG_DHEP!P49</f>
        <v>0</v>
      </c>
      <c r="Q49" s="10">
        <f>TI_EHG_E_E!Q49+TI_EHG_CHP_E!Q49+TI_EHG_H_E!Q49+TI_EHG_EDHP!Q49+TI_EHG_EB!Q49+TI_EHG_EPS!Q49+TI_EHG_DHEP!Q49</f>
        <v>0</v>
      </c>
      <c r="R49" s="10">
        <f>TI_EHG_E_E!R49+TI_EHG_CHP_E!R49+TI_EHG_H_E!R49+TI_EHG_EDHP!R49+TI_EHG_EB!R49+TI_EHG_EPS!R49+TI_EHG_DHEP!R49</f>
        <v>0</v>
      </c>
      <c r="S49" s="10">
        <f>TI_EHG_E_E!S49+TI_EHG_CHP_E!S49+TI_EHG_H_E!S49+TI_EHG_EDHP!S49+TI_EHG_EB!S49+TI_EHG_EPS!S49+TI_EHG_DHEP!S49</f>
        <v>0</v>
      </c>
      <c r="T49" s="10">
        <f>TI_EHG_E_E!T49+TI_EHG_CHP_E!T49+TI_EHG_H_E!T49+TI_EHG_EDHP!T49+TI_EHG_EB!T49+TI_EHG_EPS!T49+TI_EHG_DHEP!T49</f>
        <v>0</v>
      </c>
      <c r="U49" s="10">
        <f>TI_EHG_E_E!U49+TI_EHG_CHP_E!U49+TI_EHG_H_E!U49+TI_EHG_EDHP!U49+TI_EHG_EB!U49+TI_EHG_EPS!U49+TI_EHG_DHEP!U49</f>
        <v>0</v>
      </c>
      <c r="V49" s="10">
        <f>TI_EHG_E_E!V49+TI_EHG_CHP_E!V49+TI_EHG_H_E!V49+TI_EHG_EDHP!V49+TI_EHG_EB!V49+TI_EHG_EPS!V49+TI_EHG_DHEP!V49</f>
        <v>0</v>
      </c>
      <c r="W49" s="10">
        <f>TI_EHG_E_E!W49+TI_EHG_CHP_E!W49+TI_EHG_H_E!W49+TI_EHG_EDHP!W49+TI_EHG_EB!W49+TI_EHG_EPS!W49+TI_EHG_DHEP!W49</f>
        <v>0</v>
      </c>
      <c r="X49" s="10">
        <f>TI_EHG_E_E!X49+TI_EHG_CHP_E!X49+TI_EHG_H_E!X49+TI_EHG_EDHP!X49+TI_EHG_EB!X49+TI_EHG_EPS!X49+TI_EHG_DHEP!X49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TI_EHG_E_E!C50+TI_EHG_CHP_E!C50+TI_EHG_H_E!C50+TI_EHG_EDHP!C50+TI_EHG_EB!C50+TI_EHG_EPS!C50+TI_EHG_DHEP!C50</f>
        <v>2.8804815133276009</v>
      </c>
      <c r="D50" s="10">
        <f>TI_EHG_E_E!D50+TI_EHG_CHP_E!D50+TI_EHG_H_E!D50+TI_EHG_EDHP!D50+TI_EHG_EB!D50+TI_EHG_EPS!D50+TI_EHG_DHEP!D50</f>
        <v>1.920292347377472</v>
      </c>
      <c r="E50" s="10">
        <f>TI_EHG_E_E!E50+TI_EHG_CHP_E!E50+TI_EHG_H_E!E50+TI_EHG_EDHP!E50+TI_EHG_EB!E50+TI_EHG_EPS!E50+TI_EHG_DHEP!E50</f>
        <v>0</v>
      </c>
      <c r="F50" s="10">
        <f>TI_EHG_E_E!F50+TI_EHG_CHP_E!F50+TI_EHG_H_E!F50+TI_EHG_EDHP!F50+TI_EHG_EB!F50+TI_EHG_EPS!F50+TI_EHG_DHEP!F50</f>
        <v>0</v>
      </c>
      <c r="G50" s="10">
        <f>TI_EHG_E_E!G50+TI_EHG_CHP_E!G50+TI_EHG_H_E!G50+TI_EHG_EDHP!G50+TI_EHG_EB!G50+TI_EHG_EPS!G50+TI_EHG_DHEP!G50</f>
        <v>0</v>
      </c>
      <c r="H50" s="10">
        <f>TI_EHG_E_E!H50+TI_EHG_CHP_E!H50+TI_EHG_H_E!H50+TI_EHG_EDHP!H50+TI_EHG_EB!H50+TI_EHG_EPS!H50+TI_EHG_DHEP!H50</f>
        <v>0</v>
      </c>
      <c r="I50" s="10">
        <f>TI_EHG_E_E!I50+TI_EHG_CHP_E!I50+TI_EHG_H_E!I50+TI_EHG_EDHP!I50+TI_EHG_EB!I50+TI_EHG_EPS!I50+TI_EHG_DHEP!I50</f>
        <v>0</v>
      </c>
      <c r="J50" s="10">
        <f>TI_EHG_E_E!J50+TI_EHG_CHP_E!J50+TI_EHG_H_E!J50+TI_EHG_EDHP!J50+TI_EHG_EB!J50+TI_EHG_EPS!J50+TI_EHG_DHEP!J50</f>
        <v>0</v>
      </c>
      <c r="K50" s="10">
        <f>TI_EHG_E_E!K50+TI_EHG_CHP_E!K50+TI_EHG_H_E!K50+TI_EHG_EDHP!K50+TI_EHG_EB!K50+TI_EHG_EPS!K50+TI_EHG_DHEP!K50</f>
        <v>0</v>
      </c>
      <c r="L50" s="10">
        <f>TI_EHG_E_E!L50+TI_EHG_CHP_E!L50+TI_EHG_H_E!L50+TI_EHG_EDHP!L50+TI_EHG_EB!L50+TI_EHG_EPS!L50+TI_EHG_DHEP!L50</f>
        <v>0</v>
      </c>
      <c r="M50" s="10">
        <f>TI_EHG_E_E!M50+TI_EHG_CHP_E!M50+TI_EHG_H_E!M50+TI_EHG_EDHP!M50+TI_EHG_EB!M50+TI_EHG_EPS!M50+TI_EHG_DHEP!M50</f>
        <v>0</v>
      </c>
      <c r="N50" s="10">
        <f>TI_EHG_E_E!N50+TI_EHG_CHP_E!N50+TI_EHG_H_E!N50+TI_EHG_EDHP!N50+TI_EHG_EB!N50+TI_EHG_EPS!N50+TI_EHG_DHEP!N50</f>
        <v>0</v>
      </c>
      <c r="O50" s="10">
        <f>TI_EHG_E_E!O50+TI_EHG_CHP_E!O50+TI_EHG_H_E!O50+TI_EHG_EDHP!O50+TI_EHG_EB!O50+TI_EHG_EPS!O50+TI_EHG_DHEP!O50</f>
        <v>0</v>
      </c>
      <c r="P50" s="10">
        <f>TI_EHG_E_E!P50+TI_EHG_CHP_E!P50+TI_EHG_H_E!P50+TI_EHG_EDHP!P50+TI_EHG_EB!P50+TI_EHG_EPS!P50+TI_EHG_DHEP!P50</f>
        <v>0</v>
      </c>
      <c r="Q50" s="10">
        <f>TI_EHG_E_E!Q50+TI_EHG_CHP_E!Q50+TI_EHG_H_E!Q50+TI_EHG_EDHP!Q50+TI_EHG_EB!Q50+TI_EHG_EPS!Q50+TI_EHG_DHEP!Q50</f>
        <v>0</v>
      </c>
      <c r="R50" s="10">
        <f>TI_EHG_E_E!R50+TI_EHG_CHP_E!R50+TI_EHG_H_E!R50+TI_EHG_EDHP!R50+TI_EHG_EB!R50+TI_EHG_EPS!R50+TI_EHG_DHEP!R50</f>
        <v>0</v>
      </c>
      <c r="S50" s="10">
        <f>TI_EHG_E_E!S50+TI_EHG_CHP_E!S50+TI_EHG_H_E!S50+TI_EHG_EDHP!S50+TI_EHG_EB!S50+TI_EHG_EPS!S50+TI_EHG_DHEP!S50</f>
        <v>0</v>
      </c>
      <c r="T50" s="10">
        <f>TI_EHG_E_E!T50+TI_EHG_CHP_E!T50+TI_EHG_H_E!T50+TI_EHG_EDHP!T50+TI_EHG_EB!T50+TI_EHG_EPS!T50+TI_EHG_DHEP!T50</f>
        <v>0</v>
      </c>
      <c r="U50" s="10">
        <f>TI_EHG_E_E!U50+TI_EHG_CHP_E!U50+TI_EHG_H_E!U50+TI_EHG_EDHP!U50+TI_EHG_EB!U50+TI_EHG_EPS!U50+TI_EHG_DHEP!U50</f>
        <v>0</v>
      </c>
      <c r="V50" s="10">
        <f>TI_EHG_E_E!V50+TI_EHG_CHP_E!V50+TI_EHG_H_E!V50+TI_EHG_EDHP!V50+TI_EHG_EB!V50+TI_EHG_EPS!V50+TI_EHG_DHEP!V50</f>
        <v>0</v>
      </c>
      <c r="W50" s="10">
        <f>TI_EHG_E_E!W50+TI_EHG_CHP_E!W50+TI_EHG_H_E!W50+TI_EHG_EDHP!W50+TI_EHG_EB!W50+TI_EHG_EPS!W50+TI_EHG_DHEP!W50</f>
        <v>0</v>
      </c>
      <c r="X50" s="10">
        <f>TI_EHG_E_E!X50+TI_EHG_CHP_E!X50+TI_EHG_H_E!X50+TI_EHG_EDHP!X50+TI_EHG_EB!X50+TI_EHG_EPS!X50+TI_EHG_DHEP!X50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TI_EHG_E_E!C51+TI_EHG_CHP_E!C51+TI_EHG_H_E!C51+TI_EHG_EDHP!C51+TI_EHG_EB!C51+TI_EHG_EPS!C51+TI_EHG_DHEP!C51</f>
        <v>1171.152192605331</v>
      </c>
      <c r="D51" s="37">
        <f>TI_EHG_E_E!D51+TI_EHG_CHP_E!D51+TI_EHG_H_E!D51+TI_EHG_EDHP!D51+TI_EHG_EB!D51+TI_EHG_EPS!D51+TI_EHG_DHEP!D51</f>
        <v>1189.2734307824589</v>
      </c>
      <c r="E51" s="37">
        <f>TI_EHG_E_E!E51+TI_EHG_CHP_E!E51+TI_EHG_H_E!E51+TI_EHG_EDHP!E51+TI_EHG_EB!E51+TI_EHG_EPS!E51+TI_EHG_DHEP!E51</f>
        <v>1517.325881341359</v>
      </c>
      <c r="F51" s="37">
        <f>TI_EHG_E_E!F51+TI_EHG_CHP_E!F51+TI_EHG_H_E!F51+TI_EHG_EDHP!F51+TI_EHG_EB!F51+TI_EHG_EPS!F51+TI_EHG_DHEP!F51</f>
        <v>1408.9638865004299</v>
      </c>
      <c r="G51" s="37">
        <f>TI_EHG_E_E!G51+TI_EHG_CHP_E!G51+TI_EHG_H_E!G51+TI_EHG_EDHP!G51+TI_EHG_EB!G51+TI_EHG_EPS!G51+TI_EHG_DHEP!G51</f>
        <v>1987.0808254514186</v>
      </c>
      <c r="H51" s="37">
        <f>TI_EHG_E_E!H51+TI_EHG_CHP_E!H51+TI_EHG_H_E!H51+TI_EHG_EDHP!H51+TI_EHG_EB!H51+TI_EHG_EPS!H51+TI_EHG_DHEP!H51</f>
        <v>2308.7489251934653</v>
      </c>
      <c r="I51" s="37">
        <f>TI_EHG_E_E!I51+TI_EHG_CHP_E!I51+TI_EHG_H_E!I51+TI_EHG_EDHP!I51+TI_EHG_EB!I51+TI_EHG_EPS!I51+TI_EHG_DHEP!I51</f>
        <v>2117.7343078245913</v>
      </c>
      <c r="J51" s="37">
        <f>TI_EHG_E_E!J51+TI_EHG_CHP_E!J51+TI_EHG_H_E!J51+TI_EHG_EDHP!J51+TI_EHG_EB!J51+TI_EHG_EPS!J51+TI_EHG_DHEP!J51</f>
        <v>2243.443680137575</v>
      </c>
      <c r="K51" s="37">
        <f>TI_EHG_E_E!K51+TI_EHG_CHP_E!K51+TI_EHG_H_E!K51+TI_EHG_EDHP!K51+TI_EHG_EB!K51+TI_EHG_EPS!K51+TI_EHG_DHEP!K51</f>
        <v>2554.6216680997422</v>
      </c>
      <c r="L51" s="37">
        <f>TI_EHG_E_E!L51+TI_EHG_CHP_E!L51+TI_EHG_H_E!L51+TI_EHG_EDHP!L51+TI_EHG_EB!L51+TI_EHG_EPS!L51+TI_EHG_DHEP!L51</f>
        <v>2572.269991401547</v>
      </c>
      <c r="M51" s="37">
        <f>TI_EHG_E_E!M51+TI_EHG_CHP_E!M51+TI_EHG_H_E!M51+TI_EHG_EDHP!M51+TI_EHG_EB!M51+TI_EHG_EPS!M51+TI_EHG_DHEP!M51</f>
        <v>2774.5270851246778</v>
      </c>
      <c r="N51" s="37">
        <f>TI_EHG_E_E!N51+TI_EHG_CHP_E!N51+TI_EHG_H_E!N51+TI_EHG_EDHP!N51+TI_EHG_EB!N51+TI_EHG_EPS!N51+TI_EHG_DHEP!N51</f>
        <v>2749.1616509028381</v>
      </c>
      <c r="O51" s="37">
        <f>TI_EHG_E_E!O51+TI_EHG_CHP_E!O51+TI_EHG_H_E!O51+TI_EHG_EDHP!O51+TI_EHG_EB!O51+TI_EHG_EPS!O51+TI_EHG_DHEP!O51</f>
        <v>2117.5193465176262</v>
      </c>
      <c r="P51" s="37">
        <f>TI_EHG_E_E!P51+TI_EHG_CHP_E!P51+TI_EHG_H_E!P51+TI_EHG_EDHP!P51+TI_EHG_EB!P51+TI_EHG_EPS!P51+TI_EHG_DHEP!P51</f>
        <v>1702.4290627687019</v>
      </c>
      <c r="Q51" s="37">
        <f>TI_EHG_E_E!Q51+TI_EHG_CHP_E!Q51+TI_EHG_H_E!Q51+TI_EHG_EDHP!Q51+TI_EHG_EB!Q51+TI_EHG_EPS!Q51+TI_EHG_DHEP!Q51</f>
        <v>1560.6620808254511</v>
      </c>
      <c r="R51" s="37">
        <f>TI_EHG_E_E!R51+TI_EHG_CHP_E!R51+TI_EHG_H_E!R51+TI_EHG_EDHP!R51+TI_EHG_EB!R51+TI_EHG_EPS!R51+TI_EHG_DHEP!R51</f>
        <v>2091.5735167669818</v>
      </c>
      <c r="S51" s="37">
        <f>TI_EHG_E_E!S51+TI_EHG_CHP_E!S51+TI_EHG_H_E!S51+TI_EHG_EDHP!S51+TI_EHG_EB!S51+TI_EHG_EPS!S51+TI_EHG_DHEP!S51</f>
        <v>2378.2889079965603</v>
      </c>
      <c r="T51" s="37">
        <f>TI_EHG_E_E!T51+TI_EHG_CHP_E!T51+TI_EHG_H_E!T51+TI_EHG_EDHP!T51+TI_EHG_EB!T51+TI_EHG_EPS!T51+TI_EHG_DHEP!T51</f>
        <v>3344.4498710232151</v>
      </c>
      <c r="U51" s="37">
        <f>TI_EHG_E_E!U51+TI_EHG_CHP_E!U51+TI_EHG_H_E!U51+TI_EHG_EDHP!U51+TI_EHG_EB!U51+TI_EHG_EPS!U51+TI_EHG_DHEP!U51</f>
        <v>2891.6707652622526</v>
      </c>
      <c r="V51" s="37">
        <f>TI_EHG_E_E!V51+TI_EHG_CHP_E!V51+TI_EHG_H_E!V51+TI_EHG_EDHP!V51+TI_EHG_EB!V51+TI_EHG_EPS!V51+TI_EHG_DHEP!V51</f>
        <v>3153.5223559759243</v>
      </c>
      <c r="W51" s="37">
        <f>TI_EHG_E_E!W51+TI_EHG_CHP_E!W51+TI_EHG_H_E!W51+TI_EHG_EDHP!W51+TI_EHG_EB!W51+TI_EHG_EPS!W51+TI_EHG_DHEP!W51</f>
        <v>3187.3027515047288</v>
      </c>
      <c r="X51" s="37">
        <f>TI_EHG_E_E!X51+TI_EHG_CHP_E!X51+TI_EHG_H_E!X51+TI_EHG_EDHP!X51+TI_EHG_EB!X51+TI_EHG_EPS!X51+TI_EHG_DHEP!X51</f>
        <v>2809.6571797076522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1325.5277730008597</v>
      </c>
      <c r="D52" s="37">
        <f t="shared" ref="D52:W52" si="31">SUM(D53:D70)</f>
        <v>1584.422441960447</v>
      </c>
      <c r="E52" s="37">
        <f t="shared" si="31"/>
        <v>1067.6268271711094</v>
      </c>
      <c r="F52" s="37">
        <f t="shared" si="31"/>
        <v>1749.8852966466031</v>
      </c>
      <c r="G52" s="37">
        <f t="shared" si="31"/>
        <v>1297.8883920894239</v>
      </c>
      <c r="H52" s="37">
        <f t="shared" si="31"/>
        <v>945.87592433361999</v>
      </c>
      <c r="I52" s="37">
        <f t="shared" si="31"/>
        <v>1594.6024935511609</v>
      </c>
      <c r="J52" s="37">
        <f t="shared" si="31"/>
        <v>1755.2224419604472</v>
      </c>
      <c r="K52" s="37">
        <f t="shared" si="31"/>
        <v>1604.9264832330177</v>
      </c>
      <c r="L52" s="37">
        <f t="shared" si="31"/>
        <v>1982.622269991401</v>
      </c>
      <c r="M52" s="37">
        <f t="shared" si="31"/>
        <v>2933.6694754944106</v>
      </c>
      <c r="N52" s="37">
        <f t="shared" si="31"/>
        <v>2607.6888220120377</v>
      </c>
      <c r="O52" s="37">
        <f t="shared" si="31"/>
        <v>2178.2627687016338</v>
      </c>
      <c r="P52" s="37">
        <f t="shared" si="31"/>
        <v>3078.6515047291487</v>
      </c>
      <c r="Q52" s="37">
        <f t="shared" si="31"/>
        <v>3364.2290627687016</v>
      </c>
      <c r="R52" s="37">
        <f t="shared" si="31"/>
        <v>2776.4778159931207</v>
      </c>
      <c r="S52" s="37">
        <f t="shared" si="31"/>
        <v>3445.6158211521929</v>
      </c>
      <c r="T52" s="37">
        <f t="shared" si="31"/>
        <v>2673.093379191746</v>
      </c>
      <c r="U52" s="37">
        <f t="shared" si="31"/>
        <v>3283.2602751504728</v>
      </c>
      <c r="V52" s="37">
        <f t="shared" si="31"/>
        <v>3146.9557179707658</v>
      </c>
      <c r="W52" s="37">
        <f t="shared" si="31"/>
        <v>3456.9742046431643</v>
      </c>
      <c r="X52" s="37">
        <f t="shared" ref="X52" si="32">SUM(X53:X70)</f>
        <v>3631.1847807394684</v>
      </c>
    </row>
    <row r="53" spans="1:24" ht="11.25" customHeight="1" x14ac:dyDescent="0.2">
      <c r="A53" s="42" t="s">
        <v>93</v>
      </c>
      <c r="B53" s="9" t="s">
        <v>94</v>
      </c>
      <c r="C53" s="10">
        <f>TI_EHG_E_E!C53+TI_EHG_CHP_E!C53+TI_EHG_H_E!C53+TI_EHG_EDHP!C53+TI_EHG_EB!C53+TI_EHG_EPS!C53+TI_EHG_DHEP!C53</f>
        <v>973.6027515047291</v>
      </c>
      <c r="D53" s="10">
        <f>TI_EHG_E_E!D53+TI_EHG_CHP_E!D53+TI_EHG_H_E!D53+TI_EHG_EDHP!D53+TI_EHG_EB!D53+TI_EHG_EPS!D53+TI_EHG_DHEP!D53</f>
        <v>1206.7067927773003</v>
      </c>
      <c r="E53" s="10">
        <f>TI_EHG_E_E!E53+TI_EHG_CHP_E!E53+TI_EHG_H_E!E53+TI_EHG_EDHP!E53+TI_EHG_EB!E53+TI_EHG_EPS!E53+TI_EHG_DHEP!E53</f>
        <v>670.67927773000861</v>
      </c>
      <c r="F53" s="10">
        <f>TI_EHG_E_E!F53+TI_EHG_CHP_E!F53+TI_EHG_H_E!F53+TI_EHG_EDHP!F53+TI_EHG_EB!F53+TI_EHG_EPS!F53+TI_EHG_DHEP!F53</f>
        <v>1351.9346517626823</v>
      </c>
      <c r="G53" s="10">
        <f>TI_EHG_E_E!G53+TI_EHG_CHP_E!G53+TI_EHG_H_E!G53+TI_EHG_EDHP!G53+TI_EHG_EB!G53+TI_EHG_EPS!G53+TI_EHG_DHEP!G53</f>
        <v>848.58134135855539</v>
      </c>
      <c r="H53" s="10">
        <f>TI_EHG_E_E!H53+TI_EHG_CHP_E!H53+TI_EHG_H_E!H53+TI_EHG_EDHP!H53+TI_EHG_EB!H53+TI_EHG_EPS!H53+TI_EHG_DHEP!H53</f>
        <v>406.76380051590706</v>
      </c>
      <c r="I53" s="10">
        <f>TI_EHG_E_E!I53+TI_EHG_CHP_E!I53+TI_EHG_H_E!I53+TI_EHG_EDHP!I53+TI_EHG_EB!I53+TI_EHG_EPS!I53+TI_EHG_DHEP!I53</f>
        <v>946.01711092003438</v>
      </c>
      <c r="J53" s="10">
        <f>TI_EHG_E_E!J53+TI_EHG_CHP_E!J53+TI_EHG_H_E!J53+TI_EHG_EDHP!J53+TI_EHG_EB!J53+TI_EHG_EPS!J53+TI_EHG_DHEP!J53</f>
        <v>867.75339638865012</v>
      </c>
      <c r="K53" s="10">
        <f>TI_EHG_E_E!K53+TI_EHG_CHP_E!K53+TI_EHG_H_E!K53+TI_EHG_EDHP!K53+TI_EHG_EB!K53+TI_EHG_EPS!K53+TI_EHG_DHEP!K53</f>
        <v>584.61281169389508</v>
      </c>
      <c r="L53" s="10">
        <f>TI_EHG_E_E!L53+TI_EHG_CHP_E!L53+TI_EHG_H_E!L53+TI_EHG_EDHP!L53+TI_EHG_EB!L53+TI_EHG_EPS!L53+TI_EHG_DHEP!L53</f>
        <v>712.31874462596727</v>
      </c>
      <c r="M53" s="10">
        <f>TI_EHG_E_E!M53+TI_EHG_CHP_E!M53+TI_EHG_H_E!M53+TI_EHG_EDHP!M53+TI_EHG_EB!M53+TI_EHG_EPS!M53+TI_EHG_DHEP!M53</f>
        <v>1388.4692175408427</v>
      </c>
      <c r="N53" s="10">
        <f>TI_EHG_E_E!N53+TI_EHG_CHP_E!N53+TI_EHG_H_E!N53+TI_EHG_EDHP!N53+TI_EHG_EB!N53+TI_EHG_EPS!N53+TI_EHG_DHEP!N53</f>
        <v>992.1937231298366</v>
      </c>
      <c r="O53" s="10">
        <f>TI_EHG_E_E!O53+TI_EHG_CHP_E!O53+TI_EHG_H_E!O53+TI_EHG_EDHP!O53+TI_EHG_EB!O53+TI_EHG_EPS!O53+TI_EHG_DHEP!O53</f>
        <v>483.4664660361135</v>
      </c>
      <c r="P53" s="10">
        <f>TI_EHG_E_E!P53+TI_EHG_CHP_E!P53+TI_EHG_H_E!P53+TI_EHG_EDHP!P53+TI_EHG_EB!P53+TI_EHG_EPS!P53+TI_EHG_DHEP!P53</f>
        <v>1180.6034393809114</v>
      </c>
      <c r="Q53" s="10">
        <f>TI_EHG_E_E!Q53+TI_EHG_CHP_E!Q53+TI_EHG_H_E!Q53+TI_EHG_EDHP!Q53+TI_EHG_EB!Q53+TI_EHG_EPS!Q53+TI_EHG_DHEP!Q53</f>
        <v>1338.6855546001716</v>
      </c>
      <c r="R53" s="10">
        <f>TI_EHG_E_E!R53+TI_EHG_CHP_E!R53+TI_EHG_H_E!R53+TI_EHG_EDHP!R53+TI_EHG_EB!R53+TI_EHG_EPS!R53+TI_EHG_DHEP!R53</f>
        <v>744.6694754944109</v>
      </c>
      <c r="S53" s="10">
        <f>TI_EHG_E_E!S53+TI_EHG_CHP_E!S53+TI_EHG_H_E!S53+TI_EHG_EDHP!S53+TI_EHG_EB!S53+TI_EHG_EPS!S53+TI_EHG_DHEP!S53</f>
        <v>1351.9624247635429</v>
      </c>
      <c r="T53" s="10">
        <f>TI_EHG_E_E!T53+TI_EHG_CHP_E!T53+TI_EHG_H_E!T53+TI_EHG_EDHP!T53+TI_EHG_EB!T53+TI_EHG_EPS!T53+TI_EHG_DHEP!T53</f>
        <v>507.04067067927764</v>
      </c>
      <c r="U53" s="10">
        <f>TI_EHG_E_E!U53+TI_EHG_CHP_E!U53+TI_EHG_H_E!U53+TI_EHG_EDHP!U53+TI_EHG_EB!U53+TI_EHG_EPS!U53+TI_EHG_DHEP!U53</f>
        <v>1065.6361994840929</v>
      </c>
      <c r="V53" s="10">
        <f>TI_EHG_E_E!V53+TI_EHG_CHP_E!V53+TI_EHG_H_E!V53+TI_EHG_EDHP!V53+TI_EHG_EB!V53+TI_EHG_EPS!V53+TI_EHG_DHEP!V53</f>
        <v>758.18693035253659</v>
      </c>
      <c r="W53" s="10">
        <f>TI_EHG_E_E!W53+TI_EHG_CHP_E!W53+TI_EHG_H_E!W53+TI_EHG_EDHP!W53+TI_EHG_EB!W53+TI_EHG_EPS!W53+TI_EHG_DHEP!W53</f>
        <v>1038.9149613069649</v>
      </c>
      <c r="X53" s="10">
        <f>TI_EHG_E_E!X53+TI_EHG_CHP_E!X53+TI_EHG_H_E!X53+TI_EHG_EDHP!X53+TI_EHG_EB!X53+TI_EHG_EPS!X53+TI_EHG_DHEP!X53</f>
        <v>1023.8644024075669</v>
      </c>
    </row>
    <row r="54" spans="1:24" ht="11.25" customHeight="1" x14ac:dyDescent="0.2">
      <c r="A54" s="42" t="s">
        <v>95</v>
      </c>
      <c r="B54" s="9" t="s">
        <v>96</v>
      </c>
      <c r="C54" s="10">
        <f>TI_EHG_E_E!C54+TI_EHG_CHP_E!C54+TI_EHG_H_E!C54+TI_EHG_EDHP!C54+TI_EHG_EB!C54+TI_EHG_EPS!C54+TI_EHG_DHEP!C54</f>
        <v>0</v>
      </c>
      <c r="D54" s="10">
        <f>TI_EHG_E_E!D54+TI_EHG_CHP_E!D54+TI_EHG_H_E!D54+TI_EHG_EDHP!D54+TI_EHG_EB!D54+TI_EHG_EPS!D54+TI_EHG_DHEP!D54</f>
        <v>0</v>
      </c>
      <c r="E54" s="10">
        <f>TI_EHG_E_E!E54+TI_EHG_CHP_E!E54+TI_EHG_H_E!E54+TI_EHG_EDHP!E54+TI_EHG_EB!E54+TI_EHG_EPS!E54+TI_EHG_DHEP!E54</f>
        <v>0</v>
      </c>
      <c r="F54" s="10">
        <f>TI_EHG_E_E!F54+TI_EHG_CHP_E!F54+TI_EHG_H_E!F54+TI_EHG_EDHP!F54+TI_EHG_EB!F54+TI_EHG_EPS!F54+TI_EHG_DHEP!F54</f>
        <v>0</v>
      </c>
      <c r="G54" s="10">
        <f>TI_EHG_E_E!G54+TI_EHG_CHP_E!G54+TI_EHG_H_E!G54+TI_EHG_EDHP!G54+TI_EHG_EB!G54+TI_EHG_EPS!G54+TI_EHG_DHEP!G54</f>
        <v>0</v>
      </c>
      <c r="H54" s="10">
        <f>TI_EHG_E_E!H54+TI_EHG_CHP_E!H54+TI_EHG_H_E!H54+TI_EHG_EDHP!H54+TI_EHG_EB!H54+TI_EHG_EPS!H54+TI_EHG_DHEP!H54</f>
        <v>0</v>
      </c>
      <c r="I54" s="10">
        <f>TI_EHG_E_E!I54+TI_EHG_CHP_E!I54+TI_EHG_H_E!I54+TI_EHG_EDHP!I54+TI_EHG_EB!I54+TI_EHG_EPS!I54+TI_EHG_DHEP!I54</f>
        <v>0</v>
      </c>
      <c r="J54" s="10">
        <f>TI_EHG_E_E!J54+TI_EHG_CHP_E!J54+TI_EHG_H_E!J54+TI_EHG_EDHP!J54+TI_EHG_EB!J54+TI_EHG_EPS!J54+TI_EHG_DHEP!J54</f>
        <v>0</v>
      </c>
      <c r="K54" s="10">
        <f>TI_EHG_E_E!K54+TI_EHG_CHP_E!K54+TI_EHG_H_E!K54+TI_EHG_EDHP!K54+TI_EHG_EB!K54+TI_EHG_EPS!K54+TI_EHG_DHEP!K54</f>
        <v>0</v>
      </c>
      <c r="L54" s="10">
        <f>TI_EHG_E_E!L54+TI_EHG_CHP_E!L54+TI_EHG_H_E!L54+TI_EHG_EDHP!L54+TI_EHG_EB!L54+TI_EHG_EPS!L54+TI_EHG_DHEP!L54</f>
        <v>0</v>
      </c>
      <c r="M54" s="10">
        <f>TI_EHG_E_E!M54+TI_EHG_CHP_E!M54+TI_EHG_H_E!M54+TI_EHG_EDHP!M54+TI_EHG_EB!M54+TI_EHG_EPS!M54+TI_EHG_DHEP!M54</f>
        <v>0</v>
      </c>
      <c r="N54" s="10">
        <f>TI_EHG_E_E!N54+TI_EHG_CHP_E!N54+TI_EHG_H_E!N54+TI_EHG_EDHP!N54+TI_EHG_EB!N54+TI_EHG_EPS!N54+TI_EHG_DHEP!N54</f>
        <v>0</v>
      </c>
      <c r="O54" s="10">
        <f>TI_EHG_E_E!O54+TI_EHG_CHP_E!O54+TI_EHG_H_E!O54+TI_EHG_EDHP!O54+TI_EHG_EB!O54+TI_EHG_EPS!O54+TI_EHG_DHEP!O54</f>
        <v>2.579535683576956E-4</v>
      </c>
      <c r="P54" s="10">
        <f>TI_EHG_E_E!P54+TI_EHG_CHP_E!P54+TI_EHG_H_E!P54+TI_EHG_EDHP!P54+TI_EHG_EB!P54+TI_EHG_EPS!P54+TI_EHG_DHEP!P54</f>
        <v>1.719690455717971E-4</v>
      </c>
      <c r="Q54" s="10">
        <f>TI_EHG_E_E!Q54+TI_EHG_CHP_E!Q54+TI_EHG_H_E!Q54+TI_EHG_EDHP!Q54+TI_EHG_EB!Q54+TI_EHG_EPS!Q54+TI_EHG_DHEP!Q54</f>
        <v>2.2355975924333621E-3</v>
      </c>
      <c r="R54" s="10">
        <f>TI_EHG_E_E!R54+TI_EHG_CHP_E!R54+TI_EHG_H_E!R54+TI_EHG_EDHP!R54+TI_EHG_EB!R54+TI_EHG_EPS!R54+TI_EHG_DHEP!R54</f>
        <v>2.3215821152192599E-3</v>
      </c>
      <c r="S54" s="10">
        <f>TI_EHG_E_E!S54+TI_EHG_CHP_E!S54+TI_EHG_H_E!S54+TI_EHG_EDHP!S54+TI_EHG_EB!S54+TI_EHG_EPS!S54+TI_EHG_DHEP!S54</f>
        <v>3.869303525365434E-3</v>
      </c>
      <c r="T54" s="10">
        <f>TI_EHG_E_E!T54+TI_EHG_CHP_E!T54+TI_EHG_H_E!T54+TI_EHG_EDHP!T54+TI_EHG_EB!T54+TI_EHG_EPS!T54+TI_EHG_DHEP!T54</f>
        <v>5.159071367153912E-4</v>
      </c>
      <c r="U54" s="10">
        <f>TI_EHG_E_E!U54+TI_EHG_CHP_E!U54+TI_EHG_H_E!U54+TI_EHG_EDHP!U54+TI_EHG_EB!U54+TI_EHG_EPS!U54+TI_EHG_DHEP!U54</f>
        <v>0</v>
      </c>
      <c r="V54" s="10">
        <f>TI_EHG_E_E!V54+TI_EHG_CHP_E!V54+TI_EHG_H_E!V54+TI_EHG_EDHP!V54+TI_EHG_EB!V54+TI_EHG_EPS!V54+TI_EHG_DHEP!V54</f>
        <v>0</v>
      </c>
      <c r="W54" s="10">
        <f>TI_EHG_E_E!W54+TI_EHG_CHP_E!W54+TI_EHG_H_E!W54+TI_EHG_EDHP!W54+TI_EHG_EB!W54+TI_EHG_EPS!W54+TI_EHG_DHEP!W54</f>
        <v>0</v>
      </c>
      <c r="X54" s="10">
        <f>TI_EHG_E_E!X54+TI_EHG_CHP_E!X54+TI_EHG_H_E!X54+TI_EHG_EDHP!X54+TI_EHG_EB!X54+TI_EHG_EPS!X54+TI_EHG_DHEP!X54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TI_EHG_E_E!C55+TI_EHG_CHP_E!C55+TI_EHG_H_E!C55+TI_EHG_EDHP!C55+TI_EHG_EB!C55+TI_EHG_EPS!C55+TI_EHG_DHEP!C55</f>
        <v>14.445399828030951</v>
      </c>
      <c r="D55" s="10">
        <f>TI_EHG_E_E!D55+TI_EHG_CHP_E!D55+TI_EHG_H_E!D55+TI_EHG_EDHP!D55+TI_EHG_EB!D55+TI_EHG_EPS!D55+TI_EHG_DHEP!D55</f>
        <v>22.012037833190021</v>
      </c>
      <c r="E55" s="10">
        <f>TI_EHG_E_E!E55+TI_EHG_CHP_E!E55+TI_EHG_H_E!E55+TI_EHG_EDHP!E55+TI_EHG_EB!E55+TI_EHG_EPS!E55+TI_EHG_DHEP!E55</f>
        <v>31.12639724849527</v>
      </c>
      <c r="F55" s="10">
        <f>TI_EHG_E_E!F55+TI_EHG_CHP_E!F55+TI_EHG_H_E!F55+TI_EHG_EDHP!F55+TI_EHG_EB!F55+TI_EHG_EPS!F55+TI_EHG_DHEP!F55</f>
        <v>42.648323301805682</v>
      </c>
      <c r="G55" s="10">
        <f>TI_EHG_E_E!G55+TI_EHG_CHP_E!G55+TI_EHG_H_E!G55+TI_EHG_EDHP!G55+TI_EHG_EB!G55+TI_EHG_EPS!G55+TI_EHG_DHEP!G55</f>
        <v>70.191745485812547</v>
      </c>
      <c r="H55" s="10">
        <f>TI_EHG_E_E!H55+TI_EHG_CHP_E!H55+TI_EHG_H_E!H55+TI_EHG_EDHP!H55+TI_EHG_EB!H55+TI_EHG_EPS!H55+TI_EHG_DHEP!H55</f>
        <v>152.4731728288908</v>
      </c>
      <c r="I55" s="10">
        <f>TI_EHG_E_E!I55+TI_EHG_CHP_E!I55+TI_EHG_H_E!I55+TI_EHG_EDHP!I55+TI_EHG_EB!I55+TI_EHG_EPS!I55+TI_EHG_DHEP!I55</f>
        <v>251.54531384350821</v>
      </c>
      <c r="J55" s="10">
        <f>TI_EHG_E_E!J55+TI_EHG_CHP_E!J55+TI_EHG_H_E!J55+TI_EHG_EDHP!J55+TI_EHG_EB!J55+TI_EHG_EPS!J55+TI_EHG_DHEP!J55</f>
        <v>347.0944110060189</v>
      </c>
      <c r="K55" s="10">
        <f>TI_EHG_E_E!K55+TI_EHG_CHP_E!K55+TI_EHG_H_E!K55+TI_EHG_EDHP!K55+TI_EHG_EB!K55+TI_EHG_EPS!K55+TI_EHG_DHEP!K55</f>
        <v>495.04557179707649</v>
      </c>
      <c r="L55" s="10">
        <f>TI_EHG_E_E!L55+TI_EHG_CHP_E!L55+TI_EHG_H_E!L55+TI_EHG_EDHP!L55+TI_EHG_EB!L55+TI_EHG_EPS!L55+TI_EHG_DHEP!L55</f>
        <v>651.50154772141013</v>
      </c>
      <c r="M55" s="10">
        <f>TI_EHG_E_E!M55+TI_EHG_CHP_E!M55+TI_EHG_H_E!M55+TI_EHG_EDHP!M55+TI_EHG_EB!M55+TI_EHG_EPS!M55+TI_EHG_DHEP!M55</f>
        <v>789.47308684436803</v>
      </c>
      <c r="N55" s="10">
        <f>TI_EHG_E_E!N55+TI_EHG_CHP_E!N55+TI_EHG_H_E!N55+TI_EHG_EDHP!N55+TI_EHG_EB!N55+TI_EHG_EPS!N55+TI_EHG_DHEP!N55</f>
        <v>787.75683576956146</v>
      </c>
      <c r="O55" s="10">
        <f>TI_EHG_E_E!O55+TI_EHG_CHP_E!O55+TI_EHG_H_E!O55+TI_EHG_EDHP!O55+TI_EHG_EB!O55+TI_EHG_EPS!O55+TI_EHG_DHEP!O55</f>
        <v>882.18211521926037</v>
      </c>
      <c r="P55" s="10">
        <f>TI_EHG_E_E!P55+TI_EHG_CHP_E!P55+TI_EHG_H_E!P55+TI_EHG_EDHP!P55+TI_EHG_EB!P55+TI_EHG_EPS!P55+TI_EHG_DHEP!P55</f>
        <v>1033.0697334479789</v>
      </c>
      <c r="Q55" s="10">
        <f>TI_EHG_E_E!Q55+TI_EHG_CHP_E!Q55+TI_EHG_H_E!Q55+TI_EHG_EDHP!Q55+TI_EHG_EB!Q55+TI_EHG_EPS!Q55+TI_EHG_DHEP!Q55</f>
        <v>1041.3925193465175</v>
      </c>
      <c r="R55" s="10">
        <f>TI_EHG_E_E!R55+TI_EHG_CHP_E!R55+TI_EHG_H_E!R55+TI_EHG_EDHP!R55+TI_EHG_EB!R55+TI_EHG_EPS!R55+TI_EHG_DHEP!R55</f>
        <v>998.07721410146178</v>
      </c>
      <c r="S55" s="10">
        <f>TI_EHG_E_E!S55+TI_EHG_CHP_E!S55+TI_EHG_H_E!S55+TI_EHG_EDHP!S55+TI_EHG_EB!S55+TI_EHG_EPS!S55+TI_EHG_DHEP!S55</f>
        <v>1072.579191745486</v>
      </c>
      <c r="T55" s="10">
        <f>TI_EHG_E_E!T55+TI_EHG_CHP_E!T55+TI_EHG_H_E!T55+TI_EHG_EDHP!T55+TI_EHG_EB!T55+TI_EHG_EPS!T55+TI_EHG_DHEP!T55</f>
        <v>1053.1257953568361</v>
      </c>
      <c r="U55" s="10">
        <f>TI_EHG_E_E!U55+TI_EHG_CHP_E!U55+TI_EHG_H_E!U55+TI_EHG_EDHP!U55+TI_EHG_EB!U55+TI_EHG_EPS!U55+TI_EHG_DHEP!U55</f>
        <v>1084.8309544282031</v>
      </c>
      <c r="V55" s="10">
        <f>TI_EHG_E_E!V55+TI_EHG_CHP_E!V55+TI_EHG_H_E!V55+TI_EHG_EDHP!V55+TI_EHG_EB!V55+TI_EHG_EPS!V55+TI_EHG_DHEP!V55</f>
        <v>1175.1460877042136</v>
      </c>
      <c r="W55" s="10">
        <f>TI_EHG_E_E!W55+TI_EHG_CHP_E!W55+TI_EHG_H_E!W55+TI_EHG_EDHP!W55+TI_EHG_EB!W55+TI_EHG_EPS!W55+TI_EHG_DHEP!W55</f>
        <v>1057.4946689595874</v>
      </c>
      <c r="X55" s="10">
        <f>TI_EHG_E_E!X55+TI_EHG_CHP_E!X55+TI_EHG_H_E!X55+TI_EHG_EDHP!X55+TI_EHG_EB!X55+TI_EHG_EPS!X55+TI_EHG_DHEP!X55</f>
        <v>1136.3382631126399</v>
      </c>
    </row>
    <row r="56" spans="1:24" ht="11.25" customHeight="1" x14ac:dyDescent="0.2">
      <c r="A56" s="42" t="s">
        <v>99</v>
      </c>
      <c r="B56" s="9" t="s">
        <v>100</v>
      </c>
      <c r="C56" s="10">
        <f>TI_EHG_E_E!C56+TI_EHG_CHP_E!C56+TI_EHG_H_E!C56+TI_EHG_EDHP!C56+TI_EHG_EB!C56+TI_EHG_EPS!C56+TI_EHG_DHEP!C56</f>
        <v>8.5984522785898534E-2</v>
      </c>
      <c r="D56" s="10">
        <f>TI_EHG_E_E!D56+TI_EHG_CHP_E!D56+TI_EHG_H_E!D56+TI_EHG_EDHP!D56+TI_EHG_EB!D56+TI_EHG_EPS!D56+TI_EHG_DHEP!D56</f>
        <v>8.5984522785898534E-2</v>
      </c>
      <c r="E56" s="10">
        <f>TI_EHG_E_E!E56+TI_EHG_CHP_E!E56+TI_EHG_H_E!E56+TI_EHG_EDHP!E56+TI_EHG_EB!E56+TI_EHG_EPS!E56+TI_EHG_DHEP!E56</f>
        <v>0.1719690455717971</v>
      </c>
      <c r="F56" s="10">
        <f>TI_EHG_E_E!F56+TI_EHG_CHP_E!F56+TI_EHG_H_E!F56+TI_EHG_EDHP!F56+TI_EHG_EB!F56+TI_EHG_EPS!F56+TI_EHG_DHEP!F56</f>
        <v>0.25795356835769562</v>
      </c>
      <c r="G56" s="10">
        <f>TI_EHG_E_E!G56+TI_EHG_CHP_E!G56+TI_EHG_H_E!G56+TI_EHG_EDHP!G56+TI_EHG_EB!G56+TI_EHG_EPS!G56+TI_EHG_DHEP!G56</f>
        <v>0.25795356835769562</v>
      </c>
      <c r="H56" s="10">
        <f>TI_EHG_E_E!H56+TI_EHG_CHP_E!H56+TI_EHG_H_E!H56+TI_EHG_EDHP!H56+TI_EHG_EB!H56+TI_EHG_EPS!H56+TI_EHG_DHEP!H56</f>
        <v>0.25795356835769562</v>
      </c>
      <c r="I56" s="10">
        <f>TI_EHG_E_E!I56+TI_EHG_CHP_E!I56+TI_EHG_H_E!I56+TI_EHG_EDHP!I56+TI_EHG_EB!I56+TI_EHG_EPS!I56+TI_EHG_DHEP!I56</f>
        <v>0.41272570937231301</v>
      </c>
      <c r="J56" s="10">
        <f>TI_EHG_E_E!J56+TI_EHG_CHP_E!J56+TI_EHG_H_E!J56+TI_EHG_EDHP!J56+TI_EHG_EB!J56+TI_EHG_EPS!J56+TI_EHG_DHEP!J56</f>
        <v>2.0636285468615649</v>
      </c>
      <c r="K56" s="10">
        <f>TI_EHG_E_E!K56+TI_EHG_CHP_E!K56+TI_EHG_H_E!K56+TI_EHG_EDHP!K56+TI_EHG_EB!K56+TI_EHG_EPS!K56+TI_EHG_DHEP!K56</f>
        <v>3.485296646603611</v>
      </c>
      <c r="L56" s="10">
        <f>TI_EHG_E_E!L56+TI_EHG_CHP_E!L56+TI_EHG_H_E!L56+TI_EHG_EDHP!L56+TI_EHG_EB!L56+TI_EHG_EPS!L56+TI_EHG_DHEP!L56</f>
        <v>13.75752364574377</v>
      </c>
      <c r="M56" s="10">
        <f>TI_EHG_E_E!M56+TI_EHG_CHP_E!M56+TI_EHG_H_E!M56+TI_EHG_EDHP!M56+TI_EHG_EB!M56+TI_EHG_EPS!M56+TI_EHG_DHEP!M56</f>
        <v>18.171109200343938</v>
      </c>
      <c r="N56" s="10">
        <f>TI_EHG_E_E!N56+TI_EHG_CHP_E!N56+TI_EHG_H_E!N56+TI_EHG_EDHP!N56+TI_EHG_EB!N56+TI_EHG_EPS!N56+TI_EHG_DHEP!N56</f>
        <v>24.069561478933796</v>
      </c>
      <c r="O56" s="10">
        <f>TI_EHG_E_E!O56+TI_EHG_CHP_E!O56+TI_EHG_H_E!O56+TI_EHG_EDHP!O56+TI_EHG_EB!O56+TI_EHG_EPS!O56+TI_EHG_DHEP!O56</f>
        <v>33.76139294926913</v>
      </c>
      <c r="P56" s="10">
        <f>TI_EHG_E_E!P56+TI_EHG_CHP_E!P56+TI_EHG_H_E!P56+TI_EHG_EDHP!P56+TI_EHG_EB!P56+TI_EHG_EPS!P56+TI_EHG_DHEP!P56</f>
        <v>41.198624247635429</v>
      </c>
      <c r="Q56" s="10">
        <f>TI_EHG_E_E!Q56+TI_EHG_CHP_E!Q56+TI_EHG_H_E!Q56+TI_EHG_EDHP!Q56+TI_EHG_EB!Q56+TI_EHG_EPS!Q56+TI_EHG_DHEP!Q56</f>
        <v>53.939466895958716</v>
      </c>
      <c r="R56" s="10">
        <f>TI_EHG_E_E!R56+TI_EHG_CHP_E!R56+TI_EHG_H_E!R56+TI_EHG_EDHP!R56+TI_EHG_EB!R56+TI_EHG_EPS!R56+TI_EHG_DHEP!R56</f>
        <v>68.457007738607047</v>
      </c>
      <c r="S56" s="10">
        <f>TI_EHG_E_E!S56+TI_EHG_CHP_E!S56+TI_EHG_H_E!S56+TI_EHG_EDHP!S56+TI_EHG_EB!S56+TI_EHG_EPS!S56+TI_EHG_DHEP!S56</f>
        <v>74.858383490971605</v>
      </c>
      <c r="T56" s="10">
        <f>TI_EHG_E_E!T56+TI_EHG_CHP_E!T56+TI_EHG_H_E!T56+TI_EHG_EDHP!T56+TI_EHG_EB!T56+TI_EHG_EPS!T56+TI_EHG_DHEP!T56</f>
        <v>85.257609630266558</v>
      </c>
      <c r="U56" s="10">
        <f>TI_EHG_E_E!U56+TI_EHG_CHP_E!U56+TI_EHG_H_E!U56+TI_EHG_EDHP!U56+TI_EHG_EB!U56+TI_EHG_EPS!U56+TI_EHG_DHEP!U56</f>
        <v>86.491573516766977</v>
      </c>
      <c r="V56" s="10">
        <f>TI_EHG_E_E!V56+TI_EHG_CHP_E!V56+TI_EHG_H_E!V56+TI_EHG_EDHP!V56+TI_EHG_EB!V56+TI_EHG_EPS!V56+TI_EHG_DHEP!V56</f>
        <v>115.41289767841789</v>
      </c>
      <c r="W56" s="10">
        <f>TI_EHG_E_E!W56+TI_EHG_CHP_E!W56+TI_EHG_H_E!W56+TI_EHG_EDHP!W56+TI_EHG_EB!W56+TI_EHG_EPS!W56+TI_EHG_DHEP!W56</f>
        <v>147.51418744625965</v>
      </c>
      <c r="X56" s="10">
        <f>TI_EHG_E_E!X56+TI_EHG_CHP_E!X56+TI_EHG_H_E!X56+TI_EHG_EDHP!X56+TI_EHG_EB!X56+TI_EHG_EPS!X56+TI_EHG_DHEP!X56</f>
        <v>192.36147893379189</v>
      </c>
    </row>
    <row r="57" spans="1:24" ht="11.25" customHeight="1" x14ac:dyDescent="0.2">
      <c r="A57" s="42" t="s">
        <v>101</v>
      </c>
      <c r="B57" s="9" t="s">
        <v>102</v>
      </c>
      <c r="C57" s="10">
        <f>TI_EHG_E_E!C57+TI_EHG_CHP_E!C57+TI_EHG_H_E!C57+TI_EHG_EDHP!C57+TI_EHG_EB!C57+TI_EHG_EPS!C57+TI_EHG_DHEP!C57</f>
        <v>0</v>
      </c>
      <c r="D57" s="10">
        <f>TI_EHG_E_E!D57+TI_EHG_CHP_E!D57+TI_EHG_H_E!D57+TI_EHG_EDHP!D57+TI_EHG_EB!D57+TI_EHG_EPS!D57+TI_EHG_DHEP!D57</f>
        <v>0</v>
      </c>
      <c r="E57" s="10">
        <f>TI_EHG_E_E!E57+TI_EHG_CHP_E!E57+TI_EHG_H_E!E57+TI_EHG_EDHP!E57+TI_EHG_EB!E57+TI_EHG_EPS!E57+TI_EHG_DHEP!E57</f>
        <v>0</v>
      </c>
      <c r="F57" s="10">
        <f>TI_EHG_E_E!F57+TI_EHG_CHP_E!F57+TI_EHG_H_E!F57+TI_EHG_EDHP!F57+TI_EHG_EB!F57+TI_EHG_EPS!F57+TI_EHG_DHEP!F57</f>
        <v>0</v>
      </c>
      <c r="G57" s="10">
        <f>TI_EHG_E_E!G57+TI_EHG_CHP_E!G57+TI_EHG_H_E!G57+TI_EHG_EDHP!G57+TI_EHG_EB!G57+TI_EHG_EPS!G57+TI_EHG_DHEP!G57</f>
        <v>0</v>
      </c>
      <c r="H57" s="10">
        <f>TI_EHG_E_E!H57+TI_EHG_CHP_E!H57+TI_EHG_H_E!H57+TI_EHG_EDHP!H57+TI_EHG_EB!H57+TI_EHG_EPS!H57+TI_EHG_DHEP!H57</f>
        <v>0</v>
      </c>
      <c r="I57" s="10">
        <f>TI_EHG_E_E!I57+TI_EHG_CHP_E!I57+TI_EHG_H_E!I57+TI_EHG_EDHP!I57+TI_EHG_EB!I57+TI_EHG_EPS!I57+TI_EHG_DHEP!I57</f>
        <v>0</v>
      </c>
      <c r="J57" s="10">
        <f>TI_EHG_E_E!J57+TI_EHG_CHP_E!J57+TI_EHG_H_E!J57+TI_EHG_EDHP!J57+TI_EHG_EB!J57+TI_EHG_EPS!J57+TI_EHG_DHEP!J57</f>
        <v>0</v>
      </c>
      <c r="K57" s="10">
        <f>TI_EHG_E_E!K57+TI_EHG_CHP_E!K57+TI_EHG_H_E!K57+TI_EHG_EDHP!K57+TI_EHG_EB!K57+TI_EHG_EPS!K57+TI_EHG_DHEP!K57</f>
        <v>0</v>
      </c>
      <c r="L57" s="10">
        <f>TI_EHG_E_E!L57+TI_EHG_CHP_E!L57+TI_EHG_H_E!L57+TI_EHG_EDHP!L57+TI_EHG_EB!L57+TI_EHG_EPS!L57+TI_EHG_DHEP!L57</f>
        <v>0</v>
      </c>
      <c r="M57" s="10">
        <f>TI_EHG_E_E!M57+TI_EHG_CHP_E!M57+TI_EHG_H_E!M57+TI_EHG_EDHP!M57+TI_EHG_EB!M57+TI_EHG_EPS!M57+TI_EHG_DHEP!M57</f>
        <v>0</v>
      </c>
      <c r="N57" s="10">
        <f>TI_EHG_E_E!N57+TI_EHG_CHP_E!N57+TI_EHG_H_E!N57+TI_EHG_EDHP!N57+TI_EHG_EB!N57+TI_EHG_EPS!N57+TI_EHG_DHEP!N57</f>
        <v>0</v>
      </c>
      <c r="O57" s="10">
        <f>TI_EHG_E_E!O57+TI_EHG_CHP_E!O57+TI_EHG_H_E!O57+TI_EHG_EDHP!O57+TI_EHG_EB!O57+TI_EHG_EPS!O57+TI_EHG_DHEP!O57</f>
        <v>0</v>
      </c>
      <c r="P57" s="10">
        <f>TI_EHG_E_E!P57+TI_EHG_CHP_E!P57+TI_EHG_H_E!P57+TI_EHG_EDHP!P57+TI_EHG_EB!P57+TI_EHG_EPS!P57+TI_EHG_DHEP!P57</f>
        <v>0</v>
      </c>
      <c r="Q57" s="10">
        <f>TI_EHG_E_E!Q57+TI_EHG_CHP_E!Q57+TI_EHG_H_E!Q57+TI_EHG_EDHP!Q57+TI_EHG_EB!Q57+TI_EHG_EPS!Q57+TI_EHG_DHEP!Q57</f>
        <v>0</v>
      </c>
      <c r="R57" s="10">
        <f>TI_EHG_E_E!R57+TI_EHG_CHP_E!R57+TI_EHG_H_E!R57+TI_EHG_EDHP!R57+TI_EHG_EB!R57+TI_EHG_EPS!R57+TI_EHG_DHEP!R57</f>
        <v>0</v>
      </c>
      <c r="S57" s="10">
        <f>TI_EHG_E_E!S57+TI_EHG_CHP_E!S57+TI_EHG_H_E!S57+TI_EHG_EDHP!S57+TI_EHG_EB!S57+TI_EHG_EPS!S57+TI_EHG_DHEP!S57</f>
        <v>0</v>
      </c>
      <c r="T57" s="10">
        <f>TI_EHG_E_E!T57+TI_EHG_CHP_E!T57+TI_EHG_H_E!T57+TI_EHG_EDHP!T57+TI_EHG_EB!T57+TI_EHG_EPS!T57+TI_EHG_DHEP!T57</f>
        <v>0</v>
      </c>
      <c r="U57" s="10">
        <f>TI_EHG_E_E!U57+TI_EHG_CHP_E!U57+TI_EHG_H_E!U57+TI_EHG_EDHP!U57+TI_EHG_EB!U57+TI_EHG_EPS!U57+TI_EHG_DHEP!U57</f>
        <v>0</v>
      </c>
      <c r="V57" s="10">
        <f>TI_EHG_E_E!V57+TI_EHG_CHP_E!V57+TI_EHG_H_E!V57+TI_EHG_EDHP!V57+TI_EHG_EB!V57+TI_EHG_EPS!V57+TI_EHG_DHEP!V57</f>
        <v>0</v>
      </c>
      <c r="W57" s="10">
        <f>TI_EHG_E_E!W57+TI_EHG_CHP_E!W57+TI_EHG_H_E!W57+TI_EHG_EDHP!W57+TI_EHG_EB!W57+TI_EHG_EPS!W57+TI_EHG_DHEP!W57</f>
        <v>0</v>
      </c>
      <c r="X57" s="10">
        <f>TI_EHG_E_E!X57+TI_EHG_CHP_E!X57+TI_EHG_H_E!X57+TI_EHG_EDHP!X57+TI_EHG_EB!X57+TI_EHG_EPS!X57+TI_EHG_DHEP!X57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TI_EHG_E_E!C58+TI_EHG_CHP_E!C58+TI_EHG_H_E!C58+TI_EHG_EDHP!C58+TI_EHG_EB!C58+TI_EHG_EPS!C58+TI_EHG_DHEP!C58</f>
        <v>68.763714531384338</v>
      </c>
      <c r="D58" s="10">
        <f>TI_EHG_E_E!D58+TI_EHG_CHP_E!D58+TI_EHG_H_E!D58+TI_EHG_EDHP!D58+TI_EHG_EB!D58+TI_EHG_EPS!D58+TI_EHG_DHEP!D58</f>
        <v>90.259845227858975</v>
      </c>
      <c r="E58" s="10">
        <f>TI_EHG_E_E!E58+TI_EHG_CHP_E!E58+TI_EHG_H_E!E58+TI_EHG_EDHP!E58+TI_EHG_EB!E58+TI_EHG_EPS!E58+TI_EHG_DHEP!E58</f>
        <v>82.545141874462587</v>
      </c>
      <c r="F58" s="10">
        <f>TI_EHG_E_E!F58+TI_EHG_CHP_E!F58+TI_EHG_H_E!F58+TI_EHG_EDHP!F58+TI_EHG_EB!F58+TI_EHG_EPS!F58+TI_EHG_DHEP!F58</f>
        <v>77.386070507308673</v>
      </c>
      <c r="G58" s="10">
        <f>TI_EHG_E_E!G58+TI_EHG_CHP_E!G58+TI_EHG_H_E!G58+TI_EHG_EDHP!G58+TI_EHG_EB!G58+TI_EHG_EPS!G58+TI_EHG_DHEP!G58</f>
        <v>76.502321582115215</v>
      </c>
      <c r="H58" s="10">
        <f>TI_EHG_E_E!H58+TI_EHG_CHP_E!H58+TI_EHG_H_E!H58+TI_EHG_EDHP!H58+TI_EHG_EB!H58+TI_EHG_EPS!H58+TI_EHG_DHEP!H58</f>
        <v>64.655546001719685</v>
      </c>
      <c r="I58" s="10">
        <f>TI_EHG_E_E!I58+TI_EHG_CHP_E!I58+TI_EHG_H_E!I58+TI_EHG_EDHP!I58+TI_EHG_EB!I58+TI_EHG_EPS!I58+TI_EHG_DHEP!I58</f>
        <v>77.409974204643163</v>
      </c>
      <c r="J58" s="10">
        <f>TI_EHG_E_E!J58+TI_EHG_CHP_E!J58+TI_EHG_H_E!J58+TI_EHG_EDHP!J58+TI_EHG_EB!J58+TI_EHG_EPS!J58+TI_EHG_DHEP!J58</f>
        <v>183.05150472914869</v>
      </c>
      <c r="K58" s="10">
        <f>TI_EHG_E_E!K58+TI_EHG_CHP_E!K58+TI_EHG_H_E!K58+TI_EHG_EDHP!K58+TI_EHG_EB!K58+TI_EHG_EPS!K58+TI_EHG_DHEP!K58</f>
        <v>174.85907136715389</v>
      </c>
      <c r="L58" s="10">
        <f>TI_EHG_E_E!L58+TI_EHG_CHP_E!L58+TI_EHG_H_E!L58+TI_EHG_EDHP!L58+TI_EHG_EB!L58+TI_EHG_EPS!L58+TI_EHG_DHEP!L58</f>
        <v>167.57429062768699</v>
      </c>
      <c r="M58" s="10">
        <f>TI_EHG_E_E!M58+TI_EHG_CHP_E!M58+TI_EHG_H_E!M58+TI_EHG_EDHP!M58+TI_EHG_EB!M58+TI_EHG_EPS!M58+TI_EHG_DHEP!M58</f>
        <v>179.56431642304381</v>
      </c>
      <c r="N58" s="10">
        <f>TI_EHG_E_E!N58+TI_EHG_CHP_E!N58+TI_EHG_H_E!N58+TI_EHG_EDHP!N58+TI_EHG_EB!N58+TI_EHG_EPS!N58+TI_EHG_DHEP!N58</f>
        <v>191.69767841788479</v>
      </c>
      <c r="O58" s="10">
        <f>TI_EHG_E_E!O58+TI_EHG_CHP_E!O58+TI_EHG_H_E!O58+TI_EHG_EDHP!O58+TI_EHG_EB!O58+TI_EHG_EPS!O58+TI_EHG_DHEP!O58</f>
        <v>133.4431642304385</v>
      </c>
      <c r="P58" s="10">
        <f>TI_EHG_E_E!P58+TI_EHG_CHP_E!P58+TI_EHG_H_E!P58+TI_EHG_EDHP!P58+TI_EHG_EB!P58+TI_EHG_EPS!P58+TI_EHG_DHEP!P58</f>
        <v>179.11057609630271</v>
      </c>
      <c r="Q58" s="10">
        <f>TI_EHG_E_E!Q58+TI_EHG_CHP_E!Q58+TI_EHG_H_E!Q58+TI_EHG_EDHP!Q58+TI_EHG_EB!Q58+TI_EHG_EPS!Q58+TI_EHG_DHEP!Q58</f>
        <v>187.11186586414439</v>
      </c>
      <c r="R58" s="10">
        <f>TI_EHG_E_E!R58+TI_EHG_CHP_E!R58+TI_EHG_H_E!R58+TI_EHG_EDHP!R58+TI_EHG_EB!R58+TI_EHG_EPS!R58+TI_EHG_DHEP!R58</f>
        <v>185.46380051590711</v>
      </c>
      <c r="S58" s="10">
        <f>TI_EHG_E_E!S58+TI_EHG_CHP_E!S58+TI_EHG_H_E!S58+TI_EHG_EDHP!S58+TI_EHG_EB!S58+TI_EHG_EPS!S58+TI_EHG_DHEP!S58</f>
        <v>156.32467755803961</v>
      </c>
      <c r="T58" s="10">
        <f>TI_EHG_E_E!T58+TI_EHG_CHP_E!T58+TI_EHG_H_E!T58+TI_EHG_EDHP!T58+TI_EHG_EB!T58+TI_EHG_EPS!T58+TI_EHG_DHEP!T58</f>
        <v>197.38787618228719</v>
      </c>
      <c r="U58" s="10">
        <f>TI_EHG_E_E!U58+TI_EHG_CHP_E!U58+TI_EHG_H_E!U58+TI_EHG_EDHP!U58+TI_EHG_EB!U58+TI_EHG_EPS!U58+TI_EHG_DHEP!U58</f>
        <v>209.89776440240749</v>
      </c>
      <c r="V58" s="10">
        <f>TI_EHG_E_E!V58+TI_EHG_CHP_E!V58+TI_EHG_H_E!V58+TI_EHG_EDHP!V58+TI_EHG_EB!V58+TI_EHG_EPS!V58+TI_EHG_DHEP!V58</f>
        <v>196.20722269991401</v>
      </c>
      <c r="W58" s="10">
        <f>TI_EHG_E_E!W58+TI_EHG_CHP_E!W58+TI_EHG_H_E!W58+TI_EHG_EDHP!W58+TI_EHG_EB!W58+TI_EHG_EPS!W58+TI_EHG_DHEP!W58</f>
        <v>197.85795356835769</v>
      </c>
      <c r="X58" s="10">
        <f>TI_EHG_E_E!X58+TI_EHG_CHP_E!X58+TI_EHG_H_E!X58+TI_EHG_EDHP!X58+TI_EHG_EB!X58+TI_EHG_EPS!X58+TI_EHG_DHEP!X58</f>
        <v>162.67042132416171</v>
      </c>
    </row>
    <row r="59" spans="1:24" ht="11.25" customHeight="1" x14ac:dyDescent="0.2">
      <c r="A59" s="42" t="s">
        <v>105</v>
      </c>
      <c r="B59" s="9" t="s">
        <v>106</v>
      </c>
      <c r="C59" s="10">
        <f>TI_EHG_E_E!C59+TI_EHG_CHP_E!C59+TI_EHG_H_E!C59+TI_EHG_EDHP!C59+TI_EHG_EB!C59+TI_EHG_EPS!C59+TI_EHG_DHEP!C59</f>
        <v>180.35253654342222</v>
      </c>
      <c r="D59" s="10">
        <f>TI_EHG_E_E!D59+TI_EHG_CHP_E!D59+TI_EHG_H_E!D59+TI_EHG_EDHP!D59+TI_EHG_EB!D59+TI_EHG_EPS!D59+TI_EHG_DHEP!D59</f>
        <v>177.1997420464316</v>
      </c>
      <c r="E59" s="10">
        <f>TI_EHG_E_E!E59+TI_EHG_CHP_E!E59+TI_EHG_H_E!E59+TI_EHG_EDHP!E59+TI_EHG_EB!E59+TI_EHG_EPS!E59+TI_EHG_DHEP!E59</f>
        <v>191.02897678417884</v>
      </c>
      <c r="F59" s="10">
        <f>TI_EHG_E_E!F59+TI_EHG_CHP_E!F59+TI_EHG_H_E!F59+TI_EHG_EDHP!F59+TI_EHG_EB!F59+TI_EHG_EPS!F59+TI_EHG_DHEP!F59</f>
        <v>182.16775580395529</v>
      </c>
      <c r="G59" s="10">
        <f>TI_EHG_E_E!G59+TI_EHG_CHP_E!G59+TI_EHG_H_E!G59+TI_EHG_EDHP!G59+TI_EHG_EB!G59+TI_EHG_EPS!G59+TI_EHG_DHEP!G59</f>
        <v>203.30558899398105</v>
      </c>
      <c r="H59" s="10">
        <f>TI_EHG_E_E!H59+TI_EHG_CHP_E!H59+TI_EHG_H_E!H59+TI_EHG_EDHP!H59+TI_EHG_EB!H59+TI_EHG_EPS!H59+TI_EHG_DHEP!H59</f>
        <v>208.10644883920889</v>
      </c>
      <c r="I59" s="10">
        <f>TI_EHG_E_E!I59+TI_EHG_CHP_E!I59+TI_EHG_H_E!I59+TI_EHG_EDHP!I59+TI_EHG_EB!I59+TI_EHG_EPS!I59+TI_EHG_DHEP!I59</f>
        <v>209.68271711092007</v>
      </c>
      <c r="J59" s="10">
        <f>TI_EHG_E_E!J59+TI_EHG_CHP_E!J59+TI_EHG_H_E!J59+TI_EHG_EDHP!J59+TI_EHG_EB!J59+TI_EHG_EPS!J59+TI_EHG_DHEP!J59</f>
        <v>245.50971625107488</v>
      </c>
      <c r="K59" s="10">
        <f>TI_EHG_E_E!K59+TI_EHG_CHP_E!K59+TI_EHG_H_E!K59+TI_EHG_EDHP!K59+TI_EHG_EB!K59+TI_EHG_EPS!K59+TI_EHG_DHEP!K59</f>
        <v>232.56431642304381</v>
      </c>
      <c r="L59" s="10">
        <f>TI_EHG_E_E!L59+TI_EHG_CHP_E!L59+TI_EHG_H_E!L59+TI_EHG_EDHP!L59+TI_EHG_EB!L59+TI_EHG_EPS!L59+TI_EHG_DHEP!L59</f>
        <v>314.63172828890794</v>
      </c>
      <c r="M59" s="10">
        <f>TI_EHG_E_E!M59+TI_EHG_CHP_E!M59+TI_EHG_H_E!M59+TI_EHG_EDHP!M59+TI_EHG_EB!M59+TI_EHG_EPS!M59+TI_EHG_DHEP!M59</f>
        <v>431.35563198624243</v>
      </c>
      <c r="N59" s="10">
        <f>TI_EHG_E_E!N59+TI_EHG_CHP_E!N59+TI_EHG_H_E!N59+TI_EHG_EDHP!N59+TI_EHG_EB!N59+TI_EHG_EPS!N59+TI_EHG_DHEP!N59</f>
        <v>468.52012037833191</v>
      </c>
      <c r="O59" s="10">
        <f>TI_EHG_E_E!O59+TI_EHG_CHP_E!O59+TI_EHG_H_E!O59+TI_EHG_EDHP!O59+TI_EHG_EB!O59+TI_EHG_EPS!O59+TI_EHG_DHEP!O59</f>
        <v>503.03327601031816</v>
      </c>
      <c r="P59" s="10">
        <f>TI_EHG_E_E!P59+TI_EHG_CHP_E!P59+TI_EHG_H_E!P59+TI_EHG_EDHP!P59+TI_EHG_EB!P59+TI_EHG_EPS!P59+TI_EHG_DHEP!P59</f>
        <v>481.72828890799656</v>
      </c>
      <c r="Q59" s="10">
        <f>TI_EHG_E_E!Q59+TI_EHG_CHP_E!Q59+TI_EHG_H_E!Q59+TI_EHG_EDHP!Q59+TI_EHG_EB!Q59+TI_EHG_EPS!Q59+TI_EHG_DHEP!Q59</f>
        <v>586.93998280309529</v>
      </c>
      <c r="R59" s="10">
        <f>TI_EHG_E_E!R59+TI_EHG_CHP_E!R59+TI_EHG_H_E!R59+TI_EHG_EDHP!R59+TI_EHG_EB!R59+TI_EHG_EPS!R59+TI_EHG_DHEP!R59</f>
        <v>606.0952708512466</v>
      </c>
      <c r="S59" s="10">
        <f>TI_EHG_E_E!S59+TI_EHG_CHP_E!S59+TI_EHG_H_E!S59+TI_EHG_EDHP!S59+TI_EHG_EB!S59+TI_EHG_EPS!S59+TI_EHG_DHEP!S59</f>
        <v>613.78615649183143</v>
      </c>
      <c r="T59" s="10">
        <f>TI_EHG_E_E!T59+TI_EHG_CHP_E!T59+TI_EHG_H_E!T59+TI_EHG_EDHP!T59+TI_EHG_EB!T59+TI_EHG_EPS!T59+TI_EHG_DHEP!T59</f>
        <v>633.31212381771275</v>
      </c>
      <c r="U59" s="10">
        <f>TI_EHG_E_E!U59+TI_EHG_CHP_E!U59+TI_EHG_H_E!U59+TI_EHG_EDHP!U59+TI_EHG_EB!U59+TI_EHG_EPS!U59+TI_EHG_DHEP!U59</f>
        <v>650.16233877901982</v>
      </c>
      <c r="V59" s="10">
        <f>TI_EHG_E_E!V59+TI_EHG_CHP_E!V59+TI_EHG_H_E!V59+TI_EHG_EDHP!V59+TI_EHG_EB!V59+TI_EHG_EPS!V59+TI_EHG_DHEP!V59</f>
        <v>709.77265692175411</v>
      </c>
      <c r="W59" s="10">
        <f>TI_EHG_E_E!W59+TI_EHG_CHP_E!W59+TI_EHG_H_E!W59+TI_EHG_EDHP!W59+TI_EHG_EB!W59+TI_EHG_EPS!W59+TI_EHG_DHEP!W59</f>
        <v>826.99501289767829</v>
      </c>
      <c r="X59" s="10">
        <f>TI_EHG_E_E!X59+TI_EHG_CHP_E!X59+TI_EHG_H_E!X59+TI_EHG_EDHP!X59+TI_EHG_EB!X59+TI_EHG_EPS!X59+TI_EHG_DHEP!X59</f>
        <v>916.10662080825455</v>
      </c>
    </row>
    <row r="60" spans="1:24" ht="11.25" customHeight="1" x14ac:dyDescent="0.2">
      <c r="A60" s="42" t="s">
        <v>107</v>
      </c>
      <c r="B60" s="9" t="s">
        <v>108</v>
      </c>
      <c r="C60" s="10">
        <f>TI_EHG_E_E!C60+TI_EHG_CHP_E!C60+TI_EHG_H_E!C60+TI_EHG_EDHP!C60+TI_EHG_EB!C60+TI_EHG_EPS!C60+TI_EHG_DHEP!C60</f>
        <v>0</v>
      </c>
      <c r="D60" s="10">
        <f>TI_EHG_E_E!D60+TI_EHG_CHP_E!D60+TI_EHG_H_E!D60+TI_EHG_EDHP!D60+TI_EHG_EB!D60+TI_EHG_EPS!D60+TI_EHG_DHEP!D60</f>
        <v>0</v>
      </c>
      <c r="E60" s="10">
        <f>TI_EHG_E_E!E60+TI_EHG_CHP_E!E60+TI_EHG_H_E!E60+TI_EHG_EDHP!E60+TI_EHG_EB!E60+TI_EHG_EPS!E60+TI_EHG_DHEP!E60</f>
        <v>0</v>
      </c>
      <c r="F60" s="10">
        <f>TI_EHG_E_E!F60+TI_EHG_CHP_E!F60+TI_EHG_H_E!F60+TI_EHG_EDHP!F60+TI_EHG_EB!F60+TI_EHG_EPS!F60+TI_EHG_DHEP!F60</f>
        <v>0</v>
      </c>
      <c r="G60" s="10">
        <f>TI_EHG_E_E!G60+TI_EHG_CHP_E!G60+TI_EHG_H_E!G60+TI_EHG_EDHP!G60+TI_EHG_EB!G60+TI_EHG_EPS!G60+TI_EHG_DHEP!G60</f>
        <v>0</v>
      </c>
      <c r="H60" s="10">
        <f>TI_EHG_E_E!H60+TI_EHG_CHP_E!H60+TI_EHG_H_E!H60+TI_EHG_EDHP!H60+TI_EHG_EB!H60+TI_EHG_EPS!H60+TI_EHG_DHEP!H60</f>
        <v>0</v>
      </c>
      <c r="I60" s="10">
        <f>TI_EHG_E_E!I60+TI_EHG_CHP_E!I60+TI_EHG_H_E!I60+TI_EHG_EDHP!I60+TI_EHG_EB!I60+TI_EHG_EPS!I60+TI_EHG_DHEP!I60</f>
        <v>0</v>
      </c>
      <c r="J60" s="10">
        <f>TI_EHG_E_E!J60+TI_EHG_CHP_E!J60+TI_EHG_H_E!J60+TI_EHG_EDHP!J60+TI_EHG_EB!J60+TI_EHG_EPS!J60+TI_EHG_DHEP!J60</f>
        <v>0</v>
      </c>
      <c r="K60" s="10">
        <f>TI_EHG_E_E!K60+TI_EHG_CHP_E!K60+TI_EHG_H_E!K60+TI_EHG_EDHP!K60+TI_EHG_EB!K60+TI_EHG_EPS!K60+TI_EHG_DHEP!K60</f>
        <v>0</v>
      </c>
      <c r="L60" s="10">
        <f>TI_EHG_E_E!L60+TI_EHG_CHP_E!L60+TI_EHG_H_E!L60+TI_EHG_EDHP!L60+TI_EHG_EB!L60+TI_EHG_EPS!L60+TI_EHG_DHEP!L60</f>
        <v>0</v>
      </c>
      <c r="M60" s="10">
        <f>TI_EHG_E_E!M60+TI_EHG_CHP_E!M60+TI_EHG_H_E!M60+TI_EHG_EDHP!M60+TI_EHG_EB!M60+TI_EHG_EPS!M60+TI_EHG_DHEP!M60</f>
        <v>0</v>
      </c>
      <c r="N60" s="10">
        <f>TI_EHG_E_E!N60+TI_EHG_CHP_E!N60+TI_EHG_H_E!N60+TI_EHG_EDHP!N60+TI_EHG_EB!N60+TI_EHG_EPS!N60+TI_EHG_DHEP!N60</f>
        <v>0</v>
      </c>
      <c r="O60" s="10">
        <f>TI_EHG_E_E!O60+TI_EHG_CHP_E!O60+TI_EHG_H_E!O60+TI_EHG_EDHP!O60+TI_EHG_EB!O60+TI_EHG_EPS!O60+TI_EHG_DHEP!O60</f>
        <v>0</v>
      </c>
      <c r="P60" s="10">
        <f>TI_EHG_E_E!P60+TI_EHG_CHP_E!P60+TI_EHG_H_E!P60+TI_EHG_EDHP!P60+TI_EHG_EB!P60+TI_EHG_EPS!P60+TI_EHG_DHEP!P60</f>
        <v>0</v>
      </c>
      <c r="Q60" s="10">
        <f>TI_EHG_E_E!Q60+TI_EHG_CHP_E!Q60+TI_EHG_H_E!Q60+TI_EHG_EDHP!Q60+TI_EHG_EB!Q60+TI_EHG_EPS!Q60+TI_EHG_DHEP!Q60</f>
        <v>0</v>
      </c>
      <c r="R60" s="10">
        <f>TI_EHG_E_E!R60+TI_EHG_CHP_E!R60+TI_EHG_H_E!R60+TI_EHG_EDHP!R60+TI_EHG_EB!R60+TI_EHG_EPS!R60+TI_EHG_DHEP!R60</f>
        <v>0</v>
      </c>
      <c r="S60" s="10">
        <f>TI_EHG_E_E!S60+TI_EHG_CHP_E!S60+TI_EHG_H_E!S60+TI_EHG_EDHP!S60+TI_EHG_EB!S60+TI_EHG_EPS!S60+TI_EHG_DHEP!S60</f>
        <v>0</v>
      </c>
      <c r="T60" s="10">
        <f>TI_EHG_E_E!T60+TI_EHG_CHP_E!T60+TI_EHG_H_E!T60+TI_EHG_EDHP!T60+TI_EHG_EB!T60+TI_EHG_EPS!T60+TI_EHG_DHEP!T60</f>
        <v>0</v>
      </c>
      <c r="U60" s="10">
        <f>TI_EHG_E_E!U60+TI_EHG_CHP_E!U60+TI_EHG_H_E!U60+TI_EHG_EDHP!U60+TI_EHG_EB!U60+TI_EHG_EPS!U60+TI_EHG_DHEP!U60</f>
        <v>0</v>
      </c>
      <c r="V60" s="10">
        <f>TI_EHG_E_E!V60+TI_EHG_CHP_E!V60+TI_EHG_H_E!V60+TI_EHG_EDHP!V60+TI_EHG_EB!V60+TI_EHG_EPS!V60+TI_EHG_DHEP!V60</f>
        <v>0</v>
      </c>
      <c r="W60" s="10">
        <f>TI_EHG_E_E!W60+TI_EHG_CHP_E!W60+TI_EHG_H_E!W60+TI_EHG_EDHP!W60+TI_EHG_EB!W60+TI_EHG_EPS!W60+TI_EHG_DHEP!W60</f>
        <v>0</v>
      </c>
      <c r="X60" s="10">
        <f>TI_EHG_E_E!X60+TI_EHG_CHP_E!X60+TI_EHG_H_E!X60+TI_EHG_EDHP!X60+TI_EHG_EB!X60+TI_EHG_EPS!X60+TI_EHG_DHEP!X60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TI_EHG_E_E!C61+TI_EHG_CHP_E!C61+TI_EHG_H_E!C61+TI_EHG_EDHP!C61+TI_EHG_EB!C61+TI_EHG_EPS!C61+TI_EHG_DHEP!C61</f>
        <v>1.146431642304385</v>
      </c>
      <c r="D61" s="10">
        <f>TI_EHG_E_E!D61+TI_EHG_CHP_E!D61+TI_EHG_H_E!D61+TI_EHG_EDHP!D61+TI_EHG_EB!D61+TI_EHG_EPS!D61+TI_EHG_DHEP!D61</f>
        <v>0.88374892519346515</v>
      </c>
      <c r="E61" s="10">
        <f>TI_EHG_E_E!E61+TI_EHG_CHP_E!E61+TI_EHG_H_E!E61+TI_EHG_EDHP!E61+TI_EHG_EB!E61+TI_EHG_EPS!E61+TI_EHG_DHEP!E61</f>
        <v>0.93147033533963886</v>
      </c>
      <c r="F61" s="10">
        <f>TI_EHG_E_E!F61+TI_EHG_CHP_E!F61+TI_EHG_H_E!F61+TI_EHG_EDHP!F61+TI_EHG_EB!F61+TI_EHG_EPS!F61+TI_EHG_DHEP!F61</f>
        <v>0.83594153052450548</v>
      </c>
      <c r="G61" s="10">
        <f>TI_EHG_E_E!G61+TI_EHG_CHP_E!G61+TI_EHG_H_E!G61+TI_EHG_EDHP!G61+TI_EHG_EB!G61+TI_EHG_EPS!G61+TI_EHG_DHEP!G61</f>
        <v>4.4664660361134993</v>
      </c>
      <c r="H61" s="10">
        <f>TI_EHG_E_E!H61+TI_EHG_CHP_E!H61+TI_EHG_H_E!H61+TI_EHG_EDHP!H61+TI_EHG_EB!H61+TI_EHG_EPS!H61+TI_EHG_DHEP!H61</f>
        <v>10.127085124677558</v>
      </c>
      <c r="I61" s="10">
        <f>TI_EHG_E_E!I61+TI_EHG_CHP_E!I61+TI_EHG_H_E!I61+TI_EHG_EDHP!I61+TI_EHG_EB!I61+TI_EHG_EPS!I61+TI_EHG_DHEP!I61</f>
        <v>9.1955288048151331</v>
      </c>
      <c r="J61" s="10">
        <f>TI_EHG_E_E!J61+TI_EHG_CHP_E!J61+TI_EHG_H_E!J61+TI_EHG_EDHP!J61+TI_EHG_EB!J61+TI_EHG_EPS!J61+TI_EHG_DHEP!J61</f>
        <v>15.763886500429924</v>
      </c>
      <c r="K61" s="10">
        <f>TI_EHG_E_E!K61+TI_EHG_CHP_E!K61+TI_EHG_H_E!K61+TI_EHG_EDHP!K61+TI_EHG_EB!K61+TI_EHG_EPS!K61+TI_EHG_DHEP!K61</f>
        <v>22.976956147893382</v>
      </c>
      <c r="L61" s="10">
        <f>TI_EHG_E_E!L61+TI_EHG_CHP_E!L61+TI_EHG_H_E!L61+TI_EHG_EDHP!L61+TI_EHG_EB!L61+TI_EHG_EPS!L61+TI_EHG_DHEP!L61</f>
        <v>23.789079965606192</v>
      </c>
      <c r="M61" s="10">
        <f>TI_EHG_E_E!M61+TI_EHG_CHP_E!M61+TI_EHG_H_E!M61+TI_EHG_EDHP!M61+TI_EHG_EB!M61+TI_EHG_EPS!M61+TI_EHG_DHEP!M61</f>
        <v>30.739466895958728</v>
      </c>
      <c r="N61" s="10">
        <f>TI_EHG_E_E!N61+TI_EHG_CHP_E!N61+TI_EHG_H_E!N61+TI_EHG_EDHP!N61+TI_EHG_EB!N61+TI_EHG_EPS!N61+TI_EHG_DHEP!N61</f>
        <v>44.974720550300937</v>
      </c>
      <c r="O61" s="10">
        <f>TI_EHG_E_E!O61+TI_EHG_CHP_E!O61+TI_EHG_H_E!O61+TI_EHG_EDHP!O61+TI_EHG_EB!O61+TI_EHG_EPS!O61+TI_EHG_DHEP!O61</f>
        <v>56.415477214101458</v>
      </c>
      <c r="P61" s="10">
        <f>TI_EHG_E_E!P61+TI_EHG_CHP_E!P61+TI_EHG_H_E!P61+TI_EHG_EDHP!P61+TI_EHG_EB!P61+TI_EHG_EPS!P61+TI_EHG_DHEP!P61</f>
        <v>65.348237317282894</v>
      </c>
      <c r="Q61" s="10">
        <f>TI_EHG_E_E!Q61+TI_EHG_CHP_E!Q61+TI_EHG_H_E!Q61+TI_EHG_EDHP!Q61+TI_EHG_EB!Q61+TI_EHG_EPS!Q61+TI_EHG_DHEP!Q61</f>
        <v>73.516766981943249</v>
      </c>
      <c r="R61" s="10">
        <f>TI_EHG_E_E!R61+TI_EHG_CHP_E!R61+TI_EHG_H_E!R61+TI_EHG_EDHP!R61+TI_EHG_EB!R61+TI_EHG_EPS!R61+TI_EHG_DHEP!R61</f>
        <v>74.543852106620804</v>
      </c>
      <c r="S61" s="10">
        <f>TI_EHG_E_E!S61+TI_EHG_CHP_E!S61+TI_EHG_H_E!S61+TI_EHG_EDHP!S61+TI_EHG_EB!S61+TI_EHG_EPS!S61+TI_EHG_DHEP!S61</f>
        <v>71.55821152192604</v>
      </c>
      <c r="T61" s="10">
        <f>TI_EHG_E_E!T61+TI_EHG_CHP_E!T61+TI_EHG_H_E!T61+TI_EHG_EDHP!T61+TI_EHG_EB!T61+TI_EHG_EPS!T61+TI_EHG_DHEP!T61</f>
        <v>77.010662080825441</v>
      </c>
      <c r="U61" s="10">
        <f>TI_EHG_E_E!U61+TI_EHG_CHP_E!U61+TI_EHG_H_E!U61+TI_EHG_EDHP!U61+TI_EHG_EB!U61+TI_EHG_EPS!U61+TI_EHG_DHEP!U61</f>
        <v>74.694153052450545</v>
      </c>
      <c r="V61" s="10">
        <f>TI_EHG_E_E!V61+TI_EHG_CHP_E!V61+TI_EHG_H_E!V61+TI_EHG_EDHP!V61+TI_EHG_EB!V61+TI_EHG_EPS!V61+TI_EHG_DHEP!V61</f>
        <v>73.289595872742893</v>
      </c>
      <c r="W61" s="10">
        <f>TI_EHG_E_E!W61+TI_EHG_CHP_E!W61+TI_EHG_H_E!W61+TI_EHG_EDHP!W61+TI_EHG_EB!W61+TI_EHG_EPS!W61+TI_EHG_DHEP!W61</f>
        <v>75.670937231298367</v>
      </c>
      <c r="X61" s="10">
        <f>TI_EHG_E_E!X61+TI_EHG_CHP_E!X61+TI_EHG_H_E!X61+TI_EHG_EDHP!X61+TI_EHG_EB!X61+TI_EHG_EPS!X61+TI_EHG_DHEP!X61</f>
        <v>79.990283748925194</v>
      </c>
    </row>
    <row r="62" spans="1:24" ht="11.25" customHeight="1" x14ac:dyDescent="0.2">
      <c r="A62" s="42" t="s">
        <v>111</v>
      </c>
      <c r="B62" s="9" t="s">
        <v>112</v>
      </c>
      <c r="C62" s="10">
        <f>TI_EHG_E_E!C62+TI_EHG_CHP_E!C62+TI_EHG_H_E!C62+TI_EHG_EDHP!C62+TI_EHG_EB!C62+TI_EHG_EPS!C62+TI_EHG_DHEP!C62</f>
        <v>87.130954428202912</v>
      </c>
      <c r="D62" s="10">
        <f>TI_EHG_E_E!D62+TI_EHG_CHP_E!D62+TI_EHG_H_E!D62+TI_EHG_EDHP!D62+TI_EHG_EB!D62+TI_EHG_EPS!D62+TI_EHG_DHEP!D62</f>
        <v>87.274290627687009</v>
      </c>
      <c r="E62" s="10">
        <f>TI_EHG_E_E!E62+TI_EHG_CHP_E!E62+TI_EHG_H_E!E62+TI_EHG_EDHP!E62+TI_EHG_EB!E62+TI_EHG_EPS!E62+TI_EHG_DHEP!E62</f>
        <v>91.143594153052447</v>
      </c>
      <c r="F62" s="10">
        <f>TI_EHG_E_E!F62+TI_EHG_CHP_E!F62+TI_EHG_H_E!F62+TI_EHG_EDHP!F62+TI_EHG_EB!F62+TI_EHG_EPS!F62+TI_EHG_DHEP!F62</f>
        <v>94.654600171969051</v>
      </c>
      <c r="G62" s="10">
        <f>TI_EHG_E_E!G62+TI_EHG_CHP_E!G62+TI_EHG_H_E!G62+TI_EHG_EDHP!G62+TI_EHG_EB!G62+TI_EHG_EPS!G62+TI_EHG_DHEP!G62</f>
        <v>94.58297506448838</v>
      </c>
      <c r="H62" s="10">
        <f>TI_EHG_E_E!H62+TI_EHG_CHP_E!H62+TI_EHG_H_E!H62+TI_EHG_EDHP!H62+TI_EHG_EB!H62+TI_EHG_EPS!H62+TI_EHG_DHEP!H62</f>
        <v>103.4919174548581</v>
      </c>
      <c r="I62" s="10">
        <f>TI_EHG_E_E!I62+TI_EHG_CHP_E!I62+TI_EHG_H_E!I62+TI_EHG_EDHP!I62+TI_EHG_EB!I62+TI_EHG_EPS!I62+TI_EHG_DHEP!I62</f>
        <v>100.3391229578676</v>
      </c>
      <c r="J62" s="10">
        <f>TI_EHG_E_E!J62+TI_EHG_CHP_E!J62+TI_EHG_H_E!J62+TI_EHG_EDHP!J62+TI_EHG_EB!J62+TI_EHG_EPS!J62+TI_EHG_DHEP!J62</f>
        <v>93.985898538263115</v>
      </c>
      <c r="K62" s="10">
        <f>TI_EHG_E_E!K62+TI_EHG_CHP_E!K62+TI_EHG_H_E!K62+TI_EHG_EDHP!K62+TI_EHG_EB!K62+TI_EHG_EPS!K62+TI_EHG_DHEP!K62</f>
        <v>91.382459157351676</v>
      </c>
      <c r="L62" s="10">
        <f>TI_EHG_E_E!L62+TI_EHG_CHP_E!L62+TI_EHG_H_E!L62+TI_EHG_EDHP!L62+TI_EHG_EB!L62+TI_EHG_EPS!L62+TI_EHG_DHEP!L62</f>
        <v>99.049355116079099</v>
      </c>
      <c r="M62" s="10">
        <f>TI_EHG_E_E!M62+TI_EHG_CHP_E!M62+TI_EHG_H_E!M62+TI_EHG_EDHP!M62+TI_EHG_EB!M62+TI_EHG_EPS!M62+TI_EHG_DHEP!M62</f>
        <v>95.896646603611345</v>
      </c>
      <c r="N62" s="10">
        <f>TI_EHG_E_E!N62+TI_EHG_CHP_E!N62+TI_EHG_H_E!N62+TI_EHG_EDHP!N62+TI_EHG_EB!N62+TI_EHG_EPS!N62+TI_EHG_DHEP!N62</f>
        <v>98.476182287188294</v>
      </c>
      <c r="O62" s="10">
        <f>TI_EHG_E_E!O62+TI_EHG_CHP_E!O62+TI_EHG_H_E!O62+TI_EHG_EDHP!O62+TI_EHG_EB!O62+TI_EHG_EPS!O62+TI_EHG_DHEP!O62</f>
        <v>85.960619088564044</v>
      </c>
      <c r="P62" s="10">
        <f>TI_EHG_E_E!P62+TI_EHG_CHP_E!P62+TI_EHG_H_E!P62+TI_EHG_EDHP!P62+TI_EHG_EB!P62+TI_EHG_EPS!P62+TI_EHG_DHEP!P62</f>
        <v>96.708684436801363</v>
      </c>
      <c r="Q62" s="10">
        <f>TI_EHG_E_E!Q62+TI_EHG_CHP_E!Q62+TI_EHG_H_E!Q62+TI_EHG_EDHP!Q62+TI_EHG_EB!Q62+TI_EHG_EPS!Q62+TI_EHG_DHEP!Q62</f>
        <v>81.75692175408426</v>
      </c>
      <c r="R62" s="10">
        <f>TI_EHG_E_E!R62+TI_EHG_CHP_E!R62+TI_EHG_H_E!R62+TI_EHG_EDHP!R62+TI_EHG_EB!R62+TI_EHG_EPS!R62+TI_EHG_DHEP!R62</f>
        <v>97.401375752364572</v>
      </c>
      <c r="S62" s="10">
        <f>TI_EHG_E_E!S62+TI_EHG_CHP_E!S62+TI_EHG_H_E!S62+TI_EHG_EDHP!S62+TI_EHG_EB!S62+TI_EHG_EPS!S62+TI_EHG_DHEP!S62</f>
        <v>103.6591573516767</v>
      </c>
      <c r="T62" s="10">
        <f>TI_EHG_E_E!T62+TI_EHG_CHP_E!T62+TI_EHG_H_E!T62+TI_EHG_EDHP!T62+TI_EHG_EB!T62+TI_EHG_EPS!T62+TI_EHG_DHEP!T62</f>
        <v>118.9665520206363</v>
      </c>
      <c r="U62" s="10">
        <f>TI_EHG_E_E!U62+TI_EHG_CHP_E!U62+TI_EHG_H_E!U62+TI_EHG_EDHP!U62+TI_EHG_EB!U62+TI_EHG_EPS!U62+TI_EHG_DHEP!U62</f>
        <v>110.55305245055889</v>
      </c>
      <c r="V62" s="10">
        <f>TI_EHG_E_E!V62+TI_EHG_CHP_E!V62+TI_EHG_H_E!V62+TI_EHG_EDHP!V62+TI_EHG_EB!V62+TI_EHG_EPS!V62+TI_EHG_DHEP!V62</f>
        <v>117.98503869303519</v>
      </c>
      <c r="W62" s="10">
        <f>TI_EHG_E_E!W62+TI_EHG_CHP_E!W62+TI_EHG_H_E!W62+TI_EHG_EDHP!W62+TI_EHG_EB!W62+TI_EHG_EPS!W62+TI_EHG_DHEP!W62</f>
        <v>111.5667239896818</v>
      </c>
      <c r="X62" s="10">
        <f>TI_EHG_E_E!X62+TI_EHG_CHP_E!X62+TI_EHG_H_E!X62+TI_EHG_EDHP!X62+TI_EHG_EB!X62+TI_EHG_EPS!X62+TI_EHG_DHEP!X62</f>
        <v>118.59939810834049</v>
      </c>
    </row>
    <row r="63" spans="1:24" ht="11.25" customHeight="1" x14ac:dyDescent="0.2">
      <c r="A63" s="42" t="s">
        <v>113</v>
      </c>
      <c r="B63" s="9" t="s">
        <v>114</v>
      </c>
      <c r="C63" s="10">
        <f>TI_EHG_E_E!C63+TI_EHG_CHP_E!C63+TI_EHG_H_E!C63+TI_EHG_EDHP!C63+TI_EHG_EB!C63+TI_EHG_EPS!C63+TI_EHG_DHEP!C63</f>
        <v>0</v>
      </c>
      <c r="D63" s="10">
        <f>TI_EHG_E_E!D63+TI_EHG_CHP_E!D63+TI_EHG_H_E!D63+TI_EHG_EDHP!D63+TI_EHG_EB!D63+TI_EHG_EPS!D63+TI_EHG_DHEP!D63</f>
        <v>0</v>
      </c>
      <c r="E63" s="10">
        <f>TI_EHG_E_E!E63+TI_EHG_CHP_E!E63+TI_EHG_H_E!E63+TI_EHG_EDHP!E63+TI_EHG_EB!E63+TI_EHG_EPS!E63+TI_EHG_DHEP!E63</f>
        <v>0</v>
      </c>
      <c r="F63" s="10">
        <f>TI_EHG_E_E!F63+TI_EHG_CHP_E!F63+TI_EHG_H_E!F63+TI_EHG_EDHP!F63+TI_EHG_EB!F63+TI_EHG_EPS!F63+TI_EHG_DHEP!F63</f>
        <v>0</v>
      </c>
      <c r="G63" s="10">
        <f>TI_EHG_E_E!G63+TI_EHG_CHP_E!G63+TI_EHG_H_E!G63+TI_EHG_EDHP!G63+TI_EHG_EB!G63+TI_EHG_EPS!G63+TI_EHG_DHEP!G63</f>
        <v>0</v>
      </c>
      <c r="H63" s="10">
        <f>TI_EHG_E_E!H63+TI_EHG_CHP_E!H63+TI_EHG_H_E!H63+TI_EHG_EDHP!H63+TI_EHG_EB!H63+TI_EHG_EPS!H63+TI_EHG_DHEP!H63</f>
        <v>0</v>
      </c>
      <c r="I63" s="10">
        <f>TI_EHG_E_E!I63+TI_EHG_CHP_E!I63+TI_EHG_H_E!I63+TI_EHG_EDHP!I63+TI_EHG_EB!I63+TI_EHG_EPS!I63+TI_EHG_DHEP!I63</f>
        <v>0</v>
      </c>
      <c r="J63" s="10">
        <f>TI_EHG_E_E!J63+TI_EHG_CHP_E!J63+TI_EHG_H_E!J63+TI_EHG_EDHP!J63+TI_EHG_EB!J63+TI_EHG_EPS!J63+TI_EHG_DHEP!J63</f>
        <v>0</v>
      </c>
      <c r="K63" s="10">
        <f>TI_EHG_E_E!K63+TI_EHG_CHP_E!K63+TI_EHG_H_E!K63+TI_EHG_EDHP!K63+TI_EHG_EB!K63+TI_EHG_EPS!K63+TI_EHG_DHEP!K63</f>
        <v>0</v>
      </c>
      <c r="L63" s="10">
        <f>TI_EHG_E_E!L63+TI_EHG_CHP_E!L63+TI_EHG_H_E!L63+TI_EHG_EDHP!L63+TI_EHG_EB!L63+TI_EHG_EPS!L63+TI_EHG_DHEP!L63</f>
        <v>0</v>
      </c>
      <c r="M63" s="10">
        <f>TI_EHG_E_E!M63+TI_EHG_CHP_E!M63+TI_EHG_H_E!M63+TI_EHG_EDHP!M63+TI_EHG_EB!M63+TI_EHG_EPS!M63+TI_EHG_DHEP!M63</f>
        <v>0</v>
      </c>
      <c r="N63" s="10">
        <f>TI_EHG_E_E!N63+TI_EHG_CHP_E!N63+TI_EHG_H_E!N63+TI_EHG_EDHP!N63+TI_EHG_EB!N63+TI_EHG_EPS!N63+TI_EHG_DHEP!N63</f>
        <v>0</v>
      </c>
      <c r="O63" s="10">
        <f>TI_EHG_E_E!O63+TI_EHG_CHP_E!O63+TI_EHG_H_E!O63+TI_EHG_EDHP!O63+TI_EHG_EB!O63+TI_EHG_EPS!O63+TI_EHG_DHEP!O63</f>
        <v>0</v>
      </c>
      <c r="P63" s="10">
        <f>TI_EHG_E_E!P63+TI_EHG_CHP_E!P63+TI_EHG_H_E!P63+TI_EHG_EDHP!P63+TI_EHG_EB!P63+TI_EHG_EPS!P63+TI_EHG_DHEP!P63</f>
        <v>0</v>
      </c>
      <c r="Q63" s="10">
        <f>TI_EHG_E_E!Q63+TI_EHG_CHP_E!Q63+TI_EHG_H_E!Q63+TI_EHG_EDHP!Q63+TI_EHG_EB!Q63+TI_EHG_EPS!Q63+TI_EHG_DHEP!Q63</f>
        <v>0</v>
      </c>
      <c r="R63" s="10">
        <f>TI_EHG_E_E!R63+TI_EHG_CHP_E!R63+TI_EHG_H_E!R63+TI_EHG_EDHP!R63+TI_EHG_EB!R63+TI_EHG_EPS!R63+TI_EHG_DHEP!R63</f>
        <v>0</v>
      </c>
      <c r="S63" s="10">
        <f>TI_EHG_E_E!S63+TI_EHG_CHP_E!S63+TI_EHG_H_E!S63+TI_EHG_EDHP!S63+TI_EHG_EB!S63+TI_EHG_EPS!S63+TI_EHG_DHEP!S63</f>
        <v>0</v>
      </c>
      <c r="T63" s="10">
        <f>TI_EHG_E_E!T63+TI_EHG_CHP_E!T63+TI_EHG_H_E!T63+TI_EHG_EDHP!T63+TI_EHG_EB!T63+TI_EHG_EPS!T63+TI_EHG_DHEP!T63</f>
        <v>0</v>
      </c>
      <c r="U63" s="10">
        <f>TI_EHG_E_E!U63+TI_EHG_CHP_E!U63+TI_EHG_H_E!U63+TI_EHG_EDHP!U63+TI_EHG_EB!U63+TI_EHG_EPS!U63+TI_EHG_DHEP!U63</f>
        <v>0</v>
      </c>
      <c r="V63" s="10">
        <f>TI_EHG_E_E!V63+TI_EHG_CHP_E!V63+TI_EHG_H_E!V63+TI_EHG_EDHP!V63+TI_EHG_EB!V63+TI_EHG_EPS!V63+TI_EHG_DHEP!V63</f>
        <v>0</v>
      </c>
      <c r="W63" s="10">
        <f>TI_EHG_E_E!W63+TI_EHG_CHP_E!W63+TI_EHG_H_E!W63+TI_EHG_EDHP!W63+TI_EHG_EB!W63+TI_EHG_EPS!W63+TI_EHG_DHEP!W63</f>
        <v>0</v>
      </c>
      <c r="X63" s="10">
        <f>TI_EHG_E_E!X63+TI_EHG_CHP_E!X63+TI_EHG_H_E!X63+TI_EHG_EDHP!X63+TI_EHG_EB!X63+TI_EHG_EPS!X63+TI_EHG_DHEP!X63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TI_EHG_E_E!C64+TI_EHG_CHP_E!C64+TI_EHG_H_E!C64+TI_EHG_EDHP!C64+TI_EHG_EB!C64+TI_EHG_EPS!C64+TI_EHG_DHEP!C64</f>
        <v>0</v>
      </c>
      <c r="D64" s="10">
        <f>TI_EHG_E_E!D64+TI_EHG_CHP_E!D64+TI_EHG_H_E!D64+TI_EHG_EDHP!D64+TI_EHG_EB!D64+TI_EHG_EPS!D64+TI_EHG_DHEP!D64</f>
        <v>0</v>
      </c>
      <c r="E64" s="10">
        <f>TI_EHG_E_E!E64+TI_EHG_CHP_E!E64+TI_EHG_H_E!E64+TI_EHG_EDHP!E64+TI_EHG_EB!E64+TI_EHG_EPS!E64+TI_EHG_DHEP!E64</f>
        <v>0</v>
      </c>
      <c r="F64" s="10">
        <f>TI_EHG_E_E!F64+TI_EHG_CHP_E!F64+TI_EHG_H_E!F64+TI_EHG_EDHP!F64+TI_EHG_EB!F64+TI_EHG_EPS!F64+TI_EHG_DHEP!F64</f>
        <v>0</v>
      </c>
      <c r="G64" s="10">
        <f>TI_EHG_E_E!G64+TI_EHG_CHP_E!G64+TI_EHG_H_E!G64+TI_EHG_EDHP!G64+TI_EHG_EB!G64+TI_EHG_EPS!G64+TI_EHG_DHEP!G64</f>
        <v>0</v>
      </c>
      <c r="H64" s="10">
        <f>TI_EHG_E_E!H64+TI_EHG_CHP_E!H64+TI_EHG_H_E!H64+TI_EHG_EDHP!H64+TI_EHG_EB!H64+TI_EHG_EPS!H64+TI_EHG_DHEP!H64</f>
        <v>0</v>
      </c>
      <c r="I64" s="10">
        <f>TI_EHG_E_E!I64+TI_EHG_CHP_E!I64+TI_EHG_H_E!I64+TI_EHG_EDHP!I64+TI_EHG_EB!I64+TI_EHG_EPS!I64+TI_EHG_DHEP!I64</f>
        <v>0</v>
      </c>
      <c r="J64" s="10">
        <f>TI_EHG_E_E!J64+TI_EHG_CHP_E!J64+TI_EHG_H_E!J64+TI_EHG_EDHP!J64+TI_EHG_EB!J64+TI_EHG_EPS!J64+TI_EHG_DHEP!J64</f>
        <v>0</v>
      </c>
      <c r="K64" s="10">
        <f>TI_EHG_E_E!K64+TI_EHG_CHP_E!K64+TI_EHG_H_E!K64+TI_EHG_EDHP!K64+TI_EHG_EB!K64+TI_EHG_EPS!K64+TI_EHG_DHEP!K64</f>
        <v>0</v>
      </c>
      <c r="L64" s="10">
        <f>TI_EHG_E_E!L64+TI_EHG_CHP_E!L64+TI_EHG_H_E!L64+TI_EHG_EDHP!L64+TI_EHG_EB!L64+TI_EHG_EPS!L64+TI_EHG_DHEP!L64</f>
        <v>0</v>
      </c>
      <c r="M64" s="10">
        <f>TI_EHG_E_E!M64+TI_EHG_CHP_E!M64+TI_EHG_H_E!M64+TI_EHG_EDHP!M64+TI_EHG_EB!M64+TI_EHG_EPS!M64+TI_EHG_DHEP!M64</f>
        <v>0</v>
      </c>
      <c r="N64" s="10">
        <f>TI_EHG_E_E!N64+TI_EHG_CHP_E!N64+TI_EHG_H_E!N64+TI_EHG_EDHP!N64+TI_EHG_EB!N64+TI_EHG_EPS!N64+TI_EHG_DHEP!N64</f>
        <v>0</v>
      </c>
      <c r="O64" s="10">
        <f>TI_EHG_E_E!O64+TI_EHG_CHP_E!O64+TI_EHG_H_E!O64+TI_EHG_EDHP!O64+TI_EHG_EB!O64+TI_EHG_EPS!O64+TI_EHG_DHEP!O64</f>
        <v>0</v>
      </c>
      <c r="P64" s="10">
        <f>TI_EHG_E_E!P64+TI_EHG_CHP_E!P64+TI_EHG_H_E!P64+TI_EHG_EDHP!P64+TI_EHG_EB!P64+TI_EHG_EPS!P64+TI_EHG_DHEP!P64</f>
        <v>0</v>
      </c>
      <c r="Q64" s="10">
        <f>TI_EHG_E_E!Q64+TI_EHG_CHP_E!Q64+TI_EHG_H_E!Q64+TI_EHG_EDHP!Q64+TI_EHG_EB!Q64+TI_EHG_EPS!Q64+TI_EHG_DHEP!Q64</f>
        <v>0</v>
      </c>
      <c r="R64" s="10">
        <f>TI_EHG_E_E!R64+TI_EHG_CHP_E!R64+TI_EHG_H_E!R64+TI_EHG_EDHP!R64+TI_EHG_EB!R64+TI_EHG_EPS!R64+TI_EHG_DHEP!R64</f>
        <v>0</v>
      </c>
      <c r="S64" s="10">
        <f>TI_EHG_E_E!S64+TI_EHG_CHP_E!S64+TI_EHG_H_E!S64+TI_EHG_EDHP!S64+TI_EHG_EB!S64+TI_EHG_EPS!S64+TI_EHG_DHEP!S64</f>
        <v>0</v>
      </c>
      <c r="T64" s="10">
        <f>TI_EHG_E_E!T64+TI_EHG_CHP_E!T64+TI_EHG_H_E!T64+TI_EHG_EDHP!T64+TI_EHG_EB!T64+TI_EHG_EPS!T64+TI_EHG_DHEP!T64</f>
        <v>0</v>
      </c>
      <c r="U64" s="10">
        <f>TI_EHG_E_E!U64+TI_EHG_CHP_E!U64+TI_EHG_H_E!U64+TI_EHG_EDHP!U64+TI_EHG_EB!U64+TI_EHG_EPS!U64+TI_EHG_DHEP!U64</f>
        <v>0</v>
      </c>
      <c r="V64" s="10">
        <f>TI_EHG_E_E!V64+TI_EHG_CHP_E!V64+TI_EHG_H_E!V64+TI_EHG_EDHP!V64+TI_EHG_EB!V64+TI_EHG_EPS!V64+TI_EHG_DHEP!V64</f>
        <v>0</v>
      </c>
      <c r="W64" s="10">
        <f>TI_EHG_E_E!W64+TI_EHG_CHP_E!W64+TI_EHG_H_E!W64+TI_EHG_EDHP!W64+TI_EHG_EB!W64+TI_EHG_EPS!W64+TI_EHG_DHEP!W64</f>
        <v>0</v>
      </c>
      <c r="X64" s="10">
        <f>TI_EHG_E_E!X64+TI_EHG_CHP_E!X64+TI_EHG_H_E!X64+TI_EHG_EDHP!X64+TI_EHG_EB!X64+TI_EHG_EPS!X64+TI_EHG_DHEP!X64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TI_EHG_E_E!C65+TI_EHG_CHP_E!C65+TI_EHG_H_E!C65+TI_EHG_EDHP!C65+TI_EHG_EB!C65+TI_EHG_EPS!C65+TI_EHG_DHEP!C65</f>
        <v>0</v>
      </c>
      <c r="D65" s="10">
        <f>TI_EHG_E_E!D65+TI_EHG_CHP_E!D65+TI_EHG_H_E!D65+TI_EHG_EDHP!D65+TI_EHG_EB!D65+TI_EHG_EPS!D65+TI_EHG_DHEP!D65</f>
        <v>0</v>
      </c>
      <c r="E65" s="10">
        <f>TI_EHG_E_E!E65+TI_EHG_CHP_E!E65+TI_EHG_H_E!E65+TI_EHG_EDHP!E65+TI_EHG_EB!E65+TI_EHG_EPS!E65+TI_EHG_DHEP!E65</f>
        <v>0</v>
      </c>
      <c r="F65" s="10">
        <f>TI_EHG_E_E!F65+TI_EHG_CHP_E!F65+TI_EHG_H_E!F65+TI_EHG_EDHP!F65+TI_EHG_EB!F65+TI_EHG_EPS!F65+TI_EHG_DHEP!F65</f>
        <v>0</v>
      </c>
      <c r="G65" s="10">
        <f>TI_EHG_E_E!G65+TI_EHG_CHP_E!G65+TI_EHG_H_E!G65+TI_EHG_EDHP!G65+TI_EHG_EB!G65+TI_EHG_EPS!G65+TI_EHG_DHEP!G65</f>
        <v>0</v>
      </c>
      <c r="H65" s="10">
        <f>TI_EHG_E_E!H65+TI_EHG_CHP_E!H65+TI_EHG_H_E!H65+TI_EHG_EDHP!H65+TI_EHG_EB!H65+TI_EHG_EPS!H65+TI_EHG_DHEP!H65</f>
        <v>0</v>
      </c>
      <c r="I65" s="10">
        <f>TI_EHG_E_E!I65+TI_EHG_CHP_E!I65+TI_EHG_H_E!I65+TI_EHG_EDHP!I65+TI_EHG_EB!I65+TI_EHG_EPS!I65+TI_EHG_DHEP!I65</f>
        <v>0</v>
      </c>
      <c r="J65" s="10">
        <f>TI_EHG_E_E!J65+TI_EHG_CHP_E!J65+TI_EHG_H_E!J65+TI_EHG_EDHP!J65+TI_EHG_EB!J65+TI_EHG_EPS!J65+TI_EHG_DHEP!J65</f>
        <v>0</v>
      </c>
      <c r="K65" s="10">
        <f>TI_EHG_E_E!K65+TI_EHG_CHP_E!K65+TI_EHG_H_E!K65+TI_EHG_EDHP!K65+TI_EHG_EB!K65+TI_EHG_EPS!K65+TI_EHG_DHEP!K65</f>
        <v>0</v>
      </c>
      <c r="L65" s="10">
        <f>TI_EHG_E_E!L65+TI_EHG_CHP_E!L65+TI_EHG_H_E!L65+TI_EHG_EDHP!L65+TI_EHG_EB!L65+TI_EHG_EPS!L65+TI_EHG_DHEP!L65</f>
        <v>0</v>
      </c>
      <c r="M65" s="10">
        <f>TI_EHG_E_E!M65+TI_EHG_CHP_E!M65+TI_EHG_H_E!M65+TI_EHG_EDHP!M65+TI_EHG_EB!M65+TI_EHG_EPS!M65+TI_EHG_DHEP!M65</f>
        <v>0</v>
      </c>
      <c r="N65" s="10">
        <f>TI_EHG_E_E!N65+TI_EHG_CHP_E!N65+TI_EHG_H_E!N65+TI_EHG_EDHP!N65+TI_EHG_EB!N65+TI_EHG_EPS!N65+TI_EHG_DHEP!N65</f>
        <v>0</v>
      </c>
      <c r="O65" s="10">
        <f>TI_EHG_E_E!O65+TI_EHG_CHP_E!O65+TI_EHG_H_E!O65+TI_EHG_EDHP!O65+TI_EHG_EB!O65+TI_EHG_EPS!O65+TI_EHG_DHEP!O65</f>
        <v>0</v>
      </c>
      <c r="P65" s="10">
        <f>TI_EHG_E_E!P65+TI_EHG_CHP_E!P65+TI_EHG_H_E!P65+TI_EHG_EDHP!P65+TI_EHG_EB!P65+TI_EHG_EPS!P65+TI_EHG_DHEP!P65</f>
        <v>0</v>
      </c>
      <c r="Q65" s="10">
        <f>TI_EHG_E_E!Q65+TI_EHG_CHP_E!Q65+TI_EHG_H_E!Q65+TI_EHG_EDHP!Q65+TI_EHG_EB!Q65+TI_EHG_EPS!Q65+TI_EHG_DHEP!Q65</f>
        <v>0</v>
      </c>
      <c r="R65" s="10">
        <f>TI_EHG_E_E!R65+TI_EHG_CHP_E!R65+TI_EHG_H_E!R65+TI_EHG_EDHP!R65+TI_EHG_EB!R65+TI_EHG_EPS!R65+TI_EHG_DHEP!R65</f>
        <v>0</v>
      </c>
      <c r="S65" s="10">
        <f>TI_EHG_E_E!S65+TI_EHG_CHP_E!S65+TI_EHG_H_E!S65+TI_EHG_EDHP!S65+TI_EHG_EB!S65+TI_EHG_EPS!S65+TI_EHG_DHEP!S65</f>
        <v>0</v>
      </c>
      <c r="T65" s="10">
        <f>TI_EHG_E_E!T65+TI_EHG_CHP_E!T65+TI_EHG_H_E!T65+TI_EHG_EDHP!T65+TI_EHG_EB!T65+TI_EHG_EPS!T65+TI_EHG_DHEP!T65</f>
        <v>0</v>
      </c>
      <c r="U65" s="10">
        <f>TI_EHG_E_E!U65+TI_EHG_CHP_E!U65+TI_EHG_H_E!U65+TI_EHG_EDHP!U65+TI_EHG_EB!U65+TI_EHG_EPS!U65+TI_EHG_DHEP!U65</f>
        <v>0</v>
      </c>
      <c r="V65" s="10">
        <f>TI_EHG_E_E!V65+TI_EHG_CHP_E!V65+TI_EHG_H_E!V65+TI_EHG_EDHP!V65+TI_EHG_EB!V65+TI_EHG_EPS!V65+TI_EHG_DHEP!V65</f>
        <v>0</v>
      </c>
      <c r="W65" s="10">
        <f>TI_EHG_E_E!W65+TI_EHG_CHP_E!W65+TI_EHG_H_E!W65+TI_EHG_EDHP!W65+TI_EHG_EB!W65+TI_EHG_EPS!W65+TI_EHG_DHEP!W65</f>
        <v>0</v>
      </c>
      <c r="X65" s="10">
        <f>TI_EHG_E_E!X65+TI_EHG_CHP_E!X65+TI_EHG_H_E!X65+TI_EHG_EDHP!X65+TI_EHG_EB!X65+TI_EHG_EPS!X65+TI_EHG_DHEP!X65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TI_EHG_E_E!C66+TI_EHG_CHP_E!C66+TI_EHG_H_E!C66+TI_EHG_EDHP!C66+TI_EHG_EB!C66+TI_EHG_EPS!C66+TI_EHG_DHEP!C66</f>
        <v>0</v>
      </c>
      <c r="D66" s="10">
        <f>TI_EHG_E_E!D66+TI_EHG_CHP_E!D66+TI_EHG_H_E!D66+TI_EHG_EDHP!D66+TI_EHG_EB!D66+TI_EHG_EPS!D66+TI_EHG_DHEP!D66</f>
        <v>0</v>
      </c>
      <c r="E66" s="10">
        <f>TI_EHG_E_E!E66+TI_EHG_CHP_E!E66+TI_EHG_H_E!E66+TI_EHG_EDHP!E66+TI_EHG_EB!E66+TI_EHG_EPS!E66+TI_EHG_DHEP!E66</f>
        <v>0</v>
      </c>
      <c r="F66" s="10">
        <f>TI_EHG_E_E!F66+TI_EHG_CHP_E!F66+TI_EHG_H_E!F66+TI_EHG_EDHP!F66+TI_EHG_EB!F66+TI_EHG_EPS!F66+TI_EHG_DHEP!F66</f>
        <v>0</v>
      </c>
      <c r="G66" s="10">
        <f>TI_EHG_E_E!G66+TI_EHG_CHP_E!G66+TI_EHG_H_E!G66+TI_EHG_EDHP!G66+TI_EHG_EB!G66+TI_EHG_EPS!G66+TI_EHG_DHEP!G66</f>
        <v>0</v>
      </c>
      <c r="H66" s="10">
        <f>TI_EHG_E_E!H66+TI_EHG_CHP_E!H66+TI_EHG_H_E!H66+TI_EHG_EDHP!H66+TI_EHG_EB!H66+TI_EHG_EPS!H66+TI_EHG_DHEP!H66</f>
        <v>0</v>
      </c>
      <c r="I66" s="10">
        <f>TI_EHG_E_E!I66+TI_EHG_CHP_E!I66+TI_EHG_H_E!I66+TI_EHG_EDHP!I66+TI_EHG_EB!I66+TI_EHG_EPS!I66+TI_EHG_DHEP!I66</f>
        <v>0</v>
      </c>
      <c r="J66" s="10">
        <f>TI_EHG_E_E!J66+TI_EHG_CHP_E!J66+TI_EHG_H_E!J66+TI_EHG_EDHP!J66+TI_EHG_EB!J66+TI_EHG_EPS!J66+TI_EHG_DHEP!J66</f>
        <v>0</v>
      </c>
      <c r="K66" s="10">
        <f>TI_EHG_E_E!K66+TI_EHG_CHP_E!K66+TI_EHG_H_E!K66+TI_EHG_EDHP!K66+TI_EHG_EB!K66+TI_EHG_EPS!K66+TI_EHG_DHEP!K66</f>
        <v>0</v>
      </c>
      <c r="L66" s="10">
        <f>TI_EHG_E_E!L66+TI_EHG_CHP_E!L66+TI_EHG_H_E!L66+TI_EHG_EDHP!L66+TI_EHG_EB!L66+TI_EHG_EPS!L66+TI_EHG_DHEP!L66</f>
        <v>0</v>
      </c>
      <c r="M66" s="10">
        <f>TI_EHG_E_E!M66+TI_EHG_CHP_E!M66+TI_EHG_H_E!M66+TI_EHG_EDHP!M66+TI_EHG_EB!M66+TI_EHG_EPS!M66+TI_EHG_DHEP!M66</f>
        <v>0</v>
      </c>
      <c r="N66" s="10">
        <f>TI_EHG_E_E!N66+TI_EHG_CHP_E!N66+TI_EHG_H_E!N66+TI_EHG_EDHP!N66+TI_EHG_EB!N66+TI_EHG_EPS!N66+TI_EHG_DHEP!N66</f>
        <v>0</v>
      </c>
      <c r="O66" s="10">
        <f>TI_EHG_E_E!O66+TI_EHG_CHP_E!O66+TI_EHG_H_E!O66+TI_EHG_EDHP!O66+TI_EHG_EB!O66+TI_EHG_EPS!O66+TI_EHG_DHEP!O66</f>
        <v>0</v>
      </c>
      <c r="P66" s="10">
        <f>TI_EHG_E_E!P66+TI_EHG_CHP_E!P66+TI_EHG_H_E!P66+TI_EHG_EDHP!P66+TI_EHG_EB!P66+TI_EHG_EPS!P66+TI_EHG_DHEP!P66</f>
        <v>0.88374892519346515</v>
      </c>
      <c r="Q66" s="10">
        <f>TI_EHG_E_E!Q66+TI_EHG_CHP_E!Q66+TI_EHG_H_E!Q66+TI_EHG_EDHP!Q66+TI_EHG_EB!Q66+TI_EHG_EPS!Q66+TI_EHG_DHEP!Q66</f>
        <v>0.88374892519346515</v>
      </c>
      <c r="R66" s="10">
        <f>TI_EHG_E_E!R66+TI_EHG_CHP_E!R66+TI_EHG_H_E!R66+TI_EHG_EDHP!R66+TI_EHG_EB!R66+TI_EHG_EPS!R66+TI_EHG_DHEP!R66</f>
        <v>1.7674978503869301</v>
      </c>
      <c r="S66" s="10">
        <f>TI_EHG_E_E!S66+TI_EHG_CHP_E!S66+TI_EHG_H_E!S66+TI_EHG_EDHP!S66+TI_EHG_EB!S66+TI_EHG_EPS!S66+TI_EHG_DHEP!S66</f>
        <v>0.88374892519346515</v>
      </c>
      <c r="T66" s="10">
        <f>TI_EHG_E_E!T66+TI_EHG_CHP_E!T66+TI_EHG_H_E!T66+TI_EHG_EDHP!T66+TI_EHG_EB!T66+TI_EHG_EPS!T66+TI_EHG_DHEP!T66</f>
        <v>0.99157351676698191</v>
      </c>
      <c r="U66" s="10">
        <f>TI_EHG_E_E!U66+TI_EHG_CHP_E!U66+TI_EHG_H_E!U66+TI_EHG_EDHP!U66+TI_EHG_EB!U66+TI_EHG_EPS!U66+TI_EHG_DHEP!U66</f>
        <v>0.99423903697334481</v>
      </c>
      <c r="V66" s="10">
        <f>TI_EHG_E_E!V66+TI_EHG_CHP_E!V66+TI_EHG_H_E!V66+TI_EHG_EDHP!V66+TI_EHG_EB!V66+TI_EHG_EPS!V66+TI_EHG_DHEP!V66</f>
        <v>0.95528804815133272</v>
      </c>
      <c r="W66" s="10">
        <f>TI_EHG_E_E!W66+TI_EHG_CHP_E!W66+TI_EHG_H_E!W66+TI_EHG_EDHP!W66+TI_EHG_EB!W66+TI_EHG_EPS!W66+TI_EHG_DHEP!W66</f>
        <v>0.95975924333619944</v>
      </c>
      <c r="X66" s="10">
        <f>TI_EHG_E_E!X66+TI_EHG_CHP_E!X66+TI_EHG_H_E!X66+TI_EHG_EDHP!X66+TI_EHG_EB!X66+TI_EHG_EPS!X66+TI_EHG_DHEP!X66</f>
        <v>1.2539122957867586</v>
      </c>
    </row>
    <row r="67" spans="1:24" ht="11.25" customHeight="1" x14ac:dyDescent="0.2">
      <c r="A67" s="42" t="s">
        <v>121</v>
      </c>
      <c r="B67" s="9" t="s">
        <v>122</v>
      </c>
      <c r="C67" s="10">
        <f>TI_EHG_E_E!C67+TI_EHG_CHP_E!C67+TI_EHG_H_E!C67+TI_EHG_EDHP!C67+TI_EHG_EB!C67+TI_EHG_EPS!C67+TI_EHG_DHEP!C67</f>
        <v>0</v>
      </c>
      <c r="D67" s="10">
        <f>TI_EHG_E_E!D67+TI_EHG_CHP_E!D67+TI_EHG_H_E!D67+TI_EHG_EDHP!D67+TI_EHG_EB!D67+TI_EHG_EPS!D67+TI_EHG_DHEP!D67</f>
        <v>0</v>
      </c>
      <c r="E67" s="10">
        <f>TI_EHG_E_E!E67+TI_EHG_CHP_E!E67+TI_EHG_H_E!E67+TI_EHG_EDHP!E67+TI_EHG_EB!E67+TI_EHG_EPS!E67+TI_EHG_DHEP!E67</f>
        <v>0</v>
      </c>
      <c r="F67" s="10">
        <f>TI_EHG_E_E!F67+TI_EHG_CHP_E!F67+TI_EHG_H_E!F67+TI_EHG_EDHP!F67+TI_EHG_EB!F67+TI_EHG_EPS!F67+TI_EHG_DHEP!F67</f>
        <v>0</v>
      </c>
      <c r="G67" s="10">
        <f>TI_EHG_E_E!G67+TI_EHG_CHP_E!G67+TI_EHG_H_E!G67+TI_EHG_EDHP!G67+TI_EHG_EB!G67+TI_EHG_EPS!G67+TI_EHG_DHEP!G67</f>
        <v>0</v>
      </c>
      <c r="H67" s="10">
        <f>TI_EHG_E_E!H67+TI_EHG_CHP_E!H67+TI_EHG_H_E!H67+TI_EHG_EDHP!H67+TI_EHG_EB!H67+TI_EHG_EPS!H67+TI_EHG_DHEP!H67</f>
        <v>0</v>
      </c>
      <c r="I67" s="10">
        <f>TI_EHG_E_E!I67+TI_EHG_CHP_E!I67+TI_EHG_H_E!I67+TI_EHG_EDHP!I67+TI_EHG_EB!I67+TI_EHG_EPS!I67+TI_EHG_DHEP!I67</f>
        <v>0</v>
      </c>
      <c r="J67" s="10">
        <f>TI_EHG_E_E!J67+TI_EHG_CHP_E!J67+TI_EHG_H_E!J67+TI_EHG_EDHP!J67+TI_EHG_EB!J67+TI_EHG_EPS!J67+TI_EHG_DHEP!J67</f>
        <v>0</v>
      </c>
      <c r="K67" s="10">
        <f>TI_EHG_E_E!K67+TI_EHG_CHP_E!K67+TI_EHG_H_E!K67+TI_EHG_EDHP!K67+TI_EHG_EB!K67+TI_EHG_EPS!K67+TI_EHG_DHEP!K67</f>
        <v>0</v>
      </c>
      <c r="L67" s="10">
        <f>TI_EHG_E_E!L67+TI_EHG_CHP_E!L67+TI_EHG_H_E!L67+TI_EHG_EDHP!L67+TI_EHG_EB!L67+TI_EHG_EPS!L67+TI_EHG_DHEP!L67</f>
        <v>0</v>
      </c>
      <c r="M67" s="10">
        <f>TI_EHG_E_E!M67+TI_EHG_CHP_E!M67+TI_EHG_H_E!M67+TI_EHG_EDHP!M67+TI_EHG_EB!M67+TI_EHG_EPS!M67+TI_EHG_DHEP!M67</f>
        <v>0</v>
      </c>
      <c r="N67" s="10">
        <f>TI_EHG_E_E!N67+TI_EHG_CHP_E!N67+TI_EHG_H_E!N67+TI_EHG_EDHP!N67+TI_EHG_EB!N67+TI_EHG_EPS!N67+TI_EHG_DHEP!N67</f>
        <v>0</v>
      </c>
      <c r="O67" s="10">
        <f>TI_EHG_E_E!O67+TI_EHG_CHP_E!O67+TI_EHG_H_E!O67+TI_EHG_EDHP!O67+TI_EHG_EB!O67+TI_EHG_EPS!O67+TI_EHG_DHEP!O67</f>
        <v>0</v>
      </c>
      <c r="P67" s="10">
        <f>TI_EHG_E_E!P67+TI_EHG_CHP_E!P67+TI_EHG_H_E!P67+TI_EHG_EDHP!P67+TI_EHG_EB!P67+TI_EHG_EPS!P67+TI_EHG_DHEP!P67</f>
        <v>0</v>
      </c>
      <c r="Q67" s="10">
        <f>TI_EHG_E_E!Q67+TI_EHG_CHP_E!Q67+TI_EHG_H_E!Q67+TI_EHG_EDHP!Q67+TI_EHG_EB!Q67+TI_EHG_EPS!Q67+TI_EHG_DHEP!Q67</f>
        <v>0</v>
      </c>
      <c r="R67" s="10">
        <f>TI_EHG_E_E!R67+TI_EHG_CHP_E!R67+TI_EHG_H_E!R67+TI_EHG_EDHP!R67+TI_EHG_EB!R67+TI_EHG_EPS!R67+TI_EHG_DHEP!R67</f>
        <v>0</v>
      </c>
      <c r="S67" s="10">
        <f>TI_EHG_E_E!S67+TI_EHG_CHP_E!S67+TI_EHG_H_E!S67+TI_EHG_EDHP!S67+TI_EHG_EB!S67+TI_EHG_EPS!S67+TI_EHG_DHEP!S67</f>
        <v>0</v>
      </c>
      <c r="T67" s="10">
        <f>TI_EHG_E_E!T67+TI_EHG_CHP_E!T67+TI_EHG_H_E!T67+TI_EHG_EDHP!T67+TI_EHG_EB!T67+TI_EHG_EPS!T67+TI_EHG_DHEP!T67</f>
        <v>0</v>
      </c>
      <c r="U67" s="10">
        <f>TI_EHG_E_E!U67+TI_EHG_CHP_E!U67+TI_EHG_H_E!U67+TI_EHG_EDHP!U67+TI_EHG_EB!U67+TI_EHG_EPS!U67+TI_EHG_DHEP!U67</f>
        <v>0</v>
      </c>
      <c r="V67" s="10">
        <f>TI_EHG_E_E!V67+TI_EHG_CHP_E!V67+TI_EHG_H_E!V67+TI_EHG_EDHP!V67+TI_EHG_EB!V67+TI_EHG_EPS!V67+TI_EHG_DHEP!V67</f>
        <v>0</v>
      </c>
      <c r="W67" s="10">
        <f>TI_EHG_E_E!W67+TI_EHG_CHP_E!W67+TI_EHG_H_E!W67+TI_EHG_EDHP!W67+TI_EHG_EB!W67+TI_EHG_EPS!W67+TI_EHG_DHEP!W67</f>
        <v>0</v>
      </c>
      <c r="X67" s="10">
        <f>TI_EHG_E_E!X67+TI_EHG_CHP_E!X67+TI_EHG_H_E!X67+TI_EHG_EDHP!X67+TI_EHG_EB!X67+TI_EHG_EPS!X67+TI_EHG_DHEP!X67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TI_EHG_E_E!C68+TI_EHG_CHP_E!C68+TI_EHG_H_E!C68+TI_EHG_EDHP!C68+TI_EHG_EB!C68+TI_EHG_EPS!C68+TI_EHG_DHEP!C68</f>
        <v>0</v>
      </c>
      <c r="D68" s="10">
        <f>TI_EHG_E_E!D68+TI_EHG_CHP_E!D68+TI_EHG_H_E!D68+TI_EHG_EDHP!D68+TI_EHG_EB!D68+TI_EHG_EPS!D68+TI_EHG_DHEP!D68</f>
        <v>0</v>
      </c>
      <c r="E68" s="10">
        <f>TI_EHG_E_E!E68+TI_EHG_CHP_E!E68+TI_EHG_H_E!E68+TI_EHG_EDHP!E68+TI_EHG_EB!E68+TI_EHG_EPS!E68+TI_EHG_DHEP!E68</f>
        <v>0</v>
      </c>
      <c r="F68" s="10">
        <f>TI_EHG_E_E!F68+TI_EHG_CHP_E!F68+TI_EHG_H_E!F68+TI_EHG_EDHP!F68+TI_EHG_EB!F68+TI_EHG_EPS!F68+TI_EHG_DHEP!F68</f>
        <v>0</v>
      </c>
      <c r="G68" s="10">
        <f>TI_EHG_E_E!G68+TI_EHG_CHP_E!G68+TI_EHG_H_E!G68+TI_EHG_EDHP!G68+TI_EHG_EB!G68+TI_EHG_EPS!G68+TI_EHG_DHEP!G68</f>
        <v>0</v>
      </c>
      <c r="H68" s="10">
        <f>TI_EHG_E_E!H68+TI_EHG_CHP_E!H68+TI_EHG_H_E!H68+TI_EHG_EDHP!H68+TI_EHG_EB!H68+TI_EHG_EPS!H68+TI_EHG_DHEP!H68</f>
        <v>0</v>
      </c>
      <c r="I68" s="10">
        <f>TI_EHG_E_E!I68+TI_EHG_CHP_E!I68+TI_EHG_H_E!I68+TI_EHG_EDHP!I68+TI_EHG_EB!I68+TI_EHG_EPS!I68+TI_EHG_DHEP!I68</f>
        <v>0</v>
      </c>
      <c r="J68" s="10">
        <f>TI_EHG_E_E!J68+TI_EHG_CHP_E!J68+TI_EHG_H_E!J68+TI_EHG_EDHP!J68+TI_EHG_EB!J68+TI_EHG_EPS!J68+TI_EHG_DHEP!J68</f>
        <v>0</v>
      </c>
      <c r="K68" s="10">
        <f>TI_EHG_E_E!K68+TI_EHG_CHP_E!K68+TI_EHG_H_E!K68+TI_EHG_EDHP!K68+TI_EHG_EB!K68+TI_EHG_EPS!K68+TI_EHG_DHEP!K68</f>
        <v>0</v>
      </c>
      <c r="L68" s="10">
        <f>TI_EHG_E_E!L68+TI_EHG_CHP_E!L68+TI_EHG_H_E!L68+TI_EHG_EDHP!L68+TI_EHG_EB!L68+TI_EHG_EPS!L68+TI_EHG_DHEP!L68</f>
        <v>0</v>
      </c>
      <c r="M68" s="10">
        <f>TI_EHG_E_E!M68+TI_EHG_CHP_E!M68+TI_EHG_H_E!M68+TI_EHG_EDHP!M68+TI_EHG_EB!M68+TI_EHG_EPS!M68+TI_EHG_DHEP!M68</f>
        <v>0</v>
      </c>
      <c r="N68" s="10">
        <f>TI_EHG_E_E!N68+TI_EHG_CHP_E!N68+TI_EHG_H_E!N68+TI_EHG_EDHP!N68+TI_EHG_EB!N68+TI_EHG_EPS!N68+TI_EHG_DHEP!N68</f>
        <v>0</v>
      </c>
      <c r="O68" s="10">
        <f>TI_EHG_E_E!O68+TI_EHG_CHP_E!O68+TI_EHG_H_E!O68+TI_EHG_EDHP!O68+TI_EHG_EB!O68+TI_EHG_EPS!O68+TI_EHG_DHEP!O68</f>
        <v>0</v>
      </c>
      <c r="P68" s="10">
        <f>TI_EHG_E_E!P68+TI_EHG_CHP_E!P68+TI_EHG_H_E!P68+TI_EHG_EDHP!P68+TI_EHG_EB!P68+TI_EHG_EPS!P68+TI_EHG_DHEP!P68</f>
        <v>0</v>
      </c>
      <c r="Q68" s="10">
        <f>TI_EHG_E_E!Q68+TI_EHG_CHP_E!Q68+TI_EHG_H_E!Q68+TI_EHG_EDHP!Q68+TI_EHG_EB!Q68+TI_EHG_EPS!Q68+TI_EHG_DHEP!Q68</f>
        <v>0</v>
      </c>
      <c r="R68" s="10">
        <f>TI_EHG_E_E!R68+TI_EHG_CHP_E!R68+TI_EHG_H_E!R68+TI_EHG_EDHP!R68+TI_EHG_EB!R68+TI_EHG_EPS!R68+TI_EHG_DHEP!R68</f>
        <v>0</v>
      </c>
      <c r="S68" s="10">
        <f>TI_EHG_E_E!S68+TI_EHG_CHP_E!S68+TI_EHG_H_E!S68+TI_EHG_EDHP!S68+TI_EHG_EB!S68+TI_EHG_EPS!S68+TI_EHG_DHEP!S68</f>
        <v>0</v>
      </c>
      <c r="T68" s="10">
        <f>TI_EHG_E_E!T68+TI_EHG_CHP_E!T68+TI_EHG_H_E!T68+TI_EHG_EDHP!T68+TI_EHG_EB!T68+TI_EHG_EPS!T68+TI_EHG_DHEP!T68</f>
        <v>0</v>
      </c>
      <c r="U68" s="10">
        <f>TI_EHG_E_E!U68+TI_EHG_CHP_E!U68+TI_EHG_H_E!U68+TI_EHG_EDHP!U68+TI_EHG_EB!U68+TI_EHG_EPS!U68+TI_EHG_DHEP!U68</f>
        <v>0</v>
      </c>
      <c r="V68" s="10">
        <f>TI_EHG_E_E!V68+TI_EHG_CHP_E!V68+TI_EHG_H_E!V68+TI_EHG_EDHP!V68+TI_EHG_EB!V68+TI_EHG_EPS!V68+TI_EHG_DHEP!V68</f>
        <v>0</v>
      </c>
      <c r="W68" s="10">
        <f>TI_EHG_E_E!W68+TI_EHG_CHP_E!W68+TI_EHG_H_E!W68+TI_EHG_EDHP!W68+TI_EHG_EB!W68+TI_EHG_EPS!W68+TI_EHG_DHEP!W68</f>
        <v>0</v>
      </c>
      <c r="X68" s="10">
        <f>TI_EHG_E_E!X68+TI_EHG_CHP_E!X68+TI_EHG_H_E!X68+TI_EHG_EDHP!X68+TI_EHG_EB!X68+TI_EHG_EPS!X68+TI_EHG_DHEP!X68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TI_EHG_E_E!C69+TI_EHG_CHP_E!C69+TI_EHG_H_E!C69+TI_EHG_EDHP!C69+TI_EHG_EB!C69+TI_EHG_EPS!C69+TI_EHG_DHEP!C69</f>
        <v>0</v>
      </c>
      <c r="D69" s="10">
        <f>TI_EHG_E_E!D69+TI_EHG_CHP_E!D69+TI_EHG_H_E!D69+TI_EHG_EDHP!D69+TI_EHG_EB!D69+TI_EHG_EPS!D69+TI_EHG_DHEP!D69</f>
        <v>0</v>
      </c>
      <c r="E69" s="10">
        <f>TI_EHG_E_E!E69+TI_EHG_CHP_E!E69+TI_EHG_H_E!E69+TI_EHG_EDHP!E69+TI_EHG_EB!E69+TI_EHG_EPS!E69+TI_EHG_DHEP!E69</f>
        <v>0</v>
      </c>
      <c r="F69" s="10">
        <f>TI_EHG_E_E!F69+TI_EHG_CHP_E!F69+TI_EHG_H_E!F69+TI_EHG_EDHP!F69+TI_EHG_EB!F69+TI_EHG_EPS!F69+TI_EHG_DHEP!F69</f>
        <v>0</v>
      </c>
      <c r="G69" s="10">
        <f>TI_EHG_E_E!G69+TI_EHG_CHP_E!G69+TI_EHG_H_E!G69+TI_EHG_EDHP!G69+TI_EHG_EB!G69+TI_EHG_EPS!G69+TI_EHG_DHEP!G69</f>
        <v>0</v>
      </c>
      <c r="H69" s="10">
        <f>TI_EHG_E_E!H69+TI_EHG_CHP_E!H69+TI_EHG_H_E!H69+TI_EHG_EDHP!H69+TI_EHG_EB!H69+TI_EHG_EPS!H69+TI_EHG_DHEP!H69</f>
        <v>0</v>
      </c>
      <c r="I69" s="10">
        <f>TI_EHG_E_E!I69+TI_EHG_CHP_E!I69+TI_EHG_H_E!I69+TI_EHG_EDHP!I69+TI_EHG_EB!I69+TI_EHG_EPS!I69+TI_EHG_DHEP!I69</f>
        <v>0</v>
      </c>
      <c r="J69" s="10">
        <f>TI_EHG_E_E!J69+TI_EHG_CHP_E!J69+TI_EHG_H_E!J69+TI_EHG_EDHP!J69+TI_EHG_EB!J69+TI_EHG_EPS!J69+TI_EHG_DHEP!J69</f>
        <v>0</v>
      </c>
      <c r="K69" s="10">
        <f>TI_EHG_E_E!K69+TI_EHG_CHP_E!K69+TI_EHG_H_E!K69+TI_EHG_EDHP!K69+TI_EHG_EB!K69+TI_EHG_EPS!K69+TI_EHG_DHEP!K69</f>
        <v>0</v>
      </c>
      <c r="L69" s="10">
        <f>TI_EHG_E_E!L69+TI_EHG_CHP_E!L69+TI_EHG_H_E!L69+TI_EHG_EDHP!L69+TI_EHG_EB!L69+TI_EHG_EPS!L69+TI_EHG_DHEP!L69</f>
        <v>0</v>
      </c>
      <c r="M69" s="10">
        <f>TI_EHG_E_E!M69+TI_EHG_CHP_E!M69+TI_EHG_H_E!M69+TI_EHG_EDHP!M69+TI_EHG_EB!M69+TI_EHG_EPS!M69+TI_EHG_DHEP!M69</f>
        <v>0</v>
      </c>
      <c r="N69" s="10">
        <f>TI_EHG_E_E!N69+TI_EHG_CHP_E!N69+TI_EHG_H_E!N69+TI_EHG_EDHP!N69+TI_EHG_EB!N69+TI_EHG_EPS!N69+TI_EHG_DHEP!N69</f>
        <v>0</v>
      </c>
      <c r="O69" s="10">
        <f>TI_EHG_E_E!O69+TI_EHG_CHP_E!O69+TI_EHG_H_E!O69+TI_EHG_EDHP!O69+TI_EHG_EB!O69+TI_EHG_EPS!O69+TI_EHG_DHEP!O69</f>
        <v>0</v>
      </c>
      <c r="P69" s="10">
        <f>TI_EHG_E_E!P69+TI_EHG_CHP_E!P69+TI_EHG_H_E!P69+TI_EHG_EDHP!P69+TI_EHG_EB!P69+TI_EHG_EPS!P69+TI_EHG_DHEP!P69</f>
        <v>0</v>
      </c>
      <c r="Q69" s="10">
        <f>TI_EHG_E_E!Q69+TI_EHG_CHP_E!Q69+TI_EHG_H_E!Q69+TI_EHG_EDHP!Q69+TI_EHG_EB!Q69+TI_EHG_EPS!Q69+TI_EHG_DHEP!Q69</f>
        <v>0</v>
      </c>
      <c r="R69" s="10">
        <f>TI_EHG_E_E!R69+TI_EHG_CHP_E!R69+TI_EHG_H_E!R69+TI_EHG_EDHP!R69+TI_EHG_EB!R69+TI_EHG_EPS!R69+TI_EHG_DHEP!R69</f>
        <v>0</v>
      </c>
      <c r="S69" s="10">
        <f>TI_EHG_E_E!S69+TI_EHG_CHP_E!S69+TI_EHG_H_E!S69+TI_EHG_EDHP!S69+TI_EHG_EB!S69+TI_EHG_EPS!S69+TI_EHG_DHEP!S69</f>
        <v>0</v>
      </c>
      <c r="T69" s="10">
        <f>TI_EHG_E_E!T69+TI_EHG_CHP_E!T69+TI_EHG_H_E!T69+TI_EHG_EDHP!T69+TI_EHG_EB!T69+TI_EHG_EPS!T69+TI_EHG_DHEP!T69</f>
        <v>0</v>
      </c>
      <c r="U69" s="10">
        <f>TI_EHG_E_E!U69+TI_EHG_CHP_E!U69+TI_EHG_H_E!U69+TI_EHG_EDHP!U69+TI_EHG_EB!U69+TI_EHG_EPS!U69+TI_EHG_DHEP!U69</f>
        <v>0</v>
      </c>
      <c r="V69" s="10">
        <f>TI_EHG_E_E!V69+TI_EHG_CHP_E!V69+TI_EHG_H_E!V69+TI_EHG_EDHP!V69+TI_EHG_EB!V69+TI_EHG_EPS!V69+TI_EHG_DHEP!V69</f>
        <v>0</v>
      </c>
      <c r="W69" s="10">
        <f>TI_EHG_E_E!W69+TI_EHG_CHP_E!W69+TI_EHG_H_E!W69+TI_EHG_EDHP!W69+TI_EHG_EB!W69+TI_EHG_EPS!W69+TI_EHG_DHEP!W69</f>
        <v>0</v>
      </c>
      <c r="X69" s="10">
        <f>TI_EHG_E_E!X69+TI_EHG_CHP_E!X69+TI_EHG_H_E!X69+TI_EHG_EDHP!X69+TI_EHG_EB!X69+TI_EHG_EPS!X69+TI_EHG_DHEP!X69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TI_EHG_E_E!C70+TI_EHG_CHP_E!C70+TI_EHG_H_E!C70+TI_EHG_EDHP!C70+TI_EHG_EB!C70+TI_EHG_EPS!C70+TI_EHG_DHEP!C70</f>
        <v>0</v>
      </c>
      <c r="D70" s="10">
        <f>TI_EHG_E_E!D70+TI_EHG_CHP_E!D70+TI_EHG_H_E!D70+TI_EHG_EDHP!D70+TI_EHG_EB!D70+TI_EHG_EPS!D70+TI_EHG_DHEP!D70</f>
        <v>0</v>
      </c>
      <c r="E70" s="10">
        <f>TI_EHG_E_E!E70+TI_EHG_CHP_E!E70+TI_EHG_H_E!E70+TI_EHG_EDHP!E70+TI_EHG_EB!E70+TI_EHG_EPS!E70+TI_EHG_DHEP!E70</f>
        <v>0</v>
      </c>
      <c r="F70" s="10">
        <f>TI_EHG_E_E!F70+TI_EHG_CHP_E!F70+TI_EHG_H_E!F70+TI_EHG_EDHP!F70+TI_EHG_EB!F70+TI_EHG_EPS!F70+TI_EHG_DHEP!F70</f>
        <v>0</v>
      </c>
      <c r="G70" s="10">
        <f>TI_EHG_E_E!G70+TI_EHG_CHP_E!G70+TI_EHG_H_E!G70+TI_EHG_EDHP!G70+TI_EHG_EB!G70+TI_EHG_EPS!G70+TI_EHG_DHEP!G70</f>
        <v>0</v>
      </c>
      <c r="H70" s="10">
        <f>TI_EHG_E_E!H70+TI_EHG_CHP_E!H70+TI_EHG_H_E!H70+TI_EHG_EDHP!H70+TI_EHG_EB!H70+TI_EHG_EPS!H70+TI_EHG_DHEP!H70</f>
        <v>0</v>
      </c>
      <c r="I70" s="10">
        <f>TI_EHG_E_E!I70+TI_EHG_CHP_E!I70+TI_EHG_H_E!I70+TI_EHG_EDHP!I70+TI_EHG_EB!I70+TI_EHG_EPS!I70+TI_EHG_DHEP!I70</f>
        <v>0</v>
      </c>
      <c r="J70" s="10">
        <f>TI_EHG_E_E!J70+TI_EHG_CHP_E!J70+TI_EHG_H_E!J70+TI_EHG_EDHP!J70+TI_EHG_EB!J70+TI_EHG_EPS!J70+TI_EHG_DHEP!J70</f>
        <v>0</v>
      </c>
      <c r="K70" s="10">
        <f>TI_EHG_E_E!K70+TI_EHG_CHP_E!K70+TI_EHG_H_E!K70+TI_EHG_EDHP!K70+TI_EHG_EB!K70+TI_EHG_EPS!K70+TI_EHG_DHEP!K70</f>
        <v>0</v>
      </c>
      <c r="L70" s="10">
        <f>TI_EHG_E_E!L70+TI_EHG_CHP_E!L70+TI_EHG_H_E!L70+TI_EHG_EDHP!L70+TI_EHG_EB!L70+TI_EHG_EPS!L70+TI_EHG_DHEP!L70</f>
        <v>0</v>
      </c>
      <c r="M70" s="10">
        <f>TI_EHG_E_E!M70+TI_EHG_CHP_E!M70+TI_EHG_H_E!M70+TI_EHG_EDHP!M70+TI_EHG_EB!M70+TI_EHG_EPS!M70+TI_EHG_DHEP!M70</f>
        <v>0</v>
      </c>
      <c r="N70" s="10">
        <f>TI_EHG_E_E!N70+TI_EHG_CHP_E!N70+TI_EHG_H_E!N70+TI_EHG_EDHP!N70+TI_EHG_EB!N70+TI_EHG_EPS!N70+TI_EHG_DHEP!N70</f>
        <v>0</v>
      </c>
      <c r="O70" s="10">
        <f>TI_EHG_E_E!O70+TI_EHG_CHP_E!O70+TI_EHG_H_E!O70+TI_EHG_EDHP!O70+TI_EHG_EB!O70+TI_EHG_EPS!O70+TI_EHG_DHEP!O70</f>
        <v>0</v>
      </c>
      <c r="P70" s="10">
        <f>TI_EHG_E_E!P70+TI_EHG_CHP_E!P70+TI_EHG_H_E!P70+TI_EHG_EDHP!P70+TI_EHG_EB!P70+TI_EHG_EPS!P70+TI_EHG_DHEP!P70</f>
        <v>0</v>
      </c>
      <c r="Q70" s="10">
        <f>TI_EHG_E_E!Q70+TI_EHG_CHP_E!Q70+TI_EHG_H_E!Q70+TI_EHG_EDHP!Q70+TI_EHG_EB!Q70+TI_EHG_EPS!Q70+TI_EHG_DHEP!Q70</f>
        <v>0</v>
      </c>
      <c r="R70" s="10">
        <f>TI_EHG_E_E!R70+TI_EHG_CHP_E!R70+TI_EHG_H_E!R70+TI_EHG_EDHP!R70+TI_EHG_EB!R70+TI_EHG_EPS!R70+TI_EHG_DHEP!R70</f>
        <v>0</v>
      </c>
      <c r="S70" s="10">
        <f>TI_EHG_E_E!S70+TI_EHG_CHP_E!S70+TI_EHG_H_E!S70+TI_EHG_EDHP!S70+TI_EHG_EB!S70+TI_EHG_EPS!S70+TI_EHG_DHEP!S70</f>
        <v>0</v>
      </c>
      <c r="T70" s="10">
        <f>TI_EHG_E_E!T70+TI_EHG_CHP_E!T70+TI_EHG_H_E!T70+TI_EHG_EDHP!T70+TI_EHG_EB!T70+TI_EHG_EPS!T70+TI_EHG_DHEP!T70</f>
        <v>0</v>
      </c>
      <c r="U70" s="10">
        <f>TI_EHG_E_E!U70+TI_EHG_CHP_E!U70+TI_EHG_H_E!U70+TI_EHG_EDHP!U70+TI_EHG_EB!U70+TI_EHG_EPS!U70+TI_EHG_DHEP!U70</f>
        <v>0</v>
      </c>
      <c r="V70" s="10">
        <f>TI_EHG_E_E!V70+TI_EHG_CHP_E!V70+TI_EHG_H_E!V70+TI_EHG_EDHP!V70+TI_EHG_EB!V70+TI_EHG_EPS!V70+TI_EHG_DHEP!V70</f>
        <v>0</v>
      </c>
      <c r="W70" s="10">
        <f>TI_EHG_E_E!W70+TI_EHG_CHP_E!W70+TI_EHG_H_E!W70+TI_EHG_EDHP!W70+TI_EHG_EB!W70+TI_EHG_EPS!W70+TI_EHG_DHEP!W70</f>
        <v>0</v>
      </c>
      <c r="X70" s="10">
        <f>TI_EHG_E_E!X70+TI_EHG_CHP_E!X70+TI_EHG_H_E!X70+TI_EHG_EDHP!X70+TI_EHG_EB!X70+TI_EHG_EPS!X70+TI_EHG_DHEP!X70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87.107136715391221</v>
      </c>
      <c r="D71" s="37">
        <f t="shared" ref="D71:W71" si="34">SUM(D72:D73)</f>
        <v>87.274290627687009</v>
      </c>
      <c r="E71" s="37">
        <f t="shared" si="34"/>
        <v>91.143594153052447</v>
      </c>
      <c r="F71" s="37">
        <f t="shared" si="34"/>
        <v>95.32347377472054</v>
      </c>
      <c r="G71" s="37">
        <f t="shared" si="34"/>
        <v>96.230954428202921</v>
      </c>
      <c r="H71" s="37">
        <f t="shared" si="34"/>
        <v>106.1430782459158</v>
      </c>
      <c r="I71" s="37">
        <f t="shared" si="34"/>
        <v>104.23233018056752</v>
      </c>
      <c r="J71" s="37">
        <f t="shared" si="34"/>
        <v>96.374376612209801</v>
      </c>
      <c r="K71" s="37">
        <f t="shared" si="34"/>
        <v>94.153052450558903</v>
      </c>
      <c r="L71" s="37">
        <f t="shared" si="34"/>
        <v>101.00799656061906</v>
      </c>
      <c r="M71" s="37">
        <f t="shared" si="34"/>
        <v>104.08907996560619</v>
      </c>
      <c r="N71" s="37">
        <f t="shared" si="34"/>
        <v>103.61134995700773</v>
      </c>
      <c r="O71" s="37">
        <f t="shared" si="34"/>
        <v>88.9700773860705</v>
      </c>
      <c r="P71" s="37">
        <f t="shared" si="34"/>
        <v>99.097162510748063</v>
      </c>
      <c r="Q71" s="37">
        <f t="shared" si="34"/>
        <v>83.906620808254516</v>
      </c>
      <c r="R71" s="37">
        <f t="shared" si="34"/>
        <v>99.264316423043837</v>
      </c>
      <c r="S71" s="37">
        <f t="shared" si="34"/>
        <v>107.12424763542562</v>
      </c>
      <c r="T71" s="37">
        <f t="shared" si="34"/>
        <v>92.863714531384332</v>
      </c>
      <c r="U71" s="37">
        <f t="shared" si="34"/>
        <v>86.445571797076511</v>
      </c>
      <c r="V71" s="37">
        <f t="shared" si="34"/>
        <v>91.96113499570076</v>
      </c>
      <c r="W71" s="37">
        <f t="shared" si="34"/>
        <v>90.567497850386914</v>
      </c>
      <c r="X71" s="37">
        <f t="shared" ref="X71" si="35">SUM(X72:X73)</f>
        <v>97.244368013757509</v>
      </c>
    </row>
    <row r="72" spans="1:24" ht="11.25" customHeight="1" x14ac:dyDescent="0.2">
      <c r="A72" s="42" t="s">
        <v>131</v>
      </c>
      <c r="B72" s="9" t="s">
        <v>132</v>
      </c>
      <c r="C72" s="10">
        <f>TI_EHG_E_E!C72+TI_EHG_CHP_E!C72+TI_EHG_H_E!C72+TI_EHG_EDHP!C72+TI_EHG_EB!C72+TI_EHG_EPS!C72+TI_EHG_DHEP!C72</f>
        <v>0</v>
      </c>
      <c r="D72" s="10">
        <f>TI_EHG_E_E!D72+TI_EHG_CHP_E!D72+TI_EHG_H_E!D72+TI_EHG_EDHP!D72+TI_EHG_EB!D72+TI_EHG_EPS!D72+TI_EHG_DHEP!D72</f>
        <v>0</v>
      </c>
      <c r="E72" s="10">
        <f>TI_EHG_E_E!E72+TI_EHG_CHP_E!E72+TI_EHG_H_E!E72+TI_EHG_EDHP!E72+TI_EHG_EB!E72+TI_EHG_EPS!E72+TI_EHG_DHEP!E72</f>
        <v>0</v>
      </c>
      <c r="F72" s="10">
        <f>TI_EHG_E_E!F72+TI_EHG_CHP_E!F72+TI_EHG_H_E!F72+TI_EHG_EDHP!F72+TI_EHG_EB!F72+TI_EHG_EPS!F72+TI_EHG_DHEP!F72</f>
        <v>0.69269131556319852</v>
      </c>
      <c r="G72" s="10">
        <f>TI_EHG_E_E!G72+TI_EHG_CHP_E!G72+TI_EHG_H_E!G72+TI_EHG_EDHP!G72+TI_EHG_EB!G72+TI_EHG_EPS!G72+TI_EHG_DHEP!G72</f>
        <v>1.671883061049011</v>
      </c>
      <c r="H72" s="10">
        <f>TI_EHG_E_E!H72+TI_EHG_CHP_E!H72+TI_EHG_H_E!H72+TI_EHG_EDHP!H72+TI_EHG_EB!H72+TI_EHG_EPS!H72+TI_EHG_DHEP!H72</f>
        <v>2.6750644883920889</v>
      </c>
      <c r="I72" s="10">
        <f>TI_EHG_E_E!I72+TI_EHG_CHP_E!I72+TI_EHG_H_E!I72+TI_EHG_EDHP!I72+TI_EHG_EB!I72+TI_EHG_EPS!I72+TI_EHG_DHEP!I72</f>
        <v>3.893207222699913</v>
      </c>
      <c r="J72" s="10">
        <f>TI_EHG_E_E!J72+TI_EHG_CHP_E!J72+TI_EHG_H_E!J72+TI_EHG_EDHP!J72+TI_EHG_EB!J72+TI_EHG_EPS!J72+TI_EHG_DHEP!J72</f>
        <v>2.3884780739466889</v>
      </c>
      <c r="K72" s="10">
        <f>TI_EHG_E_E!K72+TI_EHG_CHP_E!K72+TI_EHG_H_E!K72+TI_EHG_EDHP!K72+TI_EHG_EB!K72+TI_EHG_EPS!K72+TI_EHG_DHEP!K72</f>
        <v>2.7705932932072228</v>
      </c>
      <c r="L72" s="10">
        <f>TI_EHG_E_E!L72+TI_EHG_CHP_E!L72+TI_EHG_H_E!L72+TI_EHG_EDHP!L72+TI_EHG_EB!L72+TI_EHG_EPS!L72+TI_EHG_DHEP!L72</f>
        <v>1.982459157351677</v>
      </c>
      <c r="M72" s="10">
        <f>TI_EHG_E_E!M72+TI_EHG_CHP_E!M72+TI_EHG_H_E!M72+TI_EHG_EDHP!M72+TI_EHG_EB!M72+TI_EHG_EPS!M72+TI_EHG_DHEP!M72</f>
        <v>8.1924333619948406</v>
      </c>
      <c r="N72" s="10">
        <f>TI_EHG_E_E!N72+TI_EHG_CHP_E!N72+TI_EHG_H_E!N72+TI_EHG_EDHP!N72+TI_EHG_EB!N72+TI_EHG_EPS!N72+TI_EHG_DHEP!N72</f>
        <v>5.1590713671539117</v>
      </c>
      <c r="O72" s="10">
        <f>TI_EHG_E_E!O72+TI_EHG_CHP_E!O72+TI_EHG_H_E!O72+TI_EHG_EDHP!O72+TI_EHG_EB!O72+TI_EHG_EPS!O72+TI_EHG_DHEP!O72</f>
        <v>3.0333619948409285</v>
      </c>
      <c r="P72" s="10">
        <f>TI_EHG_E_E!P72+TI_EHG_CHP_E!P72+TI_EHG_H_E!P72+TI_EHG_EDHP!P72+TI_EHG_EB!P72+TI_EHG_EPS!P72+TI_EHG_DHEP!P72</f>
        <v>2.412381771281169</v>
      </c>
      <c r="Q72" s="10">
        <f>TI_EHG_E_E!Q72+TI_EHG_CHP_E!Q72+TI_EHG_H_E!Q72+TI_EHG_EDHP!Q72+TI_EHG_EB!Q72+TI_EHG_EPS!Q72+TI_EHG_DHEP!Q72</f>
        <v>2.1735167669819431</v>
      </c>
      <c r="R72" s="10">
        <f>TI_EHG_E_E!R72+TI_EHG_CHP_E!R72+TI_EHG_H_E!R72+TI_EHG_EDHP!R72+TI_EHG_EB!R72+TI_EHG_EPS!R72+TI_EHG_DHEP!R72</f>
        <v>1.886844368013757</v>
      </c>
      <c r="S72" s="10">
        <f>TI_EHG_E_E!S72+TI_EHG_CHP_E!S72+TI_EHG_H_E!S72+TI_EHG_EDHP!S72+TI_EHG_EB!S72+TI_EHG_EPS!S72+TI_EHG_DHEP!S72</f>
        <v>3.4650902837489248</v>
      </c>
      <c r="T72" s="10">
        <f>TI_EHG_E_E!T72+TI_EHG_CHP_E!T72+TI_EHG_H_E!T72+TI_EHG_EDHP!T72+TI_EHG_EB!T72+TI_EHG_EPS!T72+TI_EHG_DHEP!T72</f>
        <v>3.117024935511608</v>
      </c>
      <c r="U72" s="10">
        <f>TI_EHG_E_E!U72+TI_EHG_CHP_E!U72+TI_EHG_H_E!U72+TI_EHG_EDHP!U72+TI_EHG_EB!U72+TI_EHG_EPS!U72+TI_EHG_DHEP!U72</f>
        <v>3.0459157351676698</v>
      </c>
      <c r="V72" s="10">
        <f>TI_EHG_E_E!V72+TI_EHG_CHP_E!V72+TI_EHG_H_E!V72+TI_EHG_EDHP!V72+TI_EHG_EB!V72+TI_EHG_EPS!V72+TI_EHG_DHEP!V72</f>
        <v>2.9548581255374029</v>
      </c>
      <c r="W72" s="10">
        <f>TI_EHG_E_E!W72+TI_EHG_CHP_E!W72+TI_EHG_H_E!W72+TI_EHG_EDHP!W72+TI_EHG_EB!W72+TI_EHG_EPS!W72+TI_EHG_DHEP!W72</f>
        <v>2.9079105760963029</v>
      </c>
      <c r="X72" s="10">
        <f>TI_EHG_E_E!X72+TI_EHG_CHP_E!X72+TI_EHG_H_E!X72+TI_EHG_EDHP!X72+TI_EHG_EB!X72+TI_EHG_EPS!X72+TI_EHG_DHEP!X72</f>
        <v>4.059071367153912</v>
      </c>
    </row>
    <row r="73" spans="1:24" ht="11.25" customHeight="1" x14ac:dyDescent="0.2">
      <c r="A73" s="42" t="s">
        <v>133</v>
      </c>
      <c r="B73" s="9" t="s">
        <v>134</v>
      </c>
      <c r="C73" s="10">
        <f>TI_EHG_E_E!C73+TI_EHG_CHP_E!C73+TI_EHG_H_E!C73+TI_EHG_EDHP!C73+TI_EHG_EB!C73+TI_EHG_EPS!C73+TI_EHG_DHEP!C73</f>
        <v>87.107136715391221</v>
      </c>
      <c r="D73" s="10">
        <f>TI_EHG_E_E!D73+TI_EHG_CHP_E!D73+TI_EHG_H_E!D73+TI_EHG_EDHP!D73+TI_EHG_EB!D73+TI_EHG_EPS!D73+TI_EHG_DHEP!D73</f>
        <v>87.274290627687009</v>
      </c>
      <c r="E73" s="10">
        <f>TI_EHG_E_E!E73+TI_EHG_CHP_E!E73+TI_EHG_H_E!E73+TI_EHG_EDHP!E73+TI_EHG_EB!E73+TI_EHG_EPS!E73+TI_EHG_DHEP!E73</f>
        <v>91.143594153052447</v>
      </c>
      <c r="F73" s="10">
        <f>TI_EHG_E_E!F73+TI_EHG_CHP_E!F73+TI_EHG_H_E!F73+TI_EHG_EDHP!F73+TI_EHG_EB!F73+TI_EHG_EPS!F73+TI_EHG_DHEP!F73</f>
        <v>94.630782459157345</v>
      </c>
      <c r="G73" s="10">
        <f>TI_EHG_E_E!G73+TI_EHG_CHP_E!G73+TI_EHG_H_E!G73+TI_EHG_EDHP!G73+TI_EHG_EB!G73+TI_EHG_EPS!G73+TI_EHG_DHEP!G73</f>
        <v>94.559071367153905</v>
      </c>
      <c r="H73" s="10">
        <f>TI_EHG_E_E!H73+TI_EHG_CHP_E!H73+TI_EHG_H_E!H73+TI_EHG_EDHP!H73+TI_EHG_EB!H73+TI_EHG_EPS!H73+TI_EHG_DHEP!H73</f>
        <v>103.46801375752371</v>
      </c>
      <c r="I73" s="10">
        <f>TI_EHG_E_E!I73+TI_EHG_CHP_E!I73+TI_EHG_H_E!I73+TI_EHG_EDHP!I73+TI_EHG_EB!I73+TI_EHG_EPS!I73+TI_EHG_DHEP!I73</f>
        <v>100.3391229578676</v>
      </c>
      <c r="J73" s="10">
        <f>TI_EHG_E_E!J73+TI_EHG_CHP_E!J73+TI_EHG_H_E!J73+TI_EHG_EDHP!J73+TI_EHG_EB!J73+TI_EHG_EPS!J73+TI_EHG_DHEP!J73</f>
        <v>93.985898538263115</v>
      </c>
      <c r="K73" s="10">
        <f>TI_EHG_E_E!K73+TI_EHG_CHP_E!K73+TI_EHG_H_E!K73+TI_EHG_EDHP!K73+TI_EHG_EB!K73+TI_EHG_EPS!K73+TI_EHG_DHEP!K73</f>
        <v>91.382459157351676</v>
      </c>
      <c r="L73" s="10">
        <f>TI_EHG_E_E!L73+TI_EHG_CHP_E!L73+TI_EHG_H_E!L73+TI_EHG_EDHP!L73+TI_EHG_EB!L73+TI_EHG_EPS!L73+TI_EHG_DHEP!L73</f>
        <v>99.025537403267393</v>
      </c>
      <c r="M73" s="10">
        <f>TI_EHG_E_E!M73+TI_EHG_CHP_E!M73+TI_EHG_H_E!M73+TI_EHG_EDHP!M73+TI_EHG_EB!M73+TI_EHG_EPS!M73+TI_EHG_DHEP!M73</f>
        <v>95.896646603611345</v>
      </c>
      <c r="N73" s="10">
        <f>TI_EHG_E_E!N73+TI_EHG_CHP_E!N73+TI_EHG_H_E!N73+TI_EHG_EDHP!N73+TI_EHG_EB!N73+TI_EHG_EPS!N73+TI_EHG_DHEP!N73</f>
        <v>98.452278589853819</v>
      </c>
      <c r="O73" s="10">
        <f>TI_EHG_E_E!O73+TI_EHG_CHP_E!O73+TI_EHG_H_E!O73+TI_EHG_EDHP!O73+TI_EHG_EB!O73+TI_EHG_EPS!O73+TI_EHG_DHEP!O73</f>
        <v>85.936715391229569</v>
      </c>
      <c r="P73" s="10">
        <f>TI_EHG_E_E!P73+TI_EHG_CHP_E!P73+TI_EHG_H_E!P73+TI_EHG_EDHP!P73+TI_EHG_EB!P73+TI_EHG_EPS!P73+TI_EHG_DHEP!P73</f>
        <v>96.684780739466888</v>
      </c>
      <c r="Q73" s="10">
        <f>TI_EHG_E_E!Q73+TI_EHG_CHP_E!Q73+TI_EHG_H_E!Q73+TI_EHG_EDHP!Q73+TI_EHG_EB!Q73+TI_EHG_EPS!Q73+TI_EHG_DHEP!Q73</f>
        <v>81.733104041272568</v>
      </c>
      <c r="R73" s="10">
        <f>TI_EHG_E_E!R73+TI_EHG_CHP_E!R73+TI_EHG_H_E!R73+TI_EHG_EDHP!R73+TI_EHG_EB!R73+TI_EHG_EPS!R73+TI_EHG_DHEP!R73</f>
        <v>97.377472055030083</v>
      </c>
      <c r="S73" s="10">
        <f>TI_EHG_E_E!S73+TI_EHG_CHP_E!S73+TI_EHG_H_E!S73+TI_EHG_EDHP!S73+TI_EHG_EB!S73+TI_EHG_EPS!S73+TI_EHG_DHEP!S73</f>
        <v>103.6591573516767</v>
      </c>
      <c r="T73" s="10">
        <f>TI_EHG_E_E!T73+TI_EHG_CHP_E!T73+TI_EHG_H_E!T73+TI_EHG_EDHP!T73+TI_EHG_EB!T73+TI_EHG_EPS!T73+TI_EHG_DHEP!T73</f>
        <v>89.746689595872724</v>
      </c>
      <c r="U73" s="10">
        <f>TI_EHG_E_E!U73+TI_EHG_CHP_E!U73+TI_EHG_H_E!U73+TI_EHG_EDHP!U73+TI_EHG_EB!U73+TI_EHG_EPS!U73+TI_EHG_DHEP!U73</f>
        <v>83.399656061908843</v>
      </c>
      <c r="V73" s="10">
        <f>TI_EHG_E_E!V73+TI_EHG_CHP_E!V73+TI_EHG_H_E!V73+TI_EHG_EDHP!V73+TI_EHG_EB!V73+TI_EHG_EPS!V73+TI_EHG_DHEP!V73</f>
        <v>89.006276870163362</v>
      </c>
      <c r="W73" s="10">
        <f>TI_EHG_E_E!W73+TI_EHG_CHP_E!W73+TI_EHG_H_E!W73+TI_EHG_EDHP!W73+TI_EHG_EB!W73+TI_EHG_EPS!W73+TI_EHG_DHEP!W73</f>
        <v>87.659587274290615</v>
      </c>
      <c r="X73" s="10">
        <f>TI_EHG_E_E!X73+TI_EHG_CHP_E!X73+TI_EHG_H_E!X73+TI_EHG_EDHP!X73+TI_EHG_EB!X73+TI_EHG_EPS!X73+TI_EHG_DHEP!X73</f>
        <v>93.185296646603589</v>
      </c>
    </row>
    <row r="74" spans="1:24" ht="11.25" customHeight="1" x14ac:dyDescent="0.2">
      <c r="A74" s="35" t="s">
        <v>135</v>
      </c>
      <c r="B74" s="36" t="s">
        <v>136</v>
      </c>
      <c r="C74" s="37">
        <f>TI_EHG_E_E!C74+TI_EHG_CHP_E!C74+TI_EHG_H_E!C74+TI_EHG_EDHP!C74+TI_EHG_EB!C74+TI_EHG_EPS!C74+TI_EHG_DHEP!C74</f>
        <v>0</v>
      </c>
      <c r="D74" s="37">
        <f>TI_EHG_E_E!D74+TI_EHG_CHP_E!D74+TI_EHG_H_E!D74+TI_EHG_EDHP!D74+TI_EHG_EB!D74+TI_EHG_EPS!D74+TI_EHG_DHEP!D74</f>
        <v>0</v>
      </c>
      <c r="E74" s="37">
        <f>TI_EHG_E_E!E74+TI_EHG_CHP_E!E74+TI_EHG_H_E!E74+TI_EHG_EDHP!E74+TI_EHG_EB!E74+TI_EHG_EPS!E74+TI_EHG_DHEP!E74</f>
        <v>0</v>
      </c>
      <c r="F74" s="37">
        <f>TI_EHG_E_E!F74+TI_EHG_CHP_E!F74+TI_EHG_H_E!F74+TI_EHG_EDHP!F74+TI_EHG_EB!F74+TI_EHG_EPS!F74+TI_EHG_DHEP!F74</f>
        <v>0</v>
      </c>
      <c r="G74" s="37">
        <f>TI_EHG_E_E!G74+TI_EHG_CHP_E!G74+TI_EHG_H_E!G74+TI_EHG_EDHP!G74+TI_EHG_EB!G74+TI_EHG_EPS!G74+TI_EHG_DHEP!G74</f>
        <v>0</v>
      </c>
      <c r="H74" s="37">
        <f>TI_EHG_E_E!H74+TI_EHG_CHP_E!H74+TI_EHG_H_E!H74+TI_EHG_EDHP!H74+TI_EHG_EB!H74+TI_EHG_EPS!H74+TI_EHG_DHEP!H74</f>
        <v>0</v>
      </c>
      <c r="I74" s="37">
        <f>TI_EHG_E_E!I74+TI_EHG_CHP_E!I74+TI_EHG_H_E!I74+TI_EHG_EDHP!I74+TI_EHG_EB!I74+TI_EHG_EPS!I74+TI_EHG_DHEP!I74</f>
        <v>0</v>
      </c>
      <c r="J74" s="37">
        <f>TI_EHG_E_E!J74+TI_EHG_CHP_E!J74+TI_EHG_H_E!J74+TI_EHG_EDHP!J74+TI_EHG_EB!J74+TI_EHG_EPS!J74+TI_EHG_DHEP!J74</f>
        <v>0</v>
      </c>
      <c r="K74" s="37">
        <f>TI_EHG_E_E!K74+TI_EHG_CHP_E!K74+TI_EHG_H_E!K74+TI_EHG_EDHP!K74+TI_EHG_EB!K74+TI_EHG_EPS!K74+TI_EHG_DHEP!K74</f>
        <v>0</v>
      </c>
      <c r="L74" s="37">
        <f>TI_EHG_E_E!L74+TI_EHG_CHP_E!L74+TI_EHG_H_E!L74+TI_EHG_EDHP!L74+TI_EHG_EB!L74+TI_EHG_EPS!L74+TI_EHG_DHEP!L74</f>
        <v>0</v>
      </c>
      <c r="M74" s="37">
        <f>TI_EHG_E_E!M74+TI_EHG_CHP_E!M74+TI_EHG_H_E!M74+TI_EHG_EDHP!M74+TI_EHG_EB!M74+TI_EHG_EPS!M74+TI_EHG_DHEP!M74</f>
        <v>0</v>
      </c>
      <c r="N74" s="37">
        <f>TI_EHG_E_E!N74+TI_EHG_CHP_E!N74+TI_EHG_H_E!N74+TI_EHG_EDHP!N74+TI_EHG_EB!N74+TI_EHG_EPS!N74+TI_EHG_DHEP!N74</f>
        <v>0</v>
      </c>
      <c r="O74" s="37">
        <f>TI_EHG_E_E!O74+TI_EHG_CHP_E!O74+TI_EHG_H_E!O74+TI_EHG_EDHP!O74+TI_EHG_EB!O74+TI_EHG_EPS!O74+TI_EHG_DHEP!O74</f>
        <v>0</v>
      </c>
      <c r="P74" s="37">
        <f>TI_EHG_E_E!P74+TI_EHG_CHP_E!P74+TI_EHG_H_E!P74+TI_EHG_EDHP!P74+TI_EHG_EB!P74+TI_EHG_EPS!P74+TI_EHG_DHEP!P74</f>
        <v>0</v>
      </c>
      <c r="Q74" s="37">
        <f>TI_EHG_E_E!Q74+TI_EHG_CHP_E!Q74+TI_EHG_H_E!Q74+TI_EHG_EDHP!Q74+TI_EHG_EB!Q74+TI_EHG_EPS!Q74+TI_EHG_DHEP!Q74</f>
        <v>0</v>
      </c>
      <c r="R74" s="37">
        <f>TI_EHG_E_E!R74+TI_EHG_CHP_E!R74+TI_EHG_H_E!R74+TI_EHG_EDHP!R74+TI_EHG_EB!R74+TI_EHG_EPS!R74+TI_EHG_DHEP!R74</f>
        <v>0</v>
      </c>
      <c r="S74" s="37">
        <f>TI_EHG_E_E!S74+TI_EHG_CHP_E!S74+TI_EHG_H_E!S74+TI_EHG_EDHP!S74+TI_EHG_EB!S74+TI_EHG_EPS!S74+TI_EHG_DHEP!S74</f>
        <v>0</v>
      </c>
      <c r="T74" s="37">
        <f>TI_EHG_E_E!T74+TI_EHG_CHP_E!T74+TI_EHG_H_E!T74+TI_EHG_EDHP!T74+TI_EHG_EB!T74+TI_EHG_EPS!T74+TI_EHG_DHEP!T74</f>
        <v>0</v>
      </c>
      <c r="U74" s="37">
        <f>TI_EHG_E_E!U74+TI_EHG_CHP_E!U74+TI_EHG_H_E!U74+TI_EHG_EDHP!U74+TI_EHG_EB!U74+TI_EHG_EPS!U74+TI_EHG_DHEP!U74</f>
        <v>0</v>
      </c>
      <c r="V74" s="37">
        <f>TI_EHG_E_E!V74+TI_EHG_CHP_E!V74+TI_EHG_H_E!V74+TI_EHG_EDHP!V74+TI_EHG_EB!V74+TI_EHG_EPS!V74+TI_EHG_DHEP!V74</f>
        <v>0</v>
      </c>
      <c r="W74" s="37">
        <f>TI_EHG_E_E!W74+TI_EHG_CHP_E!W74+TI_EHG_H_E!W74+TI_EHG_EDHP!W74+TI_EHG_EB!W74+TI_EHG_EPS!W74+TI_EHG_DHEP!W74</f>
        <v>0</v>
      </c>
      <c r="X74" s="37">
        <f>TI_EHG_E_E!X74+TI_EHG_CHP_E!X74+TI_EHG_H_E!X74+TI_EHG_EDHP!X74+TI_EHG_EB!X74+TI_EHG_EPS!X74+TI_EHG_DHEP!X74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TI_EHG_E_E!C75+TI_EHG_CHP_E!C75+TI_EHG_H_E!C75+TI_EHG_EDHP!C75+TI_EHG_EB!C75+TI_EHG_EPS!C75+TI_EHG_DHEP!C75</f>
        <v>0</v>
      </c>
      <c r="D75" s="37">
        <f>TI_EHG_E_E!D75+TI_EHG_CHP_E!D75+TI_EHG_H_E!D75+TI_EHG_EDHP!D75+TI_EHG_EB!D75+TI_EHG_EPS!D75+TI_EHG_DHEP!D75</f>
        <v>0</v>
      </c>
      <c r="E75" s="37">
        <f>TI_EHG_E_E!E75+TI_EHG_CHP_E!E75+TI_EHG_H_E!E75+TI_EHG_EDHP!E75+TI_EHG_EB!E75+TI_EHG_EPS!E75+TI_EHG_DHEP!E75</f>
        <v>0</v>
      </c>
      <c r="F75" s="37">
        <f>TI_EHG_E_E!F75+TI_EHG_CHP_E!F75+TI_EHG_H_E!F75+TI_EHG_EDHP!F75+TI_EHG_EB!F75+TI_EHG_EPS!F75+TI_EHG_DHEP!F75</f>
        <v>0</v>
      </c>
      <c r="G75" s="37">
        <f>TI_EHG_E_E!G75+TI_EHG_CHP_E!G75+TI_EHG_H_E!G75+TI_EHG_EDHP!G75+TI_EHG_EB!G75+TI_EHG_EPS!G75+TI_EHG_DHEP!G75</f>
        <v>0</v>
      </c>
      <c r="H75" s="37">
        <f>TI_EHG_E_E!H75+TI_EHG_CHP_E!H75+TI_EHG_H_E!H75+TI_EHG_EDHP!H75+TI_EHG_EB!H75+TI_EHG_EPS!H75+TI_EHG_DHEP!H75</f>
        <v>0</v>
      </c>
      <c r="I75" s="37">
        <f>TI_EHG_E_E!I75+TI_EHG_CHP_E!I75+TI_EHG_H_E!I75+TI_EHG_EDHP!I75+TI_EHG_EB!I75+TI_EHG_EPS!I75+TI_EHG_DHEP!I75</f>
        <v>0</v>
      </c>
      <c r="J75" s="37">
        <f>TI_EHG_E_E!J75+TI_EHG_CHP_E!J75+TI_EHG_H_E!J75+TI_EHG_EDHP!J75+TI_EHG_EB!J75+TI_EHG_EPS!J75+TI_EHG_DHEP!J75</f>
        <v>0</v>
      </c>
      <c r="K75" s="37">
        <f>TI_EHG_E_E!K75+TI_EHG_CHP_E!K75+TI_EHG_H_E!K75+TI_EHG_EDHP!K75+TI_EHG_EB!K75+TI_EHG_EPS!K75+TI_EHG_DHEP!K75</f>
        <v>0</v>
      </c>
      <c r="L75" s="37">
        <f>TI_EHG_E_E!L75+TI_EHG_CHP_E!L75+TI_EHG_H_E!L75+TI_EHG_EDHP!L75+TI_EHG_EB!L75+TI_EHG_EPS!L75+TI_EHG_DHEP!L75</f>
        <v>0</v>
      </c>
      <c r="M75" s="37">
        <f>TI_EHG_E_E!M75+TI_EHG_CHP_E!M75+TI_EHG_H_E!M75+TI_EHG_EDHP!M75+TI_EHG_EB!M75+TI_EHG_EPS!M75+TI_EHG_DHEP!M75</f>
        <v>2.116165090283749</v>
      </c>
      <c r="N75" s="37">
        <f>TI_EHG_E_E!N75+TI_EHG_CHP_E!N75+TI_EHG_H_E!N75+TI_EHG_EDHP!N75+TI_EHG_EB!N75+TI_EHG_EPS!N75+TI_EHG_DHEP!N75</f>
        <v>2.7896818572656921</v>
      </c>
      <c r="O75" s="37">
        <f>TI_EHG_E_E!O75+TI_EHG_CHP_E!O75+TI_EHG_H_E!O75+TI_EHG_EDHP!O75+TI_EHG_EB!O75+TI_EHG_EPS!O75+TI_EHG_DHEP!O75</f>
        <v>3.4871883061049012</v>
      </c>
      <c r="P75" s="37">
        <f>TI_EHG_E_E!P75+TI_EHG_CHP_E!P75+TI_EHG_H_E!P75+TI_EHG_EDHP!P75+TI_EHG_EB!P75+TI_EHG_EPS!P75+TI_EHG_DHEP!P75</f>
        <v>2.885296646603611</v>
      </c>
      <c r="Q75" s="37">
        <f>TI_EHG_E_E!Q75+TI_EHG_CHP_E!Q75+TI_EHG_H_E!Q75+TI_EHG_EDHP!Q75+TI_EHG_EB!Q75+TI_EHG_EPS!Q75+TI_EHG_DHEP!Q75</f>
        <v>3.8311263972484952</v>
      </c>
      <c r="R75" s="37">
        <f>TI_EHG_E_E!R75+TI_EHG_CHP_E!R75+TI_EHG_H_E!R75+TI_EHG_EDHP!R75+TI_EHG_EB!R75+TI_EHG_EPS!R75+TI_EHG_DHEP!R75</f>
        <v>5.5317282889079955</v>
      </c>
      <c r="S75" s="37">
        <f>TI_EHG_E_E!S75+TI_EHG_CHP_E!S75+TI_EHG_H_E!S75+TI_EHG_EDHP!S75+TI_EHG_EB!S75+TI_EHG_EPS!S75+TI_EHG_DHEP!S75</f>
        <v>0</v>
      </c>
      <c r="T75" s="37">
        <f>TI_EHG_E_E!T75+TI_EHG_CHP_E!T75+TI_EHG_H_E!T75+TI_EHG_EDHP!T75+TI_EHG_EB!T75+TI_EHG_EPS!T75+TI_EHG_DHEP!T75</f>
        <v>0</v>
      </c>
      <c r="U75" s="37">
        <f>TI_EHG_E_E!U75+TI_EHG_CHP_E!U75+TI_EHG_H_E!U75+TI_EHG_EDHP!U75+TI_EHG_EB!U75+TI_EHG_EPS!U75+TI_EHG_DHEP!U75</f>
        <v>0</v>
      </c>
      <c r="V75" s="37">
        <f>TI_EHG_E_E!V75+TI_EHG_CHP_E!V75+TI_EHG_H_E!V75+TI_EHG_EDHP!V75+TI_EHG_EB!V75+TI_EHG_EPS!V75+TI_EHG_DHEP!V75</f>
        <v>0</v>
      </c>
      <c r="W75" s="37">
        <f>TI_EHG_E_E!W75+TI_EHG_CHP_E!W75+TI_EHG_H_E!W75+TI_EHG_EDHP!W75+TI_EHG_EB!W75+TI_EHG_EPS!W75+TI_EHG_DHEP!W75</f>
        <v>0</v>
      </c>
      <c r="X75" s="37">
        <f>TI_EHG_E_E!X75+TI_EHG_CHP_E!X75+TI_EHG_H_E!X75+TI_EHG_EDHP!X75+TI_EHG_EB!X75+TI_EHG_EPS!X75+TI_EHG_DHEP!X75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TI_EHG_E_E!C76+TI_EHG_CHP_E!C76+TI_EHG_H_E!C76+TI_EHG_EDHP!C76+TI_EHG_EB!C76+TI_EHG_EPS!C76+TI_EHG_DHEP!C76</f>
        <v>47.979363714531381</v>
      </c>
      <c r="D76" s="40">
        <f>TI_EHG_E_E!D76+TI_EHG_CHP_E!D76+TI_EHG_H_E!D76+TI_EHG_EDHP!D76+TI_EHG_EB!D76+TI_EHG_EPS!D76+TI_EHG_DHEP!D76</f>
        <v>41.702493551160792</v>
      </c>
      <c r="E76" s="40">
        <f>TI_EHG_E_E!E76+TI_EHG_CHP_E!E76+TI_EHG_H_E!E76+TI_EHG_EDHP!E76+TI_EHG_EB!E76+TI_EHG_EPS!E76+TI_EHG_DHEP!E76</f>
        <v>57.609630266552017</v>
      </c>
      <c r="F76" s="40">
        <f>TI_EHG_E_E!F76+TI_EHG_CHP_E!F76+TI_EHG_H_E!F76+TI_EHG_EDHP!F76+TI_EHG_EB!F76+TI_EHG_EPS!F76+TI_EHG_DHEP!F76</f>
        <v>41.702493551160792</v>
      </c>
      <c r="G76" s="40">
        <f>TI_EHG_E_E!G76+TI_EHG_CHP_E!G76+TI_EHG_H_E!G76+TI_EHG_EDHP!G76+TI_EHG_EB!G76+TI_EHG_EPS!G76+TI_EHG_DHEP!G76</f>
        <v>35.081685296646597</v>
      </c>
      <c r="H76" s="40">
        <f>TI_EHG_E_E!H76+TI_EHG_CHP_E!H76+TI_EHG_H_E!H76+TI_EHG_EDHP!H76+TI_EHG_EB!H76+TI_EHG_EPS!H76+TI_EHG_DHEP!H76</f>
        <v>48.839208942390357</v>
      </c>
      <c r="I76" s="40">
        <f>TI_EHG_E_E!I76+TI_EHG_CHP_E!I76+TI_EHG_H_E!I76+TI_EHG_EDHP!I76+TI_EHG_EB!I76+TI_EHG_EPS!I76+TI_EHG_DHEP!I76</f>
        <v>60.447119518486673</v>
      </c>
      <c r="J76" s="40">
        <f>TI_EHG_E_E!J76+TI_EHG_CHP_E!J76+TI_EHG_H_E!J76+TI_EHG_EDHP!J76+TI_EHG_EB!J76+TI_EHG_EPS!J76+TI_EHG_DHEP!J76</f>
        <v>46.431642304385207</v>
      </c>
      <c r="K76" s="40">
        <f>TI_EHG_E_E!K76+TI_EHG_CHP_E!K76+TI_EHG_H_E!K76+TI_EHG_EDHP!K76+TI_EHG_EB!K76+TI_EHG_EPS!K76+TI_EHG_DHEP!K76</f>
        <v>54.944110060189161</v>
      </c>
      <c r="L76" s="40">
        <f>TI_EHG_E_E!L76+TI_EHG_CHP_E!L76+TI_EHG_H_E!L76+TI_EHG_EDHP!L76+TI_EHG_EB!L76+TI_EHG_EPS!L76+TI_EHG_DHEP!L76</f>
        <v>79.87962166809973</v>
      </c>
      <c r="M76" s="40">
        <f>TI_EHG_E_E!M76+TI_EHG_CHP_E!M76+TI_EHG_H_E!M76+TI_EHG_EDHP!M76+TI_EHG_EB!M76+TI_EHG_EPS!M76+TI_EHG_DHEP!M76</f>
        <v>44.02407566638005</v>
      </c>
      <c r="N76" s="40">
        <f>TI_EHG_E_E!N76+TI_EHG_CHP_E!N76+TI_EHG_H_E!N76+TI_EHG_EDHP!N76+TI_EHG_EB!N76+TI_EHG_EPS!N76+TI_EHG_DHEP!N76</f>
        <v>63.370593293207222</v>
      </c>
      <c r="O76" s="40">
        <f>TI_EHG_E_E!O76+TI_EHG_CHP_E!O76+TI_EHG_H_E!O76+TI_EHG_EDHP!O76+TI_EHG_EB!O76+TI_EHG_EPS!O76+TI_EHG_DHEP!O76</f>
        <v>114.4453998280309</v>
      </c>
      <c r="P76" s="40">
        <f>TI_EHG_E_E!P76+TI_EHG_CHP_E!P76+TI_EHG_H_E!P76+TI_EHG_EDHP!P76+TI_EHG_EB!P76+TI_EHG_EPS!P76+TI_EHG_DHEP!P76</f>
        <v>125.451418744626</v>
      </c>
      <c r="Q76" s="40">
        <f>TI_EHG_E_E!Q76+TI_EHG_CHP_E!Q76+TI_EHG_H_E!Q76+TI_EHG_EDHP!Q76+TI_EHG_EB!Q76+TI_EHG_EPS!Q76+TI_EHG_DHEP!Q76</f>
        <v>92.949269131556321</v>
      </c>
      <c r="R76" s="40">
        <f>TI_EHG_E_E!R76+TI_EHG_CHP_E!R76+TI_EHG_H_E!R76+TI_EHG_EDHP!R76+TI_EHG_EB!R76+TI_EHG_EPS!R76+TI_EHG_DHEP!R76</f>
        <v>125.5374032674119</v>
      </c>
      <c r="S76" s="40">
        <f>TI_EHG_E_E!S76+TI_EHG_CHP_E!S76+TI_EHG_H_E!S76+TI_EHG_EDHP!S76+TI_EHG_EB!S76+TI_EHG_EPS!S76+TI_EHG_DHEP!S76</f>
        <v>130.69647463456579</v>
      </c>
      <c r="T76" s="40">
        <f>TI_EHG_E_E!T76+TI_EHG_CHP_E!T76+TI_EHG_H_E!T76+TI_EHG_EDHP!T76+TI_EHG_EB!T76+TI_EHG_EPS!T76+TI_EHG_DHEP!T76</f>
        <v>191.22089423903691</v>
      </c>
      <c r="U76" s="40">
        <f>TI_EHG_E_E!U76+TI_EHG_CHP_E!U76+TI_EHG_H_E!U76+TI_EHG_EDHP!U76+TI_EHG_EB!U76+TI_EHG_EPS!U76+TI_EHG_DHEP!U76</f>
        <v>136.1322441960447</v>
      </c>
      <c r="V76" s="40">
        <f>TI_EHG_E_E!V76+TI_EHG_CHP_E!V76+TI_EHG_H_E!V76+TI_EHG_EDHP!V76+TI_EHG_EB!V76+TI_EHG_EPS!V76+TI_EHG_DHEP!V76</f>
        <v>157.0687876182287</v>
      </c>
      <c r="W76" s="40">
        <f>TI_EHG_E_E!W76+TI_EHG_CHP_E!W76+TI_EHG_H_E!W76+TI_EHG_EDHP!W76+TI_EHG_EB!W76+TI_EHG_EPS!W76+TI_EHG_DHEP!W76</f>
        <v>170.86371453138429</v>
      </c>
      <c r="X76" s="40">
        <f>TI_EHG_E_E!X76+TI_EHG_CHP_E!X76+TI_EHG_H_E!X76+TI_EHG_EDHP!X76+TI_EHG_EB!X76+TI_EHG_EPS!X76+TI_EHG_DHEP!X76</f>
        <v>170.54548581255369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369</v>
      </c>
      <c r="B1" s="4" t="s">
        <v>327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6646.8515907136698</v>
      </c>
      <c r="D2" s="31">
        <f t="shared" ref="D2:W2" si="1">SUM(D3,D17,D22,D25,D26,D51,D52,D71,D74,D75,D76)</f>
        <v>6935.6238177128107</v>
      </c>
      <c r="E2" s="31">
        <f t="shared" si="1"/>
        <v>7420.7540842648323</v>
      </c>
      <c r="F2" s="31">
        <f t="shared" si="1"/>
        <v>6703.1441100601887</v>
      </c>
      <c r="G2" s="31">
        <f t="shared" si="1"/>
        <v>6702.0123817712802</v>
      </c>
      <c r="H2" s="31">
        <f t="shared" si="1"/>
        <v>7353.189681857265</v>
      </c>
      <c r="I2" s="31">
        <f t="shared" si="1"/>
        <v>6964.7365434221829</v>
      </c>
      <c r="J2" s="31">
        <f t="shared" si="1"/>
        <v>6568.8871883061047</v>
      </c>
      <c r="K2" s="31">
        <f t="shared" si="1"/>
        <v>6405.9642304385216</v>
      </c>
      <c r="L2" s="31">
        <f t="shared" si="1"/>
        <v>6879.6442820292341</v>
      </c>
      <c r="M2" s="31">
        <f t="shared" si="1"/>
        <v>6456.1097162510732</v>
      </c>
      <c r="N2" s="31">
        <f t="shared" si="1"/>
        <v>6604.8766122098032</v>
      </c>
      <c r="O2" s="31">
        <f t="shared" si="1"/>
        <v>6133.7344797936366</v>
      </c>
      <c r="P2" s="31">
        <f t="shared" si="1"/>
        <v>6071.2957007738605</v>
      </c>
      <c r="Q2" s="31">
        <f t="shared" si="1"/>
        <v>6278.643766122098</v>
      </c>
      <c r="R2" s="31">
        <f t="shared" si="1"/>
        <v>6878.9374892519336</v>
      </c>
      <c r="S2" s="31">
        <f t="shared" si="1"/>
        <v>7458.0190885640586</v>
      </c>
      <c r="T2" s="31">
        <f t="shared" si="1"/>
        <v>7978.3147033533969</v>
      </c>
      <c r="U2" s="31">
        <f t="shared" si="1"/>
        <v>7523.9078245915734</v>
      </c>
      <c r="V2" s="31">
        <f t="shared" si="1"/>
        <v>6188.3500429922615</v>
      </c>
      <c r="W2" s="31">
        <f t="shared" si="1"/>
        <v>5846.2235597592426</v>
      </c>
      <c r="X2" s="31">
        <f t="shared" ref="X2" si="2">SUM(X3,X17,X22,X25,X26,X51,X52,X71,X74,X75,X76)</f>
        <v>5345.273258813414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3197.725279449699</v>
      </c>
      <c r="D3" s="34">
        <f t="shared" ref="D3:W3" si="4">SUM(D4,D8,D11)</f>
        <v>2960.8796216680989</v>
      </c>
      <c r="E3" s="34">
        <f t="shared" si="4"/>
        <v>3298.4181427343078</v>
      </c>
      <c r="F3" s="34">
        <f t="shared" si="4"/>
        <v>3137.799656061909</v>
      </c>
      <c r="G3" s="34">
        <f t="shared" si="4"/>
        <v>3226.692691315563</v>
      </c>
      <c r="H3" s="34">
        <f t="shared" si="4"/>
        <v>3318.8839208942391</v>
      </c>
      <c r="I3" s="34">
        <f t="shared" si="4"/>
        <v>3275.9749785038689</v>
      </c>
      <c r="J3" s="34">
        <f t="shared" si="4"/>
        <v>2707.3138435081678</v>
      </c>
      <c r="K3" s="34">
        <f t="shared" si="4"/>
        <v>2444.7394668959591</v>
      </c>
      <c r="L3" s="34">
        <f t="shared" si="4"/>
        <v>2833.8901977644018</v>
      </c>
      <c r="M3" s="34">
        <f t="shared" si="4"/>
        <v>1597.306534823731</v>
      </c>
      <c r="N3" s="34">
        <f t="shared" si="4"/>
        <v>2200.5794496990538</v>
      </c>
      <c r="O3" s="34">
        <f t="shared" si="4"/>
        <v>2909.130954428203</v>
      </c>
      <c r="P3" s="34">
        <f t="shared" si="4"/>
        <v>2625.0914875322442</v>
      </c>
      <c r="Q3" s="34">
        <f t="shared" si="4"/>
        <v>2666.490369733448</v>
      </c>
      <c r="R3" s="34">
        <f t="shared" si="4"/>
        <v>3245.9057609630258</v>
      </c>
      <c r="S3" s="34">
        <f t="shared" si="4"/>
        <v>2832.549871023215</v>
      </c>
      <c r="T3" s="34">
        <f t="shared" si="4"/>
        <v>3236.51728288908</v>
      </c>
      <c r="U3" s="34">
        <f t="shared" si="4"/>
        <v>2684.488650042992</v>
      </c>
      <c r="V3" s="34">
        <f t="shared" si="4"/>
        <v>1237.9275150472911</v>
      </c>
      <c r="W3" s="34">
        <f t="shared" si="4"/>
        <v>556.09191745485805</v>
      </c>
      <c r="X3" s="34">
        <f t="shared" ref="X3" si="5">SUM(X4,X8,X11)</f>
        <v>185.46397248495271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3197.725279449699</v>
      </c>
      <c r="D4" s="29">
        <f t="shared" ref="D4:W4" si="7">SUM(D5:D7)</f>
        <v>2960.8796216680989</v>
      </c>
      <c r="E4" s="29">
        <f t="shared" si="7"/>
        <v>3298.4181427343078</v>
      </c>
      <c r="F4" s="29">
        <f t="shared" si="7"/>
        <v>3137.799656061909</v>
      </c>
      <c r="G4" s="29">
        <f t="shared" si="7"/>
        <v>3226.692691315563</v>
      </c>
      <c r="H4" s="29">
        <f t="shared" si="7"/>
        <v>3318.8839208942391</v>
      </c>
      <c r="I4" s="29">
        <f t="shared" si="7"/>
        <v>3275.9749785038689</v>
      </c>
      <c r="J4" s="29">
        <f t="shared" si="7"/>
        <v>2707.3138435081678</v>
      </c>
      <c r="K4" s="29">
        <f t="shared" si="7"/>
        <v>2444.7394668959591</v>
      </c>
      <c r="L4" s="29">
        <f t="shared" si="7"/>
        <v>2833.8901977644018</v>
      </c>
      <c r="M4" s="29">
        <f t="shared" si="7"/>
        <v>1597.306534823731</v>
      </c>
      <c r="N4" s="29">
        <f t="shared" si="7"/>
        <v>2200.5794496990538</v>
      </c>
      <c r="O4" s="29">
        <f t="shared" si="7"/>
        <v>2909.130954428203</v>
      </c>
      <c r="P4" s="29">
        <f t="shared" si="7"/>
        <v>2625.0914875322442</v>
      </c>
      <c r="Q4" s="29">
        <f t="shared" si="7"/>
        <v>2666.490369733448</v>
      </c>
      <c r="R4" s="29">
        <f t="shared" si="7"/>
        <v>3245.9057609630258</v>
      </c>
      <c r="S4" s="29">
        <f t="shared" si="7"/>
        <v>2832.549871023215</v>
      </c>
      <c r="T4" s="29">
        <f t="shared" si="7"/>
        <v>3236.51728288908</v>
      </c>
      <c r="U4" s="29">
        <f t="shared" si="7"/>
        <v>2684.488650042992</v>
      </c>
      <c r="V4" s="29">
        <f t="shared" si="7"/>
        <v>1237.9275150472911</v>
      </c>
      <c r="W4" s="29">
        <f t="shared" si="7"/>
        <v>556.09191745485805</v>
      </c>
      <c r="X4" s="29">
        <f t="shared" ref="X4" si="8">SUM(X5:X7)</f>
        <v>185.46397248495271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3197.725279449699</v>
      </c>
      <c r="D7" s="10">
        <v>2960.8796216680989</v>
      </c>
      <c r="E7" s="10">
        <v>3298.4181427343078</v>
      </c>
      <c r="F7" s="10">
        <v>3137.799656061909</v>
      </c>
      <c r="G7" s="10">
        <v>3226.692691315563</v>
      </c>
      <c r="H7" s="10">
        <v>3318.8839208942391</v>
      </c>
      <c r="I7" s="10">
        <v>3275.9749785038689</v>
      </c>
      <c r="J7" s="10">
        <v>2707.3138435081678</v>
      </c>
      <c r="K7" s="10">
        <v>2444.7394668959591</v>
      </c>
      <c r="L7" s="10">
        <v>2833.8901977644018</v>
      </c>
      <c r="M7" s="10">
        <v>1597.306534823731</v>
      </c>
      <c r="N7" s="10">
        <v>2200.5794496990538</v>
      </c>
      <c r="O7" s="10">
        <v>2909.130954428203</v>
      </c>
      <c r="P7" s="10">
        <v>2625.0914875322442</v>
      </c>
      <c r="Q7" s="10">
        <v>2666.490369733448</v>
      </c>
      <c r="R7" s="10">
        <v>3245.9057609630258</v>
      </c>
      <c r="S7" s="10">
        <v>2832.549871023215</v>
      </c>
      <c r="T7" s="10">
        <v>3236.51728288908</v>
      </c>
      <c r="U7" s="10">
        <v>2684.488650042992</v>
      </c>
      <c r="V7" s="10">
        <v>1237.9275150472911</v>
      </c>
      <c r="W7" s="10">
        <v>556.09191745485805</v>
      </c>
      <c r="X7" s="10">
        <v>185.46397248495271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1156.709716251074</v>
      </c>
      <c r="D26" s="37">
        <f t="shared" ref="D26:W26" si="22">SUM(D27,D33)</f>
        <v>1480.5935511607906</v>
      </c>
      <c r="E26" s="37">
        <f t="shared" si="22"/>
        <v>1892.8169389509892</v>
      </c>
      <c r="F26" s="37">
        <f t="shared" si="22"/>
        <v>867.50834049871014</v>
      </c>
      <c r="G26" s="37">
        <f t="shared" si="22"/>
        <v>704.38753224419611</v>
      </c>
      <c r="H26" s="37">
        <f t="shared" si="22"/>
        <v>1362.9688736027513</v>
      </c>
      <c r="I26" s="37">
        <f t="shared" si="22"/>
        <v>610.89260533104039</v>
      </c>
      <c r="J26" s="37">
        <f t="shared" si="22"/>
        <v>541.1531384350817</v>
      </c>
      <c r="K26" s="37">
        <f t="shared" si="22"/>
        <v>476.25864144453993</v>
      </c>
      <c r="L26" s="37">
        <f t="shared" si="22"/>
        <v>335.88899398108339</v>
      </c>
      <c r="M26" s="37">
        <f t="shared" si="22"/>
        <v>285.61186586414442</v>
      </c>
      <c r="N26" s="37">
        <f t="shared" si="22"/>
        <v>244.02880481513324</v>
      </c>
      <c r="O26" s="37">
        <f t="shared" si="22"/>
        <v>244.02880481513324</v>
      </c>
      <c r="P26" s="37">
        <f t="shared" si="22"/>
        <v>211.54574376612206</v>
      </c>
      <c r="Q26" s="37">
        <f t="shared" si="22"/>
        <v>185.82201203783325</v>
      </c>
      <c r="R26" s="37">
        <f t="shared" si="22"/>
        <v>174.42914875322438</v>
      </c>
      <c r="S26" s="37">
        <f t="shared" si="22"/>
        <v>182.74101461736882</v>
      </c>
      <c r="T26" s="37">
        <f t="shared" si="22"/>
        <v>172.56345657781591</v>
      </c>
      <c r="U26" s="37">
        <f t="shared" si="22"/>
        <v>173.13645743766122</v>
      </c>
      <c r="V26" s="37">
        <f t="shared" si="22"/>
        <v>183.60498710232159</v>
      </c>
      <c r="W26" s="37">
        <f t="shared" si="22"/>
        <v>158.38469475494412</v>
      </c>
      <c r="X26" s="37">
        <f t="shared" ref="X26" si="23">SUM(X27,X33)</f>
        <v>157.71427343078244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1156.709716251074</v>
      </c>
      <c r="D33" s="29">
        <f t="shared" ref="D33:W33" si="28">SUM(D34:D50)</f>
        <v>1480.5935511607906</v>
      </c>
      <c r="E33" s="29">
        <f t="shared" si="28"/>
        <v>1892.8169389509892</v>
      </c>
      <c r="F33" s="29">
        <f t="shared" si="28"/>
        <v>867.50834049871014</v>
      </c>
      <c r="G33" s="29">
        <f t="shared" si="28"/>
        <v>704.38753224419611</v>
      </c>
      <c r="H33" s="29">
        <f t="shared" si="28"/>
        <v>1362.9688736027513</v>
      </c>
      <c r="I33" s="29">
        <f t="shared" si="28"/>
        <v>610.89260533104039</v>
      </c>
      <c r="J33" s="29">
        <f t="shared" si="28"/>
        <v>541.1531384350817</v>
      </c>
      <c r="K33" s="29">
        <f t="shared" si="28"/>
        <v>476.25864144453993</v>
      </c>
      <c r="L33" s="29">
        <f t="shared" si="28"/>
        <v>335.88899398108339</v>
      </c>
      <c r="M33" s="29">
        <f t="shared" si="28"/>
        <v>285.61186586414442</v>
      </c>
      <c r="N33" s="29">
        <f t="shared" si="28"/>
        <v>244.02880481513324</v>
      </c>
      <c r="O33" s="29">
        <f t="shared" si="28"/>
        <v>244.02880481513324</v>
      </c>
      <c r="P33" s="29">
        <f t="shared" si="28"/>
        <v>211.54574376612206</v>
      </c>
      <c r="Q33" s="29">
        <f t="shared" si="28"/>
        <v>185.82201203783325</v>
      </c>
      <c r="R33" s="29">
        <f t="shared" si="28"/>
        <v>174.42914875322438</v>
      </c>
      <c r="S33" s="29">
        <f t="shared" si="28"/>
        <v>182.74101461736882</v>
      </c>
      <c r="T33" s="29">
        <f t="shared" si="28"/>
        <v>172.56345657781591</v>
      </c>
      <c r="U33" s="29">
        <f t="shared" si="28"/>
        <v>173.13645743766122</v>
      </c>
      <c r="V33" s="29">
        <f t="shared" si="28"/>
        <v>183.60498710232159</v>
      </c>
      <c r="W33" s="29">
        <f t="shared" si="28"/>
        <v>158.38469475494412</v>
      </c>
      <c r="X33" s="29">
        <f t="shared" ref="X33" si="29">SUM(X34:X50)</f>
        <v>157.71427343078244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24.838091143594156</v>
      </c>
      <c r="D43" s="10">
        <v>34.152364574376598</v>
      </c>
      <c r="E43" s="10">
        <v>22.768185726569211</v>
      </c>
      <c r="F43" s="10">
        <v>28.977730008598456</v>
      </c>
      <c r="G43" s="10">
        <v>23.803095442820286</v>
      </c>
      <c r="H43" s="10">
        <v>24.838091143594156</v>
      </c>
      <c r="I43" s="10">
        <v>20.540756663800519</v>
      </c>
      <c r="J43" s="10">
        <v>19.51367153912296</v>
      </c>
      <c r="K43" s="10">
        <v>20.540670679277731</v>
      </c>
      <c r="L43" s="10">
        <v>21.56775580395529</v>
      </c>
      <c r="M43" s="10">
        <v>26.702923473774721</v>
      </c>
      <c r="N43" s="10">
        <v>19.51367153912296</v>
      </c>
      <c r="O43" s="10">
        <v>19.51367153912296</v>
      </c>
      <c r="P43" s="10">
        <v>19.51367153912296</v>
      </c>
      <c r="Q43" s="10">
        <v>20.540670679277731</v>
      </c>
      <c r="R43" s="10">
        <v>21.56775580395529</v>
      </c>
      <c r="S43" s="10">
        <v>17.45967325881341</v>
      </c>
      <c r="T43" s="10">
        <v>17.668099742046426</v>
      </c>
      <c r="U43" s="10">
        <v>16.500343938091138</v>
      </c>
      <c r="V43" s="10">
        <v>15.532932072226998</v>
      </c>
      <c r="W43" s="10">
        <v>15.573000859845225</v>
      </c>
      <c r="X43" s="10">
        <v>15.056405846947547</v>
      </c>
    </row>
    <row r="44" spans="1:24" ht="11.25" customHeight="1" x14ac:dyDescent="0.2">
      <c r="A44" s="41" t="s">
        <v>75</v>
      </c>
      <c r="B44" s="9" t="s">
        <v>76</v>
      </c>
      <c r="C44" s="10">
        <v>1131.87162510748</v>
      </c>
      <c r="D44" s="10">
        <v>1446.441186586414</v>
      </c>
      <c r="E44" s="10">
        <v>1870.0487532244199</v>
      </c>
      <c r="F44" s="10">
        <v>838.53061049011171</v>
      </c>
      <c r="G44" s="10">
        <v>680.58443680137577</v>
      </c>
      <c r="H44" s="10">
        <v>1338.1307824591572</v>
      </c>
      <c r="I44" s="10">
        <v>590.35184866723989</v>
      </c>
      <c r="J44" s="10">
        <v>521.63946689595878</v>
      </c>
      <c r="K44" s="10">
        <v>455.71797076526218</v>
      </c>
      <c r="L44" s="10">
        <v>314.32123817712812</v>
      </c>
      <c r="M44" s="10">
        <v>258.9089423903697</v>
      </c>
      <c r="N44" s="10">
        <v>224.51513327601029</v>
      </c>
      <c r="O44" s="10">
        <v>224.51513327601029</v>
      </c>
      <c r="P44" s="10">
        <v>192.03207222699911</v>
      </c>
      <c r="Q44" s="10">
        <v>165.28134135855552</v>
      </c>
      <c r="R44" s="10">
        <v>152.86139294926909</v>
      </c>
      <c r="S44" s="10">
        <v>165.28134135855541</v>
      </c>
      <c r="T44" s="10">
        <v>154.89535683576949</v>
      </c>
      <c r="U44" s="10">
        <v>156.63611349957009</v>
      </c>
      <c r="V44" s="10">
        <v>168.07205503009459</v>
      </c>
      <c r="W44" s="10">
        <v>142.8116938950989</v>
      </c>
      <c r="X44" s="10">
        <v>142.6578675838349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1057.244196044712</v>
      </c>
      <c r="D51" s="37">
        <v>992.15391229578665</v>
      </c>
      <c r="E51" s="37">
        <v>1247.398968185727</v>
      </c>
      <c r="F51" s="37">
        <v>1016.5950128976785</v>
      </c>
      <c r="G51" s="37">
        <v>1556.8787618228716</v>
      </c>
      <c r="H51" s="37">
        <v>1802.5365434221844</v>
      </c>
      <c r="I51" s="37">
        <v>1558.1685296646604</v>
      </c>
      <c r="J51" s="37">
        <v>1656.5563198624247</v>
      </c>
      <c r="K51" s="37">
        <v>1961.6294067067929</v>
      </c>
      <c r="L51" s="37">
        <v>1823.4737747205497</v>
      </c>
      <c r="M51" s="37">
        <v>1733.5554600171965</v>
      </c>
      <c r="N51" s="37">
        <v>1663.0696474634569</v>
      </c>
      <c r="O51" s="37">
        <v>932.02923473774717</v>
      </c>
      <c r="P51" s="37">
        <v>277.79449699054175</v>
      </c>
      <c r="Q51" s="37">
        <v>279.85812553740323</v>
      </c>
      <c r="R51" s="37">
        <v>896.56061908856395</v>
      </c>
      <c r="S51" s="37">
        <v>1226.3327601031813</v>
      </c>
      <c r="T51" s="37">
        <v>2172.2668959587272</v>
      </c>
      <c r="U51" s="37">
        <v>1656.5228718830608</v>
      </c>
      <c r="V51" s="37">
        <v>1891.8537403267414</v>
      </c>
      <c r="W51" s="37">
        <v>1962.9876182287187</v>
      </c>
      <c r="X51" s="37">
        <v>1783.159673258813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1148.0652622527944</v>
      </c>
      <c r="D52" s="37">
        <f t="shared" ref="D52:W52" si="31">SUM(D53:D70)</f>
        <v>1414.7224419604472</v>
      </c>
      <c r="E52" s="37">
        <f t="shared" si="31"/>
        <v>890.9764402407568</v>
      </c>
      <c r="F52" s="37">
        <f t="shared" si="31"/>
        <v>1585.9176268271706</v>
      </c>
      <c r="G52" s="37">
        <f t="shared" si="31"/>
        <v>1117.8224419604471</v>
      </c>
      <c r="H52" s="37">
        <f t="shared" si="31"/>
        <v>762.65726569217543</v>
      </c>
      <c r="I52" s="37">
        <f t="shared" si="31"/>
        <v>1415.4680997420464</v>
      </c>
      <c r="J52" s="37">
        <f t="shared" si="31"/>
        <v>1569.8779879621668</v>
      </c>
      <c r="K52" s="37">
        <f t="shared" si="31"/>
        <v>1431.9542562338777</v>
      </c>
      <c r="L52" s="37">
        <f t="shared" si="31"/>
        <v>1787.3657781599309</v>
      </c>
      <c r="M52" s="37">
        <f t="shared" si="31"/>
        <v>2736.5499570077382</v>
      </c>
      <c r="N52" s="37">
        <f t="shared" si="31"/>
        <v>2395.1159931212383</v>
      </c>
      <c r="O52" s="37">
        <f t="shared" si="31"/>
        <v>1962.4177128116937</v>
      </c>
      <c r="P52" s="37">
        <f t="shared" si="31"/>
        <v>2860.1791917454857</v>
      </c>
      <c r="Q52" s="37">
        <f t="shared" si="31"/>
        <v>3064.7401547721402</v>
      </c>
      <c r="R52" s="37">
        <f t="shared" si="31"/>
        <v>2464.664488392089</v>
      </c>
      <c r="S52" s="37">
        <f t="shared" si="31"/>
        <v>3112.7362854686162</v>
      </c>
      <c r="T52" s="37">
        <f t="shared" si="31"/>
        <v>2307.220378331901</v>
      </c>
      <c r="U52" s="37">
        <f t="shared" si="31"/>
        <v>2926.3601891659505</v>
      </c>
      <c r="V52" s="37">
        <f t="shared" si="31"/>
        <v>2785.9575236457435</v>
      </c>
      <c r="W52" s="37">
        <f t="shared" si="31"/>
        <v>3081.0997420464314</v>
      </c>
      <c r="X52" s="37">
        <f t="shared" ref="X52" si="32">SUM(X53:X70)</f>
        <v>3125.7500429922625</v>
      </c>
    </row>
    <row r="53" spans="1:24" ht="11.25" customHeight="1" x14ac:dyDescent="0.2">
      <c r="A53" s="42" t="s">
        <v>93</v>
      </c>
      <c r="B53" s="9" t="s">
        <v>94</v>
      </c>
      <c r="C53" s="10">
        <v>973.6027515047291</v>
      </c>
      <c r="D53" s="10">
        <v>1206.7067927773003</v>
      </c>
      <c r="E53" s="10">
        <v>670.67927773000861</v>
      </c>
      <c r="F53" s="10">
        <v>1351.9346517626823</v>
      </c>
      <c r="G53" s="10">
        <v>848.58134135855539</v>
      </c>
      <c r="H53" s="10">
        <v>406.76380051590706</v>
      </c>
      <c r="I53" s="10">
        <v>946.01711092003438</v>
      </c>
      <c r="J53" s="10">
        <v>867.75339638865012</v>
      </c>
      <c r="K53" s="10">
        <v>584.61281169389508</v>
      </c>
      <c r="L53" s="10">
        <v>712.31874462596727</v>
      </c>
      <c r="M53" s="10">
        <v>1388.4692175408427</v>
      </c>
      <c r="N53" s="10">
        <v>992.1937231298366</v>
      </c>
      <c r="O53" s="10">
        <v>483.4664660361135</v>
      </c>
      <c r="P53" s="10">
        <v>1180.6034393809114</v>
      </c>
      <c r="Q53" s="10">
        <v>1338.6855546001716</v>
      </c>
      <c r="R53" s="10">
        <v>744.6694754944109</v>
      </c>
      <c r="S53" s="10">
        <v>1351.9624247635429</v>
      </c>
      <c r="T53" s="10">
        <v>507.04067067927764</v>
      </c>
      <c r="U53" s="10">
        <v>1065.6361994840929</v>
      </c>
      <c r="V53" s="10">
        <v>758.18693035253659</v>
      </c>
      <c r="W53" s="10">
        <v>1038.9149613069649</v>
      </c>
      <c r="X53" s="10">
        <v>1023.8644024075669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2.579535683576956E-4</v>
      </c>
      <c r="P54" s="10">
        <v>1.719690455717971E-4</v>
      </c>
      <c r="Q54" s="10">
        <v>2.2355975924333621E-3</v>
      </c>
      <c r="R54" s="10">
        <v>2.3215821152192599E-3</v>
      </c>
      <c r="S54" s="10">
        <v>3.869303525365434E-3</v>
      </c>
      <c r="T54" s="10">
        <v>5.159071367153912E-4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14.445399828030951</v>
      </c>
      <c r="D55" s="10">
        <v>22.012037833190021</v>
      </c>
      <c r="E55" s="10">
        <v>31.12639724849527</v>
      </c>
      <c r="F55" s="10">
        <v>42.648323301805682</v>
      </c>
      <c r="G55" s="10">
        <v>70.191745485812547</v>
      </c>
      <c r="H55" s="10">
        <v>152.4731728288908</v>
      </c>
      <c r="I55" s="10">
        <v>251.54531384350821</v>
      </c>
      <c r="J55" s="10">
        <v>347.0944110060189</v>
      </c>
      <c r="K55" s="10">
        <v>495.04557179707649</v>
      </c>
      <c r="L55" s="10">
        <v>651.50154772141013</v>
      </c>
      <c r="M55" s="10">
        <v>789.47308684436803</v>
      </c>
      <c r="N55" s="10">
        <v>787.75683576956146</v>
      </c>
      <c r="O55" s="10">
        <v>882.18211521926037</v>
      </c>
      <c r="P55" s="10">
        <v>1033.0697334479789</v>
      </c>
      <c r="Q55" s="10">
        <v>1041.3925193465175</v>
      </c>
      <c r="R55" s="10">
        <v>998.07721410146178</v>
      </c>
      <c r="S55" s="10">
        <v>1072.579191745486</v>
      </c>
      <c r="T55" s="10">
        <v>1053.1257953568361</v>
      </c>
      <c r="U55" s="10">
        <v>1084.8309544282031</v>
      </c>
      <c r="V55" s="10">
        <v>1175.1460877042136</v>
      </c>
      <c r="W55" s="10">
        <v>1057.4946689595874</v>
      </c>
      <c r="X55" s="10">
        <v>1136.3382631126399</v>
      </c>
    </row>
    <row r="56" spans="1:24" ht="11.25" customHeight="1" x14ac:dyDescent="0.2">
      <c r="A56" s="42" t="s">
        <v>99</v>
      </c>
      <c r="B56" s="9" t="s">
        <v>100</v>
      </c>
      <c r="C56" s="10">
        <v>8.5984522785898534E-2</v>
      </c>
      <c r="D56" s="10">
        <v>8.5984522785898534E-2</v>
      </c>
      <c r="E56" s="10">
        <v>0.1719690455717971</v>
      </c>
      <c r="F56" s="10">
        <v>0.25795356835769562</v>
      </c>
      <c r="G56" s="10">
        <v>0.25795356835769562</v>
      </c>
      <c r="H56" s="10">
        <v>0.25795356835769562</v>
      </c>
      <c r="I56" s="10">
        <v>0.41272570937231301</v>
      </c>
      <c r="J56" s="10">
        <v>2.0636285468615649</v>
      </c>
      <c r="K56" s="10">
        <v>3.485296646603611</v>
      </c>
      <c r="L56" s="10">
        <v>13.75752364574377</v>
      </c>
      <c r="M56" s="10">
        <v>18.171109200343938</v>
      </c>
      <c r="N56" s="10">
        <v>24.069561478933796</v>
      </c>
      <c r="O56" s="10">
        <v>33.76139294926913</v>
      </c>
      <c r="P56" s="10">
        <v>41.198624247635429</v>
      </c>
      <c r="Q56" s="10">
        <v>53.939466895958716</v>
      </c>
      <c r="R56" s="10">
        <v>68.457007738607047</v>
      </c>
      <c r="S56" s="10">
        <v>74.858383490971605</v>
      </c>
      <c r="T56" s="10">
        <v>85.257609630266558</v>
      </c>
      <c r="U56" s="10">
        <v>86.491573516766977</v>
      </c>
      <c r="V56" s="10">
        <v>115.41289767841789</v>
      </c>
      <c r="W56" s="10">
        <v>147.51418744625965</v>
      </c>
      <c r="X56" s="10">
        <v>192.36147893379189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68.763714531384338</v>
      </c>
      <c r="D58" s="10">
        <v>90.259845227858975</v>
      </c>
      <c r="E58" s="10">
        <v>82.545141874462587</v>
      </c>
      <c r="F58" s="10">
        <v>77.386070507308673</v>
      </c>
      <c r="G58" s="10">
        <v>76.502321582115215</v>
      </c>
      <c r="H58" s="10">
        <v>64.655546001719685</v>
      </c>
      <c r="I58" s="10">
        <v>77.409974204643163</v>
      </c>
      <c r="J58" s="10">
        <v>183.05150472914869</v>
      </c>
      <c r="K58" s="10">
        <v>174.85907136715389</v>
      </c>
      <c r="L58" s="10">
        <v>167.57429062768699</v>
      </c>
      <c r="M58" s="10">
        <v>179.56431642304381</v>
      </c>
      <c r="N58" s="10">
        <v>191.69767841788479</v>
      </c>
      <c r="O58" s="10">
        <v>133.4431642304385</v>
      </c>
      <c r="P58" s="10">
        <v>179.11057609630271</v>
      </c>
      <c r="Q58" s="10">
        <v>187.11186586414439</v>
      </c>
      <c r="R58" s="10">
        <v>185.46380051590711</v>
      </c>
      <c r="S58" s="10">
        <v>156.32467755803961</v>
      </c>
      <c r="T58" s="10">
        <v>197.38787618228719</v>
      </c>
      <c r="U58" s="10">
        <v>209.89776440240749</v>
      </c>
      <c r="V58" s="10">
        <v>196.20722269991401</v>
      </c>
      <c r="W58" s="10">
        <v>197.85795356835769</v>
      </c>
      <c r="X58" s="10">
        <v>162.67042132416171</v>
      </c>
    </row>
    <row r="59" spans="1:24" ht="11.25" customHeight="1" x14ac:dyDescent="0.2">
      <c r="A59" s="42" t="s">
        <v>105</v>
      </c>
      <c r="B59" s="9" t="s">
        <v>106</v>
      </c>
      <c r="C59" s="10">
        <v>4.0364574376612206</v>
      </c>
      <c r="D59" s="10">
        <v>8.3834909716251076</v>
      </c>
      <c r="E59" s="10">
        <v>15.31006018916595</v>
      </c>
      <c r="F59" s="10">
        <v>19.036027515047291</v>
      </c>
      <c r="G59" s="10">
        <v>24.672742906276863</v>
      </c>
      <c r="H59" s="10">
        <v>27.013499570077389</v>
      </c>
      <c r="I59" s="10">
        <v>32.697936371453139</v>
      </c>
      <c r="J59" s="10">
        <v>62.028288907996561</v>
      </c>
      <c r="K59" s="10">
        <v>61.956663800515912</v>
      </c>
      <c r="L59" s="10">
        <v>122.16973344797933</v>
      </c>
      <c r="M59" s="10">
        <v>237.6038693035253</v>
      </c>
      <c r="N59" s="10">
        <v>259.6016337059329</v>
      </c>
      <c r="O59" s="10">
        <v>290.67540842648327</v>
      </c>
      <c r="P59" s="10">
        <v>266.86251074806535</v>
      </c>
      <c r="Q59" s="10">
        <v>291.34428202923471</v>
      </c>
      <c r="R59" s="10">
        <v>298.27067927772993</v>
      </c>
      <c r="S59" s="10">
        <v>285.22975064488395</v>
      </c>
      <c r="T59" s="10">
        <v>271.66474634565782</v>
      </c>
      <c r="U59" s="10">
        <v>297.77618228718831</v>
      </c>
      <c r="V59" s="10">
        <v>353.38564058469473</v>
      </c>
      <c r="W59" s="10">
        <v>456.18194325021489</v>
      </c>
      <c r="X59" s="10">
        <v>415.7370593293208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3.0333619948409281</v>
      </c>
      <c r="H61" s="10">
        <v>8.0013757523645737</v>
      </c>
      <c r="I61" s="10">
        <v>7.0459157351676698</v>
      </c>
      <c r="J61" s="10">
        <v>13.90085984522786</v>
      </c>
      <c r="K61" s="10">
        <v>20.612381771281171</v>
      </c>
      <c r="L61" s="10">
        <v>20.994582975064489</v>
      </c>
      <c r="M61" s="10">
        <v>27.371711092003441</v>
      </c>
      <c r="N61" s="10">
        <v>41.320378331900251</v>
      </c>
      <c r="O61" s="10">
        <v>52.92828890799656</v>
      </c>
      <c r="P61" s="10">
        <v>61.741702493551159</v>
      </c>
      <c r="Q61" s="10">
        <v>69.623559759243335</v>
      </c>
      <c r="R61" s="10">
        <v>70.555116079105758</v>
      </c>
      <c r="S61" s="10">
        <v>67.235081685296635</v>
      </c>
      <c r="T61" s="10">
        <v>72.785038693035247</v>
      </c>
      <c r="U61" s="10">
        <v>70.18202923473774</v>
      </c>
      <c r="V61" s="10">
        <v>68.679277730008593</v>
      </c>
      <c r="W61" s="10">
        <v>70.609544282029233</v>
      </c>
      <c r="X61" s="10">
        <v>74.92510748065348</v>
      </c>
    </row>
    <row r="62" spans="1:24" ht="11.25" customHeight="1" x14ac:dyDescent="0.2">
      <c r="A62" s="42" t="s">
        <v>111</v>
      </c>
      <c r="B62" s="9" t="s">
        <v>112</v>
      </c>
      <c r="C62" s="10">
        <v>87.130954428202912</v>
      </c>
      <c r="D62" s="10">
        <v>87.274290627687009</v>
      </c>
      <c r="E62" s="10">
        <v>91.143594153052447</v>
      </c>
      <c r="F62" s="10">
        <v>94.654600171969051</v>
      </c>
      <c r="G62" s="10">
        <v>94.58297506448838</v>
      </c>
      <c r="H62" s="10">
        <v>103.4919174548581</v>
      </c>
      <c r="I62" s="10">
        <v>100.3391229578676</v>
      </c>
      <c r="J62" s="10">
        <v>93.985898538263115</v>
      </c>
      <c r="K62" s="10">
        <v>91.382459157351676</v>
      </c>
      <c r="L62" s="10">
        <v>99.049355116079099</v>
      </c>
      <c r="M62" s="10">
        <v>95.896646603611345</v>
      </c>
      <c r="N62" s="10">
        <v>98.476182287188294</v>
      </c>
      <c r="O62" s="10">
        <v>85.960619088564044</v>
      </c>
      <c r="P62" s="10">
        <v>96.708684436801363</v>
      </c>
      <c r="Q62" s="10">
        <v>81.75692175408426</v>
      </c>
      <c r="R62" s="10">
        <v>97.401375752364572</v>
      </c>
      <c r="S62" s="10">
        <v>103.6591573516767</v>
      </c>
      <c r="T62" s="10">
        <v>118.9665520206363</v>
      </c>
      <c r="U62" s="10">
        <v>110.55305245055889</v>
      </c>
      <c r="V62" s="10">
        <v>117.98503869303519</v>
      </c>
      <c r="W62" s="10">
        <v>111.5667239896818</v>
      </c>
      <c r="X62" s="10">
        <v>118.59939810834049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0.88374892519346515</v>
      </c>
      <c r="Q66" s="10">
        <v>0.88374892519346515</v>
      </c>
      <c r="R66" s="10">
        <v>1.7674978503869301</v>
      </c>
      <c r="S66" s="10">
        <v>0.88374892519346515</v>
      </c>
      <c r="T66" s="10">
        <v>0.99157351676698191</v>
      </c>
      <c r="U66" s="10">
        <v>0.99243336199484089</v>
      </c>
      <c r="V66" s="10">
        <v>0.95442820292347375</v>
      </c>
      <c r="W66" s="10">
        <v>0.95975924333619944</v>
      </c>
      <c r="X66" s="10">
        <v>1.2539122957867586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87.107136715391221</v>
      </c>
      <c r="D71" s="37">
        <f t="shared" ref="D71:W71" si="34">SUM(D72:D73)</f>
        <v>87.274290627687009</v>
      </c>
      <c r="E71" s="37">
        <f t="shared" si="34"/>
        <v>91.143594153052447</v>
      </c>
      <c r="F71" s="37">
        <f t="shared" si="34"/>
        <v>95.32347377472054</v>
      </c>
      <c r="G71" s="37">
        <f t="shared" si="34"/>
        <v>96.230954428202921</v>
      </c>
      <c r="H71" s="37">
        <f t="shared" si="34"/>
        <v>106.1430782459158</v>
      </c>
      <c r="I71" s="37">
        <f t="shared" si="34"/>
        <v>104.23233018056752</v>
      </c>
      <c r="J71" s="37">
        <f t="shared" si="34"/>
        <v>93.985898538263115</v>
      </c>
      <c r="K71" s="37">
        <f t="shared" si="34"/>
        <v>91.382459157351676</v>
      </c>
      <c r="L71" s="37">
        <f t="shared" si="34"/>
        <v>99.025537403267393</v>
      </c>
      <c r="M71" s="37">
        <f t="shared" si="34"/>
        <v>103.08589853826311</v>
      </c>
      <c r="N71" s="37">
        <f t="shared" si="34"/>
        <v>102.08271711092003</v>
      </c>
      <c r="O71" s="37">
        <f t="shared" si="34"/>
        <v>86.127773000859833</v>
      </c>
      <c r="P71" s="37">
        <f t="shared" si="34"/>
        <v>96.684780739466888</v>
      </c>
      <c r="Q71" s="37">
        <f t="shared" si="34"/>
        <v>81.733104041272568</v>
      </c>
      <c r="R71" s="37">
        <f t="shared" si="34"/>
        <v>97.377472055030083</v>
      </c>
      <c r="S71" s="37">
        <f t="shared" si="34"/>
        <v>103.6591573516767</v>
      </c>
      <c r="T71" s="37">
        <f t="shared" si="34"/>
        <v>89.746689595872724</v>
      </c>
      <c r="U71" s="37">
        <f t="shared" si="34"/>
        <v>83.399656061908843</v>
      </c>
      <c r="V71" s="37">
        <f t="shared" si="34"/>
        <v>89.006276870163362</v>
      </c>
      <c r="W71" s="37">
        <f t="shared" si="34"/>
        <v>87.659587274290615</v>
      </c>
      <c r="X71" s="37">
        <f t="shared" ref="X71" si="35">SUM(X72:X73)</f>
        <v>93.185296646603589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0.69269131556319852</v>
      </c>
      <c r="G72" s="10">
        <v>1.671883061049011</v>
      </c>
      <c r="H72" s="10">
        <v>2.6750644883920889</v>
      </c>
      <c r="I72" s="10">
        <v>3.893207222699913</v>
      </c>
      <c r="J72" s="10">
        <v>0</v>
      </c>
      <c r="K72" s="10">
        <v>0</v>
      </c>
      <c r="L72" s="10">
        <v>0</v>
      </c>
      <c r="M72" s="10">
        <v>7.1892519346517627</v>
      </c>
      <c r="N72" s="10">
        <v>3.6304385210662078</v>
      </c>
      <c r="O72" s="10">
        <v>0.19105760963026661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87.107136715391221</v>
      </c>
      <c r="D73" s="10">
        <v>87.274290627687009</v>
      </c>
      <c r="E73" s="10">
        <v>91.143594153052447</v>
      </c>
      <c r="F73" s="10">
        <v>94.630782459157345</v>
      </c>
      <c r="G73" s="10">
        <v>94.559071367153905</v>
      </c>
      <c r="H73" s="10">
        <v>103.46801375752371</v>
      </c>
      <c r="I73" s="10">
        <v>100.3391229578676</v>
      </c>
      <c r="J73" s="10">
        <v>93.985898538263115</v>
      </c>
      <c r="K73" s="10">
        <v>91.382459157351676</v>
      </c>
      <c r="L73" s="10">
        <v>99.025537403267393</v>
      </c>
      <c r="M73" s="10">
        <v>95.896646603611345</v>
      </c>
      <c r="N73" s="10">
        <v>98.452278589853819</v>
      </c>
      <c r="O73" s="10">
        <v>85.936715391229569</v>
      </c>
      <c r="P73" s="10">
        <v>96.684780739466888</v>
      </c>
      <c r="Q73" s="10">
        <v>81.733104041272568</v>
      </c>
      <c r="R73" s="10">
        <v>97.377472055030083</v>
      </c>
      <c r="S73" s="10">
        <v>103.6591573516767</v>
      </c>
      <c r="T73" s="10">
        <v>89.746689595872724</v>
      </c>
      <c r="U73" s="10">
        <v>83.399656061908843</v>
      </c>
      <c r="V73" s="10">
        <v>89.006276870163362</v>
      </c>
      <c r="W73" s="10">
        <v>87.659587274290615</v>
      </c>
      <c r="X73" s="10">
        <v>93.185296646603589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370</v>
      </c>
      <c r="B1" s="4" t="s">
        <v>372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980.22192605331043</v>
      </c>
      <c r="D2" s="31">
        <f t="shared" ref="D2:W2" si="1">SUM(D3,D17,D22,D25,D26,D51,D52,D71,D74,D75,D76)</f>
        <v>943.67119518486652</v>
      </c>
      <c r="E2" s="31">
        <f t="shared" si="1"/>
        <v>1014.1785898538261</v>
      </c>
      <c r="F2" s="31">
        <f t="shared" si="1"/>
        <v>1080.2027515047289</v>
      </c>
      <c r="G2" s="31">
        <f t="shared" si="1"/>
        <v>1159.3587274290626</v>
      </c>
      <c r="H2" s="31">
        <f t="shared" si="1"/>
        <v>1248.7175408426481</v>
      </c>
      <c r="I2" s="31">
        <f t="shared" si="1"/>
        <v>1271.7680997420466</v>
      </c>
      <c r="J2" s="31">
        <f t="shared" si="1"/>
        <v>1279.12252794497</v>
      </c>
      <c r="K2" s="31">
        <f t="shared" si="1"/>
        <v>1221.3053310404123</v>
      </c>
      <c r="L2" s="31">
        <f t="shared" si="1"/>
        <v>1362.1545141874465</v>
      </c>
      <c r="M2" s="31">
        <f t="shared" si="1"/>
        <v>1564.6157351676702</v>
      </c>
      <c r="N2" s="31">
        <f t="shared" si="1"/>
        <v>1563.3052450558901</v>
      </c>
      <c r="O2" s="31">
        <f t="shared" si="1"/>
        <v>1581.4509888220114</v>
      </c>
      <c r="P2" s="31">
        <f t="shared" si="1"/>
        <v>1752.4444539982806</v>
      </c>
      <c r="Q2" s="31">
        <f t="shared" si="1"/>
        <v>1665.0852966466034</v>
      </c>
      <c r="R2" s="31">
        <f t="shared" si="1"/>
        <v>1600.1886500429925</v>
      </c>
      <c r="S2" s="31">
        <f t="shared" si="1"/>
        <v>1567.8901117798794</v>
      </c>
      <c r="T2" s="31">
        <f t="shared" si="1"/>
        <v>1619.3775580395522</v>
      </c>
      <c r="U2" s="31">
        <f t="shared" si="1"/>
        <v>1656.0308684436804</v>
      </c>
      <c r="V2" s="31">
        <f t="shared" si="1"/>
        <v>1692.5950988822012</v>
      </c>
      <c r="W2" s="31">
        <f t="shared" si="1"/>
        <v>1685.1073946689592</v>
      </c>
      <c r="X2" s="31">
        <f t="shared" ref="X2" si="2">SUM(X3,X17,X22,X25,X26,X51,X52,X71,X74,X75,X76)</f>
        <v>1632.5246775580392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43.957179707652614</v>
      </c>
      <c r="D17" s="37">
        <f t="shared" ref="D17:W17" si="16">SUM(D18:D21)</f>
        <v>9.6947549441100609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17.540842648323299</v>
      </c>
      <c r="D19" s="10">
        <v>2.6010318142734312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26.416337059329319</v>
      </c>
      <c r="D20" s="10">
        <v>7.0937231298366292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644.89423903697343</v>
      </c>
      <c r="D26" s="37">
        <f t="shared" ref="D26:W26" si="22">SUM(D27,D33)</f>
        <v>567.15692175408412</v>
      </c>
      <c r="E26" s="37">
        <f t="shared" si="22"/>
        <v>567.60128976784165</v>
      </c>
      <c r="F26" s="37">
        <f t="shared" si="22"/>
        <v>523.86620808254497</v>
      </c>
      <c r="G26" s="37">
        <f t="shared" si="22"/>
        <v>549.09071367153899</v>
      </c>
      <c r="H26" s="37">
        <f t="shared" si="22"/>
        <v>559.28650042992251</v>
      </c>
      <c r="I26" s="37">
        <f t="shared" si="22"/>
        <v>533.06792777300086</v>
      </c>
      <c r="J26" s="37">
        <f t="shared" si="22"/>
        <v>504.5022355975924</v>
      </c>
      <c r="K26" s="37">
        <f t="shared" si="22"/>
        <v>452.57024935511595</v>
      </c>
      <c r="L26" s="37">
        <f t="shared" si="22"/>
        <v>416.11934651762687</v>
      </c>
      <c r="M26" s="37">
        <f t="shared" si="22"/>
        <v>325.52141014617365</v>
      </c>
      <c r="N26" s="37">
        <f t="shared" si="22"/>
        <v>263.11177987962168</v>
      </c>
      <c r="O26" s="37">
        <f t="shared" si="22"/>
        <v>177.27351676698191</v>
      </c>
      <c r="P26" s="37">
        <f t="shared" si="22"/>
        <v>106.92519346517626</v>
      </c>
      <c r="Q26" s="37">
        <f t="shared" si="22"/>
        <v>82.618916595012891</v>
      </c>
      <c r="R26" s="37">
        <f t="shared" si="22"/>
        <v>91.475580395528794</v>
      </c>
      <c r="S26" s="37">
        <f t="shared" si="22"/>
        <v>79.58933791917454</v>
      </c>
      <c r="T26" s="37">
        <f t="shared" si="22"/>
        <v>78.204557179707649</v>
      </c>
      <c r="U26" s="37">
        <f t="shared" si="22"/>
        <v>60.936973344797927</v>
      </c>
      <c r="V26" s="37">
        <f t="shared" si="22"/>
        <v>66.973430782459161</v>
      </c>
      <c r="W26" s="37">
        <f t="shared" si="22"/>
        <v>82.009888220120388</v>
      </c>
      <c r="X26" s="37">
        <f t="shared" ref="X26" si="23">SUM(X27,X33)</f>
        <v>96.533361994840931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644.89423903697343</v>
      </c>
      <c r="D33" s="29">
        <f t="shared" ref="D33:W33" si="28">SUM(D34:D50)</f>
        <v>567.15692175408412</v>
      </c>
      <c r="E33" s="29">
        <f t="shared" si="28"/>
        <v>567.60128976784165</v>
      </c>
      <c r="F33" s="29">
        <f t="shared" si="28"/>
        <v>523.86620808254497</v>
      </c>
      <c r="G33" s="29">
        <f t="shared" si="28"/>
        <v>549.09071367153899</v>
      </c>
      <c r="H33" s="29">
        <f t="shared" si="28"/>
        <v>559.28650042992251</v>
      </c>
      <c r="I33" s="29">
        <f t="shared" si="28"/>
        <v>533.06792777300086</v>
      </c>
      <c r="J33" s="29">
        <f t="shared" si="28"/>
        <v>504.5022355975924</v>
      </c>
      <c r="K33" s="29">
        <f t="shared" si="28"/>
        <v>452.57024935511595</v>
      </c>
      <c r="L33" s="29">
        <f t="shared" si="28"/>
        <v>416.11934651762687</v>
      </c>
      <c r="M33" s="29">
        <f t="shared" si="28"/>
        <v>325.52141014617365</v>
      </c>
      <c r="N33" s="29">
        <f t="shared" si="28"/>
        <v>263.11177987962168</v>
      </c>
      <c r="O33" s="29">
        <f t="shared" si="28"/>
        <v>177.27351676698191</v>
      </c>
      <c r="P33" s="29">
        <f t="shared" si="28"/>
        <v>106.92519346517626</v>
      </c>
      <c r="Q33" s="29">
        <f t="shared" si="28"/>
        <v>82.618916595012891</v>
      </c>
      <c r="R33" s="29">
        <f t="shared" si="28"/>
        <v>91.475580395528794</v>
      </c>
      <c r="S33" s="29">
        <f t="shared" si="28"/>
        <v>79.58933791917454</v>
      </c>
      <c r="T33" s="29">
        <f t="shared" si="28"/>
        <v>78.204557179707649</v>
      </c>
      <c r="U33" s="29">
        <f t="shared" si="28"/>
        <v>60.936973344797927</v>
      </c>
      <c r="V33" s="29">
        <f t="shared" si="28"/>
        <v>66.973430782459161</v>
      </c>
      <c r="W33" s="29">
        <f t="shared" si="28"/>
        <v>82.009888220120388</v>
      </c>
      <c r="X33" s="29">
        <f t="shared" ref="X33" si="29">SUM(X34:X50)</f>
        <v>96.533361994840931</v>
      </c>
    </row>
    <row r="34" spans="1:24" ht="11.25" customHeight="1" x14ac:dyDescent="0.2">
      <c r="A34" s="41" t="s">
        <v>55</v>
      </c>
      <c r="B34" s="9" t="s">
        <v>56</v>
      </c>
      <c r="C34" s="10">
        <v>16.552020636285469</v>
      </c>
      <c r="D34" s="10">
        <v>14.18744625967326</v>
      </c>
      <c r="E34" s="10">
        <v>16.552020636285469</v>
      </c>
      <c r="F34" s="10">
        <v>20.098882201203779</v>
      </c>
      <c r="G34" s="10">
        <v>20.098882201203779</v>
      </c>
      <c r="H34" s="10">
        <v>28.37489251934652</v>
      </c>
      <c r="I34" s="10">
        <v>31.92175408426483</v>
      </c>
      <c r="J34" s="10">
        <v>24.828030954428201</v>
      </c>
      <c r="K34" s="10">
        <v>28.30834049871023</v>
      </c>
      <c r="L34" s="10">
        <v>23.385124677558039</v>
      </c>
      <c r="M34" s="10">
        <v>36.923903697334481</v>
      </c>
      <c r="N34" s="10">
        <v>18.461994840928629</v>
      </c>
      <c r="O34" s="10">
        <v>23.385124677558039</v>
      </c>
      <c r="P34" s="10">
        <v>29.53912295786758</v>
      </c>
      <c r="Q34" s="10">
        <v>23.385124677558039</v>
      </c>
      <c r="R34" s="10">
        <v>16.000343938091142</v>
      </c>
      <c r="S34" s="10">
        <v>9.8463456577815993</v>
      </c>
      <c r="T34" s="10">
        <v>11.671625107480651</v>
      </c>
      <c r="U34" s="10">
        <v>13.056319862424759</v>
      </c>
      <c r="V34" s="10">
        <v>15.602837489251931</v>
      </c>
      <c r="W34" s="10">
        <v>20.029406706792781</v>
      </c>
      <c r="X34" s="10">
        <v>44.181169389509883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11.691487532244199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1.034909716251075</v>
      </c>
      <c r="D43" s="10">
        <v>1.034909716251075</v>
      </c>
      <c r="E43" s="10">
        <v>1.034909716251075</v>
      </c>
      <c r="F43" s="10">
        <v>1.034909716251075</v>
      </c>
      <c r="G43" s="10">
        <v>1.034909716251075</v>
      </c>
      <c r="H43" s="10">
        <v>1.034909716251075</v>
      </c>
      <c r="I43" s="10">
        <v>1.026999140154772</v>
      </c>
      <c r="J43" s="10">
        <v>1.026999140154772</v>
      </c>
      <c r="K43" s="10">
        <v>1.026999140154772</v>
      </c>
      <c r="L43" s="10">
        <v>1.026999140154772</v>
      </c>
      <c r="M43" s="10">
        <v>1.026999140154772</v>
      </c>
      <c r="N43" s="10">
        <v>1.026999140154772</v>
      </c>
      <c r="O43" s="10">
        <v>1.026999140154772</v>
      </c>
      <c r="P43" s="10">
        <v>0</v>
      </c>
      <c r="Q43" s="10">
        <v>0</v>
      </c>
      <c r="R43" s="10">
        <v>0</v>
      </c>
      <c r="S43" s="10">
        <v>0</v>
      </c>
      <c r="T43" s="10">
        <v>4.1100601891659497E-2</v>
      </c>
      <c r="U43" s="10">
        <v>2.261392949269132E-2</v>
      </c>
      <c r="V43" s="10">
        <v>7.222699914015477E-3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612.73533963886507</v>
      </c>
      <c r="D44" s="10">
        <v>550.0142734307824</v>
      </c>
      <c r="E44" s="10">
        <v>550.01435941530508</v>
      </c>
      <c r="F44" s="10">
        <v>502.73241616509017</v>
      </c>
      <c r="G44" s="10">
        <v>527.95692175408419</v>
      </c>
      <c r="H44" s="10">
        <v>529.87669819432494</v>
      </c>
      <c r="I44" s="10">
        <v>500.11917454858121</v>
      </c>
      <c r="J44" s="10">
        <v>478.64720550300945</v>
      </c>
      <c r="K44" s="10">
        <v>423.23490971625097</v>
      </c>
      <c r="L44" s="10">
        <v>391.70722269991404</v>
      </c>
      <c r="M44" s="10">
        <v>287.5705073086844</v>
      </c>
      <c r="N44" s="10">
        <v>243.62278589853827</v>
      </c>
      <c r="O44" s="10">
        <v>152.86139294926909</v>
      </c>
      <c r="P44" s="10">
        <v>77.386070507308688</v>
      </c>
      <c r="Q44" s="10">
        <v>59.233791917454852</v>
      </c>
      <c r="R44" s="10">
        <v>75.475236457437646</v>
      </c>
      <c r="S44" s="10">
        <v>69.742992261392942</v>
      </c>
      <c r="T44" s="10">
        <v>66.491831470335342</v>
      </c>
      <c r="U44" s="10">
        <v>47.858039552880477</v>
      </c>
      <c r="V44" s="10">
        <v>51.363370593293212</v>
      </c>
      <c r="W44" s="10">
        <v>61.980481513327604</v>
      </c>
      <c r="X44" s="10">
        <v>52.352192605331041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2.8804815133276009</v>
      </c>
      <c r="D50" s="10">
        <v>1.920292347377472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113.90799656061908</v>
      </c>
      <c r="D51" s="37">
        <v>197.1195184866724</v>
      </c>
      <c r="E51" s="37">
        <v>269.92691315563201</v>
      </c>
      <c r="F51" s="37">
        <v>392.36887360275142</v>
      </c>
      <c r="G51" s="37">
        <v>430.20206362854685</v>
      </c>
      <c r="H51" s="37">
        <v>506.21238177128106</v>
      </c>
      <c r="I51" s="37">
        <v>559.56577815993114</v>
      </c>
      <c r="J51" s="37">
        <v>586.8873602751504</v>
      </c>
      <c r="K51" s="37">
        <v>592.99226139294922</v>
      </c>
      <c r="L51" s="37">
        <v>748.79621668099742</v>
      </c>
      <c r="M51" s="37">
        <v>1040.971625107481</v>
      </c>
      <c r="N51" s="37">
        <v>1086.092003439381</v>
      </c>
      <c r="O51" s="37">
        <v>1185.490111779879</v>
      </c>
      <c r="P51" s="37">
        <v>1424.6345657781601</v>
      </c>
      <c r="Q51" s="37">
        <v>1280.803955288048</v>
      </c>
      <c r="R51" s="37">
        <v>1195.0128976784181</v>
      </c>
      <c r="S51" s="37">
        <v>1151.956147893379</v>
      </c>
      <c r="T51" s="37">
        <v>1172.1829750644879</v>
      </c>
      <c r="U51" s="37">
        <v>1235.1478933791921</v>
      </c>
      <c r="V51" s="37">
        <v>1261.668615649183</v>
      </c>
      <c r="W51" s="37">
        <v>1224.3151332760101</v>
      </c>
      <c r="X51" s="37">
        <v>1026.497506448839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177.46251074806537</v>
      </c>
      <c r="D52" s="37">
        <f t="shared" ref="D52:W52" si="31">SUM(D53:D70)</f>
        <v>169.69999999999996</v>
      </c>
      <c r="E52" s="37">
        <f t="shared" si="31"/>
        <v>176.65038693035254</v>
      </c>
      <c r="F52" s="37">
        <f t="shared" si="31"/>
        <v>163.9676698194325</v>
      </c>
      <c r="G52" s="37">
        <f t="shared" si="31"/>
        <v>180.06595012897677</v>
      </c>
      <c r="H52" s="37">
        <f t="shared" si="31"/>
        <v>183.21865864144451</v>
      </c>
      <c r="I52" s="37">
        <f t="shared" si="31"/>
        <v>179.13439380911439</v>
      </c>
      <c r="J52" s="37">
        <f t="shared" si="31"/>
        <v>185.34445399828039</v>
      </c>
      <c r="K52" s="37">
        <f t="shared" si="31"/>
        <v>172.9722269991401</v>
      </c>
      <c r="L52" s="37">
        <f t="shared" si="31"/>
        <v>195.2564918314703</v>
      </c>
      <c r="M52" s="37">
        <f t="shared" si="31"/>
        <v>197.11951848667238</v>
      </c>
      <c r="N52" s="37">
        <f t="shared" si="31"/>
        <v>212.57282889079971</v>
      </c>
      <c r="O52" s="37">
        <f t="shared" si="31"/>
        <v>215.8450558899398</v>
      </c>
      <c r="P52" s="37">
        <f t="shared" si="31"/>
        <v>218.47231298366293</v>
      </c>
      <c r="Q52" s="37">
        <f t="shared" si="31"/>
        <v>299.4889079965605</v>
      </c>
      <c r="R52" s="37">
        <f t="shared" si="31"/>
        <v>311.8133276010318</v>
      </c>
      <c r="S52" s="37">
        <f t="shared" si="31"/>
        <v>332.87953568357688</v>
      </c>
      <c r="T52" s="37">
        <f t="shared" si="31"/>
        <v>365.87300085984521</v>
      </c>
      <c r="U52" s="37">
        <f t="shared" si="31"/>
        <v>356.90008598452283</v>
      </c>
      <c r="V52" s="37">
        <f t="shared" si="31"/>
        <v>360.99819432502147</v>
      </c>
      <c r="W52" s="37">
        <f t="shared" si="31"/>
        <v>375.87446259673254</v>
      </c>
      <c r="X52" s="37">
        <f t="shared" ref="X52" si="32">SUM(X53:X70)</f>
        <v>505.43473774720542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176.31607910576099</v>
      </c>
      <c r="D59" s="10">
        <v>168.8162510748065</v>
      </c>
      <c r="E59" s="10">
        <v>175.7189165950129</v>
      </c>
      <c r="F59" s="10">
        <v>163.13172828890799</v>
      </c>
      <c r="G59" s="10">
        <v>178.63284608770419</v>
      </c>
      <c r="H59" s="10">
        <v>181.09294926913151</v>
      </c>
      <c r="I59" s="10">
        <v>176.98478073946691</v>
      </c>
      <c r="J59" s="10">
        <v>183.48142734307831</v>
      </c>
      <c r="K59" s="10">
        <v>170.60765262252789</v>
      </c>
      <c r="L59" s="10">
        <v>192.46199484092861</v>
      </c>
      <c r="M59" s="10">
        <v>193.7517626827171</v>
      </c>
      <c r="N59" s="10">
        <v>208.91848667239901</v>
      </c>
      <c r="O59" s="10">
        <v>212.35786758383489</v>
      </c>
      <c r="P59" s="10">
        <v>214.86577815993121</v>
      </c>
      <c r="Q59" s="10">
        <v>295.59570077386059</v>
      </c>
      <c r="R59" s="10">
        <v>307.82459157351673</v>
      </c>
      <c r="S59" s="10">
        <v>328.55640584694748</v>
      </c>
      <c r="T59" s="10">
        <v>361.64737747205498</v>
      </c>
      <c r="U59" s="10">
        <v>352.38615649183151</v>
      </c>
      <c r="V59" s="10">
        <v>356.38701633705932</v>
      </c>
      <c r="W59" s="10">
        <v>370.81306964746341</v>
      </c>
      <c r="X59" s="10">
        <v>500.36956147893369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1.146431642304385</v>
      </c>
      <c r="D61" s="10">
        <v>0.88374892519346515</v>
      </c>
      <c r="E61" s="10">
        <v>0.93147033533963886</v>
      </c>
      <c r="F61" s="10">
        <v>0.83594153052450548</v>
      </c>
      <c r="G61" s="10">
        <v>1.4331040412725711</v>
      </c>
      <c r="H61" s="10">
        <v>2.1257093723129841</v>
      </c>
      <c r="I61" s="10">
        <v>2.1496130696474629</v>
      </c>
      <c r="J61" s="10">
        <v>1.863026655202064</v>
      </c>
      <c r="K61" s="10">
        <v>2.36457437661221</v>
      </c>
      <c r="L61" s="10">
        <v>2.7944969905417021</v>
      </c>
      <c r="M61" s="10">
        <v>3.367755803955288</v>
      </c>
      <c r="N61" s="10">
        <v>3.654342218400688</v>
      </c>
      <c r="O61" s="10">
        <v>3.4871883061049012</v>
      </c>
      <c r="P61" s="10">
        <v>3.6065348237317281</v>
      </c>
      <c r="Q61" s="10">
        <v>3.893207222699913</v>
      </c>
      <c r="R61" s="10">
        <v>3.988736027515047</v>
      </c>
      <c r="S61" s="10">
        <v>4.3231298366294064</v>
      </c>
      <c r="T61" s="10">
        <v>4.225623387790197</v>
      </c>
      <c r="U61" s="10">
        <v>4.5121238177128111</v>
      </c>
      <c r="V61" s="10">
        <v>4.6103181427343074</v>
      </c>
      <c r="W61" s="10">
        <v>5.0613929492691314</v>
      </c>
      <c r="X61" s="10">
        <v>5.0651762682717107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1.805674978503869E-3</v>
      </c>
      <c r="V66" s="10">
        <v>8.5984522785898529E-4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2.3884780739466889</v>
      </c>
      <c r="K71" s="37">
        <f t="shared" si="34"/>
        <v>2.7705932932072228</v>
      </c>
      <c r="L71" s="37">
        <f t="shared" si="34"/>
        <v>1.982459157351677</v>
      </c>
      <c r="M71" s="37">
        <f t="shared" si="34"/>
        <v>1.0031814273430779</v>
      </c>
      <c r="N71" s="37">
        <f t="shared" si="34"/>
        <v>1.5286328460877039</v>
      </c>
      <c r="O71" s="37">
        <f t="shared" si="34"/>
        <v>2.842304385210662</v>
      </c>
      <c r="P71" s="37">
        <f t="shared" si="34"/>
        <v>2.412381771281169</v>
      </c>
      <c r="Q71" s="37">
        <f t="shared" si="34"/>
        <v>2.1735167669819431</v>
      </c>
      <c r="R71" s="37">
        <f t="shared" si="34"/>
        <v>1.886844368013757</v>
      </c>
      <c r="S71" s="37">
        <f t="shared" si="34"/>
        <v>3.4650902837489248</v>
      </c>
      <c r="T71" s="37">
        <f t="shared" si="34"/>
        <v>3.117024935511608</v>
      </c>
      <c r="U71" s="37">
        <f t="shared" si="34"/>
        <v>3.0459157351676698</v>
      </c>
      <c r="V71" s="37">
        <f t="shared" si="34"/>
        <v>2.9548581255374029</v>
      </c>
      <c r="W71" s="37">
        <f t="shared" si="34"/>
        <v>2.9079105760963029</v>
      </c>
      <c r="X71" s="37">
        <f t="shared" ref="X71" si="35">SUM(X72:X73)</f>
        <v>4.059071367153912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2.3884780739466889</v>
      </c>
      <c r="K72" s="10">
        <v>2.7705932932072228</v>
      </c>
      <c r="L72" s="10">
        <v>1.982459157351677</v>
      </c>
      <c r="M72" s="10">
        <v>1.0031814273430779</v>
      </c>
      <c r="N72" s="10">
        <v>1.5286328460877039</v>
      </c>
      <c r="O72" s="10">
        <v>2.842304385210662</v>
      </c>
      <c r="P72" s="10">
        <v>2.412381771281169</v>
      </c>
      <c r="Q72" s="10">
        <v>2.1735167669819431</v>
      </c>
      <c r="R72" s="10">
        <v>1.886844368013757</v>
      </c>
      <c r="S72" s="10">
        <v>3.4650902837489248</v>
      </c>
      <c r="T72" s="10">
        <v>3.117024935511608</v>
      </c>
      <c r="U72" s="10">
        <v>3.0459157351676698</v>
      </c>
      <c r="V72" s="10">
        <v>2.9548581255374029</v>
      </c>
      <c r="W72" s="10">
        <v>2.9079105760963029</v>
      </c>
      <c r="X72" s="10">
        <v>4.059071367153912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371</v>
      </c>
      <c r="B1" s="4" t="s">
        <v>373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207</v>
      </c>
      <c r="B1" s="4" t="s">
        <v>326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208</v>
      </c>
      <c r="B1" s="4" t="s">
        <v>325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209</v>
      </c>
      <c r="B1" s="4" t="s">
        <v>324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47.979363714531381</v>
      </c>
      <c r="D2" s="31">
        <f t="shared" si="0"/>
        <v>41.702493551160792</v>
      </c>
      <c r="E2" s="31">
        <f t="shared" si="0"/>
        <v>57.609630266552017</v>
      </c>
      <c r="F2" s="31">
        <f t="shared" si="0"/>
        <v>41.702493551160792</v>
      </c>
      <c r="G2" s="31">
        <f t="shared" si="0"/>
        <v>35.081685296646597</v>
      </c>
      <c r="H2" s="31">
        <f t="shared" si="0"/>
        <v>48.839208942390357</v>
      </c>
      <c r="I2" s="31">
        <f t="shared" si="0"/>
        <v>60.447119518486673</v>
      </c>
      <c r="J2" s="31">
        <f t="shared" si="0"/>
        <v>46.431642304385207</v>
      </c>
      <c r="K2" s="31">
        <f t="shared" si="0"/>
        <v>54.944110060189161</v>
      </c>
      <c r="L2" s="31">
        <f t="shared" si="0"/>
        <v>79.87962166809973</v>
      </c>
      <c r="M2" s="31">
        <f t="shared" si="0"/>
        <v>44.02407566638005</v>
      </c>
      <c r="N2" s="31">
        <f t="shared" si="0"/>
        <v>63.370593293207222</v>
      </c>
      <c r="O2" s="31">
        <f t="shared" si="0"/>
        <v>114.4453998280309</v>
      </c>
      <c r="P2" s="31">
        <f t="shared" si="0"/>
        <v>125.451418744626</v>
      </c>
      <c r="Q2" s="31">
        <f t="shared" si="0"/>
        <v>92.949269131556321</v>
      </c>
      <c r="R2" s="31">
        <f t="shared" si="0"/>
        <v>125.5374032674119</v>
      </c>
      <c r="S2" s="31">
        <f t="shared" si="0"/>
        <v>130.69647463456579</v>
      </c>
      <c r="T2" s="31">
        <f t="shared" si="0"/>
        <v>191.22089423903691</v>
      </c>
      <c r="U2" s="31">
        <f t="shared" si="0"/>
        <v>136.1322441960447</v>
      </c>
      <c r="V2" s="31">
        <f t="shared" si="0"/>
        <v>157.0687876182287</v>
      </c>
      <c r="W2" s="31">
        <f t="shared" si="0"/>
        <v>170.86371453138429</v>
      </c>
      <c r="X2" s="31">
        <f t="shared" ref="X2" si="1">SUM(X3,X17,X22,X25,X26,X51,X52,X71,X74,X75,X76)</f>
        <v>170.54548581255369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47.979363714531381</v>
      </c>
      <c r="D76" s="40">
        <v>41.702493551160792</v>
      </c>
      <c r="E76" s="40">
        <v>57.609630266552017</v>
      </c>
      <c r="F76" s="40">
        <v>41.702493551160792</v>
      </c>
      <c r="G76" s="40">
        <v>35.081685296646597</v>
      </c>
      <c r="H76" s="40">
        <v>48.839208942390357</v>
      </c>
      <c r="I76" s="40">
        <v>60.447119518486673</v>
      </c>
      <c r="J76" s="40">
        <v>46.431642304385207</v>
      </c>
      <c r="K76" s="40">
        <v>54.944110060189161</v>
      </c>
      <c r="L76" s="40">
        <v>79.87962166809973</v>
      </c>
      <c r="M76" s="40">
        <v>44.02407566638005</v>
      </c>
      <c r="N76" s="40">
        <v>63.370593293207222</v>
      </c>
      <c r="O76" s="40">
        <v>114.4453998280309</v>
      </c>
      <c r="P76" s="40">
        <v>125.451418744626</v>
      </c>
      <c r="Q76" s="40">
        <v>92.949269131556321</v>
      </c>
      <c r="R76" s="40">
        <v>125.5374032674119</v>
      </c>
      <c r="S76" s="40">
        <v>130.69647463456579</v>
      </c>
      <c r="T76" s="40">
        <v>191.22089423903691</v>
      </c>
      <c r="U76" s="40">
        <v>136.1322441960447</v>
      </c>
      <c r="V76" s="40">
        <v>157.0687876182287</v>
      </c>
      <c r="W76" s="40">
        <v>170.86371453138429</v>
      </c>
      <c r="X76" s="40">
        <v>170.54548581255369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210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2.116165090283749</v>
      </c>
      <c r="N2" s="31">
        <f t="shared" si="0"/>
        <v>2.7896818572656921</v>
      </c>
      <c r="O2" s="31">
        <f t="shared" si="0"/>
        <v>3.4871883061049012</v>
      </c>
      <c r="P2" s="31">
        <f t="shared" si="0"/>
        <v>2.885296646603611</v>
      </c>
      <c r="Q2" s="31">
        <f t="shared" si="0"/>
        <v>3.8311263972484952</v>
      </c>
      <c r="R2" s="31">
        <f t="shared" si="0"/>
        <v>5.5317282889079955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2.116165090283749</v>
      </c>
      <c r="N75" s="37">
        <v>2.7896818572656921</v>
      </c>
      <c r="O75" s="37">
        <v>3.4871883061049012</v>
      </c>
      <c r="P75" s="37">
        <v>2.885296646603611</v>
      </c>
      <c r="Q75" s="37">
        <v>3.8311263972484952</v>
      </c>
      <c r="R75" s="37">
        <v>5.5317282889079955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322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344.98693035253649</v>
      </c>
      <c r="D2" s="31">
        <f t="shared" si="0"/>
        <v>64.378933791917447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344.98693035253649</v>
      </c>
      <c r="D3" s="34">
        <f t="shared" si="2"/>
        <v>64.378933791917447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344.98693035253649</v>
      </c>
      <c r="D4" s="29">
        <f t="shared" si="4"/>
        <v>64.378933791917447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344.98693035253649</v>
      </c>
      <c r="D6" s="10">
        <v>64.378933791917447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321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119.2236457437661</v>
      </c>
      <c r="D2" s="31">
        <f t="shared" si="0"/>
        <v>26.791831470335339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119.2236457437661</v>
      </c>
      <c r="D3" s="34">
        <f t="shared" si="2"/>
        <v>26.791831470335339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119.2236457437661</v>
      </c>
      <c r="D11" s="29">
        <f t="shared" si="8"/>
        <v>26.791831470335339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119.2236457437661</v>
      </c>
      <c r="D13" s="10">
        <v>26.791831470335339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57.781599312123817</v>
      </c>
      <c r="D2" s="31">
        <f t="shared" si="0"/>
        <v>12.91917454858126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57.781599312123817</v>
      </c>
      <c r="D51" s="37">
        <v>12.91917454858126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211</v>
      </c>
      <c r="B1" s="4" t="s">
        <v>319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12773.524591573516</v>
      </c>
      <c r="D2" s="31">
        <f t="shared" si="0"/>
        <v>13540.374720550299</v>
      </c>
      <c r="E2" s="31">
        <f t="shared" si="0"/>
        <v>12942.841444539985</v>
      </c>
      <c r="F2" s="31">
        <f t="shared" si="0"/>
        <v>13668.810404127256</v>
      </c>
      <c r="G2" s="31">
        <f t="shared" si="0"/>
        <v>13977.159157351678</v>
      </c>
      <c r="H2" s="31">
        <f t="shared" si="0"/>
        <v>14333.614273430781</v>
      </c>
      <c r="I2" s="31">
        <f t="shared" si="0"/>
        <v>14864.035511607903</v>
      </c>
      <c r="J2" s="31">
        <f t="shared" si="0"/>
        <v>13490.299570077383</v>
      </c>
      <c r="K2" s="31">
        <f t="shared" si="0"/>
        <v>13288.36070507309</v>
      </c>
      <c r="L2" s="31">
        <f t="shared" si="0"/>
        <v>11826.75786758383</v>
      </c>
      <c r="M2" s="31">
        <f t="shared" si="0"/>
        <v>12336.443078245915</v>
      </c>
      <c r="N2" s="31">
        <f t="shared" si="0"/>
        <v>11206.895958727428</v>
      </c>
      <c r="O2" s="31">
        <f t="shared" si="0"/>
        <v>12109.537489251936</v>
      </c>
      <c r="P2" s="31">
        <f t="shared" si="0"/>
        <v>14687.503697334474</v>
      </c>
      <c r="Q2" s="31">
        <f t="shared" si="0"/>
        <v>13685.620120378326</v>
      </c>
      <c r="R2" s="31">
        <f t="shared" si="0"/>
        <v>16067.477128116936</v>
      </c>
      <c r="S2" s="31">
        <f t="shared" si="0"/>
        <v>15894.446173688741</v>
      </c>
      <c r="T2" s="31">
        <f t="shared" si="0"/>
        <v>16560.622441960444</v>
      </c>
      <c r="U2" s="31">
        <f t="shared" si="0"/>
        <v>15114.047119518489</v>
      </c>
      <c r="V2" s="31">
        <f t="shared" si="0"/>
        <v>13691.356663800516</v>
      </c>
      <c r="W2" s="31">
        <f t="shared" si="0"/>
        <v>12886.506534823733</v>
      </c>
      <c r="X2" s="31">
        <f t="shared" ref="X2" si="1">SUM(X3,X17,X22,X25,X26,X51,X52,X71,X74,X75,X76)</f>
        <v>12133.63267411866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TI_RPI_RI_E!C5+TI_RPI_BPI_E!C5+TI_RPI_PT_E!C5+TI_RPI_IT_E!C5+TI_RPI_DU_E!C5+TI_RPI_PII_E!C5</f>
        <v>0</v>
      </c>
      <c r="D5" s="10">
        <f>TI_RPI_RI_E!D5+TI_RPI_BPI_E!D5+TI_RPI_PT_E!D5+TI_RPI_IT_E!D5+TI_RPI_DU_E!D5+TI_RPI_PII_E!D5</f>
        <v>0</v>
      </c>
      <c r="E5" s="10">
        <f>TI_RPI_RI_E!E5+TI_RPI_BPI_E!E5+TI_RPI_PT_E!E5+TI_RPI_IT_E!E5+TI_RPI_DU_E!E5+TI_RPI_PII_E!E5</f>
        <v>0</v>
      </c>
      <c r="F5" s="10">
        <f>TI_RPI_RI_E!F5+TI_RPI_BPI_E!F5+TI_RPI_PT_E!F5+TI_RPI_IT_E!F5+TI_RPI_DU_E!F5+TI_RPI_PII_E!F5</f>
        <v>0</v>
      </c>
      <c r="G5" s="10">
        <f>TI_RPI_RI_E!G5+TI_RPI_BPI_E!G5+TI_RPI_PT_E!G5+TI_RPI_IT_E!G5+TI_RPI_DU_E!G5+TI_RPI_PII_E!G5</f>
        <v>0</v>
      </c>
      <c r="H5" s="10">
        <f>TI_RPI_RI_E!H5+TI_RPI_BPI_E!H5+TI_RPI_PT_E!H5+TI_RPI_IT_E!H5+TI_RPI_DU_E!H5+TI_RPI_PII_E!H5</f>
        <v>0</v>
      </c>
      <c r="I5" s="10">
        <f>TI_RPI_RI_E!I5+TI_RPI_BPI_E!I5+TI_RPI_PT_E!I5+TI_RPI_IT_E!I5+TI_RPI_DU_E!I5+TI_RPI_PII_E!I5</f>
        <v>0</v>
      </c>
      <c r="J5" s="10">
        <f>TI_RPI_RI_E!J5+TI_RPI_BPI_E!J5+TI_RPI_PT_E!J5+TI_RPI_IT_E!J5+TI_RPI_DU_E!J5+TI_RPI_PII_E!J5</f>
        <v>0</v>
      </c>
      <c r="K5" s="10">
        <f>TI_RPI_RI_E!K5+TI_RPI_BPI_E!K5+TI_RPI_PT_E!K5+TI_RPI_IT_E!K5+TI_RPI_DU_E!K5+TI_RPI_PII_E!K5</f>
        <v>0</v>
      </c>
      <c r="L5" s="10">
        <f>TI_RPI_RI_E!L5+TI_RPI_BPI_E!L5+TI_RPI_PT_E!L5+TI_RPI_IT_E!L5+TI_RPI_DU_E!L5+TI_RPI_PII_E!L5</f>
        <v>0</v>
      </c>
      <c r="M5" s="10">
        <f>TI_RPI_RI_E!M5+TI_RPI_BPI_E!M5+TI_RPI_PT_E!M5+TI_RPI_IT_E!M5+TI_RPI_DU_E!M5+TI_RPI_PII_E!M5</f>
        <v>0</v>
      </c>
      <c r="N5" s="10">
        <f>TI_RPI_RI_E!N5+TI_RPI_BPI_E!N5+TI_RPI_PT_E!N5+TI_RPI_IT_E!N5+TI_RPI_DU_E!N5+TI_RPI_PII_E!N5</f>
        <v>0</v>
      </c>
      <c r="O5" s="10">
        <f>TI_RPI_RI_E!O5+TI_RPI_BPI_E!O5+TI_RPI_PT_E!O5+TI_RPI_IT_E!O5+TI_RPI_DU_E!O5+TI_RPI_PII_E!O5</f>
        <v>0</v>
      </c>
      <c r="P5" s="10">
        <f>TI_RPI_RI_E!P5+TI_RPI_BPI_E!P5+TI_RPI_PT_E!P5+TI_RPI_IT_E!P5+TI_RPI_DU_E!P5+TI_RPI_PII_E!P5</f>
        <v>0</v>
      </c>
      <c r="Q5" s="10">
        <f>TI_RPI_RI_E!Q5+TI_RPI_BPI_E!Q5+TI_RPI_PT_E!Q5+TI_RPI_IT_E!Q5+TI_RPI_DU_E!Q5+TI_RPI_PII_E!Q5</f>
        <v>0</v>
      </c>
      <c r="R5" s="10">
        <f>TI_RPI_RI_E!R5+TI_RPI_BPI_E!R5+TI_RPI_PT_E!R5+TI_RPI_IT_E!R5+TI_RPI_DU_E!R5+TI_RPI_PII_E!R5</f>
        <v>0</v>
      </c>
      <c r="S5" s="10">
        <f>TI_RPI_RI_E!S5+TI_RPI_BPI_E!S5+TI_RPI_PT_E!S5+TI_RPI_IT_E!S5+TI_RPI_DU_E!S5+TI_RPI_PII_E!S5</f>
        <v>0</v>
      </c>
      <c r="T5" s="10">
        <f>TI_RPI_RI_E!T5+TI_RPI_BPI_E!T5+TI_RPI_PT_E!T5+TI_RPI_IT_E!T5+TI_RPI_DU_E!T5+TI_RPI_PII_E!T5</f>
        <v>0</v>
      </c>
      <c r="U5" s="10">
        <f>TI_RPI_RI_E!U5+TI_RPI_BPI_E!U5+TI_RPI_PT_E!U5+TI_RPI_IT_E!U5+TI_RPI_DU_E!U5+TI_RPI_PII_E!U5</f>
        <v>0</v>
      </c>
      <c r="V5" s="10">
        <f>TI_RPI_RI_E!V5+TI_RPI_BPI_E!V5+TI_RPI_PT_E!V5+TI_RPI_IT_E!V5+TI_RPI_DU_E!V5+TI_RPI_PII_E!V5</f>
        <v>0</v>
      </c>
      <c r="W5" s="10">
        <f>TI_RPI_RI_E!W5+TI_RPI_BPI_E!W5+TI_RPI_PT_E!W5+TI_RPI_IT_E!W5+TI_RPI_DU_E!W5+TI_RPI_PII_E!W5</f>
        <v>0</v>
      </c>
      <c r="X5" s="10">
        <f>TI_RPI_RI_E!X5+TI_RPI_BPI_E!X5+TI_RPI_PT_E!X5+TI_RPI_IT_E!X5+TI_RPI_DU_E!X5+TI_RPI_PII_E!X5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TI_RPI_RI_E!C6+TI_RPI_BPI_E!C6+TI_RPI_PT_E!C6+TI_RPI_IT_E!C6+TI_RPI_DU_E!C6+TI_RPI_PII_E!C6</f>
        <v>0</v>
      </c>
      <c r="D6" s="10">
        <f>TI_RPI_RI_E!D6+TI_RPI_BPI_E!D6+TI_RPI_PT_E!D6+TI_RPI_IT_E!D6+TI_RPI_DU_E!D6+TI_RPI_PII_E!D6</f>
        <v>0</v>
      </c>
      <c r="E6" s="10">
        <f>TI_RPI_RI_E!E6+TI_RPI_BPI_E!E6+TI_RPI_PT_E!E6+TI_RPI_IT_E!E6+TI_RPI_DU_E!E6+TI_RPI_PII_E!E6</f>
        <v>0</v>
      </c>
      <c r="F6" s="10">
        <f>TI_RPI_RI_E!F6+TI_RPI_BPI_E!F6+TI_RPI_PT_E!F6+TI_RPI_IT_E!F6+TI_RPI_DU_E!F6+TI_RPI_PII_E!F6</f>
        <v>0</v>
      </c>
      <c r="G6" s="10">
        <f>TI_RPI_RI_E!G6+TI_RPI_BPI_E!G6+TI_RPI_PT_E!G6+TI_RPI_IT_E!G6+TI_RPI_DU_E!G6+TI_RPI_PII_E!G6</f>
        <v>0</v>
      </c>
      <c r="H6" s="10">
        <f>TI_RPI_RI_E!H6+TI_RPI_BPI_E!H6+TI_RPI_PT_E!H6+TI_RPI_IT_E!H6+TI_RPI_DU_E!H6+TI_RPI_PII_E!H6</f>
        <v>0</v>
      </c>
      <c r="I6" s="10">
        <f>TI_RPI_RI_E!I6+TI_RPI_BPI_E!I6+TI_RPI_PT_E!I6+TI_RPI_IT_E!I6+TI_RPI_DU_E!I6+TI_RPI_PII_E!I6</f>
        <v>0</v>
      </c>
      <c r="J6" s="10">
        <f>TI_RPI_RI_E!J6+TI_RPI_BPI_E!J6+TI_RPI_PT_E!J6+TI_RPI_IT_E!J6+TI_RPI_DU_E!J6+TI_RPI_PII_E!J6</f>
        <v>0</v>
      </c>
      <c r="K6" s="10">
        <f>TI_RPI_RI_E!K6+TI_RPI_BPI_E!K6+TI_RPI_PT_E!K6+TI_RPI_IT_E!K6+TI_RPI_DU_E!K6+TI_RPI_PII_E!K6</f>
        <v>0</v>
      </c>
      <c r="L6" s="10">
        <f>TI_RPI_RI_E!L6+TI_RPI_BPI_E!L6+TI_RPI_PT_E!L6+TI_RPI_IT_E!L6+TI_RPI_DU_E!L6+TI_RPI_PII_E!L6</f>
        <v>0</v>
      </c>
      <c r="M6" s="10">
        <f>TI_RPI_RI_E!M6+TI_RPI_BPI_E!M6+TI_RPI_PT_E!M6+TI_RPI_IT_E!M6+TI_RPI_DU_E!M6+TI_RPI_PII_E!M6</f>
        <v>0</v>
      </c>
      <c r="N6" s="10">
        <f>TI_RPI_RI_E!N6+TI_RPI_BPI_E!N6+TI_RPI_PT_E!N6+TI_RPI_IT_E!N6+TI_RPI_DU_E!N6+TI_RPI_PII_E!N6</f>
        <v>0</v>
      </c>
      <c r="O6" s="10">
        <f>TI_RPI_RI_E!O6+TI_RPI_BPI_E!O6+TI_RPI_PT_E!O6+TI_RPI_IT_E!O6+TI_RPI_DU_E!O6+TI_RPI_PII_E!O6</f>
        <v>0</v>
      </c>
      <c r="P6" s="10">
        <f>TI_RPI_RI_E!P6+TI_RPI_BPI_E!P6+TI_RPI_PT_E!P6+TI_RPI_IT_E!P6+TI_RPI_DU_E!P6+TI_RPI_PII_E!P6</f>
        <v>0</v>
      </c>
      <c r="Q6" s="10">
        <f>TI_RPI_RI_E!Q6+TI_RPI_BPI_E!Q6+TI_RPI_PT_E!Q6+TI_RPI_IT_E!Q6+TI_RPI_DU_E!Q6+TI_RPI_PII_E!Q6</f>
        <v>0</v>
      </c>
      <c r="R6" s="10">
        <f>TI_RPI_RI_E!R6+TI_RPI_BPI_E!R6+TI_RPI_PT_E!R6+TI_RPI_IT_E!R6+TI_RPI_DU_E!R6+TI_RPI_PII_E!R6</f>
        <v>0</v>
      </c>
      <c r="S6" s="10">
        <f>TI_RPI_RI_E!S6+TI_RPI_BPI_E!S6+TI_RPI_PT_E!S6+TI_RPI_IT_E!S6+TI_RPI_DU_E!S6+TI_RPI_PII_E!S6</f>
        <v>0</v>
      </c>
      <c r="T6" s="10">
        <f>TI_RPI_RI_E!T6+TI_RPI_BPI_E!T6+TI_RPI_PT_E!T6+TI_RPI_IT_E!T6+TI_RPI_DU_E!T6+TI_RPI_PII_E!T6</f>
        <v>0</v>
      </c>
      <c r="U6" s="10">
        <f>TI_RPI_RI_E!U6+TI_RPI_BPI_E!U6+TI_RPI_PT_E!U6+TI_RPI_IT_E!U6+TI_RPI_DU_E!U6+TI_RPI_PII_E!U6</f>
        <v>0</v>
      </c>
      <c r="V6" s="10">
        <f>TI_RPI_RI_E!V6+TI_RPI_BPI_E!V6+TI_RPI_PT_E!V6+TI_RPI_IT_E!V6+TI_RPI_DU_E!V6+TI_RPI_PII_E!V6</f>
        <v>0</v>
      </c>
      <c r="W6" s="10">
        <f>TI_RPI_RI_E!W6+TI_RPI_BPI_E!W6+TI_RPI_PT_E!W6+TI_RPI_IT_E!W6+TI_RPI_DU_E!W6+TI_RPI_PII_E!W6</f>
        <v>0</v>
      </c>
      <c r="X6" s="10">
        <f>TI_RPI_RI_E!X6+TI_RPI_BPI_E!X6+TI_RPI_PT_E!X6+TI_RPI_IT_E!X6+TI_RPI_DU_E!X6+TI_RPI_PII_E!X6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TI_RPI_RI_E!C7+TI_RPI_BPI_E!C7+TI_RPI_PT_E!C7+TI_RPI_IT_E!C7+TI_RPI_DU_E!C7+TI_RPI_PII_E!C7</f>
        <v>0</v>
      </c>
      <c r="D7" s="10">
        <f>TI_RPI_RI_E!D7+TI_RPI_BPI_E!D7+TI_RPI_PT_E!D7+TI_RPI_IT_E!D7+TI_RPI_DU_E!D7+TI_RPI_PII_E!D7</f>
        <v>0</v>
      </c>
      <c r="E7" s="10">
        <f>TI_RPI_RI_E!E7+TI_RPI_BPI_E!E7+TI_RPI_PT_E!E7+TI_RPI_IT_E!E7+TI_RPI_DU_E!E7+TI_RPI_PII_E!E7</f>
        <v>0</v>
      </c>
      <c r="F7" s="10">
        <f>TI_RPI_RI_E!F7+TI_RPI_BPI_E!F7+TI_RPI_PT_E!F7+TI_RPI_IT_E!F7+TI_RPI_DU_E!F7+TI_RPI_PII_E!F7</f>
        <v>0</v>
      </c>
      <c r="G7" s="10">
        <f>TI_RPI_RI_E!G7+TI_RPI_BPI_E!G7+TI_RPI_PT_E!G7+TI_RPI_IT_E!G7+TI_RPI_DU_E!G7+TI_RPI_PII_E!G7</f>
        <v>0</v>
      </c>
      <c r="H7" s="10">
        <f>TI_RPI_RI_E!H7+TI_RPI_BPI_E!H7+TI_RPI_PT_E!H7+TI_RPI_IT_E!H7+TI_RPI_DU_E!H7+TI_RPI_PII_E!H7</f>
        <v>0</v>
      </c>
      <c r="I7" s="10">
        <f>TI_RPI_RI_E!I7+TI_RPI_BPI_E!I7+TI_RPI_PT_E!I7+TI_RPI_IT_E!I7+TI_RPI_DU_E!I7+TI_RPI_PII_E!I7</f>
        <v>0</v>
      </c>
      <c r="J7" s="10">
        <f>TI_RPI_RI_E!J7+TI_RPI_BPI_E!J7+TI_RPI_PT_E!J7+TI_RPI_IT_E!J7+TI_RPI_DU_E!J7+TI_RPI_PII_E!J7</f>
        <v>0</v>
      </c>
      <c r="K7" s="10">
        <f>TI_RPI_RI_E!K7+TI_RPI_BPI_E!K7+TI_RPI_PT_E!K7+TI_RPI_IT_E!K7+TI_RPI_DU_E!K7+TI_RPI_PII_E!K7</f>
        <v>0</v>
      </c>
      <c r="L7" s="10">
        <f>TI_RPI_RI_E!L7+TI_RPI_BPI_E!L7+TI_RPI_PT_E!L7+TI_RPI_IT_E!L7+TI_RPI_DU_E!L7+TI_RPI_PII_E!L7</f>
        <v>0</v>
      </c>
      <c r="M7" s="10">
        <f>TI_RPI_RI_E!M7+TI_RPI_BPI_E!M7+TI_RPI_PT_E!M7+TI_RPI_IT_E!M7+TI_RPI_DU_E!M7+TI_RPI_PII_E!M7</f>
        <v>0</v>
      </c>
      <c r="N7" s="10">
        <f>TI_RPI_RI_E!N7+TI_RPI_BPI_E!N7+TI_RPI_PT_E!N7+TI_RPI_IT_E!N7+TI_RPI_DU_E!N7+TI_RPI_PII_E!N7</f>
        <v>0</v>
      </c>
      <c r="O7" s="10">
        <f>TI_RPI_RI_E!O7+TI_RPI_BPI_E!O7+TI_RPI_PT_E!O7+TI_RPI_IT_E!O7+TI_RPI_DU_E!O7+TI_RPI_PII_E!O7</f>
        <v>0</v>
      </c>
      <c r="P7" s="10">
        <f>TI_RPI_RI_E!P7+TI_RPI_BPI_E!P7+TI_RPI_PT_E!P7+TI_RPI_IT_E!P7+TI_RPI_DU_E!P7+TI_RPI_PII_E!P7</f>
        <v>0</v>
      </c>
      <c r="Q7" s="10">
        <f>TI_RPI_RI_E!Q7+TI_RPI_BPI_E!Q7+TI_RPI_PT_E!Q7+TI_RPI_IT_E!Q7+TI_RPI_DU_E!Q7+TI_RPI_PII_E!Q7</f>
        <v>0</v>
      </c>
      <c r="R7" s="10">
        <f>TI_RPI_RI_E!R7+TI_RPI_BPI_E!R7+TI_RPI_PT_E!R7+TI_RPI_IT_E!R7+TI_RPI_DU_E!R7+TI_RPI_PII_E!R7</f>
        <v>0</v>
      </c>
      <c r="S7" s="10">
        <f>TI_RPI_RI_E!S7+TI_RPI_BPI_E!S7+TI_RPI_PT_E!S7+TI_RPI_IT_E!S7+TI_RPI_DU_E!S7+TI_RPI_PII_E!S7</f>
        <v>0</v>
      </c>
      <c r="T7" s="10">
        <f>TI_RPI_RI_E!T7+TI_RPI_BPI_E!T7+TI_RPI_PT_E!T7+TI_RPI_IT_E!T7+TI_RPI_DU_E!T7+TI_RPI_PII_E!T7</f>
        <v>0</v>
      </c>
      <c r="U7" s="10">
        <f>TI_RPI_RI_E!U7+TI_RPI_BPI_E!U7+TI_RPI_PT_E!U7+TI_RPI_IT_E!U7+TI_RPI_DU_E!U7+TI_RPI_PII_E!U7</f>
        <v>0</v>
      </c>
      <c r="V7" s="10">
        <f>TI_RPI_RI_E!V7+TI_RPI_BPI_E!V7+TI_RPI_PT_E!V7+TI_RPI_IT_E!V7+TI_RPI_DU_E!V7+TI_RPI_PII_E!V7</f>
        <v>0</v>
      </c>
      <c r="W7" s="10">
        <f>TI_RPI_RI_E!W7+TI_RPI_BPI_E!W7+TI_RPI_PT_E!W7+TI_RPI_IT_E!W7+TI_RPI_DU_E!W7+TI_RPI_PII_E!W7</f>
        <v>0</v>
      </c>
      <c r="X7" s="10">
        <f>TI_RPI_RI_E!X7+TI_RPI_BPI_E!X7+TI_RPI_PT_E!X7+TI_RPI_IT_E!X7+TI_RPI_DU_E!X7+TI_RPI_PII_E!X7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TI_RPI_RI_E!C9+TI_RPI_BPI_E!C9+TI_RPI_PT_E!C9+TI_RPI_IT_E!C9+TI_RPI_DU_E!C9+TI_RPI_PII_E!C9</f>
        <v>0</v>
      </c>
      <c r="D9" s="10">
        <f>TI_RPI_RI_E!D9+TI_RPI_BPI_E!D9+TI_RPI_PT_E!D9+TI_RPI_IT_E!D9+TI_RPI_DU_E!D9+TI_RPI_PII_E!D9</f>
        <v>0</v>
      </c>
      <c r="E9" s="10">
        <f>TI_RPI_RI_E!E9+TI_RPI_BPI_E!E9+TI_RPI_PT_E!E9+TI_RPI_IT_E!E9+TI_RPI_DU_E!E9+TI_RPI_PII_E!E9</f>
        <v>0</v>
      </c>
      <c r="F9" s="10">
        <f>TI_RPI_RI_E!F9+TI_RPI_BPI_E!F9+TI_RPI_PT_E!F9+TI_RPI_IT_E!F9+TI_RPI_DU_E!F9+TI_RPI_PII_E!F9</f>
        <v>0</v>
      </c>
      <c r="G9" s="10">
        <f>TI_RPI_RI_E!G9+TI_RPI_BPI_E!G9+TI_RPI_PT_E!G9+TI_RPI_IT_E!G9+TI_RPI_DU_E!G9+TI_RPI_PII_E!G9</f>
        <v>0</v>
      </c>
      <c r="H9" s="10">
        <f>TI_RPI_RI_E!H9+TI_RPI_BPI_E!H9+TI_RPI_PT_E!H9+TI_RPI_IT_E!H9+TI_RPI_DU_E!H9+TI_RPI_PII_E!H9</f>
        <v>0</v>
      </c>
      <c r="I9" s="10">
        <f>TI_RPI_RI_E!I9+TI_RPI_BPI_E!I9+TI_RPI_PT_E!I9+TI_RPI_IT_E!I9+TI_RPI_DU_E!I9+TI_RPI_PII_E!I9</f>
        <v>0</v>
      </c>
      <c r="J9" s="10">
        <f>TI_RPI_RI_E!J9+TI_RPI_BPI_E!J9+TI_RPI_PT_E!J9+TI_RPI_IT_E!J9+TI_RPI_DU_E!J9+TI_RPI_PII_E!J9</f>
        <v>0</v>
      </c>
      <c r="K9" s="10">
        <f>TI_RPI_RI_E!K9+TI_RPI_BPI_E!K9+TI_RPI_PT_E!K9+TI_RPI_IT_E!K9+TI_RPI_DU_E!K9+TI_RPI_PII_E!K9</f>
        <v>0</v>
      </c>
      <c r="L9" s="10">
        <f>TI_RPI_RI_E!L9+TI_RPI_BPI_E!L9+TI_RPI_PT_E!L9+TI_RPI_IT_E!L9+TI_RPI_DU_E!L9+TI_RPI_PII_E!L9</f>
        <v>0</v>
      </c>
      <c r="M9" s="10">
        <f>TI_RPI_RI_E!M9+TI_RPI_BPI_E!M9+TI_RPI_PT_E!M9+TI_RPI_IT_E!M9+TI_RPI_DU_E!M9+TI_RPI_PII_E!M9</f>
        <v>0</v>
      </c>
      <c r="N9" s="10">
        <f>TI_RPI_RI_E!N9+TI_RPI_BPI_E!N9+TI_RPI_PT_E!N9+TI_RPI_IT_E!N9+TI_RPI_DU_E!N9+TI_RPI_PII_E!N9</f>
        <v>0</v>
      </c>
      <c r="O9" s="10">
        <f>TI_RPI_RI_E!O9+TI_RPI_BPI_E!O9+TI_RPI_PT_E!O9+TI_RPI_IT_E!O9+TI_RPI_DU_E!O9+TI_RPI_PII_E!O9</f>
        <v>0</v>
      </c>
      <c r="P9" s="10">
        <f>TI_RPI_RI_E!P9+TI_RPI_BPI_E!P9+TI_RPI_PT_E!P9+TI_RPI_IT_E!P9+TI_RPI_DU_E!P9+TI_RPI_PII_E!P9</f>
        <v>0</v>
      </c>
      <c r="Q9" s="10">
        <f>TI_RPI_RI_E!Q9+TI_RPI_BPI_E!Q9+TI_RPI_PT_E!Q9+TI_RPI_IT_E!Q9+TI_RPI_DU_E!Q9+TI_RPI_PII_E!Q9</f>
        <v>0</v>
      </c>
      <c r="R9" s="10">
        <f>TI_RPI_RI_E!R9+TI_RPI_BPI_E!R9+TI_RPI_PT_E!R9+TI_RPI_IT_E!R9+TI_RPI_DU_E!R9+TI_RPI_PII_E!R9</f>
        <v>0</v>
      </c>
      <c r="S9" s="10">
        <f>TI_RPI_RI_E!S9+TI_RPI_BPI_E!S9+TI_RPI_PT_E!S9+TI_RPI_IT_E!S9+TI_RPI_DU_E!S9+TI_RPI_PII_E!S9</f>
        <v>0</v>
      </c>
      <c r="T9" s="10">
        <f>TI_RPI_RI_E!T9+TI_RPI_BPI_E!T9+TI_RPI_PT_E!T9+TI_RPI_IT_E!T9+TI_RPI_DU_E!T9+TI_RPI_PII_E!T9</f>
        <v>0</v>
      </c>
      <c r="U9" s="10">
        <f>TI_RPI_RI_E!U9+TI_RPI_BPI_E!U9+TI_RPI_PT_E!U9+TI_RPI_IT_E!U9+TI_RPI_DU_E!U9+TI_RPI_PII_E!U9</f>
        <v>0</v>
      </c>
      <c r="V9" s="10">
        <f>TI_RPI_RI_E!V9+TI_RPI_BPI_E!V9+TI_RPI_PT_E!V9+TI_RPI_IT_E!V9+TI_RPI_DU_E!V9+TI_RPI_PII_E!V9</f>
        <v>0</v>
      </c>
      <c r="W9" s="10">
        <f>TI_RPI_RI_E!W9+TI_RPI_BPI_E!W9+TI_RPI_PT_E!W9+TI_RPI_IT_E!W9+TI_RPI_DU_E!W9+TI_RPI_PII_E!W9</f>
        <v>0</v>
      </c>
      <c r="X9" s="10">
        <f>TI_RPI_RI_E!X9+TI_RPI_BPI_E!X9+TI_RPI_PT_E!X9+TI_RPI_IT_E!X9+TI_RPI_DU_E!X9+TI_RPI_PII_E!X9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TI_RPI_RI_E!C10+TI_RPI_BPI_E!C10+TI_RPI_PT_E!C10+TI_RPI_IT_E!C10+TI_RPI_DU_E!C10+TI_RPI_PII_E!C10</f>
        <v>0</v>
      </c>
      <c r="D10" s="10">
        <f>TI_RPI_RI_E!D10+TI_RPI_BPI_E!D10+TI_RPI_PT_E!D10+TI_RPI_IT_E!D10+TI_RPI_DU_E!D10+TI_RPI_PII_E!D10</f>
        <v>0</v>
      </c>
      <c r="E10" s="10">
        <f>TI_RPI_RI_E!E10+TI_RPI_BPI_E!E10+TI_RPI_PT_E!E10+TI_RPI_IT_E!E10+TI_RPI_DU_E!E10+TI_RPI_PII_E!E10</f>
        <v>0</v>
      </c>
      <c r="F10" s="10">
        <f>TI_RPI_RI_E!F10+TI_RPI_BPI_E!F10+TI_RPI_PT_E!F10+TI_RPI_IT_E!F10+TI_RPI_DU_E!F10+TI_RPI_PII_E!F10</f>
        <v>0</v>
      </c>
      <c r="G10" s="10">
        <f>TI_RPI_RI_E!G10+TI_RPI_BPI_E!G10+TI_RPI_PT_E!G10+TI_RPI_IT_E!G10+TI_RPI_DU_E!G10+TI_RPI_PII_E!G10</f>
        <v>0</v>
      </c>
      <c r="H10" s="10">
        <f>TI_RPI_RI_E!H10+TI_RPI_BPI_E!H10+TI_RPI_PT_E!H10+TI_RPI_IT_E!H10+TI_RPI_DU_E!H10+TI_RPI_PII_E!H10</f>
        <v>0</v>
      </c>
      <c r="I10" s="10">
        <f>TI_RPI_RI_E!I10+TI_RPI_BPI_E!I10+TI_RPI_PT_E!I10+TI_RPI_IT_E!I10+TI_RPI_DU_E!I10+TI_RPI_PII_E!I10</f>
        <v>0</v>
      </c>
      <c r="J10" s="10">
        <f>TI_RPI_RI_E!J10+TI_RPI_BPI_E!J10+TI_RPI_PT_E!J10+TI_RPI_IT_E!J10+TI_RPI_DU_E!J10+TI_RPI_PII_E!J10</f>
        <v>0</v>
      </c>
      <c r="K10" s="10">
        <f>TI_RPI_RI_E!K10+TI_RPI_BPI_E!K10+TI_RPI_PT_E!K10+TI_RPI_IT_E!K10+TI_RPI_DU_E!K10+TI_RPI_PII_E!K10</f>
        <v>0</v>
      </c>
      <c r="L10" s="10">
        <f>TI_RPI_RI_E!L10+TI_RPI_BPI_E!L10+TI_RPI_PT_E!L10+TI_RPI_IT_E!L10+TI_RPI_DU_E!L10+TI_RPI_PII_E!L10</f>
        <v>0</v>
      </c>
      <c r="M10" s="10">
        <f>TI_RPI_RI_E!M10+TI_RPI_BPI_E!M10+TI_RPI_PT_E!M10+TI_RPI_IT_E!M10+TI_RPI_DU_E!M10+TI_RPI_PII_E!M10</f>
        <v>0</v>
      </c>
      <c r="N10" s="10">
        <f>TI_RPI_RI_E!N10+TI_RPI_BPI_E!N10+TI_RPI_PT_E!N10+TI_RPI_IT_E!N10+TI_RPI_DU_E!N10+TI_RPI_PII_E!N10</f>
        <v>0</v>
      </c>
      <c r="O10" s="10">
        <f>TI_RPI_RI_E!O10+TI_RPI_BPI_E!O10+TI_RPI_PT_E!O10+TI_RPI_IT_E!O10+TI_RPI_DU_E!O10+TI_RPI_PII_E!O10</f>
        <v>0</v>
      </c>
      <c r="P10" s="10">
        <f>TI_RPI_RI_E!P10+TI_RPI_BPI_E!P10+TI_RPI_PT_E!P10+TI_RPI_IT_E!P10+TI_RPI_DU_E!P10+TI_RPI_PII_E!P10</f>
        <v>0</v>
      </c>
      <c r="Q10" s="10">
        <f>TI_RPI_RI_E!Q10+TI_RPI_BPI_E!Q10+TI_RPI_PT_E!Q10+TI_RPI_IT_E!Q10+TI_RPI_DU_E!Q10+TI_RPI_PII_E!Q10</f>
        <v>0</v>
      </c>
      <c r="R10" s="10">
        <f>TI_RPI_RI_E!R10+TI_RPI_BPI_E!R10+TI_RPI_PT_E!R10+TI_RPI_IT_E!R10+TI_RPI_DU_E!R10+TI_RPI_PII_E!R10</f>
        <v>0</v>
      </c>
      <c r="S10" s="10">
        <f>TI_RPI_RI_E!S10+TI_RPI_BPI_E!S10+TI_RPI_PT_E!S10+TI_RPI_IT_E!S10+TI_RPI_DU_E!S10+TI_RPI_PII_E!S10</f>
        <v>0</v>
      </c>
      <c r="T10" s="10">
        <f>TI_RPI_RI_E!T10+TI_RPI_BPI_E!T10+TI_RPI_PT_E!T10+TI_RPI_IT_E!T10+TI_RPI_DU_E!T10+TI_RPI_PII_E!T10</f>
        <v>0</v>
      </c>
      <c r="U10" s="10">
        <f>TI_RPI_RI_E!U10+TI_RPI_BPI_E!U10+TI_RPI_PT_E!U10+TI_RPI_IT_E!U10+TI_RPI_DU_E!U10+TI_RPI_PII_E!U10</f>
        <v>0</v>
      </c>
      <c r="V10" s="10">
        <f>TI_RPI_RI_E!V10+TI_RPI_BPI_E!V10+TI_RPI_PT_E!V10+TI_RPI_IT_E!V10+TI_RPI_DU_E!V10+TI_RPI_PII_E!V10</f>
        <v>0</v>
      </c>
      <c r="W10" s="10">
        <f>TI_RPI_RI_E!W10+TI_RPI_BPI_E!W10+TI_RPI_PT_E!W10+TI_RPI_IT_E!W10+TI_RPI_DU_E!W10+TI_RPI_PII_E!W10</f>
        <v>0</v>
      </c>
      <c r="X10" s="10">
        <f>TI_RPI_RI_E!X10+TI_RPI_BPI_E!X10+TI_RPI_PT_E!X10+TI_RPI_IT_E!X10+TI_RPI_DU_E!X10+TI_RPI_PII_E!X10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TI_RPI_RI_E!C12+TI_RPI_BPI_E!C12+TI_RPI_PT_E!C12+TI_RPI_IT_E!C12+TI_RPI_DU_E!C12+TI_RPI_PII_E!C12</f>
        <v>0</v>
      </c>
      <c r="D12" s="10">
        <f>TI_RPI_RI_E!D12+TI_RPI_BPI_E!D12+TI_RPI_PT_E!D12+TI_RPI_IT_E!D12+TI_RPI_DU_E!D12+TI_RPI_PII_E!D12</f>
        <v>0</v>
      </c>
      <c r="E12" s="10">
        <f>TI_RPI_RI_E!E12+TI_RPI_BPI_E!E12+TI_RPI_PT_E!E12+TI_RPI_IT_E!E12+TI_RPI_DU_E!E12+TI_RPI_PII_E!E12</f>
        <v>0</v>
      </c>
      <c r="F12" s="10">
        <f>TI_RPI_RI_E!F12+TI_RPI_BPI_E!F12+TI_RPI_PT_E!F12+TI_RPI_IT_E!F12+TI_RPI_DU_E!F12+TI_RPI_PII_E!F12</f>
        <v>0</v>
      </c>
      <c r="G12" s="10">
        <f>TI_RPI_RI_E!G12+TI_RPI_BPI_E!G12+TI_RPI_PT_E!G12+TI_RPI_IT_E!G12+TI_RPI_DU_E!G12+TI_RPI_PII_E!G12</f>
        <v>0</v>
      </c>
      <c r="H12" s="10">
        <f>TI_RPI_RI_E!H12+TI_RPI_BPI_E!H12+TI_RPI_PT_E!H12+TI_RPI_IT_E!H12+TI_RPI_DU_E!H12+TI_RPI_PII_E!H12</f>
        <v>0</v>
      </c>
      <c r="I12" s="10">
        <f>TI_RPI_RI_E!I12+TI_RPI_BPI_E!I12+TI_RPI_PT_E!I12+TI_RPI_IT_E!I12+TI_RPI_DU_E!I12+TI_RPI_PII_E!I12</f>
        <v>0</v>
      </c>
      <c r="J12" s="10">
        <f>TI_RPI_RI_E!J12+TI_RPI_BPI_E!J12+TI_RPI_PT_E!J12+TI_RPI_IT_E!J12+TI_RPI_DU_E!J12+TI_RPI_PII_E!J12</f>
        <v>0</v>
      </c>
      <c r="K12" s="10">
        <f>TI_RPI_RI_E!K12+TI_RPI_BPI_E!K12+TI_RPI_PT_E!K12+TI_RPI_IT_E!K12+TI_RPI_DU_E!K12+TI_RPI_PII_E!K12</f>
        <v>0</v>
      </c>
      <c r="L12" s="10">
        <f>TI_RPI_RI_E!L12+TI_RPI_BPI_E!L12+TI_RPI_PT_E!L12+TI_RPI_IT_E!L12+TI_RPI_DU_E!L12+TI_RPI_PII_E!L12</f>
        <v>0</v>
      </c>
      <c r="M12" s="10">
        <f>TI_RPI_RI_E!M12+TI_RPI_BPI_E!M12+TI_RPI_PT_E!M12+TI_RPI_IT_E!M12+TI_RPI_DU_E!M12+TI_RPI_PII_E!M12</f>
        <v>0</v>
      </c>
      <c r="N12" s="10">
        <f>TI_RPI_RI_E!N12+TI_RPI_BPI_E!N12+TI_RPI_PT_E!N12+TI_RPI_IT_E!N12+TI_RPI_DU_E!N12+TI_RPI_PII_E!N12</f>
        <v>0</v>
      </c>
      <c r="O12" s="10">
        <f>TI_RPI_RI_E!O12+TI_RPI_BPI_E!O12+TI_RPI_PT_E!O12+TI_RPI_IT_E!O12+TI_RPI_DU_E!O12+TI_RPI_PII_E!O12</f>
        <v>0</v>
      </c>
      <c r="P12" s="10">
        <f>TI_RPI_RI_E!P12+TI_RPI_BPI_E!P12+TI_RPI_PT_E!P12+TI_RPI_IT_E!P12+TI_RPI_DU_E!P12+TI_RPI_PII_E!P12</f>
        <v>0</v>
      </c>
      <c r="Q12" s="10">
        <f>TI_RPI_RI_E!Q12+TI_RPI_BPI_E!Q12+TI_RPI_PT_E!Q12+TI_RPI_IT_E!Q12+TI_RPI_DU_E!Q12+TI_RPI_PII_E!Q12</f>
        <v>0</v>
      </c>
      <c r="R12" s="10">
        <f>TI_RPI_RI_E!R12+TI_RPI_BPI_E!R12+TI_RPI_PT_E!R12+TI_RPI_IT_E!R12+TI_RPI_DU_E!R12+TI_RPI_PII_E!R12</f>
        <v>0</v>
      </c>
      <c r="S12" s="10">
        <f>TI_RPI_RI_E!S12+TI_RPI_BPI_E!S12+TI_RPI_PT_E!S12+TI_RPI_IT_E!S12+TI_RPI_DU_E!S12+TI_RPI_PII_E!S12</f>
        <v>0</v>
      </c>
      <c r="T12" s="10">
        <f>TI_RPI_RI_E!T12+TI_RPI_BPI_E!T12+TI_RPI_PT_E!T12+TI_RPI_IT_E!T12+TI_RPI_DU_E!T12+TI_RPI_PII_E!T12</f>
        <v>0</v>
      </c>
      <c r="U12" s="10">
        <f>TI_RPI_RI_E!U12+TI_RPI_BPI_E!U12+TI_RPI_PT_E!U12+TI_RPI_IT_E!U12+TI_RPI_DU_E!U12+TI_RPI_PII_E!U12</f>
        <v>0</v>
      </c>
      <c r="V12" s="10">
        <f>TI_RPI_RI_E!V12+TI_RPI_BPI_E!V12+TI_RPI_PT_E!V12+TI_RPI_IT_E!V12+TI_RPI_DU_E!V12+TI_RPI_PII_E!V12</f>
        <v>0</v>
      </c>
      <c r="W12" s="10">
        <f>TI_RPI_RI_E!W12+TI_RPI_BPI_E!W12+TI_RPI_PT_E!W12+TI_RPI_IT_E!W12+TI_RPI_DU_E!W12+TI_RPI_PII_E!W12</f>
        <v>0</v>
      </c>
      <c r="X12" s="10">
        <f>TI_RPI_RI_E!X12+TI_RPI_BPI_E!X12+TI_RPI_PT_E!X12+TI_RPI_IT_E!X12+TI_RPI_DU_E!X12+TI_RPI_PII_E!X12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TI_RPI_RI_E!C13+TI_RPI_BPI_E!C13+TI_RPI_PT_E!C13+TI_RPI_IT_E!C13+TI_RPI_DU_E!C13+TI_RPI_PII_E!C13</f>
        <v>0</v>
      </c>
      <c r="D13" s="10">
        <f>TI_RPI_RI_E!D13+TI_RPI_BPI_E!D13+TI_RPI_PT_E!D13+TI_RPI_IT_E!D13+TI_RPI_DU_E!D13+TI_RPI_PII_E!D13</f>
        <v>0</v>
      </c>
      <c r="E13" s="10">
        <f>TI_RPI_RI_E!E13+TI_RPI_BPI_E!E13+TI_RPI_PT_E!E13+TI_RPI_IT_E!E13+TI_RPI_DU_E!E13+TI_RPI_PII_E!E13</f>
        <v>0</v>
      </c>
      <c r="F13" s="10">
        <f>TI_RPI_RI_E!F13+TI_RPI_BPI_E!F13+TI_RPI_PT_E!F13+TI_RPI_IT_E!F13+TI_RPI_DU_E!F13+TI_RPI_PII_E!F13</f>
        <v>0</v>
      </c>
      <c r="G13" s="10">
        <f>TI_RPI_RI_E!G13+TI_RPI_BPI_E!G13+TI_RPI_PT_E!G13+TI_RPI_IT_E!G13+TI_RPI_DU_E!G13+TI_RPI_PII_E!G13</f>
        <v>0</v>
      </c>
      <c r="H13" s="10">
        <f>TI_RPI_RI_E!H13+TI_RPI_BPI_E!H13+TI_RPI_PT_E!H13+TI_RPI_IT_E!H13+TI_RPI_DU_E!H13+TI_RPI_PII_E!H13</f>
        <v>0</v>
      </c>
      <c r="I13" s="10">
        <f>TI_RPI_RI_E!I13+TI_RPI_BPI_E!I13+TI_RPI_PT_E!I13+TI_RPI_IT_E!I13+TI_RPI_DU_E!I13+TI_RPI_PII_E!I13</f>
        <v>0</v>
      </c>
      <c r="J13" s="10">
        <f>TI_RPI_RI_E!J13+TI_RPI_BPI_E!J13+TI_RPI_PT_E!J13+TI_RPI_IT_E!J13+TI_RPI_DU_E!J13+TI_RPI_PII_E!J13</f>
        <v>0</v>
      </c>
      <c r="K13" s="10">
        <f>TI_RPI_RI_E!K13+TI_RPI_BPI_E!K13+TI_RPI_PT_E!K13+TI_RPI_IT_E!K13+TI_RPI_DU_E!K13+TI_RPI_PII_E!K13</f>
        <v>0</v>
      </c>
      <c r="L13" s="10">
        <f>TI_RPI_RI_E!L13+TI_RPI_BPI_E!L13+TI_RPI_PT_E!L13+TI_RPI_IT_E!L13+TI_RPI_DU_E!L13+TI_RPI_PII_E!L13</f>
        <v>0</v>
      </c>
      <c r="M13" s="10">
        <f>TI_RPI_RI_E!M13+TI_RPI_BPI_E!M13+TI_RPI_PT_E!M13+TI_RPI_IT_E!M13+TI_RPI_DU_E!M13+TI_RPI_PII_E!M13</f>
        <v>0</v>
      </c>
      <c r="N13" s="10">
        <f>TI_RPI_RI_E!N13+TI_RPI_BPI_E!N13+TI_RPI_PT_E!N13+TI_RPI_IT_E!N13+TI_RPI_DU_E!N13+TI_RPI_PII_E!N13</f>
        <v>0</v>
      </c>
      <c r="O13" s="10">
        <f>TI_RPI_RI_E!O13+TI_RPI_BPI_E!O13+TI_RPI_PT_E!O13+TI_RPI_IT_E!O13+TI_RPI_DU_E!O13+TI_RPI_PII_E!O13</f>
        <v>0</v>
      </c>
      <c r="P13" s="10">
        <f>TI_RPI_RI_E!P13+TI_RPI_BPI_E!P13+TI_RPI_PT_E!P13+TI_RPI_IT_E!P13+TI_RPI_DU_E!P13+TI_RPI_PII_E!P13</f>
        <v>0</v>
      </c>
      <c r="Q13" s="10">
        <f>TI_RPI_RI_E!Q13+TI_RPI_BPI_E!Q13+TI_RPI_PT_E!Q13+TI_RPI_IT_E!Q13+TI_RPI_DU_E!Q13+TI_RPI_PII_E!Q13</f>
        <v>0</v>
      </c>
      <c r="R13" s="10">
        <f>TI_RPI_RI_E!R13+TI_RPI_BPI_E!R13+TI_RPI_PT_E!R13+TI_RPI_IT_E!R13+TI_RPI_DU_E!R13+TI_RPI_PII_E!R13</f>
        <v>0</v>
      </c>
      <c r="S13" s="10">
        <f>TI_RPI_RI_E!S13+TI_RPI_BPI_E!S13+TI_RPI_PT_E!S13+TI_RPI_IT_E!S13+TI_RPI_DU_E!S13+TI_RPI_PII_E!S13</f>
        <v>0</v>
      </c>
      <c r="T13" s="10">
        <f>TI_RPI_RI_E!T13+TI_RPI_BPI_E!T13+TI_RPI_PT_E!T13+TI_RPI_IT_E!T13+TI_RPI_DU_E!T13+TI_RPI_PII_E!T13</f>
        <v>0</v>
      </c>
      <c r="U13" s="10">
        <f>TI_RPI_RI_E!U13+TI_RPI_BPI_E!U13+TI_RPI_PT_E!U13+TI_RPI_IT_E!U13+TI_RPI_DU_E!U13+TI_RPI_PII_E!U13</f>
        <v>0</v>
      </c>
      <c r="V13" s="10">
        <f>TI_RPI_RI_E!V13+TI_RPI_BPI_E!V13+TI_RPI_PT_E!V13+TI_RPI_IT_E!V13+TI_RPI_DU_E!V13+TI_RPI_PII_E!V13</f>
        <v>0</v>
      </c>
      <c r="W13" s="10">
        <f>TI_RPI_RI_E!W13+TI_RPI_BPI_E!W13+TI_RPI_PT_E!W13+TI_RPI_IT_E!W13+TI_RPI_DU_E!W13+TI_RPI_PII_E!W13</f>
        <v>0</v>
      </c>
      <c r="X13" s="10">
        <f>TI_RPI_RI_E!X13+TI_RPI_BPI_E!X13+TI_RPI_PT_E!X13+TI_RPI_IT_E!X13+TI_RPI_DU_E!X13+TI_RPI_PII_E!X13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TI_RPI_RI_E!C14+TI_RPI_BPI_E!C14+TI_RPI_PT_E!C14+TI_RPI_IT_E!C14+TI_RPI_DU_E!C14+TI_RPI_PII_E!C14</f>
        <v>0</v>
      </c>
      <c r="D14" s="10">
        <f>TI_RPI_RI_E!D14+TI_RPI_BPI_E!D14+TI_RPI_PT_E!D14+TI_RPI_IT_E!D14+TI_RPI_DU_E!D14+TI_RPI_PII_E!D14</f>
        <v>0</v>
      </c>
      <c r="E14" s="10">
        <f>TI_RPI_RI_E!E14+TI_RPI_BPI_E!E14+TI_RPI_PT_E!E14+TI_RPI_IT_E!E14+TI_RPI_DU_E!E14+TI_RPI_PII_E!E14</f>
        <v>0</v>
      </c>
      <c r="F14" s="10">
        <f>TI_RPI_RI_E!F14+TI_RPI_BPI_E!F14+TI_RPI_PT_E!F14+TI_RPI_IT_E!F14+TI_RPI_DU_E!F14+TI_RPI_PII_E!F14</f>
        <v>0</v>
      </c>
      <c r="G14" s="10">
        <f>TI_RPI_RI_E!G14+TI_RPI_BPI_E!G14+TI_RPI_PT_E!G14+TI_RPI_IT_E!G14+TI_RPI_DU_E!G14+TI_RPI_PII_E!G14</f>
        <v>0</v>
      </c>
      <c r="H14" s="10">
        <f>TI_RPI_RI_E!H14+TI_RPI_BPI_E!H14+TI_RPI_PT_E!H14+TI_RPI_IT_E!H14+TI_RPI_DU_E!H14+TI_RPI_PII_E!H14</f>
        <v>0</v>
      </c>
      <c r="I14" s="10">
        <f>TI_RPI_RI_E!I14+TI_RPI_BPI_E!I14+TI_RPI_PT_E!I14+TI_RPI_IT_E!I14+TI_RPI_DU_E!I14+TI_RPI_PII_E!I14</f>
        <v>0</v>
      </c>
      <c r="J14" s="10">
        <f>TI_RPI_RI_E!J14+TI_RPI_BPI_E!J14+TI_RPI_PT_E!J14+TI_RPI_IT_E!J14+TI_RPI_DU_E!J14+TI_RPI_PII_E!J14</f>
        <v>0</v>
      </c>
      <c r="K14" s="10">
        <f>TI_RPI_RI_E!K14+TI_RPI_BPI_E!K14+TI_RPI_PT_E!K14+TI_RPI_IT_E!K14+TI_RPI_DU_E!K14+TI_RPI_PII_E!K14</f>
        <v>0</v>
      </c>
      <c r="L14" s="10">
        <f>TI_RPI_RI_E!L14+TI_RPI_BPI_E!L14+TI_RPI_PT_E!L14+TI_RPI_IT_E!L14+TI_RPI_DU_E!L14+TI_RPI_PII_E!L14</f>
        <v>0</v>
      </c>
      <c r="M14" s="10">
        <f>TI_RPI_RI_E!M14+TI_RPI_BPI_E!M14+TI_RPI_PT_E!M14+TI_RPI_IT_E!M14+TI_RPI_DU_E!M14+TI_RPI_PII_E!M14</f>
        <v>0</v>
      </c>
      <c r="N14" s="10">
        <f>TI_RPI_RI_E!N14+TI_RPI_BPI_E!N14+TI_RPI_PT_E!N14+TI_RPI_IT_E!N14+TI_RPI_DU_E!N14+TI_RPI_PII_E!N14</f>
        <v>0</v>
      </c>
      <c r="O14" s="10">
        <f>TI_RPI_RI_E!O14+TI_RPI_BPI_E!O14+TI_RPI_PT_E!O14+TI_RPI_IT_E!O14+TI_RPI_DU_E!O14+TI_RPI_PII_E!O14</f>
        <v>0</v>
      </c>
      <c r="P14" s="10">
        <f>TI_RPI_RI_E!P14+TI_RPI_BPI_E!P14+TI_RPI_PT_E!P14+TI_RPI_IT_E!P14+TI_RPI_DU_E!P14+TI_RPI_PII_E!P14</f>
        <v>0</v>
      </c>
      <c r="Q14" s="10">
        <f>TI_RPI_RI_E!Q14+TI_RPI_BPI_E!Q14+TI_RPI_PT_E!Q14+TI_RPI_IT_E!Q14+TI_RPI_DU_E!Q14+TI_RPI_PII_E!Q14</f>
        <v>0</v>
      </c>
      <c r="R14" s="10">
        <f>TI_RPI_RI_E!R14+TI_RPI_BPI_E!R14+TI_RPI_PT_E!R14+TI_RPI_IT_E!R14+TI_RPI_DU_E!R14+TI_RPI_PII_E!R14</f>
        <v>0</v>
      </c>
      <c r="S14" s="10">
        <f>TI_RPI_RI_E!S14+TI_RPI_BPI_E!S14+TI_RPI_PT_E!S14+TI_RPI_IT_E!S14+TI_RPI_DU_E!S14+TI_RPI_PII_E!S14</f>
        <v>0</v>
      </c>
      <c r="T14" s="10">
        <f>TI_RPI_RI_E!T14+TI_RPI_BPI_E!T14+TI_RPI_PT_E!T14+TI_RPI_IT_E!T14+TI_RPI_DU_E!T14+TI_RPI_PII_E!T14</f>
        <v>0</v>
      </c>
      <c r="U14" s="10">
        <f>TI_RPI_RI_E!U14+TI_RPI_BPI_E!U14+TI_RPI_PT_E!U14+TI_RPI_IT_E!U14+TI_RPI_DU_E!U14+TI_RPI_PII_E!U14</f>
        <v>0</v>
      </c>
      <c r="V14" s="10">
        <f>TI_RPI_RI_E!V14+TI_RPI_BPI_E!V14+TI_RPI_PT_E!V14+TI_RPI_IT_E!V14+TI_RPI_DU_E!V14+TI_RPI_PII_E!V14</f>
        <v>0</v>
      </c>
      <c r="W14" s="10">
        <f>TI_RPI_RI_E!W14+TI_RPI_BPI_E!W14+TI_RPI_PT_E!W14+TI_RPI_IT_E!W14+TI_RPI_DU_E!W14+TI_RPI_PII_E!W14</f>
        <v>0</v>
      </c>
      <c r="X14" s="10">
        <f>TI_RPI_RI_E!X14+TI_RPI_BPI_E!X14+TI_RPI_PT_E!X14+TI_RPI_IT_E!X14+TI_RPI_DU_E!X14+TI_RPI_PII_E!X14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TI_RPI_RI_E!C15+TI_RPI_BPI_E!C15+TI_RPI_PT_E!C15+TI_RPI_IT_E!C15+TI_RPI_DU_E!C15+TI_RPI_PII_E!C15</f>
        <v>0</v>
      </c>
      <c r="D15" s="10">
        <f>TI_RPI_RI_E!D15+TI_RPI_BPI_E!D15+TI_RPI_PT_E!D15+TI_RPI_IT_E!D15+TI_RPI_DU_E!D15+TI_RPI_PII_E!D15</f>
        <v>0</v>
      </c>
      <c r="E15" s="10">
        <f>TI_RPI_RI_E!E15+TI_RPI_BPI_E!E15+TI_RPI_PT_E!E15+TI_RPI_IT_E!E15+TI_RPI_DU_E!E15+TI_RPI_PII_E!E15</f>
        <v>0</v>
      </c>
      <c r="F15" s="10">
        <f>TI_RPI_RI_E!F15+TI_RPI_BPI_E!F15+TI_RPI_PT_E!F15+TI_RPI_IT_E!F15+TI_RPI_DU_E!F15+TI_RPI_PII_E!F15</f>
        <v>0</v>
      </c>
      <c r="G15" s="10">
        <f>TI_RPI_RI_E!G15+TI_RPI_BPI_E!G15+TI_RPI_PT_E!G15+TI_RPI_IT_E!G15+TI_RPI_DU_E!G15+TI_RPI_PII_E!G15</f>
        <v>0</v>
      </c>
      <c r="H15" s="10">
        <f>TI_RPI_RI_E!H15+TI_RPI_BPI_E!H15+TI_RPI_PT_E!H15+TI_RPI_IT_E!H15+TI_RPI_DU_E!H15+TI_RPI_PII_E!H15</f>
        <v>0</v>
      </c>
      <c r="I15" s="10">
        <f>TI_RPI_RI_E!I15+TI_RPI_BPI_E!I15+TI_RPI_PT_E!I15+TI_RPI_IT_E!I15+TI_RPI_DU_E!I15+TI_RPI_PII_E!I15</f>
        <v>0</v>
      </c>
      <c r="J15" s="10">
        <f>TI_RPI_RI_E!J15+TI_RPI_BPI_E!J15+TI_RPI_PT_E!J15+TI_RPI_IT_E!J15+TI_RPI_DU_E!J15+TI_RPI_PII_E!J15</f>
        <v>0</v>
      </c>
      <c r="K15" s="10">
        <f>TI_RPI_RI_E!K15+TI_RPI_BPI_E!K15+TI_RPI_PT_E!K15+TI_RPI_IT_E!K15+TI_RPI_DU_E!K15+TI_RPI_PII_E!K15</f>
        <v>0</v>
      </c>
      <c r="L15" s="10">
        <f>TI_RPI_RI_E!L15+TI_RPI_BPI_E!L15+TI_RPI_PT_E!L15+TI_RPI_IT_E!L15+TI_RPI_DU_E!L15+TI_RPI_PII_E!L15</f>
        <v>0</v>
      </c>
      <c r="M15" s="10">
        <f>TI_RPI_RI_E!M15+TI_RPI_BPI_E!M15+TI_RPI_PT_E!M15+TI_RPI_IT_E!M15+TI_RPI_DU_E!M15+TI_RPI_PII_E!M15</f>
        <v>0</v>
      </c>
      <c r="N15" s="10">
        <f>TI_RPI_RI_E!N15+TI_RPI_BPI_E!N15+TI_RPI_PT_E!N15+TI_RPI_IT_E!N15+TI_RPI_DU_E!N15+TI_RPI_PII_E!N15</f>
        <v>0</v>
      </c>
      <c r="O15" s="10">
        <f>TI_RPI_RI_E!O15+TI_RPI_BPI_E!O15+TI_RPI_PT_E!O15+TI_RPI_IT_E!O15+TI_RPI_DU_E!O15+TI_RPI_PII_E!O15</f>
        <v>0</v>
      </c>
      <c r="P15" s="10">
        <f>TI_RPI_RI_E!P15+TI_RPI_BPI_E!P15+TI_RPI_PT_E!P15+TI_RPI_IT_E!P15+TI_RPI_DU_E!P15+TI_RPI_PII_E!P15</f>
        <v>0</v>
      </c>
      <c r="Q15" s="10">
        <f>TI_RPI_RI_E!Q15+TI_RPI_BPI_E!Q15+TI_RPI_PT_E!Q15+TI_RPI_IT_E!Q15+TI_RPI_DU_E!Q15+TI_RPI_PII_E!Q15</f>
        <v>0</v>
      </c>
      <c r="R15" s="10">
        <f>TI_RPI_RI_E!R15+TI_RPI_BPI_E!R15+TI_RPI_PT_E!R15+TI_RPI_IT_E!R15+TI_RPI_DU_E!R15+TI_RPI_PII_E!R15</f>
        <v>0</v>
      </c>
      <c r="S15" s="10">
        <f>TI_RPI_RI_E!S15+TI_RPI_BPI_E!S15+TI_RPI_PT_E!S15+TI_RPI_IT_E!S15+TI_RPI_DU_E!S15+TI_RPI_PII_E!S15</f>
        <v>0</v>
      </c>
      <c r="T15" s="10">
        <f>TI_RPI_RI_E!T15+TI_RPI_BPI_E!T15+TI_RPI_PT_E!T15+TI_RPI_IT_E!T15+TI_RPI_DU_E!T15+TI_RPI_PII_E!T15</f>
        <v>0</v>
      </c>
      <c r="U15" s="10">
        <f>TI_RPI_RI_E!U15+TI_RPI_BPI_E!U15+TI_RPI_PT_E!U15+TI_RPI_IT_E!U15+TI_RPI_DU_E!U15+TI_RPI_PII_E!U15</f>
        <v>0</v>
      </c>
      <c r="V15" s="10">
        <f>TI_RPI_RI_E!V15+TI_RPI_BPI_E!V15+TI_RPI_PT_E!V15+TI_RPI_IT_E!V15+TI_RPI_DU_E!V15+TI_RPI_PII_E!V15</f>
        <v>0</v>
      </c>
      <c r="W15" s="10">
        <f>TI_RPI_RI_E!W15+TI_RPI_BPI_E!W15+TI_RPI_PT_E!W15+TI_RPI_IT_E!W15+TI_RPI_DU_E!W15+TI_RPI_PII_E!W15</f>
        <v>0</v>
      </c>
      <c r="X15" s="10">
        <f>TI_RPI_RI_E!X15+TI_RPI_BPI_E!X15+TI_RPI_PT_E!X15+TI_RPI_IT_E!X15+TI_RPI_DU_E!X15+TI_RPI_PII_E!X15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TI_RPI_RI_E!C16+TI_RPI_BPI_E!C16+TI_RPI_PT_E!C16+TI_RPI_IT_E!C16+TI_RPI_DU_E!C16+TI_RPI_PII_E!C16</f>
        <v>0</v>
      </c>
      <c r="D16" s="10">
        <f>TI_RPI_RI_E!D16+TI_RPI_BPI_E!D16+TI_RPI_PT_E!D16+TI_RPI_IT_E!D16+TI_RPI_DU_E!D16+TI_RPI_PII_E!D16</f>
        <v>0</v>
      </c>
      <c r="E16" s="10">
        <f>TI_RPI_RI_E!E16+TI_RPI_BPI_E!E16+TI_RPI_PT_E!E16+TI_RPI_IT_E!E16+TI_RPI_DU_E!E16+TI_RPI_PII_E!E16</f>
        <v>0</v>
      </c>
      <c r="F16" s="10">
        <f>TI_RPI_RI_E!F16+TI_RPI_BPI_E!F16+TI_RPI_PT_E!F16+TI_RPI_IT_E!F16+TI_RPI_DU_E!F16+TI_RPI_PII_E!F16</f>
        <v>0</v>
      </c>
      <c r="G16" s="10">
        <f>TI_RPI_RI_E!G16+TI_RPI_BPI_E!G16+TI_RPI_PT_E!G16+TI_RPI_IT_E!G16+TI_RPI_DU_E!G16+TI_RPI_PII_E!G16</f>
        <v>0</v>
      </c>
      <c r="H16" s="10">
        <f>TI_RPI_RI_E!H16+TI_RPI_BPI_E!H16+TI_RPI_PT_E!H16+TI_RPI_IT_E!H16+TI_RPI_DU_E!H16+TI_RPI_PII_E!H16</f>
        <v>0</v>
      </c>
      <c r="I16" s="10">
        <f>TI_RPI_RI_E!I16+TI_RPI_BPI_E!I16+TI_RPI_PT_E!I16+TI_RPI_IT_E!I16+TI_RPI_DU_E!I16+TI_RPI_PII_E!I16</f>
        <v>0</v>
      </c>
      <c r="J16" s="10">
        <f>TI_RPI_RI_E!J16+TI_RPI_BPI_E!J16+TI_RPI_PT_E!J16+TI_RPI_IT_E!J16+TI_RPI_DU_E!J16+TI_RPI_PII_E!J16</f>
        <v>0</v>
      </c>
      <c r="K16" s="10">
        <f>TI_RPI_RI_E!K16+TI_RPI_BPI_E!K16+TI_RPI_PT_E!K16+TI_RPI_IT_E!K16+TI_RPI_DU_E!K16+TI_RPI_PII_E!K16</f>
        <v>0</v>
      </c>
      <c r="L16" s="10">
        <f>TI_RPI_RI_E!L16+TI_RPI_BPI_E!L16+TI_RPI_PT_E!L16+TI_RPI_IT_E!L16+TI_RPI_DU_E!L16+TI_RPI_PII_E!L16</f>
        <v>0</v>
      </c>
      <c r="M16" s="10">
        <f>TI_RPI_RI_E!M16+TI_RPI_BPI_E!M16+TI_RPI_PT_E!M16+TI_RPI_IT_E!M16+TI_RPI_DU_E!M16+TI_RPI_PII_E!M16</f>
        <v>0</v>
      </c>
      <c r="N16" s="10">
        <f>TI_RPI_RI_E!N16+TI_RPI_BPI_E!N16+TI_RPI_PT_E!N16+TI_RPI_IT_E!N16+TI_RPI_DU_E!N16+TI_RPI_PII_E!N16</f>
        <v>0</v>
      </c>
      <c r="O16" s="10">
        <f>TI_RPI_RI_E!O16+TI_RPI_BPI_E!O16+TI_RPI_PT_E!O16+TI_RPI_IT_E!O16+TI_RPI_DU_E!O16+TI_RPI_PII_E!O16</f>
        <v>0</v>
      </c>
      <c r="P16" s="10">
        <f>TI_RPI_RI_E!P16+TI_RPI_BPI_E!P16+TI_RPI_PT_E!P16+TI_RPI_IT_E!P16+TI_RPI_DU_E!P16+TI_RPI_PII_E!P16</f>
        <v>0</v>
      </c>
      <c r="Q16" s="10">
        <f>TI_RPI_RI_E!Q16+TI_RPI_BPI_E!Q16+TI_RPI_PT_E!Q16+TI_RPI_IT_E!Q16+TI_RPI_DU_E!Q16+TI_RPI_PII_E!Q16</f>
        <v>0</v>
      </c>
      <c r="R16" s="10">
        <f>TI_RPI_RI_E!R16+TI_RPI_BPI_E!R16+TI_RPI_PT_E!R16+TI_RPI_IT_E!R16+TI_RPI_DU_E!R16+TI_RPI_PII_E!R16</f>
        <v>0</v>
      </c>
      <c r="S16" s="10">
        <f>TI_RPI_RI_E!S16+TI_RPI_BPI_E!S16+TI_RPI_PT_E!S16+TI_RPI_IT_E!S16+TI_RPI_DU_E!S16+TI_RPI_PII_E!S16</f>
        <v>0</v>
      </c>
      <c r="T16" s="10">
        <f>TI_RPI_RI_E!T16+TI_RPI_BPI_E!T16+TI_RPI_PT_E!T16+TI_RPI_IT_E!T16+TI_RPI_DU_E!T16+TI_RPI_PII_E!T16</f>
        <v>0</v>
      </c>
      <c r="U16" s="10">
        <f>TI_RPI_RI_E!U16+TI_RPI_BPI_E!U16+TI_RPI_PT_E!U16+TI_RPI_IT_E!U16+TI_RPI_DU_E!U16+TI_RPI_PII_E!U16</f>
        <v>0</v>
      </c>
      <c r="V16" s="10">
        <f>TI_RPI_RI_E!V16+TI_RPI_BPI_E!V16+TI_RPI_PT_E!V16+TI_RPI_IT_E!V16+TI_RPI_DU_E!V16+TI_RPI_PII_E!V16</f>
        <v>0</v>
      </c>
      <c r="W16" s="10">
        <f>TI_RPI_RI_E!W16+TI_RPI_BPI_E!W16+TI_RPI_PT_E!W16+TI_RPI_IT_E!W16+TI_RPI_DU_E!W16+TI_RPI_PII_E!W16</f>
        <v>0</v>
      </c>
      <c r="X16" s="10">
        <f>TI_RPI_RI_E!X16+TI_RPI_BPI_E!X16+TI_RPI_PT_E!X16+TI_RPI_IT_E!X16+TI_RPI_DU_E!X16+TI_RPI_PII_E!X16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TI_RPI_RI_E!C18+TI_RPI_BPI_E!C18+TI_RPI_PT_E!C18+TI_RPI_IT_E!C18+TI_RPI_DU_E!C18+TI_RPI_PII_E!C18</f>
        <v>0</v>
      </c>
      <c r="D18" s="10">
        <f>TI_RPI_RI_E!D18+TI_RPI_BPI_E!D18+TI_RPI_PT_E!D18+TI_RPI_IT_E!D18+TI_RPI_DU_E!D18+TI_RPI_PII_E!D18</f>
        <v>0</v>
      </c>
      <c r="E18" s="10">
        <f>TI_RPI_RI_E!E18+TI_RPI_BPI_E!E18+TI_RPI_PT_E!E18+TI_RPI_IT_E!E18+TI_RPI_DU_E!E18+TI_RPI_PII_E!E18</f>
        <v>0</v>
      </c>
      <c r="F18" s="10">
        <f>TI_RPI_RI_E!F18+TI_RPI_BPI_E!F18+TI_RPI_PT_E!F18+TI_RPI_IT_E!F18+TI_RPI_DU_E!F18+TI_RPI_PII_E!F18</f>
        <v>0</v>
      </c>
      <c r="G18" s="10">
        <f>TI_RPI_RI_E!G18+TI_RPI_BPI_E!G18+TI_RPI_PT_E!G18+TI_RPI_IT_E!G18+TI_RPI_DU_E!G18+TI_RPI_PII_E!G18</f>
        <v>0</v>
      </c>
      <c r="H18" s="10">
        <f>TI_RPI_RI_E!H18+TI_RPI_BPI_E!H18+TI_RPI_PT_E!H18+TI_RPI_IT_E!H18+TI_RPI_DU_E!H18+TI_RPI_PII_E!H18</f>
        <v>0</v>
      </c>
      <c r="I18" s="10">
        <f>TI_RPI_RI_E!I18+TI_RPI_BPI_E!I18+TI_RPI_PT_E!I18+TI_RPI_IT_E!I18+TI_RPI_DU_E!I18+TI_RPI_PII_E!I18</f>
        <v>0</v>
      </c>
      <c r="J18" s="10">
        <f>TI_RPI_RI_E!J18+TI_RPI_BPI_E!J18+TI_RPI_PT_E!J18+TI_RPI_IT_E!J18+TI_RPI_DU_E!J18+TI_RPI_PII_E!J18</f>
        <v>0</v>
      </c>
      <c r="K18" s="10">
        <f>TI_RPI_RI_E!K18+TI_RPI_BPI_E!K18+TI_RPI_PT_E!K18+TI_RPI_IT_E!K18+TI_RPI_DU_E!K18+TI_RPI_PII_E!K18</f>
        <v>0</v>
      </c>
      <c r="L18" s="10">
        <f>TI_RPI_RI_E!L18+TI_RPI_BPI_E!L18+TI_RPI_PT_E!L18+TI_RPI_IT_E!L18+TI_RPI_DU_E!L18+TI_RPI_PII_E!L18</f>
        <v>0</v>
      </c>
      <c r="M18" s="10">
        <f>TI_RPI_RI_E!M18+TI_RPI_BPI_E!M18+TI_RPI_PT_E!M18+TI_RPI_IT_E!M18+TI_RPI_DU_E!M18+TI_RPI_PII_E!M18</f>
        <v>0</v>
      </c>
      <c r="N18" s="10">
        <f>TI_RPI_RI_E!N18+TI_RPI_BPI_E!N18+TI_RPI_PT_E!N18+TI_RPI_IT_E!N18+TI_RPI_DU_E!N18+TI_RPI_PII_E!N18</f>
        <v>0</v>
      </c>
      <c r="O18" s="10">
        <f>TI_RPI_RI_E!O18+TI_RPI_BPI_E!O18+TI_RPI_PT_E!O18+TI_RPI_IT_E!O18+TI_RPI_DU_E!O18+TI_RPI_PII_E!O18</f>
        <v>0</v>
      </c>
      <c r="P18" s="10">
        <f>TI_RPI_RI_E!P18+TI_RPI_BPI_E!P18+TI_RPI_PT_E!P18+TI_RPI_IT_E!P18+TI_RPI_DU_E!P18+TI_RPI_PII_E!P18</f>
        <v>0</v>
      </c>
      <c r="Q18" s="10">
        <f>TI_RPI_RI_E!Q18+TI_RPI_BPI_E!Q18+TI_RPI_PT_E!Q18+TI_RPI_IT_E!Q18+TI_RPI_DU_E!Q18+TI_RPI_PII_E!Q18</f>
        <v>0</v>
      </c>
      <c r="R18" s="10">
        <f>TI_RPI_RI_E!R18+TI_RPI_BPI_E!R18+TI_RPI_PT_E!R18+TI_RPI_IT_E!R18+TI_RPI_DU_E!R18+TI_RPI_PII_E!R18</f>
        <v>0</v>
      </c>
      <c r="S18" s="10">
        <f>TI_RPI_RI_E!S18+TI_RPI_BPI_E!S18+TI_RPI_PT_E!S18+TI_RPI_IT_E!S18+TI_RPI_DU_E!S18+TI_RPI_PII_E!S18</f>
        <v>0</v>
      </c>
      <c r="T18" s="10">
        <f>TI_RPI_RI_E!T18+TI_RPI_BPI_E!T18+TI_RPI_PT_E!T18+TI_RPI_IT_E!T18+TI_RPI_DU_E!T18+TI_RPI_PII_E!T18</f>
        <v>0</v>
      </c>
      <c r="U18" s="10">
        <f>TI_RPI_RI_E!U18+TI_RPI_BPI_E!U18+TI_RPI_PT_E!U18+TI_RPI_IT_E!U18+TI_RPI_DU_E!U18+TI_RPI_PII_E!U18</f>
        <v>0</v>
      </c>
      <c r="V18" s="10">
        <f>TI_RPI_RI_E!V18+TI_RPI_BPI_E!V18+TI_RPI_PT_E!V18+TI_RPI_IT_E!V18+TI_RPI_DU_E!V18+TI_RPI_PII_E!V18</f>
        <v>0</v>
      </c>
      <c r="W18" s="10">
        <f>TI_RPI_RI_E!W18+TI_RPI_BPI_E!W18+TI_RPI_PT_E!W18+TI_RPI_IT_E!W18+TI_RPI_DU_E!W18+TI_RPI_PII_E!W18</f>
        <v>0</v>
      </c>
      <c r="X18" s="10">
        <f>TI_RPI_RI_E!X18+TI_RPI_BPI_E!X18+TI_RPI_PT_E!X18+TI_RPI_IT_E!X18+TI_RPI_DU_E!X18+TI_RPI_PII_E!X18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TI_RPI_RI_E!C19+TI_RPI_BPI_E!C19+TI_RPI_PT_E!C19+TI_RPI_IT_E!C19+TI_RPI_DU_E!C19+TI_RPI_PII_E!C19</f>
        <v>0</v>
      </c>
      <c r="D19" s="10">
        <f>TI_RPI_RI_E!D19+TI_RPI_BPI_E!D19+TI_RPI_PT_E!D19+TI_RPI_IT_E!D19+TI_RPI_DU_E!D19+TI_RPI_PII_E!D19</f>
        <v>0</v>
      </c>
      <c r="E19" s="10">
        <f>TI_RPI_RI_E!E19+TI_RPI_BPI_E!E19+TI_RPI_PT_E!E19+TI_RPI_IT_E!E19+TI_RPI_DU_E!E19+TI_RPI_PII_E!E19</f>
        <v>0</v>
      </c>
      <c r="F19" s="10">
        <f>TI_RPI_RI_E!F19+TI_RPI_BPI_E!F19+TI_RPI_PT_E!F19+TI_RPI_IT_E!F19+TI_RPI_DU_E!F19+TI_RPI_PII_E!F19</f>
        <v>0</v>
      </c>
      <c r="G19" s="10">
        <f>TI_RPI_RI_E!G19+TI_RPI_BPI_E!G19+TI_RPI_PT_E!G19+TI_RPI_IT_E!G19+TI_RPI_DU_E!G19+TI_RPI_PII_E!G19</f>
        <v>0</v>
      </c>
      <c r="H19" s="10">
        <f>TI_RPI_RI_E!H19+TI_RPI_BPI_E!H19+TI_RPI_PT_E!H19+TI_RPI_IT_E!H19+TI_RPI_DU_E!H19+TI_RPI_PII_E!H19</f>
        <v>0</v>
      </c>
      <c r="I19" s="10">
        <f>TI_RPI_RI_E!I19+TI_RPI_BPI_E!I19+TI_RPI_PT_E!I19+TI_RPI_IT_E!I19+TI_RPI_DU_E!I19+TI_RPI_PII_E!I19</f>
        <v>0</v>
      </c>
      <c r="J19" s="10">
        <f>TI_RPI_RI_E!J19+TI_RPI_BPI_E!J19+TI_RPI_PT_E!J19+TI_RPI_IT_E!J19+TI_RPI_DU_E!J19+TI_RPI_PII_E!J19</f>
        <v>0</v>
      </c>
      <c r="K19" s="10">
        <f>TI_RPI_RI_E!K19+TI_RPI_BPI_E!K19+TI_RPI_PT_E!K19+TI_RPI_IT_E!K19+TI_RPI_DU_E!K19+TI_RPI_PII_E!K19</f>
        <v>0</v>
      </c>
      <c r="L19" s="10">
        <f>TI_RPI_RI_E!L19+TI_RPI_BPI_E!L19+TI_RPI_PT_E!L19+TI_RPI_IT_E!L19+TI_RPI_DU_E!L19+TI_RPI_PII_E!L19</f>
        <v>0</v>
      </c>
      <c r="M19" s="10">
        <f>TI_RPI_RI_E!M19+TI_RPI_BPI_E!M19+TI_RPI_PT_E!M19+TI_RPI_IT_E!M19+TI_RPI_DU_E!M19+TI_RPI_PII_E!M19</f>
        <v>0</v>
      </c>
      <c r="N19" s="10">
        <f>TI_RPI_RI_E!N19+TI_RPI_BPI_E!N19+TI_RPI_PT_E!N19+TI_RPI_IT_E!N19+TI_RPI_DU_E!N19+TI_RPI_PII_E!N19</f>
        <v>0</v>
      </c>
      <c r="O19" s="10">
        <f>TI_RPI_RI_E!O19+TI_RPI_BPI_E!O19+TI_RPI_PT_E!O19+TI_RPI_IT_E!O19+TI_RPI_DU_E!O19+TI_RPI_PII_E!O19</f>
        <v>0</v>
      </c>
      <c r="P19" s="10">
        <f>TI_RPI_RI_E!P19+TI_RPI_BPI_E!P19+TI_RPI_PT_E!P19+TI_RPI_IT_E!P19+TI_RPI_DU_E!P19+TI_RPI_PII_E!P19</f>
        <v>0</v>
      </c>
      <c r="Q19" s="10">
        <f>TI_RPI_RI_E!Q19+TI_RPI_BPI_E!Q19+TI_RPI_PT_E!Q19+TI_RPI_IT_E!Q19+TI_RPI_DU_E!Q19+TI_RPI_PII_E!Q19</f>
        <v>0</v>
      </c>
      <c r="R19" s="10">
        <f>TI_RPI_RI_E!R19+TI_RPI_BPI_E!R19+TI_RPI_PT_E!R19+TI_RPI_IT_E!R19+TI_RPI_DU_E!R19+TI_RPI_PII_E!R19</f>
        <v>0</v>
      </c>
      <c r="S19" s="10">
        <f>TI_RPI_RI_E!S19+TI_RPI_BPI_E!S19+TI_RPI_PT_E!S19+TI_RPI_IT_E!S19+TI_RPI_DU_E!S19+TI_RPI_PII_E!S19</f>
        <v>0</v>
      </c>
      <c r="T19" s="10">
        <f>TI_RPI_RI_E!T19+TI_RPI_BPI_E!T19+TI_RPI_PT_E!T19+TI_RPI_IT_E!T19+TI_RPI_DU_E!T19+TI_RPI_PII_E!T19</f>
        <v>0</v>
      </c>
      <c r="U19" s="10">
        <f>TI_RPI_RI_E!U19+TI_RPI_BPI_E!U19+TI_RPI_PT_E!U19+TI_RPI_IT_E!U19+TI_RPI_DU_E!U19+TI_RPI_PII_E!U19</f>
        <v>0</v>
      </c>
      <c r="V19" s="10">
        <f>TI_RPI_RI_E!V19+TI_RPI_BPI_E!V19+TI_RPI_PT_E!V19+TI_RPI_IT_E!V19+TI_RPI_DU_E!V19+TI_RPI_PII_E!V19</f>
        <v>0</v>
      </c>
      <c r="W19" s="10">
        <f>TI_RPI_RI_E!W19+TI_RPI_BPI_E!W19+TI_RPI_PT_E!W19+TI_RPI_IT_E!W19+TI_RPI_DU_E!W19+TI_RPI_PII_E!W19</f>
        <v>0</v>
      </c>
      <c r="X19" s="10">
        <f>TI_RPI_RI_E!X19+TI_RPI_BPI_E!X19+TI_RPI_PT_E!X19+TI_RPI_IT_E!X19+TI_RPI_DU_E!X19+TI_RPI_PII_E!X19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TI_RPI_RI_E!C20+TI_RPI_BPI_E!C20+TI_RPI_PT_E!C20+TI_RPI_IT_E!C20+TI_RPI_DU_E!C20+TI_RPI_PII_E!C20</f>
        <v>0</v>
      </c>
      <c r="D20" s="10">
        <f>TI_RPI_RI_E!D20+TI_RPI_BPI_E!D20+TI_RPI_PT_E!D20+TI_RPI_IT_E!D20+TI_RPI_DU_E!D20+TI_RPI_PII_E!D20</f>
        <v>0</v>
      </c>
      <c r="E20" s="10">
        <f>TI_RPI_RI_E!E20+TI_RPI_BPI_E!E20+TI_RPI_PT_E!E20+TI_RPI_IT_E!E20+TI_RPI_DU_E!E20+TI_RPI_PII_E!E20</f>
        <v>0</v>
      </c>
      <c r="F20" s="10">
        <f>TI_RPI_RI_E!F20+TI_RPI_BPI_E!F20+TI_RPI_PT_E!F20+TI_RPI_IT_E!F20+TI_RPI_DU_E!F20+TI_RPI_PII_E!F20</f>
        <v>0</v>
      </c>
      <c r="G20" s="10">
        <f>TI_RPI_RI_E!G20+TI_RPI_BPI_E!G20+TI_RPI_PT_E!G20+TI_RPI_IT_E!G20+TI_RPI_DU_E!G20+TI_RPI_PII_E!G20</f>
        <v>0</v>
      </c>
      <c r="H20" s="10">
        <f>TI_RPI_RI_E!H20+TI_RPI_BPI_E!H20+TI_RPI_PT_E!H20+TI_RPI_IT_E!H20+TI_RPI_DU_E!H20+TI_RPI_PII_E!H20</f>
        <v>0</v>
      </c>
      <c r="I20" s="10">
        <f>TI_RPI_RI_E!I20+TI_RPI_BPI_E!I20+TI_RPI_PT_E!I20+TI_RPI_IT_E!I20+TI_RPI_DU_E!I20+TI_RPI_PII_E!I20</f>
        <v>0</v>
      </c>
      <c r="J20" s="10">
        <f>TI_RPI_RI_E!J20+TI_RPI_BPI_E!J20+TI_RPI_PT_E!J20+TI_RPI_IT_E!J20+TI_RPI_DU_E!J20+TI_RPI_PII_E!J20</f>
        <v>0</v>
      </c>
      <c r="K20" s="10">
        <f>TI_RPI_RI_E!K20+TI_RPI_BPI_E!K20+TI_RPI_PT_E!K20+TI_RPI_IT_E!K20+TI_RPI_DU_E!K20+TI_RPI_PII_E!K20</f>
        <v>0</v>
      </c>
      <c r="L20" s="10">
        <f>TI_RPI_RI_E!L20+TI_RPI_BPI_E!L20+TI_RPI_PT_E!L20+TI_RPI_IT_E!L20+TI_RPI_DU_E!L20+TI_RPI_PII_E!L20</f>
        <v>0</v>
      </c>
      <c r="M20" s="10">
        <f>TI_RPI_RI_E!M20+TI_RPI_BPI_E!M20+TI_RPI_PT_E!M20+TI_RPI_IT_E!M20+TI_RPI_DU_E!M20+TI_RPI_PII_E!M20</f>
        <v>0</v>
      </c>
      <c r="N20" s="10">
        <f>TI_RPI_RI_E!N20+TI_RPI_BPI_E!N20+TI_RPI_PT_E!N20+TI_RPI_IT_E!N20+TI_RPI_DU_E!N20+TI_RPI_PII_E!N20</f>
        <v>0</v>
      </c>
      <c r="O20" s="10">
        <f>TI_RPI_RI_E!O20+TI_RPI_BPI_E!O20+TI_RPI_PT_E!O20+TI_RPI_IT_E!O20+TI_RPI_DU_E!O20+TI_RPI_PII_E!O20</f>
        <v>0</v>
      </c>
      <c r="P20" s="10">
        <f>TI_RPI_RI_E!P20+TI_RPI_BPI_E!P20+TI_RPI_PT_E!P20+TI_RPI_IT_E!P20+TI_RPI_DU_E!P20+TI_RPI_PII_E!P20</f>
        <v>0</v>
      </c>
      <c r="Q20" s="10">
        <f>TI_RPI_RI_E!Q20+TI_RPI_BPI_E!Q20+TI_RPI_PT_E!Q20+TI_RPI_IT_E!Q20+TI_RPI_DU_E!Q20+TI_RPI_PII_E!Q20</f>
        <v>0</v>
      </c>
      <c r="R20" s="10">
        <f>TI_RPI_RI_E!R20+TI_RPI_BPI_E!R20+TI_RPI_PT_E!R20+TI_RPI_IT_E!R20+TI_RPI_DU_E!R20+TI_RPI_PII_E!R20</f>
        <v>0</v>
      </c>
      <c r="S20" s="10">
        <f>TI_RPI_RI_E!S20+TI_RPI_BPI_E!S20+TI_RPI_PT_E!S20+TI_RPI_IT_E!S20+TI_RPI_DU_E!S20+TI_RPI_PII_E!S20</f>
        <v>0</v>
      </c>
      <c r="T20" s="10">
        <f>TI_RPI_RI_E!T20+TI_RPI_BPI_E!T20+TI_RPI_PT_E!T20+TI_RPI_IT_E!T20+TI_RPI_DU_E!T20+TI_RPI_PII_E!T20</f>
        <v>0</v>
      </c>
      <c r="U20" s="10">
        <f>TI_RPI_RI_E!U20+TI_RPI_BPI_E!U20+TI_RPI_PT_E!U20+TI_RPI_IT_E!U20+TI_RPI_DU_E!U20+TI_RPI_PII_E!U20</f>
        <v>0</v>
      </c>
      <c r="V20" s="10">
        <f>TI_RPI_RI_E!V20+TI_RPI_BPI_E!V20+TI_RPI_PT_E!V20+TI_RPI_IT_E!V20+TI_RPI_DU_E!V20+TI_RPI_PII_E!V20</f>
        <v>0</v>
      </c>
      <c r="W20" s="10">
        <f>TI_RPI_RI_E!W20+TI_RPI_BPI_E!W20+TI_RPI_PT_E!W20+TI_RPI_IT_E!W20+TI_RPI_DU_E!W20+TI_RPI_PII_E!W20</f>
        <v>0</v>
      </c>
      <c r="X20" s="10">
        <f>TI_RPI_RI_E!X20+TI_RPI_BPI_E!X20+TI_RPI_PT_E!X20+TI_RPI_IT_E!X20+TI_RPI_DU_E!X20+TI_RPI_PII_E!X20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TI_RPI_RI_E!C21+TI_RPI_BPI_E!C21+TI_RPI_PT_E!C21+TI_RPI_IT_E!C21+TI_RPI_DU_E!C21+TI_RPI_PII_E!C21</f>
        <v>0</v>
      </c>
      <c r="D21" s="10">
        <f>TI_RPI_RI_E!D21+TI_RPI_BPI_E!D21+TI_RPI_PT_E!D21+TI_RPI_IT_E!D21+TI_RPI_DU_E!D21+TI_RPI_PII_E!D21</f>
        <v>0</v>
      </c>
      <c r="E21" s="10">
        <f>TI_RPI_RI_E!E21+TI_RPI_BPI_E!E21+TI_RPI_PT_E!E21+TI_RPI_IT_E!E21+TI_RPI_DU_E!E21+TI_RPI_PII_E!E21</f>
        <v>0</v>
      </c>
      <c r="F21" s="10">
        <f>TI_RPI_RI_E!F21+TI_RPI_BPI_E!F21+TI_RPI_PT_E!F21+TI_RPI_IT_E!F21+TI_RPI_DU_E!F21+TI_RPI_PII_E!F21</f>
        <v>0</v>
      </c>
      <c r="G21" s="10">
        <f>TI_RPI_RI_E!G21+TI_RPI_BPI_E!G21+TI_RPI_PT_E!G21+TI_RPI_IT_E!G21+TI_RPI_DU_E!G21+TI_RPI_PII_E!G21</f>
        <v>0</v>
      </c>
      <c r="H21" s="10">
        <f>TI_RPI_RI_E!H21+TI_RPI_BPI_E!H21+TI_RPI_PT_E!H21+TI_RPI_IT_E!H21+TI_RPI_DU_E!H21+TI_RPI_PII_E!H21</f>
        <v>0</v>
      </c>
      <c r="I21" s="10">
        <f>TI_RPI_RI_E!I21+TI_RPI_BPI_E!I21+TI_RPI_PT_E!I21+TI_RPI_IT_E!I21+TI_RPI_DU_E!I21+TI_RPI_PII_E!I21</f>
        <v>0</v>
      </c>
      <c r="J21" s="10">
        <f>TI_RPI_RI_E!J21+TI_RPI_BPI_E!J21+TI_RPI_PT_E!J21+TI_RPI_IT_E!J21+TI_RPI_DU_E!J21+TI_RPI_PII_E!J21</f>
        <v>0</v>
      </c>
      <c r="K21" s="10">
        <f>TI_RPI_RI_E!K21+TI_RPI_BPI_E!K21+TI_RPI_PT_E!K21+TI_RPI_IT_E!K21+TI_RPI_DU_E!K21+TI_RPI_PII_E!K21</f>
        <v>0</v>
      </c>
      <c r="L21" s="10">
        <f>TI_RPI_RI_E!L21+TI_RPI_BPI_E!L21+TI_RPI_PT_E!L21+TI_RPI_IT_E!L21+TI_RPI_DU_E!L21+TI_RPI_PII_E!L21</f>
        <v>0</v>
      </c>
      <c r="M21" s="10">
        <f>TI_RPI_RI_E!M21+TI_RPI_BPI_E!M21+TI_RPI_PT_E!M21+TI_RPI_IT_E!M21+TI_RPI_DU_E!M21+TI_RPI_PII_E!M21</f>
        <v>0</v>
      </c>
      <c r="N21" s="10">
        <f>TI_RPI_RI_E!N21+TI_RPI_BPI_E!N21+TI_RPI_PT_E!N21+TI_RPI_IT_E!N21+TI_RPI_DU_E!N21+TI_RPI_PII_E!N21</f>
        <v>0</v>
      </c>
      <c r="O21" s="10">
        <f>TI_RPI_RI_E!O21+TI_RPI_BPI_E!O21+TI_RPI_PT_E!O21+TI_RPI_IT_E!O21+TI_RPI_DU_E!O21+TI_RPI_PII_E!O21</f>
        <v>0</v>
      </c>
      <c r="P21" s="10">
        <f>TI_RPI_RI_E!P21+TI_RPI_BPI_E!P21+TI_RPI_PT_E!P21+TI_RPI_IT_E!P21+TI_RPI_DU_E!P21+TI_RPI_PII_E!P21</f>
        <v>0</v>
      </c>
      <c r="Q21" s="10">
        <f>TI_RPI_RI_E!Q21+TI_RPI_BPI_E!Q21+TI_RPI_PT_E!Q21+TI_RPI_IT_E!Q21+TI_RPI_DU_E!Q21+TI_RPI_PII_E!Q21</f>
        <v>0</v>
      </c>
      <c r="R21" s="10">
        <f>TI_RPI_RI_E!R21+TI_RPI_BPI_E!R21+TI_RPI_PT_E!R21+TI_RPI_IT_E!R21+TI_RPI_DU_E!R21+TI_RPI_PII_E!R21</f>
        <v>0</v>
      </c>
      <c r="S21" s="10">
        <f>TI_RPI_RI_E!S21+TI_RPI_BPI_E!S21+TI_RPI_PT_E!S21+TI_RPI_IT_E!S21+TI_RPI_DU_E!S21+TI_RPI_PII_E!S21</f>
        <v>0</v>
      </c>
      <c r="T21" s="10">
        <f>TI_RPI_RI_E!T21+TI_RPI_BPI_E!T21+TI_RPI_PT_E!T21+TI_RPI_IT_E!T21+TI_RPI_DU_E!T21+TI_RPI_PII_E!T21</f>
        <v>0</v>
      </c>
      <c r="U21" s="10">
        <f>TI_RPI_RI_E!U21+TI_RPI_BPI_E!U21+TI_RPI_PT_E!U21+TI_RPI_IT_E!U21+TI_RPI_DU_E!U21+TI_RPI_PII_E!U21</f>
        <v>0</v>
      </c>
      <c r="V21" s="10">
        <f>TI_RPI_RI_E!V21+TI_RPI_BPI_E!V21+TI_RPI_PT_E!V21+TI_RPI_IT_E!V21+TI_RPI_DU_E!V21+TI_RPI_PII_E!V21</f>
        <v>0</v>
      </c>
      <c r="W21" s="10">
        <f>TI_RPI_RI_E!W21+TI_RPI_BPI_E!W21+TI_RPI_PT_E!W21+TI_RPI_IT_E!W21+TI_RPI_DU_E!W21+TI_RPI_PII_E!W21</f>
        <v>0</v>
      </c>
      <c r="X21" s="10">
        <f>TI_RPI_RI_E!X21+TI_RPI_BPI_E!X21+TI_RPI_PT_E!X21+TI_RPI_IT_E!X21+TI_RPI_DU_E!X21+TI_RPI_PII_E!X21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TI_RPI_RI_E!C23+TI_RPI_BPI_E!C23+TI_RPI_PT_E!C23+TI_RPI_IT_E!C23+TI_RPI_DU_E!C23+TI_RPI_PII_E!C23</f>
        <v>0</v>
      </c>
      <c r="D23" s="10">
        <f>TI_RPI_RI_E!D23+TI_RPI_BPI_E!D23+TI_RPI_PT_E!D23+TI_RPI_IT_E!D23+TI_RPI_DU_E!D23+TI_RPI_PII_E!D23</f>
        <v>0</v>
      </c>
      <c r="E23" s="10">
        <f>TI_RPI_RI_E!E23+TI_RPI_BPI_E!E23+TI_RPI_PT_E!E23+TI_RPI_IT_E!E23+TI_RPI_DU_E!E23+TI_RPI_PII_E!E23</f>
        <v>0</v>
      </c>
      <c r="F23" s="10">
        <f>TI_RPI_RI_E!F23+TI_RPI_BPI_E!F23+TI_RPI_PT_E!F23+TI_RPI_IT_E!F23+TI_RPI_DU_E!F23+TI_RPI_PII_E!F23</f>
        <v>0</v>
      </c>
      <c r="G23" s="10">
        <f>TI_RPI_RI_E!G23+TI_RPI_BPI_E!G23+TI_RPI_PT_E!G23+TI_RPI_IT_E!G23+TI_RPI_DU_E!G23+TI_RPI_PII_E!G23</f>
        <v>0</v>
      </c>
      <c r="H23" s="10">
        <f>TI_RPI_RI_E!H23+TI_RPI_BPI_E!H23+TI_RPI_PT_E!H23+TI_RPI_IT_E!H23+TI_RPI_DU_E!H23+TI_RPI_PII_E!H23</f>
        <v>0</v>
      </c>
      <c r="I23" s="10">
        <f>TI_RPI_RI_E!I23+TI_RPI_BPI_E!I23+TI_RPI_PT_E!I23+TI_RPI_IT_E!I23+TI_RPI_DU_E!I23+TI_RPI_PII_E!I23</f>
        <v>0</v>
      </c>
      <c r="J23" s="10">
        <f>TI_RPI_RI_E!J23+TI_RPI_BPI_E!J23+TI_RPI_PT_E!J23+TI_RPI_IT_E!J23+TI_RPI_DU_E!J23+TI_RPI_PII_E!J23</f>
        <v>0</v>
      </c>
      <c r="K23" s="10">
        <f>TI_RPI_RI_E!K23+TI_RPI_BPI_E!K23+TI_RPI_PT_E!K23+TI_RPI_IT_E!K23+TI_RPI_DU_E!K23+TI_RPI_PII_E!K23</f>
        <v>0</v>
      </c>
      <c r="L23" s="10">
        <f>TI_RPI_RI_E!L23+TI_RPI_BPI_E!L23+TI_RPI_PT_E!L23+TI_RPI_IT_E!L23+TI_RPI_DU_E!L23+TI_RPI_PII_E!L23</f>
        <v>0</v>
      </c>
      <c r="M23" s="10">
        <f>TI_RPI_RI_E!M23+TI_RPI_BPI_E!M23+TI_RPI_PT_E!M23+TI_RPI_IT_E!M23+TI_RPI_DU_E!M23+TI_RPI_PII_E!M23</f>
        <v>0</v>
      </c>
      <c r="N23" s="10">
        <f>TI_RPI_RI_E!N23+TI_RPI_BPI_E!N23+TI_RPI_PT_E!N23+TI_RPI_IT_E!N23+TI_RPI_DU_E!N23+TI_RPI_PII_E!N23</f>
        <v>0</v>
      </c>
      <c r="O23" s="10">
        <f>TI_RPI_RI_E!O23+TI_RPI_BPI_E!O23+TI_RPI_PT_E!O23+TI_RPI_IT_E!O23+TI_RPI_DU_E!O23+TI_RPI_PII_E!O23</f>
        <v>0</v>
      </c>
      <c r="P23" s="10">
        <f>TI_RPI_RI_E!P23+TI_RPI_BPI_E!P23+TI_RPI_PT_E!P23+TI_RPI_IT_E!P23+TI_RPI_DU_E!P23+TI_RPI_PII_E!P23</f>
        <v>0</v>
      </c>
      <c r="Q23" s="10">
        <f>TI_RPI_RI_E!Q23+TI_RPI_BPI_E!Q23+TI_RPI_PT_E!Q23+TI_RPI_IT_E!Q23+TI_RPI_DU_E!Q23+TI_RPI_PII_E!Q23</f>
        <v>0</v>
      </c>
      <c r="R23" s="10">
        <f>TI_RPI_RI_E!R23+TI_RPI_BPI_E!R23+TI_RPI_PT_E!R23+TI_RPI_IT_E!R23+TI_RPI_DU_E!R23+TI_RPI_PII_E!R23</f>
        <v>0</v>
      </c>
      <c r="S23" s="10">
        <f>TI_RPI_RI_E!S23+TI_RPI_BPI_E!S23+TI_RPI_PT_E!S23+TI_RPI_IT_E!S23+TI_RPI_DU_E!S23+TI_RPI_PII_E!S23</f>
        <v>0</v>
      </c>
      <c r="T23" s="10">
        <f>TI_RPI_RI_E!T23+TI_RPI_BPI_E!T23+TI_RPI_PT_E!T23+TI_RPI_IT_E!T23+TI_RPI_DU_E!T23+TI_RPI_PII_E!T23</f>
        <v>0</v>
      </c>
      <c r="U23" s="10">
        <f>TI_RPI_RI_E!U23+TI_RPI_BPI_E!U23+TI_RPI_PT_E!U23+TI_RPI_IT_E!U23+TI_RPI_DU_E!U23+TI_RPI_PII_E!U23</f>
        <v>0</v>
      </c>
      <c r="V23" s="10">
        <f>TI_RPI_RI_E!V23+TI_RPI_BPI_E!V23+TI_RPI_PT_E!V23+TI_RPI_IT_E!V23+TI_RPI_DU_E!V23+TI_RPI_PII_E!V23</f>
        <v>0</v>
      </c>
      <c r="W23" s="10">
        <f>TI_RPI_RI_E!W23+TI_RPI_BPI_E!W23+TI_RPI_PT_E!W23+TI_RPI_IT_E!W23+TI_RPI_DU_E!W23+TI_RPI_PII_E!W23</f>
        <v>0</v>
      </c>
      <c r="X23" s="10">
        <f>TI_RPI_RI_E!X23+TI_RPI_BPI_E!X23+TI_RPI_PT_E!X23+TI_RPI_IT_E!X23+TI_RPI_DU_E!X23+TI_RPI_PII_E!X23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TI_RPI_RI_E!C24+TI_RPI_BPI_E!C24+TI_RPI_PT_E!C24+TI_RPI_IT_E!C24+TI_RPI_DU_E!C24+TI_RPI_PII_E!C24</f>
        <v>0</v>
      </c>
      <c r="D24" s="10">
        <f>TI_RPI_RI_E!D24+TI_RPI_BPI_E!D24+TI_RPI_PT_E!D24+TI_RPI_IT_E!D24+TI_RPI_DU_E!D24+TI_RPI_PII_E!D24</f>
        <v>0</v>
      </c>
      <c r="E24" s="10">
        <f>TI_RPI_RI_E!E24+TI_RPI_BPI_E!E24+TI_RPI_PT_E!E24+TI_RPI_IT_E!E24+TI_RPI_DU_E!E24+TI_RPI_PII_E!E24</f>
        <v>0</v>
      </c>
      <c r="F24" s="10">
        <f>TI_RPI_RI_E!F24+TI_RPI_BPI_E!F24+TI_RPI_PT_E!F24+TI_RPI_IT_E!F24+TI_RPI_DU_E!F24+TI_RPI_PII_E!F24</f>
        <v>0</v>
      </c>
      <c r="G24" s="10">
        <f>TI_RPI_RI_E!G24+TI_RPI_BPI_E!G24+TI_RPI_PT_E!G24+TI_RPI_IT_E!G24+TI_RPI_DU_E!G24+TI_RPI_PII_E!G24</f>
        <v>0</v>
      </c>
      <c r="H24" s="10">
        <f>TI_RPI_RI_E!H24+TI_RPI_BPI_E!H24+TI_RPI_PT_E!H24+TI_RPI_IT_E!H24+TI_RPI_DU_E!H24+TI_RPI_PII_E!H24</f>
        <v>0</v>
      </c>
      <c r="I24" s="10">
        <f>TI_RPI_RI_E!I24+TI_RPI_BPI_E!I24+TI_RPI_PT_E!I24+TI_RPI_IT_E!I24+TI_RPI_DU_E!I24+TI_RPI_PII_E!I24</f>
        <v>0</v>
      </c>
      <c r="J24" s="10">
        <f>TI_RPI_RI_E!J24+TI_RPI_BPI_E!J24+TI_RPI_PT_E!J24+TI_RPI_IT_E!J24+TI_RPI_DU_E!J24+TI_RPI_PII_E!J24</f>
        <v>0</v>
      </c>
      <c r="K24" s="10">
        <f>TI_RPI_RI_E!K24+TI_RPI_BPI_E!K24+TI_RPI_PT_E!K24+TI_RPI_IT_E!K24+TI_RPI_DU_E!K24+TI_RPI_PII_E!K24</f>
        <v>0</v>
      </c>
      <c r="L24" s="10">
        <f>TI_RPI_RI_E!L24+TI_RPI_BPI_E!L24+TI_RPI_PT_E!L24+TI_RPI_IT_E!L24+TI_RPI_DU_E!L24+TI_RPI_PII_E!L24</f>
        <v>0</v>
      </c>
      <c r="M24" s="10">
        <f>TI_RPI_RI_E!M24+TI_RPI_BPI_E!M24+TI_RPI_PT_E!M24+TI_RPI_IT_E!M24+TI_RPI_DU_E!M24+TI_RPI_PII_E!M24</f>
        <v>0</v>
      </c>
      <c r="N24" s="10">
        <f>TI_RPI_RI_E!N24+TI_RPI_BPI_E!N24+TI_RPI_PT_E!N24+TI_RPI_IT_E!N24+TI_RPI_DU_E!N24+TI_RPI_PII_E!N24</f>
        <v>0</v>
      </c>
      <c r="O24" s="10">
        <f>TI_RPI_RI_E!O24+TI_RPI_BPI_E!O24+TI_RPI_PT_E!O24+TI_RPI_IT_E!O24+TI_RPI_DU_E!O24+TI_RPI_PII_E!O24</f>
        <v>0</v>
      </c>
      <c r="P24" s="10">
        <f>TI_RPI_RI_E!P24+TI_RPI_BPI_E!P24+TI_RPI_PT_E!P24+TI_RPI_IT_E!P24+TI_RPI_DU_E!P24+TI_RPI_PII_E!P24</f>
        <v>0</v>
      </c>
      <c r="Q24" s="10">
        <f>TI_RPI_RI_E!Q24+TI_RPI_BPI_E!Q24+TI_RPI_PT_E!Q24+TI_RPI_IT_E!Q24+TI_RPI_DU_E!Q24+TI_RPI_PII_E!Q24</f>
        <v>0</v>
      </c>
      <c r="R24" s="10">
        <f>TI_RPI_RI_E!R24+TI_RPI_BPI_E!R24+TI_RPI_PT_E!R24+TI_RPI_IT_E!R24+TI_RPI_DU_E!R24+TI_RPI_PII_E!R24</f>
        <v>0</v>
      </c>
      <c r="S24" s="10">
        <f>TI_RPI_RI_E!S24+TI_RPI_BPI_E!S24+TI_RPI_PT_E!S24+TI_RPI_IT_E!S24+TI_RPI_DU_E!S24+TI_RPI_PII_E!S24</f>
        <v>0</v>
      </c>
      <c r="T24" s="10">
        <f>TI_RPI_RI_E!T24+TI_RPI_BPI_E!T24+TI_RPI_PT_E!T24+TI_RPI_IT_E!T24+TI_RPI_DU_E!T24+TI_RPI_PII_E!T24</f>
        <v>0</v>
      </c>
      <c r="U24" s="10">
        <f>TI_RPI_RI_E!U24+TI_RPI_BPI_E!U24+TI_RPI_PT_E!U24+TI_RPI_IT_E!U24+TI_RPI_DU_E!U24+TI_RPI_PII_E!U24</f>
        <v>0</v>
      </c>
      <c r="V24" s="10">
        <f>TI_RPI_RI_E!V24+TI_RPI_BPI_E!V24+TI_RPI_PT_E!V24+TI_RPI_IT_E!V24+TI_RPI_DU_E!V24+TI_RPI_PII_E!V24</f>
        <v>0</v>
      </c>
      <c r="W24" s="10">
        <f>TI_RPI_RI_E!W24+TI_RPI_BPI_E!W24+TI_RPI_PT_E!W24+TI_RPI_IT_E!W24+TI_RPI_DU_E!W24+TI_RPI_PII_E!W24</f>
        <v>0</v>
      </c>
      <c r="X24" s="10">
        <f>TI_RPI_RI_E!X24+TI_RPI_BPI_E!X24+TI_RPI_PT_E!X24+TI_RPI_IT_E!X24+TI_RPI_DU_E!X24+TI_RPI_PII_E!X24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TI_RPI_RI_E!C25+TI_RPI_BPI_E!C25+TI_RPI_PT_E!C25+TI_RPI_IT_E!C25+TI_RPI_DU_E!C25+TI_RPI_PII_E!C25</f>
        <v>0</v>
      </c>
      <c r="D25" s="37">
        <f>TI_RPI_RI_E!D25+TI_RPI_BPI_E!D25+TI_RPI_PT_E!D25+TI_RPI_IT_E!D25+TI_RPI_DU_E!D25+TI_RPI_PII_E!D25</f>
        <v>0</v>
      </c>
      <c r="E25" s="37">
        <f>TI_RPI_RI_E!E25+TI_RPI_BPI_E!E25+TI_RPI_PT_E!E25+TI_RPI_IT_E!E25+TI_RPI_DU_E!E25+TI_RPI_PII_E!E25</f>
        <v>0</v>
      </c>
      <c r="F25" s="37">
        <f>TI_RPI_RI_E!F25+TI_RPI_BPI_E!F25+TI_RPI_PT_E!F25+TI_RPI_IT_E!F25+TI_RPI_DU_E!F25+TI_RPI_PII_E!F25</f>
        <v>0</v>
      </c>
      <c r="G25" s="37">
        <f>TI_RPI_RI_E!G25+TI_RPI_BPI_E!G25+TI_RPI_PT_E!G25+TI_RPI_IT_E!G25+TI_RPI_DU_E!G25+TI_RPI_PII_E!G25</f>
        <v>0</v>
      </c>
      <c r="H25" s="37">
        <f>TI_RPI_RI_E!H25+TI_RPI_BPI_E!H25+TI_RPI_PT_E!H25+TI_RPI_IT_E!H25+TI_RPI_DU_E!H25+TI_RPI_PII_E!H25</f>
        <v>0</v>
      </c>
      <c r="I25" s="37">
        <f>TI_RPI_RI_E!I25+TI_RPI_BPI_E!I25+TI_RPI_PT_E!I25+TI_RPI_IT_E!I25+TI_RPI_DU_E!I25+TI_RPI_PII_E!I25</f>
        <v>0</v>
      </c>
      <c r="J25" s="37">
        <f>TI_RPI_RI_E!J25+TI_RPI_BPI_E!J25+TI_RPI_PT_E!J25+TI_RPI_IT_E!J25+TI_RPI_DU_E!J25+TI_RPI_PII_E!J25</f>
        <v>0</v>
      </c>
      <c r="K25" s="37">
        <f>TI_RPI_RI_E!K25+TI_RPI_BPI_E!K25+TI_RPI_PT_E!K25+TI_RPI_IT_E!K25+TI_RPI_DU_E!K25+TI_RPI_PII_E!K25</f>
        <v>0</v>
      </c>
      <c r="L25" s="37">
        <f>TI_RPI_RI_E!L25+TI_RPI_BPI_E!L25+TI_RPI_PT_E!L25+TI_RPI_IT_E!L25+TI_RPI_DU_E!L25+TI_RPI_PII_E!L25</f>
        <v>0</v>
      </c>
      <c r="M25" s="37">
        <f>TI_RPI_RI_E!M25+TI_RPI_BPI_E!M25+TI_RPI_PT_E!M25+TI_RPI_IT_E!M25+TI_RPI_DU_E!M25+TI_RPI_PII_E!M25</f>
        <v>0</v>
      </c>
      <c r="N25" s="37">
        <f>TI_RPI_RI_E!N25+TI_RPI_BPI_E!N25+TI_RPI_PT_E!N25+TI_RPI_IT_E!N25+TI_RPI_DU_E!N25+TI_RPI_PII_E!N25</f>
        <v>0</v>
      </c>
      <c r="O25" s="37">
        <f>TI_RPI_RI_E!O25+TI_RPI_BPI_E!O25+TI_RPI_PT_E!O25+TI_RPI_IT_E!O25+TI_RPI_DU_E!O25+TI_RPI_PII_E!O25</f>
        <v>0</v>
      </c>
      <c r="P25" s="37">
        <f>TI_RPI_RI_E!P25+TI_RPI_BPI_E!P25+TI_RPI_PT_E!P25+TI_RPI_IT_E!P25+TI_RPI_DU_E!P25+TI_RPI_PII_E!P25</f>
        <v>0</v>
      </c>
      <c r="Q25" s="37">
        <f>TI_RPI_RI_E!Q25+TI_RPI_BPI_E!Q25+TI_RPI_PT_E!Q25+TI_RPI_IT_E!Q25+TI_RPI_DU_E!Q25+TI_RPI_PII_E!Q25</f>
        <v>0</v>
      </c>
      <c r="R25" s="37">
        <f>TI_RPI_RI_E!R25+TI_RPI_BPI_E!R25+TI_RPI_PT_E!R25+TI_RPI_IT_E!R25+TI_RPI_DU_E!R25+TI_RPI_PII_E!R25</f>
        <v>0</v>
      </c>
      <c r="S25" s="37">
        <f>TI_RPI_RI_E!S25+TI_RPI_BPI_E!S25+TI_RPI_PT_E!S25+TI_RPI_IT_E!S25+TI_RPI_DU_E!S25+TI_RPI_PII_E!S25</f>
        <v>0</v>
      </c>
      <c r="T25" s="37">
        <f>TI_RPI_RI_E!T25+TI_RPI_BPI_E!T25+TI_RPI_PT_E!T25+TI_RPI_IT_E!T25+TI_RPI_DU_E!T25+TI_RPI_PII_E!T25</f>
        <v>0</v>
      </c>
      <c r="U25" s="37">
        <f>TI_RPI_RI_E!U25+TI_RPI_BPI_E!U25+TI_RPI_PT_E!U25+TI_RPI_IT_E!U25+TI_RPI_DU_E!U25+TI_RPI_PII_E!U25</f>
        <v>0</v>
      </c>
      <c r="V25" s="37">
        <f>TI_RPI_RI_E!V25+TI_RPI_BPI_E!V25+TI_RPI_PT_E!V25+TI_RPI_IT_E!V25+TI_RPI_DU_E!V25+TI_RPI_PII_E!V25</f>
        <v>0</v>
      </c>
      <c r="W25" s="37">
        <f>TI_RPI_RI_E!W25+TI_RPI_BPI_E!W25+TI_RPI_PT_E!W25+TI_RPI_IT_E!W25+TI_RPI_DU_E!W25+TI_RPI_PII_E!W25</f>
        <v>0</v>
      </c>
      <c r="X25" s="37">
        <f>TI_RPI_RI_E!X25+TI_RPI_BPI_E!X25+TI_RPI_PT_E!X25+TI_RPI_IT_E!X25+TI_RPI_DU_E!X25+TI_RPI_PII_E!X25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12773.524591573516</v>
      </c>
      <c r="D26" s="37">
        <f t="shared" si="14"/>
        <v>13540.374720550299</v>
      </c>
      <c r="E26" s="37">
        <f t="shared" si="14"/>
        <v>12942.841444539985</v>
      </c>
      <c r="F26" s="37">
        <f t="shared" si="14"/>
        <v>13668.810404127256</v>
      </c>
      <c r="G26" s="37">
        <f t="shared" si="14"/>
        <v>13977.159157351678</v>
      </c>
      <c r="H26" s="37">
        <f t="shared" si="14"/>
        <v>14333.614273430781</v>
      </c>
      <c r="I26" s="37">
        <f t="shared" si="14"/>
        <v>14864.035511607903</v>
      </c>
      <c r="J26" s="37">
        <f t="shared" si="14"/>
        <v>13490.299570077383</v>
      </c>
      <c r="K26" s="37">
        <f t="shared" si="14"/>
        <v>13288.36070507309</v>
      </c>
      <c r="L26" s="37">
        <f t="shared" si="14"/>
        <v>11826.75786758383</v>
      </c>
      <c r="M26" s="37">
        <f t="shared" si="14"/>
        <v>12336.443078245915</v>
      </c>
      <c r="N26" s="37">
        <f t="shared" si="14"/>
        <v>11206.895958727428</v>
      </c>
      <c r="O26" s="37">
        <f t="shared" si="14"/>
        <v>12109.537489251936</v>
      </c>
      <c r="P26" s="37">
        <f t="shared" si="14"/>
        <v>14687.503697334474</v>
      </c>
      <c r="Q26" s="37">
        <f t="shared" si="14"/>
        <v>13685.620120378326</v>
      </c>
      <c r="R26" s="37">
        <f t="shared" si="14"/>
        <v>16067.477128116936</v>
      </c>
      <c r="S26" s="37">
        <f t="shared" si="14"/>
        <v>15894.446173688741</v>
      </c>
      <c r="T26" s="37">
        <f t="shared" si="14"/>
        <v>16560.622441960444</v>
      </c>
      <c r="U26" s="37">
        <f t="shared" si="14"/>
        <v>15114.047119518489</v>
      </c>
      <c r="V26" s="37">
        <f t="shared" si="14"/>
        <v>13691.356663800516</v>
      </c>
      <c r="W26" s="37">
        <f t="shared" si="14"/>
        <v>12886.506534823733</v>
      </c>
      <c r="X26" s="37">
        <f t="shared" ref="X26" si="15">SUM(X27,X33)</f>
        <v>12133.63267411866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12647.644453998279</v>
      </c>
      <c r="D27" s="29">
        <f t="shared" si="16"/>
        <v>13373.306706792775</v>
      </c>
      <c r="E27" s="29">
        <f t="shared" si="16"/>
        <v>12713.426225279452</v>
      </c>
      <c r="F27" s="29">
        <f t="shared" si="16"/>
        <v>13563.830954428202</v>
      </c>
      <c r="G27" s="29">
        <f t="shared" si="16"/>
        <v>13653.336371453141</v>
      </c>
      <c r="H27" s="29">
        <f t="shared" si="16"/>
        <v>13915.499054170248</v>
      </c>
      <c r="I27" s="29">
        <f t="shared" si="16"/>
        <v>14695.479535683569</v>
      </c>
      <c r="J27" s="29">
        <f t="shared" si="16"/>
        <v>13411.677386070503</v>
      </c>
      <c r="K27" s="29">
        <f t="shared" si="16"/>
        <v>13107.339380911439</v>
      </c>
      <c r="L27" s="29">
        <f t="shared" si="16"/>
        <v>11634.486930352532</v>
      </c>
      <c r="M27" s="29">
        <f t="shared" si="16"/>
        <v>12241.352536543422</v>
      </c>
      <c r="N27" s="29">
        <f t="shared" si="16"/>
        <v>11117.298882201203</v>
      </c>
      <c r="O27" s="29">
        <f t="shared" si="16"/>
        <v>12028.031298366295</v>
      </c>
      <c r="P27" s="29">
        <f t="shared" si="16"/>
        <v>14494.175924333615</v>
      </c>
      <c r="Q27" s="29">
        <f t="shared" si="16"/>
        <v>13170.256319862419</v>
      </c>
      <c r="R27" s="29">
        <f t="shared" si="16"/>
        <v>15623.432674118656</v>
      </c>
      <c r="S27" s="29">
        <f t="shared" si="16"/>
        <v>15427.269475494415</v>
      </c>
      <c r="T27" s="29">
        <f t="shared" si="16"/>
        <v>16019.827773000856</v>
      </c>
      <c r="U27" s="29">
        <f t="shared" si="16"/>
        <v>14601.760877042136</v>
      </c>
      <c r="V27" s="29">
        <f t="shared" si="16"/>
        <v>13263.867411865864</v>
      </c>
      <c r="W27" s="29">
        <f t="shared" si="16"/>
        <v>12376.969475494412</v>
      </c>
      <c r="X27" s="29">
        <f t="shared" ref="X27" si="17">SUM(X28:X32)</f>
        <v>11602.556319862426</v>
      </c>
    </row>
    <row r="28" spans="1:24" ht="11.25" customHeight="1" x14ac:dyDescent="0.2">
      <c r="A28" s="41" t="s">
        <v>45</v>
      </c>
      <c r="B28" s="9" t="s">
        <v>46</v>
      </c>
      <c r="C28" s="10">
        <f>TI_RPI_RI_E!C28+TI_RPI_BPI_E!C28+TI_RPI_PT_E!C28+TI_RPI_IT_E!C28+TI_RPI_DU_E!C28+TI_RPI_PII_E!C28</f>
        <v>11847.020378331899</v>
      </c>
      <c r="D28" s="10">
        <f>TI_RPI_RI_E!D28+TI_RPI_BPI_E!D28+TI_RPI_PT_E!D28+TI_RPI_IT_E!D28+TI_RPI_DU_E!D28+TI_RPI_PII_E!D28</f>
        <v>12682.23680137575</v>
      </c>
      <c r="E28" s="10">
        <f>TI_RPI_RI_E!E28+TI_RPI_BPI_E!E28+TI_RPI_PT_E!E28+TI_RPI_IT_E!E28+TI_RPI_DU_E!E28+TI_RPI_PII_E!E28</f>
        <v>11979.594411006021</v>
      </c>
      <c r="F28" s="10">
        <f>TI_RPI_RI_E!F28+TI_RPI_BPI_E!F28+TI_RPI_PT_E!F28+TI_RPI_IT_E!F28+TI_RPI_DU_E!F28+TI_RPI_PII_E!F28</f>
        <v>12892.315735167669</v>
      </c>
      <c r="G28" s="10">
        <f>TI_RPI_RI_E!G28+TI_RPI_BPI_E!G28+TI_RPI_PT_E!G28+TI_RPI_IT_E!G28+TI_RPI_DU_E!G28+TI_RPI_PII_E!G28</f>
        <v>12946.365090283751</v>
      </c>
      <c r="H28" s="10">
        <f>TI_RPI_RI_E!H28+TI_RPI_BPI_E!H28+TI_RPI_PT_E!H28+TI_RPI_IT_E!H28+TI_RPI_DU_E!H28+TI_RPI_PII_E!H28</f>
        <v>13367.5426483233</v>
      </c>
      <c r="I28" s="10">
        <f>TI_RPI_RI_E!I28+TI_RPI_BPI_E!I28+TI_RPI_PT_E!I28+TI_RPI_IT_E!I28+TI_RPI_DU_E!I28+TI_RPI_PII_E!I28</f>
        <v>13476.661306964739</v>
      </c>
      <c r="J28" s="10">
        <f>TI_RPI_RI_E!J28+TI_RPI_BPI_E!J28+TI_RPI_PT_E!J28+TI_RPI_IT_E!J28+TI_RPI_DU_E!J28+TI_RPI_PII_E!J28</f>
        <v>12458.70447119518</v>
      </c>
      <c r="K28" s="10">
        <f>TI_RPI_RI_E!K28+TI_RPI_BPI_E!K28+TI_RPI_PT_E!K28+TI_RPI_IT_E!K28+TI_RPI_DU_E!K28+TI_RPI_PII_E!K28</f>
        <v>12347.23628546862</v>
      </c>
      <c r="L28" s="10">
        <f>TI_RPI_RI_E!L28+TI_RPI_BPI_E!L28+TI_RPI_PT_E!L28+TI_RPI_IT_E!L28+TI_RPI_DU_E!L28+TI_RPI_PII_E!L28</f>
        <v>10697.29243336199</v>
      </c>
      <c r="M28" s="10">
        <f>TI_RPI_RI_E!M28+TI_RPI_BPI_E!M28+TI_RPI_PT_E!M28+TI_RPI_IT_E!M28+TI_RPI_DU_E!M28+TI_RPI_PII_E!M28</f>
        <v>11613.2339638865</v>
      </c>
      <c r="N28" s="10">
        <f>TI_RPI_RI_E!N28+TI_RPI_BPI_E!N28+TI_RPI_PT_E!N28+TI_RPI_IT_E!N28+TI_RPI_DU_E!N28+TI_RPI_PII_E!N28</f>
        <v>10562.62536543422</v>
      </c>
      <c r="O28" s="10">
        <f>TI_RPI_RI_E!O28+TI_RPI_BPI_E!O28+TI_RPI_PT_E!O28+TI_RPI_IT_E!O28+TI_RPI_DU_E!O28+TI_RPI_PII_E!O28</f>
        <v>11363.43172828891</v>
      </c>
      <c r="P28" s="10">
        <f>TI_RPI_RI_E!P28+TI_RPI_BPI_E!P28+TI_RPI_PT_E!P28+TI_RPI_IT_E!P28+TI_RPI_DU_E!P28+TI_RPI_PII_E!P28</f>
        <v>12245.44952708512</v>
      </c>
      <c r="Q28" s="10">
        <f>TI_RPI_RI_E!Q28+TI_RPI_BPI_E!Q28+TI_RPI_PT_E!Q28+TI_RPI_IT_E!Q28+TI_RPI_DU_E!Q28+TI_RPI_PII_E!Q28</f>
        <v>11094.09767841788</v>
      </c>
      <c r="R28" s="10">
        <f>TI_RPI_RI_E!R28+TI_RPI_BPI_E!R28+TI_RPI_PT_E!R28+TI_RPI_IT_E!R28+TI_RPI_DU_E!R28+TI_RPI_PII_E!R28</f>
        <v>14234.6154772141</v>
      </c>
      <c r="S28" s="10">
        <f>TI_RPI_RI_E!S28+TI_RPI_BPI_E!S28+TI_RPI_PT_E!S28+TI_RPI_IT_E!S28+TI_RPI_DU_E!S28+TI_RPI_PII_E!S28</f>
        <v>14297.32304385211</v>
      </c>
      <c r="T28" s="10">
        <f>TI_RPI_RI_E!T28+TI_RPI_BPI_E!T28+TI_RPI_PT_E!T28+TI_RPI_IT_E!T28+TI_RPI_DU_E!T28+TI_RPI_PII_E!T28</f>
        <v>14532.69733447979</v>
      </c>
      <c r="U28" s="10">
        <f>TI_RPI_RI_E!U28+TI_RPI_BPI_E!U28+TI_RPI_PT_E!U28+TI_RPI_IT_E!U28+TI_RPI_DU_E!U28+TI_RPI_PII_E!U28</f>
        <v>12890.39466895959</v>
      </c>
      <c r="V28" s="10">
        <f>TI_RPI_RI_E!V28+TI_RPI_BPI_E!V28+TI_RPI_PT_E!V28+TI_RPI_IT_E!V28+TI_RPI_DU_E!V28+TI_RPI_PII_E!V28</f>
        <v>11429.15030094583</v>
      </c>
      <c r="W28" s="10">
        <f>TI_RPI_RI_E!W28+TI_RPI_BPI_E!W28+TI_RPI_PT_E!W28+TI_RPI_IT_E!W28+TI_RPI_DU_E!W28+TI_RPI_PII_E!W28</f>
        <v>11207.9950988822</v>
      </c>
      <c r="X28" s="10">
        <f>TI_RPI_RI_E!X28+TI_RPI_BPI_E!X28+TI_RPI_PT_E!X28+TI_RPI_IT_E!X28+TI_RPI_DU_E!X28+TI_RPI_PII_E!X28</f>
        <v>9764.6008598452281</v>
      </c>
    </row>
    <row r="29" spans="1:24" ht="11.25" customHeight="1" x14ac:dyDescent="0.2">
      <c r="A29" s="41" t="s">
        <v>47</v>
      </c>
      <c r="B29" s="9" t="s">
        <v>48</v>
      </c>
      <c r="C29" s="10">
        <f>TI_RPI_RI_E!C29+TI_RPI_BPI_E!C29+TI_RPI_PT_E!C29+TI_RPI_IT_E!C29+TI_RPI_DU_E!C29+TI_RPI_PII_E!C29</f>
        <v>0</v>
      </c>
      <c r="D29" s="10">
        <f>TI_RPI_RI_E!D29+TI_RPI_BPI_E!D29+TI_RPI_PT_E!D29+TI_RPI_IT_E!D29+TI_RPI_DU_E!D29+TI_RPI_PII_E!D29</f>
        <v>0</v>
      </c>
      <c r="E29" s="10">
        <f>TI_RPI_RI_E!E29+TI_RPI_BPI_E!E29+TI_RPI_PT_E!E29+TI_RPI_IT_E!E29+TI_RPI_DU_E!E29+TI_RPI_PII_E!E29</f>
        <v>0</v>
      </c>
      <c r="F29" s="10">
        <f>TI_RPI_RI_E!F29+TI_RPI_BPI_E!F29+TI_RPI_PT_E!F29+TI_RPI_IT_E!F29+TI_RPI_DU_E!F29+TI_RPI_PII_E!F29</f>
        <v>0</v>
      </c>
      <c r="G29" s="10">
        <f>TI_RPI_RI_E!G29+TI_RPI_BPI_E!G29+TI_RPI_PT_E!G29+TI_RPI_IT_E!G29+TI_RPI_DU_E!G29+TI_RPI_PII_E!G29</f>
        <v>0</v>
      </c>
      <c r="H29" s="10">
        <f>TI_RPI_RI_E!H29+TI_RPI_BPI_E!H29+TI_RPI_PT_E!H29+TI_RPI_IT_E!H29+TI_RPI_DU_E!H29+TI_RPI_PII_E!H29</f>
        <v>0</v>
      </c>
      <c r="I29" s="10">
        <f>TI_RPI_RI_E!I29+TI_RPI_BPI_E!I29+TI_RPI_PT_E!I29+TI_RPI_IT_E!I29+TI_RPI_DU_E!I29+TI_RPI_PII_E!I29</f>
        <v>0</v>
      </c>
      <c r="J29" s="10">
        <f>TI_RPI_RI_E!J29+TI_RPI_BPI_E!J29+TI_RPI_PT_E!J29+TI_RPI_IT_E!J29+TI_RPI_DU_E!J29+TI_RPI_PII_E!J29</f>
        <v>0</v>
      </c>
      <c r="K29" s="10">
        <f>TI_RPI_RI_E!K29+TI_RPI_BPI_E!K29+TI_RPI_PT_E!K29+TI_RPI_IT_E!K29+TI_RPI_DU_E!K29+TI_RPI_PII_E!K29</f>
        <v>0</v>
      </c>
      <c r="L29" s="10">
        <f>TI_RPI_RI_E!L29+TI_RPI_BPI_E!L29+TI_RPI_PT_E!L29+TI_RPI_IT_E!L29+TI_RPI_DU_E!L29+TI_RPI_PII_E!L29</f>
        <v>0</v>
      </c>
      <c r="M29" s="10">
        <f>TI_RPI_RI_E!M29+TI_RPI_BPI_E!M29+TI_RPI_PT_E!M29+TI_RPI_IT_E!M29+TI_RPI_DU_E!M29+TI_RPI_PII_E!M29</f>
        <v>0</v>
      </c>
      <c r="N29" s="10">
        <f>TI_RPI_RI_E!N29+TI_RPI_BPI_E!N29+TI_RPI_PT_E!N29+TI_RPI_IT_E!N29+TI_RPI_DU_E!N29+TI_RPI_PII_E!N29</f>
        <v>0</v>
      </c>
      <c r="O29" s="10">
        <f>TI_RPI_RI_E!O29+TI_RPI_BPI_E!O29+TI_RPI_PT_E!O29+TI_RPI_IT_E!O29+TI_RPI_DU_E!O29+TI_RPI_PII_E!O29</f>
        <v>0</v>
      </c>
      <c r="P29" s="10">
        <f>TI_RPI_RI_E!P29+TI_RPI_BPI_E!P29+TI_RPI_PT_E!P29+TI_RPI_IT_E!P29+TI_RPI_DU_E!P29+TI_RPI_PII_E!P29</f>
        <v>0</v>
      </c>
      <c r="Q29" s="10">
        <f>TI_RPI_RI_E!Q29+TI_RPI_BPI_E!Q29+TI_RPI_PT_E!Q29+TI_RPI_IT_E!Q29+TI_RPI_DU_E!Q29+TI_RPI_PII_E!Q29</f>
        <v>0</v>
      </c>
      <c r="R29" s="10">
        <f>TI_RPI_RI_E!R29+TI_RPI_BPI_E!R29+TI_RPI_PT_E!R29+TI_RPI_IT_E!R29+TI_RPI_DU_E!R29+TI_RPI_PII_E!R29</f>
        <v>0</v>
      </c>
      <c r="S29" s="10">
        <f>TI_RPI_RI_E!S29+TI_RPI_BPI_E!S29+TI_RPI_PT_E!S29+TI_RPI_IT_E!S29+TI_RPI_DU_E!S29+TI_RPI_PII_E!S29</f>
        <v>0</v>
      </c>
      <c r="T29" s="10">
        <f>TI_RPI_RI_E!T29+TI_RPI_BPI_E!T29+TI_RPI_PT_E!T29+TI_RPI_IT_E!T29+TI_RPI_DU_E!T29+TI_RPI_PII_E!T29</f>
        <v>0</v>
      </c>
      <c r="U29" s="10">
        <f>TI_RPI_RI_E!U29+TI_RPI_BPI_E!U29+TI_RPI_PT_E!U29+TI_RPI_IT_E!U29+TI_RPI_DU_E!U29+TI_RPI_PII_E!U29</f>
        <v>0</v>
      </c>
      <c r="V29" s="10">
        <f>TI_RPI_RI_E!V29+TI_RPI_BPI_E!V29+TI_RPI_PT_E!V29+TI_RPI_IT_E!V29+TI_RPI_DU_E!V29+TI_RPI_PII_E!V29</f>
        <v>0</v>
      </c>
      <c r="W29" s="10">
        <f>TI_RPI_RI_E!W29+TI_RPI_BPI_E!W29+TI_RPI_PT_E!W29+TI_RPI_IT_E!W29+TI_RPI_DU_E!W29+TI_RPI_PII_E!W29</f>
        <v>0</v>
      </c>
      <c r="X29" s="10">
        <f>TI_RPI_RI_E!X29+TI_RPI_BPI_E!X29+TI_RPI_PT_E!X29+TI_RPI_IT_E!X29+TI_RPI_DU_E!X29+TI_RPI_PII_E!X29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TI_RPI_RI_E!C30+TI_RPI_BPI_E!C30+TI_RPI_PT_E!C30+TI_RPI_IT_E!C30+TI_RPI_DU_E!C30+TI_RPI_PII_E!C30</f>
        <v>800.62407566638001</v>
      </c>
      <c r="D30" s="10">
        <f>TI_RPI_RI_E!D30+TI_RPI_BPI_E!D30+TI_RPI_PT_E!D30+TI_RPI_IT_E!D30+TI_RPI_DU_E!D30+TI_RPI_PII_E!D30</f>
        <v>691.06990541702487</v>
      </c>
      <c r="E30" s="10">
        <f>TI_RPI_RI_E!E30+TI_RPI_BPI_E!E30+TI_RPI_PT_E!E30+TI_RPI_IT_E!E30+TI_RPI_DU_E!E30+TI_RPI_PII_E!E30</f>
        <v>733.83181427343072</v>
      </c>
      <c r="F30" s="10">
        <f>TI_RPI_RI_E!F30+TI_RPI_BPI_E!F30+TI_RPI_PT_E!F30+TI_RPI_IT_E!F30+TI_RPI_DU_E!F30+TI_RPI_PII_E!F30</f>
        <v>671.51521926053306</v>
      </c>
      <c r="G30" s="10">
        <f>TI_RPI_RI_E!G30+TI_RPI_BPI_E!G30+TI_RPI_PT_E!G30+TI_RPI_IT_E!G30+TI_RPI_DU_E!G30+TI_RPI_PII_E!G30</f>
        <v>706.97128116938939</v>
      </c>
      <c r="H30" s="10">
        <f>TI_RPI_RI_E!H30+TI_RPI_BPI_E!H30+TI_RPI_PT_E!H30+TI_RPI_IT_E!H30+TI_RPI_DU_E!H30+TI_RPI_PII_E!H30</f>
        <v>547.95640584694752</v>
      </c>
      <c r="I30" s="10">
        <f>TI_RPI_RI_E!I30+TI_RPI_BPI_E!I30+TI_RPI_PT_E!I30+TI_RPI_IT_E!I30+TI_RPI_DU_E!I30+TI_RPI_PII_E!I30</f>
        <v>1042.1916595012899</v>
      </c>
      <c r="J30" s="10">
        <f>TI_RPI_RI_E!J30+TI_RPI_BPI_E!J30+TI_RPI_PT_E!J30+TI_RPI_IT_E!J30+TI_RPI_DU_E!J30+TI_RPI_PII_E!J30</f>
        <v>785.48220120378323</v>
      </c>
      <c r="K30" s="10">
        <f>TI_RPI_RI_E!K30+TI_RPI_BPI_E!K30+TI_RPI_PT_E!K30+TI_RPI_IT_E!K30+TI_RPI_DU_E!K30+TI_RPI_PII_E!K30</f>
        <v>633.21625107480656</v>
      </c>
      <c r="L30" s="10">
        <f>TI_RPI_RI_E!L30+TI_RPI_BPI_E!L30+TI_RPI_PT_E!L30+TI_RPI_IT_E!L30+TI_RPI_DU_E!L30+TI_RPI_PII_E!L30</f>
        <v>850.58899398108338</v>
      </c>
      <c r="M30" s="10">
        <f>TI_RPI_RI_E!M30+TI_RPI_BPI_E!M30+TI_RPI_PT_E!M30+TI_RPI_IT_E!M30+TI_RPI_DU_E!M30+TI_RPI_PII_E!M30</f>
        <v>522.95468615649179</v>
      </c>
      <c r="N30" s="10">
        <f>TI_RPI_RI_E!N30+TI_RPI_BPI_E!N30+TI_RPI_PT_E!N30+TI_RPI_IT_E!N30+TI_RPI_DU_E!N30+TI_RPI_PII_E!N30</f>
        <v>460.99819432502142</v>
      </c>
      <c r="O30" s="10">
        <f>TI_RPI_RI_E!O30+TI_RPI_BPI_E!O30+TI_RPI_PT_E!O30+TI_RPI_IT_E!O30+TI_RPI_DU_E!O30+TI_RPI_PII_E!O30</f>
        <v>541.85666380051589</v>
      </c>
      <c r="P30" s="10">
        <f>TI_RPI_RI_E!P30+TI_RPI_BPI_E!P30+TI_RPI_PT_E!P30+TI_RPI_IT_E!P30+TI_RPI_DU_E!P30+TI_RPI_PII_E!P30</f>
        <v>1924.851418744626</v>
      </c>
      <c r="Q30" s="10">
        <f>TI_RPI_RI_E!Q30+TI_RPI_BPI_E!Q30+TI_RPI_PT_E!Q30+TI_RPI_IT_E!Q30+TI_RPI_DU_E!Q30+TI_RPI_PII_E!Q30</f>
        <v>1772.585468615649</v>
      </c>
      <c r="R30" s="10">
        <f>TI_RPI_RI_E!R30+TI_RPI_BPI_E!R30+TI_RPI_PT_E!R30+TI_RPI_IT_E!R30+TI_RPI_DU_E!R30+TI_RPI_PII_E!R30</f>
        <v>1139.581513327601</v>
      </c>
      <c r="S30" s="10">
        <f>TI_RPI_RI_E!S30+TI_RPI_BPI_E!S30+TI_RPI_PT_E!S30+TI_RPI_IT_E!S30+TI_RPI_DU_E!S30+TI_RPI_PII_E!S30</f>
        <v>860.79105760963023</v>
      </c>
      <c r="T30" s="10">
        <f>TI_RPI_RI_E!T30+TI_RPI_BPI_E!T30+TI_RPI_PT_E!T30+TI_RPI_IT_E!T30+TI_RPI_DU_E!T30+TI_RPI_PII_E!T30</f>
        <v>1232.6894239036969</v>
      </c>
      <c r="U30" s="10">
        <f>TI_RPI_RI_E!U30+TI_RPI_BPI_E!U30+TI_RPI_PT_E!U30+TI_RPI_IT_E!U30+TI_RPI_DU_E!U30+TI_RPI_PII_E!U30</f>
        <v>1441.8372312983661</v>
      </c>
      <c r="V30" s="10">
        <f>TI_RPI_RI_E!V30+TI_RPI_BPI_E!V30+TI_RPI_PT_E!V30+TI_RPI_IT_E!V30+TI_RPI_DU_E!V30+TI_RPI_PII_E!V30</f>
        <v>1569.9098882201199</v>
      </c>
      <c r="W30" s="10">
        <f>TI_RPI_RI_E!W30+TI_RPI_BPI_E!W30+TI_RPI_PT_E!W30+TI_RPI_IT_E!W30+TI_RPI_DU_E!W30+TI_RPI_PII_E!W30</f>
        <v>963.12751504729147</v>
      </c>
      <c r="X30" s="10">
        <f>TI_RPI_RI_E!X30+TI_RPI_BPI_E!X30+TI_RPI_PT_E!X30+TI_RPI_IT_E!X30+TI_RPI_DU_E!X30+TI_RPI_PII_E!X30</f>
        <v>1658.3597592433359</v>
      </c>
    </row>
    <row r="31" spans="1:24" ht="11.25" customHeight="1" x14ac:dyDescent="0.2">
      <c r="A31" s="41" t="s">
        <v>51</v>
      </c>
      <c r="B31" s="9" t="s">
        <v>52</v>
      </c>
      <c r="C31" s="10">
        <f>TI_RPI_RI_E!C31+TI_RPI_BPI_E!C31+TI_RPI_PT_E!C31+TI_RPI_IT_E!C31+TI_RPI_DU_E!C31+TI_RPI_PII_E!C31</f>
        <v>0</v>
      </c>
      <c r="D31" s="10">
        <f>TI_RPI_RI_E!D31+TI_RPI_BPI_E!D31+TI_RPI_PT_E!D31+TI_RPI_IT_E!D31+TI_RPI_DU_E!D31+TI_RPI_PII_E!D31</f>
        <v>0</v>
      </c>
      <c r="E31" s="10">
        <f>TI_RPI_RI_E!E31+TI_RPI_BPI_E!E31+TI_RPI_PT_E!E31+TI_RPI_IT_E!E31+TI_RPI_DU_E!E31+TI_RPI_PII_E!E31</f>
        <v>0</v>
      </c>
      <c r="F31" s="10">
        <f>TI_RPI_RI_E!F31+TI_RPI_BPI_E!F31+TI_RPI_PT_E!F31+TI_RPI_IT_E!F31+TI_RPI_DU_E!F31+TI_RPI_PII_E!F31</f>
        <v>0</v>
      </c>
      <c r="G31" s="10">
        <f>TI_RPI_RI_E!G31+TI_RPI_BPI_E!G31+TI_RPI_PT_E!G31+TI_RPI_IT_E!G31+TI_RPI_DU_E!G31+TI_RPI_PII_E!G31</f>
        <v>0</v>
      </c>
      <c r="H31" s="10">
        <f>TI_RPI_RI_E!H31+TI_RPI_BPI_E!H31+TI_RPI_PT_E!H31+TI_RPI_IT_E!H31+TI_RPI_DU_E!H31+TI_RPI_PII_E!H31</f>
        <v>0</v>
      </c>
      <c r="I31" s="10">
        <f>TI_RPI_RI_E!I31+TI_RPI_BPI_E!I31+TI_RPI_PT_E!I31+TI_RPI_IT_E!I31+TI_RPI_DU_E!I31+TI_RPI_PII_E!I31</f>
        <v>176.6265692175408</v>
      </c>
      <c r="J31" s="10">
        <f>TI_RPI_RI_E!J31+TI_RPI_BPI_E!J31+TI_RPI_PT_E!J31+TI_RPI_IT_E!J31+TI_RPI_DU_E!J31+TI_RPI_PII_E!J31</f>
        <v>167.49071367153911</v>
      </c>
      <c r="K31" s="10">
        <f>TI_RPI_RI_E!K31+TI_RPI_BPI_E!K31+TI_RPI_PT_E!K31+TI_RPI_IT_E!K31+TI_RPI_DU_E!K31+TI_RPI_PII_E!K31</f>
        <v>126.8868443680137</v>
      </c>
      <c r="L31" s="10">
        <f>TI_RPI_RI_E!L31+TI_RPI_BPI_E!L31+TI_RPI_PT_E!L31+TI_RPI_IT_E!L31+TI_RPI_DU_E!L31+TI_RPI_PII_E!L31</f>
        <v>86.605503009458289</v>
      </c>
      <c r="M31" s="10">
        <f>TI_RPI_RI_E!M31+TI_RPI_BPI_E!M31+TI_RPI_PT_E!M31+TI_RPI_IT_E!M31+TI_RPI_DU_E!M31+TI_RPI_PII_E!M31</f>
        <v>105.1638865004299</v>
      </c>
      <c r="N31" s="10">
        <f>TI_RPI_RI_E!N31+TI_RPI_BPI_E!N31+TI_RPI_PT_E!N31+TI_RPI_IT_E!N31+TI_RPI_DU_E!N31+TI_RPI_PII_E!N31</f>
        <v>93.675322441960432</v>
      </c>
      <c r="O31" s="10">
        <f>TI_RPI_RI_E!O31+TI_RPI_BPI_E!O31+TI_RPI_PT_E!O31+TI_RPI_IT_E!O31+TI_RPI_DU_E!O31+TI_RPI_PII_E!O31</f>
        <v>76.88452278589854</v>
      </c>
      <c r="P31" s="10">
        <f>TI_RPI_RI_E!P31+TI_RPI_BPI_E!P31+TI_RPI_PT_E!P31+TI_RPI_IT_E!P31+TI_RPI_DU_E!P31+TI_RPI_PII_E!P31</f>
        <v>106.0475494411006</v>
      </c>
      <c r="Q31" s="10">
        <f>TI_RPI_RI_E!Q31+TI_RPI_BPI_E!Q31+TI_RPI_PT_E!Q31+TI_RPI_IT_E!Q31+TI_RPI_DU_E!Q31+TI_RPI_PII_E!Q31</f>
        <v>97.210318142734309</v>
      </c>
      <c r="R31" s="10">
        <f>TI_RPI_RI_E!R31+TI_RPI_BPI_E!R31+TI_RPI_PT_E!R31+TI_RPI_IT_E!R31+TI_RPI_DU_E!R31+TI_RPI_PII_E!R31</f>
        <v>48.605159071367147</v>
      </c>
      <c r="S31" s="10">
        <f>TI_RPI_RI_E!S31+TI_RPI_BPI_E!S31+TI_RPI_PT_E!S31+TI_RPI_IT_E!S31+TI_RPI_DU_E!S31+TI_RPI_PII_E!S31</f>
        <v>85.721754084264816</v>
      </c>
      <c r="T31" s="10">
        <f>TI_RPI_RI_E!T31+TI_RPI_BPI_E!T31+TI_RPI_PT_E!T31+TI_RPI_IT_E!T31+TI_RPI_DU_E!T31+TI_RPI_PII_E!T31</f>
        <v>51.440154772141007</v>
      </c>
      <c r="U31" s="10">
        <f>TI_RPI_RI_E!U31+TI_RPI_BPI_E!U31+TI_RPI_PT_E!U31+TI_RPI_IT_E!U31+TI_RPI_DU_E!U31+TI_RPI_PII_E!U31</f>
        <v>82.140068787618219</v>
      </c>
      <c r="V31" s="10">
        <f>TI_RPI_RI_E!V31+TI_RPI_BPI_E!V31+TI_RPI_PT_E!V31+TI_RPI_IT_E!V31+TI_RPI_DU_E!V31+TI_RPI_PII_E!V31</f>
        <v>76.592863284608768</v>
      </c>
      <c r="W31" s="10">
        <f>TI_RPI_RI_E!W31+TI_RPI_BPI_E!W31+TI_RPI_PT_E!W31+TI_RPI_IT_E!W31+TI_RPI_DU_E!W31+TI_RPI_PII_E!W31</f>
        <v>48.41779879621668</v>
      </c>
      <c r="X31" s="10">
        <f>TI_RPI_RI_E!X31+TI_RPI_BPI_E!X31+TI_RPI_PT_E!X31+TI_RPI_IT_E!X31+TI_RPI_DU_E!X31+TI_RPI_PII_E!X31</f>
        <v>38.626913155631982</v>
      </c>
    </row>
    <row r="32" spans="1:24" ht="11.25" customHeight="1" x14ac:dyDescent="0.2">
      <c r="A32" s="41" t="s">
        <v>53</v>
      </c>
      <c r="B32" s="9" t="s">
        <v>54</v>
      </c>
      <c r="C32" s="10">
        <f>TI_RPI_RI_E!C32+TI_RPI_BPI_E!C32+TI_RPI_PT_E!C32+TI_RPI_IT_E!C32+TI_RPI_DU_E!C32+TI_RPI_PII_E!C32</f>
        <v>0</v>
      </c>
      <c r="D32" s="10">
        <f>TI_RPI_RI_E!D32+TI_RPI_BPI_E!D32+TI_RPI_PT_E!D32+TI_RPI_IT_E!D32+TI_RPI_DU_E!D32+TI_RPI_PII_E!D32</f>
        <v>0</v>
      </c>
      <c r="E32" s="10">
        <f>TI_RPI_RI_E!E32+TI_RPI_BPI_E!E32+TI_RPI_PT_E!E32+TI_RPI_IT_E!E32+TI_RPI_DU_E!E32+TI_RPI_PII_E!E32</f>
        <v>0</v>
      </c>
      <c r="F32" s="10">
        <f>TI_RPI_RI_E!F32+TI_RPI_BPI_E!F32+TI_RPI_PT_E!F32+TI_RPI_IT_E!F32+TI_RPI_DU_E!F32+TI_RPI_PII_E!F32</f>
        <v>0</v>
      </c>
      <c r="G32" s="10">
        <f>TI_RPI_RI_E!G32+TI_RPI_BPI_E!G32+TI_RPI_PT_E!G32+TI_RPI_IT_E!G32+TI_RPI_DU_E!G32+TI_RPI_PII_E!G32</f>
        <v>0</v>
      </c>
      <c r="H32" s="10">
        <f>TI_RPI_RI_E!H32+TI_RPI_BPI_E!H32+TI_RPI_PT_E!H32+TI_RPI_IT_E!H32+TI_RPI_DU_E!H32+TI_RPI_PII_E!H32</f>
        <v>0</v>
      </c>
      <c r="I32" s="10">
        <f>TI_RPI_RI_E!I32+TI_RPI_BPI_E!I32+TI_RPI_PT_E!I32+TI_RPI_IT_E!I32+TI_RPI_DU_E!I32+TI_RPI_PII_E!I32</f>
        <v>0</v>
      </c>
      <c r="J32" s="10">
        <f>TI_RPI_RI_E!J32+TI_RPI_BPI_E!J32+TI_RPI_PT_E!J32+TI_RPI_IT_E!J32+TI_RPI_DU_E!J32+TI_RPI_PII_E!J32</f>
        <v>0</v>
      </c>
      <c r="K32" s="10">
        <f>TI_RPI_RI_E!K32+TI_RPI_BPI_E!K32+TI_RPI_PT_E!K32+TI_RPI_IT_E!K32+TI_RPI_DU_E!K32+TI_RPI_PII_E!K32</f>
        <v>0</v>
      </c>
      <c r="L32" s="10">
        <f>TI_RPI_RI_E!L32+TI_RPI_BPI_E!L32+TI_RPI_PT_E!L32+TI_RPI_IT_E!L32+TI_RPI_DU_E!L32+TI_RPI_PII_E!L32</f>
        <v>0</v>
      </c>
      <c r="M32" s="10">
        <f>TI_RPI_RI_E!M32+TI_RPI_BPI_E!M32+TI_RPI_PT_E!M32+TI_RPI_IT_E!M32+TI_RPI_DU_E!M32+TI_RPI_PII_E!M32</f>
        <v>0</v>
      </c>
      <c r="N32" s="10">
        <f>TI_RPI_RI_E!N32+TI_RPI_BPI_E!N32+TI_RPI_PT_E!N32+TI_RPI_IT_E!N32+TI_RPI_DU_E!N32+TI_RPI_PII_E!N32</f>
        <v>0</v>
      </c>
      <c r="O32" s="10">
        <f>TI_RPI_RI_E!O32+TI_RPI_BPI_E!O32+TI_RPI_PT_E!O32+TI_RPI_IT_E!O32+TI_RPI_DU_E!O32+TI_RPI_PII_E!O32</f>
        <v>45.858383490971619</v>
      </c>
      <c r="P32" s="10">
        <f>TI_RPI_RI_E!P32+TI_RPI_BPI_E!P32+TI_RPI_PT_E!P32+TI_RPI_IT_E!P32+TI_RPI_DU_E!P32+TI_RPI_PII_E!P32</f>
        <v>217.82742906276869</v>
      </c>
      <c r="Q32" s="10">
        <f>TI_RPI_RI_E!Q32+TI_RPI_BPI_E!Q32+TI_RPI_PT_E!Q32+TI_RPI_IT_E!Q32+TI_RPI_DU_E!Q32+TI_RPI_PII_E!Q32</f>
        <v>206.36285468615651</v>
      </c>
      <c r="R32" s="10">
        <f>TI_RPI_RI_E!R32+TI_RPI_BPI_E!R32+TI_RPI_PT_E!R32+TI_RPI_IT_E!R32+TI_RPI_DU_E!R32+TI_RPI_PII_E!R32</f>
        <v>200.63052450558899</v>
      </c>
      <c r="S32" s="10">
        <f>TI_RPI_RI_E!S32+TI_RPI_BPI_E!S32+TI_RPI_PT_E!S32+TI_RPI_IT_E!S32+TI_RPI_DU_E!S32+TI_RPI_PII_E!S32</f>
        <v>183.4336199484093</v>
      </c>
      <c r="T32" s="10">
        <f>TI_RPI_RI_E!T32+TI_RPI_BPI_E!T32+TI_RPI_PT_E!T32+TI_RPI_IT_E!T32+TI_RPI_DU_E!T32+TI_RPI_PII_E!T32</f>
        <v>203.00085984522789</v>
      </c>
      <c r="U32" s="10">
        <f>TI_RPI_RI_E!U32+TI_RPI_BPI_E!U32+TI_RPI_PT_E!U32+TI_RPI_IT_E!U32+TI_RPI_DU_E!U32+TI_RPI_PII_E!U32</f>
        <v>187.38890799656059</v>
      </c>
      <c r="V32" s="10">
        <f>TI_RPI_RI_E!V32+TI_RPI_BPI_E!V32+TI_RPI_PT_E!V32+TI_RPI_IT_E!V32+TI_RPI_DU_E!V32+TI_RPI_PII_E!V32</f>
        <v>188.21435941530521</v>
      </c>
      <c r="W32" s="10">
        <f>TI_RPI_RI_E!W32+TI_RPI_BPI_E!W32+TI_RPI_PT_E!W32+TI_RPI_IT_E!W32+TI_RPI_DU_E!W32+TI_RPI_PII_E!W32</f>
        <v>157.42906276870161</v>
      </c>
      <c r="X32" s="10">
        <f>TI_RPI_RI_E!X32+TI_RPI_BPI_E!X32+TI_RPI_PT_E!X32+TI_RPI_IT_E!X32+TI_RPI_DU_E!X32+TI_RPI_PII_E!X32</f>
        <v>140.9687876182287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125.88013757523646</v>
      </c>
      <c r="D33" s="29">
        <f t="shared" si="18"/>
        <v>167.06801375752369</v>
      </c>
      <c r="E33" s="29">
        <f t="shared" si="18"/>
        <v>229.41521926053306</v>
      </c>
      <c r="F33" s="29">
        <f t="shared" si="18"/>
        <v>104.97944969905417</v>
      </c>
      <c r="G33" s="29">
        <f t="shared" si="18"/>
        <v>323.82278589853814</v>
      </c>
      <c r="H33" s="29">
        <f t="shared" si="18"/>
        <v>418.11521926053297</v>
      </c>
      <c r="I33" s="29">
        <f t="shared" si="18"/>
        <v>168.55597592433361</v>
      </c>
      <c r="J33" s="29">
        <f t="shared" si="18"/>
        <v>78.622184006878754</v>
      </c>
      <c r="K33" s="29">
        <f t="shared" si="18"/>
        <v>181.02132416165091</v>
      </c>
      <c r="L33" s="29">
        <f t="shared" si="18"/>
        <v>192.2709372312984</v>
      </c>
      <c r="M33" s="29">
        <f t="shared" si="18"/>
        <v>95.090541702493553</v>
      </c>
      <c r="N33" s="29">
        <f t="shared" si="18"/>
        <v>89.59707652622528</v>
      </c>
      <c r="O33" s="29">
        <f t="shared" si="18"/>
        <v>81.506190885640578</v>
      </c>
      <c r="P33" s="29">
        <f t="shared" si="18"/>
        <v>193.32777300085979</v>
      </c>
      <c r="Q33" s="29">
        <f t="shared" si="18"/>
        <v>515.36380051590709</v>
      </c>
      <c r="R33" s="29">
        <f t="shared" si="18"/>
        <v>444.04445399828035</v>
      </c>
      <c r="S33" s="29">
        <f t="shared" si="18"/>
        <v>467.17669819432496</v>
      </c>
      <c r="T33" s="29">
        <f t="shared" si="18"/>
        <v>540.79466895958728</v>
      </c>
      <c r="U33" s="29">
        <f t="shared" si="18"/>
        <v>512.28624247635412</v>
      </c>
      <c r="V33" s="29">
        <f t="shared" si="18"/>
        <v>427.4892519346518</v>
      </c>
      <c r="W33" s="29">
        <f t="shared" si="18"/>
        <v>509.5370593293207</v>
      </c>
      <c r="X33" s="29">
        <f t="shared" ref="X33" si="19">SUM(X34:X50)</f>
        <v>531.07635425623391</v>
      </c>
    </row>
    <row r="34" spans="1:24" ht="11.25" customHeight="1" x14ac:dyDescent="0.2">
      <c r="A34" s="41" t="s">
        <v>55</v>
      </c>
      <c r="B34" s="9" t="s">
        <v>56</v>
      </c>
      <c r="C34" s="10">
        <f>TI_RPI_RI_E!C34+TI_RPI_BPI_E!C34+TI_RPI_PT_E!C34+TI_RPI_IT_E!C34+TI_RPI_DU_E!C34+TI_RPI_PII_E!C34</f>
        <v>0</v>
      </c>
      <c r="D34" s="10">
        <f>TI_RPI_RI_E!D34+TI_RPI_BPI_E!D34+TI_RPI_PT_E!D34+TI_RPI_IT_E!D34+TI_RPI_DU_E!D34+TI_RPI_PII_E!D34</f>
        <v>0</v>
      </c>
      <c r="E34" s="10">
        <f>TI_RPI_RI_E!E34+TI_RPI_BPI_E!E34+TI_RPI_PT_E!E34+TI_RPI_IT_E!E34+TI_RPI_DU_E!E34+TI_RPI_PII_E!E34</f>
        <v>0</v>
      </c>
      <c r="F34" s="10">
        <f>TI_RPI_RI_E!F34+TI_RPI_BPI_E!F34+TI_RPI_PT_E!F34+TI_RPI_IT_E!F34+TI_RPI_DU_E!F34+TI_RPI_PII_E!F34</f>
        <v>0</v>
      </c>
      <c r="G34" s="10">
        <f>TI_RPI_RI_E!G34+TI_RPI_BPI_E!G34+TI_RPI_PT_E!G34+TI_RPI_IT_E!G34+TI_RPI_DU_E!G34+TI_RPI_PII_E!G34</f>
        <v>0</v>
      </c>
      <c r="H34" s="10">
        <f>TI_RPI_RI_E!H34+TI_RPI_BPI_E!H34+TI_RPI_PT_E!H34+TI_RPI_IT_E!H34+TI_RPI_DU_E!H34+TI_RPI_PII_E!H34</f>
        <v>0</v>
      </c>
      <c r="I34" s="10">
        <f>TI_RPI_RI_E!I34+TI_RPI_BPI_E!I34+TI_RPI_PT_E!I34+TI_RPI_IT_E!I34+TI_RPI_DU_E!I34+TI_RPI_PII_E!I34</f>
        <v>0</v>
      </c>
      <c r="J34" s="10">
        <f>TI_RPI_RI_E!J34+TI_RPI_BPI_E!J34+TI_RPI_PT_E!J34+TI_RPI_IT_E!J34+TI_RPI_DU_E!J34+TI_RPI_PII_E!J34</f>
        <v>0</v>
      </c>
      <c r="K34" s="10">
        <f>TI_RPI_RI_E!K34+TI_RPI_BPI_E!K34+TI_RPI_PT_E!K34+TI_RPI_IT_E!K34+TI_RPI_DU_E!K34+TI_RPI_PII_E!K34</f>
        <v>0</v>
      </c>
      <c r="L34" s="10">
        <f>TI_RPI_RI_E!L34+TI_RPI_BPI_E!L34+TI_RPI_PT_E!L34+TI_RPI_IT_E!L34+TI_RPI_DU_E!L34+TI_RPI_PII_E!L34</f>
        <v>0</v>
      </c>
      <c r="M34" s="10">
        <f>TI_RPI_RI_E!M34+TI_RPI_BPI_E!M34+TI_RPI_PT_E!M34+TI_RPI_IT_E!M34+TI_RPI_DU_E!M34+TI_RPI_PII_E!M34</f>
        <v>0</v>
      </c>
      <c r="N34" s="10">
        <f>TI_RPI_RI_E!N34+TI_RPI_BPI_E!N34+TI_RPI_PT_E!N34+TI_RPI_IT_E!N34+TI_RPI_DU_E!N34+TI_RPI_PII_E!N34</f>
        <v>0</v>
      </c>
      <c r="O34" s="10">
        <f>TI_RPI_RI_E!O34+TI_RPI_BPI_E!O34+TI_RPI_PT_E!O34+TI_RPI_IT_E!O34+TI_RPI_DU_E!O34+TI_RPI_PII_E!O34</f>
        <v>0</v>
      </c>
      <c r="P34" s="10">
        <f>TI_RPI_RI_E!P34+TI_RPI_BPI_E!P34+TI_RPI_PT_E!P34+TI_RPI_IT_E!P34+TI_RPI_DU_E!P34+TI_RPI_PII_E!P34</f>
        <v>0</v>
      </c>
      <c r="Q34" s="10">
        <f>TI_RPI_RI_E!Q34+TI_RPI_BPI_E!Q34+TI_RPI_PT_E!Q34+TI_RPI_IT_E!Q34+TI_RPI_DU_E!Q34+TI_RPI_PII_E!Q34</f>
        <v>0</v>
      </c>
      <c r="R34" s="10">
        <f>TI_RPI_RI_E!R34+TI_RPI_BPI_E!R34+TI_RPI_PT_E!R34+TI_RPI_IT_E!R34+TI_RPI_DU_E!R34+TI_RPI_PII_E!R34</f>
        <v>0</v>
      </c>
      <c r="S34" s="10">
        <f>TI_RPI_RI_E!S34+TI_RPI_BPI_E!S34+TI_RPI_PT_E!S34+TI_RPI_IT_E!S34+TI_RPI_DU_E!S34+TI_RPI_PII_E!S34</f>
        <v>0</v>
      </c>
      <c r="T34" s="10">
        <f>TI_RPI_RI_E!T34+TI_RPI_BPI_E!T34+TI_RPI_PT_E!T34+TI_RPI_IT_E!T34+TI_RPI_DU_E!T34+TI_RPI_PII_E!T34</f>
        <v>0</v>
      </c>
      <c r="U34" s="10">
        <f>TI_RPI_RI_E!U34+TI_RPI_BPI_E!U34+TI_RPI_PT_E!U34+TI_RPI_IT_E!U34+TI_RPI_DU_E!U34+TI_RPI_PII_E!U34</f>
        <v>0</v>
      </c>
      <c r="V34" s="10">
        <f>TI_RPI_RI_E!V34+TI_RPI_BPI_E!V34+TI_RPI_PT_E!V34+TI_RPI_IT_E!V34+TI_RPI_DU_E!V34+TI_RPI_PII_E!V34</f>
        <v>0</v>
      </c>
      <c r="W34" s="10">
        <f>TI_RPI_RI_E!W34+TI_RPI_BPI_E!W34+TI_RPI_PT_E!W34+TI_RPI_IT_E!W34+TI_RPI_DU_E!W34+TI_RPI_PII_E!W34</f>
        <v>0</v>
      </c>
      <c r="X34" s="10">
        <f>TI_RPI_RI_E!X34+TI_RPI_BPI_E!X34+TI_RPI_PT_E!X34+TI_RPI_IT_E!X34+TI_RPI_DU_E!X34+TI_RPI_PII_E!X34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TI_RPI_RI_E!C35+TI_RPI_BPI_E!C35+TI_RPI_PT_E!C35+TI_RPI_IT_E!C35+TI_RPI_DU_E!C35+TI_RPI_PII_E!C35</f>
        <v>0</v>
      </c>
      <c r="D35" s="10">
        <f>TI_RPI_RI_E!D35+TI_RPI_BPI_E!D35+TI_RPI_PT_E!D35+TI_RPI_IT_E!D35+TI_RPI_DU_E!D35+TI_RPI_PII_E!D35</f>
        <v>0</v>
      </c>
      <c r="E35" s="10">
        <f>TI_RPI_RI_E!E35+TI_RPI_BPI_E!E35+TI_RPI_PT_E!E35+TI_RPI_IT_E!E35+TI_RPI_DU_E!E35+TI_RPI_PII_E!E35</f>
        <v>0</v>
      </c>
      <c r="F35" s="10">
        <f>TI_RPI_RI_E!F35+TI_RPI_BPI_E!F35+TI_RPI_PT_E!F35+TI_RPI_IT_E!F35+TI_RPI_DU_E!F35+TI_RPI_PII_E!F35</f>
        <v>0</v>
      </c>
      <c r="G35" s="10">
        <f>TI_RPI_RI_E!G35+TI_RPI_BPI_E!G35+TI_RPI_PT_E!G35+TI_RPI_IT_E!G35+TI_RPI_DU_E!G35+TI_RPI_PII_E!G35</f>
        <v>0</v>
      </c>
      <c r="H35" s="10">
        <f>TI_RPI_RI_E!H35+TI_RPI_BPI_E!H35+TI_RPI_PT_E!H35+TI_RPI_IT_E!H35+TI_RPI_DU_E!H35+TI_RPI_PII_E!H35</f>
        <v>0</v>
      </c>
      <c r="I35" s="10">
        <f>TI_RPI_RI_E!I35+TI_RPI_BPI_E!I35+TI_RPI_PT_E!I35+TI_RPI_IT_E!I35+TI_RPI_DU_E!I35+TI_RPI_PII_E!I35</f>
        <v>0</v>
      </c>
      <c r="J35" s="10">
        <f>TI_RPI_RI_E!J35+TI_RPI_BPI_E!J35+TI_RPI_PT_E!J35+TI_RPI_IT_E!J35+TI_RPI_DU_E!J35+TI_RPI_PII_E!J35</f>
        <v>0</v>
      </c>
      <c r="K35" s="10">
        <f>TI_RPI_RI_E!K35+TI_RPI_BPI_E!K35+TI_RPI_PT_E!K35+TI_RPI_IT_E!K35+TI_RPI_DU_E!K35+TI_RPI_PII_E!K35</f>
        <v>0</v>
      </c>
      <c r="L35" s="10">
        <f>TI_RPI_RI_E!L35+TI_RPI_BPI_E!L35+TI_RPI_PT_E!L35+TI_RPI_IT_E!L35+TI_RPI_DU_E!L35+TI_RPI_PII_E!L35</f>
        <v>0</v>
      </c>
      <c r="M35" s="10">
        <f>TI_RPI_RI_E!M35+TI_RPI_BPI_E!M35+TI_RPI_PT_E!M35+TI_RPI_IT_E!M35+TI_RPI_DU_E!M35+TI_RPI_PII_E!M35</f>
        <v>0</v>
      </c>
      <c r="N35" s="10">
        <f>TI_RPI_RI_E!N35+TI_RPI_BPI_E!N35+TI_RPI_PT_E!N35+TI_RPI_IT_E!N35+TI_RPI_DU_E!N35+TI_RPI_PII_E!N35</f>
        <v>0</v>
      </c>
      <c r="O35" s="10">
        <f>TI_RPI_RI_E!O35+TI_RPI_BPI_E!O35+TI_RPI_PT_E!O35+TI_RPI_IT_E!O35+TI_RPI_DU_E!O35+TI_RPI_PII_E!O35</f>
        <v>0</v>
      </c>
      <c r="P35" s="10">
        <f>TI_RPI_RI_E!P35+TI_RPI_BPI_E!P35+TI_RPI_PT_E!P35+TI_RPI_IT_E!P35+TI_RPI_DU_E!P35+TI_RPI_PII_E!P35</f>
        <v>0</v>
      </c>
      <c r="Q35" s="10">
        <f>TI_RPI_RI_E!Q35+TI_RPI_BPI_E!Q35+TI_RPI_PT_E!Q35+TI_RPI_IT_E!Q35+TI_RPI_DU_E!Q35+TI_RPI_PII_E!Q35</f>
        <v>0</v>
      </c>
      <c r="R35" s="10">
        <f>TI_RPI_RI_E!R35+TI_RPI_BPI_E!R35+TI_RPI_PT_E!R35+TI_RPI_IT_E!R35+TI_RPI_DU_E!R35+TI_RPI_PII_E!R35</f>
        <v>0</v>
      </c>
      <c r="S35" s="10">
        <f>TI_RPI_RI_E!S35+TI_RPI_BPI_E!S35+TI_RPI_PT_E!S35+TI_RPI_IT_E!S35+TI_RPI_DU_E!S35+TI_RPI_PII_E!S35</f>
        <v>0</v>
      </c>
      <c r="T35" s="10">
        <f>TI_RPI_RI_E!T35+TI_RPI_BPI_E!T35+TI_RPI_PT_E!T35+TI_RPI_IT_E!T35+TI_RPI_DU_E!T35+TI_RPI_PII_E!T35</f>
        <v>0</v>
      </c>
      <c r="U35" s="10">
        <f>TI_RPI_RI_E!U35+TI_RPI_BPI_E!U35+TI_RPI_PT_E!U35+TI_RPI_IT_E!U35+TI_RPI_DU_E!U35+TI_RPI_PII_E!U35</f>
        <v>0</v>
      </c>
      <c r="V35" s="10">
        <f>TI_RPI_RI_E!V35+TI_RPI_BPI_E!V35+TI_RPI_PT_E!V35+TI_RPI_IT_E!V35+TI_RPI_DU_E!V35+TI_RPI_PII_E!V35</f>
        <v>0</v>
      </c>
      <c r="W35" s="10">
        <f>TI_RPI_RI_E!W35+TI_RPI_BPI_E!W35+TI_RPI_PT_E!W35+TI_RPI_IT_E!W35+TI_RPI_DU_E!W35+TI_RPI_PII_E!W35</f>
        <v>0</v>
      </c>
      <c r="X35" s="10">
        <f>TI_RPI_RI_E!X35+TI_RPI_BPI_E!X35+TI_RPI_PT_E!X35+TI_RPI_IT_E!X35+TI_RPI_DU_E!X35+TI_RPI_PII_E!X35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TI_RPI_RI_E!C36+TI_RPI_BPI_E!C36+TI_RPI_PT_E!C36+TI_RPI_IT_E!C36+TI_RPI_DU_E!C36+TI_RPI_PII_E!C36</f>
        <v>0</v>
      </c>
      <c r="D36" s="10">
        <f>TI_RPI_RI_E!D36+TI_RPI_BPI_E!D36+TI_RPI_PT_E!D36+TI_RPI_IT_E!D36+TI_RPI_DU_E!D36+TI_RPI_PII_E!D36</f>
        <v>0</v>
      </c>
      <c r="E36" s="10">
        <f>TI_RPI_RI_E!E36+TI_RPI_BPI_E!E36+TI_RPI_PT_E!E36+TI_RPI_IT_E!E36+TI_RPI_DU_E!E36+TI_RPI_PII_E!E36</f>
        <v>0</v>
      </c>
      <c r="F36" s="10">
        <f>TI_RPI_RI_E!F36+TI_RPI_BPI_E!F36+TI_RPI_PT_E!F36+TI_RPI_IT_E!F36+TI_RPI_DU_E!F36+TI_RPI_PII_E!F36</f>
        <v>0</v>
      </c>
      <c r="G36" s="10">
        <f>TI_RPI_RI_E!G36+TI_RPI_BPI_E!G36+TI_RPI_PT_E!G36+TI_RPI_IT_E!G36+TI_RPI_DU_E!G36+TI_RPI_PII_E!G36</f>
        <v>0</v>
      </c>
      <c r="H36" s="10">
        <f>TI_RPI_RI_E!H36+TI_RPI_BPI_E!H36+TI_RPI_PT_E!H36+TI_RPI_IT_E!H36+TI_RPI_DU_E!H36+TI_RPI_PII_E!H36</f>
        <v>0</v>
      </c>
      <c r="I36" s="10">
        <f>TI_RPI_RI_E!I36+TI_RPI_BPI_E!I36+TI_RPI_PT_E!I36+TI_RPI_IT_E!I36+TI_RPI_DU_E!I36+TI_RPI_PII_E!I36</f>
        <v>0</v>
      </c>
      <c r="J36" s="10">
        <f>TI_RPI_RI_E!J36+TI_RPI_BPI_E!J36+TI_RPI_PT_E!J36+TI_RPI_IT_E!J36+TI_RPI_DU_E!J36+TI_RPI_PII_E!J36</f>
        <v>0</v>
      </c>
      <c r="K36" s="10">
        <f>TI_RPI_RI_E!K36+TI_RPI_BPI_E!K36+TI_RPI_PT_E!K36+TI_RPI_IT_E!K36+TI_RPI_DU_E!K36+TI_RPI_PII_E!K36</f>
        <v>0</v>
      </c>
      <c r="L36" s="10">
        <f>TI_RPI_RI_E!L36+TI_RPI_BPI_E!L36+TI_RPI_PT_E!L36+TI_RPI_IT_E!L36+TI_RPI_DU_E!L36+TI_RPI_PII_E!L36</f>
        <v>0</v>
      </c>
      <c r="M36" s="10">
        <f>TI_RPI_RI_E!M36+TI_RPI_BPI_E!M36+TI_RPI_PT_E!M36+TI_RPI_IT_E!M36+TI_RPI_DU_E!M36+TI_RPI_PII_E!M36</f>
        <v>0</v>
      </c>
      <c r="N36" s="10">
        <f>TI_RPI_RI_E!N36+TI_RPI_BPI_E!N36+TI_RPI_PT_E!N36+TI_RPI_IT_E!N36+TI_RPI_DU_E!N36+TI_RPI_PII_E!N36</f>
        <v>0</v>
      </c>
      <c r="O36" s="10">
        <f>TI_RPI_RI_E!O36+TI_RPI_BPI_E!O36+TI_RPI_PT_E!O36+TI_RPI_IT_E!O36+TI_RPI_DU_E!O36+TI_RPI_PII_E!O36</f>
        <v>0</v>
      </c>
      <c r="P36" s="10">
        <f>TI_RPI_RI_E!P36+TI_RPI_BPI_E!P36+TI_RPI_PT_E!P36+TI_RPI_IT_E!P36+TI_RPI_DU_E!P36+TI_RPI_PII_E!P36</f>
        <v>0</v>
      </c>
      <c r="Q36" s="10">
        <f>TI_RPI_RI_E!Q36+TI_RPI_BPI_E!Q36+TI_RPI_PT_E!Q36+TI_RPI_IT_E!Q36+TI_RPI_DU_E!Q36+TI_RPI_PII_E!Q36</f>
        <v>0</v>
      </c>
      <c r="R36" s="10">
        <f>TI_RPI_RI_E!R36+TI_RPI_BPI_E!R36+TI_RPI_PT_E!R36+TI_RPI_IT_E!R36+TI_RPI_DU_E!R36+TI_RPI_PII_E!R36</f>
        <v>0</v>
      </c>
      <c r="S36" s="10">
        <f>TI_RPI_RI_E!S36+TI_RPI_BPI_E!S36+TI_RPI_PT_E!S36+TI_RPI_IT_E!S36+TI_RPI_DU_E!S36+TI_RPI_PII_E!S36</f>
        <v>142.82992261392948</v>
      </c>
      <c r="T36" s="10">
        <f>TI_RPI_RI_E!T36+TI_RPI_BPI_E!T36+TI_RPI_PT_E!T36+TI_RPI_IT_E!T36+TI_RPI_DU_E!T36+TI_RPI_PII_E!T36</f>
        <v>140.8170249355116</v>
      </c>
      <c r="U36" s="10">
        <f>TI_RPI_RI_E!U36+TI_RPI_BPI_E!U36+TI_RPI_PT_E!U36+TI_RPI_IT_E!U36+TI_RPI_DU_E!U36+TI_RPI_PII_E!U36</f>
        <v>127.88323301805671</v>
      </c>
      <c r="V36" s="10">
        <f>TI_RPI_RI_E!V36+TI_RPI_BPI_E!V36+TI_RPI_PT_E!V36+TI_RPI_IT_E!V36+TI_RPI_DU_E!V36+TI_RPI_PII_E!V36</f>
        <v>140.61702493551161</v>
      </c>
      <c r="W36" s="10">
        <f>TI_RPI_RI_E!W36+TI_RPI_BPI_E!W36+TI_RPI_PT_E!W36+TI_RPI_IT_E!W36+TI_RPI_DU_E!W36+TI_RPI_PII_E!W36</f>
        <v>191.07549441100602</v>
      </c>
      <c r="X36" s="10">
        <f>TI_RPI_RI_E!X36+TI_RPI_BPI_E!X36+TI_RPI_PT_E!X36+TI_RPI_IT_E!X36+TI_RPI_DU_E!X36+TI_RPI_PII_E!X36</f>
        <v>175.69613069647463</v>
      </c>
    </row>
    <row r="37" spans="1:24" ht="11.25" customHeight="1" x14ac:dyDescent="0.2">
      <c r="A37" s="41" t="s">
        <v>61</v>
      </c>
      <c r="B37" s="9" t="s">
        <v>62</v>
      </c>
      <c r="C37" s="10">
        <f>TI_RPI_RI_E!C37+TI_RPI_BPI_E!C37+TI_RPI_PT_E!C37+TI_RPI_IT_E!C37+TI_RPI_DU_E!C37+TI_RPI_PII_E!C37</f>
        <v>0</v>
      </c>
      <c r="D37" s="10">
        <f>TI_RPI_RI_E!D37+TI_RPI_BPI_E!D37+TI_RPI_PT_E!D37+TI_RPI_IT_E!D37+TI_RPI_DU_E!D37+TI_RPI_PII_E!D37</f>
        <v>0</v>
      </c>
      <c r="E37" s="10">
        <f>TI_RPI_RI_E!E37+TI_RPI_BPI_E!E37+TI_RPI_PT_E!E37+TI_RPI_IT_E!E37+TI_RPI_DU_E!E37+TI_RPI_PII_E!E37</f>
        <v>0</v>
      </c>
      <c r="F37" s="10">
        <f>TI_RPI_RI_E!F37+TI_RPI_BPI_E!F37+TI_RPI_PT_E!F37+TI_RPI_IT_E!F37+TI_RPI_DU_E!F37+TI_RPI_PII_E!F37</f>
        <v>0</v>
      </c>
      <c r="G37" s="10">
        <f>TI_RPI_RI_E!G37+TI_RPI_BPI_E!G37+TI_RPI_PT_E!G37+TI_RPI_IT_E!G37+TI_RPI_DU_E!G37+TI_RPI_PII_E!G37</f>
        <v>0</v>
      </c>
      <c r="H37" s="10">
        <f>TI_RPI_RI_E!H37+TI_RPI_BPI_E!H37+TI_RPI_PT_E!H37+TI_RPI_IT_E!H37+TI_RPI_DU_E!H37+TI_RPI_PII_E!H37</f>
        <v>0</v>
      </c>
      <c r="I37" s="10">
        <f>TI_RPI_RI_E!I37+TI_RPI_BPI_E!I37+TI_RPI_PT_E!I37+TI_RPI_IT_E!I37+TI_RPI_DU_E!I37+TI_RPI_PII_E!I37</f>
        <v>0</v>
      </c>
      <c r="J37" s="10">
        <f>TI_RPI_RI_E!J37+TI_RPI_BPI_E!J37+TI_RPI_PT_E!J37+TI_RPI_IT_E!J37+TI_RPI_DU_E!J37+TI_RPI_PII_E!J37</f>
        <v>0</v>
      </c>
      <c r="K37" s="10">
        <f>TI_RPI_RI_E!K37+TI_RPI_BPI_E!K37+TI_RPI_PT_E!K37+TI_RPI_IT_E!K37+TI_RPI_DU_E!K37+TI_RPI_PII_E!K37</f>
        <v>0</v>
      </c>
      <c r="L37" s="10">
        <f>TI_RPI_RI_E!L37+TI_RPI_BPI_E!L37+TI_RPI_PT_E!L37+TI_RPI_IT_E!L37+TI_RPI_DU_E!L37+TI_RPI_PII_E!L37</f>
        <v>0</v>
      </c>
      <c r="M37" s="10">
        <f>TI_RPI_RI_E!M37+TI_RPI_BPI_E!M37+TI_RPI_PT_E!M37+TI_RPI_IT_E!M37+TI_RPI_DU_E!M37+TI_RPI_PII_E!M37</f>
        <v>0</v>
      </c>
      <c r="N37" s="10">
        <f>TI_RPI_RI_E!N37+TI_RPI_BPI_E!N37+TI_RPI_PT_E!N37+TI_RPI_IT_E!N37+TI_RPI_DU_E!N37+TI_RPI_PII_E!N37</f>
        <v>0</v>
      </c>
      <c r="O37" s="10">
        <f>TI_RPI_RI_E!O37+TI_RPI_BPI_E!O37+TI_RPI_PT_E!O37+TI_RPI_IT_E!O37+TI_RPI_DU_E!O37+TI_RPI_PII_E!O37</f>
        <v>0</v>
      </c>
      <c r="P37" s="10">
        <f>TI_RPI_RI_E!P37+TI_RPI_BPI_E!P37+TI_RPI_PT_E!P37+TI_RPI_IT_E!P37+TI_RPI_DU_E!P37+TI_RPI_PII_E!P37</f>
        <v>0</v>
      </c>
      <c r="Q37" s="10">
        <f>TI_RPI_RI_E!Q37+TI_RPI_BPI_E!Q37+TI_RPI_PT_E!Q37+TI_RPI_IT_E!Q37+TI_RPI_DU_E!Q37+TI_RPI_PII_E!Q37</f>
        <v>0</v>
      </c>
      <c r="R37" s="10">
        <f>TI_RPI_RI_E!R37+TI_RPI_BPI_E!R37+TI_RPI_PT_E!R37+TI_RPI_IT_E!R37+TI_RPI_DU_E!R37+TI_RPI_PII_E!R37</f>
        <v>0</v>
      </c>
      <c r="S37" s="10">
        <f>TI_RPI_RI_E!S37+TI_RPI_BPI_E!S37+TI_RPI_PT_E!S37+TI_RPI_IT_E!S37+TI_RPI_DU_E!S37+TI_RPI_PII_E!S37</f>
        <v>0</v>
      </c>
      <c r="T37" s="10">
        <f>TI_RPI_RI_E!T37+TI_RPI_BPI_E!T37+TI_RPI_PT_E!T37+TI_RPI_IT_E!T37+TI_RPI_DU_E!T37+TI_RPI_PII_E!T37</f>
        <v>0</v>
      </c>
      <c r="U37" s="10">
        <f>TI_RPI_RI_E!U37+TI_RPI_BPI_E!U37+TI_RPI_PT_E!U37+TI_RPI_IT_E!U37+TI_RPI_DU_E!U37+TI_RPI_PII_E!U37</f>
        <v>0</v>
      </c>
      <c r="V37" s="10">
        <f>TI_RPI_RI_E!V37+TI_RPI_BPI_E!V37+TI_RPI_PT_E!V37+TI_RPI_IT_E!V37+TI_RPI_DU_E!V37+TI_RPI_PII_E!V37</f>
        <v>0</v>
      </c>
      <c r="W37" s="10">
        <f>TI_RPI_RI_E!W37+TI_RPI_BPI_E!W37+TI_RPI_PT_E!W37+TI_RPI_IT_E!W37+TI_RPI_DU_E!W37+TI_RPI_PII_E!W37</f>
        <v>0</v>
      </c>
      <c r="X37" s="10">
        <f>TI_RPI_RI_E!X37+TI_RPI_BPI_E!X37+TI_RPI_PT_E!X37+TI_RPI_IT_E!X37+TI_RPI_DU_E!X37+TI_RPI_PII_E!X37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TI_RPI_RI_E!C38+TI_RPI_BPI_E!C38+TI_RPI_PT_E!C38+TI_RPI_IT_E!C38+TI_RPI_DU_E!C38+TI_RPI_PII_E!C38</f>
        <v>0</v>
      </c>
      <c r="D38" s="10">
        <f>TI_RPI_RI_E!D38+TI_RPI_BPI_E!D38+TI_RPI_PT_E!D38+TI_RPI_IT_E!D38+TI_RPI_DU_E!D38+TI_RPI_PII_E!D38</f>
        <v>0</v>
      </c>
      <c r="E38" s="10">
        <f>TI_RPI_RI_E!E38+TI_RPI_BPI_E!E38+TI_RPI_PT_E!E38+TI_RPI_IT_E!E38+TI_RPI_DU_E!E38+TI_RPI_PII_E!E38</f>
        <v>0</v>
      </c>
      <c r="F38" s="10">
        <f>TI_RPI_RI_E!F38+TI_RPI_BPI_E!F38+TI_RPI_PT_E!F38+TI_RPI_IT_E!F38+TI_RPI_DU_E!F38+TI_RPI_PII_E!F38</f>
        <v>0</v>
      </c>
      <c r="G38" s="10">
        <f>TI_RPI_RI_E!G38+TI_RPI_BPI_E!G38+TI_RPI_PT_E!G38+TI_RPI_IT_E!G38+TI_RPI_DU_E!G38+TI_RPI_PII_E!G38</f>
        <v>0</v>
      </c>
      <c r="H38" s="10">
        <f>TI_RPI_RI_E!H38+TI_RPI_BPI_E!H38+TI_RPI_PT_E!H38+TI_RPI_IT_E!H38+TI_RPI_DU_E!H38+TI_RPI_PII_E!H38</f>
        <v>0</v>
      </c>
      <c r="I38" s="10">
        <f>TI_RPI_RI_E!I38+TI_RPI_BPI_E!I38+TI_RPI_PT_E!I38+TI_RPI_IT_E!I38+TI_RPI_DU_E!I38+TI_RPI_PII_E!I38</f>
        <v>0</v>
      </c>
      <c r="J38" s="10">
        <f>TI_RPI_RI_E!J38+TI_RPI_BPI_E!J38+TI_RPI_PT_E!J38+TI_RPI_IT_E!J38+TI_RPI_DU_E!J38+TI_RPI_PII_E!J38</f>
        <v>0</v>
      </c>
      <c r="K38" s="10">
        <f>TI_RPI_RI_E!K38+TI_RPI_BPI_E!K38+TI_RPI_PT_E!K38+TI_RPI_IT_E!K38+TI_RPI_DU_E!K38+TI_RPI_PII_E!K38</f>
        <v>0</v>
      </c>
      <c r="L38" s="10">
        <f>TI_RPI_RI_E!L38+TI_RPI_BPI_E!L38+TI_RPI_PT_E!L38+TI_RPI_IT_E!L38+TI_RPI_DU_E!L38+TI_RPI_PII_E!L38</f>
        <v>0</v>
      </c>
      <c r="M38" s="10">
        <f>TI_RPI_RI_E!M38+TI_RPI_BPI_E!M38+TI_RPI_PT_E!M38+TI_RPI_IT_E!M38+TI_RPI_DU_E!M38+TI_RPI_PII_E!M38</f>
        <v>0</v>
      </c>
      <c r="N38" s="10">
        <f>TI_RPI_RI_E!N38+TI_RPI_BPI_E!N38+TI_RPI_PT_E!N38+TI_RPI_IT_E!N38+TI_RPI_DU_E!N38+TI_RPI_PII_E!N38</f>
        <v>0</v>
      </c>
      <c r="O38" s="10">
        <f>TI_RPI_RI_E!O38+TI_RPI_BPI_E!O38+TI_RPI_PT_E!O38+TI_RPI_IT_E!O38+TI_RPI_DU_E!O38+TI_RPI_PII_E!O38</f>
        <v>0</v>
      </c>
      <c r="P38" s="10">
        <f>TI_RPI_RI_E!P38+TI_RPI_BPI_E!P38+TI_RPI_PT_E!P38+TI_RPI_IT_E!P38+TI_RPI_DU_E!P38+TI_RPI_PII_E!P38</f>
        <v>0</v>
      </c>
      <c r="Q38" s="10">
        <f>TI_RPI_RI_E!Q38+TI_RPI_BPI_E!Q38+TI_RPI_PT_E!Q38+TI_RPI_IT_E!Q38+TI_RPI_DU_E!Q38+TI_RPI_PII_E!Q38</f>
        <v>0</v>
      </c>
      <c r="R38" s="10">
        <f>TI_RPI_RI_E!R38+TI_RPI_BPI_E!R38+TI_RPI_PT_E!R38+TI_RPI_IT_E!R38+TI_RPI_DU_E!R38+TI_RPI_PII_E!R38</f>
        <v>0</v>
      </c>
      <c r="S38" s="10">
        <f>TI_RPI_RI_E!S38+TI_RPI_BPI_E!S38+TI_RPI_PT_E!S38+TI_RPI_IT_E!S38+TI_RPI_DU_E!S38+TI_RPI_PII_E!S38</f>
        <v>0</v>
      </c>
      <c r="T38" s="10">
        <f>TI_RPI_RI_E!T38+TI_RPI_BPI_E!T38+TI_RPI_PT_E!T38+TI_RPI_IT_E!T38+TI_RPI_DU_E!T38+TI_RPI_PII_E!T38</f>
        <v>0</v>
      </c>
      <c r="U38" s="10">
        <f>TI_RPI_RI_E!U38+TI_RPI_BPI_E!U38+TI_RPI_PT_E!U38+TI_RPI_IT_E!U38+TI_RPI_DU_E!U38+TI_RPI_PII_E!U38</f>
        <v>0</v>
      </c>
      <c r="V38" s="10">
        <f>TI_RPI_RI_E!V38+TI_RPI_BPI_E!V38+TI_RPI_PT_E!V38+TI_RPI_IT_E!V38+TI_RPI_DU_E!V38+TI_RPI_PII_E!V38</f>
        <v>0</v>
      </c>
      <c r="W38" s="10">
        <f>TI_RPI_RI_E!W38+TI_RPI_BPI_E!W38+TI_RPI_PT_E!W38+TI_RPI_IT_E!W38+TI_RPI_DU_E!W38+TI_RPI_PII_E!W38</f>
        <v>0</v>
      </c>
      <c r="X38" s="10">
        <f>TI_RPI_RI_E!X38+TI_RPI_BPI_E!X38+TI_RPI_PT_E!X38+TI_RPI_IT_E!X38+TI_RPI_DU_E!X38+TI_RPI_PII_E!X38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TI_RPI_RI_E!C39+TI_RPI_BPI_E!C39+TI_RPI_PT_E!C39+TI_RPI_IT_E!C39+TI_RPI_DU_E!C39+TI_RPI_PII_E!C39</f>
        <v>0</v>
      </c>
      <c r="D39" s="10">
        <f>TI_RPI_RI_E!D39+TI_RPI_BPI_E!D39+TI_RPI_PT_E!D39+TI_RPI_IT_E!D39+TI_RPI_DU_E!D39+TI_RPI_PII_E!D39</f>
        <v>0</v>
      </c>
      <c r="E39" s="10">
        <f>TI_RPI_RI_E!E39+TI_RPI_BPI_E!E39+TI_RPI_PT_E!E39+TI_RPI_IT_E!E39+TI_RPI_DU_E!E39+TI_RPI_PII_E!E39</f>
        <v>0</v>
      </c>
      <c r="F39" s="10">
        <f>TI_RPI_RI_E!F39+TI_RPI_BPI_E!F39+TI_RPI_PT_E!F39+TI_RPI_IT_E!F39+TI_RPI_DU_E!F39+TI_RPI_PII_E!F39</f>
        <v>0</v>
      </c>
      <c r="G39" s="10">
        <f>TI_RPI_RI_E!G39+TI_RPI_BPI_E!G39+TI_RPI_PT_E!G39+TI_RPI_IT_E!G39+TI_RPI_DU_E!G39+TI_RPI_PII_E!G39</f>
        <v>0</v>
      </c>
      <c r="H39" s="10">
        <f>TI_RPI_RI_E!H39+TI_RPI_BPI_E!H39+TI_RPI_PT_E!H39+TI_RPI_IT_E!H39+TI_RPI_DU_E!H39+TI_RPI_PII_E!H39</f>
        <v>0</v>
      </c>
      <c r="I39" s="10">
        <f>TI_RPI_RI_E!I39+TI_RPI_BPI_E!I39+TI_RPI_PT_E!I39+TI_RPI_IT_E!I39+TI_RPI_DU_E!I39+TI_RPI_PII_E!I39</f>
        <v>0</v>
      </c>
      <c r="J39" s="10">
        <f>TI_RPI_RI_E!J39+TI_RPI_BPI_E!J39+TI_RPI_PT_E!J39+TI_RPI_IT_E!J39+TI_RPI_DU_E!J39+TI_RPI_PII_E!J39</f>
        <v>0</v>
      </c>
      <c r="K39" s="10">
        <f>TI_RPI_RI_E!K39+TI_RPI_BPI_E!K39+TI_RPI_PT_E!K39+TI_RPI_IT_E!K39+TI_RPI_DU_E!K39+TI_RPI_PII_E!K39</f>
        <v>0</v>
      </c>
      <c r="L39" s="10">
        <f>TI_RPI_RI_E!L39+TI_RPI_BPI_E!L39+TI_RPI_PT_E!L39+TI_RPI_IT_E!L39+TI_RPI_DU_E!L39+TI_RPI_PII_E!L39</f>
        <v>0</v>
      </c>
      <c r="M39" s="10">
        <f>TI_RPI_RI_E!M39+TI_RPI_BPI_E!M39+TI_RPI_PT_E!M39+TI_RPI_IT_E!M39+TI_RPI_DU_E!M39+TI_RPI_PII_E!M39</f>
        <v>0</v>
      </c>
      <c r="N39" s="10">
        <f>TI_RPI_RI_E!N39+TI_RPI_BPI_E!N39+TI_RPI_PT_E!N39+TI_RPI_IT_E!N39+TI_RPI_DU_E!N39+TI_RPI_PII_E!N39</f>
        <v>0</v>
      </c>
      <c r="O39" s="10">
        <f>TI_RPI_RI_E!O39+TI_RPI_BPI_E!O39+TI_RPI_PT_E!O39+TI_RPI_IT_E!O39+TI_RPI_DU_E!O39+TI_RPI_PII_E!O39</f>
        <v>0</v>
      </c>
      <c r="P39" s="10">
        <f>TI_RPI_RI_E!P39+TI_RPI_BPI_E!P39+TI_RPI_PT_E!P39+TI_RPI_IT_E!P39+TI_RPI_DU_E!P39+TI_RPI_PII_E!P39</f>
        <v>0</v>
      </c>
      <c r="Q39" s="10">
        <f>TI_RPI_RI_E!Q39+TI_RPI_BPI_E!Q39+TI_RPI_PT_E!Q39+TI_RPI_IT_E!Q39+TI_RPI_DU_E!Q39+TI_RPI_PII_E!Q39</f>
        <v>0</v>
      </c>
      <c r="R39" s="10">
        <f>TI_RPI_RI_E!R39+TI_RPI_BPI_E!R39+TI_RPI_PT_E!R39+TI_RPI_IT_E!R39+TI_RPI_DU_E!R39+TI_RPI_PII_E!R39</f>
        <v>0</v>
      </c>
      <c r="S39" s="10">
        <f>TI_RPI_RI_E!S39+TI_RPI_BPI_E!S39+TI_RPI_PT_E!S39+TI_RPI_IT_E!S39+TI_RPI_DU_E!S39+TI_RPI_PII_E!S39</f>
        <v>0</v>
      </c>
      <c r="T39" s="10">
        <f>TI_RPI_RI_E!T39+TI_RPI_BPI_E!T39+TI_RPI_PT_E!T39+TI_RPI_IT_E!T39+TI_RPI_DU_E!T39+TI_RPI_PII_E!T39</f>
        <v>0</v>
      </c>
      <c r="U39" s="10">
        <f>TI_RPI_RI_E!U39+TI_RPI_BPI_E!U39+TI_RPI_PT_E!U39+TI_RPI_IT_E!U39+TI_RPI_DU_E!U39+TI_RPI_PII_E!U39</f>
        <v>0</v>
      </c>
      <c r="V39" s="10">
        <f>TI_RPI_RI_E!V39+TI_RPI_BPI_E!V39+TI_RPI_PT_E!V39+TI_RPI_IT_E!V39+TI_RPI_DU_E!V39+TI_RPI_PII_E!V39</f>
        <v>0</v>
      </c>
      <c r="W39" s="10">
        <f>TI_RPI_RI_E!W39+TI_RPI_BPI_E!W39+TI_RPI_PT_E!W39+TI_RPI_IT_E!W39+TI_RPI_DU_E!W39+TI_RPI_PII_E!W39</f>
        <v>0</v>
      </c>
      <c r="X39" s="10">
        <f>TI_RPI_RI_E!X39+TI_RPI_BPI_E!X39+TI_RPI_PT_E!X39+TI_RPI_IT_E!X39+TI_RPI_DU_E!X39+TI_RPI_PII_E!X39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TI_RPI_RI_E!C40+TI_RPI_BPI_E!C40+TI_RPI_PT_E!C40+TI_RPI_IT_E!C40+TI_RPI_DU_E!C40+TI_RPI_PII_E!C40</f>
        <v>5.3251074806534806</v>
      </c>
      <c r="D40" s="10">
        <f>TI_RPI_RI_E!D40+TI_RPI_BPI_E!D40+TI_RPI_PT_E!D40+TI_RPI_IT_E!D40+TI_RPI_DU_E!D40+TI_RPI_PII_E!D40</f>
        <v>0</v>
      </c>
      <c r="E40" s="10">
        <f>TI_RPI_RI_E!E40+TI_RPI_BPI_E!E40+TI_RPI_PT_E!E40+TI_RPI_IT_E!E40+TI_RPI_DU_E!E40+TI_RPI_PII_E!E40</f>
        <v>0</v>
      </c>
      <c r="F40" s="10">
        <f>TI_RPI_RI_E!F40+TI_RPI_BPI_E!F40+TI_RPI_PT_E!F40+TI_RPI_IT_E!F40+TI_RPI_DU_E!F40+TI_RPI_PII_E!F40</f>
        <v>0</v>
      </c>
      <c r="G40" s="10">
        <f>TI_RPI_RI_E!G40+TI_RPI_BPI_E!G40+TI_RPI_PT_E!G40+TI_RPI_IT_E!G40+TI_RPI_DU_E!G40+TI_RPI_PII_E!G40</f>
        <v>1.065004299226139</v>
      </c>
      <c r="H40" s="10">
        <f>TI_RPI_RI_E!H40+TI_RPI_BPI_E!H40+TI_RPI_PT_E!H40+TI_RPI_IT_E!H40+TI_RPI_DU_E!H40+TI_RPI_PII_E!H40</f>
        <v>52.185640584694752</v>
      </c>
      <c r="I40" s="10">
        <f>TI_RPI_RI_E!I40+TI_RPI_BPI_E!I40+TI_RPI_PT_E!I40+TI_RPI_IT_E!I40+TI_RPI_DU_E!I40+TI_RPI_PII_E!I40</f>
        <v>8.5201203783318995</v>
      </c>
      <c r="J40" s="10">
        <f>TI_RPI_RI_E!J40+TI_RPI_BPI_E!J40+TI_RPI_PT_E!J40+TI_RPI_IT_E!J40+TI_RPI_DU_E!J40+TI_RPI_PII_E!J40</f>
        <v>7.1892519346517627</v>
      </c>
      <c r="K40" s="10">
        <f>TI_RPI_RI_E!K40+TI_RPI_BPI_E!K40+TI_RPI_PT_E!K40+TI_RPI_IT_E!K40+TI_RPI_DU_E!K40+TI_RPI_PII_E!K40</f>
        <v>1.026999140154772</v>
      </c>
      <c r="L40" s="10">
        <f>TI_RPI_RI_E!L40+TI_RPI_BPI_E!L40+TI_RPI_PT_E!L40+TI_RPI_IT_E!L40+TI_RPI_DU_E!L40+TI_RPI_PII_E!L40</f>
        <v>0</v>
      </c>
      <c r="M40" s="10">
        <f>TI_RPI_RI_E!M40+TI_RPI_BPI_E!M40+TI_RPI_PT_E!M40+TI_RPI_IT_E!M40+TI_RPI_DU_E!M40+TI_RPI_PII_E!M40</f>
        <v>0</v>
      </c>
      <c r="N40" s="10">
        <f>TI_RPI_RI_E!N40+TI_RPI_BPI_E!N40+TI_RPI_PT_E!N40+TI_RPI_IT_E!N40+TI_RPI_DU_E!N40+TI_RPI_PII_E!N40</f>
        <v>0</v>
      </c>
      <c r="O40" s="10">
        <f>TI_RPI_RI_E!O40+TI_RPI_BPI_E!O40+TI_RPI_PT_E!O40+TI_RPI_IT_E!O40+TI_RPI_DU_E!O40+TI_RPI_PII_E!O40</f>
        <v>0</v>
      </c>
      <c r="P40" s="10">
        <f>TI_RPI_RI_E!P40+TI_RPI_BPI_E!P40+TI_RPI_PT_E!P40+TI_RPI_IT_E!P40+TI_RPI_DU_E!P40+TI_RPI_PII_E!P40</f>
        <v>0</v>
      </c>
      <c r="Q40" s="10">
        <f>TI_RPI_RI_E!Q40+TI_RPI_BPI_E!Q40+TI_RPI_PT_E!Q40+TI_RPI_IT_E!Q40+TI_RPI_DU_E!Q40+TI_RPI_PII_E!Q40</f>
        <v>0</v>
      </c>
      <c r="R40" s="10">
        <f>TI_RPI_RI_E!R40+TI_RPI_BPI_E!R40+TI_RPI_PT_E!R40+TI_RPI_IT_E!R40+TI_RPI_DU_E!R40+TI_RPI_PII_E!R40</f>
        <v>0</v>
      </c>
      <c r="S40" s="10">
        <f>TI_RPI_RI_E!S40+TI_RPI_BPI_E!S40+TI_RPI_PT_E!S40+TI_RPI_IT_E!S40+TI_RPI_DU_E!S40+TI_RPI_PII_E!S40</f>
        <v>0</v>
      </c>
      <c r="T40" s="10">
        <f>TI_RPI_RI_E!T40+TI_RPI_BPI_E!T40+TI_RPI_PT_E!T40+TI_RPI_IT_E!T40+TI_RPI_DU_E!T40+TI_RPI_PII_E!T40</f>
        <v>0</v>
      </c>
      <c r="U40" s="10">
        <f>TI_RPI_RI_E!U40+TI_RPI_BPI_E!U40+TI_RPI_PT_E!U40+TI_RPI_IT_E!U40+TI_RPI_DU_E!U40+TI_RPI_PII_E!U40</f>
        <v>0</v>
      </c>
      <c r="V40" s="10">
        <f>TI_RPI_RI_E!V40+TI_RPI_BPI_E!V40+TI_RPI_PT_E!V40+TI_RPI_IT_E!V40+TI_RPI_DU_E!V40+TI_RPI_PII_E!V40</f>
        <v>0</v>
      </c>
      <c r="W40" s="10">
        <f>TI_RPI_RI_E!W40+TI_RPI_BPI_E!W40+TI_RPI_PT_E!W40+TI_RPI_IT_E!W40+TI_RPI_DU_E!W40+TI_RPI_PII_E!W40</f>
        <v>0</v>
      </c>
      <c r="X40" s="10">
        <f>TI_RPI_RI_E!X40+TI_RPI_BPI_E!X40+TI_RPI_PT_E!X40+TI_RPI_IT_E!X40+TI_RPI_DU_E!X40+TI_RPI_PII_E!X40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TI_RPI_RI_E!C41+TI_RPI_BPI_E!C41+TI_RPI_PT_E!C41+TI_RPI_IT_E!C41+TI_RPI_DU_E!C41+TI_RPI_PII_E!C41</f>
        <v>0</v>
      </c>
      <c r="D41" s="10">
        <f>TI_RPI_RI_E!D41+TI_RPI_BPI_E!D41+TI_RPI_PT_E!D41+TI_RPI_IT_E!D41+TI_RPI_DU_E!D41+TI_RPI_PII_E!D41</f>
        <v>0</v>
      </c>
      <c r="E41" s="10">
        <f>TI_RPI_RI_E!E41+TI_RPI_BPI_E!E41+TI_RPI_PT_E!E41+TI_RPI_IT_E!E41+TI_RPI_DU_E!E41+TI_RPI_PII_E!E41</f>
        <v>0</v>
      </c>
      <c r="F41" s="10">
        <f>TI_RPI_RI_E!F41+TI_RPI_BPI_E!F41+TI_RPI_PT_E!F41+TI_RPI_IT_E!F41+TI_RPI_DU_E!F41+TI_RPI_PII_E!F41</f>
        <v>1.0461736887360269</v>
      </c>
      <c r="G41" s="10">
        <f>TI_RPI_RI_E!G41+TI_RPI_BPI_E!G41+TI_RPI_PT_E!G41+TI_RPI_IT_E!G41+TI_RPI_DU_E!G41+TI_RPI_PII_E!G41</f>
        <v>0</v>
      </c>
      <c r="H41" s="10">
        <f>TI_RPI_RI_E!H41+TI_RPI_BPI_E!H41+TI_RPI_PT_E!H41+TI_RPI_IT_E!H41+TI_RPI_DU_E!H41+TI_RPI_PII_E!H41</f>
        <v>1.0449699054170249</v>
      </c>
      <c r="I41" s="10">
        <f>TI_RPI_RI_E!I41+TI_RPI_BPI_E!I41+TI_RPI_PT_E!I41+TI_RPI_IT_E!I41+TI_RPI_DU_E!I41+TI_RPI_PII_E!I41</f>
        <v>1.0449699054170249</v>
      </c>
      <c r="J41" s="10">
        <f>TI_RPI_RI_E!J41+TI_RPI_BPI_E!J41+TI_RPI_PT_E!J41+TI_RPI_IT_E!J41+TI_RPI_DU_E!J41+TI_RPI_PII_E!J41</f>
        <v>1.0449699054170249</v>
      </c>
      <c r="K41" s="10">
        <f>TI_RPI_RI_E!K41+TI_RPI_BPI_E!K41+TI_RPI_PT_E!K41+TI_RPI_IT_E!K41+TI_RPI_DU_E!K41+TI_RPI_PII_E!K41</f>
        <v>1.0449699054170249</v>
      </c>
      <c r="L41" s="10">
        <f>TI_RPI_RI_E!L41+TI_RPI_BPI_E!L41+TI_RPI_PT_E!L41+TI_RPI_IT_E!L41+TI_RPI_DU_E!L41+TI_RPI_PII_E!L41</f>
        <v>0</v>
      </c>
      <c r="M41" s="10">
        <f>TI_RPI_RI_E!M41+TI_RPI_BPI_E!M41+TI_RPI_PT_E!M41+TI_RPI_IT_E!M41+TI_RPI_DU_E!M41+TI_RPI_PII_E!M41</f>
        <v>0</v>
      </c>
      <c r="N41" s="10">
        <f>TI_RPI_RI_E!N41+TI_RPI_BPI_E!N41+TI_RPI_PT_E!N41+TI_RPI_IT_E!N41+TI_RPI_DU_E!N41+TI_RPI_PII_E!N41</f>
        <v>0</v>
      </c>
      <c r="O41" s="10">
        <f>TI_RPI_RI_E!O41+TI_RPI_BPI_E!O41+TI_RPI_PT_E!O41+TI_RPI_IT_E!O41+TI_RPI_DU_E!O41+TI_RPI_PII_E!O41</f>
        <v>0</v>
      </c>
      <c r="P41" s="10">
        <f>TI_RPI_RI_E!P41+TI_RPI_BPI_E!P41+TI_RPI_PT_E!P41+TI_RPI_IT_E!P41+TI_RPI_DU_E!P41+TI_RPI_PII_E!P41</f>
        <v>0</v>
      </c>
      <c r="Q41" s="10">
        <f>TI_RPI_RI_E!Q41+TI_RPI_BPI_E!Q41+TI_RPI_PT_E!Q41+TI_RPI_IT_E!Q41+TI_RPI_DU_E!Q41+TI_RPI_PII_E!Q41</f>
        <v>0</v>
      </c>
      <c r="R41" s="10">
        <f>TI_RPI_RI_E!R41+TI_RPI_BPI_E!R41+TI_RPI_PT_E!R41+TI_RPI_IT_E!R41+TI_RPI_DU_E!R41+TI_RPI_PII_E!R41</f>
        <v>0</v>
      </c>
      <c r="S41" s="10">
        <f>TI_RPI_RI_E!S41+TI_RPI_BPI_E!S41+TI_RPI_PT_E!S41+TI_RPI_IT_E!S41+TI_RPI_DU_E!S41+TI_RPI_PII_E!S41</f>
        <v>0</v>
      </c>
      <c r="T41" s="10">
        <f>TI_RPI_RI_E!T41+TI_RPI_BPI_E!T41+TI_RPI_PT_E!T41+TI_RPI_IT_E!T41+TI_RPI_DU_E!T41+TI_RPI_PII_E!T41</f>
        <v>0</v>
      </c>
      <c r="U41" s="10">
        <f>TI_RPI_RI_E!U41+TI_RPI_BPI_E!U41+TI_RPI_PT_E!U41+TI_RPI_IT_E!U41+TI_RPI_DU_E!U41+TI_RPI_PII_E!U41</f>
        <v>0</v>
      </c>
      <c r="V41" s="10">
        <f>TI_RPI_RI_E!V41+TI_RPI_BPI_E!V41+TI_RPI_PT_E!V41+TI_RPI_IT_E!V41+TI_RPI_DU_E!V41+TI_RPI_PII_E!V41</f>
        <v>0</v>
      </c>
      <c r="W41" s="10">
        <f>TI_RPI_RI_E!W41+TI_RPI_BPI_E!W41+TI_RPI_PT_E!W41+TI_RPI_IT_E!W41+TI_RPI_DU_E!W41+TI_RPI_PII_E!W41</f>
        <v>0</v>
      </c>
      <c r="X41" s="10">
        <f>TI_RPI_RI_E!X41+TI_RPI_BPI_E!X41+TI_RPI_PT_E!X41+TI_RPI_IT_E!X41+TI_RPI_DU_E!X41+TI_RPI_PII_E!X41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TI_RPI_RI_E!C42+TI_RPI_BPI_E!C42+TI_RPI_PT_E!C42+TI_RPI_IT_E!C42+TI_RPI_DU_E!C42+TI_RPI_PII_E!C42</f>
        <v>0</v>
      </c>
      <c r="D42" s="10">
        <f>TI_RPI_RI_E!D42+TI_RPI_BPI_E!D42+TI_RPI_PT_E!D42+TI_RPI_IT_E!D42+TI_RPI_DU_E!D42+TI_RPI_PII_E!D42</f>
        <v>0</v>
      </c>
      <c r="E42" s="10">
        <f>TI_RPI_RI_E!E42+TI_RPI_BPI_E!E42+TI_RPI_PT_E!E42+TI_RPI_IT_E!E42+TI_RPI_DU_E!E42+TI_RPI_PII_E!E42</f>
        <v>0</v>
      </c>
      <c r="F42" s="10">
        <f>TI_RPI_RI_E!F42+TI_RPI_BPI_E!F42+TI_RPI_PT_E!F42+TI_RPI_IT_E!F42+TI_RPI_DU_E!F42+TI_RPI_PII_E!F42</f>
        <v>0</v>
      </c>
      <c r="G42" s="10">
        <f>TI_RPI_RI_E!G42+TI_RPI_BPI_E!G42+TI_RPI_PT_E!G42+TI_RPI_IT_E!G42+TI_RPI_DU_E!G42+TI_RPI_PII_E!G42</f>
        <v>0</v>
      </c>
      <c r="H42" s="10">
        <f>TI_RPI_RI_E!H42+TI_RPI_BPI_E!H42+TI_RPI_PT_E!H42+TI_RPI_IT_E!H42+TI_RPI_DU_E!H42+TI_RPI_PII_E!H42</f>
        <v>0</v>
      </c>
      <c r="I42" s="10">
        <f>TI_RPI_RI_E!I42+TI_RPI_BPI_E!I42+TI_RPI_PT_E!I42+TI_RPI_IT_E!I42+TI_RPI_DU_E!I42+TI_RPI_PII_E!I42</f>
        <v>0</v>
      </c>
      <c r="J42" s="10">
        <f>TI_RPI_RI_E!J42+TI_RPI_BPI_E!J42+TI_RPI_PT_E!J42+TI_RPI_IT_E!J42+TI_RPI_DU_E!J42+TI_RPI_PII_E!J42</f>
        <v>8.4073946689595864</v>
      </c>
      <c r="K42" s="10">
        <f>TI_RPI_RI_E!K42+TI_RPI_BPI_E!K42+TI_RPI_PT_E!K42+TI_RPI_IT_E!K42+TI_RPI_DU_E!K42+TI_RPI_PII_E!K42</f>
        <v>10.50920034393809</v>
      </c>
      <c r="L42" s="10">
        <f>TI_RPI_RI_E!L42+TI_RPI_BPI_E!L42+TI_RPI_PT_E!L42+TI_RPI_IT_E!L42+TI_RPI_DU_E!L42+TI_RPI_PII_E!L42</f>
        <v>0</v>
      </c>
      <c r="M42" s="10">
        <f>TI_RPI_RI_E!M42+TI_RPI_BPI_E!M42+TI_RPI_PT_E!M42+TI_RPI_IT_E!M42+TI_RPI_DU_E!M42+TI_RPI_PII_E!M42</f>
        <v>0</v>
      </c>
      <c r="N42" s="10">
        <f>TI_RPI_RI_E!N42+TI_RPI_BPI_E!N42+TI_RPI_PT_E!N42+TI_RPI_IT_E!N42+TI_RPI_DU_E!N42+TI_RPI_PII_E!N42</f>
        <v>0</v>
      </c>
      <c r="O42" s="10">
        <f>TI_RPI_RI_E!O42+TI_RPI_BPI_E!O42+TI_RPI_PT_E!O42+TI_RPI_IT_E!O42+TI_RPI_DU_E!O42+TI_RPI_PII_E!O42</f>
        <v>0</v>
      </c>
      <c r="P42" s="10">
        <f>TI_RPI_RI_E!P42+TI_RPI_BPI_E!P42+TI_RPI_PT_E!P42+TI_RPI_IT_E!P42+TI_RPI_DU_E!P42+TI_RPI_PII_E!P42</f>
        <v>2.1018056749785039</v>
      </c>
      <c r="Q42" s="10">
        <f>TI_RPI_RI_E!Q42+TI_RPI_BPI_E!Q42+TI_RPI_PT_E!Q42+TI_RPI_IT_E!Q42+TI_RPI_DU_E!Q42+TI_RPI_PII_E!Q42</f>
        <v>403.55408426483223</v>
      </c>
      <c r="R42" s="10">
        <f>TI_RPI_RI_E!R42+TI_RPI_BPI_E!R42+TI_RPI_PT_E!R42+TI_RPI_IT_E!R42+TI_RPI_DU_E!R42+TI_RPI_PII_E!R42</f>
        <v>357.3134995700774</v>
      </c>
      <c r="S42" s="10">
        <f>TI_RPI_RI_E!S42+TI_RPI_BPI_E!S42+TI_RPI_PT_E!S42+TI_RPI_IT_E!S42+TI_RPI_DU_E!S42+TI_RPI_PII_E!S42</f>
        <v>256.42493551160783</v>
      </c>
      <c r="T42" s="10">
        <f>TI_RPI_RI_E!T42+TI_RPI_BPI_E!T42+TI_RPI_PT_E!T42+TI_RPI_IT_E!T42+TI_RPI_DU_E!T42+TI_RPI_PII_E!T42</f>
        <v>346.62975064488398</v>
      </c>
      <c r="U42" s="10">
        <f>TI_RPI_RI_E!U42+TI_RPI_BPI_E!U42+TI_RPI_PT_E!U42+TI_RPI_IT_E!U42+TI_RPI_DU_E!U42+TI_RPI_PII_E!U42</f>
        <v>345.20687876182279</v>
      </c>
      <c r="V42" s="10">
        <f>TI_RPI_RI_E!V42+TI_RPI_BPI_E!V42+TI_RPI_PT_E!V42+TI_RPI_IT_E!V42+TI_RPI_DU_E!V42+TI_RPI_PII_E!V42</f>
        <v>230.58280309544281</v>
      </c>
      <c r="W42" s="10">
        <f>TI_RPI_RI_E!W42+TI_RPI_BPI_E!W42+TI_RPI_PT_E!W42+TI_RPI_IT_E!W42+TI_RPI_DU_E!W42+TI_RPI_PII_E!W42</f>
        <v>254.96199484092861</v>
      </c>
      <c r="X42" s="10">
        <f>TI_RPI_RI_E!X42+TI_RPI_BPI_E!X42+TI_RPI_PT_E!X42+TI_RPI_IT_E!X42+TI_RPI_DU_E!X42+TI_RPI_PII_E!X42</f>
        <v>272.14049871023218</v>
      </c>
    </row>
    <row r="43" spans="1:24" ht="11.25" customHeight="1" x14ac:dyDescent="0.2">
      <c r="A43" s="41" t="s">
        <v>73</v>
      </c>
      <c r="B43" s="9" t="s">
        <v>74</v>
      </c>
      <c r="C43" s="10">
        <f>TI_RPI_RI_E!C43+TI_RPI_BPI_E!C43+TI_RPI_PT_E!C43+TI_RPI_IT_E!C43+TI_RPI_DU_E!C43+TI_RPI_PII_E!C43</f>
        <v>20.698366294067071</v>
      </c>
      <c r="D43" s="10">
        <f>TI_RPI_RI_E!D43+TI_RPI_BPI_E!D43+TI_RPI_PT_E!D43+TI_RPI_IT_E!D43+TI_RPI_DU_E!D43+TI_RPI_PII_E!D43</f>
        <v>0</v>
      </c>
      <c r="E43" s="10">
        <f>TI_RPI_RI_E!E43+TI_RPI_BPI_E!E43+TI_RPI_PT_E!E43+TI_RPI_IT_E!E43+TI_RPI_DU_E!E43+TI_RPI_PII_E!E43</f>
        <v>12.419002579535681</v>
      </c>
      <c r="F43" s="10">
        <f>TI_RPI_RI_E!F43+TI_RPI_BPI_E!F43+TI_RPI_PT_E!F43+TI_RPI_IT_E!F43+TI_RPI_DU_E!F43+TI_RPI_PII_E!F43</f>
        <v>16.55872742906277</v>
      </c>
      <c r="G43" s="10">
        <f>TI_RPI_RI_E!G43+TI_RPI_BPI_E!G43+TI_RPI_PT_E!G43+TI_RPI_IT_E!G43+TI_RPI_DU_E!G43+TI_RPI_PII_E!G43</f>
        <v>0</v>
      </c>
      <c r="H43" s="10">
        <f>TI_RPI_RI_E!H43+TI_RPI_BPI_E!H43+TI_RPI_PT_E!H43+TI_RPI_IT_E!H43+TI_RPI_DU_E!H43+TI_RPI_PII_E!H43</f>
        <v>0</v>
      </c>
      <c r="I43" s="10">
        <f>TI_RPI_RI_E!I43+TI_RPI_BPI_E!I43+TI_RPI_PT_E!I43+TI_RPI_IT_E!I43+TI_RPI_DU_E!I43+TI_RPI_PII_E!I43</f>
        <v>41.08151332760103</v>
      </c>
      <c r="J43" s="10">
        <f>TI_RPI_RI_E!J43+TI_RPI_BPI_E!J43+TI_RPI_PT_E!J43+TI_RPI_IT_E!J43+TI_RPI_DU_E!J43+TI_RPI_PII_E!J43</f>
        <v>46.216680997420461</v>
      </c>
      <c r="K43" s="10">
        <f>TI_RPI_RI_E!K43+TI_RPI_BPI_E!K43+TI_RPI_PT_E!K43+TI_RPI_IT_E!K43+TI_RPI_DU_E!K43+TI_RPI_PII_E!K43</f>
        <v>0</v>
      </c>
      <c r="L43" s="10">
        <f>TI_RPI_RI_E!L43+TI_RPI_BPI_E!L43+TI_RPI_PT_E!L43+TI_RPI_IT_E!L43+TI_RPI_DU_E!L43+TI_RPI_PII_E!L43</f>
        <v>0</v>
      </c>
      <c r="M43" s="10">
        <f>TI_RPI_RI_E!M43+TI_RPI_BPI_E!M43+TI_RPI_PT_E!M43+TI_RPI_IT_E!M43+TI_RPI_DU_E!M43+TI_RPI_PII_E!M43</f>
        <v>0</v>
      </c>
      <c r="N43" s="10">
        <f>TI_RPI_RI_E!N43+TI_RPI_BPI_E!N43+TI_RPI_PT_E!N43+TI_RPI_IT_E!N43+TI_RPI_DU_E!N43+TI_RPI_PII_E!N43</f>
        <v>15.40558899398108</v>
      </c>
      <c r="O43" s="10">
        <f>TI_RPI_RI_E!O43+TI_RPI_BPI_E!O43+TI_RPI_PT_E!O43+TI_RPI_IT_E!O43+TI_RPI_DU_E!O43+TI_RPI_PII_E!O43</f>
        <v>0</v>
      </c>
      <c r="P43" s="10">
        <f>TI_RPI_RI_E!P43+TI_RPI_BPI_E!P43+TI_RPI_PT_E!P43+TI_RPI_IT_E!P43+TI_RPI_DU_E!P43+TI_RPI_PII_E!P43</f>
        <v>0</v>
      </c>
      <c r="Q43" s="10">
        <f>TI_RPI_RI_E!Q43+TI_RPI_BPI_E!Q43+TI_RPI_PT_E!Q43+TI_RPI_IT_E!Q43+TI_RPI_DU_E!Q43+TI_RPI_PII_E!Q43</f>
        <v>0</v>
      </c>
      <c r="R43" s="10">
        <f>TI_RPI_RI_E!R43+TI_RPI_BPI_E!R43+TI_RPI_PT_E!R43+TI_RPI_IT_E!R43+TI_RPI_DU_E!R43+TI_RPI_PII_E!R43</f>
        <v>0</v>
      </c>
      <c r="S43" s="10">
        <f>TI_RPI_RI_E!S43+TI_RPI_BPI_E!S43+TI_RPI_PT_E!S43+TI_RPI_IT_E!S43+TI_RPI_DU_E!S43+TI_RPI_PII_E!S43</f>
        <v>0</v>
      </c>
      <c r="T43" s="10">
        <f>TI_RPI_RI_E!T43+TI_RPI_BPI_E!T43+TI_RPI_PT_E!T43+TI_RPI_IT_E!T43+TI_RPI_DU_E!T43+TI_RPI_PII_E!T43</f>
        <v>0</v>
      </c>
      <c r="U43" s="10">
        <f>TI_RPI_RI_E!U43+TI_RPI_BPI_E!U43+TI_RPI_PT_E!U43+TI_RPI_IT_E!U43+TI_RPI_DU_E!U43+TI_RPI_PII_E!U43</f>
        <v>0</v>
      </c>
      <c r="V43" s="10">
        <f>TI_RPI_RI_E!V43+TI_RPI_BPI_E!V43+TI_RPI_PT_E!V43+TI_RPI_IT_E!V43+TI_RPI_DU_E!V43+TI_RPI_PII_E!V43</f>
        <v>0</v>
      </c>
      <c r="W43" s="10">
        <f>TI_RPI_RI_E!W43+TI_RPI_BPI_E!W43+TI_RPI_PT_E!W43+TI_RPI_IT_E!W43+TI_RPI_DU_E!W43+TI_RPI_PII_E!W43</f>
        <v>0</v>
      </c>
      <c r="X43" s="10">
        <f>TI_RPI_RI_E!X43+TI_RPI_BPI_E!X43+TI_RPI_PT_E!X43+TI_RPI_IT_E!X43+TI_RPI_DU_E!X43+TI_RPI_PII_E!X43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TI_RPI_RI_E!C44+TI_RPI_BPI_E!C44+TI_RPI_PT_E!C44+TI_RPI_IT_E!C44+TI_RPI_DU_E!C44+TI_RPI_PII_E!C44</f>
        <v>0</v>
      </c>
      <c r="D44" s="10">
        <f>TI_RPI_RI_E!D44+TI_RPI_BPI_E!D44+TI_RPI_PT_E!D44+TI_RPI_IT_E!D44+TI_RPI_DU_E!D44+TI_RPI_PII_E!D44</f>
        <v>0</v>
      </c>
      <c r="E44" s="10">
        <f>TI_RPI_RI_E!E44+TI_RPI_BPI_E!E44+TI_RPI_PT_E!E44+TI_RPI_IT_E!E44+TI_RPI_DU_E!E44+TI_RPI_PII_E!E44</f>
        <v>0</v>
      </c>
      <c r="F44" s="10">
        <f>TI_RPI_RI_E!F44+TI_RPI_BPI_E!F44+TI_RPI_PT_E!F44+TI_RPI_IT_E!F44+TI_RPI_DU_E!F44+TI_RPI_PII_E!F44</f>
        <v>0</v>
      </c>
      <c r="G44" s="10">
        <f>TI_RPI_RI_E!G44+TI_RPI_BPI_E!G44+TI_RPI_PT_E!G44+TI_RPI_IT_E!G44+TI_RPI_DU_E!G44+TI_RPI_PII_E!G44</f>
        <v>57.595270851246767</v>
      </c>
      <c r="H44" s="10">
        <f>TI_RPI_RI_E!H44+TI_RPI_BPI_E!H44+TI_RPI_PT_E!H44+TI_RPI_IT_E!H44+TI_RPI_DU_E!H44+TI_RPI_PII_E!H44</f>
        <v>92.152450558899389</v>
      </c>
      <c r="I44" s="10">
        <f>TI_RPI_RI_E!I44+TI_RPI_BPI_E!I44+TI_RPI_PT_E!I44+TI_RPI_IT_E!I44+TI_RPI_DU_E!I44+TI_RPI_PII_E!I44</f>
        <v>0</v>
      </c>
      <c r="J44" s="10">
        <f>TI_RPI_RI_E!J44+TI_RPI_BPI_E!J44+TI_RPI_PT_E!J44+TI_RPI_IT_E!J44+TI_RPI_DU_E!J44+TI_RPI_PII_E!J44</f>
        <v>5.732330180567498</v>
      </c>
      <c r="K44" s="10">
        <f>TI_RPI_RI_E!K44+TI_RPI_BPI_E!K44+TI_RPI_PT_E!K44+TI_RPI_IT_E!K44+TI_RPI_DU_E!K44+TI_RPI_PII_E!K44</f>
        <v>74.519948409286329</v>
      </c>
      <c r="L44" s="10">
        <f>TI_RPI_RI_E!L44+TI_RPI_BPI_E!L44+TI_RPI_PT_E!L44+TI_RPI_IT_E!L44+TI_RPI_DU_E!L44+TI_RPI_PII_E!L44</f>
        <v>0</v>
      </c>
      <c r="M44" s="10">
        <f>TI_RPI_RI_E!M44+TI_RPI_BPI_E!M44+TI_RPI_PT_E!M44+TI_RPI_IT_E!M44+TI_RPI_DU_E!M44+TI_RPI_PII_E!M44</f>
        <v>0</v>
      </c>
      <c r="N44" s="10">
        <f>TI_RPI_RI_E!N44+TI_RPI_BPI_E!N44+TI_RPI_PT_E!N44+TI_RPI_IT_E!N44+TI_RPI_DU_E!N44+TI_RPI_PII_E!N44</f>
        <v>0</v>
      </c>
      <c r="O44" s="10">
        <f>TI_RPI_RI_E!O44+TI_RPI_BPI_E!O44+TI_RPI_PT_E!O44+TI_RPI_IT_E!O44+TI_RPI_DU_E!O44+TI_RPI_PII_E!O44</f>
        <v>0</v>
      </c>
      <c r="P44" s="10">
        <f>TI_RPI_RI_E!P44+TI_RPI_BPI_E!P44+TI_RPI_PT_E!P44+TI_RPI_IT_E!P44+TI_RPI_DU_E!P44+TI_RPI_PII_E!P44</f>
        <v>0</v>
      </c>
      <c r="Q44" s="10">
        <f>TI_RPI_RI_E!Q44+TI_RPI_BPI_E!Q44+TI_RPI_PT_E!Q44+TI_RPI_IT_E!Q44+TI_RPI_DU_E!Q44+TI_RPI_PII_E!Q44</f>
        <v>0</v>
      </c>
      <c r="R44" s="10">
        <f>TI_RPI_RI_E!R44+TI_RPI_BPI_E!R44+TI_RPI_PT_E!R44+TI_RPI_IT_E!R44+TI_RPI_DU_E!R44+TI_RPI_PII_E!R44</f>
        <v>0</v>
      </c>
      <c r="S44" s="10">
        <f>TI_RPI_RI_E!S44+TI_RPI_BPI_E!S44+TI_RPI_PT_E!S44+TI_RPI_IT_E!S44+TI_RPI_DU_E!S44+TI_RPI_PII_E!S44</f>
        <v>0</v>
      </c>
      <c r="T44" s="10">
        <f>TI_RPI_RI_E!T44+TI_RPI_BPI_E!T44+TI_RPI_PT_E!T44+TI_RPI_IT_E!T44+TI_RPI_DU_E!T44+TI_RPI_PII_E!T44</f>
        <v>0</v>
      </c>
      <c r="U44" s="10">
        <f>TI_RPI_RI_E!U44+TI_RPI_BPI_E!U44+TI_RPI_PT_E!U44+TI_RPI_IT_E!U44+TI_RPI_DU_E!U44+TI_RPI_PII_E!U44</f>
        <v>0</v>
      </c>
      <c r="V44" s="10">
        <f>TI_RPI_RI_E!V44+TI_RPI_BPI_E!V44+TI_RPI_PT_E!V44+TI_RPI_IT_E!V44+TI_RPI_DU_E!V44+TI_RPI_PII_E!V44</f>
        <v>0</v>
      </c>
      <c r="W44" s="10">
        <f>TI_RPI_RI_E!W44+TI_RPI_BPI_E!W44+TI_RPI_PT_E!W44+TI_RPI_IT_E!W44+TI_RPI_DU_E!W44+TI_RPI_PII_E!W44</f>
        <v>0</v>
      </c>
      <c r="X44" s="10">
        <f>TI_RPI_RI_E!X44+TI_RPI_BPI_E!X44+TI_RPI_PT_E!X44+TI_RPI_IT_E!X44+TI_RPI_DU_E!X44+TI_RPI_PII_E!X44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TI_RPI_RI_E!C45+TI_RPI_BPI_E!C45+TI_RPI_PT_E!C45+TI_RPI_IT_E!C45+TI_RPI_DU_E!C45+TI_RPI_PII_E!C45</f>
        <v>0</v>
      </c>
      <c r="D45" s="10">
        <f>TI_RPI_RI_E!D45+TI_RPI_BPI_E!D45+TI_RPI_PT_E!D45+TI_RPI_IT_E!D45+TI_RPI_DU_E!D45+TI_RPI_PII_E!D45</f>
        <v>0</v>
      </c>
      <c r="E45" s="10">
        <f>TI_RPI_RI_E!E45+TI_RPI_BPI_E!E45+TI_RPI_PT_E!E45+TI_RPI_IT_E!E45+TI_RPI_DU_E!E45+TI_RPI_PII_E!E45</f>
        <v>0</v>
      </c>
      <c r="F45" s="10">
        <f>TI_RPI_RI_E!F45+TI_RPI_BPI_E!F45+TI_RPI_PT_E!F45+TI_RPI_IT_E!F45+TI_RPI_DU_E!F45+TI_RPI_PII_E!F45</f>
        <v>0</v>
      </c>
      <c r="G45" s="10">
        <f>TI_RPI_RI_E!G45+TI_RPI_BPI_E!G45+TI_RPI_PT_E!G45+TI_RPI_IT_E!G45+TI_RPI_DU_E!G45+TI_RPI_PII_E!G45</f>
        <v>0</v>
      </c>
      <c r="H45" s="10">
        <f>TI_RPI_RI_E!H45+TI_RPI_BPI_E!H45+TI_RPI_PT_E!H45+TI_RPI_IT_E!H45+TI_RPI_DU_E!H45+TI_RPI_PII_E!H45</f>
        <v>0</v>
      </c>
      <c r="I45" s="10">
        <f>TI_RPI_RI_E!I45+TI_RPI_BPI_E!I45+TI_RPI_PT_E!I45+TI_RPI_IT_E!I45+TI_RPI_DU_E!I45+TI_RPI_PII_E!I45</f>
        <v>0</v>
      </c>
      <c r="J45" s="10">
        <f>TI_RPI_RI_E!J45+TI_RPI_BPI_E!J45+TI_RPI_PT_E!J45+TI_RPI_IT_E!J45+TI_RPI_DU_E!J45+TI_RPI_PII_E!J45</f>
        <v>0</v>
      </c>
      <c r="K45" s="10">
        <f>TI_RPI_RI_E!K45+TI_RPI_BPI_E!K45+TI_RPI_PT_E!K45+TI_RPI_IT_E!K45+TI_RPI_DU_E!K45+TI_RPI_PII_E!K45</f>
        <v>0</v>
      </c>
      <c r="L45" s="10">
        <f>TI_RPI_RI_E!L45+TI_RPI_BPI_E!L45+TI_RPI_PT_E!L45+TI_RPI_IT_E!L45+TI_RPI_DU_E!L45+TI_RPI_PII_E!L45</f>
        <v>0</v>
      </c>
      <c r="M45" s="10">
        <f>TI_RPI_RI_E!M45+TI_RPI_BPI_E!M45+TI_RPI_PT_E!M45+TI_RPI_IT_E!M45+TI_RPI_DU_E!M45+TI_RPI_PII_E!M45</f>
        <v>0</v>
      </c>
      <c r="N45" s="10">
        <f>TI_RPI_RI_E!N45+TI_RPI_BPI_E!N45+TI_RPI_PT_E!N45+TI_RPI_IT_E!N45+TI_RPI_DU_E!N45+TI_RPI_PII_E!N45</f>
        <v>0</v>
      </c>
      <c r="O45" s="10">
        <f>TI_RPI_RI_E!O45+TI_RPI_BPI_E!O45+TI_RPI_PT_E!O45+TI_RPI_IT_E!O45+TI_RPI_DU_E!O45+TI_RPI_PII_E!O45</f>
        <v>0</v>
      </c>
      <c r="P45" s="10">
        <f>TI_RPI_RI_E!P45+TI_RPI_BPI_E!P45+TI_RPI_PT_E!P45+TI_RPI_IT_E!P45+TI_RPI_DU_E!P45+TI_RPI_PII_E!P45</f>
        <v>0</v>
      </c>
      <c r="Q45" s="10">
        <f>TI_RPI_RI_E!Q45+TI_RPI_BPI_E!Q45+TI_RPI_PT_E!Q45+TI_RPI_IT_E!Q45+TI_RPI_DU_E!Q45+TI_RPI_PII_E!Q45</f>
        <v>0</v>
      </c>
      <c r="R45" s="10">
        <f>TI_RPI_RI_E!R45+TI_RPI_BPI_E!R45+TI_RPI_PT_E!R45+TI_RPI_IT_E!R45+TI_RPI_DU_E!R45+TI_RPI_PII_E!R45</f>
        <v>0</v>
      </c>
      <c r="S45" s="10">
        <f>TI_RPI_RI_E!S45+TI_RPI_BPI_E!S45+TI_RPI_PT_E!S45+TI_RPI_IT_E!S45+TI_RPI_DU_E!S45+TI_RPI_PII_E!S45</f>
        <v>0</v>
      </c>
      <c r="T45" s="10">
        <f>TI_RPI_RI_E!T45+TI_RPI_BPI_E!T45+TI_RPI_PT_E!T45+TI_RPI_IT_E!T45+TI_RPI_DU_E!T45+TI_RPI_PII_E!T45</f>
        <v>0</v>
      </c>
      <c r="U45" s="10">
        <f>TI_RPI_RI_E!U45+TI_RPI_BPI_E!U45+TI_RPI_PT_E!U45+TI_RPI_IT_E!U45+TI_RPI_DU_E!U45+TI_RPI_PII_E!U45</f>
        <v>0</v>
      </c>
      <c r="V45" s="10">
        <f>TI_RPI_RI_E!V45+TI_RPI_BPI_E!V45+TI_RPI_PT_E!V45+TI_RPI_IT_E!V45+TI_RPI_DU_E!V45+TI_RPI_PII_E!V45</f>
        <v>0</v>
      </c>
      <c r="W45" s="10">
        <f>TI_RPI_RI_E!W45+TI_RPI_BPI_E!W45+TI_RPI_PT_E!W45+TI_RPI_IT_E!W45+TI_RPI_DU_E!W45+TI_RPI_PII_E!W45</f>
        <v>0</v>
      </c>
      <c r="X45" s="10">
        <f>TI_RPI_RI_E!X45+TI_RPI_BPI_E!X45+TI_RPI_PT_E!X45+TI_RPI_IT_E!X45+TI_RPI_DU_E!X45+TI_RPI_PII_E!X45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TI_RPI_RI_E!C46+TI_RPI_BPI_E!C46+TI_RPI_PT_E!C46+TI_RPI_IT_E!C46+TI_RPI_DU_E!C46+TI_RPI_PII_E!C46</f>
        <v>1.920292347377472</v>
      </c>
      <c r="D46" s="10">
        <f>TI_RPI_RI_E!D46+TI_RPI_BPI_E!D46+TI_RPI_PT_E!D46+TI_RPI_IT_E!D46+TI_RPI_DU_E!D46+TI_RPI_PII_E!D46</f>
        <v>0.96018916595012893</v>
      </c>
      <c r="E46" s="10">
        <f>TI_RPI_RI_E!E46+TI_RPI_BPI_E!E46+TI_RPI_PT_E!E46+TI_RPI_IT_E!E46+TI_RPI_DU_E!E46+TI_RPI_PII_E!E46</f>
        <v>1.920292347377472</v>
      </c>
      <c r="F46" s="10">
        <f>TI_RPI_RI_E!F46+TI_RPI_BPI_E!F46+TI_RPI_PT_E!F46+TI_RPI_IT_E!F46+TI_RPI_DU_E!F46+TI_RPI_PII_E!F46</f>
        <v>1.920292347377472</v>
      </c>
      <c r="G46" s="10">
        <f>TI_RPI_RI_E!G46+TI_RPI_BPI_E!G46+TI_RPI_PT_E!G46+TI_RPI_IT_E!G46+TI_RPI_DU_E!G46+TI_RPI_PII_E!G46</f>
        <v>2.8797936371453128</v>
      </c>
      <c r="H46" s="10">
        <f>TI_RPI_RI_E!H46+TI_RPI_BPI_E!H46+TI_RPI_PT_E!H46+TI_RPI_IT_E!H46+TI_RPI_DU_E!H46+TI_RPI_PII_E!H46</f>
        <v>0</v>
      </c>
      <c r="I46" s="10">
        <f>TI_RPI_RI_E!I46+TI_RPI_BPI_E!I46+TI_RPI_PT_E!I46+TI_RPI_IT_E!I46+TI_RPI_DU_E!I46+TI_RPI_PII_E!I46</f>
        <v>1.9198624247635421</v>
      </c>
      <c r="J46" s="10">
        <f>TI_RPI_RI_E!J46+TI_RPI_BPI_E!J46+TI_RPI_PT_E!J46+TI_RPI_IT_E!J46+TI_RPI_DU_E!J46+TI_RPI_PII_E!J46</f>
        <v>10.031556319862419</v>
      </c>
      <c r="K46" s="10">
        <f>TI_RPI_RI_E!K46+TI_RPI_BPI_E!K46+TI_RPI_PT_E!K46+TI_RPI_IT_E!K46+TI_RPI_DU_E!K46+TI_RPI_PII_E!K46</f>
        <v>3.0094582975064492</v>
      </c>
      <c r="L46" s="10">
        <f>TI_RPI_RI_E!L46+TI_RPI_BPI_E!L46+TI_RPI_PT_E!L46+TI_RPI_IT_E!L46+TI_RPI_DU_E!L46+TI_RPI_PII_E!L46</f>
        <v>0</v>
      </c>
      <c r="M46" s="10">
        <f>TI_RPI_RI_E!M46+TI_RPI_BPI_E!M46+TI_RPI_PT_E!M46+TI_RPI_IT_E!M46+TI_RPI_DU_E!M46+TI_RPI_PII_E!M46</f>
        <v>0</v>
      </c>
      <c r="N46" s="10">
        <f>TI_RPI_RI_E!N46+TI_RPI_BPI_E!N46+TI_RPI_PT_E!N46+TI_RPI_IT_E!N46+TI_RPI_DU_E!N46+TI_RPI_PII_E!N46</f>
        <v>0</v>
      </c>
      <c r="O46" s="10">
        <f>TI_RPI_RI_E!O46+TI_RPI_BPI_E!O46+TI_RPI_PT_E!O46+TI_RPI_IT_E!O46+TI_RPI_DU_E!O46+TI_RPI_PII_E!O46</f>
        <v>0</v>
      </c>
      <c r="P46" s="10">
        <f>TI_RPI_RI_E!P46+TI_RPI_BPI_E!P46+TI_RPI_PT_E!P46+TI_RPI_IT_E!P46+TI_RPI_DU_E!P46+TI_RPI_PII_E!P46</f>
        <v>0</v>
      </c>
      <c r="Q46" s="10">
        <f>TI_RPI_RI_E!Q46+TI_RPI_BPI_E!Q46+TI_RPI_PT_E!Q46+TI_RPI_IT_E!Q46+TI_RPI_DU_E!Q46+TI_RPI_PII_E!Q46</f>
        <v>0</v>
      </c>
      <c r="R46" s="10">
        <f>TI_RPI_RI_E!R46+TI_RPI_BPI_E!R46+TI_RPI_PT_E!R46+TI_RPI_IT_E!R46+TI_RPI_DU_E!R46+TI_RPI_PII_E!R46</f>
        <v>0</v>
      </c>
      <c r="S46" s="10">
        <f>TI_RPI_RI_E!S46+TI_RPI_BPI_E!S46+TI_RPI_PT_E!S46+TI_RPI_IT_E!S46+TI_RPI_DU_E!S46+TI_RPI_PII_E!S46</f>
        <v>0</v>
      </c>
      <c r="T46" s="10">
        <f>TI_RPI_RI_E!T46+TI_RPI_BPI_E!T46+TI_RPI_PT_E!T46+TI_RPI_IT_E!T46+TI_RPI_DU_E!T46+TI_RPI_PII_E!T46</f>
        <v>0</v>
      </c>
      <c r="U46" s="10">
        <f>TI_RPI_RI_E!U46+TI_RPI_BPI_E!U46+TI_RPI_PT_E!U46+TI_RPI_IT_E!U46+TI_RPI_DU_E!U46+TI_RPI_PII_E!U46</f>
        <v>0</v>
      </c>
      <c r="V46" s="10">
        <f>TI_RPI_RI_E!V46+TI_RPI_BPI_E!V46+TI_RPI_PT_E!V46+TI_RPI_IT_E!V46+TI_RPI_DU_E!V46+TI_RPI_PII_E!V46</f>
        <v>0</v>
      </c>
      <c r="W46" s="10">
        <f>TI_RPI_RI_E!W46+TI_RPI_BPI_E!W46+TI_RPI_PT_E!W46+TI_RPI_IT_E!W46+TI_RPI_DU_E!W46+TI_RPI_PII_E!W46</f>
        <v>0</v>
      </c>
      <c r="X46" s="10">
        <f>TI_RPI_RI_E!X46+TI_RPI_BPI_E!X46+TI_RPI_PT_E!X46+TI_RPI_IT_E!X46+TI_RPI_DU_E!X46+TI_RPI_PII_E!X46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TI_RPI_RI_E!C47+TI_RPI_BPI_E!C47+TI_RPI_PT_E!C47+TI_RPI_IT_E!C47+TI_RPI_DU_E!C47+TI_RPI_PII_E!C47</f>
        <v>0</v>
      </c>
      <c r="D47" s="10">
        <f>TI_RPI_RI_E!D47+TI_RPI_BPI_E!D47+TI_RPI_PT_E!D47+TI_RPI_IT_E!D47+TI_RPI_DU_E!D47+TI_RPI_PII_E!D47</f>
        <v>0</v>
      </c>
      <c r="E47" s="10">
        <f>TI_RPI_RI_E!E47+TI_RPI_BPI_E!E47+TI_RPI_PT_E!E47+TI_RPI_IT_E!E47+TI_RPI_DU_E!E47+TI_RPI_PII_E!E47</f>
        <v>0</v>
      </c>
      <c r="F47" s="10">
        <f>TI_RPI_RI_E!F47+TI_RPI_BPI_E!F47+TI_RPI_PT_E!F47+TI_RPI_IT_E!F47+TI_RPI_DU_E!F47+TI_RPI_PII_E!F47</f>
        <v>0</v>
      </c>
      <c r="G47" s="10">
        <f>TI_RPI_RI_E!G47+TI_RPI_BPI_E!G47+TI_RPI_PT_E!G47+TI_RPI_IT_E!G47+TI_RPI_DU_E!G47+TI_RPI_PII_E!G47</f>
        <v>0</v>
      </c>
      <c r="H47" s="10">
        <f>TI_RPI_RI_E!H47+TI_RPI_BPI_E!H47+TI_RPI_PT_E!H47+TI_RPI_IT_E!H47+TI_RPI_DU_E!H47+TI_RPI_PII_E!H47</f>
        <v>0</v>
      </c>
      <c r="I47" s="10">
        <f>TI_RPI_RI_E!I47+TI_RPI_BPI_E!I47+TI_RPI_PT_E!I47+TI_RPI_IT_E!I47+TI_RPI_DU_E!I47+TI_RPI_PII_E!I47</f>
        <v>0</v>
      </c>
      <c r="J47" s="10">
        <f>TI_RPI_RI_E!J47+TI_RPI_BPI_E!J47+TI_RPI_PT_E!J47+TI_RPI_IT_E!J47+TI_RPI_DU_E!J47+TI_RPI_PII_E!J47</f>
        <v>0</v>
      </c>
      <c r="K47" s="10">
        <f>TI_RPI_RI_E!K47+TI_RPI_BPI_E!K47+TI_RPI_PT_E!K47+TI_RPI_IT_E!K47+TI_RPI_DU_E!K47+TI_RPI_PII_E!K47</f>
        <v>0</v>
      </c>
      <c r="L47" s="10">
        <f>TI_RPI_RI_E!L47+TI_RPI_BPI_E!L47+TI_RPI_PT_E!L47+TI_RPI_IT_E!L47+TI_RPI_DU_E!L47+TI_RPI_PII_E!L47</f>
        <v>0</v>
      </c>
      <c r="M47" s="10">
        <f>TI_RPI_RI_E!M47+TI_RPI_BPI_E!M47+TI_RPI_PT_E!M47+TI_RPI_IT_E!M47+TI_RPI_DU_E!M47+TI_RPI_PII_E!M47</f>
        <v>0</v>
      </c>
      <c r="N47" s="10">
        <f>TI_RPI_RI_E!N47+TI_RPI_BPI_E!N47+TI_RPI_PT_E!N47+TI_RPI_IT_E!N47+TI_RPI_DU_E!N47+TI_RPI_PII_E!N47</f>
        <v>0</v>
      </c>
      <c r="O47" s="10">
        <f>TI_RPI_RI_E!O47+TI_RPI_BPI_E!O47+TI_RPI_PT_E!O47+TI_RPI_IT_E!O47+TI_RPI_DU_E!O47+TI_RPI_PII_E!O47</f>
        <v>0</v>
      </c>
      <c r="P47" s="10">
        <f>TI_RPI_RI_E!P47+TI_RPI_BPI_E!P47+TI_RPI_PT_E!P47+TI_RPI_IT_E!P47+TI_RPI_DU_E!P47+TI_RPI_PII_E!P47</f>
        <v>0</v>
      </c>
      <c r="Q47" s="10">
        <f>TI_RPI_RI_E!Q47+TI_RPI_BPI_E!Q47+TI_RPI_PT_E!Q47+TI_RPI_IT_E!Q47+TI_RPI_DU_E!Q47+TI_RPI_PII_E!Q47</f>
        <v>0</v>
      </c>
      <c r="R47" s="10">
        <f>TI_RPI_RI_E!R47+TI_RPI_BPI_E!R47+TI_RPI_PT_E!R47+TI_RPI_IT_E!R47+TI_RPI_DU_E!R47+TI_RPI_PII_E!R47</f>
        <v>0</v>
      </c>
      <c r="S47" s="10">
        <f>TI_RPI_RI_E!S47+TI_RPI_BPI_E!S47+TI_RPI_PT_E!S47+TI_RPI_IT_E!S47+TI_RPI_DU_E!S47+TI_RPI_PII_E!S47</f>
        <v>0</v>
      </c>
      <c r="T47" s="10">
        <f>TI_RPI_RI_E!T47+TI_RPI_BPI_E!T47+TI_RPI_PT_E!T47+TI_RPI_IT_E!T47+TI_RPI_DU_E!T47+TI_RPI_PII_E!T47</f>
        <v>0</v>
      </c>
      <c r="U47" s="10">
        <f>TI_RPI_RI_E!U47+TI_RPI_BPI_E!U47+TI_RPI_PT_E!U47+TI_RPI_IT_E!U47+TI_RPI_DU_E!U47+TI_RPI_PII_E!U47</f>
        <v>0</v>
      </c>
      <c r="V47" s="10">
        <f>TI_RPI_RI_E!V47+TI_RPI_BPI_E!V47+TI_RPI_PT_E!V47+TI_RPI_IT_E!V47+TI_RPI_DU_E!V47+TI_RPI_PII_E!V47</f>
        <v>0</v>
      </c>
      <c r="W47" s="10">
        <f>TI_RPI_RI_E!W47+TI_RPI_BPI_E!W47+TI_RPI_PT_E!W47+TI_RPI_IT_E!W47+TI_RPI_DU_E!W47+TI_RPI_PII_E!W47</f>
        <v>0</v>
      </c>
      <c r="X47" s="10">
        <f>TI_RPI_RI_E!X47+TI_RPI_BPI_E!X47+TI_RPI_PT_E!X47+TI_RPI_IT_E!X47+TI_RPI_DU_E!X47+TI_RPI_PII_E!X47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TI_RPI_RI_E!C48+TI_RPI_BPI_E!C48+TI_RPI_PT_E!C48+TI_RPI_IT_E!C48+TI_RPI_DU_E!C48+TI_RPI_PII_E!C48</f>
        <v>0</v>
      </c>
      <c r="D48" s="10">
        <f>TI_RPI_RI_E!D48+TI_RPI_BPI_E!D48+TI_RPI_PT_E!D48+TI_RPI_IT_E!D48+TI_RPI_DU_E!D48+TI_RPI_PII_E!D48</f>
        <v>0</v>
      </c>
      <c r="E48" s="10">
        <f>TI_RPI_RI_E!E48+TI_RPI_BPI_E!E48+TI_RPI_PT_E!E48+TI_RPI_IT_E!E48+TI_RPI_DU_E!E48+TI_RPI_PII_E!E48</f>
        <v>0</v>
      </c>
      <c r="F48" s="10">
        <f>TI_RPI_RI_E!F48+TI_RPI_BPI_E!F48+TI_RPI_PT_E!F48+TI_RPI_IT_E!F48+TI_RPI_DU_E!F48+TI_RPI_PII_E!F48</f>
        <v>0</v>
      </c>
      <c r="G48" s="10">
        <f>TI_RPI_RI_E!G48+TI_RPI_BPI_E!G48+TI_RPI_PT_E!G48+TI_RPI_IT_E!G48+TI_RPI_DU_E!G48+TI_RPI_PII_E!G48</f>
        <v>0</v>
      </c>
      <c r="H48" s="10">
        <f>TI_RPI_RI_E!H48+TI_RPI_BPI_E!H48+TI_RPI_PT_E!H48+TI_RPI_IT_E!H48+TI_RPI_DU_E!H48+TI_RPI_PII_E!H48</f>
        <v>0</v>
      </c>
      <c r="I48" s="10">
        <f>TI_RPI_RI_E!I48+TI_RPI_BPI_E!I48+TI_RPI_PT_E!I48+TI_RPI_IT_E!I48+TI_RPI_DU_E!I48+TI_RPI_PII_E!I48</f>
        <v>0</v>
      </c>
      <c r="J48" s="10">
        <f>TI_RPI_RI_E!J48+TI_RPI_BPI_E!J48+TI_RPI_PT_E!J48+TI_RPI_IT_E!J48+TI_RPI_DU_E!J48+TI_RPI_PII_E!J48</f>
        <v>0</v>
      </c>
      <c r="K48" s="10">
        <f>TI_RPI_RI_E!K48+TI_RPI_BPI_E!K48+TI_RPI_PT_E!K48+TI_RPI_IT_E!K48+TI_RPI_DU_E!K48+TI_RPI_PII_E!K48</f>
        <v>0</v>
      </c>
      <c r="L48" s="10">
        <f>TI_RPI_RI_E!L48+TI_RPI_BPI_E!L48+TI_RPI_PT_E!L48+TI_RPI_IT_E!L48+TI_RPI_DU_E!L48+TI_RPI_PII_E!L48</f>
        <v>0</v>
      </c>
      <c r="M48" s="10">
        <f>TI_RPI_RI_E!M48+TI_RPI_BPI_E!M48+TI_RPI_PT_E!M48+TI_RPI_IT_E!M48+TI_RPI_DU_E!M48+TI_RPI_PII_E!M48</f>
        <v>0</v>
      </c>
      <c r="N48" s="10">
        <f>TI_RPI_RI_E!N48+TI_RPI_BPI_E!N48+TI_RPI_PT_E!N48+TI_RPI_IT_E!N48+TI_RPI_DU_E!N48+TI_RPI_PII_E!N48</f>
        <v>0</v>
      </c>
      <c r="O48" s="10">
        <f>TI_RPI_RI_E!O48+TI_RPI_BPI_E!O48+TI_RPI_PT_E!O48+TI_RPI_IT_E!O48+TI_RPI_DU_E!O48+TI_RPI_PII_E!O48</f>
        <v>0</v>
      </c>
      <c r="P48" s="10">
        <f>TI_RPI_RI_E!P48+TI_RPI_BPI_E!P48+TI_RPI_PT_E!P48+TI_RPI_IT_E!P48+TI_RPI_DU_E!P48+TI_RPI_PII_E!P48</f>
        <v>0</v>
      </c>
      <c r="Q48" s="10">
        <f>TI_RPI_RI_E!Q48+TI_RPI_BPI_E!Q48+TI_RPI_PT_E!Q48+TI_RPI_IT_E!Q48+TI_RPI_DU_E!Q48+TI_RPI_PII_E!Q48</f>
        <v>0</v>
      </c>
      <c r="R48" s="10">
        <f>TI_RPI_RI_E!R48+TI_RPI_BPI_E!R48+TI_RPI_PT_E!R48+TI_RPI_IT_E!R48+TI_RPI_DU_E!R48+TI_RPI_PII_E!R48</f>
        <v>0</v>
      </c>
      <c r="S48" s="10">
        <f>TI_RPI_RI_E!S48+TI_RPI_BPI_E!S48+TI_RPI_PT_E!S48+TI_RPI_IT_E!S48+TI_RPI_DU_E!S48+TI_RPI_PII_E!S48</f>
        <v>0</v>
      </c>
      <c r="T48" s="10">
        <f>TI_RPI_RI_E!T48+TI_RPI_BPI_E!T48+TI_RPI_PT_E!T48+TI_RPI_IT_E!T48+TI_RPI_DU_E!T48+TI_RPI_PII_E!T48</f>
        <v>0</v>
      </c>
      <c r="U48" s="10">
        <f>TI_RPI_RI_E!U48+TI_RPI_BPI_E!U48+TI_RPI_PT_E!U48+TI_RPI_IT_E!U48+TI_RPI_DU_E!U48+TI_RPI_PII_E!U48</f>
        <v>0</v>
      </c>
      <c r="V48" s="10">
        <f>TI_RPI_RI_E!V48+TI_RPI_BPI_E!V48+TI_RPI_PT_E!V48+TI_RPI_IT_E!V48+TI_RPI_DU_E!V48+TI_RPI_PII_E!V48</f>
        <v>0</v>
      </c>
      <c r="W48" s="10">
        <f>TI_RPI_RI_E!W48+TI_RPI_BPI_E!W48+TI_RPI_PT_E!W48+TI_RPI_IT_E!W48+TI_RPI_DU_E!W48+TI_RPI_PII_E!W48</f>
        <v>0</v>
      </c>
      <c r="X48" s="10">
        <f>TI_RPI_RI_E!X48+TI_RPI_BPI_E!X48+TI_RPI_PT_E!X48+TI_RPI_IT_E!X48+TI_RPI_DU_E!X48+TI_RPI_PII_E!X48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TI_RPI_RI_E!C49+TI_RPI_BPI_E!C49+TI_RPI_PT_E!C49+TI_RPI_IT_E!C49+TI_RPI_DU_E!C49+TI_RPI_PII_E!C49</f>
        <v>0</v>
      </c>
      <c r="D49" s="10">
        <f>TI_RPI_RI_E!D49+TI_RPI_BPI_E!D49+TI_RPI_PT_E!D49+TI_RPI_IT_E!D49+TI_RPI_DU_E!D49+TI_RPI_PII_E!D49</f>
        <v>0</v>
      </c>
      <c r="E49" s="10">
        <f>TI_RPI_RI_E!E49+TI_RPI_BPI_E!E49+TI_RPI_PT_E!E49+TI_RPI_IT_E!E49+TI_RPI_DU_E!E49+TI_RPI_PII_E!E49</f>
        <v>0</v>
      </c>
      <c r="F49" s="10">
        <f>TI_RPI_RI_E!F49+TI_RPI_BPI_E!F49+TI_RPI_PT_E!F49+TI_RPI_IT_E!F49+TI_RPI_DU_E!F49+TI_RPI_PII_E!F49</f>
        <v>0</v>
      </c>
      <c r="G49" s="10">
        <f>TI_RPI_RI_E!G49+TI_RPI_BPI_E!G49+TI_RPI_PT_E!G49+TI_RPI_IT_E!G49+TI_RPI_DU_E!G49+TI_RPI_PII_E!G49</f>
        <v>0</v>
      </c>
      <c r="H49" s="10">
        <f>TI_RPI_RI_E!H49+TI_RPI_BPI_E!H49+TI_RPI_PT_E!H49+TI_RPI_IT_E!H49+TI_RPI_DU_E!H49+TI_RPI_PII_E!H49</f>
        <v>0</v>
      </c>
      <c r="I49" s="10">
        <f>TI_RPI_RI_E!I49+TI_RPI_BPI_E!I49+TI_RPI_PT_E!I49+TI_RPI_IT_E!I49+TI_RPI_DU_E!I49+TI_RPI_PII_E!I49</f>
        <v>0</v>
      </c>
      <c r="J49" s="10">
        <f>TI_RPI_RI_E!J49+TI_RPI_BPI_E!J49+TI_RPI_PT_E!J49+TI_RPI_IT_E!J49+TI_RPI_DU_E!J49+TI_RPI_PII_E!J49</f>
        <v>0</v>
      </c>
      <c r="K49" s="10">
        <f>TI_RPI_RI_E!K49+TI_RPI_BPI_E!K49+TI_RPI_PT_E!K49+TI_RPI_IT_E!K49+TI_RPI_DU_E!K49+TI_RPI_PII_E!K49</f>
        <v>0</v>
      </c>
      <c r="L49" s="10">
        <f>TI_RPI_RI_E!L49+TI_RPI_BPI_E!L49+TI_RPI_PT_E!L49+TI_RPI_IT_E!L49+TI_RPI_DU_E!L49+TI_RPI_PII_E!L49</f>
        <v>0</v>
      </c>
      <c r="M49" s="10">
        <f>TI_RPI_RI_E!M49+TI_RPI_BPI_E!M49+TI_RPI_PT_E!M49+TI_RPI_IT_E!M49+TI_RPI_DU_E!M49+TI_RPI_PII_E!M49</f>
        <v>0</v>
      </c>
      <c r="N49" s="10">
        <f>TI_RPI_RI_E!N49+TI_RPI_BPI_E!N49+TI_RPI_PT_E!N49+TI_RPI_IT_E!N49+TI_RPI_DU_E!N49+TI_RPI_PII_E!N49</f>
        <v>0</v>
      </c>
      <c r="O49" s="10">
        <f>TI_RPI_RI_E!O49+TI_RPI_BPI_E!O49+TI_RPI_PT_E!O49+TI_RPI_IT_E!O49+TI_RPI_DU_E!O49+TI_RPI_PII_E!O49</f>
        <v>0</v>
      </c>
      <c r="P49" s="10">
        <f>TI_RPI_RI_E!P49+TI_RPI_BPI_E!P49+TI_RPI_PT_E!P49+TI_RPI_IT_E!P49+TI_RPI_DU_E!P49+TI_RPI_PII_E!P49</f>
        <v>0</v>
      </c>
      <c r="Q49" s="10">
        <f>TI_RPI_RI_E!Q49+TI_RPI_BPI_E!Q49+TI_RPI_PT_E!Q49+TI_RPI_IT_E!Q49+TI_RPI_DU_E!Q49+TI_RPI_PII_E!Q49</f>
        <v>0</v>
      </c>
      <c r="R49" s="10">
        <f>TI_RPI_RI_E!R49+TI_RPI_BPI_E!R49+TI_RPI_PT_E!R49+TI_RPI_IT_E!R49+TI_RPI_DU_E!R49+TI_RPI_PII_E!R49</f>
        <v>0</v>
      </c>
      <c r="S49" s="10">
        <f>TI_RPI_RI_E!S49+TI_RPI_BPI_E!S49+TI_RPI_PT_E!S49+TI_RPI_IT_E!S49+TI_RPI_DU_E!S49+TI_RPI_PII_E!S49</f>
        <v>0</v>
      </c>
      <c r="T49" s="10">
        <f>TI_RPI_RI_E!T49+TI_RPI_BPI_E!T49+TI_RPI_PT_E!T49+TI_RPI_IT_E!T49+TI_RPI_DU_E!T49+TI_RPI_PII_E!T49</f>
        <v>0</v>
      </c>
      <c r="U49" s="10">
        <f>TI_RPI_RI_E!U49+TI_RPI_BPI_E!U49+TI_RPI_PT_E!U49+TI_RPI_IT_E!U49+TI_RPI_DU_E!U49+TI_RPI_PII_E!U49</f>
        <v>0</v>
      </c>
      <c r="V49" s="10">
        <f>TI_RPI_RI_E!V49+TI_RPI_BPI_E!V49+TI_RPI_PT_E!V49+TI_RPI_IT_E!V49+TI_RPI_DU_E!V49+TI_RPI_PII_E!V49</f>
        <v>0</v>
      </c>
      <c r="W49" s="10">
        <f>TI_RPI_RI_E!W49+TI_RPI_BPI_E!W49+TI_RPI_PT_E!W49+TI_RPI_IT_E!W49+TI_RPI_DU_E!W49+TI_RPI_PII_E!W49</f>
        <v>0</v>
      </c>
      <c r="X49" s="10">
        <f>TI_RPI_RI_E!X49+TI_RPI_BPI_E!X49+TI_RPI_PT_E!X49+TI_RPI_IT_E!X49+TI_RPI_DU_E!X49+TI_RPI_PII_E!X49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TI_RPI_RI_E!C50+TI_RPI_BPI_E!C50+TI_RPI_PT_E!C50+TI_RPI_IT_E!C50+TI_RPI_DU_E!C50+TI_RPI_PII_E!C50</f>
        <v>97.936371453138435</v>
      </c>
      <c r="D50" s="10">
        <f>TI_RPI_RI_E!D50+TI_RPI_BPI_E!D50+TI_RPI_PT_E!D50+TI_RPI_IT_E!D50+TI_RPI_DU_E!D50+TI_RPI_PII_E!D50</f>
        <v>166.10782459157355</v>
      </c>
      <c r="E50" s="10">
        <f>TI_RPI_RI_E!E50+TI_RPI_BPI_E!E50+TI_RPI_PT_E!E50+TI_RPI_IT_E!E50+TI_RPI_DU_E!E50+TI_RPI_PII_E!E50</f>
        <v>215.07592433361992</v>
      </c>
      <c r="F50" s="10">
        <f>TI_RPI_RI_E!F50+TI_RPI_BPI_E!F50+TI_RPI_PT_E!F50+TI_RPI_IT_E!F50+TI_RPI_DU_E!F50+TI_RPI_PII_E!F50</f>
        <v>85.454256233877899</v>
      </c>
      <c r="G50" s="10">
        <f>TI_RPI_RI_E!G50+TI_RPI_BPI_E!G50+TI_RPI_PT_E!G50+TI_RPI_IT_E!G50+TI_RPI_DU_E!G50+TI_RPI_PII_E!G50</f>
        <v>262.28271711091992</v>
      </c>
      <c r="H50" s="10">
        <f>TI_RPI_RI_E!H50+TI_RPI_BPI_E!H50+TI_RPI_PT_E!H50+TI_RPI_IT_E!H50+TI_RPI_DU_E!H50+TI_RPI_PII_E!H50</f>
        <v>272.73215821152183</v>
      </c>
      <c r="I50" s="10">
        <f>TI_RPI_RI_E!I50+TI_RPI_BPI_E!I50+TI_RPI_PT_E!I50+TI_RPI_IT_E!I50+TI_RPI_DU_E!I50+TI_RPI_PII_E!I50</f>
        <v>115.9895098882201</v>
      </c>
      <c r="J50" s="10">
        <f>TI_RPI_RI_E!J50+TI_RPI_BPI_E!J50+TI_RPI_PT_E!J50+TI_RPI_IT_E!J50+TI_RPI_DU_E!J50+TI_RPI_PII_E!J50</f>
        <v>0</v>
      </c>
      <c r="K50" s="10">
        <f>TI_RPI_RI_E!K50+TI_RPI_BPI_E!K50+TI_RPI_PT_E!K50+TI_RPI_IT_E!K50+TI_RPI_DU_E!K50+TI_RPI_PII_E!K50</f>
        <v>90.91074806534823</v>
      </c>
      <c r="L50" s="10">
        <f>TI_RPI_RI_E!L50+TI_RPI_BPI_E!L50+TI_RPI_PT_E!L50+TI_RPI_IT_E!L50+TI_RPI_DU_E!L50+TI_RPI_PII_E!L50</f>
        <v>192.2709372312984</v>
      </c>
      <c r="M50" s="10">
        <f>TI_RPI_RI_E!M50+TI_RPI_BPI_E!M50+TI_RPI_PT_E!M50+TI_RPI_IT_E!M50+TI_RPI_DU_E!M50+TI_RPI_PII_E!M50</f>
        <v>95.090541702493553</v>
      </c>
      <c r="N50" s="10">
        <f>TI_RPI_RI_E!N50+TI_RPI_BPI_E!N50+TI_RPI_PT_E!N50+TI_RPI_IT_E!N50+TI_RPI_DU_E!N50+TI_RPI_PII_E!N50</f>
        <v>74.191487532244196</v>
      </c>
      <c r="O50" s="10">
        <f>TI_RPI_RI_E!O50+TI_RPI_BPI_E!O50+TI_RPI_PT_E!O50+TI_RPI_IT_E!O50+TI_RPI_DU_E!O50+TI_RPI_PII_E!O50</f>
        <v>81.506190885640578</v>
      </c>
      <c r="P50" s="10">
        <f>TI_RPI_RI_E!P50+TI_RPI_BPI_E!P50+TI_RPI_PT_E!P50+TI_RPI_IT_E!P50+TI_RPI_DU_E!P50+TI_RPI_PII_E!P50</f>
        <v>191.2259673258813</v>
      </c>
      <c r="Q50" s="10">
        <f>TI_RPI_RI_E!Q50+TI_RPI_BPI_E!Q50+TI_RPI_PT_E!Q50+TI_RPI_IT_E!Q50+TI_RPI_DU_E!Q50+TI_RPI_PII_E!Q50</f>
        <v>111.8097162510748</v>
      </c>
      <c r="R50" s="10">
        <f>TI_RPI_RI_E!R50+TI_RPI_BPI_E!R50+TI_RPI_PT_E!R50+TI_RPI_IT_E!R50+TI_RPI_DU_E!R50+TI_RPI_PII_E!R50</f>
        <v>86.730954428202921</v>
      </c>
      <c r="S50" s="10">
        <f>TI_RPI_RI_E!S50+TI_RPI_BPI_E!S50+TI_RPI_PT_E!S50+TI_RPI_IT_E!S50+TI_RPI_DU_E!S50+TI_RPI_PII_E!S50</f>
        <v>67.921840068787617</v>
      </c>
      <c r="T50" s="10">
        <f>TI_RPI_RI_E!T50+TI_RPI_BPI_E!T50+TI_RPI_PT_E!T50+TI_RPI_IT_E!T50+TI_RPI_DU_E!T50+TI_RPI_PII_E!T50</f>
        <v>53.347893379191753</v>
      </c>
      <c r="U50" s="10">
        <f>TI_RPI_RI_E!U50+TI_RPI_BPI_E!U50+TI_RPI_PT_E!U50+TI_RPI_IT_E!U50+TI_RPI_DU_E!U50+TI_RPI_PII_E!U50</f>
        <v>39.196130696474633</v>
      </c>
      <c r="V50" s="10">
        <f>TI_RPI_RI_E!V50+TI_RPI_BPI_E!V50+TI_RPI_PT_E!V50+TI_RPI_IT_E!V50+TI_RPI_DU_E!V50+TI_RPI_PII_E!V50</f>
        <v>56.289423903697333</v>
      </c>
      <c r="W50" s="10">
        <f>TI_RPI_RI_E!W50+TI_RPI_BPI_E!W50+TI_RPI_PT_E!W50+TI_RPI_IT_E!W50+TI_RPI_DU_E!W50+TI_RPI_PII_E!W50</f>
        <v>63.499570077386068</v>
      </c>
      <c r="X50" s="10">
        <f>TI_RPI_RI_E!X50+TI_RPI_BPI_E!X50+TI_RPI_PT_E!X50+TI_RPI_IT_E!X50+TI_RPI_DU_E!X50+TI_RPI_PII_E!X50</f>
        <v>83.239724849527079</v>
      </c>
    </row>
    <row r="51" spans="1:24" ht="11.25" customHeight="1" x14ac:dyDescent="0.2">
      <c r="A51" s="35" t="s">
        <v>89</v>
      </c>
      <c r="B51" s="36" t="s">
        <v>90</v>
      </c>
      <c r="C51" s="37">
        <f>TI_RPI_RI_E!C51+TI_RPI_BPI_E!C51+TI_RPI_PT_E!C51+TI_RPI_IT_E!C51+TI_RPI_DU_E!C51+TI_RPI_PII_E!C51</f>
        <v>0</v>
      </c>
      <c r="D51" s="37">
        <f>TI_RPI_RI_E!D51+TI_RPI_BPI_E!D51+TI_RPI_PT_E!D51+TI_RPI_IT_E!D51+TI_RPI_DU_E!D51+TI_RPI_PII_E!D51</f>
        <v>0</v>
      </c>
      <c r="E51" s="37">
        <f>TI_RPI_RI_E!E51+TI_RPI_BPI_E!E51+TI_RPI_PT_E!E51+TI_RPI_IT_E!E51+TI_RPI_DU_E!E51+TI_RPI_PII_E!E51</f>
        <v>0</v>
      </c>
      <c r="F51" s="37">
        <f>TI_RPI_RI_E!F51+TI_RPI_BPI_E!F51+TI_RPI_PT_E!F51+TI_RPI_IT_E!F51+TI_RPI_DU_E!F51+TI_RPI_PII_E!F51</f>
        <v>0</v>
      </c>
      <c r="G51" s="37">
        <f>TI_RPI_RI_E!G51+TI_RPI_BPI_E!G51+TI_RPI_PT_E!G51+TI_RPI_IT_E!G51+TI_RPI_DU_E!G51+TI_RPI_PII_E!G51</f>
        <v>0</v>
      </c>
      <c r="H51" s="37">
        <f>TI_RPI_RI_E!H51+TI_RPI_BPI_E!H51+TI_RPI_PT_E!H51+TI_RPI_IT_E!H51+TI_RPI_DU_E!H51+TI_RPI_PII_E!H51</f>
        <v>0</v>
      </c>
      <c r="I51" s="37">
        <f>TI_RPI_RI_E!I51+TI_RPI_BPI_E!I51+TI_RPI_PT_E!I51+TI_RPI_IT_E!I51+TI_RPI_DU_E!I51+TI_RPI_PII_E!I51</f>
        <v>0</v>
      </c>
      <c r="J51" s="37">
        <f>TI_RPI_RI_E!J51+TI_RPI_BPI_E!J51+TI_RPI_PT_E!J51+TI_RPI_IT_E!J51+TI_RPI_DU_E!J51+TI_RPI_PII_E!J51</f>
        <v>0</v>
      </c>
      <c r="K51" s="37">
        <f>TI_RPI_RI_E!K51+TI_RPI_BPI_E!K51+TI_RPI_PT_E!K51+TI_RPI_IT_E!K51+TI_RPI_DU_E!K51+TI_RPI_PII_E!K51</f>
        <v>0</v>
      </c>
      <c r="L51" s="37">
        <f>TI_RPI_RI_E!L51+TI_RPI_BPI_E!L51+TI_RPI_PT_E!L51+TI_RPI_IT_E!L51+TI_RPI_DU_E!L51+TI_RPI_PII_E!L51</f>
        <v>0</v>
      </c>
      <c r="M51" s="37">
        <f>TI_RPI_RI_E!M51+TI_RPI_BPI_E!M51+TI_RPI_PT_E!M51+TI_RPI_IT_E!M51+TI_RPI_DU_E!M51+TI_RPI_PII_E!M51</f>
        <v>0</v>
      </c>
      <c r="N51" s="37">
        <f>TI_RPI_RI_E!N51+TI_RPI_BPI_E!N51+TI_RPI_PT_E!N51+TI_RPI_IT_E!N51+TI_RPI_DU_E!N51+TI_RPI_PII_E!N51</f>
        <v>0</v>
      </c>
      <c r="O51" s="37">
        <f>TI_RPI_RI_E!O51+TI_RPI_BPI_E!O51+TI_RPI_PT_E!O51+TI_RPI_IT_E!O51+TI_RPI_DU_E!O51+TI_RPI_PII_E!O51</f>
        <v>0</v>
      </c>
      <c r="P51" s="37">
        <f>TI_RPI_RI_E!P51+TI_RPI_BPI_E!P51+TI_RPI_PT_E!P51+TI_RPI_IT_E!P51+TI_RPI_DU_E!P51+TI_RPI_PII_E!P51</f>
        <v>0</v>
      </c>
      <c r="Q51" s="37">
        <f>TI_RPI_RI_E!Q51+TI_RPI_BPI_E!Q51+TI_RPI_PT_E!Q51+TI_RPI_IT_E!Q51+TI_RPI_DU_E!Q51+TI_RPI_PII_E!Q51</f>
        <v>0</v>
      </c>
      <c r="R51" s="37">
        <f>TI_RPI_RI_E!R51+TI_RPI_BPI_E!R51+TI_RPI_PT_E!R51+TI_RPI_IT_E!R51+TI_RPI_DU_E!R51+TI_RPI_PII_E!R51</f>
        <v>0</v>
      </c>
      <c r="S51" s="37">
        <f>TI_RPI_RI_E!S51+TI_RPI_BPI_E!S51+TI_RPI_PT_E!S51+TI_RPI_IT_E!S51+TI_RPI_DU_E!S51+TI_RPI_PII_E!S51</f>
        <v>0</v>
      </c>
      <c r="T51" s="37">
        <f>TI_RPI_RI_E!T51+TI_RPI_BPI_E!T51+TI_RPI_PT_E!T51+TI_RPI_IT_E!T51+TI_RPI_DU_E!T51+TI_RPI_PII_E!T51</f>
        <v>0</v>
      </c>
      <c r="U51" s="37">
        <f>TI_RPI_RI_E!U51+TI_RPI_BPI_E!U51+TI_RPI_PT_E!U51+TI_RPI_IT_E!U51+TI_RPI_DU_E!U51+TI_RPI_PII_E!U51</f>
        <v>0</v>
      </c>
      <c r="V51" s="37">
        <f>TI_RPI_RI_E!V51+TI_RPI_BPI_E!V51+TI_RPI_PT_E!V51+TI_RPI_IT_E!V51+TI_RPI_DU_E!V51+TI_RPI_PII_E!V51</f>
        <v>0</v>
      </c>
      <c r="W51" s="37">
        <f>TI_RPI_RI_E!W51+TI_RPI_BPI_E!W51+TI_RPI_PT_E!W51+TI_RPI_IT_E!W51+TI_RPI_DU_E!W51+TI_RPI_PII_E!W51</f>
        <v>0</v>
      </c>
      <c r="X51" s="37">
        <f>TI_RPI_RI_E!X51+TI_RPI_BPI_E!X51+TI_RPI_PT_E!X51+TI_RPI_IT_E!X51+TI_RPI_DU_E!X51+TI_RPI_PII_E!X51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TI_RPI_RI_E!C53+TI_RPI_BPI_E!C53+TI_RPI_PT_E!C53+TI_RPI_IT_E!C53+TI_RPI_DU_E!C53+TI_RPI_PII_E!C53</f>
        <v>0</v>
      </c>
      <c r="D53" s="10">
        <f>TI_RPI_RI_E!D53+TI_RPI_BPI_E!D53+TI_RPI_PT_E!D53+TI_RPI_IT_E!D53+TI_RPI_DU_E!D53+TI_RPI_PII_E!D53</f>
        <v>0</v>
      </c>
      <c r="E53" s="10">
        <f>TI_RPI_RI_E!E53+TI_RPI_BPI_E!E53+TI_RPI_PT_E!E53+TI_RPI_IT_E!E53+TI_RPI_DU_E!E53+TI_RPI_PII_E!E53</f>
        <v>0</v>
      </c>
      <c r="F53" s="10">
        <f>TI_RPI_RI_E!F53+TI_RPI_BPI_E!F53+TI_RPI_PT_E!F53+TI_RPI_IT_E!F53+TI_RPI_DU_E!F53+TI_RPI_PII_E!F53</f>
        <v>0</v>
      </c>
      <c r="G53" s="10">
        <f>TI_RPI_RI_E!G53+TI_RPI_BPI_E!G53+TI_RPI_PT_E!G53+TI_RPI_IT_E!G53+TI_RPI_DU_E!G53+TI_RPI_PII_E!G53</f>
        <v>0</v>
      </c>
      <c r="H53" s="10">
        <f>TI_RPI_RI_E!H53+TI_RPI_BPI_E!H53+TI_RPI_PT_E!H53+TI_RPI_IT_E!H53+TI_RPI_DU_E!H53+TI_RPI_PII_E!H53</f>
        <v>0</v>
      </c>
      <c r="I53" s="10">
        <f>TI_RPI_RI_E!I53+TI_RPI_BPI_E!I53+TI_RPI_PT_E!I53+TI_RPI_IT_E!I53+TI_RPI_DU_E!I53+TI_RPI_PII_E!I53</f>
        <v>0</v>
      </c>
      <c r="J53" s="10">
        <f>TI_RPI_RI_E!J53+TI_RPI_BPI_E!J53+TI_RPI_PT_E!J53+TI_RPI_IT_E!J53+TI_RPI_DU_E!J53+TI_RPI_PII_E!J53</f>
        <v>0</v>
      </c>
      <c r="K53" s="10">
        <f>TI_RPI_RI_E!K53+TI_RPI_BPI_E!K53+TI_RPI_PT_E!K53+TI_RPI_IT_E!K53+TI_RPI_DU_E!K53+TI_RPI_PII_E!K53</f>
        <v>0</v>
      </c>
      <c r="L53" s="10">
        <f>TI_RPI_RI_E!L53+TI_RPI_BPI_E!L53+TI_RPI_PT_E!L53+TI_RPI_IT_E!L53+TI_RPI_DU_E!L53+TI_RPI_PII_E!L53</f>
        <v>0</v>
      </c>
      <c r="M53" s="10">
        <f>TI_RPI_RI_E!M53+TI_RPI_BPI_E!M53+TI_RPI_PT_E!M53+TI_RPI_IT_E!M53+TI_RPI_DU_E!M53+TI_RPI_PII_E!M53</f>
        <v>0</v>
      </c>
      <c r="N53" s="10">
        <f>TI_RPI_RI_E!N53+TI_RPI_BPI_E!N53+TI_RPI_PT_E!N53+TI_RPI_IT_E!N53+TI_RPI_DU_E!N53+TI_RPI_PII_E!N53</f>
        <v>0</v>
      </c>
      <c r="O53" s="10">
        <f>TI_RPI_RI_E!O53+TI_RPI_BPI_E!O53+TI_RPI_PT_E!O53+TI_RPI_IT_E!O53+TI_RPI_DU_E!O53+TI_RPI_PII_E!O53</f>
        <v>0</v>
      </c>
      <c r="P53" s="10">
        <f>TI_RPI_RI_E!P53+TI_RPI_BPI_E!P53+TI_RPI_PT_E!P53+TI_RPI_IT_E!P53+TI_RPI_DU_E!P53+TI_RPI_PII_E!P53</f>
        <v>0</v>
      </c>
      <c r="Q53" s="10">
        <f>TI_RPI_RI_E!Q53+TI_RPI_BPI_E!Q53+TI_RPI_PT_E!Q53+TI_RPI_IT_E!Q53+TI_RPI_DU_E!Q53+TI_RPI_PII_E!Q53</f>
        <v>0</v>
      </c>
      <c r="R53" s="10">
        <f>TI_RPI_RI_E!R53+TI_RPI_BPI_E!R53+TI_RPI_PT_E!R53+TI_RPI_IT_E!R53+TI_RPI_DU_E!R53+TI_RPI_PII_E!R53</f>
        <v>0</v>
      </c>
      <c r="S53" s="10">
        <f>TI_RPI_RI_E!S53+TI_RPI_BPI_E!S53+TI_RPI_PT_E!S53+TI_RPI_IT_E!S53+TI_RPI_DU_E!S53+TI_RPI_PII_E!S53</f>
        <v>0</v>
      </c>
      <c r="T53" s="10">
        <f>TI_RPI_RI_E!T53+TI_RPI_BPI_E!T53+TI_RPI_PT_E!T53+TI_RPI_IT_E!T53+TI_RPI_DU_E!T53+TI_RPI_PII_E!T53</f>
        <v>0</v>
      </c>
      <c r="U53" s="10">
        <f>TI_RPI_RI_E!U53+TI_RPI_BPI_E!U53+TI_RPI_PT_E!U53+TI_RPI_IT_E!U53+TI_RPI_DU_E!U53+TI_RPI_PII_E!U53</f>
        <v>0</v>
      </c>
      <c r="V53" s="10">
        <f>TI_RPI_RI_E!V53+TI_RPI_BPI_E!V53+TI_RPI_PT_E!V53+TI_RPI_IT_E!V53+TI_RPI_DU_E!V53+TI_RPI_PII_E!V53</f>
        <v>0</v>
      </c>
      <c r="W53" s="10">
        <f>TI_RPI_RI_E!W53+TI_RPI_BPI_E!W53+TI_RPI_PT_E!W53+TI_RPI_IT_E!W53+TI_RPI_DU_E!W53+TI_RPI_PII_E!W53</f>
        <v>0</v>
      </c>
      <c r="X53" s="10">
        <f>TI_RPI_RI_E!X53+TI_RPI_BPI_E!X53+TI_RPI_PT_E!X53+TI_RPI_IT_E!X53+TI_RPI_DU_E!X53+TI_RPI_PII_E!X53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TI_RPI_RI_E!C54+TI_RPI_BPI_E!C54+TI_RPI_PT_E!C54+TI_RPI_IT_E!C54+TI_RPI_DU_E!C54+TI_RPI_PII_E!C54</f>
        <v>0</v>
      </c>
      <c r="D54" s="10">
        <f>TI_RPI_RI_E!D54+TI_RPI_BPI_E!D54+TI_RPI_PT_E!D54+TI_RPI_IT_E!D54+TI_RPI_DU_E!D54+TI_RPI_PII_E!D54</f>
        <v>0</v>
      </c>
      <c r="E54" s="10">
        <f>TI_RPI_RI_E!E54+TI_RPI_BPI_E!E54+TI_RPI_PT_E!E54+TI_RPI_IT_E!E54+TI_RPI_DU_E!E54+TI_RPI_PII_E!E54</f>
        <v>0</v>
      </c>
      <c r="F54" s="10">
        <f>TI_RPI_RI_E!F54+TI_RPI_BPI_E!F54+TI_RPI_PT_E!F54+TI_RPI_IT_E!F54+TI_RPI_DU_E!F54+TI_RPI_PII_E!F54</f>
        <v>0</v>
      </c>
      <c r="G54" s="10">
        <f>TI_RPI_RI_E!G54+TI_RPI_BPI_E!G54+TI_RPI_PT_E!G54+TI_RPI_IT_E!G54+TI_RPI_DU_E!G54+TI_RPI_PII_E!G54</f>
        <v>0</v>
      </c>
      <c r="H54" s="10">
        <f>TI_RPI_RI_E!H54+TI_RPI_BPI_E!H54+TI_RPI_PT_E!H54+TI_RPI_IT_E!H54+TI_RPI_DU_E!H54+TI_RPI_PII_E!H54</f>
        <v>0</v>
      </c>
      <c r="I54" s="10">
        <f>TI_RPI_RI_E!I54+TI_RPI_BPI_E!I54+TI_RPI_PT_E!I54+TI_RPI_IT_E!I54+TI_RPI_DU_E!I54+TI_RPI_PII_E!I54</f>
        <v>0</v>
      </c>
      <c r="J54" s="10">
        <f>TI_RPI_RI_E!J54+TI_RPI_BPI_E!J54+TI_RPI_PT_E!J54+TI_RPI_IT_E!J54+TI_RPI_DU_E!J54+TI_RPI_PII_E!J54</f>
        <v>0</v>
      </c>
      <c r="K54" s="10">
        <f>TI_RPI_RI_E!K54+TI_RPI_BPI_E!K54+TI_RPI_PT_E!K54+TI_RPI_IT_E!K54+TI_RPI_DU_E!K54+TI_RPI_PII_E!K54</f>
        <v>0</v>
      </c>
      <c r="L54" s="10">
        <f>TI_RPI_RI_E!L54+TI_RPI_BPI_E!L54+TI_RPI_PT_E!L54+TI_RPI_IT_E!L54+TI_RPI_DU_E!L54+TI_RPI_PII_E!L54</f>
        <v>0</v>
      </c>
      <c r="M54" s="10">
        <f>TI_RPI_RI_E!M54+TI_RPI_BPI_E!M54+TI_RPI_PT_E!M54+TI_RPI_IT_E!M54+TI_RPI_DU_E!M54+TI_RPI_PII_E!M54</f>
        <v>0</v>
      </c>
      <c r="N54" s="10">
        <f>TI_RPI_RI_E!N54+TI_RPI_BPI_E!N54+TI_RPI_PT_E!N54+TI_RPI_IT_E!N54+TI_RPI_DU_E!N54+TI_RPI_PII_E!N54</f>
        <v>0</v>
      </c>
      <c r="O54" s="10">
        <f>TI_RPI_RI_E!O54+TI_RPI_BPI_E!O54+TI_RPI_PT_E!O54+TI_RPI_IT_E!O54+TI_RPI_DU_E!O54+TI_RPI_PII_E!O54</f>
        <v>0</v>
      </c>
      <c r="P54" s="10">
        <f>TI_RPI_RI_E!P54+TI_RPI_BPI_E!P54+TI_RPI_PT_E!P54+TI_RPI_IT_E!P54+TI_RPI_DU_E!P54+TI_RPI_PII_E!P54</f>
        <v>0</v>
      </c>
      <c r="Q54" s="10">
        <f>TI_RPI_RI_E!Q54+TI_RPI_BPI_E!Q54+TI_RPI_PT_E!Q54+TI_RPI_IT_E!Q54+TI_RPI_DU_E!Q54+TI_RPI_PII_E!Q54</f>
        <v>0</v>
      </c>
      <c r="R54" s="10">
        <f>TI_RPI_RI_E!R54+TI_RPI_BPI_E!R54+TI_RPI_PT_E!R54+TI_RPI_IT_E!R54+TI_RPI_DU_E!R54+TI_RPI_PII_E!R54</f>
        <v>0</v>
      </c>
      <c r="S54" s="10">
        <f>TI_RPI_RI_E!S54+TI_RPI_BPI_E!S54+TI_RPI_PT_E!S54+TI_RPI_IT_E!S54+TI_RPI_DU_E!S54+TI_RPI_PII_E!S54</f>
        <v>0</v>
      </c>
      <c r="T54" s="10">
        <f>TI_RPI_RI_E!T54+TI_RPI_BPI_E!T54+TI_RPI_PT_E!T54+TI_RPI_IT_E!T54+TI_RPI_DU_E!T54+TI_RPI_PII_E!T54</f>
        <v>0</v>
      </c>
      <c r="U54" s="10">
        <f>TI_RPI_RI_E!U54+TI_RPI_BPI_E!U54+TI_RPI_PT_E!U54+TI_RPI_IT_E!U54+TI_RPI_DU_E!U54+TI_RPI_PII_E!U54</f>
        <v>0</v>
      </c>
      <c r="V54" s="10">
        <f>TI_RPI_RI_E!V54+TI_RPI_BPI_E!V54+TI_RPI_PT_E!V54+TI_RPI_IT_E!V54+TI_RPI_DU_E!V54+TI_RPI_PII_E!V54</f>
        <v>0</v>
      </c>
      <c r="W54" s="10">
        <f>TI_RPI_RI_E!W54+TI_RPI_BPI_E!W54+TI_RPI_PT_E!W54+TI_RPI_IT_E!W54+TI_RPI_DU_E!W54+TI_RPI_PII_E!W54</f>
        <v>0</v>
      </c>
      <c r="X54" s="10">
        <f>TI_RPI_RI_E!X54+TI_RPI_BPI_E!X54+TI_RPI_PT_E!X54+TI_RPI_IT_E!X54+TI_RPI_DU_E!X54+TI_RPI_PII_E!X54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TI_RPI_RI_E!C55+TI_RPI_BPI_E!C55+TI_RPI_PT_E!C55+TI_RPI_IT_E!C55+TI_RPI_DU_E!C55+TI_RPI_PII_E!C55</f>
        <v>0</v>
      </c>
      <c r="D55" s="10">
        <f>TI_RPI_RI_E!D55+TI_RPI_BPI_E!D55+TI_RPI_PT_E!D55+TI_RPI_IT_E!D55+TI_RPI_DU_E!D55+TI_RPI_PII_E!D55</f>
        <v>0</v>
      </c>
      <c r="E55" s="10">
        <f>TI_RPI_RI_E!E55+TI_RPI_BPI_E!E55+TI_RPI_PT_E!E55+TI_RPI_IT_E!E55+TI_RPI_DU_E!E55+TI_RPI_PII_E!E55</f>
        <v>0</v>
      </c>
      <c r="F55" s="10">
        <f>TI_RPI_RI_E!F55+TI_RPI_BPI_E!F55+TI_RPI_PT_E!F55+TI_RPI_IT_E!F55+TI_RPI_DU_E!F55+TI_RPI_PII_E!F55</f>
        <v>0</v>
      </c>
      <c r="G55" s="10">
        <f>TI_RPI_RI_E!G55+TI_RPI_BPI_E!G55+TI_RPI_PT_E!G55+TI_RPI_IT_E!G55+TI_RPI_DU_E!G55+TI_RPI_PII_E!G55</f>
        <v>0</v>
      </c>
      <c r="H55" s="10">
        <f>TI_RPI_RI_E!H55+TI_RPI_BPI_E!H55+TI_RPI_PT_E!H55+TI_RPI_IT_E!H55+TI_RPI_DU_E!H55+TI_RPI_PII_E!H55</f>
        <v>0</v>
      </c>
      <c r="I55" s="10">
        <f>TI_RPI_RI_E!I55+TI_RPI_BPI_E!I55+TI_RPI_PT_E!I55+TI_RPI_IT_E!I55+TI_RPI_DU_E!I55+TI_RPI_PII_E!I55</f>
        <v>0</v>
      </c>
      <c r="J55" s="10">
        <f>TI_RPI_RI_E!J55+TI_RPI_BPI_E!J55+TI_RPI_PT_E!J55+TI_RPI_IT_E!J55+TI_RPI_DU_E!J55+TI_RPI_PII_E!J55</f>
        <v>0</v>
      </c>
      <c r="K55" s="10">
        <f>TI_RPI_RI_E!K55+TI_RPI_BPI_E!K55+TI_RPI_PT_E!K55+TI_RPI_IT_E!K55+TI_RPI_DU_E!K55+TI_RPI_PII_E!K55</f>
        <v>0</v>
      </c>
      <c r="L55" s="10">
        <f>TI_RPI_RI_E!L55+TI_RPI_BPI_E!L55+TI_RPI_PT_E!L55+TI_RPI_IT_E!L55+TI_RPI_DU_E!L55+TI_RPI_PII_E!L55</f>
        <v>0</v>
      </c>
      <c r="M55" s="10">
        <f>TI_RPI_RI_E!M55+TI_RPI_BPI_E!M55+TI_RPI_PT_E!M55+TI_RPI_IT_E!M55+TI_RPI_DU_E!M55+TI_RPI_PII_E!M55</f>
        <v>0</v>
      </c>
      <c r="N55" s="10">
        <f>TI_RPI_RI_E!N55+TI_RPI_BPI_E!N55+TI_RPI_PT_E!N55+TI_RPI_IT_E!N55+TI_RPI_DU_E!N55+TI_RPI_PII_E!N55</f>
        <v>0</v>
      </c>
      <c r="O55" s="10">
        <f>TI_RPI_RI_E!O55+TI_RPI_BPI_E!O55+TI_RPI_PT_E!O55+TI_RPI_IT_E!O55+TI_RPI_DU_E!O55+TI_RPI_PII_E!O55</f>
        <v>0</v>
      </c>
      <c r="P55" s="10">
        <f>TI_RPI_RI_E!P55+TI_RPI_BPI_E!P55+TI_RPI_PT_E!P55+TI_RPI_IT_E!P55+TI_RPI_DU_E!P55+TI_RPI_PII_E!P55</f>
        <v>0</v>
      </c>
      <c r="Q55" s="10">
        <f>TI_RPI_RI_E!Q55+TI_RPI_BPI_E!Q55+TI_RPI_PT_E!Q55+TI_RPI_IT_E!Q55+TI_RPI_DU_E!Q55+TI_RPI_PII_E!Q55</f>
        <v>0</v>
      </c>
      <c r="R55" s="10">
        <f>TI_RPI_RI_E!R55+TI_RPI_BPI_E!R55+TI_RPI_PT_E!R55+TI_RPI_IT_E!R55+TI_RPI_DU_E!R55+TI_RPI_PII_E!R55</f>
        <v>0</v>
      </c>
      <c r="S55" s="10">
        <f>TI_RPI_RI_E!S55+TI_RPI_BPI_E!S55+TI_RPI_PT_E!S55+TI_RPI_IT_E!S55+TI_RPI_DU_E!S55+TI_RPI_PII_E!S55</f>
        <v>0</v>
      </c>
      <c r="T55" s="10">
        <f>TI_RPI_RI_E!T55+TI_RPI_BPI_E!T55+TI_RPI_PT_E!T55+TI_RPI_IT_E!T55+TI_RPI_DU_E!T55+TI_RPI_PII_E!T55</f>
        <v>0</v>
      </c>
      <c r="U55" s="10">
        <f>TI_RPI_RI_E!U55+TI_RPI_BPI_E!U55+TI_RPI_PT_E!U55+TI_RPI_IT_E!U55+TI_RPI_DU_E!U55+TI_RPI_PII_E!U55</f>
        <v>0</v>
      </c>
      <c r="V55" s="10">
        <f>TI_RPI_RI_E!V55+TI_RPI_BPI_E!V55+TI_RPI_PT_E!V55+TI_RPI_IT_E!V55+TI_RPI_DU_E!V55+TI_RPI_PII_E!V55</f>
        <v>0</v>
      </c>
      <c r="W55" s="10">
        <f>TI_RPI_RI_E!W55+TI_RPI_BPI_E!W55+TI_RPI_PT_E!W55+TI_RPI_IT_E!W55+TI_RPI_DU_E!W55+TI_RPI_PII_E!W55</f>
        <v>0</v>
      </c>
      <c r="X55" s="10">
        <f>TI_RPI_RI_E!X55+TI_RPI_BPI_E!X55+TI_RPI_PT_E!X55+TI_RPI_IT_E!X55+TI_RPI_DU_E!X55+TI_RPI_PII_E!X55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TI_RPI_RI_E!C56+TI_RPI_BPI_E!C56+TI_RPI_PT_E!C56+TI_RPI_IT_E!C56+TI_RPI_DU_E!C56+TI_RPI_PII_E!C56</f>
        <v>0</v>
      </c>
      <c r="D56" s="10">
        <f>TI_RPI_RI_E!D56+TI_RPI_BPI_E!D56+TI_RPI_PT_E!D56+TI_RPI_IT_E!D56+TI_RPI_DU_E!D56+TI_RPI_PII_E!D56</f>
        <v>0</v>
      </c>
      <c r="E56" s="10">
        <f>TI_RPI_RI_E!E56+TI_RPI_BPI_E!E56+TI_RPI_PT_E!E56+TI_RPI_IT_E!E56+TI_RPI_DU_E!E56+TI_RPI_PII_E!E56</f>
        <v>0</v>
      </c>
      <c r="F56" s="10">
        <f>TI_RPI_RI_E!F56+TI_RPI_BPI_E!F56+TI_RPI_PT_E!F56+TI_RPI_IT_E!F56+TI_RPI_DU_E!F56+TI_RPI_PII_E!F56</f>
        <v>0</v>
      </c>
      <c r="G56" s="10">
        <f>TI_RPI_RI_E!G56+TI_RPI_BPI_E!G56+TI_RPI_PT_E!G56+TI_RPI_IT_E!G56+TI_RPI_DU_E!G56+TI_RPI_PII_E!G56</f>
        <v>0</v>
      </c>
      <c r="H56" s="10">
        <f>TI_RPI_RI_E!H56+TI_RPI_BPI_E!H56+TI_RPI_PT_E!H56+TI_RPI_IT_E!H56+TI_RPI_DU_E!H56+TI_RPI_PII_E!H56</f>
        <v>0</v>
      </c>
      <c r="I56" s="10">
        <f>TI_RPI_RI_E!I56+TI_RPI_BPI_E!I56+TI_RPI_PT_E!I56+TI_RPI_IT_E!I56+TI_RPI_DU_E!I56+TI_RPI_PII_E!I56</f>
        <v>0</v>
      </c>
      <c r="J56" s="10">
        <f>TI_RPI_RI_E!J56+TI_RPI_BPI_E!J56+TI_RPI_PT_E!J56+TI_RPI_IT_E!J56+TI_RPI_DU_E!J56+TI_RPI_PII_E!J56</f>
        <v>0</v>
      </c>
      <c r="K56" s="10">
        <f>TI_RPI_RI_E!K56+TI_RPI_BPI_E!K56+TI_RPI_PT_E!K56+TI_RPI_IT_E!K56+TI_RPI_DU_E!K56+TI_RPI_PII_E!K56</f>
        <v>0</v>
      </c>
      <c r="L56" s="10">
        <f>TI_RPI_RI_E!L56+TI_RPI_BPI_E!L56+TI_RPI_PT_E!L56+TI_RPI_IT_E!L56+TI_RPI_DU_E!L56+TI_RPI_PII_E!L56</f>
        <v>0</v>
      </c>
      <c r="M56" s="10">
        <f>TI_RPI_RI_E!M56+TI_RPI_BPI_E!M56+TI_RPI_PT_E!M56+TI_RPI_IT_E!M56+TI_RPI_DU_E!M56+TI_RPI_PII_E!M56</f>
        <v>0</v>
      </c>
      <c r="N56" s="10">
        <f>TI_RPI_RI_E!N56+TI_RPI_BPI_E!N56+TI_RPI_PT_E!N56+TI_RPI_IT_E!N56+TI_RPI_DU_E!N56+TI_RPI_PII_E!N56</f>
        <v>0</v>
      </c>
      <c r="O56" s="10">
        <f>TI_RPI_RI_E!O56+TI_RPI_BPI_E!O56+TI_RPI_PT_E!O56+TI_RPI_IT_E!O56+TI_RPI_DU_E!O56+TI_RPI_PII_E!O56</f>
        <v>0</v>
      </c>
      <c r="P56" s="10">
        <f>TI_RPI_RI_E!P56+TI_RPI_BPI_E!P56+TI_RPI_PT_E!P56+TI_RPI_IT_E!P56+TI_RPI_DU_E!P56+TI_RPI_PII_E!P56</f>
        <v>0</v>
      </c>
      <c r="Q56" s="10">
        <f>TI_RPI_RI_E!Q56+TI_RPI_BPI_E!Q56+TI_RPI_PT_E!Q56+TI_RPI_IT_E!Q56+TI_RPI_DU_E!Q56+TI_RPI_PII_E!Q56</f>
        <v>0</v>
      </c>
      <c r="R56" s="10">
        <f>TI_RPI_RI_E!R56+TI_RPI_BPI_E!R56+TI_RPI_PT_E!R56+TI_RPI_IT_E!R56+TI_RPI_DU_E!R56+TI_RPI_PII_E!R56</f>
        <v>0</v>
      </c>
      <c r="S56" s="10">
        <f>TI_RPI_RI_E!S56+TI_RPI_BPI_E!S56+TI_RPI_PT_E!S56+TI_RPI_IT_E!S56+TI_RPI_DU_E!S56+TI_RPI_PII_E!S56</f>
        <v>0</v>
      </c>
      <c r="T56" s="10">
        <f>TI_RPI_RI_E!T56+TI_RPI_BPI_E!T56+TI_RPI_PT_E!T56+TI_RPI_IT_E!T56+TI_RPI_DU_E!T56+TI_RPI_PII_E!T56</f>
        <v>0</v>
      </c>
      <c r="U56" s="10">
        <f>TI_RPI_RI_E!U56+TI_RPI_BPI_E!U56+TI_RPI_PT_E!U56+TI_RPI_IT_E!U56+TI_RPI_DU_E!U56+TI_RPI_PII_E!U56</f>
        <v>0</v>
      </c>
      <c r="V56" s="10">
        <f>TI_RPI_RI_E!V56+TI_RPI_BPI_E!V56+TI_RPI_PT_E!V56+TI_RPI_IT_E!V56+TI_RPI_DU_E!V56+TI_RPI_PII_E!V56</f>
        <v>0</v>
      </c>
      <c r="W56" s="10">
        <f>TI_RPI_RI_E!W56+TI_RPI_BPI_E!W56+TI_RPI_PT_E!W56+TI_RPI_IT_E!W56+TI_RPI_DU_E!W56+TI_RPI_PII_E!W56</f>
        <v>0</v>
      </c>
      <c r="X56" s="10">
        <f>TI_RPI_RI_E!X56+TI_RPI_BPI_E!X56+TI_RPI_PT_E!X56+TI_RPI_IT_E!X56+TI_RPI_DU_E!X56+TI_RPI_PII_E!X56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TI_RPI_RI_E!C57+TI_RPI_BPI_E!C57+TI_RPI_PT_E!C57+TI_RPI_IT_E!C57+TI_RPI_DU_E!C57+TI_RPI_PII_E!C57</f>
        <v>0</v>
      </c>
      <c r="D57" s="10">
        <f>TI_RPI_RI_E!D57+TI_RPI_BPI_E!D57+TI_RPI_PT_E!D57+TI_RPI_IT_E!D57+TI_RPI_DU_E!D57+TI_RPI_PII_E!D57</f>
        <v>0</v>
      </c>
      <c r="E57" s="10">
        <f>TI_RPI_RI_E!E57+TI_RPI_BPI_E!E57+TI_RPI_PT_E!E57+TI_RPI_IT_E!E57+TI_RPI_DU_E!E57+TI_RPI_PII_E!E57</f>
        <v>0</v>
      </c>
      <c r="F57" s="10">
        <f>TI_RPI_RI_E!F57+TI_RPI_BPI_E!F57+TI_RPI_PT_E!F57+TI_RPI_IT_E!F57+TI_RPI_DU_E!F57+TI_RPI_PII_E!F57</f>
        <v>0</v>
      </c>
      <c r="G57" s="10">
        <f>TI_RPI_RI_E!G57+TI_RPI_BPI_E!G57+TI_RPI_PT_E!G57+TI_RPI_IT_E!G57+TI_RPI_DU_E!G57+TI_RPI_PII_E!G57</f>
        <v>0</v>
      </c>
      <c r="H57" s="10">
        <f>TI_RPI_RI_E!H57+TI_RPI_BPI_E!H57+TI_RPI_PT_E!H57+TI_RPI_IT_E!H57+TI_RPI_DU_E!H57+TI_RPI_PII_E!H57</f>
        <v>0</v>
      </c>
      <c r="I57" s="10">
        <f>TI_RPI_RI_E!I57+TI_RPI_BPI_E!I57+TI_RPI_PT_E!I57+TI_RPI_IT_E!I57+TI_RPI_DU_E!I57+TI_RPI_PII_E!I57</f>
        <v>0</v>
      </c>
      <c r="J57" s="10">
        <f>TI_RPI_RI_E!J57+TI_RPI_BPI_E!J57+TI_RPI_PT_E!J57+TI_RPI_IT_E!J57+TI_RPI_DU_E!J57+TI_RPI_PII_E!J57</f>
        <v>0</v>
      </c>
      <c r="K57" s="10">
        <f>TI_RPI_RI_E!K57+TI_RPI_BPI_E!K57+TI_RPI_PT_E!K57+TI_RPI_IT_E!K57+TI_RPI_DU_E!K57+TI_RPI_PII_E!K57</f>
        <v>0</v>
      </c>
      <c r="L57" s="10">
        <f>TI_RPI_RI_E!L57+TI_RPI_BPI_E!L57+TI_RPI_PT_E!L57+TI_RPI_IT_E!L57+TI_RPI_DU_E!L57+TI_RPI_PII_E!L57</f>
        <v>0</v>
      </c>
      <c r="M57" s="10">
        <f>TI_RPI_RI_E!M57+TI_RPI_BPI_E!M57+TI_RPI_PT_E!M57+TI_RPI_IT_E!M57+TI_RPI_DU_E!M57+TI_RPI_PII_E!M57</f>
        <v>0</v>
      </c>
      <c r="N57" s="10">
        <f>TI_RPI_RI_E!N57+TI_RPI_BPI_E!N57+TI_RPI_PT_E!N57+TI_RPI_IT_E!N57+TI_RPI_DU_E!N57+TI_RPI_PII_E!N57</f>
        <v>0</v>
      </c>
      <c r="O57" s="10">
        <f>TI_RPI_RI_E!O57+TI_RPI_BPI_E!O57+TI_RPI_PT_E!O57+TI_RPI_IT_E!O57+TI_RPI_DU_E!O57+TI_RPI_PII_E!O57</f>
        <v>0</v>
      </c>
      <c r="P57" s="10">
        <f>TI_RPI_RI_E!P57+TI_RPI_BPI_E!P57+TI_RPI_PT_E!P57+TI_RPI_IT_E!P57+TI_RPI_DU_E!P57+TI_RPI_PII_E!P57</f>
        <v>0</v>
      </c>
      <c r="Q57" s="10">
        <f>TI_RPI_RI_E!Q57+TI_RPI_BPI_E!Q57+TI_RPI_PT_E!Q57+TI_RPI_IT_E!Q57+TI_RPI_DU_E!Q57+TI_RPI_PII_E!Q57</f>
        <v>0</v>
      </c>
      <c r="R57" s="10">
        <f>TI_RPI_RI_E!R57+TI_RPI_BPI_E!R57+TI_RPI_PT_E!R57+TI_RPI_IT_E!R57+TI_RPI_DU_E!R57+TI_RPI_PII_E!R57</f>
        <v>0</v>
      </c>
      <c r="S57" s="10">
        <f>TI_RPI_RI_E!S57+TI_RPI_BPI_E!S57+TI_RPI_PT_E!S57+TI_RPI_IT_E!S57+TI_RPI_DU_E!S57+TI_RPI_PII_E!S57</f>
        <v>0</v>
      </c>
      <c r="T57" s="10">
        <f>TI_RPI_RI_E!T57+TI_RPI_BPI_E!T57+TI_RPI_PT_E!T57+TI_RPI_IT_E!T57+TI_RPI_DU_E!T57+TI_RPI_PII_E!T57</f>
        <v>0</v>
      </c>
      <c r="U57" s="10">
        <f>TI_RPI_RI_E!U57+TI_RPI_BPI_E!U57+TI_RPI_PT_E!U57+TI_RPI_IT_E!U57+TI_RPI_DU_E!U57+TI_RPI_PII_E!U57</f>
        <v>0</v>
      </c>
      <c r="V57" s="10">
        <f>TI_RPI_RI_E!V57+TI_RPI_BPI_E!V57+TI_RPI_PT_E!V57+TI_RPI_IT_E!V57+TI_RPI_DU_E!V57+TI_RPI_PII_E!V57</f>
        <v>0</v>
      </c>
      <c r="W57" s="10">
        <f>TI_RPI_RI_E!W57+TI_RPI_BPI_E!W57+TI_RPI_PT_E!W57+TI_RPI_IT_E!W57+TI_RPI_DU_E!W57+TI_RPI_PII_E!W57</f>
        <v>0</v>
      </c>
      <c r="X57" s="10">
        <f>TI_RPI_RI_E!X57+TI_RPI_BPI_E!X57+TI_RPI_PT_E!X57+TI_RPI_IT_E!X57+TI_RPI_DU_E!X57+TI_RPI_PII_E!X57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TI_RPI_RI_E!C58+TI_RPI_BPI_E!C58+TI_RPI_PT_E!C58+TI_RPI_IT_E!C58+TI_RPI_DU_E!C58+TI_RPI_PII_E!C58</f>
        <v>0</v>
      </c>
      <c r="D58" s="10">
        <f>TI_RPI_RI_E!D58+TI_RPI_BPI_E!D58+TI_RPI_PT_E!D58+TI_RPI_IT_E!D58+TI_RPI_DU_E!D58+TI_RPI_PII_E!D58</f>
        <v>0</v>
      </c>
      <c r="E58" s="10">
        <f>TI_RPI_RI_E!E58+TI_RPI_BPI_E!E58+TI_RPI_PT_E!E58+TI_RPI_IT_E!E58+TI_RPI_DU_E!E58+TI_RPI_PII_E!E58</f>
        <v>0</v>
      </c>
      <c r="F58" s="10">
        <f>TI_RPI_RI_E!F58+TI_RPI_BPI_E!F58+TI_RPI_PT_E!F58+TI_RPI_IT_E!F58+TI_RPI_DU_E!F58+TI_RPI_PII_E!F58</f>
        <v>0</v>
      </c>
      <c r="G58" s="10">
        <f>TI_RPI_RI_E!G58+TI_RPI_BPI_E!G58+TI_RPI_PT_E!G58+TI_RPI_IT_E!G58+TI_RPI_DU_E!G58+TI_RPI_PII_E!G58</f>
        <v>0</v>
      </c>
      <c r="H58" s="10">
        <f>TI_RPI_RI_E!H58+TI_RPI_BPI_E!H58+TI_RPI_PT_E!H58+TI_RPI_IT_E!H58+TI_RPI_DU_E!H58+TI_RPI_PII_E!H58</f>
        <v>0</v>
      </c>
      <c r="I58" s="10">
        <f>TI_RPI_RI_E!I58+TI_RPI_BPI_E!I58+TI_RPI_PT_E!I58+TI_RPI_IT_E!I58+TI_RPI_DU_E!I58+TI_RPI_PII_E!I58</f>
        <v>0</v>
      </c>
      <c r="J58" s="10">
        <f>TI_RPI_RI_E!J58+TI_RPI_BPI_E!J58+TI_RPI_PT_E!J58+TI_RPI_IT_E!J58+TI_RPI_DU_E!J58+TI_RPI_PII_E!J58</f>
        <v>0</v>
      </c>
      <c r="K58" s="10">
        <f>TI_RPI_RI_E!K58+TI_RPI_BPI_E!K58+TI_RPI_PT_E!K58+TI_RPI_IT_E!K58+TI_RPI_DU_E!K58+TI_RPI_PII_E!K58</f>
        <v>0</v>
      </c>
      <c r="L58" s="10">
        <f>TI_RPI_RI_E!L58+TI_RPI_BPI_E!L58+TI_RPI_PT_E!L58+TI_RPI_IT_E!L58+TI_RPI_DU_E!L58+TI_RPI_PII_E!L58</f>
        <v>0</v>
      </c>
      <c r="M58" s="10">
        <f>TI_RPI_RI_E!M58+TI_RPI_BPI_E!M58+TI_RPI_PT_E!M58+TI_RPI_IT_E!M58+TI_RPI_DU_E!M58+TI_RPI_PII_E!M58</f>
        <v>0</v>
      </c>
      <c r="N58" s="10">
        <f>TI_RPI_RI_E!N58+TI_RPI_BPI_E!N58+TI_RPI_PT_E!N58+TI_RPI_IT_E!N58+TI_RPI_DU_E!N58+TI_RPI_PII_E!N58</f>
        <v>0</v>
      </c>
      <c r="O58" s="10">
        <f>TI_RPI_RI_E!O58+TI_RPI_BPI_E!O58+TI_RPI_PT_E!O58+TI_RPI_IT_E!O58+TI_RPI_DU_E!O58+TI_RPI_PII_E!O58</f>
        <v>0</v>
      </c>
      <c r="P58" s="10">
        <f>TI_RPI_RI_E!P58+TI_RPI_BPI_E!P58+TI_RPI_PT_E!P58+TI_RPI_IT_E!P58+TI_RPI_DU_E!P58+TI_RPI_PII_E!P58</f>
        <v>0</v>
      </c>
      <c r="Q58" s="10">
        <f>TI_RPI_RI_E!Q58+TI_RPI_BPI_E!Q58+TI_RPI_PT_E!Q58+TI_RPI_IT_E!Q58+TI_RPI_DU_E!Q58+TI_RPI_PII_E!Q58</f>
        <v>0</v>
      </c>
      <c r="R58" s="10">
        <f>TI_RPI_RI_E!R58+TI_RPI_BPI_E!R58+TI_RPI_PT_E!R58+TI_RPI_IT_E!R58+TI_RPI_DU_E!R58+TI_RPI_PII_E!R58</f>
        <v>0</v>
      </c>
      <c r="S58" s="10">
        <f>TI_RPI_RI_E!S58+TI_RPI_BPI_E!S58+TI_RPI_PT_E!S58+TI_RPI_IT_E!S58+TI_RPI_DU_E!S58+TI_RPI_PII_E!S58</f>
        <v>0</v>
      </c>
      <c r="T58" s="10">
        <f>TI_RPI_RI_E!T58+TI_RPI_BPI_E!T58+TI_RPI_PT_E!T58+TI_RPI_IT_E!T58+TI_RPI_DU_E!T58+TI_RPI_PII_E!T58</f>
        <v>0</v>
      </c>
      <c r="U58" s="10">
        <f>TI_RPI_RI_E!U58+TI_RPI_BPI_E!U58+TI_RPI_PT_E!U58+TI_RPI_IT_E!U58+TI_RPI_DU_E!U58+TI_RPI_PII_E!U58</f>
        <v>0</v>
      </c>
      <c r="V58" s="10">
        <f>TI_RPI_RI_E!V58+TI_RPI_BPI_E!V58+TI_RPI_PT_E!V58+TI_RPI_IT_E!V58+TI_RPI_DU_E!V58+TI_RPI_PII_E!V58</f>
        <v>0</v>
      </c>
      <c r="W58" s="10">
        <f>TI_RPI_RI_E!W58+TI_RPI_BPI_E!W58+TI_RPI_PT_E!W58+TI_RPI_IT_E!W58+TI_RPI_DU_E!W58+TI_RPI_PII_E!W58</f>
        <v>0</v>
      </c>
      <c r="X58" s="10">
        <f>TI_RPI_RI_E!X58+TI_RPI_BPI_E!X58+TI_RPI_PT_E!X58+TI_RPI_IT_E!X58+TI_RPI_DU_E!X58+TI_RPI_PII_E!X58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TI_RPI_RI_E!C59+TI_RPI_BPI_E!C59+TI_RPI_PT_E!C59+TI_RPI_IT_E!C59+TI_RPI_DU_E!C59+TI_RPI_PII_E!C59</f>
        <v>0</v>
      </c>
      <c r="D59" s="10">
        <f>TI_RPI_RI_E!D59+TI_RPI_BPI_E!D59+TI_RPI_PT_E!D59+TI_RPI_IT_E!D59+TI_RPI_DU_E!D59+TI_RPI_PII_E!D59</f>
        <v>0</v>
      </c>
      <c r="E59" s="10">
        <f>TI_RPI_RI_E!E59+TI_RPI_BPI_E!E59+TI_RPI_PT_E!E59+TI_RPI_IT_E!E59+TI_RPI_DU_E!E59+TI_RPI_PII_E!E59</f>
        <v>0</v>
      </c>
      <c r="F59" s="10">
        <f>TI_RPI_RI_E!F59+TI_RPI_BPI_E!F59+TI_RPI_PT_E!F59+TI_RPI_IT_E!F59+TI_RPI_DU_E!F59+TI_RPI_PII_E!F59</f>
        <v>0</v>
      </c>
      <c r="G59" s="10">
        <f>TI_RPI_RI_E!G59+TI_RPI_BPI_E!G59+TI_RPI_PT_E!G59+TI_RPI_IT_E!G59+TI_RPI_DU_E!G59+TI_RPI_PII_E!G59</f>
        <v>0</v>
      </c>
      <c r="H59" s="10">
        <f>TI_RPI_RI_E!H59+TI_RPI_BPI_E!H59+TI_RPI_PT_E!H59+TI_RPI_IT_E!H59+TI_RPI_DU_E!H59+TI_RPI_PII_E!H59</f>
        <v>0</v>
      </c>
      <c r="I59" s="10">
        <f>TI_RPI_RI_E!I59+TI_RPI_BPI_E!I59+TI_RPI_PT_E!I59+TI_RPI_IT_E!I59+TI_RPI_DU_E!I59+TI_RPI_PII_E!I59</f>
        <v>0</v>
      </c>
      <c r="J59" s="10">
        <f>TI_RPI_RI_E!J59+TI_RPI_BPI_E!J59+TI_RPI_PT_E!J59+TI_RPI_IT_E!J59+TI_RPI_DU_E!J59+TI_RPI_PII_E!J59</f>
        <v>0</v>
      </c>
      <c r="K59" s="10">
        <f>TI_RPI_RI_E!K59+TI_RPI_BPI_E!K59+TI_RPI_PT_E!K59+TI_RPI_IT_E!K59+TI_RPI_DU_E!K59+TI_RPI_PII_E!K59</f>
        <v>0</v>
      </c>
      <c r="L59" s="10">
        <f>TI_RPI_RI_E!L59+TI_RPI_BPI_E!L59+TI_RPI_PT_E!L59+TI_RPI_IT_E!L59+TI_RPI_DU_E!L59+TI_RPI_PII_E!L59</f>
        <v>0</v>
      </c>
      <c r="M59" s="10">
        <f>TI_RPI_RI_E!M59+TI_RPI_BPI_E!M59+TI_RPI_PT_E!M59+TI_RPI_IT_E!M59+TI_RPI_DU_E!M59+TI_RPI_PII_E!M59</f>
        <v>0</v>
      </c>
      <c r="N59" s="10">
        <f>TI_RPI_RI_E!N59+TI_RPI_BPI_E!N59+TI_RPI_PT_E!N59+TI_RPI_IT_E!N59+TI_RPI_DU_E!N59+TI_RPI_PII_E!N59</f>
        <v>0</v>
      </c>
      <c r="O59" s="10">
        <f>TI_RPI_RI_E!O59+TI_RPI_BPI_E!O59+TI_RPI_PT_E!O59+TI_RPI_IT_E!O59+TI_RPI_DU_E!O59+TI_RPI_PII_E!O59</f>
        <v>0</v>
      </c>
      <c r="P59" s="10">
        <f>TI_RPI_RI_E!P59+TI_RPI_BPI_E!P59+TI_RPI_PT_E!P59+TI_RPI_IT_E!P59+TI_RPI_DU_E!P59+TI_RPI_PII_E!P59</f>
        <v>0</v>
      </c>
      <c r="Q59" s="10">
        <f>TI_RPI_RI_E!Q59+TI_RPI_BPI_E!Q59+TI_RPI_PT_E!Q59+TI_RPI_IT_E!Q59+TI_RPI_DU_E!Q59+TI_RPI_PII_E!Q59</f>
        <v>0</v>
      </c>
      <c r="R59" s="10">
        <f>TI_RPI_RI_E!R59+TI_RPI_BPI_E!R59+TI_RPI_PT_E!R59+TI_RPI_IT_E!R59+TI_RPI_DU_E!R59+TI_RPI_PII_E!R59</f>
        <v>0</v>
      </c>
      <c r="S59" s="10">
        <f>TI_RPI_RI_E!S59+TI_RPI_BPI_E!S59+TI_RPI_PT_E!S59+TI_RPI_IT_E!S59+TI_RPI_DU_E!S59+TI_RPI_PII_E!S59</f>
        <v>0</v>
      </c>
      <c r="T59" s="10">
        <f>TI_RPI_RI_E!T59+TI_RPI_BPI_E!T59+TI_RPI_PT_E!T59+TI_RPI_IT_E!T59+TI_RPI_DU_E!T59+TI_RPI_PII_E!T59</f>
        <v>0</v>
      </c>
      <c r="U59" s="10">
        <f>TI_RPI_RI_E!U59+TI_RPI_BPI_E!U59+TI_RPI_PT_E!U59+TI_RPI_IT_E!U59+TI_RPI_DU_E!U59+TI_RPI_PII_E!U59</f>
        <v>0</v>
      </c>
      <c r="V59" s="10">
        <f>TI_RPI_RI_E!V59+TI_RPI_BPI_E!V59+TI_RPI_PT_E!V59+TI_RPI_IT_E!V59+TI_RPI_DU_E!V59+TI_RPI_PII_E!V59</f>
        <v>0</v>
      </c>
      <c r="W59" s="10">
        <f>TI_RPI_RI_E!W59+TI_RPI_BPI_E!W59+TI_RPI_PT_E!W59+TI_RPI_IT_E!W59+TI_RPI_DU_E!W59+TI_RPI_PII_E!W59</f>
        <v>0</v>
      </c>
      <c r="X59" s="10">
        <f>TI_RPI_RI_E!X59+TI_RPI_BPI_E!X59+TI_RPI_PT_E!X59+TI_RPI_IT_E!X59+TI_RPI_DU_E!X59+TI_RPI_PII_E!X59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TI_RPI_RI_E!C60+TI_RPI_BPI_E!C60+TI_RPI_PT_E!C60+TI_RPI_IT_E!C60+TI_RPI_DU_E!C60+TI_RPI_PII_E!C60</f>
        <v>0</v>
      </c>
      <c r="D60" s="10">
        <f>TI_RPI_RI_E!D60+TI_RPI_BPI_E!D60+TI_RPI_PT_E!D60+TI_RPI_IT_E!D60+TI_RPI_DU_E!D60+TI_RPI_PII_E!D60</f>
        <v>0</v>
      </c>
      <c r="E60" s="10">
        <f>TI_RPI_RI_E!E60+TI_RPI_BPI_E!E60+TI_RPI_PT_E!E60+TI_RPI_IT_E!E60+TI_RPI_DU_E!E60+TI_RPI_PII_E!E60</f>
        <v>0</v>
      </c>
      <c r="F60" s="10">
        <f>TI_RPI_RI_E!F60+TI_RPI_BPI_E!F60+TI_RPI_PT_E!F60+TI_RPI_IT_E!F60+TI_RPI_DU_E!F60+TI_RPI_PII_E!F60</f>
        <v>0</v>
      </c>
      <c r="G60" s="10">
        <f>TI_RPI_RI_E!G60+TI_RPI_BPI_E!G60+TI_RPI_PT_E!G60+TI_RPI_IT_E!G60+TI_RPI_DU_E!G60+TI_RPI_PII_E!G60</f>
        <v>0</v>
      </c>
      <c r="H60" s="10">
        <f>TI_RPI_RI_E!H60+TI_RPI_BPI_E!H60+TI_RPI_PT_E!H60+TI_RPI_IT_E!H60+TI_RPI_DU_E!H60+TI_RPI_PII_E!H60</f>
        <v>0</v>
      </c>
      <c r="I60" s="10">
        <f>TI_RPI_RI_E!I60+TI_RPI_BPI_E!I60+TI_RPI_PT_E!I60+TI_RPI_IT_E!I60+TI_RPI_DU_E!I60+TI_RPI_PII_E!I60</f>
        <v>0</v>
      </c>
      <c r="J60" s="10">
        <f>TI_RPI_RI_E!J60+TI_RPI_BPI_E!J60+TI_RPI_PT_E!J60+TI_RPI_IT_E!J60+TI_RPI_DU_E!J60+TI_RPI_PII_E!J60</f>
        <v>0</v>
      </c>
      <c r="K60" s="10">
        <f>TI_RPI_RI_E!K60+TI_RPI_BPI_E!K60+TI_RPI_PT_E!K60+TI_RPI_IT_E!K60+TI_RPI_DU_E!K60+TI_RPI_PII_E!K60</f>
        <v>0</v>
      </c>
      <c r="L60" s="10">
        <f>TI_RPI_RI_E!L60+TI_RPI_BPI_E!L60+TI_RPI_PT_E!L60+TI_RPI_IT_E!L60+TI_RPI_DU_E!L60+TI_RPI_PII_E!L60</f>
        <v>0</v>
      </c>
      <c r="M60" s="10">
        <f>TI_RPI_RI_E!M60+TI_RPI_BPI_E!M60+TI_RPI_PT_E!M60+TI_RPI_IT_E!M60+TI_RPI_DU_E!M60+TI_RPI_PII_E!M60</f>
        <v>0</v>
      </c>
      <c r="N60" s="10">
        <f>TI_RPI_RI_E!N60+TI_RPI_BPI_E!N60+TI_RPI_PT_E!N60+TI_RPI_IT_E!N60+TI_RPI_DU_E!N60+TI_RPI_PII_E!N60</f>
        <v>0</v>
      </c>
      <c r="O60" s="10">
        <f>TI_RPI_RI_E!O60+TI_RPI_BPI_E!O60+TI_RPI_PT_E!O60+TI_RPI_IT_E!O60+TI_RPI_DU_E!O60+TI_RPI_PII_E!O60</f>
        <v>0</v>
      </c>
      <c r="P60" s="10">
        <f>TI_RPI_RI_E!P60+TI_RPI_BPI_E!P60+TI_RPI_PT_E!P60+TI_RPI_IT_E!P60+TI_RPI_DU_E!P60+TI_RPI_PII_E!P60</f>
        <v>0</v>
      </c>
      <c r="Q60" s="10">
        <f>TI_RPI_RI_E!Q60+TI_RPI_BPI_E!Q60+TI_RPI_PT_E!Q60+TI_RPI_IT_E!Q60+TI_RPI_DU_E!Q60+TI_RPI_PII_E!Q60</f>
        <v>0</v>
      </c>
      <c r="R60" s="10">
        <f>TI_RPI_RI_E!R60+TI_RPI_BPI_E!R60+TI_RPI_PT_E!R60+TI_RPI_IT_E!R60+TI_RPI_DU_E!R60+TI_RPI_PII_E!R60</f>
        <v>0</v>
      </c>
      <c r="S60" s="10">
        <f>TI_RPI_RI_E!S60+TI_RPI_BPI_E!S60+TI_RPI_PT_E!S60+TI_RPI_IT_E!S60+TI_RPI_DU_E!S60+TI_RPI_PII_E!S60</f>
        <v>0</v>
      </c>
      <c r="T60" s="10">
        <f>TI_RPI_RI_E!T60+TI_RPI_BPI_E!T60+TI_RPI_PT_E!T60+TI_RPI_IT_E!T60+TI_RPI_DU_E!T60+TI_RPI_PII_E!T60</f>
        <v>0</v>
      </c>
      <c r="U60" s="10">
        <f>TI_RPI_RI_E!U60+TI_RPI_BPI_E!U60+TI_RPI_PT_E!U60+TI_RPI_IT_E!U60+TI_RPI_DU_E!U60+TI_RPI_PII_E!U60</f>
        <v>0</v>
      </c>
      <c r="V60" s="10">
        <f>TI_RPI_RI_E!V60+TI_RPI_BPI_E!V60+TI_RPI_PT_E!V60+TI_RPI_IT_E!V60+TI_RPI_DU_E!V60+TI_RPI_PII_E!V60</f>
        <v>0</v>
      </c>
      <c r="W60" s="10">
        <f>TI_RPI_RI_E!W60+TI_RPI_BPI_E!W60+TI_RPI_PT_E!W60+TI_RPI_IT_E!W60+TI_RPI_DU_E!W60+TI_RPI_PII_E!W60</f>
        <v>0</v>
      </c>
      <c r="X60" s="10">
        <f>TI_RPI_RI_E!X60+TI_RPI_BPI_E!X60+TI_RPI_PT_E!X60+TI_RPI_IT_E!X60+TI_RPI_DU_E!X60+TI_RPI_PII_E!X60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TI_RPI_RI_E!C61+TI_RPI_BPI_E!C61+TI_RPI_PT_E!C61+TI_RPI_IT_E!C61+TI_RPI_DU_E!C61+TI_RPI_PII_E!C61</f>
        <v>0</v>
      </c>
      <c r="D61" s="10">
        <f>TI_RPI_RI_E!D61+TI_RPI_BPI_E!D61+TI_RPI_PT_E!D61+TI_RPI_IT_E!D61+TI_RPI_DU_E!D61+TI_RPI_PII_E!D61</f>
        <v>0</v>
      </c>
      <c r="E61" s="10">
        <f>TI_RPI_RI_E!E61+TI_RPI_BPI_E!E61+TI_RPI_PT_E!E61+TI_RPI_IT_E!E61+TI_RPI_DU_E!E61+TI_RPI_PII_E!E61</f>
        <v>0</v>
      </c>
      <c r="F61" s="10">
        <f>TI_RPI_RI_E!F61+TI_RPI_BPI_E!F61+TI_RPI_PT_E!F61+TI_RPI_IT_E!F61+TI_RPI_DU_E!F61+TI_RPI_PII_E!F61</f>
        <v>0</v>
      </c>
      <c r="G61" s="10">
        <f>TI_RPI_RI_E!G61+TI_RPI_BPI_E!G61+TI_RPI_PT_E!G61+TI_RPI_IT_E!G61+TI_RPI_DU_E!G61+TI_RPI_PII_E!G61</f>
        <v>0</v>
      </c>
      <c r="H61" s="10">
        <f>TI_RPI_RI_E!H61+TI_RPI_BPI_E!H61+TI_RPI_PT_E!H61+TI_RPI_IT_E!H61+TI_RPI_DU_E!H61+TI_RPI_PII_E!H61</f>
        <v>0</v>
      </c>
      <c r="I61" s="10">
        <f>TI_RPI_RI_E!I61+TI_RPI_BPI_E!I61+TI_RPI_PT_E!I61+TI_RPI_IT_E!I61+TI_RPI_DU_E!I61+TI_RPI_PII_E!I61</f>
        <v>0</v>
      </c>
      <c r="J61" s="10">
        <f>TI_RPI_RI_E!J61+TI_RPI_BPI_E!J61+TI_RPI_PT_E!J61+TI_RPI_IT_E!J61+TI_RPI_DU_E!J61+TI_RPI_PII_E!J61</f>
        <v>0</v>
      </c>
      <c r="K61" s="10">
        <f>TI_RPI_RI_E!K61+TI_RPI_BPI_E!K61+TI_RPI_PT_E!K61+TI_RPI_IT_E!K61+TI_RPI_DU_E!K61+TI_RPI_PII_E!K61</f>
        <v>0</v>
      </c>
      <c r="L61" s="10">
        <f>TI_RPI_RI_E!L61+TI_RPI_BPI_E!L61+TI_RPI_PT_E!L61+TI_RPI_IT_E!L61+TI_RPI_DU_E!L61+TI_RPI_PII_E!L61</f>
        <v>0</v>
      </c>
      <c r="M61" s="10">
        <f>TI_RPI_RI_E!M61+TI_RPI_BPI_E!M61+TI_RPI_PT_E!M61+TI_RPI_IT_E!M61+TI_RPI_DU_E!M61+TI_RPI_PII_E!M61</f>
        <v>0</v>
      </c>
      <c r="N61" s="10">
        <f>TI_RPI_RI_E!N61+TI_RPI_BPI_E!N61+TI_RPI_PT_E!N61+TI_RPI_IT_E!N61+TI_RPI_DU_E!N61+TI_RPI_PII_E!N61</f>
        <v>0</v>
      </c>
      <c r="O61" s="10">
        <f>TI_RPI_RI_E!O61+TI_RPI_BPI_E!O61+TI_RPI_PT_E!O61+TI_RPI_IT_E!O61+TI_RPI_DU_E!O61+TI_RPI_PII_E!O61</f>
        <v>0</v>
      </c>
      <c r="P61" s="10">
        <f>TI_RPI_RI_E!P61+TI_RPI_BPI_E!P61+TI_RPI_PT_E!P61+TI_RPI_IT_E!P61+TI_RPI_DU_E!P61+TI_RPI_PII_E!P61</f>
        <v>0</v>
      </c>
      <c r="Q61" s="10">
        <f>TI_RPI_RI_E!Q61+TI_RPI_BPI_E!Q61+TI_RPI_PT_E!Q61+TI_RPI_IT_E!Q61+TI_RPI_DU_E!Q61+TI_RPI_PII_E!Q61</f>
        <v>0</v>
      </c>
      <c r="R61" s="10">
        <f>TI_RPI_RI_E!R61+TI_RPI_BPI_E!R61+TI_RPI_PT_E!R61+TI_RPI_IT_E!R61+TI_RPI_DU_E!R61+TI_RPI_PII_E!R61</f>
        <v>0</v>
      </c>
      <c r="S61" s="10">
        <f>TI_RPI_RI_E!S61+TI_RPI_BPI_E!S61+TI_RPI_PT_E!S61+TI_RPI_IT_E!S61+TI_RPI_DU_E!S61+TI_RPI_PII_E!S61</f>
        <v>0</v>
      </c>
      <c r="T61" s="10">
        <f>TI_RPI_RI_E!T61+TI_RPI_BPI_E!T61+TI_RPI_PT_E!T61+TI_RPI_IT_E!T61+TI_RPI_DU_E!T61+TI_RPI_PII_E!T61</f>
        <v>0</v>
      </c>
      <c r="U61" s="10">
        <f>TI_RPI_RI_E!U61+TI_RPI_BPI_E!U61+TI_RPI_PT_E!U61+TI_RPI_IT_E!U61+TI_RPI_DU_E!U61+TI_RPI_PII_E!U61</f>
        <v>0</v>
      </c>
      <c r="V61" s="10">
        <f>TI_RPI_RI_E!V61+TI_RPI_BPI_E!V61+TI_RPI_PT_E!V61+TI_RPI_IT_E!V61+TI_RPI_DU_E!V61+TI_RPI_PII_E!V61</f>
        <v>0</v>
      </c>
      <c r="W61" s="10">
        <f>TI_RPI_RI_E!W61+TI_RPI_BPI_E!W61+TI_RPI_PT_E!W61+TI_RPI_IT_E!W61+TI_RPI_DU_E!W61+TI_RPI_PII_E!W61</f>
        <v>0</v>
      </c>
      <c r="X61" s="10">
        <f>TI_RPI_RI_E!X61+TI_RPI_BPI_E!X61+TI_RPI_PT_E!X61+TI_RPI_IT_E!X61+TI_RPI_DU_E!X61+TI_RPI_PII_E!X61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TI_RPI_RI_E!C62+TI_RPI_BPI_E!C62+TI_RPI_PT_E!C62+TI_RPI_IT_E!C62+TI_RPI_DU_E!C62+TI_RPI_PII_E!C62</f>
        <v>0</v>
      </c>
      <c r="D62" s="10">
        <f>TI_RPI_RI_E!D62+TI_RPI_BPI_E!D62+TI_RPI_PT_E!D62+TI_RPI_IT_E!D62+TI_RPI_DU_E!D62+TI_RPI_PII_E!D62</f>
        <v>0</v>
      </c>
      <c r="E62" s="10">
        <f>TI_RPI_RI_E!E62+TI_RPI_BPI_E!E62+TI_RPI_PT_E!E62+TI_RPI_IT_E!E62+TI_RPI_DU_E!E62+TI_RPI_PII_E!E62</f>
        <v>0</v>
      </c>
      <c r="F62" s="10">
        <f>TI_RPI_RI_E!F62+TI_RPI_BPI_E!F62+TI_RPI_PT_E!F62+TI_RPI_IT_E!F62+TI_RPI_DU_E!F62+TI_RPI_PII_E!F62</f>
        <v>0</v>
      </c>
      <c r="G62" s="10">
        <f>TI_RPI_RI_E!G62+TI_RPI_BPI_E!G62+TI_RPI_PT_E!G62+TI_RPI_IT_E!G62+TI_RPI_DU_E!G62+TI_RPI_PII_E!G62</f>
        <v>0</v>
      </c>
      <c r="H62" s="10">
        <f>TI_RPI_RI_E!H62+TI_RPI_BPI_E!H62+TI_RPI_PT_E!H62+TI_RPI_IT_E!H62+TI_RPI_DU_E!H62+TI_RPI_PII_E!H62</f>
        <v>0</v>
      </c>
      <c r="I62" s="10">
        <f>TI_RPI_RI_E!I62+TI_RPI_BPI_E!I62+TI_RPI_PT_E!I62+TI_RPI_IT_E!I62+TI_RPI_DU_E!I62+TI_RPI_PII_E!I62</f>
        <v>0</v>
      </c>
      <c r="J62" s="10">
        <f>TI_RPI_RI_E!J62+TI_RPI_BPI_E!J62+TI_RPI_PT_E!J62+TI_RPI_IT_E!J62+TI_RPI_DU_E!J62+TI_RPI_PII_E!J62</f>
        <v>0</v>
      </c>
      <c r="K62" s="10">
        <f>TI_RPI_RI_E!K62+TI_RPI_BPI_E!K62+TI_RPI_PT_E!K62+TI_RPI_IT_E!K62+TI_RPI_DU_E!K62+TI_RPI_PII_E!K62</f>
        <v>0</v>
      </c>
      <c r="L62" s="10">
        <f>TI_RPI_RI_E!L62+TI_RPI_BPI_E!L62+TI_RPI_PT_E!L62+TI_RPI_IT_E!L62+TI_RPI_DU_E!L62+TI_RPI_PII_E!L62</f>
        <v>0</v>
      </c>
      <c r="M62" s="10">
        <f>TI_RPI_RI_E!M62+TI_RPI_BPI_E!M62+TI_RPI_PT_E!M62+TI_RPI_IT_E!M62+TI_RPI_DU_E!M62+TI_RPI_PII_E!M62</f>
        <v>0</v>
      </c>
      <c r="N62" s="10">
        <f>TI_RPI_RI_E!N62+TI_RPI_BPI_E!N62+TI_RPI_PT_E!N62+TI_RPI_IT_E!N62+TI_RPI_DU_E!N62+TI_RPI_PII_E!N62</f>
        <v>0</v>
      </c>
      <c r="O62" s="10">
        <f>TI_RPI_RI_E!O62+TI_RPI_BPI_E!O62+TI_RPI_PT_E!O62+TI_RPI_IT_E!O62+TI_RPI_DU_E!O62+TI_RPI_PII_E!O62</f>
        <v>0</v>
      </c>
      <c r="P62" s="10">
        <f>TI_RPI_RI_E!P62+TI_RPI_BPI_E!P62+TI_RPI_PT_E!P62+TI_RPI_IT_E!P62+TI_RPI_DU_E!P62+TI_RPI_PII_E!P62</f>
        <v>0</v>
      </c>
      <c r="Q62" s="10">
        <f>TI_RPI_RI_E!Q62+TI_RPI_BPI_E!Q62+TI_RPI_PT_E!Q62+TI_RPI_IT_E!Q62+TI_RPI_DU_E!Q62+TI_RPI_PII_E!Q62</f>
        <v>0</v>
      </c>
      <c r="R62" s="10">
        <f>TI_RPI_RI_E!R62+TI_RPI_BPI_E!R62+TI_RPI_PT_E!R62+TI_RPI_IT_E!R62+TI_RPI_DU_E!R62+TI_RPI_PII_E!R62</f>
        <v>0</v>
      </c>
      <c r="S62" s="10">
        <f>TI_RPI_RI_E!S62+TI_RPI_BPI_E!S62+TI_RPI_PT_E!S62+TI_RPI_IT_E!S62+TI_RPI_DU_E!S62+TI_RPI_PII_E!S62</f>
        <v>0</v>
      </c>
      <c r="T62" s="10">
        <f>TI_RPI_RI_E!T62+TI_RPI_BPI_E!T62+TI_RPI_PT_E!T62+TI_RPI_IT_E!T62+TI_RPI_DU_E!T62+TI_RPI_PII_E!T62</f>
        <v>0</v>
      </c>
      <c r="U62" s="10">
        <f>TI_RPI_RI_E!U62+TI_RPI_BPI_E!U62+TI_RPI_PT_E!U62+TI_RPI_IT_E!U62+TI_RPI_DU_E!U62+TI_RPI_PII_E!U62</f>
        <v>0</v>
      </c>
      <c r="V62" s="10">
        <f>TI_RPI_RI_E!V62+TI_RPI_BPI_E!V62+TI_RPI_PT_E!V62+TI_RPI_IT_E!V62+TI_RPI_DU_E!V62+TI_RPI_PII_E!V62</f>
        <v>0</v>
      </c>
      <c r="W62" s="10">
        <f>TI_RPI_RI_E!W62+TI_RPI_BPI_E!W62+TI_RPI_PT_E!W62+TI_RPI_IT_E!W62+TI_RPI_DU_E!W62+TI_RPI_PII_E!W62</f>
        <v>0</v>
      </c>
      <c r="X62" s="10">
        <f>TI_RPI_RI_E!X62+TI_RPI_BPI_E!X62+TI_RPI_PT_E!X62+TI_RPI_IT_E!X62+TI_RPI_DU_E!X62+TI_RPI_PII_E!X62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TI_RPI_RI_E!C63+TI_RPI_BPI_E!C63+TI_RPI_PT_E!C63+TI_RPI_IT_E!C63+TI_RPI_DU_E!C63+TI_RPI_PII_E!C63</f>
        <v>0</v>
      </c>
      <c r="D63" s="10">
        <f>TI_RPI_RI_E!D63+TI_RPI_BPI_E!D63+TI_RPI_PT_E!D63+TI_RPI_IT_E!D63+TI_RPI_DU_E!D63+TI_RPI_PII_E!D63</f>
        <v>0</v>
      </c>
      <c r="E63" s="10">
        <f>TI_RPI_RI_E!E63+TI_RPI_BPI_E!E63+TI_RPI_PT_E!E63+TI_RPI_IT_E!E63+TI_RPI_DU_E!E63+TI_RPI_PII_E!E63</f>
        <v>0</v>
      </c>
      <c r="F63" s="10">
        <f>TI_RPI_RI_E!F63+TI_RPI_BPI_E!F63+TI_RPI_PT_E!F63+TI_RPI_IT_E!F63+TI_RPI_DU_E!F63+TI_RPI_PII_E!F63</f>
        <v>0</v>
      </c>
      <c r="G63" s="10">
        <f>TI_RPI_RI_E!G63+TI_RPI_BPI_E!G63+TI_RPI_PT_E!G63+TI_RPI_IT_E!G63+TI_RPI_DU_E!G63+TI_RPI_PII_E!G63</f>
        <v>0</v>
      </c>
      <c r="H63" s="10">
        <f>TI_RPI_RI_E!H63+TI_RPI_BPI_E!H63+TI_RPI_PT_E!H63+TI_RPI_IT_E!H63+TI_RPI_DU_E!H63+TI_RPI_PII_E!H63</f>
        <v>0</v>
      </c>
      <c r="I63" s="10">
        <f>TI_RPI_RI_E!I63+TI_RPI_BPI_E!I63+TI_RPI_PT_E!I63+TI_RPI_IT_E!I63+TI_RPI_DU_E!I63+TI_RPI_PII_E!I63</f>
        <v>0</v>
      </c>
      <c r="J63" s="10">
        <f>TI_RPI_RI_E!J63+TI_RPI_BPI_E!J63+TI_RPI_PT_E!J63+TI_RPI_IT_E!J63+TI_RPI_DU_E!J63+TI_RPI_PII_E!J63</f>
        <v>0</v>
      </c>
      <c r="K63" s="10">
        <f>TI_RPI_RI_E!K63+TI_RPI_BPI_E!K63+TI_RPI_PT_E!K63+TI_RPI_IT_E!K63+TI_RPI_DU_E!K63+TI_RPI_PII_E!K63</f>
        <v>0</v>
      </c>
      <c r="L63" s="10">
        <f>TI_RPI_RI_E!L63+TI_RPI_BPI_E!L63+TI_RPI_PT_E!L63+TI_RPI_IT_E!L63+TI_RPI_DU_E!L63+TI_RPI_PII_E!L63</f>
        <v>0</v>
      </c>
      <c r="M63" s="10">
        <f>TI_RPI_RI_E!M63+TI_RPI_BPI_E!M63+TI_RPI_PT_E!M63+TI_RPI_IT_E!M63+TI_RPI_DU_E!M63+TI_RPI_PII_E!M63</f>
        <v>0</v>
      </c>
      <c r="N63" s="10">
        <f>TI_RPI_RI_E!N63+TI_RPI_BPI_E!N63+TI_RPI_PT_E!N63+TI_RPI_IT_E!N63+TI_RPI_DU_E!N63+TI_RPI_PII_E!N63</f>
        <v>0</v>
      </c>
      <c r="O63" s="10">
        <f>TI_RPI_RI_E!O63+TI_RPI_BPI_E!O63+TI_RPI_PT_E!O63+TI_RPI_IT_E!O63+TI_RPI_DU_E!O63+TI_RPI_PII_E!O63</f>
        <v>0</v>
      </c>
      <c r="P63" s="10">
        <f>TI_RPI_RI_E!P63+TI_RPI_BPI_E!P63+TI_RPI_PT_E!P63+TI_RPI_IT_E!P63+TI_RPI_DU_E!P63+TI_RPI_PII_E!P63</f>
        <v>0</v>
      </c>
      <c r="Q63" s="10">
        <f>TI_RPI_RI_E!Q63+TI_RPI_BPI_E!Q63+TI_RPI_PT_E!Q63+TI_RPI_IT_E!Q63+TI_RPI_DU_E!Q63+TI_RPI_PII_E!Q63</f>
        <v>0</v>
      </c>
      <c r="R63" s="10">
        <f>TI_RPI_RI_E!R63+TI_RPI_BPI_E!R63+TI_RPI_PT_E!R63+TI_RPI_IT_E!R63+TI_RPI_DU_E!R63+TI_RPI_PII_E!R63</f>
        <v>0</v>
      </c>
      <c r="S63" s="10">
        <f>TI_RPI_RI_E!S63+TI_RPI_BPI_E!S63+TI_RPI_PT_E!S63+TI_RPI_IT_E!S63+TI_RPI_DU_E!S63+TI_RPI_PII_E!S63</f>
        <v>0</v>
      </c>
      <c r="T63" s="10">
        <f>TI_RPI_RI_E!T63+TI_RPI_BPI_E!T63+TI_RPI_PT_E!T63+TI_RPI_IT_E!T63+TI_RPI_DU_E!T63+TI_RPI_PII_E!T63</f>
        <v>0</v>
      </c>
      <c r="U63" s="10">
        <f>TI_RPI_RI_E!U63+TI_RPI_BPI_E!U63+TI_RPI_PT_E!U63+TI_RPI_IT_E!U63+TI_RPI_DU_E!U63+TI_RPI_PII_E!U63</f>
        <v>0</v>
      </c>
      <c r="V63" s="10">
        <f>TI_RPI_RI_E!V63+TI_RPI_BPI_E!V63+TI_RPI_PT_E!V63+TI_RPI_IT_E!V63+TI_RPI_DU_E!V63+TI_RPI_PII_E!V63</f>
        <v>0</v>
      </c>
      <c r="W63" s="10">
        <f>TI_RPI_RI_E!W63+TI_RPI_BPI_E!W63+TI_RPI_PT_E!W63+TI_RPI_IT_E!W63+TI_RPI_DU_E!W63+TI_RPI_PII_E!W63</f>
        <v>0</v>
      </c>
      <c r="X63" s="10">
        <f>TI_RPI_RI_E!X63+TI_RPI_BPI_E!X63+TI_RPI_PT_E!X63+TI_RPI_IT_E!X63+TI_RPI_DU_E!X63+TI_RPI_PII_E!X63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TI_RPI_RI_E!C64+TI_RPI_BPI_E!C64+TI_RPI_PT_E!C64+TI_RPI_IT_E!C64+TI_RPI_DU_E!C64+TI_RPI_PII_E!C64</f>
        <v>0</v>
      </c>
      <c r="D64" s="10">
        <f>TI_RPI_RI_E!D64+TI_RPI_BPI_E!D64+TI_RPI_PT_E!D64+TI_RPI_IT_E!D64+TI_RPI_DU_E!D64+TI_RPI_PII_E!D64</f>
        <v>0</v>
      </c>
      <c r="E64" s="10">
        <f>TI_RPI_RI_E!E64+TI_RPI_BPI_E!E64+TI_RPI_PT_E!E64+TI_RPI_IT_E!E64+TI_RPI_DU_E!E64+TI_RPI_PII_E!E64</f>
        <v>0</v>
      </c>
      <c r="F64" s="10">
        <f>TI_RPI_RI_E!F64+TI_RPI_BPI_E!F64+TI_RPI_PT_E!F64+TI_RPI_IT_E!F64+TI_RPI_DU_E!F64+TI_RPI_PII_E!F64</f>
        <v>0</v>
      </c>
      <c r="G64" s="10">
        <f>TI_RPI_RI_E!G64+TI_RPI_BPI_E!G64+TI_RPI_PT_E!G64+TI_RPI_IT_E!G64+TI_RPI_DU_E!G64+TI_RPI_PII_E!G64</f>
        <v>0</v>
      </c>
      <c r="H64" s="10">
        <f>TI_RPI_RI_E!H64+TI_RPI_BPI_E!H64+TI_RPI_PT_E!H64+TI_RPI_IT_E!H64+TI_RPI_DU_E!H64+TI_RPI_PII_E!H64</f>
        <v>0</v>
      </c>
      <c r="I64" s="10">
        <f>TI_RPI_RI_E!I64+TI_RPI_BPI_E!I64+TI_RPI_PT_E!I64+TI_RPI_IT_E!I64+TI_RPI_DU_E!I64+TI_RPI_PII_E!I64</f>
        <v>0</v>
      </c>
      <c r="J64" s="10">
        <f>TI_RPI_RI_E!J64+TI_RPI_BPI_E!J64+TI_RPI_PT_E!J64+TI_RPI_IT_E!J64+TI_RPI_DU_E!J64+TI_RPI_PII_E!J64</f>
        <v>0</v>
      </c>
      <c r="K64" s="10">
        <f>TI_RPI_RI_E!K64+TI_RPI_BPI_E!K64+TI_RPI_PT_E!K64+TI_RPI_IT_E!K64+TI_RPI_DU_E!K64+TI_RPI_PII_E!K64</f>
        <v>0</v>
      </c>
      <c r="L64" s="10">
        <f>TI_RPI_RI_E!L64+TI_RPI_BPI_E!L64+TI_RPI_PT_E!L64+TI_RPI_IT_E!L64+TI_RPI_DU_E!L64+TI_RPI_PII_E!L64</f>
        <v>0</v>
      </c>
      <c r="M64" s="10">
        <f>TI_RPI_RI_E!M64+TI_RPI_BPI_E!M64+TI_RPI_PT_E!M64+TI_RPI_IT_E!M64+TI_RPI_DU_E!M64+TI_RPI_PII_E!M64</f>
        <v>0</v>
      </c>
      <c r="N64" s="10">
        <f>TI_RPI_RI_E!N64+TI_RPI_BPI_E!N64+TI_RPI_PT_E!N64+TI_RPI_IT_E!N64+TI_RPI_DU_E!N64+TI_RPI_PII_E!N64</f>
        <v>0</v>
      </c>
      <c r="O64" s="10">
        <f>TI_RPI_RI_E!O64+TI_RPI_BPI_E!O64+TI_RPI_PT_E!O64+TI_RPI_IT_E!O64+TI_RPI_DU_E!O64+TI_RPI_PII_E!O64</f>
        <v>0</v>
      </c>
      <c r="P64" s="10">
        <f>TI_RPI_RI_E!P64+TI_RPI_BPI_E!P64+TI_RPI_PT_E!P64+TI_RPI_IT_E!P64+TI_RPI_DU_E!P64+TI_RPI_PII_E!P64</f>
        <v>0</v>
      </c>
      <c r="Q64" s="10">
        <f>TI_RPI_RI_E!Q64+TI_RPI_BPI_E!Q64+TI_RPI_PT_E!Q64+TI_RPI_IT_E!Q64+TI_RPI_DU_E!Q64+TI_RPI_PII_E!Q64</f>
        <v>0</v>
      </c>
      <c r="R64" s="10">
        <f>TI_RPI_RI_E!R64+TI_RPI_BPI_E!R64+TI_RPI_PT_E!R64+TI_RPI_IT_E!R64+TI_RPI_DU_E!R64+TI_RPI_PII_E!R64</f>
        <v>0</v>
      </c>
      <c r="S64" s="10">
        <f>TI_RPI_RI_E!S64+TI_RPI_BPI_E!S64+TI_RPI_PT_E!S64+TI_RPI_IT_E!S64+TI_RPI_DU_E!S64+TI_RPI_PII_E!S64</f>
        <v>0</v>
      </c>
      <c r="T64" s="10">
        <f>TI_RPI_RI_E!T64+TI_RPI_BPI_E!T64+TI_RPI_PT_E!T64+TI_RPI_IT_E!T64+TI_RPI_DU_E!T64+TI_RPI_PII_E!T64</f>
        <v>0</v>
      </c>
      <c r="U64" s="10">
        <f>TI_RPI_RI_E!U64+TI_RPI_BPI_E!U64+TI_RPI_PT_E!U64+TI_RPI_IT_E!U64+TI_RPI_DU_E!U64+TI_RPI_PII_E!U64</f>
        <v>0</v>
      </c>
      <c r="V64" s="10">
        <f>TI_RPI_RI_E!V64+TI_RPI_BPI_E!V64+TI_RPI_PT_E!V64+TI_RPI_IT_E!V64+TI_RPI_DU_E!V64+TI_RPI_PII_E!V64</f>
        <v>0</v>
      </c>
      <c r="W64" s="10">
        <f>TI_RPI_RI_E!W64+TI_RPI_BPI_E!W64+TI_RPI_PT_E!W64+TI_RPI_IT_E!W64+TI_RPI_DU_E!W64+TI_RPI_PII_E!W64</f>
        <v>0</v>
      </c>
      <c r="X64" s="10">
        <f>TI_RPI_RI_E!X64+TI_RPI_BPI_E!X64+TI_RPI_PT_E!X64+TI_RPI_IT_E!X64+TI_RPI_DU_E!X64+TI_RPI_PII_E!X64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TI_RPI_RI_E!C65+TI_RPI_BPI_E!C65+TI_RPI_PT_E!C65+TI_RPI_IT_E!C65+TI_RPI_DU_E!C65+TI_RPI_PII_E!C65</f>
        <v>0</v>
      </c>
      <c r="D65" s="10">
        <f>TI_RPI_RI_E!D65+TI_RPI_BPI_E!D65+TI_RPI_PT_E!D65+TI_RPI_IT_E!D65+TI_RPI_DU_E!D65+TI_RPI_PII_E!D65</f>
        <v>0</v>
      </c>
      <c r="E65" s="10">
        <f>TI_RPI_RI_E!E65+TI_RPI_BPI_E!E65+TI_RPI_PT_E!E65+TI_RPI_IT_E!E65+TI_RPI_DU_E!E65+TI_RPI_PII_E!E65</f>
        <v>0</v>
      </c>
      <c r="F65" s="10">
        <f>TI_RPI_RI_E!F65+TI_RPI_BPI_E!F65+TI_RPI_PT_E!F65+TI_RPI_IT_E!F65+TI_RPI_DU_E!F65+TI_RPI_PII_E!F65</f>
        <v>0</v>
      </c>
      <c r="G65" s="10">
        <f>TI_RPI_RI_E!G65+TI_RPI_BPI_E!G65+TI_RPI_PT_E!G65+TI_RPI_IT_E!G65+TI_RPI_DU_E!G65+TI_RPI_PII_E!G65</f>
        <v>0</v>
      </c>
      <c r="H65" s="10">
        <f>TI_RPI_RI_E!H65+TI_RPI_BPI_E!H65+TI_RPI_PT_E!H65+TI_RPI_IT_E!H65+TI_RPI_DU_E!H65+TI_RPI_PII_E!H65</f>
        <v>0</v>
      </c>
      <c r="I65" s="10">
        <f>TI_RPI_RI_E!I65+TI_RPI_BPI_E!I65+TI_RPI_PT_E!I65+TI_RPI_IT_E!I65+TI_RPI_DU_E!I65+TI_RPI_PII_E!I65</f>
        <v>0</v>
      </c>
      <c r="J65" s="10">
        <f>TI_RPI_RI_E!J65+TI_RPI_BPI_E!J65+TI_RPI_PT_E!J65+TI_RPI_IT_E!J65+TI_RPI_DU_E!J65+TI_RPI_PII_E!J65</f>
        <v>0</v>
      </c>
      <c r="K65" s="10">
        <f>TI_RPI_RI_E!K65+TI_RPI_BPI_E!K65+TI_RPI_PT_E!K65+TI_RPI_IT_E!K65+TI_RPI_DU_E!K65+TI_RPI_PII_E!K65</f>
        <v>0</v>
      </c>
      <c r="L65" s="10">
        <f>TI_RPI_RI_E!L65+TI_RPI_BPI_E!L65+TI_RPI_PT_E!L65+TI_RPI_IT_E!L65+TI_RPI_DU_E!L65+TI_RPI_PII_E!L65</f>
        <v>0</v>
      </c>
      <c r="M65" s="10">
        <f>TI_RPI_RI_E!M65+TI_RPI_BPI_E!M65+TI_RPI_PT_E!M65+TI_RPI_IT_E!M65+TI_RPI_DU_E!M65+TI_RPI_PII_E!M65</f>
        <v>0</v>
      </c>
      <c r="N65" s="10">
        <f>TI_RPI_RI_E!N65+TI_RPI_BPI_E!N65+TI_RPI_PT_E!N65+TI_RPI_IT_E!N65+TI_RPI_DU_E!N65+TI_RPI_PII_E!N65</f>
        <v>0</v>
      </c>
      <c r="O65" s="10">
        <f>TI_RPI_RI_E!O65+TI_RPI_BPI_E!O65+TI_RPI_PT_E!O65+TI_RPI_IT_E!O65+TI_RPI_DU_E!O65+TI_RPI_PII_E!O65</f>
        <v>0</v>
      </c>
      <c r="P65" s="10">
        <f>TI_RPI_RI_E!P65+TI_RPI_BPI_E!P65+TI_RPI_PT_E!P65+TI_RPI_IT_E!P65+TI_RPI_DU_E!P65+TI_RPI_PII_E!P65</f>
        <v>0</v>
      </c>
      <c r="Q65" s="10">
        <f>TI_RPI_RI_E!Q65+TI_RPI_BPI_E!Q65+TI_RPI_PT_E!Q65+TI_RPI_IT_E!Q65+TI_RPI_DU_E!Q65+TI_RPI_PII_E!Q65</f>
        <v>0</v>
      </c>
      <c r="R65" s="10">
        <f>TI_RPI_RI_E!R65+TI_RPI_BPI_E!R65+TI_RPI_PT_E!R65+TI_RPI_IT_E!R65+TI_RPI_DU_E!R65+TI_RPI_PII_E!R65</f>
        <v>0</v>
      </c>
      <c r="S65" s="10">
        <f>TI_RPI_RI_E!S65+TI_RPI_BPI_E!S65+TI_RPI_PT_E!S65+TI_RPI_IT_E!S65+TI_RPI_DU_E!S65+TI_RPI_PII_E!S65</f>
        <v>0</v>
      </c>
      <c r="T65" s="10">
        <f>TI_RPI_RI_E!T65+TI_RPI_BPI_E!T65+TI_RPI_PT_E!T65+TI_RPI_IT_E!T65+TI_RPI_DU_E!T65+TI_RPI_PII_E!T65</f>
        <v>0</v>
      </c>
      <c r="U65" s="10">
        <f>TI_RPI_RI_E!U65+TI_RPI_BPI_E!U65+TI_RPI_PT_E!U65+TI_RPI_IT_E!U65+TI_RPI_DU_E!U65+TI_RPI_PII_E!U65</f>
        <v>0</v>
      </c>
      <c r="V65" s="10">
        <f>TI_RPI_RI_E!V65+TI_RPI_BPI_E!V65+TI_RPI_PT_E!V65+TI_RPI_IT_E!V65+TI_RPI_DU_E!V65+TI_RPI_PII_E!V65</f>
        <v>0</v>
      </c>
      <c r="W65" s="10">
        <f>TI_RPI_RI_E!W65+TI_RPI_BPI_E!W65+TI_RPI_PT_E!W65+TI_RPI_IT_E!W65+TI_RPI_DU_E!W65+TI_RPI_PII_E!W65</f>
        <v>0</v>
      </c>
      <c r="X65" s="10">
        <f>TI_RPI_RI_E!X65+TI_RPI_BPI_E!X65+TI_RPI_PT_E!X65+TI_RPI_IT_E!X65+TI_RPI_DU_E!X65+TI_RPI_PII_E!X65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TI_RPI_RI_E!C66+TI_RPI_BPI_E!C66+TI_RPI_PT_E!C66+TI_RPI_IT_E!C66+TI_RPI_DU_E!C66+TI_RPI_PII_E!C66</f>
        <v>0</v>
      </c>
      <c r="D66" s="10">
        <f>TI_RPI_RI_E!D66+TI_RPI_BPI_E!D66+TI_RPI_PT_E!D66+TI_RPI_IT_E!D66+TI_RPI_DU_E!D66+TI_RPI_PII_E!D66</f>
        <v>0</v>
      </c>
      <c r="E66" s="10">
        <f>TI_RPI_RI_E!E66+TI_RPI_BPI_E!E66+TI_RPI_PT_E!E66+TI_RPI_IT_E!E66+TI_RPI_DU_E!E66+TI_RPI_PII_E!E66</f>
        <v>0</v>
      </c>
      <c r="F66" s="10">
        <f>TI_RPI_RI_E!F66+TI_RPI_BPI_E!F66+TI_RPI_PT_E!F66+TI_RPI_IT_E!F66+TI_RPI_DU_E!F66+TI_RPI_PII_E!F66</f>
        <v>0</v>
      </c>
      <c r="G66" s="10">
        <f>TI_RPI_RI_E!G66+TI_RPI_BPI_E!G66+TI_RPI_PT_E!G66+TI_RPI_IT_E!G66+TI_RPI_DU_E!G66+TI_RPI_PII_E!G66</f>
        <v>0</v>
      </c>
      <c r="H66" s="10">
        <f>TI_RPI_RI_E!H66+TI_RPI_BPI_E!H66+TI_RPI_PT_E!H66+TI_RPI_IT_E!H66+TI_RPI_DU_E!H66+TI_RPI_PII_E!H66</f>
        <v>0</v>
      </c>
      <c r="I66" s="10">
        <f>TI_RPI_RI_E!I66+TI_RPI_BPI_E!I66+TI_RPI_PT_E!I66+TI_RPI_IT_E!I66+TI_RPI_DU_E!I66+TI_RPI_PII_E!I66</f>
        <v>0</v>
      </c>
      <c r="J66" s="10">
        <f>TI_RPI_RI_E!J66+TI_RPI_BPI_E!J66+TI_RPI_PT_E!J66+TI_RPI_IT_E!J66+TI_RPI_DU_E!J66+TI_RPI_PII_E!J66</f>
        <v>0</v>
      </c>
      <c r="K66" s="10">
        <f>TI_RPI_RI_E!K66+TI_RPI_BPI_E!K66+TI_RPI_PT_E!K66+TI_RPI_IT_E!K66+TI_RPI_DU_E!K66+TI_RPI_PII_E!K66</f>
        <v>0</v>
      </c>
      <c r="L66" s="10">
        <f>TI_RPI_RI_E!L66+TI_RPI_BPI_E!L66+TI_RPI_PT_E!L66+TI_RPI_IT_E!L66+TI_RPI_DU_E!L66+TI_RPI_PII_E!L66</f>
        <v>0</v>
      </c>
      <c r="M66" s="10">
        <f>TI_RPI_RI_E!M66+TI_RPI_BPI_E!M66+TI_RPI_PT_E!M66+TI_RPI_IT_E!M66+TI_RPI_DU_E!M66+TI_RPI_PII_E!M66</f>
        <v>0</v>
      </c>
      <c r="N66" s="10">
        <f>TI_RPI_RI_E!N66+TI_RPI_BPI_E!N66+TI_RPI_PT_E!N66+TI_RPI_IT_E!N66+TI_RPI_DU_E!N66+TI_RPI_PII_E!N66</f>
        <v>0</v>
      </c>
      <c r="O66" s="10">
        <f>TI_RPI_RI_E!O66+TI_RPI_BPI_E!O66+TI_RPI_PT_E!O66+TI_RPI_IT_E!O66+TI_RPI_DU_E!O66+TI_RPI_PII_E!O66</f>
        <v>0</v>
      </c>
      <c r="P66" s="10">
        <f>TI_RPI_RI_E!P66+TI_RPI_BPI_E!P66+TI_RPI_PT_E!P66+TI_RPI_IT_E!P66+TI_RPI_DU_E!P66+TI_RPI_PII_E!P66</f>
        <v>0</v>
      </c>
      <c r="Q66" s="10">
        <f>TI_RPI_RI_E!Q66+TI_RPI_BPI_E!Q66+TI_RPI_PT_E!Q66+TI_RPI_IT_E!Q66+TI_RPI_DU_E!Q66+TI_RPI_PII_E!Q66</f>
        <v>0</v>
      </c>
      <c r="R66" s="10">
        <f>TI_RPI_RI_E!R66+TI_RPI_BPI_E!R66+TI_RPI_PT_E!R66+TI_RPI_IT_E!R66+TI_RPI_DU_E!R66+TI_RPI_PII_E!R66</f>
        <v>0</v>
      </c>
      <c r="S66" s="10">
        <f>TI_RPI_RI_E!S66+TI_RPI_BPI_E!S66+TI_RPI_PT_E!S66+TI_RPI_IT_E!S66+TI_RPI_DU_E!S66+TI_RPI_PII_E!S66</f>
        <v>0</v>
      </c>
      <c r="T66" s="10">
        <f>TI_RPI_RI_E!T66+TI_RPI_BPI_E!T66+TI_RPI_PT_E!T66+TI_RPI_IT_E!T66+TI_RPI_DU_E!T66+TI_RPI_PII_E!T66</f>
        <v>0</v>
      </c>
      <c r="U66" s="10">
        <f>TI_RPI_RI_E!U66+TI_RPI_BPI_E!U66+TI_RPI_PT_E!U66+TI_RPI_IT_E!U66+TI_RPI_DU_E!U66+TI_RPI_PII_E!U66</f>
        <v>0</v>
      </c>
      <c r="V66" s="10">
        <f>TI_RPI_RI_E!V66+TI_RPI_BPI_E!V66+TI_RPI_PT_E!V66+TI_RPI_IT_E!V66+TI_RPI_DU_E!V66+TI_RPI_PII_E!V66</f>
        <v>0</v>
      </c>
      <c r="W66" s="10">
        <f>TI_RPI_RI_E!W66+TI_RPI_BPI_E!W66+TI_RPI_PT_E!W66+TI_RPI_IT_E!W66+TI_RPI_DU_E!W66+TI_RPI_PII_E!W66</f>
        <v>0</v>
      </c>
      <c r="X66" s="10">
        <f>TI_RPI_RI_E!X66+TI_RPI_BPI_E!X66+TI_RPI_PT_E!X66+TI_RPI_IT_E!X66+TI_RPI_DU_E!X66+TI_RPI_PII_E!X66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TI_RPI_RI_E!C67+TI_RPI_BPI_E!C67+TI_RPI_PT_E!C67+TI_RPI_IT_E!C67+TI_RPI_DU_E!C67+TI_RPI_PII_E!C67</f>
        <v>0</v>
      </c>
      <c r="D67" s="10">
        <f>TI_RPI_RI_E!D67+TI_RPI_BPI_E!D67+TI_RPI_PT_E!D67+TI_RPI_IT_E!D67+TI_RPI_DU_E!D67+TI_RPI_PII_E!D67</f>
        <v>0</v>
      </c>
      <c r="E67" s="10">
        <f>TI_RPI_RI_E!E67+TI_RPI_BPI_E!E67+TI_RPI_PT_E!E67+TI_RPI_IT_E!E67+TI_RPI_DU_E!E67+TI_RPI_PII_E!E67</f>
        <v>0</v>
      </c>
      <c r="F67" s="10">
        <f>TI_RPI_RI_E!F67+TI_RPI_BPI_E!F67+TI_RPI_PT_E!F67+TI_RPI_IT_E!F67+TI_RPI_DU_E!F67+TI_RPI_PII_E!F67</f>
        <v>0</v>
      </c>
      <c r="G67" s="10">
        <f>TI_RPI_RI_E!G67+TI_RPI_BPI_E!G67+TI_RPI_PT_E!G67+TI_RPI_IT_E!G67+TI_RPI_DU_E!G67+TI_RPI_PII_E!G67</f>
        <v>0</v>
      </c>
      <c r="H67" s="10">
        <f>TI_RPI_RI_E!H67+TI_RPI_BPI_E!H67+TI_RPI_PT_E!H67+TI_RPI_IT_E!H67+TI_RPI_DU_E!H67+TI_RPI_PII_E!H67</f>
        <v>0</v>
      </c>
      <c r="I67" s="10">
        <f>TI_RPI_RI_E!I67+TI_RPI_BPI_E!I67+TI_RPI_PT_E!I67+TI_RPI_IT_E!I67+TI_RPI_DU_E!I67+TI_RPI_PII_E!I67</f>
        <v>0</v>
      </c>
      <c r="J67" s="10">
        <f>TI_RPI_RI_E!J67+TI_RPI_BPI_E!J67+TI_RPI_PT_E!J67+TI_RPI_IT_E!J67+TI_RPI_DU_E!J67+TI_RPI_PII_E!J67</f>
        <v>0</v>
      </c>
      <c r="K67" s="10">
        <f>TI_RPI_RI_E!K67+TI_RPI_BPI_E!K67+TI_RPI_PT_E!K67+TI_RPI_IT_E!K67+TI_RPI_DU_E!K67+TI_RPI_PII_E!K67</f>
        <v>0</v>
      </c>
      <c r="L67" s="10">
        <f>TI_RPI_RI_E!L67+TI_RPI_BPI_E!L67+TI_RPI_PT_E!L67+TI_RPI_IT_E!L67+TI_RPI_DU_E!L67+TI_RPI_PII_E!L67</f>
        <v>0</v>
      </c>
      <c r="M67" s="10">
        <f>TI_RPI_RI_E!M67+TI_RPI_BPI_E!M67+TI_RPI_PT_E!M67+TI_RPI_IT_E!M67+TI_RPI_DU_E!M67+TI_RPI_PII_E!M67</f>
        <v>0</v>
      </c>
      <c r="N67" s="10">
        <f>TI_RPI_RI_E!N67+TI_RPI_BPI_E!N67+TI_RPI_PT_E!N67+TI_RPI_IT_E!N67+TI_RPI_DU_E!N67+TI_RPI_PII_E!N67</f>
        <v>0</v>
      </c>
      <c r="O67" s="10">
        <f>TI_RPI_RI_E!O67+TI_RPI_BPI_E!O67+TI_RPI_PT_E!O67+TI_RPI_IT_E!O67+TI_RPI_DU_E!O67+TI_RPI_PII_E!O67</f>
        <v>0</v>
      </c>
      <c r="P67" s="10">
        <f>TI_RPI_RI_E!P67+TI_RPI_BPI_E!P67+TI_RPI_PT_E!P67+TI_RPI_IT_E!P67+TI_RPI_DU_E!P67+TI_RPI_PII_E!P67</f>
        <v>0</v>
      </c>
      <c r="Q67" s="10">
        <f>TI_RPI_RI_E!Q67+TI_RPI_BPI_E!Q67+TI_RPI_PT_E!Q67+TI_RPI_IT_E!Q67+TI_RPI_DU_E!Q67+TI_RPI_PII_E!Q67</f>
        <v>0</v>
      </c>
      <c r="R67" s="10">
        <f>TI_RPI_RI_E!R67+TI_RPI_BPI_E!R67+TI_RPI_PT_E!R67+TI_RPI_IT_E!R67+TI_RPI_DU_E!R67+TI_RPI_PII_E!R67</f>
        <v>0</v>
      </c>
      <c r="S67" s="10">
        <f>TI_RPI_RI_E!S67+TI_RPI_BPI_E!S67+TI_RPI_PT_E!S67+TI_RPI_IT_E!S67+TI_RPI_DU_E!S67+TI_RPI_PII_E!S67</f>
        <v>0</v>
      </c>
      <c r="T67" s="10">
        <f>TI_RPI_RI_E!T67+TI_RPI_BPI_E!T67+TI_RPI_PT_E!T67+TI_RPI_IT_E!T67+TI_RPI_DU_E!T67+TI_RPI_PII_E!T67</f>
        <v>0</v>
      </c>
      <c r="U67" s="10">
        <f>TI_RPI_RI_E!U67+TI_RPI_BPI_E!U67+TI_RPI_PT_E!U67+TI_RPI_IT_E!U67+TI_RPI_DU_E!U67+TI_RPI_PII_E!U67</f>
        <v>0</v>
      </c>
      <c r="V67" s="10">
        <f>TI_RPI_RI_E!V67+TI_RPI_BPI_E!V67+TI_RPI_PT_E!V67+TI_RPI_IT_E!V67+TI_RPI_DU_E!V67+TI_RPI_PII_E!V67</f>
        <v>0</v>
      </c>
      <c r="W67" s="10">
        <f>TI_RPI_RI_E!W67+TI_RPI_BPI_E!W67+TI_RPI_PT_E!W67+TI_RPI_IT_E!W67+TI_RPI_DU_E!W67+TI_RPI_PII_E!W67</f>
        <v>0</v>
      </c>
      <c r="X67" s="10">
        <f>TI_RPI_RI_E!X67+TI_RPI_BPI_E!X67+TI_RPI_PT_E!X67+TI_RPI_IT_E!X67+TI_RPI_DU_E!X67+TI_RPI_PII_E!X67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TI_RPI_RI_E!C68+TI_RPI_BPI_E!C68+TI_RPI_PT_E!C68+TI_RPI_IT_E!C68+TI_RPI_DU_E!C68+TI_RPI_PII_E!C68</f>
        <v>0</v>
      </c>
      <c r="D68" s="10">
        <f>TI_RPI_RI_E!D68+TI_RPI_BPI_E!D68+TI_RPI_PT_E!D68+TI_RPI_IT_E!D68+TI_RPI_DU_E!D68+TI_RPI_PII_E!D68</f>
        <v>0</v>
      </c>
      <c r="E68" s="10">
        <f>TI_RPI_RI_E!E68+TI_RPI_BPI_E!E68+TI_RPI_PT_E!E68+TI_RPI_IT_E!E68+TI_RPI_DU_E!E68+TI_RPI_PII_E!E68</f>
        <v>0</v>
      </c>
      <c r="F68" s="10">
        <f>TI_RPI_RI_E!F68+TI_RPI_BPI_E!F68+TI_RPI_PT_E!F68+TI_RPI_IT_E!F68+TI_RPI_DU_E!F68+TI_RPI_PII_E!F68</f>
        <v>0</v>
      </c>
      <c r="G68" s="10">
        <f>TI_RPI_RI_E!G68+TI_RPI_BPI_E!G68+TI_RPI_PT_E!G68+TI_RPI_IT_E!G68+TI_RPI_DU_E!G68+TI_RPI_PII_E!G68</f>
        <v>0</v>
      </c>
      <c r="H68" s="10">
        <f>TI_RPI_RI_E!H68+TI_RPI_BPI_E!H68+TI_RPI_PT_E!H68+TI_RPI_IT_E!H68+TI_RPI_DU_E!H68+TI_RPI_PII_E!H68</f>
        <v>0</v>
      </c>
      <c r="I68" s="10">
        <f>TI_RPI_RI_E!I68+TI_RPI_BPI_E!I68+TI_RPI_PT_E!I68+TI_RPI_IT_E!I68+TI_RPI_DU_E!I68+TI_RPI_PII_E!I68</f>
        <v>0</v>
      </c>
      <c r="J68" s="10">
        <f>TI_RPI_RI_E!J68+TI_RPI_BPI_E!J68+TI_RPI_PT_E!J68+TI_RPI_IT_E!J68+TI_RPI_DU_E!J68+TI_RPI_PII_E!J68</f>
        <v>0</v>
      </c>
      <c r="K68" s="10">
        <f>TI_RPI_RI_E!K68+TI_RPI_BPI_E!K68+TI_RPI_PT_E!K68+TI_RPI_IT_E!K68+TI_RPI_DU_E!K68+TI_RPI_PII_E!K68</f>
        <v>0</v>
      </c>
      <c r="L68" s="10">
        <f>TI_RPI_RI_E!L68+TI_RPI_BPI_E!L68+TI_RPI_PT_E!L68+TI_RPI_IT_E!L68+TI_RPI_DU_E!L68+TI_RPI_PII_E!L68</f>
        <v>0</v>
      </c>
      <c r="M68" s="10">
        <f>TI_RPI_RI_E!M68+TI_RPI_BPI_E!M68+TI_RPI_PT_E!M68+TI_RPI_IT_E!M68+TI_RPI_DU_E!M68+TI_RPI_PII_E!M68</f>
        <v>0</v>
      </c>
      <c r="N68" s="10">
        <f>TI_RPI_RI_E!N68+TI_RPI_BPI_E!N68+TI_RPI_PT_E!N68+TI_RPI_IT_E!N68+TI_RPI_DU_E!N68+TI_RPI_PII_E!N68</f>
        <v>0</v>
      </c>
      <c r="O68" s="10">
        <f>TI_RPI_RI_E!O68+TI_RPI_BPI_E!O68+TI_RPI_PT_E!O68+TI_RPI_IT_E!O68+TI_RPI_DU_E!O68+TI_RPI_PII_E!O68</f>
        <v>0</v>
      </c>
      <c r="P68" s="10">
        <f>TI_RPI_RI_E!P68+TI_RPI_BPI_E!P68+TI_RPI_PT_E!P68+TI_RPI_IT_E!P68+TI_RPI_DU_E!P68+TI_RPI_PII_E!P68</f>
        <v>0</v>
      </c>
      <c r="Q68" s="10">
        <f>TI_RPI_RI_E!Q68+TI_RPI_BPI_E!Q68+TI_RPI_PT_E!Q68+TI_RPI_IT_E!Q68+TI_RPI_DU_E!Q68+TI_RPI_PII_E!Q68</f>
        <v>0</v>
      </c>
      <c r="R68" s="10">
        <f>TI_RPI_RI_E!R68+TI_RPI_BPI_E!R68+TI_RPI_PT_E!R68+TI_RPI_IT_E!R68+TI_RPI_DU_E!R68+TI_RPI_PII_E!R68</f>
        <v>0</v>
      </c>
      <c r="S68" s="10">
        <f>TI_RPI_RI_E!S68+TI_RPI_BPI_E!S68+TI_RPI_PT_E!S68+TI_RPI_IT_E!S68+TI_RPI_DU_E!S68+TI_RPI_PII_E!S68</f>
        <v>0</v>
      </c>
      <c r="T68" s="10">
        <f>TI_RPI_RI_E!T68+TI_RPI_BPI_E!T68+TI_RPI_PT_E!T68+TI_RPI_IT_E!T68+TI_RPI_DU_E!T68+TI_RPI_PII_E!T68</f>
        <v>0</v>
      </c>
      <c r="U68" s="10">
        <f>TI_RPI_RI_E!U68+TI_RPI_BPI_E!U68+TI_RPI_PT_E!U68+TI_RPI_IT_E!U68+TI_RPI_DU_E!U68+TI_RPI_PII_E!U68</f>
        <v>0</v>
      </c>
      <c r="V68" s="10">
        <f>TI_RPI_RI_E!V68+TI_RPI_BPI_E!V68+TI_RPI_PT_E!V68+TI_RPI_IT_E!V68+TI_RPI_DU_E!V68+TI_RPI_PII_E!V68</f>
        <v>0</v>
      </c>
      <c r="W68" s="10">
        <f>TI_RPI_RI_E!W68+TI_RPI_BPI_E!W68+TI_RPI_PT_E!W68+TI_RPI_IT_E!W68+TI_RPI_DU_E!W68+TI_RPI_PII_E!W68</f>
        <v>0</v>
      </c>
      <c r="X68" s="10">
        <f>TI_RPI_RI_E!X68+TI_RPI_BPI_E!X68+TI_RPI_PT_E!X68+TI_RPI_IT_E!X68+TI_RPI_DU_E!X68+TI_RPI_PII_E!X68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TI_RPI_RI_E!C69+TI_RPI_BPI_E!C69+TI_RPI_PT_E!C69+TI_RPI_IT_E!C69+TI_RPI_DU_E!C69+TI_RPI_PII_E!C69</f>
        <v>0</v>
      </c>
      <c r="D69" s="10">
        <f>TI_RPI_RI_E!D69+TI_RPI_BPI_E!D69+TI_RPI_PT_E!D69+TI_RPI_IT_E!D69+TI_RPI_DU_E!D69+TI_RPI_PII_E!D69</f>
        <v>0</v>
      </c>
      <c r="E69" s="10">
        <f>TI_RPI_RI_E!E69+TI_RPI_BPI_E!E69+TI_RPI_PT_E!E69+TI_RPI_IT_E!E69+TI_RPI_DU_E!E69+TI_RPI_PII_E!E69</f>
        <v>0</v>
      </c>
      <c r="F69" s="10">
        <f>TI_RPI_RI_E!F69+TI_RPI_BPI_E!F69+TI_RPI_PT_E!F69+TI_RPI_IT_E!F69+TI_RPI_DU_E!F69+TI_RPI_PII_E!F69</f>
        <v>0</v>
      </c>
      <c r="G69" s="10">
        <f>TI_RPI_RI_E!G69+TI_RPI_BPI_E!G69+TI_RPI_PT_E!G69+TI_RPI_IT_E!G69+TI_RPI_DU_E!G69+TI_RPI_PII_E!G69</f>
        <v>0</v>
      </c>
      <c r="H69" s="10">
        <f>TI_RPI_RI_E!H69+TI_RPI_BPI_E!H69+TI_RPI_PT_E!H69+TI_RPI_IT_E!H69+TI_RPI_DU_E!H69+TI_RPI_PII_E!H69</f>
        <v>0</v>
      </c>
      <c r="I69" s="10">
        <f>TI_RPI_RI_E!I69+TI_RPI_BPI_E!I69+TI_RPI_PT_E!I69+TI_RPI_IT_E!I69+TI_RPI_DU_E!I69+TI_RPI_PII_E!I69</f>
        <v>0</v>
      </c>
      <c r="J69" s="10">
        <f>TI_RPI_RI_E!J69+TI_RPI_BPI_E!J69+TI_RPI_PT_E!J69+TI_RPI_IT_E!J69+TI_RPI_DU_E!J69+TI_RPI_PII_E!J69</f>
        <v>0</v>
      </c>
      <c r="K69" s="10">
        <f>TI_RPI_RI_E!K69+TI_RPI_BPI_E!K69+TI_RPI_PT_E!K69+TI_RPI_IT_E!K69+TI_RPI_DU_E!K69+TI_RPI_PII_E!K69</f>
        <v>0</v>
      </c>
      <c r="L69" s="10">
        <f>TI_RPI_RI_E!L69+TI_RPI_BPI_E!L69+TI_RPI_PT_E!L69+TI_RPI_IT_E!L69+TI_RPI_DU_E!L69+TI_RPI_PII_E!L69</f>
        <v>0</v>
      </c>
      <c r="M69" s="10">
        <f>TI_RPI_RI_E!M69+TI_RPI_BPI_E!M69+TI_RPI_PT_E!M69+TI_RPI_IT_E!M69+TI_RPI_DU_E!M69+TI_RPI_PII_E!M69</f>
        <v>0</v>
      </c>
      <c r="N69" s="10">
        <f>TI_RPI_RI_E!N69+TI_RPI_BPI_E!N69+TI_RPI_PT_E!N69+TI_RPI_IT_E!N69+TI_RPI_DU_E!N69+TI_RPI_PII_E!N69</f>
        <v>0</v>
      </c>
      <c r="O69" s="10">
        <f>TI_RPI_RI_E!O69+TI_RPI_BPI_E!O69+TI_RPI_PT_E!O69+TI_RPI_IT_E!O69+TI_RPI_DU_E!O69+TI_RPI_PII_E!O69</f>
        <v>0</v>
      </c>
      <c r="P69" s="10">
        <f>TI_RPI_RI_E!P69+TI_RPI_BPI_E!P69+TI_RPI_PT_E!P69+TI_RPI_IT_E!P69+TI_RPI_DU_E!P69+TI_RPI_PII_E!P69</f>
        <v>0</v>
      </c>
      <c r="Q69" s="10">
        <f>TI_RPI_RI_E!Q69+TI_RPI_BPI_E!Q69+TI_RPI_PT_E!Q69+TI_RPI_IT_E!Q69+TI_RPI_DU_E!Q69+TI_RPI_PII_E!Q69</f>
        <v>0</v>
      </c>
      <c r="R69" s="10">
        <f>TI_RPI_RI_E!R69+TI_RPI_BPI_E!R69+TI_RPI_PT_E!R69+TI_RPI_IT_E!R69+TI_RPI_DU_E!R69+TI_RPI_PII_E!R69</f>
        <v>0</v>
      </c>
      <c r="S69" s="10">
        <f>TI_RPI_RI_E!S69+TI_RPI_BPI_E!S69+TI_RPI_PT_E!S69+TI_RPI_IT_E!S69+TI_RPI_DU_E!S69+TI_RPI_PII_E!S69</f>
        <v>0</v>
      </c>
      <c r="T69" s="10">
        <f>TI_RPI_RI_E!T69+TI_RPI_BPI_E!T69+TI_RPI_PT_E!T69+TI_RPI_IT_E!T69+TI_RPI_DU_E!T69+TI_RPI_PII_E!T69</f>
        <v>0</v>
      </c>
      <c r="U69" s="10">
        <f>TI_RPI_RI_E!U69+TI_RPI_BPI_E!U69+TI_RPI_PT_E!U69+TI_RPI_IT_E!U69+TI_RPI_DU_E!U69+TI_RPI_PII_E!U69</f>
        <v>0</v>
      </c>
      <c r="V69" s="10">
        <f>TI_RPI_RI_E!V69+TI_RPI_BPI_E!V69+TI_RPI_PT_E!V69+TI_RPI_IT_E!V69+TI_RPI_DU_E!V69+TI_RPI_PII_E!V69</f>
        <v>0</v>
      </c>
      <c r="W69" s="10">
        <f>TI_RPI_RI_E!W69+TI_RPI_BPI_E!W69+TI_RPI_PT_E!W69+TI_RPI_IT_E!W69+TI_RPI_DU_E!W69+TI_RPI_PII_E!W69</f>
        <v>0</v>
      </c>
      <c r="X69" s="10">
        <f>TI_RPI_RI_E!X69+TI_RPI_BPI_E!X69+TI_RPI_PT_E!X69+TI_RPI_IT_E!X69+TI_RPI_DU_E!X69+TI_RPI_PII_E!X69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TI_RPI_RI_E!C70+TI_RPI_BPI_E!C70+TI_RPI_PT_E!C70+TI_RPI_IT_E!C70+TI_RPI_DU_E!C70+TI_RPI_PII_E!C70</f>
        <v>0</v>
      </c>
      <c r="D70" s="10">
        <f>TI_RPI_RI_E!D70+TI_RPI_BPI_E!D70+TI_RPI_PT_E!D70+TI_RPI_IT_E!D70+TI_RPI_DU_E!D70+TI_RPI_PII_E!D70</f>
        <v>0</v>
      </c>
      <c r="E70" s="10">
        <f>TI_RPI_RI_E!E70+TI_RPI_BPI_E!E70+TI_RPI_PT_E!E70+TI_RPI_IT_E!E70+TI_RPI_DU_E!E70+TI_RPI_PII_E!E70</f>
        <v>0</v>
      </c>
      <c r="F70" s="10">
        <f>TI_RPI_RI_E!F70+TI_RPI_BPI_E!F70+TI_RPI_PT_E!F70+TI_RPI_IT_E!F70+TI_RPI_DU_E!F70+TI_RPI_PII_E!F70</f>
        <v>0</v>
      </c>
      <c r="G70" s="10">
        <f>TI_RPI_RI_E!G70+TI_RPI_BPI_E!G70+TI_RPI_PT_E!G70+TI_RPI_IT_E!G70+TI_RPI_DU_E!G70+TI_RPI_PII_E!G70</f>
        <v>0</v>
      </c>
      <c r="H70" s="10">
        <f>TI_RPI_RI_E!H70+TI_RPI_BPI_E!H70+TI_RPI_PT_E!H70+TI_RPI_IT_E!H70+TI_RPI_DU_E!H70+TI_RPI_PII_E!H70</f>
        <v>0</v>
      </c>
      <c r="I70" s="10">
        <f>TI_RPI_RI_E!I70+TI_RPI_BPI_E!I70+TI_RPI_PT_E!I70+TI_RPI_IT_E!I70+TI_RPI_DU_E!I70+TI_RPI_PII_E!I70</f>
        <v>0</v>
      </c>
      <c r="J70" s="10">
        <f>TI_RPI_RI_E!J70+TI_RPI_BPI_E!J70+TI_RPI_PT_E!J70+TI_RPI_IT_E!J70+TI_RPI_DU_E!J70+TI_RPI_PII_E!J70</f>
        <v>0</v>
      </c>
      <c r="K70" s="10">
        <f>TI_RPI_RI_E!K70+TI_RPI_BPI_E!K70+TI_RPI_PT_E!K70+TI_RPI_IT_E!K70+TI_RPI_DU_E!K70+TI_RPI_PII_E!K70</f>
        <v>0</v>
      </c>
      <c r="L70" s="10">
        <f>TI_RPI_RI_E!L70+TI_RPI_BPI_E!L70+TI_RPI_PT_E!L70+TI_RPI_IT_E!L70+TI_RPI_DU_E!L70+TI_RPI_PII_E!L70</f>
        <v>0</v>
      </c>
      <c r="M70" s="10">
        <f>TI_RPI_RI_E!M70+TI_RPI_BPI_E!M70+TI_RPI_PT_E!M70+TI_RPI_IT_E!M70+TI_RPI_DU_E!M70+TI_RPI_PII_E!M70</f>
        <v>0</v>
      </c>
      <c r="N70" s="10">
        <f>TI_RPI_RI_E!N70+TI_RPI_BPI_E!N70+TI_RPI_PT_E!N70+TI_RPI_IT_E!N70+TI_RPI_DU_E!N70+TI_RPI_PII_E!N70</f>
        <v>0</v>
      </c>
      <c r="O70" s="10">
        <f>TI_RPI_RI_E!O70+TI_RPI_BPI_E!O70+TI_RPI_PT_E!O70+TI_RPI_IT_E!O70+TI_RPI_DU_E!O70+TI_RPI_PII_E!O70</f>
        <v>0</v>
      </c>
      <c r="P70" s="10">
        <f>TI_RPI_RI_E!P70+TI_RPI_BPI_E!P70+TI_RPI_PT_E!P70+TI_RPI_IT_E!P70+TI_RPI_DU_E!P70+TI_RPI_PII_E!P70</f>
        <v>0</v>
      </c>
      <c r="Q70" s="10">
        <f>TI_RPI_RI_E!Q70+TI_RPI_BPI_E!Q70+TI_RPI_PT_E!Q70+TI_RPI_IT_E!Q70+TI_RPI_DU_E!Q70+TI_RPI_PII_E!Q70</f>
        <v>0</v>
      </c>
      <c r="R70" s="10">
        <f>TI_RPI_RI_E!R70+TI_RPI_BPI_E!R70+TI_RPI_PT_E!R70+TI_RPI_IT_E!R70+TI_RPI_DU_E!R70+TI_RPI_PII_E!R70</f>
        <v>0</v>
      </c>
      <c r="S70" s="10">
        <f>TI_RPI_RI_E!S70+TI_RPI_BPI_E!S70+TI_RPI_PT_E!S70+TI_RPI_IT_E!S70+TI_RPI_DU_E!S70+TI_RPI_PII_E!S70</f>
        <v>0</v>
      </c>
      <c r="T70" s="10">
        <f>TI_RPI_RI_E!T70+TI_RPI_BPI_E!T70+TI_RPI_PT_E!T70+TI_RPI_IT_E!T70+TI_RPI_DU_E!T70+TI_RPI_PII_E!T70</f>
        <v>0</v>
      </c>
      <c r="U70" s="10">
        <f>TI_RPI_RI_E!U70+TI_RPI_BPI_E!U70+TI_RPI_PT_E!U70+TI_RPI_IT_E!U70+TI_RPI_DU_E!U70+TI_RPI_PII_E!U70</f>
        <v>0</v>
      </c>
      <c r="V70" s="10">
        <f>TI_RPI_RI_E!V70+TI_RPI_BPI_E!V70+TI_RPI_PT_E!V70+TI_RPI_IT_E!V70+TI_RPI_DU_E!V70+TI_RPI_PII_E!V70</f>
        <v>0</v>
      </c>
      <c r="W70" s="10">
        <f>TI_RPI_RI_E!W70+TI_RPI_BPI_E!W70+TI_RPI_PT_E!W70+TI_RPI_IT_E!W70+TI_RPI_DU_E!W70+TI_RPI_PII_E!W70</f>
        <v>0</v>
      </c>
      <c r="X70" s="10">
        <f>TI_RPI_RI_E!X70+TI_RPI_BPI_E!X70+TI_RPI_PT_E!X70+TI_RPI_IT_E!X70+TI_RPI_DU_E!X70+TI_RPI_PII_E!X70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TI_RPI_RI_E!C72+TI_RPI_BPI_E!C72+TI_RPI_PT_E!C72+TI_RPI_IT_E!C72+TI_RPI_DU_E!C72+TI_RPI_PII_E!C72</f>
        <v>0</v>
      </c>
      <c r="D72" s="10">
        <f>TI_RPI_RI_E!D72+TI_RPI_BPI_E!D72+TI_RPI_PT_E!D72+TI_RPI_IT_E!D72+TI_RPI_DU_E!D72+TI_RPI_PII_E!D72</f>
        <v>0</v>
      </c>
      <c r="E72" s="10">
        <f>TI_RPI_RI_E!E72+TI_RPI_BPI_E!E72+TI_RPI_PT_E!E72+TI_RPI_IT_E!E72+TI_RPI_DU_E!E72+TI_RPI_PII_E!E72</f>
        <v>0</v>
      </c>
      <c r="F72" s="10">
        <f>TI_RPI_RI_E!F72+TI_RPI_BPI_E!F72+TI_RPI_PT_E!F72+TI_RPI_IT_E!F72+TI_RPI_DU_E!F72+TI_RPI_PII_E!F72</f>
        <v>0</v>
      </c>
      <c r="G72" s="10">
        <f>TI_RPI_RI_E!G72+TI_RPI_BPI_E!G72+TI_RPI_PT_E!G72+TI_RPI_IT_E!G72+TI_RPI_DU_E!G72+TI_RPI_PII_E!G72</f>
        <v>0</v>
      </c>
      <c r="H72" s="10">
        <f>TI_RPI_RI_E!H72+TI_RPI_BPI_E!H72+TI_RPI_PT_E!H72+TI_RPI_IT_E!H72+TI_RPI_DU_E!H72+TI_RPI_PII_E!H72</f>
        <v>0</v>
      </c>
      <c r="I72" s="10">
        <f>TI_RPI_RI_E!I72+TI_RPI_BPI_E!I72+TI_RPI_PT_E!I72+TI_RPI_IT_E!I72+TI_RPI_DU_E!I72+TI_RPI_PII_E!I72</f>
        <v>0</v>
      </c>
      <c r="J72" s="10">
        <f>TI_RPI_RI_E!J72+TI_RPI_BPI_E!J72+TI_RPI_PT_E!J72+TI_RPI_IT_E!J72+TI_RPI_DU_E!J72+TI_RPI_PII_E!J72</f>
        <v>0</v>
      </c>
      <c r="K72" s="10">
        <f>TI_RPI_RI_E!K72+TI_RPI_BPI_E!K72+TI_RPI_PT_E!K72+TI_RPI_IT_E!K72+TI_RPI_DU_E!K72+TI_RPI_PII_E!K72</f>
        <v>0</v>
      </c>
      <c r="L72" s="10">
        <f>TI_RPI_RI_E!L72+TI_RPI_BPI_E!L72+TI_RPI_PT_E!L72+TI_RPI_IT_E!L72+TI_RPI_DU_E!L72+TI_RPI_PII_E!L72</f>
        <v>0</v>
      </c>
      <c r="M72" s="10">
        <f>TI_RPI_RI_E!M72+TI_RPI_BPI_E!M72+TI_RPI_PT_E!M72+TI_RPI_IT_E!M72+TI_RPI_DU_E!M72+TI_RPI_PII_E!M72</f>
        <v>0</v>
      </c>
      <c r="N72" s="10">
        <f>TI_RPI_RI_E!N72+TI_RPI_BPI_E!N72+TI_RPI_PT_E!N72+TI_RPI_IT_E!N72+TI_RPI_DU_E!N72+TI_RPI_PII_E!N72</f>
        <v>0</v>
      </c>
      <c r="O72" s="10">
        <f>TI_RPI_RI_E!O72+TI_RPI_BPI_E!O72+TI_RPI_PT_E!O72+TI_RPI_IT_E!O72+TI_RPI_DU_E!O72+TI_RPI_PII_E!O72</f>
        <v>0</v>
      </c>
      <c r="P72" s="10">
        <f>TI_RPI_RI_E!P72+TI_RPI_BPI_E!P72+TI_RPI_PT_E!P72+TI_RPI_IT_E!P72+TI_RPI_DU_E!P72+TI_RPI_PII_E!P72</f>
        <v>0</v>
      </c>
      <c r="Q72" s="10">
        <f>TI_RPI_RI_E!Q72+TI_RPI_BPI_E!Q72+TI_RPI_PT_E!Q72+TI_RPI_IT_E!Q72+TI_RPI_DU_E!Q72+TI_RPI_PII_E!Q72</f>
        <v>0</v>
      </c>
      <c r="R72" s="10">
        <f>TI_RPI_RI_E!R72+TI_RPI_BPI_E!R72+TI_RPI_PT_E!R72+TI_RPI_IT_E!R72+TI_RPI_DU_E!R72+TI_RPI_PII_E!R72</f>
        <v>0</v>
      </c>
      <c r="S72" s="10">
        <f>TI_RPI_RI_E!S72+TI_RPI_BPI_E!S72+TI_RPI_PT_E!S72+TI_RPI_IT_E!S72+TI_RPI_DU_E!S72+TI_RPI_PII_E!S72</f>
        <v>0</v>
      </c>
      <c r="T72" s="10">
        <f>TI_RPI_RI_E!T72+TI_RPI_BPI_E!T72+TI_RPI_PT_E!T72+TI_RPI_IT_E!T72+TI_RPI_DU_E!T72+TI_RPI_PII_E!T72</f>
        <v>0</v>
      </c>
      <c r="U72" s="10">
        <f>TI_RPI_RI_E!U72+TI_RPI_BPI_E!U72+TI_RPI_PT_E!U72+TI_RPI_IT_E!U72+TI_RPI_DU_E!U72+TI_RPI_PII_E!U72</f>
        <v>0</v>
      </c>
      <c r="V72" s="10">
        <f>TI_RPI_RI_E!V72+TI_RPI_BPI_E!V72+TI_RPI_PT_E!V72+TI_RPI_IT_E!V72+TI_RPI_DU_E!V72+TI_RPI_PII_E!V72</f>
        <v>0</v>
      </c>
      <c r="W72" s="10">
        <f>TI_RPI_RI_E!W72+TI_RPI_BPI_E!W72+TI_RPI_PT_E!W72+TI_RPI_IT_E!W72+TI_RPI_DU_E!W72+TI_RPI_PII_E!W72</f>
        <v>0</v>
      </c>
      <c r="X72" s="10">
        <f>TI_RPI_RI_E!X72+TI_RPI_BPI_E!X72+TI_RPI_PT_E!X72+TI_RPI_IT_E!X72+TI_RPI_DU_E!X72+TI_RPI_PII_E!X72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TI_RPI_RI_E!C73+TI_RPI_BPI_E!C73+TI_RPI_PT_E!C73+TI_RPI_IT_E!C73+TI_RPI_DU_E!C73+TI_RPI_PII_E!C73</f>
        <v>0</v>
      </c>
      <c r="D73" s="10">
        <f>TI_RPI_RI_E!D73+TI_RPI_BPI_E!D73+TI_RPI_PT_E!D73+TI_RPI_IT_E!D73+TI_RPI_DU_E!D73+TI_RPI_PII_E!D73</f>
        <v>0</v>
      </c>
      <c r="E73" s="10">
        <f>TI_RPI_RI_E!E73+TI_RPI_BPI_E!E73+TI_RPI_PT_E!E73+TI_RPI_IT_E!E73+TI_RPI_DU_E!E73+TI_RPI_PII_E!E73</f>
        <v>0</v>
      </c>
      <c r="F73" s="10">
        <f>TI_RPI_RI_E!F73+TI_RPI_BPI_E!F73+TI_RPI_PT_E!F73+TI_RPI_IT_E!F73+TI_RPI_DU_E!F73+TI_RPI_PII_E!F73</f>
        <v>0</v>
      </c>
      <c r="G73" s="10">
        <f>TI_RPI_RI_E!G73+TI_RPI_BPI_E!G73+TI_RPI_PT_E!G73+TI_RPI_IT_E!G73+TI_RPI_DU_E!G73+TI_RPI_PII_E!G73</f>
        <v>0</v>
      </c>
      <c r="H73" s="10">
        <f>TI_RPI_RI_E!H73+TI_RPI_BPI_E!H73+TI_RPI_PT_E!H73+TI_RPI_IT_E!H73+TI_RPI_DU_E!H73+TI_RPI_PII_E!H73</f>
        <v>0</v>
      </c>
      <c r="I73" s="10">
        <f>TI_RPI_RI_E!I73+TI_RPI_BPI_E!I73+TI_RPI_PT_E!I73+TI_RPI_IT_E!I73+TI_RPI_DU_E!I73+TI_RPI_PII_E!I73</f>
        <v>0</v>
      </c>
      <c r="J73" s="10">
        <f>TI_RPI_RI_E!J73+TI_RPI_BPI_E!J73+TI_RPI_PT_E!J73+TI_RPI_IT_E!J73+TI_RPI_DU_E!J73+TI_RPI_PII_E!J73</f>
        <v>0</v>
      </c>
      <c r="K73" s="10">
        <f>TI_RPI_RI_E!K73+TI_RPI_BPI_E!K73+TI_RPI_PT_E!K73+TI_RPI_IT_E!K73+TI_RPI_DU_E!K73+TI_RPI_PII_E!K73</f>
        <v>0</v>
      </c>
      <c r="L73" s="10">
        <f>TI_RPI_RI_E!L73+TI_RPI_BPI_E!L73+TI_RPI_PT_E!L73+TI_RPI_IT_E!L73+TI_RPI_DU_E!L73+TI_RPI_PII_E!L73</f>
        <v>0</v>
      </c>
      <c r="M73" s="10">
        <f>TI_RPI_RI_E!M73+TI_RPI_BPI_E!M73+TI_RPI_PT_E!M73+TI_RPI_IT_E!M73+TI_RPI_DU_E!M73+TI_RPI_PII_E!M73</f>
        <v>0</v>
      </c>
      <c r="N73" s="10">
        <f>TI_RPI_RI_E!N73+TI_RPI_BPI_E!N73+TI_RPI_PT_E!N73+TI_RPI_IT_E!N73+TI_RPI_DU_E!N73+TI_RPI_PII_E!N73</f>
        <v>0</v>
      </c>
      <c r="O73" s="10">
        <f>TI_RPI_RI_E!O73+TI_RPI_BPI_E!O73+TI_RPI_PT_E!O73+TI_RPI_IT_E!O73+TI_RPI_DU_E!O73+TI_RPI_PII_E!O73</f>
        <v>0</v>
      </c>
      <c r="P73" s="10">
        <f>TI_RPI_RI_E!P73+TI_RPI_BPI_E!P73+TI_RPI_PT_E!P73+TI_RPI_IT_E!P73+TI_RPI_DU_E!P73+TI_RPI_PII_E!P73</f>
        <v>0</v>
      </c>
      <c r="Q73" s="10">
        <f>TI_RPI_RI_E!Q73+TI_RPI_BPI_E!Q73+TI_RPI_PT_E!Q73+TI_RPI_IT_E!Q73+TI_RPI_DU_E!Q73+TI_RPI_PII_E!Q73</f>
        <v>0</v>
      </c>
      <c r="R73" s="10">
        <f>TI_RPI_RI_E!R73+TI_RPI_BPI_E!R73+TI_RPI_PT_E!R73+TI_RPI_IT_E!R73+TI_RPI_DU_E!R73+TI_RPI_PII_E!R73</f>
        <v>0</v>
      </c>
      <c r="S73" s="10">
        <f>TI_RPI_RI_E!S73+TI_RPI_BPI_E!S73+TI_RPI_PT_E!S73+TI_RPI_IT_E!S73+TI_RPI_DU_E!S73+TI_RPI_PII_E!S73</f>
        <v>0</v>
      </c>
      <c r="T73" s="10">
        <f>TI_RPI_RI_E!T73+TI_RPI_BPI_E!T73+TI_RPI_PT_E!T73+TI_RPI_IT_E!T73+TI_RPI_DU_E!T73+TI_RPI_PII_E!T73</f>
        <v>0</v>
      </c>
      <c r="U73" s="10">
        <f>TI_RPI_RI_E!U73+TI_RPI_BPI_E!U73+TI_RPI_PT_E!U73+TI_RPI_IT_E!U73+TI_RPI_DU_E!U73+TI_RPI_PII_E!U73</f>
        <v>0</v>
      </c>
      <c r="V73" s="10">
        <f>TI_RPI_RI_E!V73+TI_RPI_BPI_E!V73+TI_RPI_PT_E!V73+TI_RPI_IT_E!V73+TI_RPI_DU_E!V73+TI_RPI_PII_E!V73</f>
        <v>0</v>
      </c>
      <c r="W73" s="10">
        <f>TI_RPI_RI_E!W73+TI_RPI_BPI_E!W73+TI_RPI_PT_E!W73+TI_RPI_IT_E!W73+TI_RPI_DU_E!W73+TI_RPI_PII_E!W73</f>
        <v>0</v>
      </c>
      <c r="X73" s="10">
        <f>TI_RPI_RI_E!X73+TI_RPI_BPI_E!X73+TI_RPI_PT_E!X73+TI_RPI_IT_E!X73+TI_RPI_DU_E!X73+TI_RPI_PII_E!X73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TI_RPI_RI_E!C74+TI_RPI_BPI_E!C74+TI_RPI_PT_E!C74+TI_RPI_IT_E!C74+TI_RPI_DU_E!C74+TI_RPI_PII_E!C74</f>
        <v>0</v>
      </c>
      <c r="D74" s="37">
        <f>TI_RPI_RI_E!D74+TI_RPI_BPI_E!D74+TI_RPI_PT_E!D74+TI_RPI_IT_E!D74+TI_RPI_DU_E!D74+TI_RPI_PII_E!D74</f>
        <v>0</v>
      </c>
      <c r="E74" s="37">
        <f>TI_RPI_RI_E!E74+TI_RPI_BPI_E!E74+TI_RPI_PT_E!E74+TI_RPI_IT_E!E74+TI_RPI_DU_E!E74+TI_RPI_PII_E!E74</f>
        <v>0</v>
      </c>
      <c r="F74" s="37">
        <f>TI_RPI_RI_E!F74+TI_RPI_BPI_E!F74+TI_RPI_PT_E!F74+TI_RPI_IT_E!F74+TI_RPI_DU_E!F74+TI_RPI_PII_E!F74</f>
        <v>0</v>
      </c>
      <c r="G74" s="37">
        <f>TI_RPI_RI_E!G74+TI_RPI_BPI_E!G74+TI_RPI_PT_E!G74+TI_RPI_IT_E!G74+TI_RPI_DU_E!G74+TI_RPI_PII_E!G74</f>
        <v>0</v>
      </c>
      <c r="H74" s="37">
        <f>TI_RPI_RI_E!H74+TI_RPI_BPI_E!H74+TI_RPI_PT_E!H74+TI_RPI_IT_E!H74+TI_RPI_DU_E!H74+TI_RPI_PII_E!H74</f>
        <v>0</v>
      </c>
      <c r="I74" s="37">
        <f>TI_RPI_RI_E!I74+TI_RPI_BPI_E!I74+TI_RPI_PT_E!I74+TI_RPI_IT_E!I74+TI_RPI_DU_E!I74+TI_RPI_PII_E!I74</f>
        <v>0</v>
      </c>
      <c r="J74" s="37">
        <f>TI_RPI_RI_E!J74+TI_RPI_BPI_E!J74+TI_RPI_PT_E!J74+TI_RPI_IT_E!J74+TI_RPI_DU_E!J74+TI_RPI_PII_E!J74</f>
        <v>0</v>
      </c>
      <c r="K74" s="37">
        <f>TI_RPI_RI_E!K74+TI_RPI_BPI_E!K74+TI_RPI_PT_E!K74+TI_RPI_IT_E!K74+TI_RPI_DU_E!K74+TI_RPI_PII_E!K74</f>
        <v>0</v>
      </c>
      <c r="L74" s="37">
        <f>TI_RPI_RI_E!L74+TI_RPI_BPI_E!L74+TI_RPI_PT_E!L74+TI_RPI_IT_E!L74+TI_RPI_DU_E!L74+TI_RPI_PII_E!L74</f>
        <v>0</v>
      </c>
      <c r="M74" s="37">
        <f>TI_RPI_RI_E!M74+TI_RPI_BPI_E!M74+TI_RPI_PT_E!M74+TI_RPI_IT_E!M74+TI_RPI_DU_E!M74+TI_RPI_PII_E!M74</f>
        <v>0</v>
      </c>
      <c r="N74" s="37">
        <f>TI_RPI_RI_E!N74+TI_RPI_BPI_E!N74+TI_RPI_PT_E!N74+TI_RPI_IT_E!N74+TI_RPI_DU_E!N74+TI_RPI_PII_E!N74</f>
        <v>0</v>
      </c>
      <c r="O74" s="37">
        <f>TI_RPI_RI_E!O74+TI_RPI_BPI_E!O74+TI_RPI_PT_E!O74+TI_RPI_IT_E!O74+TI_RPI_DU_E!O74+TI_RPI_PII_E!O74</f>
        <v>0</v>
      </c>
      <c r="P74" s="37">
        <f>TI_RPI_RI_E!P74+TI_RPI_BPI_E!P74+TI_RPI_PT_E!P74+TI_RPI_IT_E!P74+TI_RPI_DU_E!P74+TI_RPI_PII_E!P74</f>
        <v>0</v>
      </c>
      <c r="Q74" s="37">
        <f>TI_RPI_RI_E!Q74+TI_RPI_BPI_E!Q74+TI_RPI_PT_E!Q74+TI_RPI_IT_E!Q74+TI_RPI_DU_E!Q74+TI_RPI_PII_E!Q74</f>
        <v>0</v>
      </c>
      <c r="R74" s="37">
        <f>TI_RPI_RI_E!R74+TI_RPI_BPI_E!R74+TI_RPI_PT_E!R74+TI_RPI_IT_E!R74+TI_RPI_DU_E!R74+TI_RPI_PII_E!R74</f>
        <v>0</v>
      </c>
      <c r="S74" s="37">
        <f>TI_RPI_RI_E!S74+TI_RPI_BPI_E!S74+TI_RPI_PT_E!S74+TI_RPI_IT_E!S74+TI_RPI_DU_E!S74+TI_RPI_PII_E!S74</f>
        <v>0</v>
      </c>
      <c r="T74" s="37">
        <f>TI_RPI_RI_E!T74+TI_RPI_BPI_E!T74+TI_RPI_PT_E!T74+TI_RPI_IT_E!T74+TI_RPI_DU_E!T74+TI_RPI_PII_E!T74</f>
        <v>0</v>
      </c>
      <c r="U74" s="37">
        <f>TI_RPI_RI_E!U74+TI_RPI_BPI_E!U74+TI_RPI_PT_E!U74+TI_RPI_IT_E!U74+TI_RPI_DU_E!U74+TI_RPI_PII_E!U74</f>
        <v>0</v>
      </c>
      <c r="V74" s="37">
        <f>TI_RPI_RI_E!V74+TI_RPI_BPI_E!V74+TI_RPI_PT_E!V74+TI_RPI_IT_E!V74+TI_RPI_DU_E!V74+TI_RPI_PII_E!V74</f>
        <v>0</v>
      </c>
      <c r="W74" s="37">
        <f>TI_RPI_RI_E!W74+TI_RPI_BPI_E!W74+TI_RPI_PT_E!W74+TI_RPI_IT_E!W74+TI_RPI_DU_E!W74+TI_RPI_PII_E!W74</f>
        <v>0</v>
      </c>
      <c r="X74" s="37">
        <f>TI_RPI_RI_E!X74+TI_RPI_BPI_E!X74+TI_RPI_PT_E!X74+TI_RPI_IT_E!X74+TI_RPI_DU_E!X74+TI_RPI_PII_E!X74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TI_RPI_RI_E!C75+TI_RPI_BPI_E!C75+TI_RPI_PT_E!C75+TI_RPI_IT_E!C75+TI_RPI_DU_E!C75+TI_RPI_PII_E!C75</f>
        <v>0</v>
      </c>
      <c r="D75" s="37">
        <f>TI_RPI_RI_E!D75+TI_RPI_BPI_E!D75+TI_RPI_PT_E!D75+TI_RPI_IT_E!D75+TI_RPI_DU_E!D75+TI_RPI_PII_E!D75</f>
        <v>0</v>
      </c>
      <c r="E75" s="37">
        <f>TI_RPI_RI_E!E75+TI_RPI_BPI_E!E75+TI_RPI_PT_E!E75+TI_RPI_IT_E!E75+TI_RPI_DU_E!E75+TI_RPI_PII_E!E75</f>
        <v>0</v>
      </c>
      <c r="F75" s="37">
        <f>TI_RPI_RI_E!F75+TI_RPI_BPI_E!F75+TI_RPI_PT_E!F75+TI_RPI_IT_E!F75+TI_RPI_DU_E!F75+TI_RPI_PII_E!F75</f>
        <v>0</v>
      </c>
      <c r="G75" s="37">
        <f>TI_RPI_RI_E!G75+TI_RPI_BPI_E!G75+TI_RPI_PT_E!G75+TI_RPI_IT_E!G75+TI_RPI_DU_E!G75+TI_RPI_PII_E!G75</f>
        <v>0</v>
      </c>
      <c r="H75" s="37">
        <f>TI_RPI_RI_E!H75+TI_RPI_BPI_E!H75+TI_RPI_PT_E!H75+TI_RPI_IT_E!H75+TI_RPI_DU_E!H75+TI_RPI_PII_E!H75</f>
        <v>0</v>
      </c>
      <c r="I75" s="37">
        <f>TI_RPI_RI_E!I75+TI_RPI_BPI_E!I75+TI_RPI_PT_E!I75+TI_RPI_IT_E!I75+TI_RPI_DU_E!I75+TI_RPI_PII_E!I75</f>
        <v>0</v>
      </c>
      <c r="J75" s="37">
        <f>TI_RPI_RI_E!J75+TI_RPI_BPI_E!J75+TI_RPI_PT_E!J75+TI_RPI_IT_E!J75+TI_RPI_DU_E!J75+TI_RPI_PII_E!J75</f>
        <v>0</v>
      </c>
      <c r="K75" s="37">
        <f>TI_RPI_RI_E!K75+TI_RPI_BPI_E!K75+TI_RPI_PT_E!K75+TI_RPI_IT_E!K75+TI_RPI_DU_E!K75+TI_RPI_PII_E!K75</f>
        <v>0</v>
      </c>
      <c r="L75" s="37">
        <f>TI_RPI_RI_E!L75+TI_RPI_BPI_E!L75+TI_RPI_PT_E!L75+TI_RPI_IT_E!L75+TI_RPI_DU_E!L75+TI_RPI_PII_E!L75</f>
        <v>0</v>
      </c>
      <c r="M75" s="37">
        <f>TI_RPI_RI_E!M75+TI_RPI_BPI_E!M75+TI_RPI_PT_E!M75+TI_RPI_IT_E!M75+TI_RPI_DU_E!M75+TI_RPI_PII_E!M75</f>
        <v>0</v>
      </c>
      <c r="N75" s="37">
        <f>TI_RPI_RI_E!N75+TI_RPI_BPI_E!N75+TI_RPI_PT_E!N75+TI_RPI_IT_E!N75+TI_RPI_DU_E!N75+TI_RPI_PII_E!N75</f>
        <v>0</v>
      </c>
      <c r="O75" s="37">
        <f>TI_RPI_RI_E!O75+TI_RPI_BPI_E!O75+TI_RPI_PT_E!O75+TI_RPI_IT_E!O75+TI_RPI_DU_E!O75+TI_RPI_PII_E!O75</f>
        <v>0</v>
      </c>
      <c r="P75" s="37">
        <f>TI_RPI_RI_E!P75+TI_RPI_BPI_E!P75+TI_RPI_PT_E!P75+TI_RPI_IT_E!P75+TI_RPI_DU_E!P75+TI_RPI_PII_E!P75</f>
        <v>0</v>
      </c>
      <c r="Q75" s="37">
        <f>TI_RPI_RI_E!Q75+TI_RPI_BPI_E!Q75+TI_RPI_PT_E!Q75+TI_RPI_IT_E!Q75+TI_RPI_DU_E!Q75+TI_RPI_PII_E!Q75</f>
        <v>0</v>
      </c>
      <c r="R75" s="37">
        <f>TI_RPI_RI_E!R75+TI_RPI_BPI_E!R75+TI_RPI_PT_E!R75+TI_RPI_IT_E!R75+TI_RPI_DU_E!R75+TI_RPI_PII_E!R75</f>
        <v>0</v>
      </c>
      <c r="S75" s="37">
        <f>TI_RPI_RI_E!S75+TI_RPI_BPI_E!S75+TI_RPI_PT_E!S75+TI_RPI_IT_E!S75+TI_RPI_DU_E!S75+TI_RPI_PII_E!S75</f>
        <v>0</v>
      </c>
      <c r="T75" s="37">
        <f>TI_RPI_RI_E!T75+TI_RPI_BPI_E!T75+TI_RPI_PT_E!T75+TI_RPI_IT_E!T75+TI_RPI_DU_E!T75+TI_RPI_PII_E!T75</f>
        <v>0</v>
      </c>
      <c r="U75" s="37">
        <f>TI_RPI_RI_E!U75+TI_RPI_BPI_E!U75+TI_RPI_PT_E!U75+TI_RPI_IT_E!U75+TI_RPI_DU_E!U75+TI_RPI_PII_E!U75</f>
        <v>0</v>
      </c>
      <c r="V75" s="37">
        <f>TI_RPI_RI_E!V75+TI_RPI_BPI_E!V75+TI_RPI_PT_E!V75+TI_RPI_IT_E!V75+TI_RPI_DU_E!V75+TI_RPI_PII_E!V75</f>
        <v>0</v>
      </c>
      <c r="W75" s="37">
        <f>TI_RPI_RI_E!W75+TI_RPI_BPI_E!W75+TI_RPI_PT_E!W75+TI_RPI_IT_E!W75+TI_RPI_DU_E!W75+TI_RPI_PII_E!W75</f>
        <v>0</v>
      </c>
      <c r="X75" s="37">
        <f>TI_RPI_RI_E!X75+TI_RPI_BPI_E!X75+TI_RPI_PT_E!X75+TI_RPI_IT_E!X75+TI_RPI_DU_E!X75+TI_RPI_PII_E!X75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TI_RPI_RI_E!C76+TI_RPI_BPI_E!C76+TI_RPI_PT_E!C76+TI_RPI_IT_E!C76+TI_RPI_DU_E!C76+TI_RPI_PII_E!C76</f>
        <v>0</v>
      </c>
      <c r="D76" s="40">
        <f>TI_RPI_RI_E!D76+TI_RPI_BPI_E!D76+TI_RPI_PT_E!D76+TI_RPI_IT_E!D76+TI_RPI_DU_E!D76+TI_RPI_PII_E!D76</f>
        <v>0</v>
      </c>
      <c r="E76" s="40">
        <f>TI_RPI_RI_E!E76+TI_RPI_BPI_E!E76+TI_RPI_PT_E!E76+TI_RPI_IT_E!E76+TI_RPI_DU_E!E76+TI_RPI_PII_E!E76</f>
        <v>0</v>
      </c>
      <c r="F76" s="40">
        <f>TI_RPI_RI_E!F76+TI_RPI_BPI_E!F76+TI_RPI_PT_E!F76+TI_RPI_IT_E!F76+TI_RPI_DU_E!F76+TI_RPI_PII_E!F76</f>
        <v>0</v>
      </c>
      <c r="G76" s="40">
        <f>TI_RPI_RI_E!G76+TI_RPI_BPI_E!G76+TI_RPI_PT_E!G76+TI_RPI_IT_E!G76+TI_RPI_DU_E!G76+TI_RPI_PII_E!G76</f>
        <v>0</v>
      </c>
      <c r="H76" s="40">
        <f>TI_RPI_RI_E!H76+TI_RPI_BPI_E!H76+TI_RPI_PT_E!H76+TI_RPI_IT_E!H76+TI_RPI_DU_E!H76+TI_RPI_PII_E!H76</f>
        <v>0</v>
      </c>
      <c r="I76" s="40">
        <f>TI_RPI_RI_E!I76+TI_RPI_BPI_E!I76+TI_RPI_PT_E!I76+TI_RPI_IT_E!I76+TI_RPI_DU_E!I76+TI_RPI_PII_E!I76</f>
        <v>0</v>
      </c>
      <c r="J76" s="40">
        <f>TI_RPI_RI_E!J76+TI_RPI_BPI_E!J76+TI_RPI_PT_E!J76+TI_RPI_IT_E!J76+TI_RPI_DU_E!J76+TI_RPI_PII_E!J76</f>
        <v>0</v>
      </c>
      <c r="K76" s="40">
        <f>TI_RPI_RI_E!K76+TI_RPI_BPI_E!K76+TI_RPI_PT_E!K76+TI_RPI_IT_E!K76+TI_RPI_DU_E!K76+TI_RPI_PII_E!K76</f>
        <v>0</v>
      </c>
      <c r="L76" s="40">
        <f>TI_RPI_RI_E!L76+TI_RPI_BPI_E!L76+TI_RPI_PT_E!L76+TI_RPI_IT_E!L76+TI_RPI_DU_E!L76+TI_RPI_PII_E!L76</f>
        <v>0</v>
      </c>
      <c r="M76" s="40">
        <f>TI_RPI_RI_E!M76+TI_RPI_BPI_E!M76+TI_RPI_PT_E!M76+TI_RPI_IT_E!M76+TI_RPI_DU_E!M76+TI_RPI_PII_E!M76</f>
        <v>0</v>
      </c>
      <c r="N76" s="40">
        <f>TI_RPI_RI_E!N76+TI_RPI_BPI_E!N76+TI_RPI_PT_E!N76+TI_RPI_IT_E!N76+TI_RPI_DU_E!N76+TI_RPI_PII_E!N76</f>
        <v>0</v>
      </c>
      <c r="O76" s="40">
        <f>TI_RPI_RI_E!O76+TI_RPI_BPI_E!O76+TI_RPI_PT_E!O76+TI_RPI_IT_E!O76+TI_RPI_DU_E!O76+TI_RPI_PII_E!O76</f>
        <v>0</v>
      </c>
      <c r="P76" s="40">
        <f>TI_RPI_RI_E!P76+TI_RPI_BPI_E!P76+TI_RPI_PT_E!P76+TI_RPI_IT_E!P76+TI_RPI_DU_E!P76+TI_RPI_PII_E!P76</f>
        <v>0</v>
      </c>
      <c r="Q76" s="40">
        <f>TI_RPI_RI_E!Q76+TI_RPI_BPI_E!Q76+TI_RPI_PT_E!Q76+TI_RPI_IT_E!Q76+TI_RPI_DU_E!Q76+TI_RPI_PII_E!Q76</f>
        <v>0</v>
      </c>
      <c r="R76" s="40">
        <f>TI_RPI_RI_E!R76+TI_RPI_BPI_E!R76+TI_RPI_PT_E!R76+TI_RPI_IT_E!R76+TI_RPI_DU_E!R76+TI_RPI_PII_E!R76</f>
        <v>0</v>
      </c>
      <c r="S76" s="40">
        <f>TI_RPI_RI_E!S76+TI_RPI_BPI_E!S76+TI_RPI_PT_E!S76+TI_RPI_IT_E!S76+TI_RPI_DU_E!S76+TI_RPI_PII_E!S76</f>
        <v>0</v>
      </c>
      <c r="T76" s="40">
        <f>TI_RPI_RI_E!T76+TI_RPI_BPI_E!T76+TI_RPI_PT_E!T76+TI_RPI_IT_E!T76+TI_RPI_DU_E!T76+TI_RPI_PII_E!T76</f>
        <v>0</v>
      </c>
      <c r="U76" s="40">
        <f>TI_RPI_RI_E!U76+TI_RPI_BPI_E!U76+TI_RPI_PT_E!U76+TI_RPI_IT_E!U76+TI_RPI_DU_E!U76+TI_RPI_PII_E!U76</f>
        <v>0</v>
      </c>
      <c r="V76" s="40">
        <f>TI_RPI_RI_E!V76+TI_RPI_BPI_E!V76+TI_RPI_PT_E!V76+TI_RPI_IT_E!V76+TI_RPI_DU_E!V76+TI_RPI_PII_E!V76</f>
        <v>0</v>
      </c>
      <c r="W76" s="40">
        <f>TI_RPI_RI_E!W76+TI_RPI_BPI_E!W76+TI_RPI_PT_E!W76+TI_RPI_IT_E!W76+TI_RPI_DU_E!W76+TI_RPI_PII_E!W76</f>
        <v>0</v>
      </c>
      <c r="X76" s="40">
        <f>TI_RPI_RI_E!X76+TI_RPI_BPI_E!X76+TI_RPI_PT_E!X76+TI_RPI_IT_E!X76+TI_RPI_DU_E!X76+TI_RPI_PII_E!X76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212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12647.644453998279</v>
      </c>
      <c r="D2" s="31">
        <f t="shared" si="0"/>
        <v>13373.306706792775</v>
      </c>
      <c r="E2" s="31">
        <f t="shared" si="0"/>
        <v>12713.426225279452</v>
      </c>
      <c r="F2" s="31">
        <f t="shared" si="0"/>
        <v>13563.830954428202</v>
      </c>
      <c r="G2" s="31">
        <f t="shared" si="0"/>
        <v>13653.336371453141</v>
      </c>
      <c r="H2" s="31">
        <f t="shared" si="0"/>
        <v>13915.499054170248</v>
      </c>
      <c r="I2" s="31">
        <f t="shared" si="0"/>
        <v>14695.479535683569</v>
      </c>
      <c r="J2" s="31">
        <f t="shared" si="0"/>
        <v>13411.677386070503</v>
      </c>
      <c r="K2" s="31">
        <f t="shared" si="0"/>
        <v>13107.339380911439</v>
      </c>
      <c r="L2" s="31">
        <f t="shared" si="0"/>
        <v>11634.486930352532</v>
      </c>
      <c r="M2" s="31">
        <f t="shared" si="0"/>
        <v>12241.352536543422</v>
      </c>
      <c r="N2" s="31">
        <f t="shared" si="0"/>
        <v>11117.298882201203</v>
      </c>
      <c r="O2" s="31">
        <f t="shared" si="0"/>
        <v>12028.031298366295</v>
      </c>
      <c r="P2" s="31">
        <f t="shared" si="0"/>
        <v>14494.175924333615</v>
      </c>
      <c r="Q2" s="31">
        <f t="shared" si="0"/>
        <v>13170.256319862419</v>
      </c>
      <c r="R2" s="31">
        <f t="shared" si="0"/>
        <v>15623.432674118656</v>
      </c>
      <c r="S2" s="31">
        <f t="shared" si="0"/>
        <v>15427.269475494415</v>
      </c>
      <c r="T2" s="31">
        <f t="shared" si="0"/>
        <v>16019.827773000856</v>
      </c>
      <c r="U2" s="31">
        <f t="shared" si="0"/>
        <v>14601.760877042136</v>
      </c>
      <c r="V2" s="31">
        <f t="shared" si="0"/>
        <v>13263.867411865864</v>
      </c>
      <c r="W2" s="31">
        <f t="shared" si="0"/>
        <v>12376.969475494412</v>
      </c>
      <c r="X2" s="31">
        <f t="shared" ref="X2" si="1">SUM(X3,X17,X22,X25,X26,X51,X52,X71,X74,X75,X76)</f>
        <v>11602.556319862426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12647.644453998279</v>
      </c>
      <c r="D26" s="37">
        <f t="shared" si="14"/>
        <v>13373.306706792775</v>
      </c>
      <c r="E26" s="37">
        <f t="shared" si="14"/>
        <v>12713.426225279452</v>
      </c>
      <c r="F26" s="37">
        <f t="shared" si="14"/>
        <v>13563.830954428202</v>
      </c>
      <c r="G26" s="37">
        <f t="shared" si="14"/>
        <v>13653.336371453141</v>
      </c>
      <c r="H26" s="37">
        <f t="shared" si="14"/>
        <v>13915.499054170248</v>
      </c>
      <c r="I26" s="37">
        <f t="shared" si="14"/>
        <v>14695.479535683569</v>
      </c>
      <c r="J26" s="37">
        <f t="shared" si="14"/>
        <v>13411.677386070503</v>
      </c>
      <c r="K26" s="37">
        <f t="shared" si="14"/>
        <v>13107.339380911439</v>
      </c>
      <c r="L26" s="37">
        <f t="shared" si="14"/>
        <v>11634.486930352532</v>
      </c>
      <c r="M26" s="37">
        <f t="shared" si="14"/>
        <v>12241.352536543422</v>
      </c>
      <c r="N26" s="37">
        <f t="shared" si="14"/>
        <v>11117.298882201203</v>
      </c>
      <c r="O26" s="37">
        <f t="shared" si="14"/>
        <v>12028.031298366295</v>
      </c>
      <c r="P26" s="37">
        <f t="shared" si="14"/>
        <v>14494.175924333615</v>
      </c>
      <c r="Q26" s="37">
        <f t="shared" si="14"/>
        <v>13170.256319862419</v>
      </c>
      <c r="R26" s="37">
        <f t="shared" si="14"/>
        <v>15623.432674118656</v>
      </c>
      <c r="S26" s="37">
        <f t="shared" si="14"/>
        <v>15427.269475494415</v>
      </c>
      <c r="T26" s="37">
        <f t="shared" si="14"/>
        <v>16019.827773000856</v>
      </c>
      <c r="U26" s="37">
        <f t="shared" si="14"/>
        <v>14601.760877042136</v>
      </c>
      <c r="V26" s="37">
        <f t="shared" si="14"/>
        <v>13263.867411865864</v>
      </c>
      <c r="W26" s="37">
        <f t="shared" si="14"/>
        <v>12376.969475494412</v>
      </c>
      <c r="X26" s="37">
        <f t="shared" ref="X26" si="15">SUM(X27,X33)</f>
        <v>11602.556319862426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12647.644453998279</v>
      </c>
      <c r="D27" s="29">
        <f t="shared" si="16"/>
        <v>13373.306706792775</v>
      </c>
      <c r="E27" s="29">
        <f t="shared" si="16"/>
        <v>12713.426225279452</v>
      </c>
      <c r="F27" s="29">
        <f t="shared" si="16"/>
        <v>13563.830954428202</v>
      </c>
      <c r="G27" s="29">
        <f t="shared" si="16"/>
        <v>13653.336371453141</v>
      </c>
      <c r="H27" s="29">
        <f t="shared" si="16"/>
        <v>13915.499054170248</v>
      </c>
      <c r="I27" s="29">
        <f t="shared" si="16"/>
        <v>14695.479535683569</v>
      </c>
      <c r="J27" s="29">
        <f t="shared" si="16"/>
        <v>13411.677386070503</v>
      </c>
      <c r="K27" s="29">
        <f t="shared" si="16"/>
        <v>13107.339380911439</v>
      </c>
      <c r="L27" s="29">
        <f t="shared" si="16"/>
        <v>11634.486930352532</v>
      </c>
      <c r="M27" s="29">
        <f t="shared" si="16"/>
        <v>12241.352536543422</v>
      </c>
      <c r="N27" s="29">
        <f t="shared" si="16"/>
        <v>11117.298882201203</v>
      </c>
      <c r="O27" s="29">
        <f t="shared" si="16"/>
        <v>12028.031298366295</v>
      </c>
      <c r="P27" s="29">
        <f t="shared" si="16"/>
        <v>14494.175924333615</v>
      </c>
      <c r="Q27" s="29">
        <f t="shared" si="16"/>
        <v>13170.256319862419</v>
      </c>
      <c r="R27" s="29">
        <f t="shared" si="16"/>
        <v>15623.432674118656</v>
      </c>
      <c r="S27" s="29">
        <f t="shared" si="16"/>
        <v>15427.269475494415</v>
      </c>
      <c r="T27" s="29">
        <f t="shared" si="16"/>
        <v>16019.827773000856</v>
      </c>
      <c r="U27" s="29">
        <f t="shared" si="16"/>
        <v>14601.760877042136</v>
      </c>
      <c r="V27" s="29">
        <f t="shared" si="16"/>
        <v>13263.867411865864</v>
      </c>
      <c r="W27" s="29">
        <f t="shared" si="16"/>
        <v>12376.969475494412</v>
      </c>
      <c r="X27" s="29">
        <f t="shared" ref="X27" si="17">SUM(X28:X32)</f>
        <v>11602.556319862426</v>
      </c>
    </row>
    <row r="28" spans="1:24" ht="11.25" customHeight="1" x14ac:dyDescent="0.2">
      <c r="A28" s="41" t="s">
        <v>45</v>
      </c>
      <c r="B28" s="9" t="s">
        <v>46</v>
      </c>
      <c r="C28" s="10">
        <v>11847.020378331899</v>
      </c>
      <c r="D28" s="10">
        <v>12682.23680137575</v>
      </c>
      <c r="E28" s="10">
        <v>11979.594411006021</v>
      </c>
      <c r="F28" s="10">
        <v>12892.315735167669</v>
      </c>
      <c r="G28" s="10">
        <v>12946.365090283751</v>
      </c>
      <c r="H28" s="10">
        <v>13367.5426483233</v>
      </c>
      <c r="I28" s="10">
        <v>13476.661306964739</v>
      </c>
      <c r="J28" s="10">
        <v>12458.70447119518</v>
      </c>
      <c r="K28" s="10">
        <v>12347.23628546862</v>
      </c>
      <c r="L28" s="10">
        <v>10697.29243336199</v>
      </c>
      <c r="M28" s="10">
        <v>11613.2339638865</v>
      </c>
      <c r="N28" s="10">
        <v>10562.62536543422</v>
      </c>
      <c r="O28" s="10">
        <v>11363.43172828891</v>
      </c>
      <c r="P28" s="10">
        <v>12245.44952708512</v>
      </c>
      <c r="Q28" s="10">
        <v>11094.09767841788</v>
      </c>
      <c r="R28" s="10">
        <v>14234.6154772141</v>
      </c>
      <c r="S28" s="10">
        <v>14297.32304385211</v>
      </c>
      <c r="T28" s="10">
        <v>14532.69733447979</v>
      </c>
      <c r="U28" s="10">
        <v>12890.39466895959</v>
      </c>
      <c r="V28" s="10">
        <v>11429.15030094583</v>
      </c>
      <c r="W28" s="10">
        <v>11207.9950988822</v>
      </c>
      <c r="X28" s="10">
        <v>9764.6008598452281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800.62407566638001</v>
      </c>
      <c r="D30" s="10">
        <v>691.06990541702487</v>
      </c>
      <c r="E30" s="10">
        <v>733.83181427343072</v>
      </c>
      <c r="F30" s="10">
        <v>671.51521926053306</v>
      </c>
      <c r="G30" s="10">
        <v>706.97128116938939</v>
      </c>
      <c r="H30" s="10">
        <v>547.95640584694752</v>
      </c>
      <c r="I30" s="10">
        <v>1042.1916595012899</v>
      </c>
      <c r="J30" s="10">
        <v>785.48220120378323</v>
      </c>
      <c r="K30" s="10">
        <v>633.21625107480656</v>
      </c>
      <c r="L30" s="10">
        <v>850.58899398108338</v>
      </c>
      <c r="M30" s="10">
        <v>522.95468615649179</v>
      </c>
      <c r="N30" s="10">
        <v>460.99819432502142</v>
      </c>
      <c r="O30" s="10">
        <v>541.85666380051589</v>
      </c>
      <c r="P30" s="10">
        <v>1924.851418744626</v>
      </c>
      <c r="Q30" s="10">
        <v>1772.585468615649</v>
      </c>
      <c r="R30" s="10">
        <v>1139.581513327601</v>
      </c>
      <c r="S30" s="10">
        <v>860.79105760963023</v>
      </c>
      <c r="T30" s="10">
        <v>1232.6894239036969</v>
      </c>
      <c r="U30" s="10">
        <v>1441.8372312983661</v>
      </c>
      <c r="V30" s="10">
        <v>1569.9098882201199</v>
      </c>
      <c r="W30" s="10">
        <v>963.12751504729147</v>
      </c>
      <c r="X30" s="10">
        <v>1658.3597592433359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176.6265692175408</v>
      </c>
      <c r="J31" s="10">
        <v>167.49071367153911</v>
      </c>
      <c r="K31" s="10">
        <v>126.8868443680137</v>
      </c>
      <c r="L31" s="10">
        <v>86.605503009458289</v>
      </c>
      <c r="M31" s="10">
        <v>105.1638865004299</v>
      </c>
      <c r="N31" s="10">
        <v>93.675322441960432</v>
      </c>
      <c r="O31" s="10">
        <v>76.88452278589854</v>
      </c>
      <c r="P31" s="10">
        <v>106.0475494411006</v>
      </c>
      <c r="Q31" s="10">
        <v>97.210318142734309</v>
      </c>
      <c r="R31" s="10">
        <v>48.605159071367147</v>
      </c>
      <c r="S31" s="10">
        <v>85.721754084264816</v>
      </c>
      <c r="T31" s="10">
        <v>51.440154772141007</v>
      </c>
      <c r="U31" s="10">
        <v>82.140068787618219</v>
      </c>
      <c r="V31" s="10">
        <v>76.592863284608768</v>
      </c>
      <c r="W31" s="10">
        <v>48.41779879621668</v>
      </c>
      <c r="X31" s="10">
        <v>38.626913155631982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45.858383490971619</v>
      </c>
      <c r="P32" s="10">
        <v>217.82742906276869</v>
      </c>
      <c r="Q32" s="10">
        <v>206.36285468615651</v>
      </c>
      <c r="R32" s="10">
        <v>200.63052450558899</v>
      </c>
      <c r="S32" s="10">
        <v>183.4336199484093</v>
      </c>
      <c r="T32" s="10">
        <v>203.00085984522789</v>
      </c>
      <c r="U32" s="10">
        <v>187.38890799656059</v>
      </c>
      <c r="V32" s="10">
        <v>188.21435941530521</v>
      </c>
      <c r="W32" s="10">
        <v>157.42906276870161</v>
      </c>
      <c r="X32" s="10">
        <v>140.9687876182287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213</v>
      </c>
      <c r="B1" s="4" t="s">
        <v>317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1.050902837489252</v>
      </c>
      <c r="Q2" s="31">
        <f t="shared" si="0"/>
        <v>201.77704213241611</v>
      </c>
      <c r="R2" s="31">
        <f t="shared" si="0"/>
        <v>178.6567497850387</v>
      </c>
      <c r="S2" s="31">
        <f t="shared" si="0"/>
        <v>199.62742906276867</v>
      </c>
      <c r="T2" s="31">
        <f t="shared" si="0"/>
        <v>243.72338779019779</v>
      </c>
      <c r="U2" s="31">
        <f t="shared" si="0"/>
        <v>236.54505588993976</v>
      </c>
      <c r="V2" s="31">
        <f t="shared" si="0"/>
        <v>185.59991401547722</v>
      </c>
      <c r="W2" s="31">
        <f t="shared" si="0"/>
        <v>223.01874462596732</v>
      </c>
      <c r="X2" s="31">
        <f t="shared" ref="X2" si="1">SUM(X3,X17,X22,X25,X26,X51,X52,X71,X74,X75,X76)</f>
        <v>223.91831470335342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1.050902837489252</v>
      </c>
      <c r="Q26" s="37">
        <f t="shared" si="14"/>
        <v>201.77704213241611</v>
      </c>
      <c r="R26" s="37">
        <f t="shared" si="14"/>
        <v>178.6567497850387</v>
      </c>
      <c r="S26" s="37">
        <f t="shared" si="14"/>
        <v>199.62742906276867</v>
      </c>
      <c r="T26" s="37">
        <f t="shared" si="14"/>
        <v>243.72338779019779</v>
      </c>
      <c r="U26" s="37">
        <f t="shared" si="14"/>
        <v>236.54505588993976</v>
      </c>
      <c r="V26" s="37">
        <f t="shared" si="14"/>
        <v>185.59991401547722</v>
      </c>
      <c r="W26" s="37">
        <f t="shared" si="14"/>
        <v>223.01874462596732</v>
      </c>
      <c r="X26" s="37">
        <f t="shared" ref="X26" si="15">SUM(X27,X33)</f>
        <v>223.91831470335342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1.050902837489252</v>
      </c>
      <c r="Q33" s="29">
        <f t="shared" si="18"/>
        <v>201.77704213241611</v>
      </c>
      <c r="R33" s="29">
        <f t="shared" si="18"/>
        <v>178.6567497850387</v>
      </c>
      <c r="S33" s="29">
        <f t="shared" si="18"/>
        <v>199.62742906276867</v>
      </c>
      <c r="T33" s="29">
        <f t="shared" si="18"/>
        <v>243.72338779019779</v>
      </c>
      <c r="U33" s="29">
        <f t="shared" si="18"/>
        <v>236.54505588993976</v>
      </c>
      <c r="V33" s="29">
        <f t="shared" si="18"/>
        <v>185.59991401547722</v>
      </c>
      <c r="W33" s="29">
        <f t="shared" si="18"/>
        <v>223.01874462596732</v>
      </c>
      <c r="X33" s="29">
        <f t="shared" ref="X33" si="19">SUM(X34:X50)</f>
        <v>223.91831470335342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71.414961306964742</v>
      </c>
      <c r="T36" s="10">
        <v>70.408512467755799</v>
      </c>
      <c r="U36" s="10">
        <v>63.941616509028357</v>
      </c>
      <c r="V36" s="10">
        <v>70.308512467755804</v>
      </c>
      <c r="W36" s="10">
        <v>95.53774720550301</v>
      </c>
      <c r="X36" s="10">
        <v>87.848065348237313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1.050902837489252</v>
      </c>
      <c r="Q42" s="10">
        <v>201.77704213241611</v>
      </c>
      <c r="R42" s="10">
        <v>178.6567497850387</v>
      </c>
      <c r="S42" s="10">
        <v>128.21246775580391</v>
      </c>
      <c r="T42" s="10">
        <v>173.31487532244199</v>
      </c>
      <c r="U42" s="10">
        <v>172.6034393809114</v>
      </c>
      <c r="V42" s="10">
        <v>115.29140154772141</v>
      </c>
      <c r="W42" s="10">
        <v>127.48099742046431</v>
      </c>
      <c r="X42" s="10">
        <v>136.07024935511609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214</v>
      </c>
      <c r="B1" s="4" t="s">
        <v>316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97.936371453138435</v>
      </c>
      <c r="D2" s="31">
        <f t="shared" si="0"/>
        <v>121.94041272570939</v>
      </c>
      <c r="E2" s="31">
        <f t="shared" si="0"/>
        <v>144.02407566638001</v>
      </c>
      <c r="F2" s="31">
        <f t="shared" si="0"/>
        <v>85.454256233877899</v>
      </c>
      <c r="G2" s="31">
        <f t="shared" si="0"/>
        <v>260.19277730008588</v>
      </c>
      <c r="H2" s="31">
        <f t="shared" si="0"/>
        <v>267.50739466895948</v>
      </c>
      <c r="I2" s="31">
        <f t="shared" si="0"/>
        <v>0</v>
      </c>
      <c r="J2" s="31">
        <f t="shared" si="0"/>
        <v>0</v>
      </c>
      <c r="K2" s="31">
        <f t="shared" si="0"/>
        <v>49.112725709372313</v>
      </c>
      <c r="L2" s="31">
        <f t="shared" si="0"/>
        <v>40.753052450558897</v>
      </c>
      <c r="M2" s="31">
        <f t="shared" si="0"/>
        <v>95.090541702493553</v>
      </c>
      <c r="N2" s="31">
        <f t="shared" si="0"/>
        <v>74.191487532244196</v>
      </c>
      <c r="O2" s="31">
        <f t="shared" si="0"/>
        <v>81.506190885640578</v>
      </c>
      <c r="P2" s="31">
        <f t="shared" si="0"/>
        <v>191.2259673258813</v>
      </c>
      <c r="Q2" s="31">
        <f t="shared" si="0"/>
        <v>111.8097162510748</v>
      </c>
      <c r="R2" s="31">
        <f t="shared" si="0"/>
        <v>86.730954428202921</v>
      </c>
      <c r="S2" s="31">
        <f t="shared" si="0"/>
        <v>67.921840068787617</v>
      </c>
      <c r="T2" s="31">
        <f t="shared" si="0"/>
        <v>53.347893379191753</v>
      </c>
      <c r="U2" s="31">
        <f t="shared" si="0"/>
        <v>39.196130696474633</v>
      </c>
      <c r="V2" s="31">
        <f t="shared" si="0"/>
        <v>56.289423903697333</v>
      </c>
      <c r="W2" s="31">
        <f t="shared" si="0"/>
        <v>63.499570077386068</v>
      </c>
      <c r="X2" s="31">
        <f t="shared" ref="X2" si="1">SUM(X3,X17,X22,X25,X26,X51,X52,X71,X74,X75,X76)</f>
        <v>83.239724849527079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97.936371453138435</v>
      </c>
      <c r="D26" s="37">
        <f t="shared" si="14"/>
        <v>121.94041272570939</v>
      </c>
      <c r="E26" s="37">
        <f t="shared" si="14"/>
        <v>144.02407566638001</v>
      </c>
      <c r="F26" s="37">
        <f t="shared" si="14"/>
        <v>85.454256233877899</v>
      </c>
      <c r="G26" s="37">
        <f t="shared" si="14"/>
        <v>260.19277730008588</v>
      </c>
      <c r="H26" s="37">
        <f t="shared" si="14"/>
        <v>267.50739466895948</v>
      </c>
      <c r="I26" s="37">
        <f t="shared" si="14"/>
        <v>0</v>
      </c>
      <c r="J26" s="37">
        <f t="shared" si="14"/>
        <v>0</v>
      </c>
      <c r="K26" s="37">
        <f t="shared" si="14"/>
        <v>49.112725709372313</v>
      </c>
      <c r="L26" s="37">
        <f t="shared" si="14"/>
        <v>40.753052450558897</v>
      </c>
      <c r="M26" s="37">
        <f t="shared" si="14"/>
        <v>95.090541702493553</v>
      </c>
      <c r="N26" s="37">
        <f t="shared" si="14"/>
        <v>74.191487532244196</v>
      </c>
      <c r="O26" s="37">
        <f t="shared" si="14"/>
        <v>81.506190885640578</v>
      </c>
      <c r="P26" s="37">
        <f t="shared" si="14"/>
        <v>191.2259673258813</v>
      </c>
      <c r="Q26" s="37">
        <f t="shared" si="14"/>
        <v>111.8097162510748</v>
      </c>
      <c r="R26" s="37">
        <f t="shared" si="14"/>
        <v>86.730954428202921</v>
      </c>
      <c r="S26" s="37">
        <f t="shared" si="14"/>
        <v>67.921840068787617</v>
      </c>
      <c r="T26" s="37">
        <f t="shared" si="14"/>
        <v>53.347893379191753</v>
      </c>
      <c r="U26" s="37">
        <f t="shared" si="14"/>
        <v>39.196130696474633</v>
      </c>
      <c r="V26" s="37">
        <f t="shared" si="14"/>
        <v>56.289423903697333</v>
      </c>
      <c r="W26" s="37">
        <f t="shared" si="14"/>
        <v>63.499570077386068</v>
      </c>
      <c r="X26" s="37">
        <f t="shared" ref="X26" si="15">SUM(X27,X33)</f>
        <v>83.239724849527079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97.936371453138435</v>
      </c>
      <c r="D33" s="29">
        <f t="shared" si="18"/>
        <v>121.94041272570939</v>
      </c>
      <c r="E33" s="29">
        <f t="shared" si="18"/>
        <v>144.02407566638001</v>
      </c>
      <c r="F33" s="29">
        <f t="shared" si="18"/>
        <v>85.454256233877899</v>
      </c>
      <c r="G33" s="29">
        <f t="shared" si="18"/>
        <v>260.19277730008588</v>
      </c>
      <c r="H33" s="29">
        <f t="shared" si="18"/>
        <v>267.50739466895948</v>
      </c>
      <c r="I33" s="29">
        <f t="shared" si="18"/>
        <v>0</v>
      </c>
      <c r="J33" s="29">
        <f t="shared" si="18"/>
        <v>0</v>
      </c>
      <c r="K33" s="29">
        <f t="shared" si="18"/>
        <v>49.112725709372313</v>
      </c>
      <c r="L33" s="29">
        <f t="shared" si="18"/>
        <v>40.753052450558897</v>
      </c>
      <c r="M33" s="29">
        <f t="shared" si="18"/>
        <v>95.090541702493553</v>
      </c>
      <c r="N33" s="29">
        <f t="shared" si="18"/>
        <v>74.191487532244196</v>
      </c>
      <c r="O33" s="29">
        <f t="shared" si="18"/>
        <v>81.506190885640578</v>
      </c>
      <c r="P33" s="29">
        <f t="shared" si="18"/>
        <v>191.2259673258813</v>
      </c>
      <c r="Q33" s="29">
        <f t="shared" si="18"/>
        <v>111.8097162510748</v>
      </c>
      <c r="R33" s="29">
        <f t="shared" si="18"/>
        <v>86.730954428202921</v>
      </c>
      <c r="S33" s="29">
        <f t="shared" si="18"/>
        <v>67.921840068787617</v>
      </c>
      <c r="T33" s="29">
        <f t="shared" si="18"/>
        <v>53.347893379191753</v>
      </c>
      <c r="U33" s="29">
        <f t="shared" si="18"/>
        <v>39.196130696474633</v>
      </c>
      <c r="V33" s="29">
        <f t="shared" si="18"/>
        <v>56.289423903697333</v>
      </c>
      <c r="W33" s="29">
        <f t="shared" si="18"/>
        <v>63.499570077386068</v>
      </c>
      <c r="X33" s="29">
        <f t="shared" ref="X33" si="19">SUM(X34:X50)</f>
        <v>83.239724849527079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97.936371453138435</v>
      </c>
      <c r="D50" s="10">
        <v>121.94041272570939</v>
      </c>
      <c r="E50" s="10">
        <v>144.02407566638001</v>
      </c>
      <c r="F50" s="10">
        <v>85.454256233877899</v>
      </c>
      <c r="G50" s="10">
        <v>260.19277730008588</v>
      </c>
      <c r="H50" s="10">
        <v>267.50739466895948</v>
      </c>
      <c r="I50" s="10">
        <v>0</v>
      </c>
      <c r="J50" s="10">
        <v>0</v>
      </c>
      <c r="K50" s="10">
        <v>49.112725709372313</v>
      </c>
      <c r="L50" s="10">
        <v>40.753052450558897</v>
      </c>
      <c r="M50" s="10">
        <v>95.090541702493553</v>
      </c>
      <c r="N50" s="10">
        <v>74.191487532244196</v>
      </c>
      <c r="O50" s="10">
        <v>81.506190885640578</v>
      </c>
      <c r="P50" s="10">
        <v>191.2259673258813</v>
      </c>
      <c r="Q50" s="10">
        <v>111.8097162510748</v>
      </c>
      <c r="R50" s="10">
        <v>86.730954428202921</v>
      </c>
      <c r="S50" s="10">
        <v>67.921840068787617</v>
      </c>
      <c r="T50" s="10">
        <v>53.347893379191753</v>
      </c>
      <c r="U50" s="10">
        <v>39.196130696474633</v>
      </c>
      <c r="V50" s="10">
        <v>56.289423903697333</v>
      </c>
      <c r="W50" s="10">
        <v>63.499570077386068</v>
      </c>
      <c r="X50" s="10">
        <v>83.239724849527079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215</v>
      </c>
      <c r="B1" s="4" t="s">
        <v>315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27.943766122098022</v>
      </c>
      <c r="D2" s="31">
        <f t="shared" si="0"/>
        <v>45.12760103181428</v>
      </c>
      <c r="E2" s="31">
        <f t="shared" si="0"/>
        <v>85.39114359415305</v>
      </c>
      <c r="F2" s="31">
        <f t="shared" si="0"/>
        <v>19.525193465176269</v>
      </c>
      <c r="G2" s="31">
        <f t="shared" si="0"/>
        <v>63.630008598452264</v>
      </c>
      <c r="H2" s="31">
        <f t="shared" si="0"/>
        <v>150.60782459157349</v>
      </c>
      <c r="I2" s="31">
        <f t="shared" si="0"/>
        <v>168.55597592433361</v>
      </c>
      <c r="J2" s="31">
        <f t="shared" si="0"/>
        <v>78.622184006878754</v>
      </c>
      <c r="K2" s="31">
        <f t="shared" si="0"/>
        <v>131.9085984522786</v>
      </c>
      <c r="L2" s="31">
        <f t="shared" si="0"/>
        <v>151.51788478073951</v>
      </c>
      <c r="M2" s="31">
        <f t="shared" si="0"/>
        <v>0</v>
      </c>
      <c r="N2" s="31">
        <f t="shared" si="0"/>
        <v>15.40558899398108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27.943766122098022</v>
      </c>
      <c r="D26" s="37">
        <f t="shared" si="14"/>
        <v>45.12760103181428</v>
      </c>
      <c r="E26" s="37">
        <f t="shared" si="14"/>
        <v>85.39114359415305</v>
      </c>
      <c r="F26" s="37">
        <f t="shared" si="14"/>
        <v>19.525193465176269</v>
      </c>
      <c r="G26" s="37">
        <f t="shared" si="14"/>
        <v>63.630008598452264</v>
      </c>
      <c r="H26" s="37">
        <f t="shared" si="14"/>
        <v>150.60782459157349</v>
      </c>
      <c r="I26" s="37">
        <f t="shared" si="14"/>
        <v>168.55597592433361</v>
      </c>
      <c r="J26" s="37">
        <f t="shared" si="14"/>
        <v>78.622184006878754</v>
      </c>
      <c r="K26" s="37">
        <f t="shared" si="14"/>
        <v>131.9085984522786</v>
      </c>
      <c r="L26" s="37">
        <f t="shared" si="14"/>
        <v>151.51788478073951</v>
      </c>
      <c r="M26" s="37">
        <f t="shared" si="14"/>
        <v>0</v>
      </c>
      <c r="N26" s="37">
        <f t="shared" si="14"/>
        <v>15.40558899398108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27.943766122098022</v>
      </c>
      <c r="D33" s="29">
        <f t="shared" si="18"/>
        <v>45.12760103181428</v>
      </c>
      <c r="E33" s="29">
        <f t="shared" si="18"/>
        <v>85.39114359415305</v>
      </c>
      <c r="F33" s="29">
        <f t="shared" si="18"/>
        <v>19.525193465176269</v>
      </c>
      <c r="G33" s="29">
        <f t="shared" si="18"/>
        <v>63.630008598452264</v>
      </c>
      <c r="H33" s="29">
        <f t="shared" si="18"/>
        <v>150.60782459157349</v>
      </c>
      <c r="I33" s="29">
        <f t="shared" si="18"/>
        <v>168.55597592433361</v>
      </c>
      <c r="J33" s="29">
        <f t="shared" si="18"/>
        <v>78.622184006878754</v>
      </c>
      <c r="K33" s="29">
        <f t="shared" si="18"/>
        <v>131.9085984522786</v>
      </c>
      <c r="L33" s="29">
        <f t="shared" si="18"/>
        <v>151.51788478073951</v>
      </c>
      <c r="M33" s="29">
        <f t="shared" si="18"/>
        <v>0</v>
      </c>
      <c r="N33" s="29">
        <f t="shared" si="18"/>
        <v>15.40558899398108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5.3251074806534806</v>
      </c>
      <c r="D40" s="10">
        <v>0</v>
      </c>
      <c r="E40" s="10">
        <v>0</v>
      </c>
      <c r="F40" s="10">
        <v>0</v>
      </c>
      <c r="G40" s="10">
        <v>1.065004299226139</v>
      </c>
      <c r="H40" s="10">
        <v>52.185640584694752</v>
      </c>
      <c r="I40" s="10">
        <v>8.5201203783318995</v>
      </c>
      <c r="J40" s="10">
        <v>7.1892519346517627</v>
      </c>
      <c r="K40" s="10">
        <v>1.026999140154772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1.0461736887360269</v>
      </c>
      <c r="G41" s="10">
        <v>0</v>
      </c>
      <c r="H41" s="10">
        <v>1.0449699054170249</v>
      </c>
      <c r="I41" s="10">
        <v>1.0449699054170249</v>
      </c>
      <c r="J41" s="10">
        <v>1.0449699054170249</v>
      </c>
      <c r="K41" s="10">
        <v>1.0449699054170249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8.4073946689595864</v>
      </c>
      <c r="K42" s="10">
        <v>10.50920034393809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20.698366294067071</v>
      </c>
      <c r="D43" s="10">
        <v>0</v>
      </c>
      <c r="E43" s="10">
        <v>12.419002579535681</v>
      </c>
      <c r="F43" s="10">
        <v>16.55872742906277</v>
      </c>
      <c r="G43" s="10">
        <v>0</v>
      </c>
      <c r="H43" s="10">
        <v>0</v>
      </c>
      <c r="I43" s="10">
        <v>41.08151332760103</v>
      </c>
      <c r="J43" s="10">
        <v>46.216680997420461</v>
      </c>
      <c r="K43" s="10">
        <v>0</v>
      </c>
      <c r="L43" s="10">
        <v>0</v>
      </c>
      <c r="M43" s="10">
        <v>0</v>
      </c>
      <c r="N43" s="10">
        <v>15.40558899398108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57.595270851246767</v>
      </c>
      <c r="H44" s="10">
        <v>92.152450558899389</v>
      </c>
      <c r="I44" s="10">
        <v>0</v>
      </c>
      <c r="J44" s="10">
        <v>5.732330180567498</v>
      </c>
      <c r="K44" s="10">
        <v>74.519948409286329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1.920292347377472</v>
      </c>
      <c r="D46" s="10">
        <v>0.96018916595012893</v>
      </c>
      <c r="E46" s="10">
        <v>1.920292347377472</v>
      </c>
      <c r="F46" s="10">
        <v>1.920292347377472</v>
      </c>
      <c r="G46" s="10">
        <v>2.8797936371453128</v>
      </c>
      <c r="H46" s="10">
        <v>0</v>
      </c>
      <c r="I46" s="10">
        <v>1.9198624247635421</v>
      </c>
      <c r="J46" s="10">
        <v>10.031556319862419</v>
      </c>
      <c r="K46" s="10">
        <v>3.0094582975064492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44.167411865864153</v>
      </c>
      <c r="E50" s="10">
        <v>71.051848667239895</v>
      </c>
      <c r="F50" s="10">
        <v>0</v>
      </c>
      <c r="G50" s="10">
        <v>2.0899398108340499</v>
      </c>
      <c r="H50" s="10">
        <v>5.2247635425623384</v>
      </c>
      <c r="I50" s="10">
        <v>115.9895098882201</v>
      </c>
      <c r="J50" s="10">
        <v>0</v>
      </c>
      <c r="K50" s="10">
        <v>41.798022355975917</v>
      </c>
      <c r="L50" s="10">
        <v>151.51788478073951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216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217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1.050902837489252</v>
      </c>
      <c r="Q2" s="31">
        <f t="shared" si="0"/>
        <v>201.77704213241611</v>
      </c>
      <c r="R2" s="31">
        <f t="shared" si="0"/>
        <v>178.6567497850387</v>
      </c>
      <c r="S2" s="31">
        <f t="shared" si="0"/>
        <v>199.62742906276867</v>
      </c>
      <c r="T2" s="31">
        <f t="shared" si="0"/>
        <v>243.72338779019779</v>
      </c>
      <c r="U2" s="31">
        <f t="shared" si="0"/>
        <v>236.54505588993976</v>
      </c>
      <c r="V2" s="31">
        <f t="shared" si="0"/>
        <v>185.59991401547722</v>
      </c>
      <c r="W2" s="31">
        <f t="shared" si="0"/>
        <v>223.01874462596732</v>
      </c>
      <c r="X2" s="31">
        <f t="shared" ref="X2" si="1">SUM(X3,X17,X22,X25,X26,X51,X52,X71,X74,X75,X76)</f>
        <v>223.91831470335342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1.050902837489252</v>
      </c>
      <c r="Q26" s="37">
        <f t="shared" si="14"/>
        <v>201.77704213241611</v>
      </c>
      <c r="R26" s="37">
        <f t="shared" si="14"/>
        <v>178.6567497850387</v>
      </c>
      <c r="S26" s="37">
        <f t="shared" si="14"/>
        <v>199.62742906276867</v>
      </c>
      <c r="T26" s="37">
        <f t="shared" si="14"/>
        <v>243.72338779019779</v>
      </c>
      <c r="U26" s="37">
        <f t="shared" si="14"/>
        <v>236.54505588993976</v>
      </c>
      <c r="V26" s="37">
        <f t="shared" si="14"/>
        <v>185.59991401547722</v>
      </c>
      <c r="W26" s="37">
        <f t="shared" si="14"/>
        <v>223.01874462596732</v>
      </c>
      <c r="X26" s="37">
        <f t="shared" ref="X26" si="15">SUM(X27,X33)</f>
        <v>223.91831470335342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1.050902837489252</v>
      </c>
      <c r="Q33" s="29">
        <f t="shared" si="18"/>
        <v>201.77704213241611</v>
      </c>
      <c r="R33" s="29">
        <f t="shared" si="18"/>
        <v>178.6567497850387</v>
      </c>
      <c r="S33" s="29">
        <f t="shared" si="18"/>
        <v>199.62742906276867</v>
      </c>
      <c r="T33" s="29">
        <f t="shared" si="18"/>
        <v>243.72338779019779</v>
      </c>
      <c r="U33" s="29">
        <f t="shared" si="18"/>
        <v>236.54505588993976</v>
      </c>
      <c r="V33" s="29">
        <f t="shared" si="18"/>
        <v>185.59991401547722</v>
      </c>
      <c r="W33" s="29">
        <f t="shared" si="18"/>
        <v>223.01874462596732</v>
      </c>
      <c r="X33" s="29">
        <f t="shared" ref="X33" si="19">SUM(X34:X50)</f>
        <v>223.91831470335342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71.414961306964742</v>
      </c>
      <c r="T36" s="10">
        <v>70.408512467755799</v>
      </c>
      <c r="U36" s="10">
        <v>63.941616509028357</v>
      </c>
      <c r="V36" s="10">
        <v>70.308512467755804</v>
      </c>
      <c r="W36" s="10">
        <v>95.53774720550301</v>
      </c>
      <c r="X36" s="10">
        <v>87.848065348237313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1.050902837489252</v>
      </c>
      <c r="Q42" s="10">
        <v>201.77704213241611</v>
      </c>
      <c r="R42" s="10">
        <v>178.6567497850387</v>
      </c>
      <c r="S42" s="10">
        <v>128.21246775580391</v>
      </c>
      <c r="T42" s="10">
        <v>173.31487532244199</v>
      </c>
      <c r="U42" s="10">
        <v>172.6034393809114</v>
      </c>
      <c r="V42" s="10">
        <v>115.29140154772141</v>
      </c>
      <c r="W42" s="10">
        <v>127.48099742046431</v>
      </c>
      <c r="X42" s="10">
        <v>136.07024935511609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310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218</v>
      </c>
      <c r="B1" s="4" t="s">
        <v>309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219</v>
      </c>
      <c r="B1" s="4" t="s">
        <v>308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70.698366294067057</v>
      </c>
      <c r="J2" s="31">
        <f t="shared" si="0"/>
        <v>132.55950128976781</v>
      </c>
      <c r="K2" s="31">
        <f t="shared" si="0"/>
        <v>133.4431642304385</v>
      </c>
      <c r="L2" s="31">
        <f t="shared" si="0"/>
        <v>220.9324161650903</v>
      </c>
      <c r="M2" s="31">
        <f t="shared" si="0"/>
        <v>322.56139294926908</v>
      </c>
      <c r="N2" s="31">
        <f t="shared" si="0"/>
        <v>303.11934651762681</v>
      </c>
      <c r="O2" s="31">
        <f t="shared" si="0"/>
        <v>273.95623387790192</v>
      </c>
      <c r="P2" s="31">
        <f t="shared" si="0"/>
        <v>266.88641444539979</v>
      </c>
      <c r="Q2" s="31">
        <f t="shared" si="0"/>
        <v>266.00266552020628</v>
      </c>
      <c r="R2" s="31">
        <f t="shared" si="0"/>
        <v>319.64746345657784</v>
      </c>
      <c r="S2" s="31">
        <f t="shared" si="0"/>
        <v>270.25417024935513</v>
      </c>
      <c r="T2" s="31">
        <f t="shared" si="0"/>
        <v>252.98082545141867</v>
      </c>
      <c r="U2" s="31">
        <f t="shared" si="0"/>
        <v>266.51006018916587</v>
      </c>
      <c r="V2" s="31">
        <f t="shared" si="0"/>
        <v>270.45588993981085</v>
      </c>
      <c r="W2" s="31">
        <f t="shared" si="0"/>
        <v>237.0597592433362</v>
      </c>
      <c r="X2" s="31">
        <f t="shared" ref="X2" si="1">SUM(X3,X17,X22,X25,X26,X51,X52,X71,X74,X75,X76)</f>
        <v>302.52158211521919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70.698366294067057</v>
      </c>
      <c r="J52" s="37">
        <f t="shared" si="20"/>
        <v>132.55950128976781</v>
      </c>
      <c r="K52" s="37">
        <f t="shared" si="20"/>
        <v>133.4431642304385</v>
      </c>
      <c r="L52" s="37">
        <f t="shared" si="20"/>
        <v>220.9324161650903</v>
      </c>
      <c r="M52" s="37">
        <f t="shared" si="20"/>
        <v>322.56139294926908</v>
      </c>
      <c r="N52" s="37">
        <f t="shared" si="20"/>
        <v>303.11934651762681</v>
      </c>
      <c r="O52" s="37">
        <f t="shared" si="20"/>
        <v>273.95623387790192</v>
      </c>
      <c r="P52" s="37">
        <f t="shared" si="20"/>
        <v>266.88641444539979</v>
      </c>
      <c r="Q52" s="37">
        <f t="shared" si="20"/>
        <v>266.00266552020628</v>
      </c>
      <c r="R52" s="37">
        <f t="shared" si="20"/>
        <v>319.64746345657784</v>
      </c>
      <c r="S52" s="37">
        <f t="shared" si="20"/>
        <v>270.25417024935513</v>
      </c>
      <c r="T52" s="37">
        <f t="shared" si="20"/>
        <v>252.98082545141867</v>
      </c>
      <c r="U52" s="37">
        <f t="shared" si="20"/>
        <v>266.51006018916587</v>
      </c>
      <c r="V52" s="37">
        <f t="shared" si="20"/>
        <v>270.45588993981085</v>
      </c>
      <c r="W52" s="37">
        <f t="shared" si="20"/>
        <v>237.0597592433362</v>
      </c>
      <c r="X52" s="37">
        <f t="shared" ref="X52" si="21">SUM(X53:X70)</f>
        <v>302.52158211521919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17.411865864144449</v>
      </c>
      <c r="S63" s="10">
        <v>21.926053310404129</v>
      </c>
      <c r="T63" s="10">
        <v>2.9471195184866721</v>
      </c>
      <c r="U63" s="10">
        <v>4.3639724849527086</v>
      </c>
      <c r="V63" s="10">
        <v>4.15889939810834</v>
      </c>
      <c r="W63" s="10">
        <v>3.368873602751504</v>
      </c>
      <c r="X63" s="10">
        <v>14.104901117798789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70.698366294067057</v>
      </c>
      <c r="J65" s="10">
        <v>132.55950128976781</v>
      </c>
      <c r="K65" s="10">
        <v>133.4431642304385</v>
      </c>
      <c r="L65" s="10">
        <v>220.9324161650903</v>
      </c>
      <c r="M65" s="10">
        <v>322.56139294926908</v>
      </c>
      <c r="N65" s="10">
        <v>303.11934651762681</v>
      </c>
      <c r="O65" s="10">
        <v>273.95623387790192</v>
      </c>
      <c r="P65" s="10">
        <v>266.88641444539979</v>
      </c>
      <c r="Q65" s="10">
        <v>266.00266552020628</v>
      </c>
      <c r="R65" s="10">
        <v>302.23559759243341</v>
      </c>
      <c r="S65" s="10">
        <v>248.32811693895101</v>
      </c>
      <c r="T65" s="10">
        <v>250.03370593293201</v>
      </c>
      <c r="U65" s="10">
        <v>262.14608770421319</v>
      </c>
      <c r="V65" s="10">
        <v>266.29699054170248</v>
      </c>
      <c r="W65" s="10">
        <v>233.6908856405847</v>
      </c>
      <c r="X65" s="10">
        <v>288.41668099742043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307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33.462338779019767</v>
      </c>
      <c r="P2" s="31">
        <f t="shared" si="0"/>
        <v>13.255975924333621</v>
      </c>
      <c r="Q2" s="31">
        <f t="shared" si="0"/>
        <v>21.758899398108341</v>
      </c>
      <c r="R2" s="31">
        <f t="shared" si="0"/>
        <v>13.47093723129837</v>
      </c>
      <c r="S2" s="31">
        <f t="shared" si="0"/>
        <v>15.45331040412726</v>
      </c>
      <c r="T2" s="31">
        <f t="shared" si="0"/>
        <v>15.44823731728289</v>
      </c>
      <c r="U2" s="31">
        <f t="shared" si="0"/>
        <v>15.44823731728289</v>
      </c>
      <c r="V2" s="31">
        <f t="shared" si="0"/>
        <v>15.85339638865004</v>
      </c>
      <c r="W2" s="31">
        <f t="shared" si="0"/>
        <v>15.85339638865004</v>
      </c>
      <c r="X2" s="31">
        <f t="shared" ref="X2" si="1">SUM(X3,X17,X22,X25,X26,X51,X52,X71,X74,X75,X76)</f>
        <v>17.614875322441961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33.462338779019767</v>
      </c>
      <c r="P52" s="37">
        <f t="shared" si="20"/>
        <v>13.255975924333621</v>
      </c>
      <c r="Q52" s="37">
        <f t="shared" si="20"/>
        <v>21.758899398108341</v>
      </c>
      <c r="R52" s="37">
        <f t="shared" si="20"/>
        <v>13.47093723129837</v>
      </c>
      <c r="S52" s="37">
        <f t="shared" si="20"/>
        <v>15.45331040412726</v>
      </c>
      <c r="T52" s="37">
        <f t="shared" si="20"/>
        <v>15.44823731728289</v>
      </c>
      <c r="U52" s="37">
        <f t="shared" si="20"/>
        <v>15.44823731728289</v>
      </c>
      <c r="V52" s="37">
        <f t="shared" si="20"/>
        <v>15.85339638865004</v>
      </c>
      <c r="W52" s="37">
        <f t="shared" si="20"/>
        <v>15.85339638865004</v>
      </c>
      <c r="X52" s="37">
        <f t="shared" ref="X52" si="21">SUM(X53:X70)</f>
        <v>17.614875322441961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33.462338779019767</v>
      </c>
      <c r="P59" s="10">
        <v>13.255975924333621</v>
      </c>
      <c r="Q59" s="10">
        <v>21.758899398108341</v>
      </c>
      <c r="R59" s="10">
        <v>13.47093723129837</v>
      </c>
      <c r="S59" s="10">
        <v>15.45331040412726</v>
      </c>
      <c r="T59" s="10">
        <v>15.44823731728289</v>
      </c>
      <c r="U59" s="10">
        <v>15.44823731728289</v>
      </c>
      <c r="V59" s="10">
        <v>15.85339638865004</v>
      </c>
      <c r="W59" s="10">
        <v>15.85339638865004</v>
      </c>
      <c r="X59" s="10">
        <v>17.614875322441961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220</v>
      </c>
      <c r="B1" s="4" t="s">
        <v>306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305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57.201203783319002</v>
      </c>
      <c r="P2" s="31">
        <f t="shared" si="0"/>
        <v>262.23129836629403</v>
      </c>
      <c r="Q2" s="31">
        <f t="shared" si="0"/>
        <v>230.00859845227859</v>
      </c>
      <c r="R2" s="31">
        <f t="shared" si="0"/>
        <v>245.07738607050729</v>
      </c>
      <c r="S2" s="31">
        <f t="shared" si="0"/>
        <v>244.8409286328461</v>
      </c>
      <c r="T2" s="31">
        <f t="shared" si="0"/>
        <v>247.5581255374033</v>
      </c>
      <c r="U2" s="31">
        <f t="shared" si="0"/>
        <v>222.1237317282889</v>
      </c>
      <c r="V2" s="31">
        <f t="shared" si="0"/>
        <v>222.33955288048151</v>
      </c>
      <c r="W2" s="31">
        <f t="shared" si="0"/>
        <v>185.89071367153909</v>
      </c>
      <c r="X2" s="31">
        <f t="shared" ref="X2" si="1">SUM(X3,X17,X22,X25,X26,X51,X52,X71,X74,X75,X76)</f>
        <v>165.68168529664661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57.201203783319002</v>
      </c>
      <c r="P51" s="37">
        <v>262.23129836629403</v>
      </c>
      <c r="Q51" s="37">
        <v>230.00859845227859</v>
      </c>
      <c r="R51" s="37">
        <v>245.07738607050729</v>
      </c>
      <c r="S51" s="37">
        <v>244.8409286328461</v>
      </c>
      <c r="T51" s="37">
        <v>247.5581255374033</v>
      </c>
      <c r="U51" s="37">
        <v>222.1237317282889</v>
      </c>
      <c r="V51" s="37">
        <v>222.33955288048151</v>
      </c>
      <c r="W51" s="37">
        <v>185.89071367153909</v>
      </c>
      <c r="X51" s="37">
        <v>165.68168529664661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304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17039.662510748061</v>
      </c>
      <c r="D2" s="31">
        <f t="shared" si="0"/>
        <v>17824.593723129834</v>
      </c>
      <c r="E2" s="31">
        <f t="shared" si="0"/>
        <v>17185.124247635424</v>
      </c>
      <c r="F2" s="31">
        <f t="shared" si="0"/>
        <v>18004.809888220119</v>
      </c>
      <c r="G2" s="31">
        <f t="shared" si="0"/>
        <v>18157.485468615647</v>
      </c>
      <c r="H2" s="31">
        <f t="shared" si="0"/>
        <v>18730.355717970764</v>
      </c>
      <c r="I2" s="31">
        <f t="shared" si="0"/>
        <v>19506.369045571795</v>
      </c>
      <c r="J2" s="31">
        <f t="shared" si="0"/>
        <v>18046.754428202923</v>
      </c>
      <c r="K2" s="31">
        <f t="shared" si="0"/>
        <v>17565.39140154772</v>
      </c>
      <c r="L2" s="31">
        <f t="shared" si="0"/>
        <v>16660.545743766121</v>
      </c>
      <c r="M2" s="31">
        <f t="shared" si="0"/>
        <v>17746.118056749783</v>
      </c>
      <c r="N2" s="31">
        <f t="shared" si="0"/>
        <v>16404.057179707652</v>
      </c>
      <c r="O2" s="31">
        <f t="shared" si="0"/>
        <v>16811.303611349955</v>
      </c>
      <c r="P2" s="31">
        <f t="shared" si="0"/>
        <v>19991.506018916589</v>
      </c>
      <c r="Q2" s="31">
        <f t="shared" si="0"/>
        <v>18964.304557179705</v>
      </c>
      <c r="R2" s="31">
        <f t="shared" si="0"/>
        <v>21363.537489251932</v>
      </c>
      <c r="S2" s="31">
        <f t="shared" si="0"/>
        <v>21787.372055030097</v>
      </c>
      <c r="T2" s="31">
        <f t="shared" si="0"/>
        <v>22371.601289767841</v>
      </c>
      <c r="U2" s="31">
        <f t="shared" si="0"/>
        <v>20925.134479793636</v>
      </c>
      <c r="V2" s="31">
        <f t="shared" si="0"/>
        <v>18999.73190025795</v>
      </c>
      <c r="W2" s="31">
        <f t="shared" si="0"/>
        <v>18084.058039552881</v>
      </c>
      <c r="X2" s="31">
        <f t="shared" ref="X2" si="1">SUM(X3,X17,X22,X25,X26,X51,X52,X71,X74,X75,X76)</f>
        <v>17169.1815133276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248.49415305245051</v>
      </c>
      <c r="D3" s="34">
        <f t="shared" si="2"/>
        <v>44.876268271711083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TO_EHG!C5+TO_CO!C5+TO_BF!C5+TO_GW!C5+TO_RPI!C5+TO_PF!C5+TO_BKBPB!C5+TO_CL!C5+TO_BNG!C5+TO_LBB!C5+TO_CPP!C5+TO_GTL!C5+TO_NSP!C5</f>
        <v>0</v>
      </c>
      <c r="D5" s="10">
        <f>TO_EHG!D5+TO_CO!D5+TO_BF!D5+TO_GW!D5+TO_RPI!D5+TO_PF!D5+TO_BKBPB!D5+TO_CL!D5+TO_BNG!D5+TO_LBB!D5+TO_CPP!D5+TO_GTL!D5+TO_NSP!D5</f>
        <v>0</v>
      </c>
      <c r="E5" s="10">
        <f>TO_EHG!E5+TO_CO!E5+TO_BF!E5+TO_GW!E5+TO_RPI!E5+TO_PF!E5+TO_BKBPB!E5+TO_CL!E5+TO_BNG!E5+TO_LBB!E5+TO_CPP!E5+TO_GTL!E5+TO_NSP!E5</f>
        <v>0</v>
      </c>
      <c r="F5" s="10">
        <f>TO_EHG!F5+TO_CO!F5+TO_BF!F5+TO_GW!F5+TO_RPI!F5+TO_PF!F5+TO_BKBPB!F5+TO_CL!F5+TO_BNG!F5+TO_LBB!F5+TO_CPP!F5+TO_GTL!F5+TO_NSP!F5</f>
        <v>0</v>
      </c>
      <c r="G5" s="10">
        <f>TO_EHG!G5+TO_CO!G5+TO_BF!G5+TO_GW!G5+TO_RPI!G5+TO_PF!G5+TO_BKBPB!G5+TO_CL!G5+TO_BNG!G5+TO_LBB!G5+TO_CPP!G5+TO_GTL!G5+TO_NSP!G5</f>
        <v>0</v>
      </c>
      <c r="H5" s="10">
        <f>TO_EHG!H5+TO_CO!H5+TO_BF!H5+TO_GW!H5+TO_RPI!H5+TO_PF!H5+TO_BKBPB!H5+TO_CL!H5+TO_BNG!H5+TO_LBB!H5+TO_CPP!H5+TO_GTL!H5+TO_NSP!H5</f>
        <v>0</v>
      </c>
      <c r="I5" s="10">
        <f>TO_EHG!I5+TO_CO!I5+TO_BF!I5+TO_GW!I5+TO_RPI!I5+TO_PF!I5+TO_BKBPB!I5+TO_CL!I5+TO_BNG!I5+TO_LBB!I5+TO_CPP!I5+TO_GTL!I5+TO_NSP!I5</f>
        <v>0</v>
      </c>
      <c r="J5" s="10">
        <f>TO_EHG!J5+TO_CO!J5+TO_BF!J5+TO_GW!J5+TO_RPI!J5+TO_PF!J5+TO_BKBPB!J5+TO_CL!J5+TO_BNG!J5+TO_LBB!J5+TO_CPP!J5+TO_GTL!J5+TO_NSP!J5</f>
        <v>0</v>
      </c>
      <c r="K5" s="10">
        <f>TO_EHG!K5+TO_CO!K5+TO_BF!K5+TO_GW!K5+TO_RPI!K5+TO_PF!K5+TO_BKBPB!K5+TO_CL!K5+TO_BNG!K5+TO_LBB!K5+TO_CPP!K5+TO_GTL!K5+TO_NSP!K5</f>
        <v>0</v>
      </c>
      <c r="L5" s="10">
        <f>TO_EHG!L5+TO_CO!L5+TO_BF!L5+TO_GW!L5+TO_RPI!L5+TO_PF!L5+TO_BKBPB!L5+TO_CL!L5+TO_BNG!L5+TO_LBB!L5+TO_CPP!L5+TO_GTL!L5+TO_NSP!L5</f>
        <v>0</v>
      </c>
      <c r="M5" s="10">
        <f>TO_EHG!M5+TO_CO!M5+TO_BF!M5+TO_GW!M5+TO_RPI!M5+TO_PF!M5+TO_BKBPB!M5+TO_CL!M5+TO_BNG!M5+TO_LBB!M5+TO_CPP!M5+TO_GTL!M5+TO_NSP!M5</f>
        <v>0</v>
      </c>
      <c r="N5" s="10">
        <f>TO_EHG!N5+TO_CO!N5+TO_BF!N5+TO_GW!N5+TO_RPI!N5+TO_PF!N5+TO_BKBPB!N5+TO_CL!N5+TO_BNG!N5+TO_LBB!N5+TO_CPP!N5+TO_GTL!N5+TO_NSP!N5</f>
        <v>0</v>
      </c>
      <c r="O5" s="10">
        <f>TO_EHG!O5+TO_CO!O5+TO_BF!O5+TO_GW!O5+TO_RPI!O5+TO_PF!O5+TO_BKBPB!O5+TO_CL!O5+TO_BNG!O5+TO_LBB!O5+TO_CPP!O5+TO_GTL!O5+TO_NSP!O5</f>
        <v>0</v>
      </c>
      <c r="P5" s="10">
        <f>TO_EHG!P5+TO_CO!P5+TO_BF!P5+TO_GW!P5+TO_RPI!P5+TO_PF!P5+TO_BKBPB!P5+TO_CL!P5+TO_BNG!P5+TO_LBB!P5+TO_CPP!P5+TO_GTL!P5+TO_NSP!P5</f>
        <v>0</v>
      </c>
      <c r="Q5" s="10">
        <f>TO_EHG!Q5+TO_CO!Q5+TO_BF!Q5+TO_GW!Q5+TO_RPI!Q5+TO_PF!Q5+TO_BKBPB!Q5+TO_CL!Q5+TO_BNG!Q5+TO_LBB!Q5+TO_CPP!Q5+TO_GTL!Q5+TO_NSP!Q5</f>
        <v>0</v>
      </c>
      <c r="R5" s="10">
        <f>TO_EHG!R5+TO_CO!R5+TO_BF!R5+TO_GW!R5+TO_RPI!R5+TO_PF!R5+TO_BKBPB!R5+TO_CL!R5+TO_BNG!R5+TO_LBB!R5+TO_CPP!R5+TO_GTL!R5+TO_NSP!R5</f>
        <v>0</v>
      </c>
      <c r="S5" s="10">
        <f>TO_EHG!S5+TO_CO!S5+TO_BF!S5+TO_GW!S5+TO_RPI!S5+TO_PF!S5+TO_BKBPB!S5+TO_CL!S5+TO_BNG!S5+TO_LBB!S5+TO_CPP!S5+TO_GTL!S5+TO_NSP!S5</f>
        <v>0</v>
      </c>
      <c r="T5" s="10">
        <f>TO_EHG!T5+TO_CO!T5+TO_BF!T5+TO_GW!T5+TO_RPI!T5+TO_PF!T5+TO_BKBPB!T5+TO_CL!T5+TO_BNG!T5+TO_LBB!T5+TO_CPP!T5+TO_GTL!T5+TO_NSP!T5</f>
        <v>0</v>
      </c>
      <c r="U5" s="10">
        <f>TO_EHG!U5+TO_CO!U5+TO_BF!U5+TO_GW!U5+TO_RPI!U5+TO_PF!U5+TO_BKBPB!U5+TO_CL!U5+TO_BNG!U5+TO_LBB!U5+TO_CPP!U5+TO_GTL!U5+TO_NSP!U5</f>
        <v>0</v>
      </c>
      <c r="V5" s="10">
        <f>TO_EHG!V5+TO_CO!V5+TO_BF!V5+TO_GW!V5+TO_RPI!V5+TO_PF!V5+TO_BKBPB!V5+TO_CL!V5+TO_BNG!V5+TO_LBB!V5+TO_CPP!V5+TO_GTL!V5+TO_NSP!V5</f>
        <v>0</v>
      </c>
      <c r="W5" s="10">
        <f>TO_EHG!W5+TO_CO!W5+TO_BF!W5+TO_GW!W5+TO_RPI!W5+TO_PF!W5+TO_BKBPB!W5+TO_CL!W5+TO_BNG!W5+TO_LBB!W5+TO_CPP!W5+TO_GTL!W5+TO_NSP!W5</f>
        <v>0</v>
      </c>
      <c r="X5" s="10">
        <f>TO_EHG!X5+TO_CO!X5+TO_BF!X5+TO_GW!X5+TO_RPI!X5+TO_PF!X5+TO_BKBPB!X5+TO_CL!X5+TO_BNG!X5+TO_LBB!X5+TO_CPP!X5+TO_GTL!X5+TO_NSP!X5</f>
        <v>0</v>
      </c>
    </row>
    <row r="6" spans="1:24" ht="11.25" customHeight="1" x14ac:dyDescent="0.2">
      <c r="A6" s="41" t="s">
        <v>7</v>
      </c>
      <c r="B6" s="9" t="s">
        <v>8</v>
      </c>
      <c r="C6" s="10">
        <f>TO_EHG!C6+TO_CO!C6+TO_BF!C6+TO_GW!C6+TO_RPI!C6+TO_PF!C6+TO_BKBPB!C6+TO_CL!C6+TO_BNG!C6+TO_LBB!C6+TO_CPP!C6+TO_GTL!C6+TO_NSP!C6</f>
        <v>0</v>
      </c>
      <c r="D6" s="10">
        <f>TO_EHG!D6+TO_CO!D6+TO_BF!D6+TO_GW!D6+TO_RPI!D6+TO_PF!D6+TO_BKBPB!D6+TO_CL!D6+TO_BNG!D6+TO_LBB!D6+TO_CPP!D6+TO_GTL!D6+TO_NSP!D6</f>
        <v>0</v>
      </c>
      <c r="E6" s="10">
        <f>TO_EHG!E6+TO_CO!E6+TO_BF!E6+TO_GW!E6+TO_RPI!E6+TO_PF!E6+TO_BKBPB!E6+TO_CL!E6+TO_BNG!E6+TO_LBB!E6+TO_CPP!E6+TO_GTL!E6+TO_NSP!E6</f>
        <v>0</v>
      </c>
      <c r="F6" s="10">
        <f>TO_EHG!F6+TO_CO!F6+TO_BF!F6+TO_GW!F6+TO_RPI!F6+TO_PF!F6+TO_BKBPB!F6+TO_CL!F6+TO_BNG!F6+TO_LBB!F6+TO_CPP!F6+TO_GTL!F6+TO_NSP!F6</f>
        <v>0</v>
      </c>
      <c r="G6" s="10">
        <f>TO_EHG!G6+TO_CO!G6+TO_BF!G6+TO_GW!G6+TO_RPI!G6+TO_PF!G6+TO_BKBPB!G6+TO_CL!G6+TO_BNG!G6+TO_LBB!G6+TO_CPP!G6+TO_GTL!G6+TO_NSP!G6</f>
        <v>0</v>
      </c>
      <c r="H6" s="10">
        <f>TO_EHG!H6+TO_CO!H6+TO_BF!H6+TO_GW!H6+TO_RPI!H6+TO_PF!H6+TO_BKBPB!H6+TO_CL!H6+TO_BNG!H6+TO_LBB!H6+TO_CPP!H6+TO_GTL!H6+TO_NSP!H6</f>
        <v>0</v>
      </c>
      <c r="I6" s="10">
        <f>TO_EHG!I6+TO_CO!I6+TO_BF!I6+TO_GW!I6+TO_RPI!I6+TO_PF!I6+TO_BKBPB!I6+TO_CL!I6+TO_BNG!I6+TO_LBB!I6+TO_CPP!I6+TO_GTL!I6+TO_NSP!I6</f>
        <v>0</v>
      </c>
      <c r="J6" s="10">
        <f>TO_EHG!J6+TO_CO!J6+TO_BF!J6+TO_GW!J6+TO_RPI!J6+TO_PF!J6+TO_BKBPB!J6+TO_CL!J6+TO_BNG!J6+TO_LBB!J6+TO_CPP!J6+TO_GTL!J6+TO_NSP!J6</f>
        <v>0</v>
      </c>
      <c r="K6" s="10">
        <f>TO_EHG!K6+TO_CO!K6+TO_BF!K6+TO_GW!K6+TO_RPI!K6+TO_PF!K6+TO_BKBPB!K6+TO_CL!K6+TO_BNG!K6+TO_LBB!K6+TO_CPP!K6+TO_GTL!K6+TO_NSP!K6</f>
        <v>0</v>
      </c>
      <c r="L6" s="10">
        <f>TO_EHG!L6+TO_CO!L6+TO_BF!L6+TO_GW!L6+TO_RPI!L6+TO_PF!L6+TO_BKBPB!L6+TO_CL!L6+TO_BNG!L6+TO_LBB!L6+TO_CPP!L6+TO_GTL!L6+TO_NSP!L6</f>
        <v>0</v>
      </c>
      <c r="M6" s="10">
        <f>TO_EHG!M6+TO_CO!M6+TO_BF!M6+TO_GW!M6+TO_RPI!M6+TO_PF!M6+TO_BKBPB!M6+TO_CL!M6+TO_BNG!M6+TO_LBB!M6+TO_CPP!M6+TO_GTL!M6+TO_NSP!M6</f>
        <v>0</v>
      </c>
      <c r="N6" s="10">
        <f>TO_EHG!N6+TO_CO!N6+TO_BF!N6+TO_GW!N6+TO_RPI!N6+TO_PF!N6+TO_BKBPB!N6+TO_CL!N6+TO_BNG!N6+TO_LBB!N6+TO_CPP!N6+TO_GTL!N6+TO_NSP!N6</f>
        <v>0</v>
      </c>
      <c r="O6" s="10">
        <f>TO_EHG!O6+TO_CO!O6+TO_BF!O6+TO_GW!O6+TO_RPI!O6+TO_PF!O6+TO_BKBPB!O6+TO_CL!O6+TO_BNG!O6+TO_LBB!O6+TO_CPP!O6+TO_GTL!O6+TO_NSP!O6</f>
        <v>0</v>
      </c>
      <c r="P6" s="10">
        <f>TO_EHG!P6+TO_CO!P6+TO_BF!P6+TO_GW!P6+TO_RPI!P6+TO_PF!P6+TO_BKBPB!P6+TO_CL!P6+TO_BNG!P6+TO_LBB!P6+TO_CPP!P6+TO_GTL!P6+TO_NSP!P6</f>
        <v>0</v>
      </c>
      <c r="Q6" s="10">
        <f>TO_EHG!Q6+TO_CO!Q6+TO_BF!Q6+TO_GW!Q6+TO_RPI!Q6+TO_PF!Q6+TO_BKBPB!Q6+TO_CL!Q6+TO_BNG!Q6+TO_LBB!Q6+TO_CPP!Q6+TO_GTL!Q6+TO_NSP!Q6</f>
        <v>0</v>
      </c>
      <c r="R6" s="10">
        <f>TO_EHG!R6+TO_CO!R6+TO_BF!R6+TO_GW!R6+TO_RPI!R6+TO_PF!R6+TO_BKBPB!R6+TO_CL!R6+TO_BNG!R6+TO_LBB!R6+TO_CPP!R6+TO_GTL!R6+TO_NSP!R6</f>
        <v>0</v>
      </c>
      <c r="S6" s="10">
        <f>TO_EHG!S6+TO_CO!S6+TO_BF!S6+TO_GW!S6+TO_RPI!S6+TO_PF!S6+TO_BKBPB!S6+TO_CL!S6+TO_BNG!S6+TO_LBB!S6+TO_CPP!S6+TO_GTL!S6+TO_NSP!S6</f>
        <v>0</v>
      </c>
      <c r="T6" s="10">
        <f>TO_EHG!T6+TO_CO!T6+TO_BF!T6+TO_GW!T6+TO_RPI!T6+TO_PF!T6+TO_BKBPB!T6+TO_CL!T6+TO_BNG!T6+TO_LBB!T6+TO_CPP!T6+TO_GTL!T6+TO_NSP!T6</f>
        <v>0</v>
      </c>
      <c r="U6" s="10">
        <f>TO_EHG!U6+TO_CO!U6+TO_BF!U6+TO_GW!U6+TO_RPI!U6+TO_PF!U6+TO_BKBPB!U6+TO_CL!U6+TO_BNG!U6+TO_LBB!U6+TO_CPP!U6+TO_GTL!U6+TO_NSP!U6</f>
        <v>0</v>
      </c>
      <c r="V6" s="10">
        <f>TO_EHG!V6+TO_CO!V6+TO_BF!V6+TO_GW!V6+TO_RPI!V6+TO_PF!V6+TO_BKBPB!V6+TO_CL!V6+TO_BNG!V6+TO_LBB!V6+TO_CPP!V6+TO_GTL!V6+TO_NSP!V6</f>
        <v>0</v>
      </c>
      <c r="W6" s="10">
        <f>TO_EHG!W6+TO_CO!W6+TO_BF!W6+TO_GW!W6+TO_RPI!W6+TO_PF!W6+TO_BKBPB!W6+TO_CL!W6+TO_BNG!W6+TO_LBB!W6+TO_CPP!W6+TO_GTL!W6+TO_NSP!W6</f>
        <v>0</v>
      </c>
      <c r="X6" s="10">
        <f>TO_EHG!X6+TO_CO!X6+TO_BF!X6+TO_GW!X6+TO_RPI!X6+TO_PF!X6+TO_BKBPB!X6+TO_CL!X6+TO_BNG!X6+TO_LBB!X6+TO_CPP!X6+TO_GTL!X6+TO_NSP!X6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TO_EHG!C7+TO_CO!C7+TO_BF!C7+TO_GW!C7+TO_RPI!C7+TO_PF!C7+TO_BKBPB!C7+TO_CL!C7+TO_BNG!C7+TO_LBB!C7+TO_CPP!C7+TO_GTL!C7+TO_NSP!C7</f>
        <v>0</v>
      </c>
      <c r="D7" s="10">
        <f>TO_EHG!D7+TO_CO!D7+TO_BF!D7+TO_GW!D7+TO_RPI!D7+TO_PF!D7+TO_BKBPB!D7+TO_CL!D7+TO_BNG!D7+TO_LBB!D7+TO_CPP!D7+TO_GTL!D7+TO_NSP!D7</f>
        <v>0</v>
      </c>
      <c r="E7" s="10">
        <f>TO_EHG!E7+TO_CO!E7+TO_BF!E7+TO_GW!E7+TO_RPI!E7+TO_PF!E7+TO_BKBPB!E7+TO_CL!E7+TO_BNG!E7+TO_LBB!E7+TO_CPP!E7+TO_GTL!E7+TO_NSP!E7</f>
        <v>0</v>
      </c>
      <c r="F7" s="10">
        <f>TO_EHG!F7+TO_CO!F7+TO_BF!F7+TO_GW!F7+TO_RPI!F7+TO_PF!F7+TO_BKBPB!F7+TO_CL!F7+TO_BNG!F7+TO_LBB!F7+TO_CPP!F7+TO_GTL!F7+TO_NSP!F7</f>
        <v>0</v>
      </c>
      <c r="G7" s="10">
        <f>TO_EHG!G7+TO_CO!G7+TO_BF!G7+TO_GW!G7+TO_RPI!G7+TO_PF!G7+TO_BKBPB!G7+TO_CL!G7+TO_BNG!G7+TO_LBB!G7+TO_CPP!G7+TO_GTL!G7+TO_NSP!G7</f>
        <v>0</v>
      </c>
      <c r="H7" s="10">
        <f>TO_EHG!H7+TO_CO!H7+TO_BF!H7+TO_GW!H7+TO_RPI!H7+TO_PF!H7+TO_BKBPB!H7+TO_CL!H7+TO_BNG!H7+TO_LBB!H7+TO_CPP!H7+TO_GTL!H7+TO_NSP!H7</f>
        <v>0</v>
      </c>
      <c r="I7" s="10">
        <f>TO_EHG!I7+TO_CO!I7+TO_BF!I7+TO_GW!I7+TO_RPI!I7+TO_PF!I7+TO_BKBPB!I7+TO_CL!I7+TO_BNG!I7+TO_LBB!I7+TO_CPP!I7+TO_GTL!I7+TO_NSP!I7</f>
        <v>0</v>
      </c>
      <c r="J7" s="10">
        <f>TO_EHG!J7+TO_CO!J7+TO_BF!J7+TO_GW!J7+TO_RPI!J7+TO_PF!J7+TO_BKBPB!J7+TO_CL!J7+TO_BNG!J7+TO_LBB!J7+TO_CPP!J7+TO_GTL!J7+TO_NSP!J7</f>
        <v>0</v>
      </c>
      <c r="K7" s="10">
        <f>TO_EHG!K7+TO_CO!K7+TO_BF!K7+TO_GW!K7+TO_RPI!K7+TO_PF!K7+TO_BKBPB!K7+TO_CL!K7+TO_BNG!K7+TO_LBB!K7+TO_CPP!K7+TO_GTL!K7+TO_NSP!K7</f>
        <v>0</v>
      </c>
      <c r="L7" s="10">
        <f>TO_EHG!L7+TO_CO!L7+TO_BF!L7+TO_GW!L7+TO_RPI!L7+TO_PF!L7+TO_BKBPB!L7+TO_CL!L7+TO_BNG!L7+TO_LBB!L7+TO_CPP!L7+TO_GTL!L7+TO_NSP!L7</f>
        <v>0</v>
      </c>
      <c r="M7" s="10">
        <f>TO_EHG!M7+TO_CO!M7+TO_BF!M7+TO_GW!M7+TO_RPI!M7+TO_PF!M7+TO_BKBPB!M7+TO_CL!M7+TO_BNG!M7+TO_LBB!M7+TO_CPP!M7+TO_GTL!M7+TO_NSP!M7</f>
        <v>0</v>
      </c>
      <c r="N7" s="10">
        <f>TO_EHG!N7+TO_CO!N7+TO_BF!N7+TO_GW!N7+TO_RPI!N7+TO_PF!N7+TO_BKBPB!N7+TO_CL!N7+TO_BNG!N7+TO_LBB!N7+TO_CPP!N7+TO_GTL!N7+TO_NSP!N7</f>
        <v>0</v>
      </c>
      <c r="O7" s="10">
        <f>TO_EHG!O7+TO_CO!O7+TO_BF!O7+TO_GW!O7+TO_RPI!O7+TO_PF!O7+TO_BKBPB!O7+TO_CL!O7+TO_BNG!O7+TO_LBB!O7+TO_CPP!O7+TO_GTL!O7+TO_NSP!O7</f>
        <v>0</v>
      </c>
      <c r="P7" s="10">
        <f>TO_EHG!P7+TO_CO!P7+TO_BF!P7+TO_GW!P7+TO_RPI!P7+TO_PF!P7+TO_BKBPB!P7+TO_CL!P7+TO_BNG!P7+TO_LBB!P7+TO_CPP!P7+TO_GTL!P7+TO_NSP!P7</f>
        <v>0</v>
      </c>
      <c r="Q7" s="10">
        <f>TO_EHG!Q7+TO_CO!Q7+TO_BF!Q7+TO_GW!Q7+TO_RPI!Q7+TO_PF!Q7+TO_BKBPB!Q7+TO_CL!Q7+TO_BNG!Q7+TO_LBB!Q7+TO_CPP!Q7+TO_GTL!Q7+TO_NSP!Q7</f>
        <v>0</v>
      </c>
      <c r="R7" s="10">
        <f>TO_EHG!R7+TO_CO!R7+TO_BF!R7+TO_GW!R7+TO_RPI!R7+TO_PF!R7+TO_BKBPB!R7+TO_CL!R7+TO_BNG!R7+TO_LBB!R7+TO_CPP!R7+TO_GTL!R7+TO_NSP!R7</f>
        <v>0</v>
      </c>
      <c r="S7" s="10">
        <f>TO_EHG!S7+TO_CO!S7+TO_BF!S7+TO_GW!S7+TO_RPI!S7+TO_PF!S7+TO_BKBPB!S7+TO_CL!S7+TO_BNG!S7+TO_LBB!S7+TO_CPP!S7+TO_GTL!S7+TO_NSP!S7</f>
        <v>0</v>
      </c>
      <c r="T7" s="10">
        <f>TO_EHG!T7+TO_CO!T7+TO_BF!T7+TO_GW!T7+TO_RPI!T7+TO_PF!T7+TO_BKBPB!T7+TO_CL!T7+TO_BNG!T7+TO_LBB!T7+TO_CPP!T7+TO_GTL!T7+TO_NSP!T7</f>
        <v>0</v>
      </c>
      <c r="U7" s="10">
        <f>TO_EHG!U7+TO_CO!U7+TO_BF!U7+TO_GW!U7+TO_RPI!U7+TO_PF!U7+TO_BKBPB!U7+TO_CL!U7+TO_BNG!U7+TO_LBB!U7+TO_CPP!U7+TO_GTL!U7+TO_NSP!U7</f>
        <v>0</v>
      </c>
      <c r="V7" s="10">
        <f>TO_EHG!V7+TO_CO!V7+TO_BF!V7+TO_GW!V7+TO_RPI!V7+TO_PF!V7+TO_BKBPB!V7+TO_CL!V7+TO_BNG!V7+TO_LBB!V7+TO_CPP!V7+TO_GTL!V7+TO_NSP!V7</f>
        <v>0</v>
      </c>
      <c r="W7" s="10">
        <f>TO_EHG!W7+TO_CO!W7+TO_BF!W7+TO_GW!W7+TO_RPI!W7+TO_PF!W7+TO_BKBPB!W7+TO_CL!W7+TO_BNG!W7+TO_LBB!W7+TO_CPP!W7+TO_GTL!W7+TO_NSP!W7</f>
        <v>0</v>
      </c>
      <c r="X7" s="10">
        <f>TO_EHG!X7+TO_CO!X7+TO_BF!X7+TO_GW!X7+TO_RPI!X7+TO_PF!X7+TO_BKBPB!X7+TO_CL!X7+TO_BNG!X7+TO_LBB!X7+TO_CPP!X7+TO_GTL!X7+TO_NSP!X7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TO_EHG!C9+TO_CO!C9+TO_BF!C9+TO_GW!C9+TO_RPI!C9+TO_PF!C9+TO_BKBPB!C9+TO_CL!C9+TO_BNG!C9+TO_LBB!C9+TO_CPP!C9+TO_GTL!C9+TO_NSP!C9</f>
        <v>0</v>
      </c>
      <c r="D9" s="10">
        <f>TO_EHG!D9+TO_CO!D9+TO_BF!D9+TO_GW!D9+TO_RPI!D9+TO_PF!D9+TO_BKBPB!D9+TO_CL!D9+TO_BNG!D9+TO_LBB!D9+TO_CPP!D9+TO_GTL!D9+TO_NSP!D9</f>
        <v>0</v>
      </c>
      <c r="E9" s="10">
        <f>TO_EHG!E9+TO_CO!E9+TO_BF!E9+TO_GW!E9+TO_RPI!E9+TO_PF!E9+TO_BKBPB!E9+TO_CL!E9+TO_BNG!E9+TO_LBB!E9+TO_CPP!E9+TO_GTL!E9+TO_NSP!E9</f>
        <v>0</v>
      </c>
      <c r="F9" s="10">
        <f>TO_EHG!F9+TO_CO!F9+TO_BF!F9+TO_GW!F9+TO_RPI!F9+TO_PF!F9+TO_BKBPB!F9+TO_CL!F9+TO_BNG!F9+TO_LBB!F9+TO_CPP!F9+TO_GTL!F9+TO_NSP!F9</f>
        <v>0</v>
      </c>
      <c r="G9" s="10">
        <f>TO_EHG!G9+TO_CO!G9+TO_BF!G9+TO_GW!G9+TO_RPI!G9+TO_PF!G9+TO_BKBPB!G9+TO_CL!G9+TO_BNG!G9+TO_LBB!G9+TO_CPP!G9+TO_GTL!G9+TO_NSP!G9</f>
        <v>0</v>
      </c>
      <c r="H9" s="10">
        <f>TO_EHG!H9+TO_CO!H9+TO_BF!H9+TO_GW!H9+TO_RPI!H9+TO_PF!H9+TO_BKBPB!H9+TO_CL!H9+TO_BNG!H9+TO_LBB!H9+TO_CPP!H9+TO_GTL!H9+TO_NSP!H9</f>
        <v>0</v>
      </c>
      <c r="I9" s="10">
        <f>TO_EHG!I9+TO_CO!I9+TO_BF!I9+TO_GW!I9+TO_RPI!I9+TO_PF!I9+TO_BKBPB!I9+TO_CL!I9+TO_BNG!I9+TO_LBB!I9+TO_CPP!I9+TO_GTL!I9+TO_NSP!I9</f>
        <v>0</v>
      </c>
      <c r="J9" s="10">
        <f>TO_EHG!J9+TO_CO!J9+TO_BF!J9+TO_GW!J9+TO_RPI!J9+TO_PF!J9+TO_BKBPB!J9+TO_CL!J9+TO_BNG!J9+TO_LBB!J9+TO_CPP!J9+TO_GTL!J9+TO_NSP!J9</f>
        <v>0</v>
      </c>
      <c r="K9" s="10">
        <f>TO_EHG!K9+TO_CO!K9+TO_BF!K9+TO_GW!K9+TO_RPI!K9+TO_PF!K9+TO_BKBPB!K9+TO_CL!K9+TO_BNG!K9+TO_LBB!K9+TO_CPP!K9+TO_GTL!K9+TO_NSP!K9</f>
        <v>0</v>
      </c>
      <c r="L9" s="10">
        <f>TO_EHG!L9+TO_CO!L9+TO_BF!L9+TO_GW!L9+TO_RPI!L9+TO_PF!L9+TO_BKBPB!L9+TO_CL!L9+TO_BNG!L9+TO_LBB!L9+TO_CPP!L9+TO_GTL!L9+TO_NSP!L9</f>
        <v>0</v>
      </c>
      <c r="M9" s="10">
        <f>TO_EHG!M9+TO_CO!M9+TO_BF!M9+TO_GW!M9+TO_RPI!M9+TO_PF!M9+TO_BKBPB!M9+TO_CL!M9+TO_BNG!M9+TO_LBB!M9+TO_CPP!M9+TO_GTL!M9+TO_NSP!M9</f>
        <v>0</v>
      </c>
      <c r="N9" s="10">
        <f>TO_EHG!N9+TO_CO!N9+TO_BF!N9+TO_GW!N9+TO_RPI!N9+TO_PF!N9+TO_BKBPB!N9+TO_CL!N9+TO_BNG!N9+TO_LBB!N9+TO_CPP!N9+TO_GTL!N9+TO_NSP!N9</f>
        <v>0</v>
      </c>
      <c r="O9" s="10">
        <f>TO_EHG!O9+TO_CO!O9+TO_BF!O9+TO_GW!O9+TO_RPI!O9+TO_PF!O9+TO_BKBPB!O9+TO_CL!O9+TO_BNG!O9+TO_LBB!O9+TO_CPP!O9+TO_GTL!O9+TO_NSP!O9</f>
        <v>0</v>
      </c>
      <c r="P9" s="10">
        <f>TO_EHG!P9+TO_CO!P9+TO_BF!P9+TO_GW!P9+TO_RPI!P9+TO_PF!P9+TO_BKBPB!P9+TO_CL!P9+TO_BNG!P9+TO_LBB!P9+TO_CPP!P9+TO_GTL!P9+TO_NSP!P9</f>
        <v>0</v>
      </c>
      <c r="Q9" s="10">
        <f>TO_EHG!Q9+TO_CO!Q9+TO_BF!Q9+TO_GW!Q9+TO_RPI!Q9+TO_PF!Q9+TO_BKBPB!Q9+TO_CL!Q9+TO_BNG!Q9+TO_LBB!Q9+TO_CPP!Q9+TO_GTL!Q9+TO_NSP!Q9</f>
        <v>0</v>
      </c>
      <c r="R9" s="10">
        <f>TO_EHG!R9+TO_CO!R9+TO_BF!R9+TO_GW!R9+TO_RPI!R9+TO_PF!R9+TO_BKBPB!R9+TO_CL!R9+TO_BNG!R9+TO_LBB!R9+TO_CPP!R9+TO_GTL!R9+TO_NSP!R9</f>
        <v>0</v>
      </c>
      <c r="S9" s="10">
        <f>TO_EHG!S9+TO_CO!S9+TO_BF!S9+TO_GW!S9+TO_RPI!S9+TO_PF!S9+TO_BKBPB!S9+TO_CL!S9+TO_BNG!S9+TO_LBB!S9+TO_CPP!S9+TO_GTL!S9+TO_NSP!S9</f>
        <v>0</v>
      </c>
      <c r="T9" s="10">
        <f>TO_EHG!T9+TO_CO!T9+TO_BF!T9+TO_GW!T9+TO_RPI!T9+TO_PF!T9+TO_BKBPB!T9+TO_CL!T9+TO_BNG!T9+TO_LBB!T9+TO_CPP!T9+TO_GTL!T9+TO_NSP!T9</f>
        <v>0</v>
      </c>
      <c r="U9" s="10">
        <f>TO_EHG!U9+TO_CO!U9+TO_BF!U9+TO_GW!U9+TO_RPI!U9+TO_PF!U9+TO_BKBPB!U9+TO_CL!U9+TO_BNG!U9+TO_LBB!U9+TO_CPP!U9+TO_GTL!U9+TO_NSP!U9</f>
        <v>0</v>
      </c>
      <c r="V9" s="10">
        <f>TO_EHG!V9+TO_CO!V9+TO_BF!V9+TO_GW!V9+TO_RPI!V9+TO_PF!V9+TO_BKBPB!V9+TO_CL!V9+TO_BNG!V9+TO_LBB!V9+TO_CPP!V9+TO_GTL!V9+TO_NSP!V9</f>
        <v>0</v>
      </c>
      <c r="W9" s="10">
        <f>TO_EHG!W9+TO_CO!W9+TO_BF!W9+TO_GW!W9+TO_RPI!W9+TO_PF!W9+TO_BKBPB!W9+TO_CL!W9+TO_BNG!W9+TO_LBB!W9+TO_CPP!W9+TO_GTL!W9+TO_NSP!W9</f>
        <v>0</v>
      </c>
      <c r="X9" s="10">
        <f>TO_EHG!X9+TO_CO!X9+TO_BF!X9+TO_GW!X9+TO_RPI!X9+TO_PF!X9+TO_BKBPB!X9+TO_CL!X9+TO_BNG!X9+TO_LBB!X9+TO_CPP!X9+TO_GTL!X9+TO_NSP!X9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TO_EHG!C10+TO_CO!C10+TO_BF!C10+TO_GW!C10+TO_RPI!C10+TO_PF!C10+TO_BKBPB!C10+TO_CL!C10+TO_BNG!C10+TO_LBB!C10+TO_CPP!C10+TO_GTL!C10+TO_NSP!C10</f>
        <v>0</v>
      </c>
      <c r="D10" s="10">
        <f>TO_EHG!D10+TO_CO!D10+TO_BF!D10+TO_GW!D10+TO_RPI!D10+TO_PF!D10+TO_BKBPB!D10+TO_CL!D10+TO_BNG!D10+TO_LBB!D10+TO_CPP!D10+TO_GTL!D10+TO_NSP!D10</f>
        <v>0</v>
      </c>
      <c r="E10" s="10">
        <f>TO_EHG!E10+TO_CO!E10+TO_BF!E10+TO_GW!E10+TO_RPI!E10+TO_PF!E10+TO_BKBPB!E10+TO_CL!E10+TO_BNG!E10+TO_LBB!E10+TO_CPP!E10+TO_GTL!E10+TO_NSP!E10</f>
        <v>0</v>
      </c>
      <c r="F10" s="10">
        <f>TO_EHG!F10+TO_CO!F10+TO_BF!F10+TO_GW!F10+TO_RPI!F10+TO_PF!F10+TO_BKBPB!F10+TO_CL!F10+TO_BNG!F10+TO_LBB!F10+TO_CPP!F10+TO_GTL!F10+TO_NSP!F10</f>
        <v>0</v>
      </c>
      <c r="G10" s="10">
        <f>TO_EHG!G10+TO_CO!G10+TO_BF!G10+TO_GW!G10+TO_RPI!G10+TO_PF!G10+TO_BKBPB!G10+TO_CL!G10+TO_BNG!G10+TO_LBB!G10+TO_CPP!G10+TO_GTL!G10+TO_NSP!G10</f>
        <v>0</v>
      </c>
      <c r="H10" s="10">
        <f>TO_EHG!H10+TO_CO!H10+TO_BF!H10+TO_GW!H10+TO_RPI!H10+TO_PF!H10+TO_BKBPB!H10+TO_CL!H10+TO_BNG!H10+TO_LBB!H10+TO_CPP!H10+TO_GTL!H10+TO_NSP!H10</f>
        <v>0</v>
      </c>
      <c r="I10" s="10">
        <f>TO_EHG!I10+TO_CO!I10+TO_BF!I10+TO_GW!I10+TO_RPI!I10+TO_PF!I10+TO_BKBPB!I10+TO_CL!I10+TO_BNG!I10+TO_LBB!I10+TO_CPP!I10+TO_GTL!I10+TO_NSP!I10</f>
        <v>0</v>
      </c>
      <c r="J10" s="10">
        <f>TO_EHG!J10+TO_CO!J10+TO_BF!J10+TO_GW!J10+TO_RPI!J10+TO_PF!J10+TO_BKBPB!J10+TO_CL!J10+TO_BNG!J10+TO_LBB!J10+TO_CPP!J10+TO_GTL!J10+TO_NSP!J10</f>
        <v>0</v>
      </c>
      <c r="K10" s="10">
        <f>TO_EHG!K10+TO_CO!K10+TO_BF!K10+TO_GW!K10+TO_RPI!K10+TO_PF!K10+TO_BKBPB!K10+TO_CL!K10+TO_BNG!K10+TO_LBB!K10+TO_CPP!K10+TO_GTL!K10+TO_NSP!K10</f>
        <v>0</v>
      </c>
      <c r="L10" s="10">
        <f>TO_EHG!L10+TO_CO!L10+TO_BF!L10+TO_GW!L10+TO_RPI!L10+TO_PF!L10+TO_BKBPB!L10+TO_CL!L10+TO_BNG!L10+TO_LBB!L10+TO_CPP!L10+TO_GTL!L10+TO_NSP!L10</f>
        <v>0</v>
      </c>
      <c r="M10" s="10">
        <f>TO_EHG!M10+TO_CO!M10+TO_BF!M10+TO_GW!M10+TO_RPI!M10+TO_PF!M10+TO_BKBPB!M10+TO_CL!M10+TO_BNG!M10+TO_LBB!M10+TO_CPP!M10+TO_GTL!M10+TO_NSP!M10</f>
        <v>0</v>
      </c>
      <c r="N10" s="10">
        <f>TO_EHG!N10+TO_CO!N10+TO_BF!N10+TO_GW!N10+TO_RPI!N10+TO_PF!N10+TO_BKBPB!N10+TO_CL!N10+TO_BNG!N10+TO_LBB!N10+TO_CPP!N10+TO_GTL!N10+TO_NSP!N10</f>
        <v>0</v>
      </c>
      <c r="O10" s="10">
        <f>TO_EHG!O10+TO_CO!O10+TO_BF!O10+TO_GW!O10+TO_RPI!O10+TO_PF!O10+TO_BKBPB!O10+TO_CL!O10+TO_BNG!O10+TO_LBB!O10+TO_CPP!O10+TO_GTL!O10+TO_NSP!O10</f>
        <v>0</v>
      </c>
      <c r="P10" s="10">
        <f>TO_EHG!P10+TO_CO!P10+TO_BF!P10+TO_GW!P10+TO_RPI!P10+TO_PF!P10+TO_BKBPB!P10+TO_CL!P10+TO_BNG!P10+TO_LBB!P10+TO_CPP!P10+TO_GTL!P10+TO_NSP!P10</f>
        <v>0</v>
      </c>
      <c r="Q10" s="10">
        <f>TO_EHG!Q10+TO_CO!Q10+TO_BF!Q10+TO_GW!Q10+TO_RPI!Q10+TO_PF!Q10+TO_BKBPB!Q10+TO_CL!Q10+TO_BNG!Q10+TO_LBB!Q10+TO_CPP!Q10+TO_GTL!Q10+TO_NSP!Q10</f>
        <v>0</v>
      </c>
      <c r="R10" s="10">
        <f>TO_EHG!R10+TO_CO!R10+TO_BF!R10+TO_GW!R10+TO_RPI!R10+TO_PF!R10+TO_BKBPB!R10+TO_CL!R10+TO_BNG!R10+TO_LBB!R10+TO_CPP!R10+TO_GTL!R10+TO_NSP!R10</f>
        <v>0</v>
      </c>
      <c r="S10" s="10">
        <f>TO_EHG!S10+TO_CO!S10+TO_BF!S10+TO_GW!S10+TO_RPI!S10+TO_PF!S10+TO_BKBPB!S10+TO_CL!S10+TO_BNG!S10+TO_LBB!S10+TO_CPP!S10+TO_GTL!S10+TO_NSP!S10</f>
        <v>0</v>
      </c>
      <c r="T10" s="10">
        <f>TO_EHG!T10+TO_CO!T10+TO_BF!T10+TO_GW!T10+TO_RPI!T10+TO_PF!T10+TO_BKBPB!T10+TO_CL!T10+TO_BNG!T10+TO_LBB!T10+TO_CPP!T10+TO_GTL!T10+TO_NSP!T10</f>
        <v>0</v>
      </c>
      <c r="U10" s="10">
        <f>TO_EHG!U10+TO_CO!U10+TO_BF!U10+TO_GW!U10+TO_RPI!U10+TO_PF!U10+TO_BKBPB!U10+TO_CL!U10+TO_BNG!U10+TO_LBB!U10+TO_CPP!U10+TO_GTL!U10+TO_NSP!U10</f>
        <v>0</v>
      </c>
      <c r="V10" s="10">
        <f>TO_EHG!V10+TO_CO!V10+TO_BF!V10+TO_GW!V10+TO_RPI!V10+TO_PF!V10+TO_BKBPB!V10+TO_CL!V10+TO_BNG!V10+TO_LBB!V10+TO_CPP!V10+TO_GTL!V10+TO_NSP!V10</f>
        <v>0</v>
      </c>
      <c r="W10" s="10">
        <f>TO_EHG!W10+TO_CO!W10+TO_BF!W10+TO_GW!W10+TO_RPI!W10+TO_PF!W10+TO_BKBPB!W10+TO_CL!W10+TO_BNG!W10+TO_LBB!W10+TO_CPP!W10+TO_GTL!W10+TO_NSP!W10</f>
        <v>0</v>
      </c>
      <c r="X10" s="10">
        <f>TO_EHG!X10+TO_CO!X10+TO_BF!X10+TO_GW!X10+TO_RPI!X10+TO_PF!X10+TO_BKBPB!X10+TO_CL!X10+TO_BNG!X10+TO_LBB!X10+TO_CPP!X10+TO_GTL!X10+TO_NSP!X10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248.49415305245051</v>
      </c>
      <c r="D11" s="29">
        <f t="shared" si="8"/>
        <v>44.876268271711083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TO_EHG!C12+TO_CO!C12+TO_BF!C12+TO_GW!C12+TO_RPI!C12+TO_PF!C12+TO_BKBPB!C12+TO_CL!C12+TO_BNG!C12+TO_LBB!C12+TO_CPP!C12+TO_GTL!C12+TO_NSP!C12</f>
        <v>0</v>
      </c>
      <c r="D12" s="10">
        <f>TO_EHG!D12+TO_CO!D12+TO_BF!D12+TO_GW!D12+TO_RPI!D12+TO_PF!D12+TO_BKBPB!D12+TO_CL!D12+TO_BNG!D12+TO_LBB!D12+TO_CPP!D12+TO_GTL!D12+TO_NSP!D12</f>
        <v>0</v>
      </c>
      <c r="E12" s="10">
        <f>TO_EHG!E12+TO_CO!E12+TO_BF!E12+TO_GW!E12+TO_RPI!E12+TO_PF!E12+TO_BKBPB!E12+TO_CL!E12+TO_BNG!E12+TO_LBB!E12+TO_CPP!E12+TO_GTL!E12+TO_NSP!E12</f>
        <v>0</v>
      </c>
      <c r="F12" s="10">
        <f>TO_EHG!F12+TO_CO!F12+TO_BF!F12+TO_GW!F12+TO_RPI!F12+TO_PF!F12+TO_BKBPB!F12+TO_CL!F12+TO_BNG!F12+TO_LBB!F12+TO_CPP!F12+TO_GTL!F12+TO_NSP!F12</f>
        <v>0</v>
      </c>
      <c r="G12" s="10">
        <f>TO_EHG!G12+TO_CO!G12+TO_BF!G12+TO_GW!G12+TO_RPI!G12+TO_PF!G12+TO_BKBPB!G12+TO_CL!G12+TO_BNG!G12+TO_LBB!G12+TO_CPP!G12+TO_GTL!G12+TO_NSP!G12</f>
        <v>0</v>
      </c>
      <c r="H12" s="10">
        <f>TO_EHG!H12+TO_CO!H12+TO_BF!H12+TO_GW!H12+TO_RPI!H12+TO_PF!H12+TO_BKBPB!H12+TO_CL!H12+TO_BNG!H12+TO_LBB!H12+TO_CPP!H12+TO_GTL!H12+TO_NSP!H12</f>
        <v>0</v>
      </c>
      <c r="I12" s="10">
        <f>TO_EHG!I12+TO_CO!I12+TO_BF!I12+TO_GW!I12+TO_RPI!I12+TO_PF!I12+TO_BKBPB!I12+TO_CL!I12+TO_BNG!I12+TO_LBB!I12+TO_CPP!I12+TO_GTL!I12+TO_NSP!I12</f>
        <v>0</v>
      </c>
      <c r="J12" s="10">
        <f>TO_EHG!J12+TO_CO!J12+TO_BF!J12+TO_GW!J12+TO_RPI!J12+TO_PF!J12+TO_BKBPB!J12+TO_CL!J12+TO_BNG!J12+TO_LBB!J12+TO_CPP!J12+TO_GTL!J12+TO_NSP!J12</f>
        <v>0</v>
      </c>
      <c r="K12" s="10">
        <f>TO_EHG!K12+TO_CO!K12+TO_BF!K12+TO_GW!K12+TO_RPI!K12+TO_PF!K12+TO_BKBPB!K12+TO_CL!K12+TO_BNG!K12+TO_LBB!K12+TO_CPP!K12+TO_GTL!K12+TO_NSP!K12</f>
        <v>0</v>
      </c>
      <c r="L12" s="10">
        <f>TO_EHG!L12+TO_CO!L12+TO_BF!L12+TO_GW!L12+TO_RPI!L12+TO_PF!L12+TO_BKBPB!L12+TO_CL!L12+TO_BNG!L12+TO_LBB!L12+TO_CPP!L12+TO_GTL!L12+TO_NSP!L12</f>
        <v>0</v>
      </c>
      <c r="M12" s="10">
        <f>TO_EHG!M12+TO_CO!M12+TO_BF!M12+TO_GW!M12+TO_RPI!M12+TO_PF!M12+TO_BKBPB!M12+TO_CL!M12+TO_BNG!M12+TO_LBB!M12+TO_CPP!M12+TO_GTL!M12+TO_NSP!M12</f>
        <v>0</v>
      </c>
      <c r="N12" s="10">
        <f>TO_EHG!N12+TO_CO!N12+TO_BF!N12+TO_GW!N12+TO_RPI!N12+TO_PF!N12+TO_BKBPB!N12+TO_CL!N12+TO_BNG!N12+TO_LBB!N12+TO_CPP!N12+TO_GTL!N12+TO_NSP!N12</f>
        <v>0</v>
      </c>
      <c r="O12" s="10">
        <f>TO_EHG!O12+TO_CO!O12+TO_BF!O12+TO_GW!O12+TO_RPI!O12+TO_PF!O12+TO_BKBPB!O12+TO_CL!O12+TO_BNG!O12+TO_LBB!O12+TO_CPP!O12+TO_GTL!O12+TO_NSP!O12</f>
        <v>0</v>
      </c>
      <c r="P12" s="10">
        <f>TO_EHG!P12+TO_CO!P12+TO_BF!P12+TO_GW!P12+TO_RPI!P12+TO_PF!P12+TO_BKBPB!P12+TO_CL!P12+TO_BNG!P12+TO_LBB!P12+TO_CPP!P12+TO_GTL!P12+TO_NSP!P12</f>
        <v>0</v>
      </c>
      <c r="Q12" s="10">
        <f>TO_EHG!Q12+TO_CO!Q12+TO_BF!Q12+TO_GW!Q12+TO_RPI!Q12+TO_PF!Q12+TO_BKBPB!Q12+TO_CL!Q12+TO_BNG!Q12+TO_LBB!Q12+TO_CPP!Q12+TO_GTL!Q12+TO_NSP!Q12</f>
        <v>0</v>
      </c>
      <c r="R12" s="10">
        <f>TO_EHG!R12+TO_CO!R12+TO_BF!R12+TO_GW!R12+TO_RPI!R12+TO_PF!R12+TO_BKBPB!R12+TO_CL!R12+TO_BNG!R12+TO_LBB!R12+TO_CPP!R12+TO_GTL!R12+TO_NSP!R12</f>
        <v>0</v>
      </c>
      <c r="S12" s="10">
        <f>TO_EHG!S12+TO_CO!S12+TO_BF!S12+TO_GW!S12+TO_RPI!S12+TO_PF!S12+TO_BKBPB!S12+TO_CL!S12+TO_BNG!S12+TO_LBB!S12+TO_CPP!S12+TO_GTL!S12+TO_NSP!S12</f>
        <v>0</v>
      </c>
      <c r="T12" s="10">
        <f>TO_EHG!T12+TO_CO!T12+TO_BF!T12+TO_GW!T12+TO_RPI!T12+TO_PF!T12+TO_BKBPB!T12+TO_CL!T12+TO_BNG!T12+TO_LBB!T12+TO_CPP!T12+TO_GTL!T12+TO_NSP!T12</f>
        <v>0</v>
      </c>
      <c r="U12" s="10">
        <f>TO_EHG!U12+TO_CO!U12+TO_BF!U12+TO_GW!U12+TO_RPI!U12+TO_PF!U12+TO_BKBPB!U12+TO_CL!U12+TO_BNG!U12+TO_LBB!U12+TO_CPP!U12+TO_GTL!U12+TO_NSP!U12</f>
        <v>0</v>
      </c>
      <c r="V12" s="10">
        <f>TO_EHG!V12+TO_CO!V12+TO_BF!V12+TO_GW!V12+TO_RPI!V12+TO_PF!V12+TO_BKBPB!V12+TO_CL!V12+TO_BNG!V12+TO_LBB!V12+TO_CPP!V12+TO_GTL!V12+TO_NSP!V12</f>
        <v>0</v>
      </c>
      <c r="W12" s="10">
        <f>TO_EHG!W12+TO_CO!W12+TO_BF!W12+TO_GW!W12+TO_RPI!W12+TO_PF!W12+TO_BKBPB!W12+TO_CL!W12+TO_BNG!W12+TO_LBB!W12+TO_CPP!W12+TO_GTL!W12+TO_NSP!W12</f>
        <v>0</v>
      </c>
      <c r="X12" s="10">
        <f>TO_EHG!X12+TO_CO!X12+TO_BF!X12+TO_GW!X12+TO_RPI!X12+TO_PF!X12+TO_BKBPB!X12+TO_CL!X12+TO_BNG!X12+TO_LBB!X12+TO_CPP!X12+TO_GTL!X12+TO_NSP!X12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TO_EHG!C13+TO_CO!C13+TO_BF!C13+TO_GW!C13+TO_RPI!C13+TO_PF!C13+TO_BKBPB!C13+TO_CL!C13+TO_BNG!C13+TO_LBB!C13+TO_CPP!C13+TO_GTL!C13+TO_NSP!C13</f>
        <v>248.49415305245051</v>
      </c>
      <c r="D13" s="10">
        <f>TO_EHG!D13+TO_CO!D13+TO_BF!D13+TO_GW!D13+TO_RPI!D13+TO_PF!D13+TO_BKBPB!D13+TO_CL!D13+TO_BNG!D13+TO_LBB!D13+TO_CPP!D13+TO_GTL!D13+TO_NSP!D13</f>
        <v>44.876268271711083</v>
      </c>
      <c r="E13" s="10">
        <f>TO_EHG!E13+TO_CO!E13+TO_BF!E13+TO_GW!E13+TO_RPI!E13+TO_PF!E13+TO_BKBPB!E13+TO_CL!E13+TO_BNG!E13+TO_LBB!E13+TO_CPP!E13+TO_GTL!E13+TO_NSP!E13</f>
        <v>0</v>
      </c>
      <c r="F13" s="10">
        <f>TO_EHG!F13+TO_CO!F13+TO_BF!F13+TO_GW!F13+TO_RPI!F13+TO_PF!F13+TO_BKBPB!F13+TO_CL!F13+TO_BNG!F13+TO_LBB!F13+TO_CPP!F13+TO_GTL!F13+TO_NSP!F13</f>
        <v>0</v>
      </c>
      <c r="G13" s="10">
        <f>TO_EHG!G13+TO_CO!G13+TO_BF!G13+TO_GW!G13+TO_RPI!G13+TO_PF!G13+TO_BKBPB!G13+TO_CL!G13+TO_BNG!G13+TO_LBB!G13+TO_CPP!G13+TO_GTL!G13+TO_NSP!G13</f>
        <v>0</v>
      </c>
      <c r="H13" s="10">
        <f>TO_EHG!H13+TO_CO!H13+TO_BF!H13+TO_GW!H13+TO_RPI!H13+TO_PF!H13+TO_BKBPB!H13+TO_CL!H13+TO_BNG!H13+TO_LBB!H13+TO_CPP!H13+TO_GTL!H13+TO_NSP!H13</f>
        <v>0</v>
      </c>
      <c r="I13" s="10">
        <f>TO_EHG!I13+TO_CO!I13+TO_BF!I13+TO_GW!I13+TO_RPI!I13+TO_PF!I13+TO_BKBPB!I13+TO_CL!I13+TO_BNG!I13+TO_LBB!I13+TO_CPP!I13+TO_GTL!I13+TO_NSP!I13</f>
        <v>0</v>
      </c>
      <c r="J13" s="10">
        <f>TO_EHG!J13+TO_CO!J13+TO_BF!J13+TO_GW!J13+TO_RPI!J13+TO_PF!J13+TO_BKBPB!J13+TO_CL!J13+TO_BNG!J13+TO_LBB!J13+TO_CPP!J13+TO_GTL!J13+TO_NSP!J13</f>
        <v>0</v>
      </c>
      <c r="K13" s="10">
        <f>TO_EHG!K13+TO_CO!K13+TO_BF!K13+TO_GW!K13+TO_RPI!K13+TO_PF!K13+TO_BKBPB!K13+TO_CL!K13+TO_BNG!K13+TO_LBB!K13+TO_CPP!K13+TO_GTL!K13+TO_NSP!K13</f>
        <v>0</v>
      </c>
      <c r="L13" s="10">
        <f>TO_EHG!L13+TO_CO!L13+TO_BF!L13+TO_GW!L13+TO_RPI!L13+TO_PF!L13+TO_BKBPB!L13+TO_CL!L13+TO_BNG!L13+TO_LBB!L13+TO_CPP!L13+TO_GTL!L13+TO_NSP!L13</f>
        <v>0</v>
      </c>
      <c r="M13" s="10">
        <f>TO_EHG!M13+TO_CO!M13+TO_BF!M13+TO_GW!M13+TO_RPI!M13+TO_PF!M13+TO_BKBPB!M13+TO_CL!M13+TO_BNG!M13+TO_LBB!M13+TO_CPP!M13+TO_GTL!M13+TO_NSP!M13</f>
        <v>0</v>
      </c>
      <c r="N13" s="10">
        <f>TO_EHG!N13+TO_CO!N13+TO_BF!N13+TO_GW!N13+TO_RPI!N13+TO_PF!N13+TO_BKBPB!N13+TO_CL!N13+TO_BNG!N13+TO_LBB!N13+TO_CPP!N13+TO_GTL!N13+TO_NSP!N13</f>
        <v>0</v>
      </c>
      <c r="O13" s="10">
        <f>TO_EHG!O13+TO_CO!O13+TO_BF!O13+TO_GW!O13+TO_RPI!O13+TO_PF!O13+TO_BKBPB!O13+TO_CL!O13+TO_BNG!O13+TO_LBB!O13+TO_CPP!O13+TO_GTL!O13+TO_NSP!O13</f>
        <v>0</v>
      </c>
      <c r="P13" s="10">
        <f>TO_EHG!P13+TO_CO!P13+TO_BF!P13+TO_GW!P13+TO_RPI!P13+TO_PF!P13+TO_BKBPB!P13+TO_CL!P13+TO_BNG!P13+TO_LBB!P13+TO_CPP!P13+TO_GTL!P13+TO_NSP!P13</f>
        <v>0</v>
      </c>
      <c r="Q13" s="10">
        <f>TO_EHG!Q13+TO_CO!Q13+TO_BF!Q13+TO_GW!Q13+TO_RPI!Q13+TO_PF!Q13+TO_BKBPB!Q13+TO_CL!Q13+TO_BNG!Q13+TO_LBB!Q13+TO_CPP!Q13+TO_GTL!Q13+TO_NSP!Q13</f>
        <v>0</v>
      </c>
      <c r="R13" s="10">
        <f>TO_EHG!R13+TO_CO!R13+TO_BF!R13+TO_GW!R13+TO_RPI!R13+TO_PF!R13+TO_BKBPB!R13+TO_CL!R13+TO_BNG!R13+TO_LBB!R13+TO_CPP!R13+TO_GTL!R13+TO_NSP!R13</f>
        <v>0</v>
      </c>
      <c r="S13" s="10">
        <f>TO_EHG!S13+TO_CO!S13+TO_BF!S13+TO_GW!S13+TO_RPI!S13+TO_PF!S13+TO_BKBPB!S13+TO_CL!S13+TO_BNG!S13+TO_LBB!S13+TO_CPP!S13+TO_GTL!S13+TO_NSP!S13</f>
        <v>0</v>
      </c>
      <c r="T13" s="10">
        <f>TO_EHG!T13+TO_CO!T13+TO_BF!T13+TO_GW!T13+TO_RPI!T13+TO_PF!T13+TO_BKBPB!T13+TO_CL!T13+TO_BNG!T13+TO_LBB!T13+TO_CPP!T13+TO_GTL!T13+TO_NSP!T13</f>
        <v>0</v>
      </c>
      <c r="U13" s="10">
        <f>TO_EHG!U13+TO_CO!U13+TO_BF!U13+TO_GW!U13+TO_RPI!U13+TO_PF!U13+TO_BKBPB!U13+TO_CL!U13+TO_BNG!U13+TO_LBB!U13+TO_CPP!U13+TO_GTL!U13+TO_NSP!U13</f>
        <v>0</v>
      </c>
      <c r="V13" s="10">
        <f>TO_EHG!V13+TO_CO!V13+TO_BF!V13+TO_GW!V13+TO_RPI!V13+TO_PF!V13+TO_BKBPB!V13+TO_CL!V13+TO_BNG!V13+TO_LBB!V13+TO_CPP!V13+TO_GTL!V13+TO_NSP!V13</f>
        <v>0</v>
      </c>
      <c r="W13" s="10">
        <f>TO_EHG!W13+TO_CO!W13+TO_BF!W13+TO_GW!W13+TO_RPI!W13+TO_PF!W13+TO_BKBPB!W13+TO_CL!W13+TO_BNG!W13+TO_LBB!W13+TO_CPP!W13+TO_GTL!W13+TO_NSP!W13</f>
        <v>0</v>
      </c>
      <c r="X13" s="10">
        <f>TO_EHG!X13+TO_CO!X13+TO_BF!X13+TO_GW!X13+TO_RPI!X13+TO_PF!X13+TO_BKBPB!X13+TO_CL!X13+TO_BNG!X13+TO_LBB!X13+TO_CPP!X13+TO_GTL!X13+TO_NSP!X13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TO_EHG!C14+TO_CO!C14+TO_BF!C14+TO_GW!C14+TO_RPI!C14+TO_PF!C14+TO_BKBPB!C14+TO_CL!C14+TO_BNG!C14+TO_LBB!C14+TO_CPP!C14+TO_GTL!C14+TO_NSP!C14</f>
        <v>0</v>
      </c>
      <c r="D14" s="10">
        <f>TO_EHG!D14+TO_CO!D14+TO_BF!D14+TO_GW!D14+TO_RPI!D14+TO_PF!D14+TO_BKBPB!D14+TO_CL!D14+TO_BNG!D14+TO_LBB!D14+TO_CPP!D14+TO_GTL!D14+TO_NSP!D14</f>
        <v>0</v>
      </c>
      <c r="E14" s="10">
        <f>TO_EHG!E14+TO_CO!E14+TO_BF!E14+TO_GW!E14+TO_RPI!E14+TO_PF!E14+TO_BKBPB!E14+TO_CL!E14+TO_BNG!E14+TO_LBB!E14+TO_CPP!E14+TO_GTL!E14+TO_NSP!E14</f>
        <v>0</v>
      </c>
      <c r="F14" s="10">
        <f>TO_EHG!F14+TO_CO!F14+TO_BF!F14+TO_GW!F14+TO_RPI!F14+TO_PF!F14+TO_BKBPB!F14+TO_CL!F14+TO_BNG!F14+TO_LBB!F14+TO_CPP!F14+TO_GTL!F14+TO_NSP!F14</f>
        <v>0</v>
      </c>
      <c r="G14" s="10">
        <f>TO_EHG!G14+TO_CO!G14+TO_BF!G14+TO_GW!G14+TO_RPI!G14+TO_PF!G14+TO_BKBPB!G14+TO_CL!G14+TO_BNG!G14+TO_LBB!G14+TO_CPP!G14+TO_GTL!G14+TO_NSP!G14</f>
        <v>0</v>
      </c>
      <c r="H14" s="10">
        <f>TO_EHG!H14+TO_CO!H14+TO_BF!H14+TO_GW!H14+TO_RPI!H14+TO_PF!H14+TO_BKBPB!H14+TO_CL!H14+TO_BNG!H14+TO_LBB!H14+TO_CPP!H14+TO_GTL!H14+TO_NSP!H14</f>
        <v>0</v>
      </c>
      <c r="I14" s="10">
        <f>TO_EHG!I14+TO_CO!I14+TO_BF!I14+TO_GW!I14+TO_RPI!I14+TO_PF!I14+TO_BKBPB!I14+TO_CL!I14+TO_BNG!I14+TO_LBB!I14+TO_CPP!I14+TO_GTL!I14+TO_NSP!I14</f>
        <v>0</v>
      </c>
      <c r="J14" s="10">
        <f>TO_EHG!J14+TO_CO!J14+TO_BF!J14+TO_GW!J14+TO_RPI!J14+TO_PF!J14+TO_BKBPB!J14+TO_CL!J14+TO_BNG!J14+TO_LBB!J14+TO_CPP!J14+TO_GTL!J14+TO_NSP!J14</f>
        <v>0</v>
      </c>
      <c r="K14" s="10">
        <f>TO_EHG!K14+TO_CO!K14+TO_BF!K14+TO_GW!K14+TO_RPI!K14+TO_PF!K14+TO_BKBPB!K14+TO_CL!K14+TO_BNG!K14+TO_LBB!K14+TO_CPP!K14+TO_GTL!K14+TO_NSP!K14</f>
        <v>0</v>
      </c>
      <c r="L14" s="10">
        <f>TO_EHG!L14+TO_CO!L14+TO_BF!L14+TO_GW!L14+TO_RPI!L14+TO_PF!L14+TO_BKBPB!L14+TO_CL!L14+TO_BNG!L14+TO_LBB!L14+TO_CPP!L14+TO_GTL!L14+TO_NSP!L14</f>
        <v>0</v>
      </c>
      <c r="M14" s="10">
        <f>TO_EHG!M14+TO_CO!M14+TO_BF!M14+TO_GW!M14+TO_RPI!M14+TO_PF!M14+TO_BKBPB!M14+TO_CL!M14+TO_BNG!M14+TO_LBB!M14+TO_CPP!M14+TO_GTL!M14+TO_NSP!M14</f>
        <v>0</v>
      </c>
      <c r="N14" s="10">
        <f>TO_EHG!N14+TO_CO!N14+TO_BF!N14+TO_GW!N14+TO_RPI!N14+TO_PF!N14+TO_BKBPB!N14+TO_CL!N14+TO_BNG!N14+TO_LBB!N14+TO_CPP!N14+TO_GTL!N14+TO_NSP!N14</f>
        <v>0</v>
      </c>
      <c r="O14" s="10">
        <f>TO_EHG!O14+TO_CO!O14+TO_BF!O14+TO_GW!O14+TO_RPI!O14+TO_PF!O14+TO_BKBPB!O14+TO_CL!O14+TO_BNG!O14+TO_LBB!O14+TO_CPP!O14+TO_GTL!O14+TO_NSP!O14</f>
        <v>0</v>
      </c>
      <c r="P14" s="10">
        <f>TO_EHG!P14+TO_CO!P14+TO_BF!P14+TO_GW!P14+TO_RPI!P14+TO_PF!P14+TO_BKBPB!P14+TO_CL!P14+TO_BNG!P14+TO_LBB!P14+TO_CPP!P14+TO_GTL!P14+TO_NSP!P14</f>
        <v>0</v>
      </c>
      <c r="Q14" s="10">
        <f>TO_EHG!Q14+TO_CO!Q14+TO_BF!Q14+TO_GW!Q14+TO_RPI!Q14+TO_PF!Q14+TO_BKBPB!Q14+TO_CL!Q14+TO_BNG!Q14+TO_LBB!Q14+TO_CPP!Q14+TO_GTL!Q14+TO_NSP!Q14</f>
        <v>0</v>
      </c>
      <c r="R14" s="10">
        <f>TO_EHG!R14+TO_CO!R14+TO_BF!R14+TO_GW!R14+TO_RPI!R14+TO_PF!R14+TO_BKBPB!R14+TO_CL!R14+TO_BNG!R14+TO_LBB!R14+TO_CPP!R14+TO_GTL!R14+TO_NSP!R14</f>
        <v>0</v>
      </c>
      <c r="S14" s="10">
        <f>TO_EHG!S14+TO_CO!S14+TO_BF!S14+TO_GW!S14+TO_RPI!S14+TO_PF!S14+TO_BKBPB!S14+TO_CL!S14+TO_BNG!S14+TO_LBB!S14+TO_CPP!S14+TO_GTL!S14+TO_NSP!S14</f>
        <v>0</v>
      </c>
      <c r="T14" s="10">
        <f>TO_EHG!T14+TO_CO!T14+TO_BF!T14+TO_GW!T14+TO_RPI!T14+TO_PF!T14+TO_BKBPB!T14+TO_CL!T14+TO_BNG!T14+TO_LBB!T14+TO_CPP!T14+TO_GTL!T14+TO_NSP!T14</f>
        <v>0</v>
      </c>
      <c r="U14" s="10">
        <f>TO_EHG!U14+TO_CO!U14+TO_BF!U14+TO_GW!U14+TO_RPI!U14+TO_PF!U14+TO_BKBPB!U14+TO_CL!U14+TO_BNG!U14+TO_LBB!U14+TO_CPP!U14+TO_GTL!U14+TO_NSP!U14</f>
        <v>0</v>
      </c>
      <c r="V14" s="10">
        <f>TO_EHG!V14+TO_CO!V14+TO_BF!V14+TO_GW!V14+TO_RPI!V14+TO_PF!V14+TO_BKBPB!V14+TO_CL!V14+TO_BNG!V14+TO_LBB!V14+TO_CPP!V14+TO_GTL!V14+TO_NSP!V14</f>
        <v>0</v>
      </c>
      <c r="W14" s="10">
        <f>TO_EHG!W14+TO_CO!W14+TO_BF!W14+TO_GW!W14+TO_RPI!W14+TO_PF!W14+TO_BKBPB!W14+TO_CL!W14+TO_BNG!W14+TO_LBB!W14+TO_CPP!W14+TO_GTL!W14+TO_NSP!W14</f>
        <v>0</v>
      </c>
      <c r="X14" s="10">
        <f>TO_EHG!X14+TO_CO!X14+TO_BF!X14+TO_GW!X14+TO_RPI!X14+TO_PF!X14+TO_BKBPB!X14+TO_CL!X14+TO_BNG!X14+TO_LBB!X14+TO_CPP!X14+TO_GTL!X14+TO_NSP!X14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TO_EHG!C15+TO_CO!C15+TO_BF!C15+TO_GW!C15+TO_RPI!C15+TO_PF!C15+TO_BKBPB!C15+TO_CL!C15+TO_BNG!C15+TO_LBB!C15+TO_CPP!C15+TO_GTL!C15+TO_NSP!C15</f>
        <v>0</v>
      </c>
      <c r="D15" s="10">
        <f>TO_EHG!D15+TO_CO!D15+TO_BF!D15+TO_GW!D15+TO_RPI!D15+TO_PF!D15+TO_BKBPB!D15+TO_CL!D15+TO_BNG!D15+TO_LBB!D15+TO_CPP!D15+TO_GTL!D15+TO_NSP!D15</f>
        <v>0</v>
      </c>
      <c r="E15" s="10">
        <f>TO_EHG!E15+TO_CO!E15+TO_BF!E15+TO_GW!E15+TO_RPI!E15+TO_PF!E15+TO_BKBPB!E15+TO_CL!E15+TO_BNG!E15+TO_LBB!E15+TO_CPP!E15+TO_GTL!E15+TO_NSP!E15</f>
        <v>0</v>
      </c>
      <c r="F15" s="10">
        <f>TO_EHG!F15+TO_CO!F15+TO_BF!F15+TO_GW!F15+TO_RPI!F15+TO_PF!F15+TO_BKBPB!F15+TO_CL!F15+TO_BNG!F15+TO_LBB!F15+TO_CPP!F15+TO_GTL!F15+TO_NSP!F15</f>
        <v>0</v>
      </c>
      <c r="G15" s="10">
        <f>TO_EHG!G15+TO_CO!G15+TO_BF!G15+TO_GW!G15+TO_RPI!G15+TO_PF!G15+TO_BKBPB!G15+TO_CL!G15+TO_BNG!G15+TO_LBB!G15+TO_CPP!G15+TO_GTL!G15+TO_NSP!G15</f>
        <v>0</v>
      </c>
      <c r="H15" s="10">
        <f>TO_EHG!H15+TO_CO!H15+TO_BF!H15+TO_GW!H15+TO_RPI!H15+TO_PF!H15+TO_BKBPB!H15+TO_CL!H15+TO_BNG!H15+TO_LBB!H15+TO_CPP!H15+TO_GTL!H15+TO_NSP!H15</f>
        <v>0</v>
      </c>
      <c r="I15" s="10">
        <f>TO_EHG!I15+TO_CO!I15+TO_BF!I15+TO_GW!I15+TO_RPI!I15+TO_PF!I15+TO_BKBPB!I15+TO_CL!I15+TO_BNG!I15+TO_LBB!I15+TO_CPP!I15+TO_GTL!I15+TO_NSP!I15</f>
        <v>0</v>
      </c>
      <c r="J15" s="10">
        <f>TO_EHG!J15+TO_CO!J15+TO_BF!J15+TO_GW!J15+TO_RPI!J15+TO_PF!J15+TO_BKBPB!J15+TO_CL!J15+TO_BNG!J15+TO_LBB!J15+TO_CPP!J15+TO_GTL!J15+TO_NSP!J15</f>
        <v>0</v>
      </c>
      <c r="K15" s="10">
        <f>TO_EHG!K15+TO_CO!K15+TO_BF!K15+TO_GW!K15+TO_RPI!K15+TO_PF!K15+TO_BKBPB!K15+TO_CL!K15+TO_BNG!K15+TO_LBB!K15+TO_CPP!K15+TO_GTL!K15+TO_NSP!K15</f>
        <v>0</v>
      </c>
      <c r="L15" s="10">
        <f>TO_EHG!L15+TO_CO!L15+TO_BF!L15+TO_GW!L15+TO_RPI!L15+TO_PF!L15+TO_BKBPB!L15+TO_CL!L15+TO_BNG!L15+TO_LBB!L15+TO_CPP!L15+TO_GTL!L15+TO_NSP!L15</f>
        <v>0</v>
      </c>
      <c r="M15" s="10">
        <f>TO_EHG!M15+TO_CO!M15+TO_BF!M15+TO_GW!M15+TO_RPI!M15+TO_PF!M15+TO_BKBPB!M15+TO_CL!M15+TO_BNG!M15+TO_LBB!M15+TO_CPP!M15+TO_GTL!M15+TO_NSP!M15</f>
        <v>0</v>
      </c>
      <c r="N15" s="10">
        <f>TO_EHG!N15+TO_CO!N15+TO_BF!N15+TO_GW!N15+TO_RPI!N15+TO_PF!N15+TO_BKBPB!N15+TO_CL!N15+TO_BNG!N15+TO_LBB!N15+TO_CPP!N15+TO_GTL!N15+TO_NSP!N15</f>
        <v>0</v>
      </c>
      <c r="O15" s="10">
        <f>TO_EHG!O15+TO_CO!O15+TO_BF!O15+TO_GW!O15+TO_RPI!O15+TO_PF!O15+TO_BKBPB!O15+TO_CL!O15+TO_BNG!O15+TO_LBB!O15+TO_CPP!O15+TO_GTL!O15+TO_NSP!O15</f>
        <v>0</v>
      </c>
      <c r="P15" s="10">
        <f>TO_EHG!P15+TO_CO!P15+TO_BF!P15+TO_GW!P15+TO_RPI!P15+TO_PF!P15+TO_BKBPB!P15+TO_CL!P15+TO_BNG!P15+TO_LBB!P15+TO_CPP!P15+TO_GTL!P15+TO_NSP!P15</f>
        <v>0</v>
      </c>
      <c r="Q15" s="10">
        <f>TO_EHG!Q15+TO_CO!Q15+TO_BF!Q15+TO_GW!Q15+TO_RPI!Q15+TO_PF!Q15+TO_BKBPB!Q15+TO_CL!Q15+TO_BNG!Q15+TO_LBB!Q15+TO_CPP!Q15+TO_GTL!Q15+TO_NSP!Q15</f>
        <v>0</v>
      </c>
      <c r="R15" s="10">
        <f>TO_EHG!R15+TO_CO!R15+TO_BF!R15+TO_GW!R15+TO_RPI!R15+TO_PF!R15+TO_BKBPB!R15+TO_CL!R15+TO_BNG!R15+TO_LBB!R15+TO_CPP!R15+TO_GTL!R15+TO_NSP!R15</f>
        <v>0</v>
      </c>
      <c r="S15" s="10">
        <f>TO_EHG!S15+TO_CO!S15+TO_BF!S15+TO_GW!S15+TO_RPI!S15+TO_PF!S15+TO_BKBPB!S15+TO_CL!S15+TO_BNG!S15+TO_LBB!S15+TO_CPP!S15+TO_GTL!S15+TO_NSP!S15</f>
        <v>0</v>
      </c>
      <c r="T15" s="10">
        <f>TO_EHG!T15+TO_CO!T15+TO_BF!T15+TO_GW!T15+TO_RPI!T15+TO_PF!T15+TO_BKBPB!T15+TO_CL!T15+TO_BNG!T15+TO_LBB!T15+TO_CPP!T15+TO_GTL!T15+TO_NSP!T15</f>
        <v>0</v>
      </c>
      <c r="U15" s="10">
        <f>TO_EHG!U15+TO_CO!U15+TO_BF!U15+TO_GW!U15+TO_RPI!U15+TO_PF!U15+TO_BKBPB!U15+TO_CL!U15+TO_BNG!U15+TO_LBB!U15+TO_CPP!U15+TO_GTL!U15+TO_NSP!U15</f>
        <v>0</v>
      </c>
      <c r="V15" s="10">
        <f>TO_EHG!V15+TO_CO!V15+TO_BF!V15+TO_GW!V15+TO_RPI!V15+TO_PF!V15+TO_BKBPB!V15+TO_CL!V15+TO_BNG!V15+TO_LBB!V15+TO_CPP!V15+TO_GTL!V15+TO_NSP!V15</f>
        <v>0</v>
      </c>
      <c r="W15" s="10">
        <f>TO_EHG!W15+TO_CO!W15+TO_BF!W15+TO_GW!W15+TO_RPI!W15+TO_PF!W15+TO_BKBPB!W15+TO_CL!W15+TO_BNG!W15+TO_LBB!W15+TO_CPP!W15+TO_GTL!W15+TO_NSP!W15</f>
        <v>0</v>
      </c>
      <c r="X15" s="10">
        <f>TO_EHG!X15+TO_CO!X15+TO_BF!X15+TO_GW!X15+TO_RPI!X15+TO_PF!X15+TO_BKBPB!X15+TO_CL!X15+TO_BNG!X15+TO_LBB!X15+TO_CPP!X15+TO_GTL!X15+TO_NSP!X15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TO_EHG!C16+TO_CO!C16+TO_BF!C16+TO_GW!C16+TO_RPI!C16+TO_PF!C16+TO_BKBPB!C16+TO_CL!C16+TO_BNG!C16+TO_LBB!C16+TO_CPP!C16+TO_GTL!C16+TO_NSP!C16</f>
        <v>0</v>
      </c>
      <c r="D16" s="10">
        <f>TO_EHG!D16+TO_CO!D16+TO_BF!D16+TO_GW!D16+TO_RPI!D16+TO_PF!D16+TO_BKBPB!D16+TO_CL!D16+TO_BNG!D16+TO_LBB!D16+TO_CPP!D16+TO_GTL!D16+TO_NSP!D16</f>
        <v>0</v>
      </c>
      <c r="E16" s="10">
        <f>TO_EHG!E16+TO_CO!E16+TO_BF!E16+TO_GW!E16+TO_RPI!E16+TO_PF!E16+TO_BKBPB!E16+TO_CL!E16+TO_BNG!E16+TO_LBB!E16+TO_CPP!E16+TO_GTL!E16+TO_NSP!E16</f>
        <v>0</v>
      </c>
      <c r="F16" s="10">
        <f>TO_EHG!F16+TO_CO!F16+TO_BF!F16+TO_GW!F16+TO_RPI!F16+TO_PF!F16+TO_BKBPB!F16+TO_CL!F16+TO_BNG!F16+TO_LBB!F16+TO_CPP!F16+TO_GTL!F16+TO_NSP!F16</f>
        <v>0</v>
      </c>
      <c r="G16" s="10">
        <f>TO_EHG!G16+TO_CO!G16+TO_BF!G16+TO_GW!G16+TO_RPI!G16+TO_PF!G16+TO_BKBPB!G16+TO_CL!G16+TO_BNG!G16+TO_LBB!G16+TO_CPP!G16+TO_GTL!G16+TO_NSP!G16</f>
        <v>0</v>
      </c>
      <c r="H16" s="10">
        <f>TO_EHG!H16+TO_CO!H16+TO_BF!H16+TO_GW!H16+TO_RPI!H16+TO_PF!H16+TO_BKBPB!H16+TO_CL!H16+TO_BNG!H16+TO_LBB!H16+TO_CPP!H16+TO_GTL!H16+TO_NSP!H16</f>
        <v>0</v>
      </c>
      <c r="I16" s="10">
        <f>TO_EHG!I16+TO_CO!I16+TO_BF!I16+TO_GW!I16+TO_RPI!I16+TO_PF!I16+TO_BKBPB!I16+TO_CL!I16+TO_BNG!I16+TO_LBB!I16+TO_CPP!I16+TO_GTL!I16+TO_NSP!I16</f>
        <v>0</v>
      </c>
      <c r="J16" s="10">
        <f>TO_EHG!J16+TO_CO!J16+TO_BF!J16+TO_GW!J16+TO_RPI!J16+TO_PF!J16+TO_BKBPB!J16+TO_CL!J16+TO_BNG!J16+TO_LBB!J16+TO_CPP!J16+TO_GTL!J16+TO_NSP!J16</f>
        <v>0</v>
      </c>
      <c r="K16" s="10">
        <f>TO_EHG!K16+TO_CO!K16+TO_BF!K16+TO_GW!K16+TO_RPI!K16+TO_PF!K16+TO_BKBPB!K16+TO_CL!K16+TO_BNG!K16+TO_LBB!K16+TO_CPP!K16+TO_GTL!K16+TO_NSP!K16</f>
        <v>0</v>
      </c>
      <c r="L16" s="10">
        <f>TO_EHG!L16+TO_CO!L16+TO_BF!L16+TO_GW!L16+TO_RPI!L16+TO_PF!L16+TO_BKBPB!L16+TO_CL!L16+TO_BNG!L16+TO_LBB!L16+TO_CPP!L16+TO_GTL!L16+TO_NSP!L16</f>
        <v>0</v>
      </c>
      <c r="M16" s="10">
        <f>TO_EHG!M16+TO_CO!M16+TO_BF!M16+TO_GW!M16+TO_RPI!M16+TO_PF!M16+TO_BKBPB!M16+TO_CL!M16+TO_BNG!M16+TO_LBB!M16+TO_CPP!M16+TO_GTL!M16+TO_NSP!M16</f>
        <v>0</v>
      </c>
      <c r="N16" s="10">
        <f>TO_EHG!N16+TO_CO!N16+TO_BF!N16+TO_GW!N16+TO_RPI!N16+TO_PF!N16+TO_BKBPB!N16+TO_CL!N16+TO_BNG!N16+TO_LBB!N16+TO_CPP!N16+TO_GTL!N16+TO_NSP!N16</f>
        <v>0</v>
      </c>
      <c r="O16" s="10">
        <f>TO_EHG!O16+TO_CO!O16+TO_BF!O16+TO_GW!O16+TO_RPI!O16+TO_PF!O16+TO_BKBPB!O16+TO_CL!O16+TO_BNG!O16+TO_LBB!O16+TO_CPP!O16+TO_GTL!O16+TO_NSP!O16</f>
        <v>0</v>
      </c>
      <c r="P16" s="10">
        <f>TO_EHG!P16+TO_CO!P16+TO_BF!P16+TO_GW!P16+TO_RPI!P16+TO_PF!P16+TO_BKBPB!P16+TO_CL!P16+TO_BNG!P16+TO_LBB!P16+TO_CPP!P16+TO_GTL!P16+TO_NSP!P16</f>
        <v>0</v>
      </c>
      <c r="Q16" s="10">
        <f>TO_EHG!Q16+TO_CO!Q16+TO_BF!Q16+TO_GW!Q16+TO_RPI!Q16+TO_PF!Q16+TO_BKBPB!Q16+TO_CL!Q16+TO_BNG!Q16+TO_LBB!Q16+TO_CPP!Q16+TO_GTL!Q16+TO_NSP!Q16</f>
        <v>0</v>
      </c>
      <c r="R16" s="10">
        <f>TO_EHG!R16+TO_CO!R16+TO_BF!R16+TO_GW!R16+TO_RPI!R16+TO_PF!R16+TO_BKBPB!R16+TO_CL!R16+TO_BNG!R16+TO_LBB!R16+TO_CPP!R16+TO_GTL!R16+TO_NSP!R16</f>
        <v>0</v>
      </c>
      <c r="S16" s="10">
        <f>TO_EHG!S16+TO_CO!S16+TO_BF!S16+TO_GW!S16+TO_RPI!S16+TO_PF!S16+TO_BKBPB!S16+TO_CL!S16+TO_BNG!S16+TO_LBB!S16+TO_CPP!S16+TO_GTL!S16+TO_NSP!S16</f>
        <v>0</v>
      </c>
      <c r="T16" s="10">
        <f>TO_EHG!T16+TO_CO!T16+TO_BF!T16+TO_GW!T16+TO_RPI!T16+TO_PF!T16+TO_BKBPB!T16+TO_CL!T16+TO_BNG!T16+TO_LBB!T16+TO_CPP!T16+TO_GTL!T16+TO_NSP!T16</f>
        <v>0</v>
      </c>
      <c r="U16" s="10">
        <f>TO_EHG!U16+TO_CO!U16+TO_BF!U16+TO_GW!U16+TO_RPI!U16+TO_PF!U16+TO_BKBPB!U16+TO_CL!U16+TO_BNG!U16+TO_LBB!U16+TO_CPP!U16+TO_GTL!U16+TO_NSP!U16</f>
        <v>0</v>
      </c>
      <c r="V16" s="10">
        <f>TO_EHG!V16+TO_CO!V16+TO_BF!V16+TO_GW!V16+TO_RPI!V16+TO_PF!V16+TO_BKBPB!V16+TO_CL!V16+TO_BNG!V16+TO_LBB!V16+TO_CPP!V16+TO_GTL!V16+TO_NSP!V16</f>
        <v>0</v>
      </c>
      <c r="W16" s="10">
        <f>TO_EHG!W16+TO_CO!W16+TO_BF!W16+TO_GW!W16+TO_RPI!W16+TO_PF!W16+TO_BKBPB!W16+TO_CL!W16+TO_BNG!W16+TO_LBB!W16+TO_CPP!W16+TO_GTL!W16+TO_NSP!W16</f>
        <v>0</v>
      </c>
      <c r="X16" s="10">
        <f>TO_EHG!X16+TO_CO!X16+TO_BF!X16+TO_GW!X16+TO_RPI!X16+TO_PF!X16+TO_BKBPB!X16+TO_CL!X16+TO_BNG!X16+TO_LBB!X16+TO_CPP!X16+TO_GTL!X16+TO_NSP!X16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153.54686156491832</v>
      </c>
      <c r="D17" s="37">
        <f t="shared" si="10"/>
        <v>23.889337919174547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TO_EHG!C18+TO_CO!C18+TO_BF!C18+TO_GW!C18+TO_RPI!C18+TO_PF!C18+TO_BKBPB!C18+TO_CL!C18+TO_BNG!C18+TO_LBB!C18+TO_CPP!C18+TO_GTL!C18+TO_NSP!C18</f>
        <v>44.561478933791918</v>
      </c>
      <c r="D18" s="10">
        <f>TO_EHG!D18+TO_CO!D18+TO_BF!D18+TO_GW!D18+TO_RPI!D18+TO_PF!D18+TO_BKBPB!D18+TO_CL!D18+TO_BNG!D18+TO_LBB!D18+TO_CPP!D18+TO_GTL!D18+TO_NSP!D18</f>
        <v>4.7076526225279443</v>
      </c>
      <c r="E18" s="10">
        <f>TO_EHG!E18+TO_CO!E18+TO_BF!E18+TO_GW!E18+TO_RPI!E18+TO_PF!E18+TO_BKBPB!E18+TO_CL!E18+TO_BNG!E18+TO_LBB!E18+TO_CPP!E18+TO_GTL!E18+TO_NSP!E18</f>
        <v>0</v>
      </c>
      <c r="F18" s="10">
        <f>TO_EHG!F18+TO_CO!F18+TO_BF!F18+TO_GW!F18+TO_RPI!F18+TO_PF!F18+TO_BKBPB!F18+TO_CL!F18+TO_BNG!F18+TO_LBB!F18+TO_CPP!F18+TO_GTL!F18+TO_NSP!F18</f>
        <v>0</v>
      </c>
      <c r="G18" s="10">
        <f>TO_EHG!G18+TO_CO!G18+TO_BF!G18+TO_GW!G18+TO_RPI!G18+TO_PF!G18+TO_BKBPB!G18+TO_CL!G18+TO_BNG!G18+TO_LBB!G18+TO_CPP!G18+TO_GTL!G18+TO_NSP!G18</f>
        <v>0</v>
      </c>
      <c r="H18" s="10">
        <f>TO_EHG!H18+TO_CO!H18+TO_BF!H18+TO_GW!H18+TO_RPI!H18+TO_PF!H18+TO_BKBPB!H18+TO_CL!H18+TO_BNG!H18+TO_LBB!H18+TO_CPP!H18+TO_GTL!H18+TO_NSP!H18</f>
        <v>0</v>
      </c>
      <c r="I18" s="10">
        <f>TO_EHG!I18+TO_CO!I18+TO_BF!I18+TO_GW!I18+TO_RPI!I18+TO_PF!I18+TO_BKBPB!I18+TO_CL!I18+TO_BNG!I18+TO_LBB!I18+TO_CPP!I18+TO_GTL!I18+TO_NSP!I18</f>
        <v>0</v>
      </c>
      <c r="J18" s="10">
        <f>TO_EHG!J18+TO_CO!J18+TO_BF!J18+TO_GW!J18+TO_RPI!J18+TO_PF!J18+TO_BKBPB!J18+TO_CL!J18+TO_BNG!J18+TO_LBB!J18+TO_CPP!J18+TO_GTL!J18+TO_NSP!J18</f>
        <v>0</v>
      </c>
      <c r="K18" s="10">
        <f>TO_EHG!K18+TO_CO!K18+TO_BF!K18+TO_GW!K18+TO_RPI!K18+TO_PF!K18+TO_BKBPB!K18+TO_CL!K18+TO_BNG!K18+TO_LBB!K18+TO_CPP!K18+TO_GTL!K18+TO_NSP!K18</f>
        <v>0</v>
      </c>
      <c r="L18" s="10">
        <f>TO_EHG!L18+TO_CO!L18+TO_BF!L18+TO_GW!L18+TO_RPI!L18+TO_PF!L18+TO_BKBPB!L18+TO_CL!L18+TO_BNG!L18+TO_LBB!L18+TO_CPP!L18+TO_GTL!L18+TO_NSP!L18</f>
        <v>0</v>
      </c>
      <c r="M18" s="10">
        <f>TO_EHG!M18+TO_CO!M18+TO_BF!M18+TO_GW!M18+TO_RPI!M18+TO_PF!M18+TO_BKBPB!M18+TO_CL!M18+TO_BNG!M18+TO_LBB!M18+TO_CPP!M18+TO_GTL!M18+TO_NSP!M18</f>
        <v>0</v>
      </c>
      <c r="N18" s="10">
        <f>TO_EHG!N18+TO_CO!N18+TO_BF!N18+TO_GW!N18+TO_RPI!N18+TO_PF!N18+TO_BKBPB!N18+TO_CL!N18+TO_BNG!N18+TO_LBB!N18+TO_CPP!N18+TO_GTL!N18+TO_NSP!N18</f>
        <v>0</v>
      </c>
      <c r="O18" s="10">
        <f>TO_EHG!O18+TO_CO!O18+TO_BF!O18+TO_GW!O18+TO_RPI!O18+TO_PF!O18+TO_BKBPB!O18+TO_CL!O18+TO_BNG!O18+TO_LBB!O18+TO_CPP!O18+TO_GTL!O18+TO_NSP!O18</f>
        <v>0</v>
      </c>
      <c r="P18" s="10">
        <f>TO_EHG!P18+TO_CO!P18+TO_BF!P18+TO_GW!P18+TO_RPI!P18+TO_PF!P18+TO_BKBPB!P18+TO_CL!P18+TO_BNG!P18+TO_LBB!P18+TO_CPP!P18+TO_GTL!P18+TO_NSP!P18</f>
        <v>0</v>
      </c>
      <c r="Q18" s="10">
        <f>TO_EHG!Q18+TO_CO!Q18+TO_BF!Q18+TO_GW!Q18+TO_RPI!Q18+TO_PF!Q18+TO_BKBPB!Q18+TO_CL!Q18+TO_BNG!Q18+TO_LBB!Q18+TO_CPP!Q18+TO_GTL!Q18+TO_NSP!Q18</f>
        <v>0</v>
      </c>
      <c r="R18" s="10">
        <f>TO_EHG!R18+TO_CO!R18+TO_BF!R18+TO_GW!R18+TO_RPI!R18+TO_PF!R18+TO_BKBPB!R18+TO_CL!R18+TO_BNG!R18+TO_LBB!R18+TO_CPP!R18+TO_GTL!R18+TO_NSP!R18</f>
        <v>0</v>
      </c>
      <c r="S18" s="10">
        <f>TO_EHG!S18+TO_CO!S18+TO_BF!S18+TO_GW!S18+TO_RPI!S18+TO_PF!S18+TO_BKBPB!S18+TO_CL!S18+TO_BNG!S18+TO_LBB!S18+TO_CPP!S18+TO_GTL!S18+TO_NSP!S18</f>
        <v>0</v>
      </c>
      <c r="T18" s="10">
        <f>TO_EHG!T18+TO_CO!T18+TO_BF!T18+TO_GW!T18+TO_RPI!T18+TO_PF!T18+TO_BKBPB!T18+TO_CL!T18+TO_BNG!T18+TO_LBB!T18+TO_CPP!T18+TO_GTL!T18+TO_NSP!T18</f>
        <v>0</v>
      </c>
      <c r="U18" s="10">
        <f>TO_EHG!U18+TO_CO!U18+TO_BF!U18+TO_GW!U18+TO_RPI!U18+TO_PF!U18+TO_BKBPB!U18+TO_CL!U18+TO_BNG!U18+TO_LBB!U18+TO_CPP!U18+TO_GTL!U18+TO_NSP!U18</f>
        <v>0</v>
      </c>
      <c r="V18" s="10">
        <f>TO_EHG!V18+TO_CO!V18+TO_BF!V18+TO_GW!V18+TO_RPI!V18+TO_PF!V18+TO_BKBPB!V18+TO_CL!V18+TO_BNG!V18+TO_LBB!V18+TO_CPP!V18+TO_GTL!V18+TO_NSP!V18</f>
        <v>0</v>
      </c>
      <c r="W18" s="10">
        <f>TO_EHG!W18+TO_CO!W18+TO_BF!W18+TO_GW!W18+TO_RPI!W18+TO_PF!W18+TO_BKBPB!W18+TO_CL!W18+TO_BNG!W18+TO_LBB!W18+TO_CPP!W18+TO_GTL!W18+TO_NSP!W18</f>
        <v>0</v>
      </c>
      <c r="X18" s="10">
        <f>TO_EHG!X18+TO_CO!X18+TO_BF!X18+TO_GW!X18+TO_RPI!X18+TO_PF!X18+TO_BKBPB!X18+TO_CL!X18+TO_BNG!X18+TO_LBB!X18+TO_CPP!X18+TO_GTL!X18+TO_NSP!X18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TO_EHG!C19+TO_CO!C19+TO_BF!C19+TO_GW!C19+TO_RPI!C19+TO_PF!C19+TO_BKBPB!C19+TO_CL!C19+TO_BNG!C19+TO_LBB!C19+TO_CPP!C19+TO_GTL!C19+TO_NSP!C19</f>
        <v>62.983662940670683</v>
      </c>
      <c r="D19" s="10">
        <f>TO_EHG!D19+TO_CO!D19+TO_BF!D19+TO_GW!D19+TO_RPI!D19+TO_PF!D19+TO_BKBPB!D19+TO_CL!D19+TO_BNG!D19+TO_LBB!D19+TO_CPP!D19+TO_GTL!D19+TO_NSP!D19</f>
        <v>8.7919174548581243</v>
      </c>
      <c r="E19" s="10">
        <f>TO_EHG!E19+TO_CO!E19+TO_BF!E19+TO_GW!E19+TO_RPI!E19+TO_PF!E19+TO_BKBPB!E19+TO_CL!E19+TO_BNG!E19+TO_LBB!E19+TO_CPP!E19+TO_GTL!E19+TO_NSP!E19</f>
        <v>0</v>
      </c>
      <c r="F19" s="10">
        <f>TO_EHG!F19+TO_CO!F19+TO_BF!F19+TO_GW!F19+TO_RPI!F19+TO_PF!F19+TO_BKBPB!F19+TO_CL!F19+TO_BNG!F19+TO_LBB!F19+TO_CPP!F19+TO_GTL!F19+TO_NSP!F19</f>
        <v>0</v>
      </c>
      <c r="G19" s="10">
        <f>TO_EHG!G19+TO_CO!G19+TO_BF!G19+TO_GW!G19+TO_RPI!G19+TO_PF!G19+TO_BKBPB!G19+TO_CL!G19+TO_BNG!G19+TO_LBB!G19+TO_CPP!G19+TO_GTL!G19+TO_NSP!G19</f>
        <v>0</v>
      </c>
      <c r="H19" s="10">
        <f>TO_EHG!H19+TO_CO!H19+TO_BF!H19+TO_GW!H19+TO_RPI!H19+TO_PF!H19+TO_BKBPB!H19+TO_CL!H19+TO_BNG!H19+TO_LBB!H19+TO_CPP!H19+TO_GTL!H19+TO_NSP!H19</f>
        <v>0</v>
      </c>
      <c r="I19" s="10">
        <f>TO_EHG!I19+TO_CO!I19+TO_BF!I19+TO_GW!I19+TO_RPI!I19+TO_PF!I19+TO_BKBPB!I19+TO_CL!I19+TO_BNG!I19+TO_LBB!I19+TO_CPP!I19+TO_GTL!I19+TO_NSP!I19</f>
        <v>0</v>
      </c>
      <c r="J19" s="10">
        <f>TO_EHG!J19+TO_CO!J19+TO_BF!J19+TO_GW!J19+TO_RPI!J19+TO_PF!J19+TO_BKBPB!J19+TO_CL!J19+TO_BNG!J19+TO_LBB!J19+TO_CPP!J19+TO_GTL!J19+TO_NSP!J19</f>
        <v>0</v>
      </c>
      <c r="K19" s="10">
        <f>TO_EHG!K19+TO_CO!K19+TO_BF!K19+TO_GW!K19+TO_RPI!K19+TO_PF!K19+TO_BKBPB!K19+TO_CL!K19+TO_BNG!K19+TO_LBB!K19+TO_CPP!K19+TO_GTL!K19+TO_NSP!K19</f>
        <v>0</v>
      </c>
      <c r="L19" s="10">
        <f>TO_EHG!L19+TO_CO!L19+TO_BF!L19+TO_GW!L19+TO_RPI!L19+TO_PF!L19+TO_BKBPB!L19+TO_CL!L19+TO_BNG!L19+TO_LBB!L19+TO_CPP!L19+TO_GTL!L19+TO_NSP!L19</f>
        <v>0</v>
      </c>
      <c r="M19" s="10">
        <f>TO_EHG!M19+TO_CO!M19+TO_BF!M19+TO_GW!M19+TO_RPI!M19+TO_PF!M19+TO_BKBPB!M19+TO_CL!M19+TO_BNG!M19+TO_LBB!M19+TO_CPP!M19+TO_GTL!M19+TO_NSP!M19</f>
        <v>0</v>
      </c>
      <c r="N19" s="10">
        <f>TO_EHG!N19+TO_CO!N19+TO_BF!N19+TO_GW!N19+TO_RPI!N19+TO_PF!N19+TO_BKBPB!N19+TO_CL!N19+TO_BNG!N19+TO_LBB!N19+TO_CPP!N19+TO_GTL!N19+TO_NSP!N19</f>
        <v>0</v>
      </c>
      <c r="O19" s="10">
        <f>TO_EHG!O19+TO_CO!O19+TO_BF!O19+TO_GW!O19+TO_RPI!O19+TO_PF!O19+TO_BKBPB!O19+TO_CL!O19+TO_BNG!O19+TO_LBB!O19+TO_CPP!O19+TO_GTL!O19+TO_NSP!O19</f>
        <v>0</v>
      </c>
      <c r="P19" s="10">
        <f>TO_EHG!P19+TO_CO!P19+TO_BF!P19+TO_GW!P19+TO_RPI!P19+TO_PF!P19+TO_BKBPB!P19+TO_CL!P19+TO_BNG!P19+TO_LBB!P19+TO_CPP!P19+TO_GTL!P19+TO_NSP!P19</f>
        <v>0</v>
      </c>
      <c r="Q19" s="10">
        <f>TO_EHG!Q19+TO_CO!Q19+TO_BF!Q19+TO_GW!Q19+TO_RPI!Q19+TO_PF!Q19+TO_BKBPB!Q19+TO_CL!Q19+TO_BNG!Q19+TO_LBB!Q19+TO_CPP!Q19+TO_GTL!Q19+TO_NSP!Q19</f>
        <v>0</v>
      </c>
      <c r="R19" s="10">
        <f>TO_EHG!R19+TO_CO!R19+TO_BF!R19+TO_GW!R19+TO_RPI!R19+TO_PF!R19+TO_BKBPB!R19+TO_CL!R19+TO_BNG!R19+TO_LBB!R19+TO_CPP!R19+TO_GTL!R19+TO_NSP!R19</f>
        <v>0</v>
      </c>
      <c r="S19" s="10">
        <f>TO_EHG!S19+TO_CO!S19+TO_BF!S19+TO_GW!S19+TO_RPI!S19+TO_PF!S19+TO_BKBPB!S19+TO_CL!S19+TO_BNG!S19+TO_LBB!S19+TO_CPP!S19+TO_GTL!S19+TO_NSP!S19</f>
        <v>0</v>
      </c>
      <c r="T19" s="10">
        <f>TO_EHG!T19+TO_CO!T19+TO_BF!T19+TO_GW!T19+TO_RPI!T19+TO_PF!T19+TO_BKBPB!T19+TO_CL!T19+TO_BNG!T19+TO_LBB!T19+TO_CPP!T19+TO_GTL!T19+TO_NSP!T19</f>
        <v>0</v>
      </c>
      <c r="U19" s="10">
        <f>TO_EHG!U19+TO_CO!U19+TO_BF!U19+TO_GW!U19+TO_RPI!U19+TO_PF!U19+TO_BKBPB!U19+TO_CL!U19+TO_BNG!U19+TO_LBB!U19+TO_CPP!U19+TO_GTL!U19+TO_NSP!U19</f>
        <v>0</v>
      </c>
      <c r="V19" s="10">
        <f>TO_EHG!V19+TO_CO!V19+TO_BF!V19+TO_GW!V19+TO_RPI!V19+TO_PF!V19+TO_BKBPB!V19+TO_CL!V19+TO_BNG!V19+TO_LBB!V19+TO_CPP!V19+TO_GTL!V19+TO_NSP!V19</f>
        <v>0</v>
      </c>
      <c r="W19" s="10">
        <f>TO_EHG!W19+TO_CO!W19+TO_BF!W19+TO_GW!W19+TO_RPI!W19+TO_PF!W19+TO_BKBPB!W19+TO_CL!W19+TO_BNG!W19+TO_LBB!W19+TO_CPP!W19+TO_GTL!W19+TO_NSP!W19</f>
        <v>0</v>
      </c>
      <c r="X19" s="10">
        <f>TO_EHG!X19+TO_CO!X19+TO_BF!X19+TO_GW!X19+TO_RPI!X19+TO_PF!X19+TO_BKBPB!X19+TO_CL!X19+TO_BNG!X19+TO_LBB!X19+TO_CPP!X19+TO_GTL!X19+TO_NSP!X19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TO_EHG!C20+TO_CO!C20+TO_BF!C20+TO_GW!C20+TO_RPI!C20+TO_PF!C20+TO_BKBPB!C20+TO_CL!C20+TO_BNG!C20+TO_LBB!C20+TO_CPP!C20+TO_GTL!C20+TO_NSP!C20</f>
        <v>46.001719690455722</v>
      </c>
      <c r="D20" s="10">
        <f>TO_EHG!D20+TO_CO!D20+TO_BF!D20+TO_GW!D20+TO_RPI!D20+TO_PF!D20+TO_BKBPB!D20+TO_CL!D20+TO_BNG!D20+TO_LBB!D20+TO_CPP!D20+TO_GTL!D20+TO_NSP!D20</f>
        <v>10.38976784178848</v>
      </c>
      <c r="E20" s="10">
        <f>TO_EHG!E20+TO_CO!E20+TO_BF!E20+TO_GW!E20+TO_RPI!E20+TO_PF!E20+TO_BKBPB!E20+TO_CL!E20+TO_BNG!E20+TO_LBB!E20+TO_CPP!E20+TO_GTL!E20+TO_NSP!E20</f>
        <v>0</v>
      </c>
      <c r="F20" s="10">
        <f>TO_EHG!F20+TO_CO!F20+TO_BF!F20+TO_GW!F20+TO_RPI!F20+TO_PF!F20+TO_BKBPB!F20+TO_CL!F20+TO_BNG!F20+TO_LBB!F20+TO_CPP!F20+TO_GTL!F20+TO_NSP!F20</f>
        <v>0</v>
      </c>
      <c r="G20" s="10">
        <f>TO_EHG!G20+TO_CO!G20+TO_BF!G20+TO_GW!G20+TO_RPI!G20+TO_PF!G20+TO_BKBPB!G20+TO_CL!G20+TO_BNG!G20+TO_LBB!G20+TO_CPP!G20+TO_GTL!G20+TO_NSP!G20</f>
        <v>0</v>
      </c>
      <c r="H20" s="10">
        <f>TO_EHG!H20+TO_CO!H20+TO_BF!H20+TO_GW!H20+TO_RPI!H20+TO_PF!H20+TO_BKBPB!H20+TO_CL!H20+TO_BNG!H20+TO_LBB!H20+TO_CPP!H20+TO_GTL!H20+TO_NSP!H20</f>
        <v>0</v>
      </c>
      <c r="I20" s="10">
        <f>TO_EHG!I20+TO_CO!I20+TO_BF!I20+TO_GW!I20+TO_RPI!I20+TO_PF!I20+TO_BKBPB!I20+TO_CL!I20+TO_BNG!I20+TO_LBB!I20+TO_CPP!I20+TO_GTL!I20+TO_NSP!I20</f>
        <v>0</v>
      </c>
      <c r="J20" s="10">
        <f>TO_EHG!J20+TO_CO!J20+TO_BF!J20+TO_GW!J20+TO_RPI!J20+TO_PF!J20+TO_BKBPB!J20+TO_CL!J20+TO_BNG!J20+TO_LBB!J20+TO_CPP!J20+TO_GTL!J20+TO_NSP!J20</f>
        <v>0</v>
      </c>
      <c r="K20" s="10">
        <f>TO_EHG!K20+TO_CO!K20+TO_BF!K20+TO_GW!K20+TO_RPI!K20+TO_PF!K20+TO_BKBPB!K20+TO_CL!K20+TO_BNG!K20+TO_LBB!K20+TO_CPP!K20+TO_GTL!K20+TO_NSP!K20</f>
        <v>0</v>
      </c>
      <c r="L20" s="10">
        <f>TO_EHG!L20+TO_CO!L20+TO_BF!L20+TO_GW!L20+TO_RPI!L20+TO_PF!L20+TO_BKBPB!L20+TO_CL!L20+TO_BNG!L20+TO_LBB!L20+TO_CPP!L20+TO_GTL!L20+TO_NSP!L20</f>
        <v>0</v>
      </c>
      <c r="M20" s="10">
        <f>TO_EHG!M20+TO_CO!M20+TO_BF!M20+TO_GW!M20+TO_RPI!M20+TO_PF!M20+TO_BKBPB!M20+TO_CL!M20+TO_BNG!M20+TO_LBB!M20+TO_CPP!M20+TO_GTL!M20+TO_NSP!M20</f>
        <v>0</v>
      </c>
      <c r="N20" s="10">
        <f>TO_EHG!N20+TO_CO!N20+TO_BF!N20+TO_GW!N20+TO_RPI!N20+TO_PF!N20+TO_BKBPB!N20+TO_CL!N20+TO_BNG!N20+TO_LBB!N20+TO_CPP!N20+TO_GTL!N20+TO_NSP!N20</f>
        <v>0</v>
      </c>
      <c r="O20" s="10">
        <f>TO_EHG!O20+TO_CO!O20+TO_BF!O20+TO_GW!O20+TO_RPI!O20+TO_PF!O20+TO_BKBPB!O20+TO_CL!O20+TO_BNG!O20+TO_LBB!O20+TO_CPP!O20+TO_GTL!O20+TO_NSP!O20</f>
        <v>0</v>
      </c>
      <c r="P20" s="10">
        <f>TO_EHG!P20+TO_CO!P20+TO_BF!P20+TO_GW!P20+TO_RPI!P20+TO_PF!P20+TO_BKBPB!P20+TO_CL!P20+TO_BNG!P20+TO_LBB!P20+TO_CPP!P20+TO_GTL!P20+TO_NSP!P20</f>
        <v>0</v>
      </c>
      <c r="Q20" s="10">
        <f>TO_EHG!Q20+TO_CO!Q20+TO_BF!Q20+TO_GW!Q20+TO_RPI!Q20+TO_PF!Q20+TO_BKBPB!Q20+TO_CL!Q20+TO_BNG!Q20+TO_LBB!Q20+TO_CPP!Q20+TO_GTL!Q20+TO_NSP!Q20</f>
        <v>0</v>
      </c>
      <c r="R20" s="10">
        <f>TO_EHG!R20+TO_CO!R20+TO_BF!R20+TO_GW!R20+TO_RPI!R20+TO_PF!R20+TO_BKBPB!R20+TO_CL!R20+TO_BNG!R20+TO_LBB!R20+TO_CPP!R20+TO_GTL!R20+TO_NSP!R20</f>
        <v>0</v>
      </c>
      <c r="S20" s="10">
        <f>TO_EHG!S20+TO_CO!S20+TO_BF!S20+TO_GW!S20+TO_RPI!S20+TO_PF!S20+TO_BKBPB!S20+TO_CL!S20+TO_BNG!S20+TO_LBB!S20+TO_CPP!S20+TO_GTL!S20+TO_NSP!S20</f>
        <v>0</v>
      </c>
      <c r="T20" s="10">
        <f>TO_EHG!T20+TO_CO!T20+TO_BF!T20+TO_GW!T20+TO_RPI!T20+TO_PF!T20+TO_BKBPB!T20+TO_CL!T20+TO_BNG!T20+TO_LBB!T20+TO_CPP!T20+TO_GTL!T20+TO_NSP!T20</f>
        <v>0</v>
      </c>
      <c r="U20" s="10">
        <f>TO_EHG!U20+TO_CO!U20+TO_BF!U20+TO_GW!U20+TO_RPI!U20+TO_PF!U20+TO_BKBPB!U20+TO_CL!U20+TO_BNG!U20+TO_LBB!U20+TO_CPP!U20+TO_GTL!U20+TO_NSP!U20</f>
        <v>0</v>
      </c>
      <c r="V20" s="10">
        <f>TO_EHG!V20+TO_CO!V20+TO_BF!V20+TO_GW!V20+TO_RPI!V20+TO_PF!V20+TO_BKBPB!V20+TO_CL!V20+TO_BNG!V20+TO_LBB!V20+TO_CPP!V20+TO_GTL!V20+TO_NSP!V20</f>
        <v>0</v>
      </c>
      <c r="W20" s="10">
        <f>TO_EHG!W20+TO_CO!W20+TO_BF!W20+TO_GW!W20+TO_RPI!W20+TO_PF!W20+TO_BKBPB!W20+TO_CL!W20+TO_BNG!W20+TO_LBB!W20+TO_CPP!W20+TO_GTL!W20+TO_NSP!W20</f>
        <v>0</v>
      </c>
      <c r="X20" s="10">
        <f>TO_EHG!X20+TO_CO!X20+TO_BF!X20+TO_GW!X20+TO_RPI!X20+TO_PF!X20+TO_BKBPB!X20+TO_CL!X20+TO_BNG!X20+TO_LBB!X20+TO_CPP!X20+TO_GTL!X20+TO_NSP!X20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TO_EHG!C21+TO_CO!C21+TO_BF!C21+TO_GW!C21+TO_RPI!C21+TO_PF!C21+TO_BKBPB!C21+TO_CL!C21+TO_BNG!C21+TO_LBB!C21+TO_CPP!C21+TO_GTL!C21+TO_NSP!C21</f>
        <v>0</v>
      </c>
      <c r="D21" s="10">
        <f>TO_EHG!D21+TO_CO!D21+TO_BF!D21+TO_GW!D21+TO_RPI!D21+TO_PF!D21+TO_BKBPB!D21+TO_CL!D21+TO_BNG!D21+TO_LBB!D21+TO_CPP!D21+TO_GTL!D21+TO_NSP!D21</f>
        <v>0</v>
      </c>
      <c r="E21" s="10">
        <f>TO_EHG!E21+TO_CO!E21+TO_BF!E21+TO_GW!E21+TO_RPI!E21+TO_PF!E21+TO_BKBPB!E21+TO_CL!E21+TO_BNG!E21+TO_LBB!E21+TO_CPP!E21+TO_GTL!E21+TO_NSP!E21</f>
        <v>0</v>
      </c>
      <c r="F21" s="10">
        <f>TO_EHG!F21+TO_CO!F21+TO_BF!F21+TO_GW!F21+TO_RPI!F21+TO_PF!F21+TO_BKBPB!F21+TO_CL!F21+TO_BNG!F21+TO_LBB!F21+TO_CPP!F21+TO_GTL!F21+TO_NSP!F21</f>
        <v>0</v>
      </c>
      <c r="G21" s="10">
        <f>TO_EHG!G21+TO_CO!G21+TO_BF!G21+TO_GW!G21+TO_RPI!G21+TO_PF!G21+TO_BKBPB!G21+TO_CL!G21+TO_BNG!G21+TO_LBB!G21+TO_CPP!G21+TO_GTL!G21+TO_NSP!G21</f>
        <v>0</v>
      </c>
      <c r="H21" s="10">
        <f>TO_EHG!H21+TO_CO!H21+TO_BF!H21+TO_GW!H21+TO_RPI!H21+TO_PF!H21+TO_BKBPB!H21+TO_CL!H21+TO_BNG!H21+TO_LBB!H21+TO_CPP!H21+TO_GTL!H21+TO_NSP!H21</f>
        <v>0</v>
      </c>
      <c r="I21" s="10">
        <f>TO_EHG!I21+TO_CO!I21+TO_BF!I21+TO_GW!I21+TO_RPI!I21+TO_PF!I21+TO_BKBPB!I21+TO_CL!I21+TO_BNG!I21+TO_LBB!I21+TO_CPP!I21+TO_GTL!I21+TO_NSP!I21</f>
        <v>0</v>
      </c>
      <c r="J21" s="10">
        <f>TO_EHG!J21+TO_CO!J21+TO_BF!J21+TO_GW!J21+TO_RPI!J21+TO_PF!J21+TO_BKBPB!J21+TO_CL!J21+TO_BNG!J21+TO_LBB!J21+TO_CPP!J21+TO_GTL!J21+TO_NSP!J21</f>
        <v>0</v>
      </c>
      <c r="K21" s="10">
        <f>TO_EHG!K21+TO_CO!K21+TO_BF!K21+TO_GW!K21+TO_RPI!K21+TO_PF!K21+TO_BKBPB!K21+TO_CL!K21+TO_BNG!K21+TO_LBB!K21+TO_CPP!K21+TO_GTL!K21+TO_NSP!K21</f>
        <v>0</v>
      </c>
      <c r="L21" s="10">
        <f>TO_EHG!L21+TO_CO!L21+TO_BF!L21+TO_GW!L21+TO_RPI!L21+TO_PF!L21+TO_BKBPB!L21+TO_CL!L21+TO_BNG!L21+TO_LBB!L21+TO_CPP!L21+TO_GTL!L21+TO_NSP!L21</f>
        <v>0</v>
      </c>
      <c r="M21" s="10">
        <f>TO_EHG!M21+TO_CO!M21+TO_BF!M21+TO_GW!M21+TO_RPI!M21+TO_PF!M21+TO_BKBPB!M21+TO_CL!M21+TO_BNG!M21+TO_LBB!M21+TO_CPP!M21+TO_GTL!M21+TO_NSP!M21</f>
        <v>0</v>
      </c>
      <c r="N21" s="10">
        <f>TO_EHG!N21+TO_CO!N21+TO_BF!N21+TO_GW!N21+TO_RPI!N21+TO_PF!N21+TO_BKBPB!N21+TO_CL!N21+TO_BNG!N21+TO_LBB!N21+TO_CPP!N21+TO_GTL!N21+TO_NSP!N21</f>
        <v>0</v>
      </c>
      <c r="O21" s="10">
        <f>TO_EHG!O21+TO_CO!O21+TO_BF!O21+TO_GW!O21+TO_RPI!O21+TO_PF!O21+TO_BKBPB!O21+TO_CL!O21+TO_BNG!O21+TO_LBB!O21+TO_CPP!O21+TO_GTL!O21+TO_NSP!O21</f>
        <v>0</v>
      </c>
      <c r="P21" s="10">
        <f>TO_EHG!P21+TO_CO!P21+TO_BF!P21+TO_GW!P21+TO_RPI!P21+TO_PF!P21+TO_BKBPB!P21+TO_CL!P21+TO_BNG!P21+TO_LBB!P21+TO_CPP!P21+TO_GTL!P21+TO_NSP!P21</f>
        <v>0</v>
      </c>
      <c r="Q21" s="10">
        <f>TO_EHG!Q21+TO_CO!Q21+TO_BF!Q21+TO_GW!Q21+TO_RPI!Q21+TO_PF!Q21+TO_BKBPB!Q21+TO_CL!Q21+TO_BNG!Q21+TO_LBB!Q21+TO_CPP!Q21+TO_GTL!Q21+TO_NSP!Q21</f>
        <v>0</v>
      </c>
      <c r="R21" s="10">
        <f>TO_EHG!R21+TO_CO!R21+TO_BF!R21+TO_GW!R21+TO_RPI!R21+TO_PF!R21+TO_BKBPB!R21+TO_CL!R21+TO_BNG!R21+TO_LBB!R21+TO_CPP!R21+TO_GTL!R21+TO_NSP!R21</f>
        <v>0</v>
      </c>
      <c r="S21" s="10">
        <f>TO_EHG!S21+TO_CO!S21+TO_BF!S21+TO_GW!S21+TO_RPI!S21+TO_PF!S21+TO_BKBPB!S21+TO_CL!S21+TO_BNG!S21+TO_LBB!S21+TO_CPP!S21+TO_GTL!S21+TO_NSP!S21</f>
        <v>0</v>
      </c>
      <c r="T21" s="10">
        <f>TO_EHG!T21+TO_CO!T21+TO_BF!T21+TO_GW!T21+TO_RPI!T21+TO_PF!T21+TO_BKBPB!T21+TO_CL!T21+TO_BNG!T21+TO_LBB!T21+TO_CPP!T21+TO_GTL!T21+TO_NSP!T21</f>
        <v>0</v>
      </c>
      <c r="U21" s="10">
        <f>TO_EHG!U21+TO_CO!U21+TO_BF!U21+TO_GW!U21+TO_RPI!U21+TO_PF!U21+TO_BKBPB!U21+TO_CL!U21+TO_BNG!U21+TO_LBB!U21+TO_CPP!U21+TO_GTL!U21+TO_NSP!U21</f>
        <v>0</v>
      </c>
      <c r="V21" s="10">
        <f>TO_EHG!V21+TO_CO!V21+TO_BF!V21+TO_GW!V21+TO_RPI!V21+TO_PF!V21+TO_BKBPB!V21+TO_CL!V21+TO_BNG!V21+TO_LBB!V21+TO_CPP!V21+TO_GTL!V21+TO_NSP!V21</f>
        <v>0</v>
      </c>
      <c r="W21" s="10">
        <f>TO_EHG!W21+TO_CO!W21+TO_BF!W21+TO_GW!W21+TO_RPI!W21+TO_PF!W21+TO_BKBPB!W21+TO_CL!W21+TO_BNG!W21+TO_LBB!W21+TO_CPP!W21+TO_GTL!W21+TO_NSP!W21</f>
        <v>0</v>
      </c>
      <c r="X21" s="10">
        <f>TO_EHG!X21+TO_CO!X21+TO_BF!X21+TO_GW!X21+TO_RPI!X21+TO_PF!X21+TO_BKBPB!X21+TO_CL!X21+TO_BNG!X21+TO_LBB!X21+TO_CPP!X21+TO_GTL!X21+TO_NSP!X21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TO_EHG!C23+TO_CO!C23+TO_BF!C23+TO_GW!C23+TO_RPI!C23+TO_PF!C23+TO_BKBPB!C23+TO_CL!C23+TO_BNG!C23+TO_LBB!C23+TO_CPP!C23+TO_GTL!C23+TO_NSP!C23</f>
        <v>0</v>
      </c>
      <c r="D23" s="10">
        <f>TO_EHG!D23+TO_CO!D23+TO_BF!D23+TO_GW!D23+TO_RPI!D23+TO_PF!D23+TO_BKBPB!D23+TO_CL!D23+TO_BNG!D23+TO_LBB!D23+TO_CPP!D23+TO_GTL!D23+TO_NSP!D23</f>
        <v>0</v>
      </c>
      <c r="E23" s="10">
        <f>TO_EHG!E23+TO_CO!E23+TO_BF!E23+TO_GW!E23+TO_RPI!E23+TO_PF!E23+TO_BKBPB!E23+TO_CL!E23+TO_BNG!E23+TO_LBB!E23+TO_CPP!E23+TO_GTL!E23+TO_NSP!E23</f>
        <v>0</v>
      </c>
      <c r="F23" s="10">
        <f>TO_EHG!F23+TO_CO!F23+TO_BF!F23+TO_GW!F23+TO_RPI!F23+TO_PF!F23+TO_BKBPB!F23+TO_CL!F23+TO_BNG!F23+TO_LBB!F23+TO_CPP!F23+TO_GTL!F23+TO_NSP!F23</f>
        <v>0</v>
      </c>
      <c r="G23" s="10">
        <f>TO_EHG!G23+TO_CO!G23+TO_BF!G23+TO_GW!G23+TO_RPI!G23+TO_PF!G23+TO_BKBPB!G23+TO_CL!G23+TO_BNG!G23+TO_LBB!G23+TO_CPP!G23+TO_GTL!G23+TO_NSP!G23</f>
        <v>0</v>
      </c>
      <c r="H23" s="10">
        <f>TO_EHG!H23+TO_CO!H23+TO_BF!H23+TO_GW!H23+TO_RPI!H23+TO_PF!H23+TO_BKBPB!H23+TO_CL!H23+TO_BNG!H23+TO_LBB!H23+TO_CPP!H23+TO_GTL!H23+TO_NSP!H23</f>
        <v>0</v>
      </c>
      <c r="I23" s="10">
        <f>TO_EHG!I23+TO_CO!I23+TO_BF!I23+TO_GW!I23+TO_RPI!I23+TO_PF!I23+TO_BKBPB!I23+TO_CL!I23+TO_BNG!I23+TO_LBB!I23+TO_CPP!I23+TO_GTL!I23+TO_NSP!I23</f>
        <v>0</v>
      </c>
      <c r="J23" s="10">
        <f>TO_EHG!J23+TO_CO!J23+TO_BF!J23+TO_GW!J23+TO_RPI!J23+TO_PF!J23+TO_BKBPB!J23+TO_CL!J23+TO_BNG!J23+TO_LBB!J23+TO_CPP!J23+TO_GTL!J23+TO_NSP!J23</f>
        <v>0</v>
      </c>
      <c r="K23" s="10">
        <f>TO_EHG!K23+TO_CO!K23+TO_BF!K23+TO_GW!K23+TO_RPI!K23+TO_PF!K23+TO_BKBPB!K23+TO_CL!K23+TO_BNG!K23+TO_LBB!K23+TO_CPP!K23+TO_GTL!K23+TO_NSP!K23</f>
        <v>0</v>
      </c>
      <c r="L23" s="10">
        <f>TO_EHG!L23+TO_CO!L23+TO_BF!L23+TO_GW!L23+TO_RPI!L23+TO_PF!L23+TO_BKBPB!L23+TO_CL!L23+TO_BNG!L23+TO_LBB!L23+TO_CPP!L23+TO_GTL!L23+TO_NSP!L23</f>
        <v>0</v>
      </c>
      <c r="M23" s="10">
        <f>TO_EHG!M23+TO_CO!M23+TO_BF!M23+TO_GW!M23+TO_RPI!M23+TO_PF!M23+TO_BKBPB!M23+TO_CL!M23+TO_BNG!M23+TO_LBB!M23+TO_CPP!M23+TO_GTL!M23+TO_NSP!M23</f>
        <v>0</v>
      </c>
      <c r="N23" s="10">
        <f>TO_EHG!N23+TO_CO!N23+TO_BF!N23+TO_GW!N23+TO_RPI!N23+TO_PF!N23+TO_BKBPB!N23+TO_CL!N23+TO_BNG!N23+TO_LBB!N23+TO_CPP!N23+TO_GTL!N23+TO_NSP!N23</f>
        <v>0</v>
      </c>
      <c r="O23" s="10">
        <f>TO_EHG!O23+TO_CO!O23+TO_BF!O23+TO_GW!O23+TO_RPI!O23+TO_PF!O23+TO_BKBPB!O23+TO_CL!O23+TO_BNG!O23+TO_LBB!O23+TO_CPP!O23+TO_GTL!O23+TO_NSP!O23</f>
        <v>0</v>
      </c>
      <c r="P23" s="10">
        <f>TO_EHG!P23+TO_CO!P23+TO_BF!P23+TO_GW!P23+TO_RPI!P23+TO_PF!P23+TO_BKBPB!P23+TO_CL!P23+TO_BNG!P23+TO_LBB!P23+TO_CPP!P23+TO_GTL!P23+TO_NSP!P23</f>
        <v>0</v>
      </c>
      <c r="Q23" s="10">
        <f>TO_EHG!Q23+TO_CO!Q23+TO_BF!Q23+TO_GW!Q23+TO_RPI!Q23+TO_PF!Q23+TO_BKBPB!Q23+TO_CL!Q23+TO_BNG!Q23+TO_LBB!Q23+TO_CPP!Q23+TO_GTL!Q23+TO_NSP!Q23</f>
        <v>0</v>
      </c>
      <c r="R23" s="10">
        <f>TO_EHG!R23+TO_CO!R23+TO_BF!R23+TO_GW!R23+TO_RPI!R23+TO_PF!R23+TO_BKBPB!R23+TO_CL!R23+TO_BNG!R23+TO_LBB!R23+TO_CPP!R23+TO_GTL!R23+TO_NSP!R23</f>
        <v>0</v>
      </c>
      <c r="S23" s="10">
        <f>TO_EHG!S23+TO_CO!S23+TO_BF!S23+TO_GW!S23+TO_RPI!S23+TO_PF!S23+TO_BKBPB!S23+TO_CL!S23+TO_BNG!S23+TO_LBB!S23+TO_CPP!S23+TO_GTL!S23+TO_NSP!S23</f>
        <v>0</v>
      </c>
      <c r="T23" s="10">
        <f>TO_EHG!T23+TO_CO!T23+TO_BF!T23+TO_GW!T23+TO_RPI!T23+TO_PF!T23+TO_BKBPB!T23+TO_CL!T23+TO_BNG!T23+TO_LBB!T23+TO_CPP!T23+TO_GTL!T23+TO_NSP!T23</f>
        <v>0</v>
      </c>
      <c r="U23" s="10">
        <f>TO_EHG!U23+TO_CO!U23+TO_BF!U23+TO_GW!U23+TO_RPI!U23+TO_PF!U23+TO_BKBPB!U23+TO_CL!U23+TO_BNG!U23+TO_LBB!U23+TO_CPP!U23+TO_GTL!U23+TO_NSP!U23</f>
        <v>0</v>
      </c>
      <c r="V23" s="10">
        <f>TO_EHG!V23+TO_CO!V23+TO_BF!V23+TO_GW!V23+TO_RPI!V23+TO_PF!V23+TO_BKBPB!V23+TO_CL!V23+TO_BNG!V23+TO_LBB!V23+TO_CPP!V23+TO_GTL!V23+TO_NSP!V23</f>
        <v>0</v>
      </c>
      <c r="W23" s="10">
        <f>TO_EHG!W23+TO_CO!W23+TO_BF!W23+TO_GW!W23+TO_RPI!W23+TO_PF!W23+TO_BKBPB!W23+TO_CL!W23+TO_BNG!W23+TO_LBB!W23+TO_CPP!W23+TO_GTL!W23+TO_NSP!W23</f>
        <v>0</v>
      </c>
      <c r="X23" s="10">
        <f>TO_EHG!X23+TO_CO!X23+TO_BF!X23+TO_GW!X23+TO_RPI!X23+TO_PF!X23+TO_BKBPB!X23+TO_CL!X23+TO_BNG!X23+TO_LBB!X23+TO_CPP!X23+TO_GTL!X23+TO_NSP!X23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TO_EHG!C24+TO_CO!C24+TO_BF!C24+TO_GW!C24+TO_RPI!C24+TO_PF!C24+TO_BKBPB!C24+TO_CL!C24+TO_BNG!C24+TO_LBB!C24+TO_CPP!C24+TO_GTL!C24+TO_NSP!C24</f>
        <v>0</v>
      </c>
      <c r="D24" s="10">
        <f>TO_EHG!D24+TO_CO!D24+TO_BF!D24+TO_GW!D24+TO_RPI!D24+TO_PF!D24+TO_BKBPB!D24+TO_CL!D24+TO_BNG!D24+TO_LBB!D24+TO_CPP!D24+TO_GTL!D24+TO_NSP!D24</f>
        <v>0</v>
      </c>
      <c r="E24" s="10">
        <f>TO_EHG!E24+TO_CO!E24+TO_BF!E24+TO_GW!E24+TO_RPI!E24+TO_PF!E24+TO_BKBPB!E24+TO_CL!E24+TO_BNG!E24+TO_LBB!E24+TO_CPP!E24+TO_GTL!E24+TO_NSP!E24</f>
        <v>0</v>
      </c>
      <c r="F24" s="10">
        <f>TO_EHG!F24+TO_CO!F24+TO_BF!F24+TO_GW!F24+TO_RPI!F24+TO_PF!F24+TO_BKBPB!F24+TO_CL!F24+TO_BNG!F24+TO_LBB!F24+TO_CPP!F24+TO_GTL!F24+TO_NSP!F24</f>
        <v>0</v>
      </c>
      <c r="G24" s="10">
        <f>TO_EHG!G24+TO_CO!G24+TO_BF!G24+TO_GW!G24+TO_RPI!G24+TO_PF!G24+TO_BKBPB!G24+TO_CL!G24+TO_BNG!G24+TO_LBB!G24+TO_CPP!G24+TO_GTL!G24+TO_NSP!G24</f>
        <v>0</v>
      </c>
      <c r="H24" s="10">
        <f>TO_EHG!H24+TO_CO!H24+TO_BF!H24+TO_GW!H24+TO_RPI!H24+TO_PF!H24+TO_BKBPB!H24+TO_CL!H24+TO_BNG!H24+TO_LBB!H24+TO_CPP!H24+TO_GTL!H24+TO_NSP!H24</f>
        <v>0</v>
      </c>
      <c r="I24" s="10">
        <f>TO_EHG!I24+TO_CO!I24+TO_BF!I24+TO_GW!I24+TO_RPI!I24+TO_PF!I24+TO_BKBPB!I24+TO_CL!I24+TO_BNG!I24+TO_LBB!I24+TO_CPP!I24+TO_GTL!I24+TO_NSP!I24</f>
        <v>0</v>
      </c>
      <c r="J24" s="10">
        <f>TO_EHG!J24+TO_CO!J24+TO_BF!J24+TO_GW!J24+TO_RPI!J24+TO_PF!J24+TO_BKBPB!J24+TO_CL!J24+TO_BNG!J24+TO_LBB!J24+TO_CPP!J24+TO_GTL!J24+TO_NSP!J24</f>
        <v>0</v>
      </c>
      <c r="K24" s="10">
        <f>TO_EHG!K24+TO_CO!K24+TO_BF!K24+TO_GW!K24+TO_RPI!K24+TO_PF!K24+TO_BKBPB!K24+TO_CL!K24+TO_BNG!K24+TO_LBB!K24+TO_CPP!K24+TO_GTL!K24+TO_NSP!K24</f>
        <v>0</v>
      </c>
      <c r="L24" s="10">
        <f>TO_EHG!L24+TO_CO!L24+TO_BF!L24+TO_GW!L24+TO_RPI!L24+TO_PF!L24+TO_BKBPB!L24+TO_CL!L24+TO_BNG!L24+TO_LBB!L24+TO_CPP!L24+TO_GTL!L24+TO_NSP!L24</f>
        <v>0</v>
      </c>
      <c r="M24" s="10">
        <f>TO_EHG!M24+TO_CO!M24+TO_BF!M24+TO_GW!M24+TO_RPI!M24+TO_PF!M24+TO_BKBPB!M24+TO_CL!M24+TO_BNG!M24+TO_LBB!M24+TO_CPP!M24+TO_GTL!M24+TO_NSP!M24</f>
        <v>0</v>
      </c>
      <c r="N24" s="10">
        <f>TO_EHG!N24+TO_CO!N24+TO_BF!N24+TO_GW!N24+TO_RPI!N24+TO_PF!N24+TO_BKBPB!N24+TO_CL!N24+TO_BNG!N24+TO_LBB!N24+TO_CPP!N24+TO_GTL!N24+TO_NSP!N24</f>
        <v>0</v>
      </c>
      <c r="O24" s="10">
        <f>TO_EHG!O24+TO_CO!O24+TO_BF!O24+TO_GW!O24+TO_RPI!O24+TO_PF!O24+TO_BKBPB!O24+TO_CL!O24+TO_BNG!O24+TO_LBB!O24+TO_CPP!O24+TO_GTL!O24+TO_NSP!O24</f>
        <v>0</v>
      </c>
      <c r="P24" s="10">
        <f>TO_EHG!P24+TO_CO!P24+TO_BF!P24+TO_GW!P24+TO_RPI!P24+TO_PF!P24+TO_BKBPB!P24+TO_CL!P24+TO_BNG!P24+TO_LBB!P24+TO_CPP!P24+TO_GTL!P24+TO_NSP!P24</f>
        <v>0</v>
      </c>
      <c r="Q24" s="10">
        <f>TO_EHG!Q24+TO_CO!Q24+TO_BF!Q24+TO_GW!Q24+TO_RPI!Q24+TO_PF!Q24+TO_BKBPB!Q24+TO_CL!Q24+TO_BNG!Q24+TO_LBB!Q24+TO_CPP!Q24+TO_GTL!Q24+TO_NSP!Q24</f>
        <v>0</v>
      </c>
      <c r="R24" s="10">
        <f>TO_EHG!R24+TO_CO!R24+TO_BF!R24+TO_GW!R24+TO_RPI!R24+TO_PF!R24+TO_BKBPB!R24+TO_CL!R24+TO_BNG!R24+TO_LBB!R24+TO_CPP!R24+TO_GTL!R24+TO_NSP!R24</f>
        <v>0</v>
      </c>
      <c r="S24" s="10">
        <f>TO_EHG!S24+TO_CO!S24+TO_BF!S24+TO_GW!S24+TO_RPI!S24+TO_PF!S24+TO_BKBPB!S24+TO_CL!S24+TO_BNG!S24+TO_LBB!S24+TO_CPP!S24+TO_GTL!S24+TO_NSP!S24</f>
        <v>0</v>
      </c>
      <c r="T24" s="10">
        <f>TO_EHG!T24+TO_CO!T24+TO_BF!T24+TO_GW!T24+TO_RPI!T24+TO_PF!T24+TO_BKBPB!T24+TO_CL!T24+TO_BNG!T24+TO_LBB!T24+TO_CPP!T24+TO_GTL!T24+TO_NSP!T24</f>
        <v>0</v>
      </c>
      <c r="U24" s="10">
        <f>TO_EHG!U24+TO_CO!U24+TO_BF!U24+TO_GW!U24+TO_RPI!U24+TO_PF!U24+TO_BKBPB!U24+TO_CL!U24+TO_BNG!U24+TO_LBB!U24+TO_CPP!U24+TO_GTL!U24+TO_NSP!U24</f>
        <v>0</v>
      </c>
      <c r="V24" s="10">
        <f>TO_EHG!V24+TO_CO!V24+TO_BF!V24+TO_GW!V24+TO_RPI!V24+TO_PF!V24+TO_BKBPB!V24+TO_CL!V24+TO_BNG!V24+TO_LBB!V24+TO_CPP!V24+TO_GTL!V24+TO_NSP!V24</f>
        <v>0</v>
      </c>
      <c r="W24" s="10">
        <f>TO_EHG!W24+TO_CO!W24+TO_BF!W24+TO_GW!W24+TO_RPI!W24+TO_PF!W24+TO_BKBPB!W24+TO_CL!W24+TO_BNG!W24+TO_LBB!W24+TO_CPP!W24+TO_GTL!W24+TO_NSP!W24</f>
        <v>0</v>
      </c>
      <c r="X24" s="10">
        <f>TO_EHG!X24+TO_CO!X24+TO_BF!X24+TO_GW!X24+TO_RPI!X24+TO_PF!X24+TO_BKBPB!X24+TO_CL!X24+TO_BNG!X24+TO_LBB!X24+TO_CPP!X24+TO_GTL!X24+TO_NSP!X24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TO_EHG!C25+TO_CO!C25+TO_BF!C25+TO_GW!C25+TO_RPI!C25+TO_PF!C25+TO_BKBPB!C25+TO_CL!C25+TO_BNG!C25+TO_LBB!C25+TO_CPP!C25+TO_GTL!C25+TO_NSP!C25</f>
        <v>0</v>
      </c>
      <c r="D25" s="37">
        <f>TO_EHG!D25+TO_CO!D25+TO_BF!D25+TO_GW!D25+TO_RPI!D25+TO_PF!D25+TO_BKBPB!D25+TO_CL!D25+TO_BNG!D25+TO_LBB!D25+TO_CPP!D25+TO_GTL!D25+TO_NSP!D25</f>
        <v>0</v>
      </c>
      <c r="E25" s="37">
        <f>TO_EHG!E25+TO_CO!E25+TO_BF!E25+TO_GW!E25+TO_RPI!E25+TO_PF!E25+TO_BKBPB!E25+TO_CL!E25+TO_BNG!E25+TO_LBB!E25+TO_CPP!E25+TO_GTL!E25+TO_NSP!E25</f>
        <v>0</v>
      </c>
      <c r="F25" s="37">
        <f>TO_EHG!F25+TO_CO!F25+TO_BF!F25+TO_GW!F25+TO_RPI!F25+TO_PF!F25+TO_BKBPB!F25+TO_CL!F25+TO_BNG!F25+TO_LBB!F25+TO_CPP!F25+TO_GTL!F25+TO_NSP!F25</f>
        <v>0</v>
      </c>
      <c r="G25" s="37">
        <f>TO_EHG!G25+TO_CO!G25+TO_BF!G25+TO_GW!G25+TO_RPI!G25+TO_PF!G25+TO_BKBPB!G25+TO_CL!G25+TO_BNG!G25+TO_LBB!G25+TO_CPP!G25+TO_GTL!G25+TO_NSP!G25</f>
        <v>0</v>
      </c>
      <c r="H25" s="37">
        <f>TO_EHG!H25+TO_CO!H25+TO_BF!H25+TO_GW!H25+TO_RPI!H25+TO_PF!H25+TO_BKBPB!H25+TO_CL!H25+TO_BNG!H25+TO_LBB!H25+TO_CPP!H25+TO_GTL!H25+TO_NSP!H25</f>
        <v>0</v>
      </c>
      <c r="I25" s="37">
        <f>TO_EHG!I25+TO_CO!I25+TO_BF!I25+TO_GW!I25+TO_RPI!I25+TO_PF!I25+TO_BKBPB!I25+TO_CL!I25+TO_BNG!I25+TO_LBB!I25+TO_CPP!I25+TO_GTL!I25+TO_NSP!I25</f>
        <v>0</v>
      </c>
      <c r="J25" s="37">
        <f>TO_EHG!J25+TO_CO!J25+TO_BF!J25+TO_GW!J25+TO_RPI!J25+TO_PF!J25+TO_BKBPB!J25+TO_CL!J25+TO_BNG!J25+TO_LBB!J25+TO_CPP!J25+TO_GTL!J25+TO_NSP!J25</f>
        <v>0</v>
      </c>
      <c r="K25" s="37">
        <f>TO_EHG!K25+TO_CO!K25+TO_BF!K25+TO_GW!K25+TO_RPI!K25+TO_PF!K25+TO_BKBPB!K25+TO_CL!K25+TO_BNG!K25+TO_LBB!K25+TO_CPP!K25+TO_GTL!K25+TO_NSP!K25</f>
        <v>0</v>
      </c>
      <c r="L25" s="37">
        <f>TO_EHG!L25+TO_CO!L25+TO_BF!L25+TO_GW!L25+TO_RPI!L25+TO_PF!L25+TO_BKBPB!L25+TO_CL!L25+TO_BNG!L25+TO_LBB!L25+TO_CPP!L25+TO_GTL!L25+TO_NSP!L25</f>
        <v>0</v>
      </c>
      <c r="M25" s="37">
        <f>TO_EHG!M25+TO_CO!M25+TO_BF!M25+TO_GW!M25+TO_RPI!M25+TO_PF!M25+TO_BKBPB!M25+TO_CL!M25+TO_BNG!M25+TO_LBB!M25+TO_CPP!M25+TO_GTL!M25+TO_NSP!M25</f>
        <v>0</v>
      </c>
      <c r="N25" s="37">
        <f>TO_EHG!N25+TO_CO!N25+TO_BF!N25+TO_GW!N25+TO_RPI!N25+TO_PF!N25+TO_BKBPB!N25+TO_CL!N25+TO_BNG!N25+TO_LBB!N25+TO_CPP!N25+TO_GTL!N25+TO_NSP!N25</f>
        <v>0</v>
      </c>
      <c r="O25" s="37">
        <f>TO_EHG!O25+TO_CO!O25+TO_BF!O25+TO_GW!O25+TO_RPI!O25+TO_PF!O25+TO_BKBPB!O25+TO_CL!O25+TO_BNG!O25+TO_LBB!O25+TO_CPP!O25+TO_GTL!O25+TO_NSP!O25</f>
        <v>0</v>
      </c>
      <c r="P25" s="37">
        <f>TO_EHG!P25+TO_CO!P25+TO_BF!P25+TO_GW!P25+TO_RPI!P25+TO_PF!P25+TO_BKBPB!P25+TO_CL!P25+TO_BNG!P25+TO_LBB!P25+TO_CPP!P25+TO_GTL!P25+TO_NSP!P25</f>
        <v>0</v>
      </c>
      <c r="Q25" s="37">
        <f>TO_EHG!Q25+TO_CO!Q25+TO_BF!Q25+TO_GW!Q25+TO_RPI!Q25+TO_PF!Q25+TO_BKBPB!Q25+TO_CL!Q25+TO_BNG!Q25+TO_LBB!Q25+TO_CPP!Q25+TO_GTL!Q25+TO_NSP!Q25</f>
        <v>0</v>
      </c>
      <c r="R25" s="37">
        <f>TO_EHG!R25+TO_CO!R25+TO_BF!R25+TO_GW!R25+TO_RPI!R25+TO_PF!R25+TO_BKBPB!R25+TO_CL!R25+TO_BNG!R25+TO_LBB!R25+TO_CPP!R25+TO_GTL!R25+TO_NSP!R25</f>
        <v>0</v>
      </c>
      <c r="S25" s="37">
        <f>TO_EHG!S25+TO_CO!S25+TO_BF!S25+TO_GW!S25+TO_RPI!S25+TO_PF!S25+TO_BKBPB!S25+TO_CL!S25+TO_BNG!S25+TO_LBB!S25+TO_CPP!S25+TO_GTL!S25+TO_NSP!S25</f>
        <v>0</v>
      </c>
      <c r="T25" s="37">
        <f>TO_EHG!T25+TO_CO!T25+TO_BF!T25+TO_GW!T25+TO_RPI!T25+TO_PF!T25+TO_BKBPB!T25+TO_CL!T25+TO_BNG!T25+TO_LBB!T25+TO_CPP!T25+TO_GTL!T25+TO_NSP!T25</f>
        <v>0</v>
      </c>
      <c r="U25" s="37">
        <f>TO_EHG!U25+TO_CO!U25+TO_BF!U25+TO_GW!U25+TO_RPI!U25+TO_PF!U25+TO_BKBPB!U25+TO_CL!U25+TO_BNG!U25+TO_LBB!U25+TO_CPP!U25+TO_GTL!U25+TO_NSP!U25</f>
        <v>0</v>
      </c>
      <c r="V25" s="37">
        <f>TO_EHG!V25+TO_CO!V25+TO_BF!V25+TO_GW!V25+TO_RPI!V25+TO_PF!V25+TO_BKBPB!V25+TO_CL!V25+TO_BNG!V25+TO_LBB!V25+TO_CPP!V25+TO_GTL!V25+TO_NSP!V25</f>
        <v>0</v>
      </c>
      <c r="W25" s="37">
        <f>TO_EHG!W25+TO_CO!W25+TO_BF!W25+TO_GW!W25+TO_RPI!W25+TO_PF!W25+TO_BKBPB!W25+TO_CL!W25+TO_BNG!W25+TO_LBB!W25+TO_CPP!W25+TO_GTL!W25+TO_NSP!W25</f>
        <v>0</v>
      </c>
      <c r="X25" s="37">
        <f>TO_EHG!X25+TO_CO!X25+TO_BF!X25+TO_GW!X25+TO_RPI!X25+TO_PF!X25+TO_BKBPB!X25+TO_CL!X25+TO_BNG!X25+TO_LBB!X25+TO_CPP!X25+TO_GTL!X25+TO_NSP!X25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12740.22012037833</v>
      </c>
      <c r="D26" s="37">
        <f t="shared" si="14"/>
        <v>13595.194668959584</v>
      </c>
      <c r="E26" s="37">
        <f t="shared" si="14"/>
        <v>13020.482975064488</v>
      </c>
      <c r="F26" s="37">
        <f t="shared" si="14"/>
        <v>13750.601375752365</v>
      </c>
      <c r="G26" s="37">
        <f t="shared" si="14"/>
        <v>14021.421152192604</v>
      </c>
      <c r="H26" s="37">
        <f t="shared" si="14"/>
        <v>14398.244368013759</v>
      </c>
      <c r="I26" s="37">
        <f t="shared" si="14"/>
        <v>14888.301719690455</v>
      </c>
      <c r="J26" s="37">
        <f t="shared" si="14"/>
        <v>13513.696560619088</v>
      </c>
      <c r="K26" s="37">
        <f t="shared" si="14"/>
        <v>13162.509974204642</v>
      </c>
      <c r="L26" s="37">
        <f t="shared" si="14"/>
        <v>11739.117196904554</v>
      </c>
      <c r="M26" s="37">
        <f t="shared" si="14"/>
        <v>12268.534221840069</v>
      </c>
      <c r="N26" s="37">
        <f t="shared" si="14"/>
        <v>11096.922699914016</v>
      </c>
      <c r="O26" s="37">
        <f t="shared" si="14"/>
        <v>12002.761908856404</v>
      </c>
      <c r="P26" s="37">
        <f t="shared" si="14"/>
        <v>14662.445915735161</v>
      </c>
      <c r="Q26" s="37">
        <f t="shared" si="14"/>
        <v>13640.725021496128</v>
      </c>
      <c r="R26" s="37">
        <f t="shared" si="14"/>
        <v>16062.513327601029</v>
      </c>
      <c r="S26" s="37">
        <f t="shared" si="14"/>
        <v>15873.360361134997</v>
      </c>
      <c r="T26" s="37">
        <f t="shared" si="14"/>
        <v>16546.024075666377</v>
      </c>
      <c r="U26" s="37">
        <f t="shared" si="14"/>
        <v>15042.677901977644</v>
      </c>
      <c r="V26" s="37">
        <f t="shared" si="14"/>
        <v>13652.676010318139</v>
      </c>
      <c r="W26" s="37">
        <f t="shared" si="14"/>
        <v>12786.005760963026</v>
      </c>
      <c r="X26" s="37">
        <f t="shared" ref="X26" si="15">SUM(X27,X33)</f>
        <v>12056.330696474632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109.615649183147</v>
      </c>
      <c r="D27" s="29">
        <f t="shared" si="16"/>
        <v>136.49432502149611</v>
      </c>
      <c r="E27" s="29">
        <f t="shared" si="16"/>
        <v>161.16362854686159</v>
      </c>
      <c r="F27" s="29">
        <f t="shared" si="16"/>
        <v>95.623731728288902</v>
      </c>
      <c r="G27" s="29">
        <f t="shared" si="16"/>
        <v>267.53164230438517</v>
      </c>
      <c r="H27" s="29">
        <f t="shared" si="16"/>
        <v>275.05262252794489</v>
      </c>
      <c r="I27" s="29">
        <f t="shared" si="16"/>
        <v>0</v>
      </c>
      <c r="J27" s="29">
        <f t="shared" si="16"/>
        <v>0</v>
      </c>
      <c r="K27" s="29">
        <f t="shared" si="16"/>
        <v>49.355202063628539</v>
      </c>
      <c r="L27" s="29">
        <f t="shared" si="16"/>
        <v>40.954256233877899</v>
      </c>
      <c r="M27" s="29">
        <f t="shared" si="16"/>
        <v>95.560017196904553</v>
      </c>
      <c r="N27" s="29">
        <f t="shared" si="16"/>
        <v>74.557781599312122</v>
      </c>
      <c r="O27" s="29">
        <f t="shared" si="16"/>
        <v>127.7669819432502</v>
      </c>
      <c r="P27" s="29">
        <f t="shared" si="16"/>
        <v>411.04763542562335</v>
      </c>
      <c r="Q27" s="29">
        <f t="shared" si="16"/>
        <v>520.34565778159936</v>
      </c>
      <c r="R27" s="29">
        <f t="shared" si="16"/>
        <v>458.05391229578669</v>
      </c>
      <c r="S27" s="29">
        <f t="shared" si="16"/>
        <v>439.83946689595871</v>
      </c>
      <c r="T27" s="29">
        <f t="shared" si="16"/>
        <v>487.95116079105765</v>
      </c>
      <c r="U27" s="29">
        <f t="shared" si="16"/>
        <v>451.88168529664659</v>
      </c>
      <c r="V27" s="29">
        <f t="shared" si="16"/>
        <v>419.75898538263107</v>
      </c>
      <c r="W27" s="29">
        <f t="shared" si="16"/>
        <v>431.16061908856403</v>
      </c>
      <c r="X27" s="29">
        <f t="shared" ref="X27" si="17">SUM(X28:X32)</f>
        <v>435.11616509028369</v>
      </c>
    </row>
    <row r="28" spans="1:24" ht="11.25" customHeight="1" x14ac:dyDescent="0.2">
      <c r="A28" s="41" t="s">
        <v>45</v>
      </c>
      <c r="B28" s="9" t="s">
        <v>46</v>
      </c>
      <c r="C28" s="10">
        <f>TO_EHG!C28+TO_CO!C28+TO_BF!C28+TO_GW!C28+TO_RPI!C28+TO_PF!C28+TO_BKBPB!C28+TO_CL!C28+TO_BNG!C28+TO_LBB!C28+TO_CPP!C28+TO_GTL!C28+TO_NSP!C28</f>
        <v>0</v>
      </c>
      <c r="D28" s="10">
        <f>TO_EHG!D28+TO_CO!D28+TO_BF!D28+TO_GW!D28+TO_RPI!D28+TO_PF!D28+TO_BKBPB!D28+TO_CL!D28+TO_BNG!D28+TO_LBB!D28+TO_CPP!D28+TO_GTL!D28+TO_NSP!D28</f>
        <v>0</v>
      </c>
      <c r="E28" s="10">
        <f>TO_EHG!E28+TO_CO!E28+TO_BF!E28+TO_GW!E28+TO_RPI!E28+TO_PF!E28+TO_BKBPB!E28+TO_CL!E28+TO_BNG!E28+TO_LBB!E28+TO_CPP!E28+TO_GTL!E28+TO_NSP!E28</f>
        <v>0</v>
      </c>
      <c r="F28" s="10">
        <f>TO_EHG!F28+TO_CO!F28+TO_BF!F28+TO_GW!F28+TO_RPI!F28+TO_PF!F28+TO_BKBPB!F28+TO_CL!F28+TO_BNG!F28+TO_LBB!F28+TO_CPP!F28+TO_GTL!F28+TO_NSP!F28</f>
        <v>0</v>
      </c>
      <c r="G28" s="10">
        <f>TO_EHG!G28+TO_CO!G28+TO_BF!G28+TO_GW!G28+TO_RPI!G28+TO_PF!G28+TO_BKBPB!G28+TO_CL!G28+TO_BNG!G28+TO_LBB!G28+TO_CPP!G28+TO_GTL!G28+TO_NSP!G28</f>
        <v>0</v>
      </c>
      <c r="H28" s="10">
        <f>TO_EHG!H28+TO_CO!H28+TO_BF!H28+TO_GW!H28+TO_RPI!H28+TO_PF!H28+TO_BKBPB!H28+TO_CL!H28+TO_BNG!H28+TO_LBB!H28+TO_CPP!H28+TO_GTL!H28+TO_NSP!H28</f>
        <v>0</v>
      </c>
      <c r="I28" s="10">
        <f>TO_EHG!I28+TO_CO!I28+TO_BF!I28+TO_GW!I28+TO_RPI!I28+TO_PF!I28+TO_BKBPB!I28+TO_CL!I28+TO_BNG!I28+TO_LBB!I28+TO_CPP!I28+TO_GTL!I28+TO_NSP!I28</f>
        <v>0</v>
      </c>
      <c r="J28" s="10">
        <f>TO_EHG!J28+TO_CO!J28+TO_BF!J28+TO_GW!J28+TO_RPI!J28+TO_PF!J28+TO_BKBPB!J28+TO_CL!J28+TO_BNG!J28+TO_LBB!J28+TO_CPP!J28+TO_GTL!J28+TO_NSP!J28</f>
        <v>0</v>
      </c>
      <c r="K28" s="10">
        <f>TO_EHG!K28+TO_CO!K28+TO_BF!K28+TO_GW!K28+TO_RPI!K28+TO_PF!K28+TO_BKBPB!K28+TO_CL!K28+TO_BNG!K28+TO_LBB!K28+TO_CPP!K28+TO_GTL!K28+TO_NSP!K28</f>
        <v>0</v>
      </c>
      <c r="L28" s="10">
        <f>TO_EHG!L28+TO_CO!L28+TO_BF!L28+TO_GW!L28+TO_RPI!L28+TO_PF!L28+TO_BKBPB!L28+TO_CL!L28+TO_BNG!L28+TO_LBB!L28+TO_CPP!L28+TO_GTL!L28+TO_NSP!L28</f>
        <v>0</v>
      </c>
      <c r="M28" s="10">
        <f>TO_EHG!M28+TO_CO!M28+TO_BF!M28+TO_GW!M28+TO_RPI!M28+TO_PF!M28+TO_BKBPB!M28+TO_CL!M28+TO_BNG!M28+TO_LBB!M28+TO_CPP!M28+TO_GTL!M28+TO_NSP!M28</f>
        <v>0</v>
      </c>
      <c r="N28" s="10">
        <f>TO_EHG!N28+TO_CO!N28+TO_BF!N28+TO_GW!N28+TO_RPI!N28+TO_PF!N28+TO_BKBPB!N28+TO_CL!N28+TO_BNG!N28+TO_LBB!N28+TO_CPP!N28+TO_GTL!N28+TO_NSP!N28</f>
        <v>0</v>
      </c>
      <c r="O28" s="10">
        <f>TO_EHG!O28+TO_CO!O28+TO_BF!O28+TO_GW!O28+TO_RPI!O28+TO_PF!O28+TO_BKBPB!O28+TO_CL!O28+TO_BNG!O28+TO_LBB!O28+TO_CPP!O28+TO_GTL!O28+TO_NSP!O28</f>
        <v>0</v>
      </c>
      <c r="P28" s="10">
        <f>TO_EHG!P28+TO_CO!P28+TO_BF!P28+TO_GW!P28+TO_RPI!P28+TO_PF!P28+TO_BKBPB!P28+TO_CL!P28+TO_BNG!P28+TO_LBB!P28+TO_CPP!P28+TO_GTL!P28+TO_NSP!P28</f>
        <v>0</v>
      </c>
      <c r="Q28" s="10">
        <f>TO_EHG!Q28+TO_CO!Q28+TO_BF!Q28+TO_GW!Q28+TO_RPI!Q28+TO_PF!Q28+TO_BKBPB!Q28+TO_CL!Q28+TO_BNG!Q28+TO_LBB!Q28+TO_CPP!Q28+TO_GTL!Q28+TO_NSP!Q28</f>
        <v>0</v>
      </c>
      <c r="R28" s="10">
        <f>TO_EHG!R28+TO_CO!R28+TO_BF!R28+TO_GW!R28+TO_RPI!R28+TO_PF!R28+TO_BKBPB!R28+TO_CL!R28+TO_BNG!R28+TO_LBB!R28+TO_CPP!R28+TO_GTL!R28+TO_NSP!R28</f>
        <v>0</v>
      </c>
      <c r="S28" s="10">
        <f>TO_EHG!S28+TO_CO!S28+TO_BF!S28+TO_GW!S28+TO_RPI!S28+TO_PF!S28+TO_BKBPB!S28+TO_CL!S28+TO_BNG!S28+TO_LBB!S28+TO_CPP!S28+TO_GTL!S28+TO_NSP!S28</f>
        <v>0</v>
      </c>
      <c r="T28" s="10">
        <f>TO_EHG!T28+TO_CO!T28+TO_BF!T28+TO_GW!T28+TO_RPI!T28+TO_PF!T28+TO_BKBPB!T28+TO_CL!T28+TO_BNG!T28+TO_LBB!T28+TO_CPP!T28+TO_GTL!T28+TO_NSP!T28</f>
        <v>0</v>
      </c>
      <c r="U28" s="10">
        <f>TO_EHG!U28+TO_CO!U28+TO_BF!U28+TO_GW!U28+TO_RPI!U28+TO_PF!U28+TO_BKBPB!U28+TO_CL!U28+TO_BNG!U28+TO_LBB!U28+TO_CPP!U28+TO_GTL!U28+TO_NSP!U28</f>
        <v>0</v>
      </c>
      <c r="V28" s="10">
        <f>TO_EHG!V28+TO_CO!V28+TO_BF!V28+TO_GW!V28+TO_RPI!V28+TO_PF!V28+TO_BKBPB!V28+TO_CL!V28+TO_BNG!V28+TO_LBB!V28+TO_CPP!V28+TO_GTL!V28+TO_NSP!V28</f>
        <v>0</v>
      </c>
      <c r="W28" s="10">
        <f>TO_EHG!W28+TO_CO!W28+TO_BF!W28+TO_GW!W28+TO_RPI!W28+TO_PF!W28+TO_BKBPB!W28+TO_CL!W28+TO_BNG!W28+TO_LBB!W28+TO_CPP!W28+TO_GTL!W28+TO_NSP!W28</f>
        <v>0</v>
      </c>
      <c r="X28" s="10">
        <f>TO_EHG!X28+TO_CO!X28+TO_BF!X28+TO_GW!X28+TO_RPI!X28+TO_PF!X28+TO_BKBPB!X28+TO_CL!X28+TO_BNG!X28+TO_LBB!X28+TO_CPP!X28+TO_GTL!X28+TO_NSP!X28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TO_EHG!C29+TO_CO!C29+TO_BF!C29+TO_GW!C29+TO_RPI!C29+TO_PF!C29+TO_BKBPB!C29+TO_CL!C29+TO_BNG!C29+TO_LBB!C29+TO_CPP!C29+TO_GTL!C29+TO_NSP!C29</f>
        <v>0</v>
      </c>
      <c r="D29" s="10">
        <f>TO_EHG!D29+TO_CO!D29+TO_BF!D29+TO_GW!D29+TO_RPI!D29+TO_PF!D29+TO_BKBPB!D29+TO_CL!D29+TO_BNG!D29+TO_LBB!D29+TO_CPP!D29+TO_GTL!D29+TO_NSP!D29</f>
        <v>0</v>
      </c>
      <c r="E29" s="10">
        <f>TO_EHG!E29+TO_CO!E29+TO_BF!E29+TO_GW!E29+TO_RPI!E29+TO_PF!E29+TO_BKBPB!E29+TO_CL!E29+TO_BNG!E29+TO_LBB!E29+TO_CPP!E29+TO_GTL!E29+TO_NSP!E29</f>
        <v>0</v>
      </c>
      <c r="F29" s="10">
        <f>TO_EHG!F29+TO_CO!F29+TO_BF!F29+TO_GW!F29+TO_RPI!F29+TO_PF!F29+TO_BKBPB!F29+TO_CL!F29+TO_BNG!F29+TO_LBB!F29+TO_CPP!F29+TO_GTL!F29+TO_NSP!F29</f>
        <v>0</v>
      </c>
      <c r="G29" s="10">
        <f>TO_EHG!G29+TO_CO!G29+TO_BF!G29+TO_GW!G29+TO_RPI!G29+TO_PF!G29+TO_BKBPB!G29+TO_CL!G29+TO_BNG!G29+TO_LBB!G29+TO_CPP!G29+TO_GTL!G29+TO_NSP!G29</f>
        <v>0</v>
      </c>
      <c r="H29" s="10">
        <f>TO_EHG!H29+TO_CO!H29+TO_BF!H29+TO_GW!H29+TO_RPI!H29+TO_PF!H29+TO_BKBPB!H29+TO_CL!H29+TO_BNG!H29+TO_LBB!H29+TO_CPP!H29+TO_GTL!H29+TO_NSP!H29</f>
        <v>0</v>
      </c>
      <c r="I29" s="10">
        <f>TO_EHG!I29+TO_CO!I29+TO_BF!I29+TO_GW!I29+TO_RPI!I29+TO_PF!I29+TO_BKBPB!I29+TO_CL!I29+TO_BNG!I29+TO_LBB!I29+TO_CPP!I29+TO_GTL!I29+TO_NSP!I29</f>
        <v>0</v>
      </c>
      <c r="J29" s="10">
        <f>TO_EHG!J29+TO_CO!J29+TO_BF!J29+TO_GW!J29+TO_RPI!J29+TO_PF!J29+TO_BKBPB!J29+TO_CL!J29+TO_BNG!J29+TO_LBB!J29+TO_CPP!J29+TO_GTL!J29+TO_NSP!J29</f>
        <v>0</v>
      </c>
      <c r="K29" s="10">
        <f>TO_EHG!K29+TO_CO!K29+TO_BF!K29+TO_GW!K29+TO_RPI!K29+TO_PF!K29+TO_BKBPB!K29+TO_CL!K29+TO_BNG!K29+TO_LBB!K29+TO_CPP!K29+TO_GTL!K29+TO_NSP!K29</f>
        <v>0</v>
      </c>
      <c r="L29" s="10">
        <f>TO_EHG!L29+TO_CO!L29+TO_BF!L29+TO_GW!L29+TO_RPI!L29+TO_PF!L29+TO_BKBPB!L29+TO_CL!L29+TO_BNG!L29+TO_LBB!L29+TO_CPP!L29+TO_GTL!L29+TO_NSP!L29</f>
        <v>0</v>
      </c>
      <c r="M29" s="10">
        <f>TO_EHG!M29+TO_CO!M29+TO_BF!M29+TO_GW!M29+TO_RPI!M29+TO_PF!M29+TO_BKBPB!M29+TO_CL!M29+TO_BNG!M29+TO_LBB!M29+TO_CPP!M29+TO_GTL!M29+TO_NSP!M29</f>
        <v>0</v>
      </c>
      <c r="N29" s="10">
        <f>TO_EHG!N29+TO_CO!N29+TO_BF!N29+TO_GW!N29+TO_RPI!N29+TO_PF!N29+TO_BKBPB!N29+TO_CL!N29+TO_BNG!N29+TO_LBB!N29+TO_CPP!N29+TO_GTL!N29+TO_NSP!N29</f>
        <v>0</v>
      </c>
      <c r="O29" s="10">
        <f>TO_EHG!O29+TO_CO!O29+TO_BF!O29+TO_GW!O29+TO_RPI!O29+TO_PF!O29+TO_BKBPB!O29+TO_CL!O29+TO_BNG!O29+TO_LBB!O29+TO_CPP!O29+TO_GTL!O29+TO_NSP!O29</f>
        <v>0</v>
      </c>
      <c r="P29" s="10">
        <f>TO_EHG!P29+TO_CO!P29+TO_BF!P29+TO_GW!P29+TO_RPI!P29+TO_PF!P29+TO_BKBPB!P29+TO_CL!P29+TO_BNG!P29+TO_LBB!P29+TO_CPP!P29+TO_GTL!P29+TO_NSP!P29</f>
        <v>0</v>
      </c>
      <c r="Q29" s="10">
        <f>TO_EHG!Q29+TO_CO!Q29+TO_BF!Q29+TO_GW!Q29+TO_RPI!Q29+TO_PF!Q29+TO_BKBPB!Q29+TO_CL!Q29+TO_BNG!Q29+TO_LBB!Q29+TO_CPP!Q29+TO_GTL!Q29+TO_NSP!Q29</f>
        <v>0</v>
      </c>
      <c r="R29" s="10">
        <f>TO_EHG!R29+TO_CO!R29+TO_BF!R29+TO_GW!R29+TO_RPI!R29+TO_PF!R29+TO_BKBPB!R29+TO_CL!R29+TO_BNG!R29+TO_LBB!R29+TO_CPP!R29+TO_GTL!R29+TO_NSP!R29</f>
        <v>0</v>
      </c>
      <c r="S29" s="10">
        <f>TO_EHG!S29+TO_CO!S29+TO_BF!S29+TO_GW!S29+TO_RPI!S29+TO_PF!S29+TO_BKBPB!S29+TO_CL!S29+TO_BNG!S29+TO_LBB!S29+TO_CPP!S29+TO_GTL!S29+TO_NSP!S29</f>
        <v>0</v>
      </c>
      <c r="T29" s="10">
        <f>TO_EHG!T29+TO_CO!T29+TO_BF!T29+TO_GW!T29+TO_RPI!T29+TO_PF!T29+TO_BKBPB!T29+TO_CL!T29+TO_BNG!T29+TO_LBB!T29+TO_CPP!T29+TO_GTL!T29+TO_NSP!T29</f>
        <v>0</v>
      </c>
      <c r="U29" s="10">
        <f>TO_EHG!U29+TO_CO!U29+TO_BF!U29+TO_GW!U29+TO_RPI!U29+TO_PF!U29+TO_BKBPB!U29+TO_CL!U29+TO_BNG!U29+TO_LBB!U29+TO_CPP!U29+TO_GTL!U29+TO_NSP!U29</f>
        <v>0</v>
      </c>
      <c r="V29" s="10">
        <f>TO_EHG!V29+TO_CO!V29+TO_BF!V29+TO_GW!V29+TO_RPI!V29+TO_PF!V29+TO_BKBPB!V29+TO_CL!V29+TO_BNG!V29+TO_LBB!V29+TO_CPP!V29+TO_GTL!V29+TO_NSP!V29</f>
        <v>0</v>
      </c>
      <c r="W29" s="10">
        <f>TO_EHG!W29+TO_CO!W29+TO_BF!W29+TO_GW!W29+TO_RPI!W29+TO_PF!W29+TO_BKBPB!W29+TO_CL!W29+TO_BNG!W29+TO_LBB!W29+TO_CPP!W29+TO_GTL!W29+TO_NSP!W29</f>
        <v>0</v>
      </c>
      <c r="X29" s="10">
        <f>TO_EHG!X29+TO_CO!X29+TO_BF!X29+TO_GW!X29+TO_RPI!X29+TO_PF!X29+TO_BKBPB!X29+TO_CL!X29+TO_BNG!X29+TO_LBB!X29+TO_CPP!X29+TO_GTL!X29+TO_NSP!X29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TO_EHG!C30+TO_CO!C30+TO_BF!C30+TO_GW!C30+TO_RPI!C30+TO_PF!C30+TO_BKBPB!C30+TO_CL!C30+TO_BNG!C30+TO_LBB!C30+TO_CPP!C30+TO_GTL!C30+TO_NSP!C30</f>
        <v>109.615649183147</v>
      </c>
      <c r="D30" s="10">
        <f>TO_EHG!D30+TO_CO!D30+TO_BF!D30+TO_GW!D30+TO_RPI!D30+TO_PF!D30+TO_BKBPB!D30+TO_CL!D30+TO_BNG!D30+TO_LBB!D30+TO_CPP!D30+TO_GTL!D30+TO_NSP!D30</f>
        <v>136.49432502149611</v>
      </c>
      <c r="E30" s="10">
        <f>TO_EHG!E30+TO_CO!E30+TO_BF!E30+TO_GW!E30+TO_RPI!E30+TO_PF!E30+TO_BKBPB!E30+TO_CL!E30+TO_BNG!E30+TO_LBB!E30+TO_CPP!E30+TO_GTL!E30+TO_NSP!E30</f>
        <v>161.16362854686159</v>
      </c>
      <c r="F30" s="10">
        <f>TO_EHG!F30+TO_CO!F30+TO_BF!F30+TO_GW!F30+TO_RPI!F30+TO_PF!F30+TO_BKBPB!F30+TO_CL!F30+TO_BNG!F30+TO_LBB!F30+TO_CPP!F30+TO_GTL!F30+TO_NSP!F30</f>
        <v>95.623731728288902</v>
      </c>
      <c r="G30" s="10">
        <f>TO_EHG!G30+TO_CO!G30+TO_BF!G30+TO_GW!G30+TO_RPI!G30+TO_PF!G30+TO_BKBPB!G30+TO_CL!G30+TO_BNG!G30+TO_LBB!G30+TO_CPP!G30+TO_GTL!G30+TO_NSP!G30</f>
        <v>267.53164230438517</v>
      </c>
      <c r="H30" s="10">
        <f>TO_EHG!H30+TO_CO!H30+TO_BF!H30+TO_GW!H30+TO_RPI!H30+TO_PF!H30+TO_BKBPB!H30+TO_CL!H30+TO_BNG!H30+TO_LBB!H30+TO_CPP!H30+TO_GTL!H30+TO_NSP!H30</f>
        <v>275.05262252794489</v>
      </c>
      <c r="I30" s="10">
        <f>TO_EHG!I30+TO_CO!I30+TO_BF!I30+TO_GW!I30+TO_RPI!I30+TO_PF!I30+TO_BKBPB!I30+TO_CL!I30+TO_BNG!I30+TO_LBB!I30+TO_CPP!I30+TO_GTL!I30+TO_NSP!I30</f>
        <v>0</v>
      </c>
      <c r="J30" s="10">
        <f>TO_EHG!J30+TO_CO!J30+TO_BF!J30+TO_GW!J30+TO_RPI!J30+TO_PF!J30+TO_BKBPB!J30+TO_CL!J30+TO_BNG!J30+TO_LBB!J30+TO_CPP!J30+TO_GTL!J30+TO_NSP!J30</f>
        <v>0</v>
      </c>
      <c r="K30" s="10">
        <f>TO_EHG!K30+TO_CO!K30+TO_BF!K30+TO_GW!K30+TO_RPI!K30+TO_PF!K30+TO_BKBPB!K30+TO_CL!K30+TO_BNG!K30+TO_LBB!K30+TO_CPP!K30+TO_GTL!K30+TO_NSP!K30</f>
        <v>49.355202063628539</v>
      </c>
      <c r="L30" s="10">
        <f>TO_EHG!L30+TO_CO!L30+TO_BF!L30+TO_GW!L30+TO_RPI!L30+TO_PF!L30+TO_BKBPB!L30+TO_CL!L30+TO_BNG!L30+TO_LBB!L30+TO_CPP!L30+TO_GTL!L30+TO_NSP!L30</f>
        <v>40.954256233877899</v>
      </c>
      <c r="M30" s="10">
        <f>TO_EHG!M30+TO_CO!M30+TO_BF!M30+TO_GW!M30+TO_RPI!M30+TO_PF!M30+TO_BKBPB!M30+TO_CL!M30+TO_BNG!M30+TO_LBB!M30+TO_CPP!M30+TO_GTL!M30+TO_NSP!M30</f>
        <v>95.560017196904553</v>
      </c>
      <c r="N30" s="10">
        <f>TO_EHG!N30+TO_CO!N30+TO_BF!N30+TO_GW!N30+TO_RPI!N30+TO_PF!N30+TO_BKBPB!N30+TO_CL!N30+TO_BNG!N30+TO_LBB!N30+TO_CPP!N30+TO_GTL!N30+TO_NSP!N30</f>
        <v>74.557781599312122</v>
      </c>
      <c r="O30" s="10">
        <f>TO_EHG!O30+TO_CO!O30+TO_BF!O30+TO_GW!O30+TO_RPI!O30+TO_PF!O30+TO_BKBPB!O30+TO_CL!O30+TO_BNG!O30+TO_LBB!O30+TO_CPP!O30+TO_GTL!O30+TO_NSP!O30</f>
        <v>81.908598452278582</v>
      </c>
      <c r="P30" s="10">
        <f>TO_EHG!P30+TO_CO!P30+TO_BF!P30+TO_GW!P30+TO_RPI!P30+TO_PF!P30+TO_BKBPB!P30+TO_CL!P30+TO_BNG!P30+TO_LBB!P30+TO_CPP!P30+TO_GTL!P30+TO_NSP!P30</f>
        <v>193.22020636285467</v>
      </c>
      <c r="Q30" s="10">
        <f>TO_EHG!Q30+TO_CO!Q30+TO_BF!Q30+TO_GW!Q30+TO_RPI!Q30+TO_PF!Q30+TO_BKBPB!Q30+TO_CL!Q30+TO_BNG!Q30+TO_LBB!Q30+TO_CPP!Q30+TO_GTL!Q30+TO_NSP!Q30</f>
        <v>313.98280309544282</v>
      </c>
      <c r="R30" s="10">
        <f>TO_EHG!R30+TO_CO!R30+TO_BF!R30+TO_GW!R30+TO_RPI!R30+TO_PF!R30+TO_BKBPB!R30+TO_CL!R30+TO_BNG!R30+TO_LBB!R30+TO_CPP!R30+TO_GTL!R30+TO_NSP!R30</f>
        <v>257.42338779019769</v>
      </c>
      <c r="S30" s="10">
        <f>TO_EHG!S30+TO_CO!S30+TO_BF!S30+TO_GW!S30+TO_RPI!S30+TO_PF!S30+TO_BKBPB!S30+TO_CL!S30+TO_BNG!S30+TO_LBB!S30+TO_CPP!S30+TO_GTL!S30+TO_NSP!S30</f>
        <v>256.40584694754943</v>
      </c>
      <c r="T30" s="10">
        <f>TO_EHG!T30+TO_CO!T30+TO_BF!T30+TO_GW!T30+TO_RPI!T30+TO_PF!T30+TO_BKBPB!T30+TO_CL!T30+TO_BNG!T30+TO_LBB!T30+TO_CPP!T30+TO_GTL!T30+TO_NSP!T30</f>
        <v>284.95030094582972</v>
      </c>
      <c r="U30" s="10">
        <f>TO_EHG!U30+TO_CO!U30+TO_BF!U30+TO_GW!U30+TO_RPI!U30+TO_PF!U30+TO_BKBPB!U30+TO_CL!U30+TO_BNG!U30+TO_LBB!U30+TO_CPP!U30+TO_GTL!U30+TO_NSP!U30</f>
        <v>264.492777300086</v>
      </c>
      <c r="V30" s="10">
        <f>TO_EHG!V30+TO_CO!V30+TO_BF!V30+TO_GW!V30+TO_RPI!V30+TO_PF!V30+TO_BKBPB!V30+TO_CL!V30+TO_BNG!V30+TO_LBB!V30+TO_CPP!V30+TO_GTL!V30+TO_NSP!V30</f>
        <v>231.54462596732589</v>
      </c>
      <c r="W30" s="10">
        <f>TO_EHG!W30+TO_CO!W30+TO_BF!W30+TO_GW!W30+TO_RPI!W30+TO_PF!W30+TO_BKBPB!W30+TO_CL!W30+TO_BNG!W30+TO_LBB!W30+TO_CPP!W30+TO_GTL!W30+TO_NSP!W30</f>
        <v>273.73155631986242</v>
      </c>
      <c r="X30" s="10">
        <f>TO_EHG!X30+TO_CO!X30+TO_BF!X30+TO_GW!X30+TO_RPI!X30+TO_PF!X30+TO_BKBPB!X30+TO_CL!X30+TO_BNG!X30+TO_LBB!X30+TO_CPP!X30+TO_GTL!X30+TO_NSP!X30</f>
        <v>294.14737747205498</v>
      </c>
    </row>
    <row r="31" spans="1:24" ht="11.25" customHeight="1" x14ac:dyDescent="0.2">
      <c r="A31" s="41" t="s">
        <v>51</v>
      </c>
      <c r="B31" s="9" t="s">
        <v>52</v>
      </c>
      <c r="C31" s="10">
        <f>TO_EHG!C31+TO_CO!C31+TO_BF!C31+TO_GW!C31+TO_RPI!C31+TO_PF!C31+TO_BKBPB!C31+TO_CL!C31+TO_BNG!C31+TO_LBB!C31+TO_CPP!C31+TO_GTL!C31+TO_NSP!C31</f>
        <v>0</v>
      </c>
      <c r="D31" s="10">
        <f>TO_EHG!D31+TO_CO!D31+TO_BF!D31+TO_GW!D31+TO_RPI!D31+TO_PF!D31+TO_BKBPB!D31+TO_CL!D31+TO_BNG!D31+TO_LBB!D31+TO_CPP!D31+TO_GTL!D31+TO_NSP!D31</f>
        <v>0</v>
      </c>
      <c r="E31" s="10">
        <f>TO_EHG!E31+TO_CO!E31+TO_BF!E31+TO_GW!E31+TO_RPI!E31+TO_PF!E31+TO_BKBPB!E31+TO_CL!E31+TO_BNG!E31+TO_LBB!E31+TO_CPP!E31+TO_GTL!E31+TO_NSP!E31</f>
        <v>0</v>
      </c>
      <c r="F31" s="10">
        <f>TO_EHG!F31+TO_CO!F31+TO_BF!F31+TO_GW!F31+TO_RPI!F31+TO_PF!F31+TO_BKBPB!F31+TO_CL!F31+TO_BNG!F31+TO_LBB!F31+TO_CPP!F31+TO_GTL!F31+TO_NSP!F31</f>
        <v>0</v>
      </c>
      <c r="G31" s="10">
        <f>TO_EHG!G31+TO_CO!G31+TO_BF!G31+TO_GW!G31+TO_RPI!G31+TO_PF!G31+TO_BKBPB!G31+TO_CL!G31+TO_BNG!G31+TO_LBB!G31+TO_CPP!G31+TO_GTL!G31+TO_NSP!G31</f>
        <v>0</v>
      </c>
      <c r="H31" s="10">
        <f>TO_EHG!H31+TO_CO!H31+TO_BF!H31+TO_GW!H31+TO_RPI!H31+TO_PF!H31+TO_BKBPB!H31+TO_CL!H31+TO_BNG!H31+TO_LBB!H31+TO_CPP!H31+TO_GTL!H31+TO_NSP!H31</f>
        <v>0</v>
      </c>
      <c r="I31" s="10">
        <f>TO_EHG!I31+TO_CO!I31+TO_BF!I31+TO_GW!I31+TO_RPI!I31+TO_PF!I31+TO_BKBPB!I31+TO_CL!I31+TO_BNG!I31+TO_LBB!I31+TO_CPP!I31+TO_GTL!I31+TO_NSP!I31</f>
        <v>0</v>
      </c>
      <c r="J31" s="10">
        <f>TO_EHG!J31+TO_CO!J31+TO_BF!J31+TO_GW!J31+TO_RPI!J31+TO_PF!J31+TO_BKBPB!J31+TO_CL!J31+TO_BNG!J31+TO_LBB!J31+TO_CPP!J31+TO_GTL!J31+TO_NSP!J31</f>
        <v>0</v>
      </c>
      <c r="K31" s="10">
        <f>TO_EHG!K31+TO_CO!K31+TO_BF!K31+TO_GW!K31+TO_RPI!K31+TO_PF!K31+TO_BKBPB!K31+TO_CL!K31+TO_BNG!K31+TO_LBB!K31+TO_CPP!K31+TO_GTL!K31+TO_NSP!K31</f>
        <v>0</v>
      </c>
      <c r="L31" s="10">
        <f>TO_EHG!L31+TO_CO!L31+TO_BF!L31+TO_GW!L31+TO_RPI!L31+TO_PF!L31+TO_BKBPB!L31+TO_CL!L31+TO_BNG!L31+TO_LBB!L31+TO_CPP!L31+TO_GTL!L31+TO_NSP!L31</f>
        <v>0</v>
      </c>
      <c r="M31" s="10">
        <f>TO_EHG!M31+TO_CO!M31+TO_BF!M31+TO_GW!M31+TO_RPI!M31+TO_PF!M31+TO_BKBPB!M31+TO_CL!M31+TO_BNG!M31+TO_LBB!M31+TO_CPP!M31+TO_GTL!M31+TO_NSP!M31</f>
        <v>0</v>
      </c>
      <c r="N31" s="10">
        <f>TO_EHG!N31+TO_CO!N31+TO_BF!N31+TO_GW!N31+TO_RPI!N31+TO_PF!N31+TO_BKBPB!N31+TO_CL!N31+TO_BNG!N31+TO_LBB!N31+TO_CPP!N31+TO_GTL!N31+TO_NSP!N31</f>
        <v>0</v>
      </c>
      <c r="O31" s="10">
        <f>TO_EHG!O31+TO_CO!O31+TO_BF!O31+TO_GW!O31+TO_RPI!O31+TO_PF!O31+TO_BKBPB!O31+TO_CL!O31+TO_BNG!O31+TO_LBB!O31+TO_CPP!O31+TO_GTL!O31+TO_NSP!O31</f>
        <v>0</v>
      </c>
      <c r="P31" s="10">
        <f>TO_EHG!P31+TO_CO!P31+TO_BF!P31+TO_GW!P31+TO_RPI!P31+TO_PF!P31+TO_BKBPB!P31+TO_CL!P31+TO_BNG!P31+TO_LBB!P31+TO_CPP!P31+TO_GTL!P31+TO_NSP!P31</f>
        <v>0</v>
      </c>
      <c r="Q31" s="10">
        <f>TO_EHG!Q31+TO_CO!Q31+TO_BF!Q31+TO_GW!Q31+TO_RPI!Q31+TO_PF!Q31+TO_BKBPB!Q31+TO_CL!Q31+TO_BNG!Q31+TO_LBB!Q31+TO_CPP!Q31+TO_GTL!Q31+TO_NSP!Q31</f>
        <v>0</v>
      </c>
      <c r="R31" s="10">
        <f>TO_EHG!R31+TO_CO!R31+TO_BF!R31+TO_GW!R31+TO_RPI!R31+TO_PF!R31+TO_BKBPB!R31+TO_CL!R31+TO_BNG!R31+TO_LBB!R31+TO_CPP!R31+TO_GTL!R31+TO_NSP!R31</f>
        <v>0</v>
      </c>
      <c r="S31" s="10">
        <f>TO_EHG!S31+TO_CO!S31+TO_BF!S31+TO_GW!S31+TO_RPI!S31+TO_PF!S31+TO_BKBPB!S31+TO_CL!S31+TO_BNG!S31+TO_LBB!S31+TO_CPP!S31+TO_GTL!S31+TO_NSP!S31</f>
        <v>0</v>
      </c>
      <c r="T31" s="10">
        <f>TO_EHG!T31+TO_CO!T31+TO_BF!T31+TO_GW!T31+TO_RPI!T31+TO_PF!T31+TO_BKBPB!T31+TO_CL!T31+TO_BNG!T31+TO_LBB!T31+TO_CPP!T31+TO_GTL!T31+TO_NSP!T31</f>
        <v>0</v>
      </c>
      <c r="U31" s="10">
        <f>TO_EHG!U31+TO_CO!U31+TO_BF!U31+TO_GW!U31+TO_RPI!U31+TO_PF!U31+TO_BKBPB!U31+TO_CL!U31+TO_BNG!U31+TO_LBB!U31+TO_CPP!U31+TO_GTL!U31+TO_NSP!U31</f>
        <v>0</v>
      </c>
      <c r="V31" s="10">
        <f>TO_EHG!V31+TO_CO!V31+TO_BF!V31+TO_GW!V31+TO_RPI!V31+TO_PF!V31+TO_BKBPB!V31+TO_CL!V31+TO_BNG!V31+TO_LBB!V31+TO_CPP!V31+TO_GTL!V31+TO_NSP!V31</f>
        <v>0</v>
      </c>
      <c r="W31" s="10">
        <f>TO_EHG!W31+TO_CO!W31+TO_BF!W31+TO_GW!W31+TO_RPI!W31+TO_PF!W31+TO_BKBPB!W31+TO_CL!W31+TO_BNG!W31+TO_LBB!W31+TO_CPP!W31+TO_GTL!W31+TO_NSP!W31</f>
        <v>0</v>
      </c>
      <c r="X31" s="10">
        <f>TO_EHG!X31+TO_CO!X31+TO_BF!X31+TO_GW!X31+TO_RPI!X31+TO_PF!X31+TO_BKBPB!X31+TO_CL!X31+TO_BNG!X31+TO_LBB!X31+TO_CPP!X31+TO_GTL!X31+TO_NSP!X31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TO_EHG!C32+TO_CO!C32+TO_BF!C32+TO_GW!C32+TO_RPI!C32+TO_PF!C32+TO_BKBPB!C32+TO_CL!C32+TO_BNG!C32+TO_LBB!C32+TO_CPP!C32+TO_GTL!C32+TO_NSP!C32</f>
        <v>0</v>
      </c>
      <c r="D32" s="10">
        <f>TO_EHG!D32+TO_CO!D32+TO_BF!D32+TO_GW!D32+TO_RPI!D32+TO_PF!D32+TO_BKBPB!D32+TO_CL!D32+TO_BNG!D32+TO_LBB!D32+TO_CPP!D32+TO_GTL!D32+TO_NSP!D32</f>
        <v>0</v>
      </c>
      <c r="E32" s="10">
        <f>TO_EHG!E32+TO_CO!E32+TO_BF!E32+TO_GW!E32+TO_RPI!E32+TO_PF!E32+TO_BKBPB!E32+TO_CL!E32+TO_BNG!E32+TO_LBB!E32+TO_CPP!E32+TO_GTL!E32+TO_NSP!E32</f>
        <v>0</v>
      </c>
      <c r="F32" s="10">
        <f>TO_EHG!F32+TO_CO!F32+TO_BF!F32+TO_GW!F32+TO_RPI!F32+TO_PF!F32+TO_BKBPB!F32+TO_CL!F32+TO_BNG!F32+TO_LBB!F32+TO_CPP!F32+TO_GTL!F32+TO_NSP!F32</f>
        <v>0</v>
      </c>
      <c r="G32" s="10">
        <f>TO_EHG!G32+TO_CO!G32+TO_BF!G32+TO_GW!G32+TO_RPI!G32+TO_PF!G32+TO_BKBPB!G32+TO_CL!G32+TO_BNG!G32+TO_LBB!G32+TO_CPP!G32+TO_GTL!G32+TO_NSP!G32</f>
        <v>0</v>
      </c>
      <c r="H32" s="10">
        <f>TO_EHG!H32+TO_CO!H32+TO_BF!H32+TO_GW!H32+TO_RPI!H32+TO_PF!H32+TO_BKBPB!H32+TO_CL!H32+TO_BNG!H32+TO_LBB!H32+TO_CPP!H32+TO_GTL!H32+TO_NSP!H32</f>
        <v>0</v>
      </c>
      <c r="I32" s="10">
        <f>TO_EHG!I32+TO_CO!I32+TO_BF!I32+TO_GW!I32+TO_RPI!I32+TO_PF!I32+TO_BKBPB!I32+TO_CL!I32+TO_BNG!I32+TO_LBB!I32+TO_CPP!I32+TO_GTL!I32+TO_NSP!I32</f>
        <v>0</v>
      </c>
      <c r="J32" s="10">
        <f>TO_EHG!J32+TO_CO!J32+TO_BF!J32+TO_GW!J32+TO_RPI!J32+TO_PF!J32+TO_BKBPB!J32+TO_CL!J32+TO_BNG!J32+TO_LBB!J32+TO_CPP!J32+TO_GTL!J32+TO_NSP!J32</f>
        <v>0</v>
      </c>
      <c r="K32" s="10">
        <f>TO_EHG!K32+TO_CO!K32+TO_BF!K32+TO_GW!K32+TO_RPI!K32+TO_PF!K32+TO_BKBPB!K32+TO_CL!K32+TO_BNG!K32+TO_LBB!K32+TO_CPP!K32+TO_GTL!K32+TO_NSP!K32</f>
        <v>0</v>
      </c>
      <c r="L32" s="10">
        <f>TO_EHG!L32+TO_CO!L32+TO_BF!L32+TO_GW!L32+TO_RPI!L32+TO_PF!L32+TO_BKBPB!L32+TO_CL!L32+TO_BNG!L32+TO_LBB!L32+TO_CPP!L32+TO_GTL!L32+TO_NSP!L32</f>
        <v>0</v>
      </c>
      <c r="M32" s="10">
        <f>TO_EHG!M32+TO_CO!M32+TO_BF!M32+TO_GW!M32+TO_RPI!M32+TO_PF!M32+TO_BKBPB!M32+TO_CL!M32+TO_BNG!M32+TO_LBB!M32+TO_CPP!M32+TO_GTL!M32+TO_NSP!M32</f>
        <v>0</v>
      </c>
      <c r="N32" s="10">
        <f>TO_EHG!N32+TO_CO!N32+TO_BF!N32+TO_GW!N32+TO_RPI!N32+TO_PF!N32+TO_BKBPB!N32+TO_CL!N32+TO_BNG!N32+TO_LBB!N32+TO_CPP!N32+TO_GTL!N32+TO_NSP!N32</f>
        <v>0</v>
      </c>
      <c r="O32" s="10">
        <f>TO_EHG!O32+TO_CO!O32+TO_BF!O32+TO_GW!O32+TO_RPI!O32+TO_PF!O32+TO_BKBPB!O32+TO_CL!O32+TO_BNG!O32+TO_LBB!O32+TO_CPP!O32+TO_GTL!O32+TO_NSP!O32</f>
        <v>45.858383490971619</v>
      </c>
      <c r="P32" s="10">
        <f>TO_EHG!P32+TO_CO!P32+TO_BF!P32+TO_GW!P32+TO_RPI!P32+TO_PF!P32+TO_BKBPB!P32+TO_CL!P32+TO_BNG!P32+TO_LBB!P32+TO_CPP!P32+TO_GTL!P32+TO_NSP!P32</f>
        <v>217.82742906276869</v>
      </c>
      <c r="Q32" s="10">
        <f>TO_EHG!Q32+TO_CO!Q32+TO_BF!Q32+TO_GW!Q32+TO_RPI!Q32+TO_PF!Q32+TO_BKBPB!Q32+TO_CL!Q32+TO_BNG!Q32+TO_LBB!Q32+TO_CPP!Q32+TO_GTL!Q32+TO_NSP!Q32</f>
        <v>206.36285468615651</v>
      </c>
      <c r="R32" s="10">
        <f>TO_EHG!R32+TO_CO!R32+TO_BF!R32+TO_GW!R32+TO_RPI!R32+TO_PF!R32+TO_BKBPB!R32+TO_CL!R32+TO_BNG!R32+TO_LBB!R32+TO_CPP!R32+TO_GTL!R32+TO_NSP!R32</f>
        <v>200.63052450558899</v>
      </c>
      <c r="S32" s="10">
        <f>TO_EHG!S32+TO_CO!S32+TO_BF!S32+TO_GW!S32+TO_RPI!S32+TO_PF!S32+TO_BKBPB!S32+TO_CL!S32+TO_BNG!S32+TO_LBB!S32+TO_CPP!S32+TO_GTL!S32+TO_NSP!S32</f>
        <v>183.4336199484093</v>
      </c>
      <c r="T32" s="10">
        <f>TO_EHG!T32+TO_CO!T32+TO_BF!T32+TO_GW!T32+TO_RPI!T32+TO_PF!T32+TO_BKBPB!T32+TO_CL!T32+TO_BNG!T32+TO_LBB!T32+TO_CPP!T32+TO_GTL!T32+TO_NSP!T32</f>
        <v>203.00085984522789</v>
      </c>
      <c r="U32" s="10">
        <f>TO_EHG!U32+TO_CO!U32+TO_BF!U32+TO_GW!U32+TO_RPI!U32+TO_PF!U32+TO_BKBPB!U32+TO_CL!U32+TO_BNG!U32+TO_LBB!U32+TO_CPP!U32+TO_GTL!U32+TO_NSP!U32</f>
        <v>187.38890799656059</v>
      </c>
      <c r="V32" s="10">
        <f>TO_EHG!V32+TO_CO!V32+TO_BF!V32+TO_GW!V32+TO_RPI!V32+TO_PF!V32+TO_BKBPB!V32+TO_CL!V32+TO_BNG!V32+TO_LBB!V32+TO_CPP!V32+TO_GTL!V32+TO_NSP!V32</f>
        <v>188.21435941530521</v>
      </c>
      <c r="W32" s="10">
        <f>TO_EHG!W32+TO_CO!W32+TO_BF!W32+TO_GW!W32+TO_RPI!W32+TO_PF!W32+TO_BKBPB!W32+TO_CL!W32+TO_BNG!W32+TO_LBB!W32+TO_CPP!W32+TO_GTL!W32+TO_NSP!W32</f>
        <v>157.42906276870161</v>
      </c>
      <c r="X32" s="10">
        <f>TO_EHG!X32+TO_CO!X32+TO_BF!X32+TO_GW!X32+TO_RPI!X32+TO_PF!X32+TO_BKBPB!X32+TO_CL!X32+TO_BNG!X32+TO_LBB!X32+TO_CPP!X32+TO_GTL!X32+TO_NSP!X32</f>
        <v>140.9687876182287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12630.604471195184</v>
      </c>
      <c r="D33" s="29">
        <f t="shared" si="18"/>
        <v>13458.700343938088</v>
      </c>
      <c r="E33" s="29">
        <f t="shared" si="18"/>
        <v>12859.319346517626</v>
      </c>
      <c r="F33" s="29">
        <f t="shared" si="18"/>
        <v>13654.977644024077</v>
      </c>
      <c r="G33" s="29">
        <f t="shared" si="18"/>
        <v>13753.889509888219</v>
      </c>
      <c r="H33" s="29">
        <f t="shared" si="18"/>
        <v>14123.191745485814</v>
      </c>
      <c r="I33" s="29">
        <f t="shared" si="18"/>
        <v>14888.301719690455</v>
      </c>
      <c r="J33" s="29">
        <f t="shared" si="18"/>
        <v>13513.696560619088</v>
      </c>
      <c r="K33" s="29">
        <f t="shared" si="18"/>
        <v>13113.154772141013</v>
      </c>
      <c r="L33" s="29">
        <f t="shared" si="18"/>
        <v>11698.162940670676</v>
      </c>
      <c r="M33" s="29">
        <f t="shared" si="18"/>
        <v>12172.974204643164</v>
      </c>
      <c r="N33" s="29">
        <f t="shared" si="18"/>
        <v>11022.364918314703</v>
      </c>
      <c r="O33" s="29">
        <f t="shared" si="18"/>
        <v>11874.994926913154</v>
      </c>
      <c r="P33" s="29">
        <f t="shared" si="18"/>
        <v>14251.398280309539</v>
      </c>
      <c r="Q33" s="29">
        <f t="shared" si="18"/>
        <v>13120.379363714528</v>
      </c>
      <c r="R33" s="29">
        <f t="shared" si="18"/>
        <v>15604.459415305242</v>
      </c>
      <c r="S33" s="29">
        <f t="shared" si="18"/>
        <v>15433.520894239038</v>
      </c>
      <c r="T33" s="29">
        <f t="shared" si="18"/>
        <v>16058.072914875318</v>
      </c>
      <c r="U33" s="29">
        <f t="shared" si="18"/>
        <v>14590.796216680998</v>
      </c>
      <c r="V33" s="29">
        <f t="shared" si="18"/>
        <v>13232.917024935508</v>
      </c>
      <c r="W33" s="29">
        <f t="shared" si="18"/>
        <v>12354.845141874463</v>
      </c>
      <c r="X33" s="29">
        <f t="shared" ref="X33" si="19">SUM(X34:X50)</f>
        <v>11621.214531384348</v>
      </c>
    </row>
    <row r="34" spans="1:24" ht="11.25" customHeight="1" x14ac:dyDescent="0.2">
      <c r="A34" s="41" t="s">
        <v>55</v>
      </c>
      <c r="B34" s="9" t="s">
        <v>56</v>
      </c>
      <c r="C34" s="10">
        <f>TO_EHG!C34+TO_CO!C34+TO_BF!C34+TO_GW!C34+TO_RPI!C34+TO_PF!C34+TO_BKBPB!C34+TO_CL!C34+TO_BNG!C34+TO_LBB!C34+TO_CPP!C34+TO_GTL!C34+TO_NSP!C34</f>
        <v>16.552020636285469</v>
      </c>
      <c r="D34" s="10">
        <f>TO_EHG!D34+TO_CO!D34+TO_BF!D34+TO_GW!D34+TO_RPI!D34+TO_PF!D34+TO_BKBPB!D34+TO_CL!D34+TO_BNG!D34+TO_LBB!D34+TO_CPP!D34+TO_GTL!D34+TO_NSP!D34</f>
        <v>14.18744625967326</v>
      </c>
      <c r="E34" s="10">
        <f>TO_EHG!E34+TO_CO!E34+TO_BF!E34+TO_GW!E34+TO_RPI!E34+TO_PF!E34+TO_BKBPB!E34+TO_CL!E34+TO_BNG!E34+TO_LBB!E34+TO_CPP!E34+TO_GTL!E34+TO_NSP!E34</f>
        <v>16.552020636285469</v>
      </c>
      <c r="F34" s="10">
        <f>TO_EHG!F34+TO_CO!F34+TO_BF!F34+TO_GW!F34+TO_RPI!F34+TO_PF!F34+TO_BKBPB!F34+TO_CL!F34+TO_BNG!F34+TO_LBB!F34+TO_CPP!F34+TO_GTL!F34+TO_NSP!F34</f>
        <v>20.098882201203779</v>
      </c>
      <c r="G34" s="10">
        <f>TO_EHG!G34+TO_CO!G34+TO_BF!G34+TO_GW!G34+TO_RPI!G34+TO_PF!G34+TO_BKBPB!G34+TO_CL!G34+TO_BNG!G34+TO_LBB!G34+TO_CPP!G34+TO_GTL!G34+TO_NSP!G34</f>
        <v>20.098882201203779</v>
      </c>
      <c r="H34" s="10">
        <f>TO_EHG!H34+TO_CO!H34+TO_BF!H34+TO_GW!H34+TO_RPI!H34+TO_PF!H34+TO_BKBPB!H34+TO_CL!H34+TO_BNG!H34+TO_LBB!H34+TO_CPP!H34+TO_GTL!H34+TO_NSP!H34</f>
        <v>28.37489251934652</v>
      </c>
      <c r="I34" s="10">
        <f>TO_EHG!I34+TO_CO!I34+TO_BF!I34+TO_GW!I34+TO_RPI!I34+TO_PF!I34+TO_BKBPB!I34+TO_CL!I34+TO_BNG!I34+TO_LBB!I34+TO_CPP!I34+TO_GTL!I34+TO_NSP!I34</f>
        <v>31.92175408426483</v>
      </c>
      <c r="J34" s="10">
        <f>TO_EHG!J34+TO_CO!J34+TO_BF!J34+TO_GW!J34+TO_RPI!J34+TO_PF!J34+TO_BKBPB!J34+TO_CL!J34+TO_BNG!J34+TO_LBB!J34+TO_CPP!J34+TO_GTL!J34+TO_NSP!J34</f>
        <v>24.828030954428201</v>
      </c>
      <c r="K34" s="10">
        <f>TO_EHG!K34+TO_CO!K34+TO_BF!K34+TO_GW!K34+TO_RPI!K34+TO_PF!K34+TO_BKBPB!K34+TO_CL!K34+TO_BNG!K34+TO_LBB!K34+TO_CPP!K34+TO_GTL!K34+TO_NSP!K34</f>
        <v>28.30834049871023</v>
      </c>
      <c r="L34" s="10">
        <f>TO_EHG!L34+TO_CO!L34+TO_BF!L34+TO_GW!L34+TO_RPI!L34+TO_PF!L34+TO_BKBPB!L34+TO_CL!L34+TO_BNG!L34+TO_LBB!L34+TO_CPP!L34+TO_GTL!L34+TO_NSP!L34</f>
        <v>23.385124677558039</v>
      </c>
      <c r="M34" s="10">
        <f>TO_EHG!M34+TO_CO!M34+TO_BF!M34+TO_GW!M34+TO_RPI!M34+TO_PF!M34+TO_BKBPB!M34+TO_CL!M34+TO_BNG!M34+TO_LBB!M34+TO_CPP!M34+TO_GTL!M34+TO_NSP!M34</f>
        <v>36.923903697334481</v>
      </c>
      <c r="N34" s="10">
        <f>TO_EHG!N34+TO_CO!N34+TO_BF!N34+TO_GW!N34+TO_RPI!N34+TO_PF!N34+TO_BKBPB!N34+TO_CL!N34+TO_BNG!N34+TO_LBB!N34+TO_CPP!N34+TO_GTL!N34+TO_NSP!N34</f>
        <v>18.461994840928629</v>
      </c>
      <c r="O34" s="10">
        <f>TO_EHG!O34+TO_CO!O34+TO_BF!O34+TO_GW!O34+TO_RPI!O34+TO_PF!O34+TO_BKBPB!O34+TO_CL!O34+TO_BNG!O34+TO_LBB!O34+TO_CPP!O34+TO_GTL!O34+TO_NSP!O34</f>
        <v>23.385124677558039</v>
      </c>
      <c r="P34" s="10">
        <f>TO_EHG!P34+TO_CO!P34+TO_BF!P34+TO_GW!P34+TO_RPI!P34+TO_PF!P34+TO_BKBPB!P34+TO_CL!P34+TO_BNG!P34+TO_LBB!P34+TO_CPP!P34+TO_GTL!P34+TO_NSP!P34</f>
        <v>29.53912295786758</v>
      </c>
      <c r="Q34" s="10">
        <f>TO_EHG!Q34+TO_CO!Q34+TO_BF!Q34+TO_GW!Q34+TO_RPI!Q34+TO_PF!Q34+TO_BKBPB!Q34+TO_CL!Q34+TO_BNG!Q34+TO_LBB!Q34+TO_CPP!Q34+TO_GTL!Q34+TO_NSP!Q34</f>
        <v>23.385124677558039</v>
      </c>
      <c r="R34" s="10">
        <f>TO_EHG!R34+TO_CO!R34+TO_BF!R34+TO_GW!R34+TO_RPI!R34+TO_PF!R34+TO_BKBPB!R34+TO_CL!R34+TO_BNG!R34+TO_LBB!R34+TO_CPP!R34+TO_GTL!R34+TO_NSP!R34</f>
        <v>16.000343938091142</v>
      </c>
      <c r="S34" s="10">
        <f>TO_EHG!S34+TO_CO!S34+TO_BF!S34+TO_GW!S34+TO_RPI!S34+TO_PF!S34+TO_BKBPB!S34+TO_CL!S34+TO_BNG!S34+TO_LBB!S34+TO_CPP!S34+TO_GTL!S34+TO_NSP!S34</f>
        <v>9.8463456577815993</v>
      </c>
      <c r="T34" s="10">
        <f>TO_EHG!T34+TO_CO!T34+TO_BF!T34+TO_GW!T34+TO_RPI!T34+TO_PF!T34+TO_BKBPB!T34+TO_CL!T34+TO_BNG!T34+TO_LBB!T34+TO_CPP!T34+TO_GTL!T34+TO_NSP!T34</f>
        <v>11.671625107480651</v>
      </c>
      <c r="U34" s="10">
        <f>TO_EHG!U34+TO_CO!U34+TO_BF!U34+TO_GW!U34+TO_RPI!U34+TO_PF!U34+TO_BKBPB!U34+TO_CL!U34+TO_BNG!U34+TO_LBB!U34+TO_CPP!U34+TO_GTL!U34+TO_NSP!U34</f>
        <v>13.056319862424759</v>
      </c>
      <c r="V34" s="10">
        <f>TO_EHG!V34+TO_CO!V34+TO_BF!V34+TO_GW!V34+TO_RPI!V34+TO_PF!V34+TO_BKBPB!V34+TO_CL!V34+TO_BNG!V34+TO_LBB!V34+TO_CPP!V34+TO_GTL!V34+TO_NSP!V34</f>
        <v>15.602837489251931</v>
      </c>
      <c r="W34" s="10">
        <f>TO_EHG!W34+TO_CO!W34+TO_BF!W34+TO_GW!W34+TO_RPI!W34+TO_PF!W34+TO_BKBPB!W34+TO_CL!W34+TO_BNG!W34+TO_LBB!W34+TO_CPP!W34+TO_GTL!W34+TO_NSP!W34</f>
        <v>20.029406706792781</v>
      </c>
      <c r="X34" s="10">
        <f>TO_EHG!X34+TO_CO!X34+TO_BF!X34+TO_GW!X34+TO_RPI!X34+TO_PF!X34+TO_BKBPB!X34+TO_CL!X34+TO_BNG!X34+TO_LBB!X34+TO_CPP!X34+TO_GTL!X34+TO_NSP!X34</f>
        <v>44.181169389509883</v>
      </c>
    </row>
    <row r="35" spans="1:24" ht="11.25" customHeight="1" x14ac:dyDescent="0.2">
      <c r="A35" s="41" t="s">
        <v>57</v>
      </c>
      <c r="B35" s="9" t="s">
        <v>58</v>
      </c>
      <c r="C35" s="10">
        <f>TO_EHG!C35+TO_CO!C35+TO_BF!C35+TO_GW!C35+TO_RPI!C35+TO_PF!C35+TO_BKBPB!C35+TO_CL!C35+TO_BNG!C35+TO_LBB!C35+TO_CPP!C35+TO_GTL!C35+TO_NSP!C35</f>
        <v>0</v>
      </c>
      <c r="D35" s="10">
        <f>TO_EHG!D35+TO_CO!D35+TO_BF!D35+TO_GW!D35+TO_RPI!D35+TO_PF!D35+TO_BKBPB!D35+TO_CL!D35+TO_BNG!D35+TO_LBB!D35+TO_CPP!D35+TO_GTL!D35+TO_NSP!D35</f>
        <v>0</v>
      </c>
      <c r="E35" s="10">
        <f>TO_EHG!E35+TO_CO!E35+TO_BF!E35+TO_GW!E35+TO_RPI!E35+TO_PF!E35+TO_BKBPB!E35+TO_CL!E35+TO_BNG!E35+TO_LBB!E35+TO_CPP!E35+TO_GTL!E35+TO_NSP!E35</f>
        <v>0</v>
      </c>
      <c r="F35" s="10">
        <f>TO_EHG!F35+TO_CO!F35+TO_BF!F35+TO_GW!F35+TO_RPI!F35+TO_PF!F35+TO_BKBPB!F35+TO_CL!F35+TO_BNG!F35+TO_LBB!F35+TO_CPP!F35+TO_GTL!F35+TO_NSP!F35</f>
        <v>0</v>
      </c>
      <c r="G35" s="10">
        <f>TO_EHG!G35+TO_CO!G35+TO_BF!G35+TO_GW!G35+TO_RPI!G35+TO_PF!G35+TO_BKBPB!G35+TO_CL!G35+TO_BNG!G35+TO_LBB!G35+TO_CPP!G35+TO_GTL!G35+TO_NSP!G35</f>
        <v>0</v>
      </c>
      <c r="H35" s="10">
        <f>TO_EHG!H35+TO_CO!H35+TO_BF!H35+TO_GW!H35+TO_RPI!H35+TO_PF!H35+TO_BKBPB!H35+TO_CL!H35+TO_BNG!H35+TO_LBB!H35+TO_CPP!H35+TO_GTL!H35+TO_NSP!H35</f>
        <v>0</v>
      </c>
      <c r="I35" s="10">
        <f>TO_EHG!I35+TO_CO!I35+TO_BF!I35+TO_GW!I35+TO_RPI!I35+TO_PF!I35+TO_BKBPB!I35+TO_CL!I35+TO_BNG!I35+TO_LBB!I35+TO_CPP!I35+TO_GTL!I35+TO_NSP!I35</f>
        <v>0</v>
      </c>
      <c r="J35" s="10">
        <f>TO_EHG!J35+TO_CO!J35+TO_BF!J35+TO_GW!J35+TO_RPI!J35+TO_PF!J35+TO_BKBPB!J35+TO_CL!J35+TO_BNG!J35+TO_LBB!J35+TO_CPP!J35+TO_GTL!J35+TO_NSP!J35</f>
        <v>0</v>
      </c>
      <c r="K35" s="10">
        <f>TO_EHG!K35+TO_CO!K35+TO_BF!K35+TO_GW!K35+TO_RPI!K35+TO_PF!K35+TO_BKBPB!K35+TO_CL!K35+TO_BNG!K35+TO_LBB!K35+TO_CPP!K35+TO_GTL!K35+TO_NSP!K35</f>
        <v>0</v>
      </c>
      <c r="L35" s="10">
        <f>TO_EHG!L35+TO_CO!L35+TO_BF!L35+TO_GW!L35+TO_RPI!L35+TO_PF!L35+TO_BKBPB!L35+TO_CL!L35+TO_BNG!L35+TO_LBB!L35+TO_CPP!L35+TO_GTL!L35+TO_NSP!L35</f>
        <v>0</v>
      </c>
      <c r="M35" s="10">
        <f>TO_EHG!M35+TO_CO!M35+TO_BF!M35+TO_GW!M35+TO_RPI!M35+TO_PF!M35+TO_BKBPB!M35+TO_CL!M35+TO_BNG!M35+TO_LBB!M35+TO_CPP!M35+TO_GTL!M35+TO_NSP!M35</f>
        <v>0</v>
      </c>
      <c r="N35" s="10">
        <f>TO_EHG!N35+TO_CO!N35+TO_BF!N35+TO_GW!N35+TO_RPI!N35+TO_PF!N35+TO_BKBPB!N35+TO_CL!N35+TO_BNG!N35+TO_LBB!N35+TO_CPP!N35+TO_GTL!N35+TO_NSP!N35</f>
        <v>0</v>
      </c>
      <c r="O35" s="10">
        <f>TO_EHG!O35+TO_CO!O35+TO_BF!O35+TO_GW!O35+TO_RPI!O35+TO_PF!O35+TO_BKBPB!O35+TO_CL!O35+TO_BNG!O35+TO_LBB!O35+TO_CPP!O35+TO_GTL!O35+TO_NSP!O35</f>
        <v>0</v>
      </c>
      <c r="P35" s="10">
        <f>TO_EHG!P35+TO_CO!P35+TO_BF!P35+TO_GW!P35+TO_RPI!P35+TO_PF!P35+TO_BKBPB!P35+TO_CL!P35+TO_BNG!P35+TO_LBB!P35+TO_CPP!P35+TO_GTL!P35+TO_NSP!P35</f>
        <v>0</v>
      </c>
      <c r="Q35" s="10">
        <f>TO_EHG!Q35+TO_CO!Q35+TO_BF!Q35+TO_GW!Q35+TO_RPI!Q35+TO_PF!Q35+TO_BKBPB!Q35+TO_CL!Q35+TO_BNG!Q35+TO_LBB!Q35+TO_CPP!Q35+TO_GTL!Q35+TO_NSP!Q35</f>
        <v>0</v>
      </c>
      <c r="R35" s="10">
        <f>TO_EHG!R35+TO_CO!R35+TO_BF!R35+TO_GW!R35+TO_RPI!R35+TO_PF!R35+TO_BKBPB!R35+TO_CL!R35+TO_BNG!R35+TO_LBB!R35+TO_CPP!R35+TO_GTL!R35+TO_NSP!R35</f>
        <v>0</v>
      </c>
      <c r="S35" s="10">
        <f>TO_EHG!S35+TO_CO!S35+TO_BF!S35+TO_GW!S35+TO_RPI!S35+TO_PF!S35+TO_BKBPB!S35+TO_CL!S35+TO_BNG!S35+TO_LBB!S35+TO_CPP!S35+TO_GTL!S35+TO_NSP!S35</f>
        <v>0</v>
      </c>
      <c r="T35" s="10">
        <f>TO_EHG!T35+TO_CO!T35+TO_BF!T35+TO_GW!T35+TO_RPI!T35+TO_PF!T35+TO_BKBPB!T35+TO_CL!T35+TO_BNG!T35+TO_LBB!T35+TO_CPP!T35+TO_GTL!T35+TO_NSP!T35</f>
        <v>0</v>
      </c>
      <c r="U35" s="10">
        <f>TO_EHG!U35+TO_CO!U35+TO_BF!U35+TO_GW!U35+TO_RPI!U35+TO_PF!U35+TO_BKBPB!U35+TO_CL!U35+TO_BNG!U35+TO_LBB!U35+TO_CPP!U35+TO_GTL!U35+TO_NSP!U35</f>
        <v>0</v>
      </c>
      <c r="V35" s="10">
        <f>TO_EHG!V35+TO_CO!V35+TO_BF!V35+TO_GW!V35+TO_RPI!V35+TO_PF!V35+TO_BKBPB!V35+TO_CL!V35+TO_BNG!V35+TO_LBB!V35+TO_CPP!V35+TO_GTL!V35+TO_NSP!V35</f>
        <v>0</v>
      </c>
      <c r="W35" s="10">
        <f>TO_EHG!W35+TO_CO!W35+TO_BF!W35+TO_GW!W35+TO_RPI!W35+TO_PF!W35+TO_BKBPB!W35+TO_CL!W35+TO_BNG!W35+TO_LBB!W35+TO_CPP!W35+TO_GTL!W35+TO_NSP!W35</f>
        <v>0</v>
      </c>
      <c r="X35" s="10">
        <f>TO_EHG!X35+TO_CO!X35+TO_BF!X35+TO_GW!X35+TO_RPI!X35+TO_PF!X35+TO_BKBPB!X35+TO_CL!X35+TO_BNG!X35+TO_LBB!X35+TO_CPP!X35+TO_GTL!X35+TO_NSP!X35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TO_EHG!C36+TO_CO!C36+TO_BF!C36+TO_GW!C36+TO_RPI!C36+TO_PF!C36+TO_BKBPB!C36+TO_CL!C36+TO_BNG!C36+TO_LBB!C36+TO_CPP!C36+TO_GTL!C36+TO_NSP!C36</f>
        <v>312.93826311263967</v>
      </c>
      <c r="D36" s="10">
        <f>TO_EHG!D36+TO_CO!D36+TO_BF!D36+TO_GW!D36+TO_RPI!D36+TO_PF!D36+TO_BKBPB!D36+TO_CL!D36+TO_BNG!D36+TO_LBB!D36+TO_CPP!D36+TO_GTL!D36+TO_NSP!D36</f>
        <v>419.1339638865004</v>
      </c>
      <c r="E36" s="10">
        <f>TO_EHG!E36+TO_CO!E36+TO_BF!E36+TO_GW!E36+TO_RPI!E36+TO_PF!E36+TO_BKBPB!E36+TO_CL!E36+TO_BNG!E36+TO_LBB!E36+TO_CPP!E36+TO_GTL!E36+TO_NSP!E36</f>
        <v>386.37145313843502</v>
      </c>
      <c r="F36" s="10">
        <f>TO_EHG!F36+TO_CO!F36+TO_BF!F36+TO_GW!F36+TO_RPI!F36+TO_PF!F36+TO_BKBPB!F36+TO_CL!F36+TO_BNG!F36+TO_LBB!F36+TO_CPP!F36+TO_GTL!F36+TO_NSP!F36</f>
        <v>429.30163370593294</v>
      </c>
      <c r="G36" s="10">
        <f>TO_EHG!G36+TO_CO!G36+TO_BF!G36+TO_GW!G36+TO_RPI!G36+TO_PF!G36+TO_BKBPB!G36+TO_CL!G36+TO_BNG!G36+TO_LBB!G36+TO_CPP!G36+TO_GTL!G36+TO_NSP!G36</f>
        <v>412.44264832330168</v>
      </c>
      <c r="H36" s="10">
        <f>TO_EHG!H36+TO_CO!H36+TO_BF!H36+TO_GW!H36+TO_RPI!H36+TO_PF!H36+TO_BKBPB!H36+TO_CL!H36+TO_BNG!H36+TO_LBB!H36+TO_CPP!H36+TO_GTL!H36+TO_NSP!H36</f>
        <v>442.95219260533094</v>
      </c>
      <c r="I36" s="10">
        <f>TO_EHG!I36+TO_CO!I36+TO_BF!I36+TO_GW!I36+TO_RPI!I36+TO_PF!I36+TO_BKBPB!I36+TO_CL!I36+TO_BNG!I36+TO_LBB!I36+TO_CPP!I36+TO_GTL!I36+TO_NSP!I36</f>
        <v>458.77188306104898</v>
      </c>
      <c r="J36" s="10">
        <f>TO_EHG!J36+TO_CO!J36+TO_BF!J36+TO_GW!J36+TO_RPI!J36+TO_PF!J36+TO_BKBPB!J36+TO_CL!J36+TO_BNG!J36+TO_LBB!J36+TO_CPP!J36+TO_GTL!J36+TO_NSP!J36</f>
        <v>425.19346517626821</v>
      </c>
      <c r="K36" s="10">
        <f>TO_EHG!K36+TO_CO!K36+TO_BF!K36+TO_GW!K36+TO_RPI!K36+TO_PF!K36+TO_BKBPB!K36+TO_CL!K36+TO_BNG!K36+TO_LBB!K36+TO_CPP!K36+TO_GTL!K36+TO_NSP!K36</f>
        <v>420.79871023215821</v>
      </c>
      <c r="L36" s="10">
        <f>TO_EHG!L36+TO_CO!L36+TO_BF!L36+TO_GW!L36+TO_RPI!L36+TO_PF!L36+TO_BKBPB!L36+TO_CL!L36+TO_BNG!L36+TO_LBB!L36+TO_CPP!L36+TO_GTL!L36+TO_NSP!L36</f>
        <v>358.17334479793629</v>
      </c>
      <c r="M36" s="10">
        <f>TO_EHG!M36+TO_CO!M36+TO_BF!M36+TO_GW!M36+TO_RPI!M36+TO_PF!M36+TO_BKBPB!M36+TO_CL!M36+TO_BNG!M36+TO_LBB!M36+TO_CPP!M36+TO_GTL!M36+TO_NSP!M36</f>
        <v>417.50266552020628</v>
      </c>
      <c r="N36" s="10">
        <f>TO_EHG!N36+TO_CO!N36+TO_BF!N36+TO_GW!N36+TO_RPI!N36+TO_PF!N36+TO_BKBPB!N36+TO_CL!N36+TO_BNG!N36+TO_LBB!N36+TO_CPP!N36+TO_GTL!N36+TO_NSP!N36</f>
        <v>349.38374892519352</v>
      </c>
      <c r="O36" s="10">
        <f>TO_EHG!O36+TO_CO!O36+TO_BF!O36+TO_GW!O36+TO_RPI!O36+TO_PF!O36+TO_BKBPB!O36+TO_CL!O36+TO_BNG!O36+TO_LBB!O36+TO_CPP!O36+TO_GTL!O36+TO_NSP!O36</f>
        <v>242.81074806534821</v>
      </c>
      <c r="P36" s="10">
        <f>TO_EHG!P36+TO_CO!P36+TO_BF!P36+TO_GW!P36+TO_RPI!P36+TO_PF!P36+TO_BKBPB!P36+TO_CL!P36+TO_BNG!P36+TO_LBB!P36+TO_CPP!P36+TO_GTL!P36+TO_NSP!P36</f>
        <v>286.7583834909716</v>
      </c>
      <c r="Q36" s="10">
        <f>TO_EHG!Q36+TO_CO!Q36+TO_BF!Q36+TO_GW!Q36+TO_RPI!Q36+TO_PF!Q36+TO_BKBPB!Q36+TO_CL!Q36+TO_BNG!Q36+TO_LBB!Q36+TO_CPP!Q36+TO_GTL!Q36+TO_NSP!Q36</f>
        <v>217.54084264832329</v>
      </c>
      <c r="R36" s="10">
        <f>TO_EHG!R36+TO_CO!R36+TO_BF!R36+TO_GW!R36+TO_RPI!R36+TO_PF!R36+TO_BKBPB!R36+TO_CL!R36+TO_BNG!R36+TO_LBB!R36+TO_CPP!R36+TO_GTL!R36+TO_NSP!R36</f>
        <v>192.27093723129829</v>
      </c>
      <c r="S36" s="10">
        <f>TO_EHG!S36+TO_CO!S36+TO_BF!S36+TO_GW!S36+TO_RPI!S36+TO_PF!S36+TO_BKBPB!S36+TO_CL!S36+TO_BNG!S36+TO_LBB!S36+TO_CPP!S36+TO_GTL!S36+TO_NSP!S36</f>
        <v>335.10085984522783</v>
      </c>
      <c r="T36" s="10">
        <f>TO_EHG!T36+TO_CO!T36+TO_BF!T36+TO_GW!T36+TO_RPI!T36+TO_PF!T36+TO_BKBPB!T36+TO_CL!T36+TO_BNG!T36+TO_LBB!T36+TO_CPP!T36+TO_GTL!T36+TO_NSP!T36</f>
        <v>305.02192605331038</v>
      </c>
      <c r="U36" s="10">
        <f>TO_EHG!U36+TO_CO!U36+TO_BF!U36+TO_GW!U36+TO_RPI!U36+TO_PF!U36+TO_BKBPB!U36+TO_CL!U36+TO_BNG!U36+TO_LBB!U36+TO_CPP!U36+TO_GTL!U36+TO_NSP!U36</f>
        <v>288.89423903697337</v>
      </c>
      <c r="V36" s="10">
        <f>TO_EHG!V36+TO_CO!V36+TO_BF!V36+TO_GW!V36+TO_RPI!V36+TO_PF!V36+TO_BKBPB!V36+TO_CL!V36+TO_BNG!V36+TO_LBB!V36+TO_CPP!V36+TO_GTL!V36+TO_NSP!V36</f>
        <v>252.02433361994841</v>
      </c>
      <c r="W36" s="10">
        <f>TO_EHG!W36+TO_CO!W36+TO_BF!W36+TO_GW!W36+TO_RPI!W36+TO_PF!W36+TO_BKBPB!W36+TO_CL!W36+TO_BNG!W36+TO_LBB!W36+TO_CPP!W36+TO_GTL!W36+TO_NSP!W36</f>
        <v>273.0368013757523</v>
      </c>
      <c r="X36" s="10">
        <f>TO_EHG!X36+TO_CO!X36+TO_BF!X36+TO_GW!X36+TO_RPI!X36+TO_PF!X36+TO_BKBPB!X36+TO_CL!X36+TO_BNG!X36+TO_LBB!X36+TO_CPP!X36+TO_GTL!X36+TO_NSP!X36</f>
        <v>218.44067067927773</v>
      </c>
    </row>
    <row r="37" spans="1:24" ht="11.25" customHeight="1" x14ac:dyDescent="0.2">
      <c r="A37" s="41" t="s">
        <v>61</v>
      </c>
      <c r="B37" s="9" t="s">
        <v>62</v>
      </c>
      <c r="C37" s="10">
        <f>TO_EHG!C37+TO_CO!C37+TO_BF!C37+TO_GW!C37+TO_RPI!C37+TO_PF!C37+TO_BKBPB!C37+TO_CL!C37+TO_BNG!C37+TO_LBB!C37+TO_CPP!C37+TO_GTL!C37+TO_NSP!C37</f>
        <v>2458.9280309544279</v>
      </c>
      <c r="D37" s="10">
        <f>TO_EHG!D37+TO_CO!D37+TO_BF!D37+TO_GW!D37+TO_RPI!D37+TO_PF!D37+TO_BKBPB!D37+TO_CL!D37+TO_BNG!D37+TO_LBB!D37+TO_CPP!D37+TO_GTL!D37+TO_NSP!D37</f>
        <v>2798.127429062768</v>
      </c>
      <c r="E37" s="10">
        <f>TO_EHG!E37+TO_CO!E37+TO_BF!E37+TO_GW!E37+TO_RPI!E37+TO_PF!E37+TO_BKBPB!E37+TO_CL!E37+TO_BNG!E37+TO_LBB!E37+TO_CPP!E37+TO_GTL!E37+TO_NSP!E37</f>
        <v>2694.3345657781601</v>
      </c>
      <c r="F37" s="10">
        <f>TO_EHG!F37+TO_CO!F37+TO_BF!F37+TO_GW!F37+TO_RPI!F37+TO_PF!F37+TO_BKBPB!F37+TO_CL!F37+TO_BNG!F37+TO_LBB!F37+TO_CPP!F37+TO_GTL!F37+TO_NSP!F37</f>
        <v>2925.460963026655</v>
      </c>
      <c r="G37" s="10">
        <f>TO_EHG!G37+TO_CO!G37+TO_BF!G37+TO_GW!G37+TO_RPI!G37+TO_PF!G37+TO_BKBPB!G37+TO_CL!G37+TO_BNG!G37+TO_LBB!G37+TO_CPP!G37+TO_GTL!G37+TO_NSP!G37</f>
        <v>2730.7155631986238</v>
      </c>
      <c r="H37" s="10">
        <f>TO_EHG!H37+TO_CO!H37+TO_BF!H37+TO_GW!H37+TO_RPI!H37+TO_PF!H37+TO_BKBPB!H37+TO_CL!H37+TO_BNG!H37+TO_LBB!H37+TO_CPP!H37+TO_GTL!H37+TO_NSP!H37</f>
        <v>2674.0040412725707</v>
      </c>
      <c r="I37" s="10">
        <f>TO_EHG!I37+TO_CO!I37+TO_BF!I37+TO_GW!I37+TO_RPI!I37+TO_PF!I37+TO_BKBPB!I37+TO_CL!I37+TO_BNG!I37+TO_LBB!I37+TO_CPP!I37+TO_GTL!I37+TO_NSP!I37</f>
        <v>2945.791487532244</v>
      </c>
      <c r="J37" s="10">
        <f>TO_EHG!J37+TO_CO!J37+TO_BF!J37+TO_GW!J37+TO_RPI!J37+TO_PF!J37+TO_BKBPB!J37+TO_CL!J37+TO_BNG!J37+TO_LBB!J37+TO_CPP!J37+TO_GTL!J37+TO_NSP!J37</f>
        <v>2742.9062768701629</v>
      </c>
      <c r="K37" s="10">
        <f>TO_EHG!K37+TO_CO!K37+TO_BF!K37+TO_GW!K37+TO_RPI!K37+TO_PF!K37+TO_BKBPB!K37+TO_CL!K37+TO_BNG!K37+TO_LBB!K37+TO_CPP!K37+TO_GTL!K37+TO_NSP!K37</f>
        <v>2252.1257953568356</v>
      </c>
      <c r="L37" s="10">
        <f>TO_EHG!L37+TO_CO!L37+TO_BF!L37+TO_GW!L37+TO_RPI!L37+TO_PF!L37+TO_BKBPB!L37+TO_CL!L37+TO_BNG!L37+TO_LBB!L37+TO_CPP!L37+TO_GTL!L37+TO_NSP!L37</f>
        <v>2160.6955288048148</v>
      </c>
      <c r="M37" s="10">
        <f>TO_EHG!M37+TO_CO!M37+TO_BF!M37+TO_GW!M37+TO_RPI!M37+TO_PF!M37+TO_BKBPB!M37+TO_CL!M37+TO_BNG!M37+TO_LBB!M37+TO_CPP!M37+TO_GTL!M37+TO_NSP!M37</f>
        <v>2330.944883920894</v>
      </c>
      <c r="N37" s="10">
        <f>TO_EHG!N37+TO_CO!N37+TO_BF!N37+TO_GW!N37+TO_RPI!N37+TO_PF!N37+TO_BKBPB!N37+TO_CL!N37+TO_BNG!N37+TO_LBB!N37+TO_CPP!N37+TO_GTL!N37+TO_NSP!N37</f>
        <v>1970.4786758383491</v>
      </c>
      <c r="O37" s="10">
        <f>TO_EHG!O37+TO_CO!O37+TO_BF!O37+TO_GW!O37+TO_RPI!O37+TO_PF!O37+TO_BKBPB!O37+TO_CL!O37+TO_BNG!O37+TO_LBB!O37+TO_CPP!O37+TO_GTL!O37+TO_NSP!O37</f>
        <v>1958.918486672399</v>
      </c>
      <c r="P37" s="10">
        <f>TO_EHG!P37+TO_CO!P37+TO_BF!P37+TO_GW!P37+TO_RPI!P37+TO_PF!P37+TO_BKBPB!P37+TO_CL!P37+TO_BNG!P37+TO_LBB!P37+TO_CPP!P37+TO_GTL!P37+TO_NSP!P37</f>
        <v>2457.055546001719</v>
      </c>
      <c r="Q37" s="10">
        <f>TO_EHG!Q37+TO_CO!Q37+TO_BF!Q37+TO_GW!Q37+TO_RPI!Q37+TO_PF!Q37+TO_BKBPB!Q37+TO_CL!Q37+TO_BNG!Q37+TO_LBB!Q37+TO_CPP!Q37+TO_GTL!Q37+TO_NSP!Q37</f>
        <v>2021.9738607050731</v>
      </c>
      <c r="R37" s="10">
        <f>TO_EHG!R37+TO_CO!R37+TO_BF!R37+TO_GW!R37+TO_RPI!R37+TO_PF!R37+TO_BKBPB!R37+TO_CL!R37+TO_BNG!R37+TO_LBB!R37+TO_CPP!R37+TO_GTL!R37+TO_NSP!R37</f>
        <v>2831.183748925193</v>
      </c>
      <c r="S37" s="10">
        <f>TO_EHG!S37+TO_CO!S37+TO_BF!S37+TO_GW!S37+TO_RPI!S37+TO_PF!S37+TO_BKBPB!S37+TO_CL!S37+TO_BNG!S37+TO_LBB!S37+TO_CPP!S37+TO_GTL!S37+TO_NSP!S37</f>
        <v>2752.3645743766119</v>
      </c>
      <c r="T37" s="10">
        <f>TO_EHG!T37+TO_CO!T37+TO_BF!T37+TO_GW!T37+TO_RPI!T37+TO_PF!T37+TO_BKBPB!T37+TO_CL!T37+TO_BNG!T37+TO_LBB!T37+TO_CPP!T37+TO_GTL!T37+TO_NSP!T37</f>
        <v>2888.471539122957</v>
      </c>
      <c r="U37" s="10">
        <f>TO_EHG!U37+TO_CO!U37+TO_BF!U37+TO_GW!U37+TO_RPI!U37+TO_PF!U37+TO_BKBPB!U37+TO_CL!U37+TO_BNG!U37+TO_LBB!U37+TO_CPP!U37+TO_GTL!U37+TO_NSP!U37</f>
        <v>2628.4230438521072</v>
      </c>
      <c r="V37" s="10">
        <f>TO_EHG!V37+TO_CO!V37+TO_BF!V37+TO_GW!V37+TO_RPI!V37+TO_PF!V37+TO_BKBPB!V37+TO_CL!V37+TO_BNG!V37+TO_LBB!V37+TO_CPP!V37+TO_GTL!V37+TO_NSP!V37</f>
        <v>2523.4884780739462</v>
      </c>
      <c r="W37" s="10">
        <f>TO_EHG!W37+TO_CO!W37+TO_BF!W37+TO_GW!W37+TO_RPI!W37+TO_PF!W37+TO_BKBPB!W37+TO_CL!W37+TO_BNG!W37+TO_LBB!W37+TO_CPP!W37+TO_GTL!W37+TO_NSP!W37</f>
        <v>2055.681083404987</v>
      </c>
      <c r="X37" s="10">
        <f>TO_EHG!X37+TO_CO!X37+TO_BF!X37+TO_GW!X37+TO_RPI!X37+TO_PF!X37+TO_BKBPB!X37+TO_CL!X37+TO_BNG!X37+TO_LBB!X37+TO_CPP!X37+TO_GTL!X37+TO_NSP!X37</f>
        <v>2255.5811693895098</v>
      </c>
    </row>
    <row r="38" spans="1:24" ht="11.25" customHeight="1" x14ac:dyDescent="0.2">
      <c r="A38" s="41" t="s">
        <v>63</v>
      </c>
      <c r="B38" s="9" t="s">
        <v>64</v>
      </c>
      <c r="C38" s="10">
        <f>TO_EHG!C38+TO_CO!C38+TO_BF!C38+TO_GW!C38+TO_RPI!C38+TO_PF!C38+TO_BKBPB!C38+TO_CL!C38+TO_BNG!C38+TO_LBB!C38+TO_CPP!C38+TO_GTL!C38+TO_NSP!C38</f>
        <v>0</v>
      </c>
      <c r="D38" s="10">
        <f>TO_EHG!D38+TO_CO!D38+TO_BF!D38+TO_GW!D38+TO_RPI!D38+TO_PF!D38+TO_BKBPB!D38+TO_CL!D38+TO_BNG!D38+TO_LBB!D38+TO_CPP!D38+TO_GTL!D38+TO_NSP!D38</f>
        <v>0</v>
      </c>
      <c r="E38" s="10">
        <f>TO_EHG!E38+TO_CO!E38+TO_BF!E38+TO_GW!E38+TO_RPI!E38+TO_PF!E38+TO_BKBPB!E38+TO_CL!E38+TO_BNG!E38+TO_LBB!E38+TO_CPP!E38+TO_GTL!E38+TO_NSP!E38</f>
        <v>0</v>
      </c>
      <c r="F38" s="10">
        <f>TO_EHG!F38+TO_CO!F38+TO_BF!F38+TO_GW!F38+TO_RPI!F38+TO_PF!F38+TO_BKBPB!F38+TO_CL!F38+TO_BNG!F38+TO_LBB!F38+TO_CPP!F38+TO_GTL!F38+TO_NSP!F38</f>
        <v>0</v>
      </c>
      <c r="G38" s="10">
        <f>TO_EHG!G38+TO_CO!G38+TO_BF!G38+TO_GW!G38+TO_RPI!G38+TO_PF!G38+TO_BKBPB!G38+TO_CL!G38+TO_BNG!G38+TO_LBB!G38+TO_CPP!G38+TO_GTL!G38+TO_NSP!G38</f>
        <v>0</v>
      </c>
      <c r="H38" s="10">
        <f>TO_EHG!H38+TO_CO!H38+TO_BF!H38+TO_GW!H38+TO_RPI!H38+TO_PF!H38+TO_BKBPB!H38+TO_CL!H38+TO_BNG!H38+TO_LBB!H38+TO_CPP!H38+TO_GTL!H38+TO_NSP!H38</f>
        <v>0</v>
      </c>
      <c r="I38" s="10">
        <f>TO_EHG!I38+TO_CO!I38+TO_BF!I38+TO_GW!I38+TO_RPI!I38+TO_PF!I38+TO_BKBPB!I38+TO_CL!I38+TO_BNG!I38+TO_LBB!I38+TO_CPP!I38+TO_GTL!I38+TO_NSP!I38</f>
        <v>0</v>
      </c>
      <c r="J38" s="10">
        <f>TO_EHG!J38+TO_CO!J38+TO_BF!J38+TO_GW!J38+TO_RPI!J38+TO_PF!J38+TO_BKBPB!J38+TO_CL!J38+TO_BNG!J38+TO_LBB!J38+TO_CPP!J38+TO_GTL!J38+TO_NSP!J38</f>
        <v>0</v>
      </c>
      <c r="K38" s="10">
        <f>TO_EHG!K38+TO_CO!K38+TO_BF!K38+TO_GW!K38+TO_RPI!K38+TO_PF!K38+TO_BKBPB!K38+TO_CL!K38+TO_BNG!K38+TO_LBB!K38+TO_CPP!K38+TO_GTL!K38+TO_NSP!K38</f>
        <v>0</v>
      </c>
      <c r="L38" s="10">
        <f>TO_EHG!L38+TO_CO!L38+TO_BF!L38+TO_GW!L38+TO_RPI!L38+TO_PF!L38+TO_BKBPB!L38+TO_CL!L38+TO_BNG!L38+TO_LBB!L38+TO_CPP!L38+TO_GTL!L38+TO_NSP!L38</f>
        <v>0</v>
      </c>
      <c r="M38" s="10">
        <f>TO_EHG!M38+TO_CO!M38+TO_BF!M38+TO_GW!M38+TO_RPI!M38+TO_PF!M38+TO_BKBPB!M38+TO_CL!M38+TO_BNG!M38+TO_LBB!M38+TO_CPP!M38+TO_GTL!M38+TO_NSP!M38</f>
        <v>0</v>
      </c>
      <c r="N38" s="10">
        <f>TO_EHG!N38+TO_CO!N38+TO_BF!N38+TO_GW!N38+TO_RPI!N38+TO_PF!N38+TO_BKBPB!N38+TO_CL!N38+TO_BNG!N38+TO_LBB!N38+TO_CPP!N38+TO_GTL!N38+TO_NSP!N38</f>
        <v>0</v>
      </c>
      <c r="O38" s="10">
        <f>TO_EHG!O38+TO_CO!O38+TO_BF!O38+TO_GW!O38+TO_RPI!O38+TO_PF!O38+TO_BKBPB!O38+TO_CL!O38+TO_BNG!O38+TO_LBB!O38+TO_CPP!O38+TO_GTL!O38+TO_NSP!O38</f>
        <v>0</v>
      </c>
      <c r="P38" s="10">
        <f>TO_EHG!P38+TO_CO!P38+TO_BF!P38+TO_GW!P38+TO_RPI!P38+TO_PF!P38+TO_BKBPB!P38+TO_CL!P38+TO_BNG!P38+TO_LBB!P38+TO_CPP!P38+TO_GTL!P38+TO_NSP!P38</f>
        <v>0</v>
      </c>
      <c r="Q38" s="10">
        <f>TO_EHG!Q38+TO_CO!Q38+TO_BF!Q38+TO_GW!Q38+TO_RPI!Q38+TO_PF!Q38+TO_BKBPB!Q38+TO_CL!Q38+TO_BNG!Q38+TO_LBB!Q38+TO_CPP!Q38+TO_GTL!Q38+TO_NSP!Q38</f>
        <v>0</v>
      </c>
      <c r="R38" s="10">
        <f>TO_EHG!R38+TO_CO!R38+TO_BF!R38+TO_GW!R38+TO_RPI!R38+TO_PF!R38+TO_BKBPB!R38+TO_CL!R38+TO_BNG!R38+TO_LBB!R38+TO_CPP!R38+TO_GTL!R38+TO_NSP!R38</f>
        <v>0</v>
      </c>
      <c r="S38" s="10">
        <f>TO_EHG!S38+TO_CO!S38+TO_BF!S38+TO_GW!S38+TO_RPI!S38+TO_PF!S38+TO_BKBPB!S38+TO_CL!S38+TO_BNG!S38+TO_LBB!S38+TO_CPP!S38+TO_GTL!S38+TO_NSP!S38</f>
        <v>0</v>
      </c>
      <c r="T38" s="10">
        <f>TO_EHG!T38+TO_CO!T38+TO_BF!T38+TO_GW!T38+TO_RPI!T38+TO_PF!T38+TO_BKBPB!T38+TO_CL!T38+TO_BNG!T38+TO_LBB!T38+TO_CPP!T38+TO_GTL!T38+TO_NSP!T38</f>
        <v>0</v>
      </c>
      <c r="U38" s="10">
        <f>TO_EHG!U38+TO_CO!U38+TO_BF!U38+TO_GW!U38+TO_RPI!U38+TO_PF!U38+TO_BKBPB!U38+TO_CL!U38+TO_BNG!U38+TO_LBB!U38+TO_CPP!U38+TO_GTL!U38+TO_NSP!U38</f>
        <v>0</v>
      </c>
      <c r="V38" s="10">
        <f>TO_EHG!V38+TO_CO!V38+TO_BF!V38+TO_GW!V38+TO_RPI!V38+TO_PF!V38+TO_BKBPB!V38+TO_CL!V38+TO_BNG!V38+TO_LBB!V38+TO_CPP!V38+TO_GTL!V38+TO_NSP!V38</f>
        <v>0</v>
      </c>
      <c r="W38" s="10">
        <f>TO_EHG!W38+TO_CO!W38+TO_BF!W38+TO_GW!W38+TO_RPI!W38+TO_PF!W38+TO_BKBPB!W38+TO_CL!W38+TO_BNG!W38+TO_LBB!W38+TO_CPP!W38+TO_GTL!W38+TO_NSP!W38</f>
        <v>0</v>
      </c>
      <c r="X38" s="10">
        <f>TO_EHG!X38+TO_CO!X38+TO_BF!X38+TO_GW!X38+TO_RPI!X38+TO_PF!X38+TO_BKBPB!X38+TO_CL!X38+TO_BNG!X38+TO_LBB!X38+TO_CPP!X38+TO_GTL!X38+TO_NSP!X38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TO_EHG!C39+TO_CO!C39+TO_BF!C39+TO_GW!C39+TO_RPI!C39+TO_PF!C39+TO_BKBPB!C39+TO_CL!C39+TO_BNG!C39+TO_LBB!C39+TO_CPP!C39+TO_GTL!C39+TO_NSP!C39</f>
        <v>0</v>
      </c>
      <c r="D39" s="10">
        <f>TO_EHG!D39+TO_CO!D39+TO_BF!D39+TO_GW!D39+TO_RPI!D39+TO_PF!D39+TO_BKBPB!D39+TO_CL!D39+TO_BNG!D39+TO_LBB!D39+TO_CPP!D39+TO_GTL!D39+TO_NSP!D39</f>
        <v>0</v>
      </c>
      <c r="E39" s="10">
        <f>TO_EHG!E39+TO_CO!E39+TO_BF!E39+TO_GW!E39+TO_RPI!E39+TO_PF!E39+TO_BKBPB!E39+TO_CL!E39+TO_BNG!E39+TO_LBB!E39+TO_CPP!E39+TO_GTL!E39+TO_NSP!E39</f>
        <v>0</v>
      </c>
      <c r="F39" s="10">
        <f>TO_EHG!F39+TO_CO!F39+TO_BF!F39+TO_GW!F39+TO_RPI!F39+TO_PF!F39+TO_BKBPB!F39+TO_CL!F39+TO_BNG!F39+TO_LBB!F39+TO_CPP!F39+TO_GTL!F39+TO_NSP!F39</f>
        <v>0</v>
      </c>
      <c r="G39" s="10">
        <f>TO_EHG!G39+TO_CO!G39+TO_BF!G39+TO_GW!G39+TO_RPI!G39+TO_PF!G39+TO_BKBPB!G39+TO_CL!G39+TO_BNG!G39+TO_LBB!G39+TO_CPP!G39+TO_GTL!G39+TO_NSP!G39</f>
        <v>0</v>
      </c>
      <c r="H39" s="10">
        <f>TO_EHG!H39+TO_CO!H39+TO_BF!H39+TO_GW!H39+TO_RPI!H39+TO_PF!H39+TO_BKBPB!H39+TO_CL!H39+TO_BNG!H39+TO_LBB!H39+TO_CPP!H39+TO_GTL!H39+TO_NSP!H39</f>
        <v>0</v>
      </c>
      <c r="I39" s="10">
        <f>TO_EHG!I39+TO_CO!I39+TO_BF!I39+TO_GW!I39+TO_RPI!I39+TO_PF!I39+TO_BKBPB!I39+TO_CL!I39+TO_BNG!I39+TO_LBB!I39+TO_CPP!I39+TO_GTL!I39+TO_NSP!I39</f>
        <v>0</v>
      </c>
      <c r="J39" s="10">
        <f>TO_EHG!J39+TO_CO!J39+TO_BF!J39+TO_GW!J39+TO_RPI!J39+TO_PF!J39+TO_BKBPB!J39+TO_CL!J39+TO_BNG!J39+TO_LBB!J39+TO_CPP!J39+TO_GTL!J39+TO_NSP!J39</f>
        <v>0</v>
      </c>
      <c r="K39" s="10">
        <f>TO_EHG!K39+TO_CO!K39+TO_BF!K39+TO_GW!K39+TO_RPI!K39+TO_PF!K39+TO_BKBPB!K39+TO_CL!K39+TO_BNG!K39+TO_LBB!K39+TO_CPP!K39+TO_GTL!K39+TO_NSP!K39</f>
        <v>0</v>
      </c>
      <c r="L39" s="10">
        <f>TO_EHG!L39+TO_CO!L39+TO_BF!L39+TO_GW!L39+TO_RPI!L39+TO_PF!L39+TO_BKBPB!L39+TO_CL!L39+TO_BNG!L39+TO_LBB!L39+TO_CPP!L39+TO_GTL!L39+TO_NSP!L39</f>
        <v>0</v>
      </c>
      <c r="M39" s="10">
        <f>TO_EHG!M39+TO_CO!M39+TO_BF!M39+TO_GW!M39+TO_RPI!M39+TO_PF!M39+TO_BKBPB!M39+TO_CL!M39+TO_BNG!M39+TO_LBB!M39+TO_CPP!M39+TO_GTL!M39+TO_NSP!M39</f>
        <v>0</v>
      </c>
      <c r="N39" s="10">
        <f>TO_EHG!N39+TO_CO!N39+TO_BF!N39+TO_GW!N39+TO_RPI!N39+TO_PF!N39+TO_BKBPB!N39+TO_CL!N39+TO_BNG!N39+TO_LBB!N39+TO_CPP!N39+TO_GTL!N39+TO_NSP!N39</f>
        <v>0</v>
      </c>
      <c r="O39" s="10">
        <f>TO_EHG!O39+TO_CO!O39+TO_BF!O39+TO_GW!O39+TO_RPI!O39+TO_PF!O39+TO_BKBPB!O39+TO_CL!O39+TO_BNG!O39+TO_LBB!O39+TO_CPP!O39+TO_GTL!O39+TO_NSP!O39</f>
        <v>0</v>
      </c>
      <c r="P39" s="10">
        <f>TO_EHG!P39+TO_CO!P39+TO_BF!P39+TO_GW!P39+TO_RPI!P39+TO_PF!P39+TO_BKBPB!P39+TO_CL!P39+TO_BNG!P39+TO_LBB!P39+TO_CPP!P39+TO_GTL!P39+TO_NSP!P39</f>
        <v>0</v>
      </c>
      <c r="Q39" s="10">
        <f>TO_EHG!Q39+TO_CO!Q39+TO_BF!Q39+TO_GW!Q39+TO_RPI!Q39+TO_PF!Q39+TO_BKBPB!Q39+TO_CL!Q39+TO_BNG!Q39+TO_LBB!Q39+TO_CPP!Q39+TO_GTL!Q39+TO_NSP!Q39</f>
        <v>0</v>
      </c>
      <c r="R39" s="10">
        <f>TO_EHG!R39+TO_CO!R39+TO_BF!R39+TO_GW!R39+TO_RPI!R39+TO_PF!R39+TO_BKBPB!R39+TO_CL!R39+TO_BNG!R39+TO_LBB!R39+TO_CPP!R39+TO_GTL!R39+TO_NSP!R39</f>
        <v>0</v>
      </c>
      <c r="S39" s="10">
        <f>TO_EHG!S39+TO_CO!S39+TO_BF!S39+TO_GW!S39+TO_RPI!S39+TO_PF!S39+TO_BKBPB!S39+TO_CL!S39+TO_BNG!S39+TO_LBB!S39+TO_CPP!S39+TO_GTL!S39+TO_NSP!S39</f>
        <v>0</v>
      </c>
      <c r="T39" s="10">
        <f>TO_EHG!T39+TO_CO!T39+TO_BF!T39+TO_GW!T39+TO_RPI!T39+TO_PF!T39+TO_BKBPB!T39+TO_CL!T39+TO_BNG!T39+TO_LBB!T39+TO_CPP!T39+TO_GTL!T39+TO_NSP!T39</f>
        <v>0</v>
      </c>
      <c r="U39" s="10">
        <f>TO_EHG!U39+TO_CO!U39+TO_BF!U39+TO_GW!U39+TO_RPI!U39+TO_PF!U39+TO_BKBPB!U39+TO_CL!U39+TO_BNG!U39+TO_LBB!U39+TO_CPP!U39+TO_GTL!U39+TO_NSP!U39</f>
        <v>0</v>
      </c>
      <c r="V39" s="10">
        <f>TO_EHG!V39+TO_CO!V39+TO_BF!V39+TO_GW!V39+TO_RPI!V39+TO_PF!V39+TO_BKBPB!V39+TO_CL!V39+TO_BNG!V39+TO_LBB!V39+TO_CPP!V39+TO_GTL!V39+TO_NSP!V39</f>
        <v>0</v>
      </c>
      <c r="W39" s="10">
        <f>TO_EHG!W39+TO_CO!W39+TO_BF!W39+TO_GW!W39+TO_RPI!W39+TO_PF!W39+TO_BKBPB!W39+TO_CL!W39+TO_BNG!W39+TO_LBB!W39+TO_CPP!W39+TO_GTL!W39+TO_NSP!W39</f>
        <v>0</v>
      </c>
      <c r="X39" s="10">
        <f>TO_EHG!X39+TO_CO!X39+TO_BF!X39+TO_GW!X39+TO_RPI!X39+TO_PF!X39+TO_BKBPB!X39+TO_CL!X39+TO_BNG!X39+TO_LBB!X39+TO_CPP!X39+TO_GTL!X39+TO_NSP!X39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TO_EHG!C40+TO_CO!C40+TO_BF!C40+TO_GW!C40+TO_RPI!C40+TO_PF!C40+TO_BKBPB!C40+TO_CL!C40+TO_BNG!C40+TO_LBB!C40+TO_CPP!C40+TO_GTL!C40+TO_NSP!C40</f>
        <v>849.88108340498707</v>
      </c>
      <c r="D40" s="10">
        <f>TO_EHG!D40+TO_CO!D40+TO_BF!D40+TO_GW!D40+TO_RPI!D40+TO_PF!D40+TO_BKBPB!D40+TO_CL!D40+TO_BNG!D40+TO_LBB!D40+TO_CPP!D40+TO_GTL!D40+TO_NSP!D40</f>
        <v>658.17858985382634</v>
      </c>
      <c r="E40" s="10">
        <f>TO_EHG!E40+TO_CO!E40+TO_BF!E40+TO_GW!E40+TO_RPI!E40+TO_PF!E40+TO_BKBPB!E40+TO_CL!E40+TO_BNG!E40+TO_LBB!E40+TO_CPP!E40+TO_GTL!E40+TO_NSP!E40</f>
        <v>546.35210662080817</v>
      </c>
      <c r="F40" s="10">
        <f>TO_EHG!F40+TO_CO!F40+TO_BF!F40+TO_GW!F40+TO_RPI!F40+TO_PF!F40+TO_BKBPB!F40+TO_CL!F40+TO_BNG!F40+TO_LBB!F40+TO_CPP!F40+TO_GTL!F40+TO_NSP!F40</f>
        <v>750.83473774720539</v>
      </c>
      <c r="G40" s="10">
        <f>TO_EHG!G40+TO_CO!G40+TO_BF!G40+TO_GW!G40+TO_RPI!G40+TO_PF!G40+TO_BKBPB!G40+TO_CL!G40+TO_BNG!G40+TO_LBB!G40+TO_CPP!G40+TO_GTL!G40+TO_NSP!G40</f>
        <v>829.64582975064491</v>
      </c>
      <c r="H40" s="10">
        <f>TO_EHG!H40+TO_CO!H40+TO_BF!H40+TO_GW!H40+TO_RPI!H40+TO_PF!H40+TO_BKBPB!H40+TO_CL!H40+TO_BNG!H40+TO_LBB!H40+TO_CPP!H40+TO_GTL!H40+TO_NSP!H40</f>
        <v>909.52184006878747</v>
      </c>
      <c r="I40" s="10">
        <f>TO_EHG!I40+TO_CO!I40+TO_BF!I40+TO_GW!I40+TO_RPI!I40+TO_PF!I40+TO_BKBPB!I40+TO_CL!I40+TO_BNG!I40+TO_LBB!I40+TO_CPP!I40+TO_GTL!I40+TO_NSP!I40</f>
        <v>911.65184866723985</v>
      </c>
      <c r="J40" s="10">
        <f>TO_EHG!J40+TO_CO!J40+TO_BF!J40+TO_GW!J40+TO_RPI!J40+TO_PF!J40+TO_BKBPB!J40+TO_CL!J40+TO_BNG!J40+TO_LBB!J40+TO_CPP!J40+TO_GTL!J40+TO_NSP!J40</f>
        <v>765.14282029234744</v>
      </c>
      <c r="K40" s="10">
        <f>TO_EHG!K40+TO_CO!K40+TO_BF!K40+TO_GW!K40+TO_RPI!K40+TO_PF!K40+TO_BKBPB!K40+TO_CL!K40+TO_BNG!K40+TO_LBB!K40+TO_CPP!K40+TO_GTL!K40+TO_NSP!K40</f>
        <v>768.22390369733444</v>
      </c>
      <c r="L40" s="10">
        <f>TO_EHG!L40+TO_CO!L40+TO_BF!L40+TO_GW!L40+TO_RPI!L40+TO_PF!L40+TO_BKBPB!L40+TO_CL!L40+TO_BNG!L40+TO_LBB!L40+TO_CPP!L40+TO_GTL!L40+TO_NSP!L40</f>
        <v>803.14325021496131</v>
      </c>
      <c r="M40" s="10">
        <f>TO_EHG!M40+TO_CO!M40+TO_BF!M40+TO_GW!M40+TO_RPI!M40+TO_PF!M40+TO_BKBPB!M40+TO_CL!M40+TO_BNG!M40+TO_LBB!M40+TO_CPP!M40+TO_GTL!M40+TO_NSP!M40</f>
        <v>993.14514187446252</v>
      </c>
      <c r="N40" s="10">
        <f>TO_EHG!N40+TO_CO!N40+TO_BF!N40+TO_GW!N40+TO_RPI!N40+TO_PF!N40+TO_BKBPB!N40+TO_CL!N40+TO_BNG!N40+TO_LBB!N40+TO_CPP!N40+TO_GTL!N40+TO_NSP!N40</f>
        <v>812.38658641444533</v>
      </c>
      <c r="O40" s="10">
        <f>TO_EHG!O40+TO_CO!O40+TO_BF!O40+TO_GW!O40+TO_RPI!O40+TO_PF!O40+TO_BKBPB!O40+TO_CL!O40+TO_BNG!O40+TO_LBB!O40+TO_CPP!O40+TO_GTL!O40+TO_NSP!O40</f>
        <v>934.60395528804804</v>
      </c>
      <c r="P40" s="10">
        <f>TO_EHG!P40+TO_CO!P40+TO_BF!P40+TO_GW!P40+TO_RPI!P40+TO_PF!P40+TO_BKBPB!P40+TO_CL!P40+TO_BNG!P40+TO_LBB!P40+TO_CPP!P40+TO_GTL!P40+TO_NSP!P40</f>
        <v>1162.6062768701629</v>
      </c>
      <c r="Q40" s="10">
        <f>TO_EHG!Q40+TO_CO!Q40+TO_BF!Q40+TO_GW!Q40+TO_RPI!Q40+TO_PF!Q40+TO_BKBPB!Q40+TO_CL!Q40+TO_BNG!Q40+TO_LBB!Q40+TO_CPP!Q40+TO_GTL!Q40+TO_NSP!Q40</f>
        <v>1002.388478073947</v>
      </c>
      <c r="R40" s="10">
        <f>TO_EHG!R40+TO_CO!R40+TO_BF!R40+TO_GW!R40+TO_RPI!R40+TO_PF!R40+TO_BKBPB!R40+TO_CL!R40+TO_BNG!R40+TO_LBB!R40+TO_CPP!R40+TO_GTL!R40+TO_NSP!R40</f>
        <v>1191.363370593293</v>
      </c>
      <c r="S40" s="10">
        <f>TO_EHG!S40+TO_CO!S40+TO_BF!S40+TO_GW!S40+TO_RPI!S40+TO_PF!S40+TO_BKBPB!S40+TO_CL!S40+TO_BNG!S40+TO_LBB!S40+TO_CPP!S40+TO_GTL!S40+TO_NSP!S40</f>
        <v>1270.4452278589849</v>
      </c>
      <c r="T40" s="10">
        <f>TO_EHG!T40+TO_CO!T40+TO_BF!T40+TO_GW!T40+TO_RPI!T40+TO_PF!T40+TO_BKBPB!T40+TO_CL!T40+TO_BNG!T40+TO_LBB!T40+TO_CPP!T40+TO_GTL!T40+TO_NSP!T40</f>
        <v>1397.3818572656919</v>
      </c>
      <c r="U40" s="10">
        <f>TO_EHG!U40+TO_CO!U40+TO_BF!U40+TO_GW!U40+TO_RPI!U40+TO_PF!U40+TO_BKBPB!U40+TO_CL!U40+TO_BNG!U40+TO_LBB!U40+TO_CPP!U40+TO_GTL!U40+TO_NSP!U40</f>
        <v>1470.5952708512471</v>
      </c>
      <c r="V40" s="10">
        <f>TO_EHG!V40+TO_CO!V40+TO_BF!V40+TO_GW!V40+TO_RPI!V40+TO_PF!V40+TO_BKBPB!V40+TO_CL!V40+TO_BNG!V40+TO_LBB!V40+TO_CPP!V40+TO_GTL!V40+TO_NSP!V40</f>
        <v>1382.676784178848</v>
      </c>
      <c r="W40" s="10">
        <f>TO_EHG!W40+TO_CO!W40+TO_BF!W40+TO_GW!W40+TO_RPI!W40+TO_PF!W40+TO_BKBPB!W40+TO_CL!W40+TO_BNG!W40+TO_LBB!W40+TO_CPP!W40+TO_GTL!W40+TO_NSP!W40</f>
        <v>604.32725709372312</v>
      </c>
      <c r="X40" s="10">
        <f>TO_EHG!X40+TO_CO!X40+TO_BF!X40+TO_GW!X40+TO_RPI!X40+TO_PF!X40+TO_BKBPB!X40+TO_CL!X40+TO_BNG!X40+TO_LBB!X40+TO_CPP!X40+TO_GTL!X40+TO_NSP!X40</f>
        <v>680.28486672398958</v>
      </c>
    </row>
    <row r="41" spans="1:24" ht="11.25" customHeight="1" x14ac:dyDescent="0.2">
      <c r="A41" s="41" t="s">
        <v>69</v>
      </c>
      <c r="B41" s="9" t="s">
        <v>70</v>
      </c>
      <c r="C41" s="10">
        <f>TO_EHG!C41+TO_CO!C41+TO_BF!C41+TO_GW!C41+TO_RPI!C41+TO_PF!C41+TO_BKBPB!C41+TO_CL!C41+TO_BNG!C41+TO_LBB!C41+TO_CPP!C41+TO_GTL!C41+TO_NSP!C41</f>
        <v>5.2307824591573508</v>
      </c>
      <c r="D41" s="10">
        <f>TO_EHG!D41+TO_CO!D41+TO_BF!D41+TO_GW!D41+TO_RPI!D41+TO_PF!D41+TO_BKBPB!D41+TO_CL!D41+TO_BNG!D41+TO_LBB!D41+TO_CPP!D41+TO_GTL!D41+TO_NSP!D41</f>
        <v>3.1384350816852971</v>
      </c>
      <c r="E41" s="10">
        <f>TO_EHG!E41+TO_CO!E41+TO_BF!E41+TO_GW!E41+TO_RPI!E41+TO_PF!E41+TO_BKBPB!E41+TO_CL!E41+TO_BNG!E41+TO_LBB!E41+TO_CPP!E41+TO_GTL!E41+TO_NSP!E41</f>
        <v>2.0922613929492688</v>
      </c>
      <c r="F41" s="10">
        <f>TO_EHG!F41+TO_CO!F41+TO_BF!F41+TO_GW!F41+TO_RPI!F41+TO_PF!F41+TO_BKBPB!F41+TO_CL!F41+TO_BNG!F41+TO_LBB!F41+TO_CPP!F41+TO_GTL!F41+TO_NSP!F41</f>
        <v>1.0461736887360269</v>
      </c>
      <c r="G41" s="10">
        <f>TO_EHG!G41+TO_CO!G41+TO_BF!G41+TO_GW!G41+TO_RPI!G41+TO_PF!G41+TO_BKBPB!G41+TO_CL!G41+TO_BNG!G41+TO_LBB!G41+TO_CPP!G41+TO_GTL!G41+TO_NSP!G41</f>
        <v>2.0899398108340499</v>
      </c>
      <c r="H41" s="10">
        <f>TO_EHG!H41+TO_CO!H41+TO_BF!H41+TO_GW!H41+TO_RPI!H41+TO_PF!H41+TO_BKBPB!H41+TO_CL!H41+TO_BNG!H41+TO_LBB!H41+TO_CPP!H41+TO_GTL!H41+TO_NSP!H41</f>
        <v>3.134823731728289</v>
      </c>
      <c r="I41" s="10">
        <f>TO_EHG!I41+TO_CO!I41+TO_BF!I41+TO_GW!I41+TO_RPI!I41+TO_PF!I41+TO_BKBPB!I41+TO_CL!I41+TO_BNG!I41+TO_LBB!I41+TO_CPP!I41+TO_GTL!I41+TO_NSP!I41</f>
        <v>2.0899398108340499</v>
      </c>
      <c r="J41" s="10">
        <f>TO_EHG!J41+TO_CO!J41+TO_BF!J41+TO_GW!J41+TO_RPI!J41+TO_PF!J41+TO_BKBPB!J41+TO_CL!J41+TO_BNG!J41+TO_LBB!J41+TO_CPP!J41+TO_GTL!J41+TO_NSP!J41</f>
        <v>2.0899398108340499</v>
      </c>
      <c r="K41" s="10">
        <f>TO_EHG!K41+TO_CO!K41+TO_BF!K41+TO_GW!K41+TO_RPI!K41+TO_PF!K41+TO_BKBPB!K41+TO_CL!K41+TO_BNG!K41+TO_LBB!K41+TO_CPP!K41+TO_GTL!K41+TO_NSP!K41</f>
        <v>2.0899398108340499</v>
      </c>
      <c r="L41" s="10">
        <f>TO_EHG!L41+TO_CO!L41+TO_BF!L41+TO_GW!L41+TO_RPI!L41+TO_PF!L41+TO_BKBPB!L41+TO_CL!L41+TO_BNG!L41+TO_LBB!L41+TO_CPP!L41+TO_GTL!L41+TO_NSP!L41</f>
        <v>0</v>
      </c>
      <c r="M41" s="10">
        <f>TO_EHG!M41+TO_CO!M41+TO_BF!M41+TO_GW!M41+TO_RPI!M41+TO_PF!M41+TO_BKBPB!M41+TO_CL!M41+TO_BNG!M41+TO_LBB!M41+TO_CPP!M41+TO_GTL!M41+TO_NSP!M41</f>
        <v>2.0899398108340499</v>
      </c>
      <c r="N41" s="10">
        <f>TO_EHG!N41+TO_CO!N41+TO_BF!N41+TO_GW!N41+TO_RPI!N41+TO_PF!N41+TO_BKBPB!N41+TO_CL!N41+TO_BNG!N41+TO_LBB!N41+TO_CPP!N41+TO_GTL!N41+TO_NSP!N41</f>
        <v>1.0449699054170249</v>
      </c>
      <c r="O41" s="10">
        <f>TO_EHG!O41+TO_CO!O41+TO_BF!O41+TO_GW!O41+TO_RPI!O41+TO_PF!O41+TO_BKBPB!O41+TO_CL!O41+TO_BNG!O41+TO_LBB!O41+TO_CPP!O41+TO_GTL!O41+TO_NSP!O41</f>
        <v>1.0449699054170249</v>
      </c>
      <c r="P41" s="10">
        <f>TO_EHG!P41+TO_CO!P41+TO_BF!P41+TO_GW!P41+TO_RPI!P41+TO_PF!P41+TO_BKBPB!P41+TO_CL!P41+TO_BNG!P41+TO_LBB!P41+TO_CPP!P41+TO_GTL!P41+TO_NSP!P41</f>
        <v>1.0449699054170249</v>
      </c>
      <c r="Q41" s="10">
        <f>TO_EHG!Q41+TO_CO!Q41+TO_BF!Q41+TO_GW!Q41+TO_RPI!Q41+TO_PF!Q41+TO_BKBPB!Q41+TO_CL!Q41+TO_BNG!Q41+TO_LBB!Q41+TO_CPP!Q41+TO_GTL!Q41+TO_NSP!Q41</f>
        <v>0</v>
      </c>
      <c r="R41" s="10">
        <f>TO_EHG!R41+TO_CO!R41+TO_BF!R41+TO_GW!R41+TO_RPI!R41+TO_PF!R41+TO_BKBPB!R41+TO_CL!R41+TO_BNG!R41+TO_LBB!R41+TO_CPP!R41+TO_GTL!R41+TO_NSP!R41</f>
        <v>0</v>
      </c>
      <c r="S41" s="10">
        <f>TO_EHG!S41+TO_CO!S41+TO_BF!S41+TO_GW!S41+TO_RPI!S41+TO_PF!S41+TO_BKBPB!S41+TO_CL!S41+TO_BNG!S41+TO_LBB!S41+TO_CPP!S41+TO_GTL!S41+TO_NSP!S41</f>
        <v>0</v>
      </c>
      <c r="T41" s="10">
        <f>TO_EHG!T41+TO_CO!T41+TO_BF!T41+TO_GW!T41+TO_RPI!T41+TO_PF!T41+TO_BKBPB!T41+TO_CL!T41+TO_BNG!T41+TO_LBB!T41+TO_CPP!T41+TO_GTL!T41+TO_NSP!T41</f>
        <v>0.27687016337059328</v>
      </c>
      <c r="U41" s="10">
        <f>TO_EHG!U41+TO_CO!U41+TO_BF!U41+TO_GW!U41+TO_RPI!U41+TO_PF!U41+TO_BKBPB!U41+TO_CL!U41+TO_BNG!U41+TO_LBB!U41+TO_CPP!U41+TO_GTL!U41+TO_NSP!U41</f>
        <v>0.22261392949269129</v>
      </c>
      <c r="V41" s="10">
        <f>TO_EHG!V41+TO_CO!V41+TO_BF!V41+TO_GW!V41+TO_RPI!V41+TO_PF!V41+TO_BKBPB!V41+TO_CL!V41+TO_BNG!V41+TO_LBB!V41+TO_CPP!V41+TO_GTL!V41+TO_NSP!V41</f>
        <v>0.19750644883920901</v>
      </c>
      <c r="W41" s="10">
        <f>TO_EHG!W41+TO_CO!W41+TO_BF!W41+TO_GW!W41+TO_RPI!W41+TO_PF!W41+TO_BKBPB!W41+TO_CL!W41+TO_BNG!W41+TO_LBB!W41+TO_CPP!W41+TO_GTL!W41+TO_NSP!W41</f>
        <v>0.2277730008598452</v>
      </c>
      <c r="X41" s="10">
        <f>TO_EHG!X41+TO_CO!X41+TO_BF!X41+TO_GW!X41+TO_RPI!X41+TO_PF!X41+TO_BKBPB!X41+TO_CL!X41+TO_BNG!X41+TO_LBB!X41+TO_CPP!X41+TO_GTL!X41+TO_NSP!X41</f>
        <v>0.15984522785898539</v>
      </c>
    </row>
    <row r="42" spans="1:24" ht="11.25" customHeight="1" x14ac:dyDescent="0.2">
      <c r="A42" s="41" t="s">
        <v>71</v>
      </c>
      <c r="B42" s="9" t="s">
        <v>72</v>
      </c>
      <c r="C42" s="10">
        <f>TO_EHG!C42+TO_CO!C42+TO_BF!C42+TO_GW!C42+TO_RPI!C42+TO_PF!C42+TO_BKBPB!C42+TO_CL!C42+TO_BNG!C42+TO_LBB!C42+TO_CPP!C42+TO_GTL!C42+TO_NSP!C42</f>
        <v>1058.6128116938951</v>
      </c>
      <c r="D42" s="10">
        <f>TO_EHG!D42+TO_CO!D42+TO_BF!D42+TO_GW!D42+TO_RPI!D42+TO_PF!D42+TO_BKBPB!D42+TO_CL!D42+TO_BNG!D42+TO_LBB!D42+TO_CPP!D42+TO_GTL!D42+TO_NSP!D42</f>
        <v>1047.984178847807</v>
      </c>
      <c r="E42" s="10">
        <f>TO_EHG!E42+TO_CO!E42+TO_BF!E42+TO_GW!E42+TO_RPI!E42+TO_PF!E42+TO_BKBPB!E42+TO_CL!E42+TO_BNG!E42+TO_LBB!E42+TO_CPP!E42+TO_GTL!E42+TO_NSP!E42</f>
        <v>1152.1447979363711</v>
      </c>
      <c r="F42" s="10">
        <f>TO_EHG!F42+TO_CO!F42+TO_BF!F42+TO_GW!F42+TO_RPI!F42+TO_PF!F42+TO_BKBPB!F42+TO_CL!F42+TO_BNG!F42+TO_LBB!F42+TO_CPP!F42+TO_GTL!F42+TO_NSP!F42</f>
        <v>1201.0366294067071</v>
      </c>
      <c r="G42" s="10">
        <f>TO_EHG!G42+TO_CO!G42+TO_BF!G42+TO_GW!G42+TO_RPI!G42+TO_PF!G42+TO_BKBPB!G42+TO_CL!G42+TO_BNG!G42+TO_LBB!G42+TO_CPP!G42+TO_GTL!G42+TO_NSP!G42</f>
        <v>1263.1783319002579</v>
      </c>
      <c r="H42" s="10">
        <f>TO_EHG!H42+TO_CO!H42+TO_BF!H42+TO_GW!H42+TO_RPI!H42+TO_PF!H42+TO_BKBPB!H42+TO_CL!H42+TO_BNG!H42+TO_LBB!H42+TO_CPP!H42+TO_GTL!H42+TO_NSP!H42</f>
        <v>1277.153912295787</v>
      </c>
      <c r="I42" s="10">
        <f>TO_EHG!I42+TO_CO!I42+TO_BF!I42+TO_GW!I42+TO_RPI!I42+TO_PF!I42+TO_BKBPB!I42+TO_CL!I42+TO_BNG!I42+TO_LBB!I42+TO_CPP!I42+TO_GTL!I42+TO_NSP!I42</f>
        <v>1114.8220980223559</v>
      </c>
      <c r="J42" s="10">
        <f>TO_EHG!J42+TO_CO!J42+TO_BF!J42+TO_GW!J42+TO_RPI!J42+TO_PF!J42+TO_BKBPB!J42+TO_CL!J42+TO_BNG!J42+TO_LBB!J42+TO_CPP!J42+TO_GTL!J42+TO_NSP!J42</f>
        <v>1125.5374032674119</v>
      </c>
      <c r="K42" s="10">
        <f>TO_EHG!K42+TO_CO!K42+TO_BF!K42+TO_GW!K42+TO_RPI!K42+TO_PF!K42+TO_BKBPB!K42+TO_CL!K42+TO_BNG!K42+TO_LBB!K42+TO_CPP!K42+TO_GTL!K42+TO_NSP!K42</f>
        <v>1209.611177987962</v>
      </c>
      <c r="L42" s="10">
        <f>TO_EHG!L42+TO_CO!L42+TO_BF!L42+TO_GW!L42+TO_RPI!L42+TO_PF!L42+TO_BKBPB!L42+TO_CL!L42+TO_BNG!L42+TO_LBB!L42+TO_CPP!L42+TO_GTL!L42+TO_NSP!L42</f>
        <v>1042.5145313843509</v>
      </c>
      <c r="M42" s="10">
        <f>TO_EHG!M42+TO_CO!M42+TO_BF!M42+TO_GW!M42+TO_RPI!M42+TO_PF!M42+TO_BKBPB!M42+TO_CL!M42+TO_BNG!M42+TO_LBB!M42+TO_CPP!M42+TO_GTL!M42+TO_NSP!M42</f>
        <v>1136.0466036113501</v>
      </c>
      <c r="N42" s="10">
        <f>TO_EHG!N42+TO_CO!N42+TO_BF!N42+TO_GW!N42+TO_RPI!N42+TO_PF!N42+TO_BKBPB!N42+TO_CL!N42+TO_BNG!N42+TO_LBB!N42+TO_CPP!N42+TO_GTL!N42+TO_NSP!N42</f>
        <v>1009.936027515047</v>
      </c>
      <c r="O42" s="10">
        <f>TO_EHG!O42+TO_CO!O42+TO_BF!O42+TO_GW!O42+TO_RPI!O42+TO_PF!O42+TO_BKBPB!O42+TO_CL!O42+TO_BNG!O42+TO_LBB!O42+TO_CPP!O42+TO_GTL!O42+TO_NSP!O42</f>
        <v>1280.022957867584</v>
      </c>
      <c r="P42" s="10">
        <f>TO_EHG!P42+TO_CO!P42+TO_BF!P42+TO_GW!P42+TO_RPI!P42+TO_PF!P42+TO_BKBPB!P42+TO_CL!P42+TO_BNG!P42+TO_LBB!P42+TO_CPP!P42+TO_GTL!P42+TO_NSP!P42</f>
        <v>1009.9359415305242</v>
      </c>
      <c r="Q42" s="10">
        <f>TO_EHG!Q42+TO_CO!Q42+TO_BF!Q42+TO_GW!Q42+TO_RPI!Q42+TO_PF!Q42+TO_BKBPB!Q42+TO_CL!Q42+TO_BNG!Q42+TO_LBB!Q42+TO_CPP!Q42+TO_GTL!Q42+TO_NSP!Q42</f>
        <v>1441.8649183147031</v>
      </c>
      <c r="R42" s="10">
        <f>TO_EHG!R42+TO_CO!R42+TO_BF!R42+TO_GW!R42+TO_RPI!R42+TO_PF!R42+TO_BKBPB!R42+TO_CL!R42+TO_BNG!R42+TO_LBB!R42+TO_CPP!R42+TO_GTL!R42+TO_NSP!R42</f>
        <v>1417.6937231298368</v>
      </c>
      <c r="S42" s="10">
        <f>TO_EHG!S42+TO_CO!S42+TO_BF!S42+TO_GW!S42+TO_RPI!S42+TO_PF!S42+TO_BKBPB!S42+TO_CL!S42+TO_BNG!S42+TO_LBB!S42+TO_CPP!S42+TO_GTL!S42+TO_NSP!S42</f>
        <v>1332.5690455717968</v>
      </c>
      <c r="T42" s="10">
        <f>TO_EHG!T42+TO_CO!T42+TO_BF!T42+TO_GW!T42+TO_RPI!T42+TO_PF!T42+TO_BKBPB!T42+TO_CL!T42+TO_BNG!T42+TO_LBB!T42+TO_CPP!T42+TO_GTL!T42+TO_NSP!T42</f>
        <v>1561.70154772141</v>
      </c>
      <c r="U42" s="10">
        <f>TO_EHG!U42+TO_CO!U42+TO_BF!U42+TO_GW!U42+TO_RPI!U42+TO_PF!U42+TO_BKBPB!U42+TO_CL!U42+TO_BNG!U42+TO_LBB!U42+TO_CPP!U42+TO_GTL!U42+TO_NSP!U42</f>
        <v>1242.4924333619945</v>
      </c>
      <c r="V42" s="10">
        <f>TO_EHG!V42+TO_CO!V42+TO_BF!V42+TO_GW!V42+TO_RPI!V42+TO_PF!V42+TO_BKBPB!V42+TO_CL!V42+TO_BNG!V42+TO_LBB!V42+TO_CPP!V42+TO_GTL!V42+TO_NSP!V42</f>
        <v>1262.0858125537402</v>
      </c>
      <c r="W42" s="10">
        <f>TO_EHG!W42+TO_CO!W42+TO_BF!W42+TO_GW!W42+TO_RPI!W42+TO_PF!W42+TO_BKBPB!W42+TO_CL!W42+TO_BNG!W42+TO_LBB!W42+TO_CPP!W42+TO_GTL!W42+TO_NSP!W42</f>
        <v>1129.5087704213242</v>
      </c>
      <c r="X42" s="10">
        <f>TO_EHG!X42+TO_CO!X42+TO_BF!X42+TO_GW!X42+TO_RPI!X42+TO_PF!X42+TO_BKBPB!X42+TO_CL!X42+TO_BNG!X42+TO_LBB!X42+TO_CPP!X42+TO_GTL!X42+TO_NSP!X42</f>
        <v>860.23215821152189</v>
      </c>
    </row>
    <row r="43" spans="1:24" ht="11.25" customHeight="1" x14ac:dyDescent="0.2">
      <c r="A43" s="41" t="s">
        <v>73</v>
      </c>
      <c r="B43" s="9" t="s">
        <v>74</v>
      </c>
      <c r="C43" s="10">
        <f>TO_EHG!C43+TO_CO!C43+TO_BF!C43+TO_GW!C43+TO_RPI!C43+TO_PF!C43+TO_BKBPB!C43+TO_CL!C43+TO_BNG!C43+TO_LBB!C43+TO_CPP!C43+TO_GTL!C43+TO_NSP!C43</f>
        <v>3926.4837489251931</v>
      </c>
      <c r="D43" s="10">
        <f>TO_EHG!D43+TO_CO!D43+TO_BF!D43+TO_GW!D43+TO_RPI!D43+TO_PF!D43+TO_BKBPB!D43+TO_CL!D43+TO_BNG!D43+TO_LBB!D43+TO_CPP!D43+TO_GTL!D43+TO_NSP!D43</f>
        <v>4717.1620808254511</v>
      </c>
      <c r="E43" s="10">
        <f>TO_EHG!E43+TO_CO!E43+TO_BF!E43+TO_GW!E43+TO_RPI!E43+TO_PF!E43+TO_BKBPB!E43+TO_CL!E43+TO_BNG!E43+TO_LBB!E43+TO_CPP!E43+TO_GTL!E43+TO_NSP!E43</f>
        <v>4995.5552880481509</v>
      </c>
      <c r="F43" s="10">
        <f>TO_EHG!F43+TO_CO!F43+TO_BF!F43+TO_GW!F43+TO_RPI!F43+TO_PF!F43+TO_BKBPB!F43+TO_CL!F43+TO_BNG!F43+TO_LBB!F43+TO_CPP!F43+TO_GTL!F43+TO_NSP!F43</f>
        <v>5128.0250214961297</v>
      </c>
      <c r="G43" s="10">
        <f>TO_EHG!G43+TO_CO!G43+TO_BF!G43+TO_GW!G43+TO_RPI!G43+TO_PF!G43+TO_BKBPB!G43+TO_CL!G43+TO_BNG!G43+TO_LBB!G43+TO_CPP!G43+TO_GTL!G43+TO_NSP!G43</f>
        <v>4929.3205503009449</v>
      </c>
      <c r="H43" s="10">
        <f>TO_EHG!H43+TO_CO!H43+TO_BF!H43+TO_GW!H43+TO_RPI!H43+TO_PF!H43+TO_BKBPB!H43+TO_CL!H43+TO_BNG!H43+TO_LBB!H43+TO_CPP!H43+TO_GTL!H43+TO_NSP!H43</f>
        <v>5196.3296646603612</v>
      </c>
      <c r="I43" s="10">
        <f>TO_EHG!I43+TO_CO!I43+TO_BF!I43+TO_GW!I43+TO_RPI!I43+TO_PF!I43+TO_BKBPB!I43+TO_CL!I43+TO_BNG!I43+TO_LBB!I43+TO_CPP!I43+TO_GTL!I43+TO_NSP!I43</f>
        <v>5239.944625967325</v>
      </c>
      <c r="J43" s="10">
        <f>TO_EHG!J43+TO_CO!J43+TO_BF!J43+TO_GW!J43+TO_RPI!J43+TO_PF!J43+TO_BKBPB!J43+TO_CL!J43+TO_BNG!J43+TO_LBB!J43+TO_CPP!J43+TO_GTL!J43+TO_NSP!J43</f>
        <v>4759.2911435941523</v>
      </c>
      <c r="K43" s="10">
        <f>TO_EHG!K43+TO_CO!K43+TO_BF!K43+TO_GW!K43+TO_RPI!K43+TO_PF!K43+TO_BKBPB!K43+TO_CL!K43+TO_BNG!K43+TO_LBB!K43+TO_CPP!K43+TO_GTL!K43+TO_NSP!K43</f>
        <v>4666.857695614789</v>
      </c>
      <c r="L43" s="10">
        <f>TO_EHG!L43+TO_CO!L43+TO_BF!L43+TO_GW!L43+TO_RPI!L43+TO_PF!L43+TO_BKBPB!L43+TO_CL!L43+TO_BNG!L43+TO_LBB!L43+TO_CPP!L43+TO_GTL!L43+TO_NSP!L43</f>
        <v>3913.0122957867579</v>
      </c>
      <c r="M43" s="10">
        <f>TO_EHG!M43+TO_CO!M43+TO_BF!M43+TO_GW!M43+TO_RPI!M43+TO_PF!M43+TO_BKBPB!M43+TO_CL!M43+TO_BNG!M43+TO_LBB!M43+TO_CPP!M43+TO_GTL!M43+TO_NSP!M43</f>
        <v>4022.9053310404129</v>
      </c>
      <c r="N43" s="10">
        <f>TO_EHG!N43+TO_CO!N43+TO_BF!N43+TO_GW!N43+TO_RPI!N43+TO_PF!N43+TO_BKBPB!N43+TO_CL!N43+TO_BNG!N43+TO_LBB!N43+TO_CPP!N43+TO_GTL!N43+TO_NSP!N43</f>
        <v>3672.6855546001721</v>
      </c>
      <c r="O43" s="10">
        <f>TO_EHG!O43+TO_CO!O43+TO_BF!O43+TO_GW!O43+TO_RPI!O43+TO_PF!O43+TO_BKBPB!O43+TO_CL!O43+TO_BNG!O43+TO_LBB!O43+TO_CPP!O43+TO_GTL!O43+TO_NSP!O43</f>
        <v>3976.6886500429919</v>
      </c>
      <c r="P43" s="10">
        <f>TO_EHG!P43+TO_CO!P43+TO_BF!P43+TO_GW!P43+TO_RPI!P43+TO_PF!P43+TO_BKBPB!P43+TO_CL!P43+TO_BNG!P43+TO_LBB!P43+TO_CPP!P43+TO_GTL!P43+TO_NSP!P43</f>
        <v>5544.9747205502999</v>
      </c>
      <c r="Q43" s="10">
        <f>TO_EHG!Q43+TO_CO!Q43+TO_BF!Q43+TO_GW!Q43+TO_RPI!Q43+TO_PF!Q43+TO_BKBPB!Q43+TO_CL!Q43+TO_BNG!Q43+TO_LBB!Q43+TO_CPP!Q43+TO_GTL!Q43+TO_NSP!Q43</f>
        <v>4996.5367153912293</v>
      </c>
      <c r="R43" s="10">
        <f>TO_EHG!R43+TO_CO!R43+TO_BF!R43+TO_GW!R43+TO_RPI!R43+TO_PF!R43+TO_BKBPB!R43+TO_CL!R43+TO_BNG!R43+TO_LBB!R43+TO_CPP!R43+TO_GTL!R43+TO_NSP!R43</f>
        <v>6269.036027515046</v>
      </c>
      <c r="S43" s="10">
        <f>TO_EHG!S43+TO_CO!S43+TO_BF!S43+TO_GW!S43+TO_RPI!S43+TO_PF!S43+TO_BKBPB!S43+TO_CL!S43+TO_BNG!S43+TO_LBB!S43+TO_CPP!S43+TO_GTL!S43+TO_NSP!S43</f>
        <v>5848.9777300085989</v>
      </c>
      <c r="T43" s="10">
        <f>TO_EHG!T43+TO_CO!T43+TO_BF!T43+TO_GW!T43+TO_RPI!T43+TO_PF!T43+TO_BKBPB!T43+TO_CL!T43+TO_BNG!T43+TO_LBB!T43+TO_CPP!T43+TO_GTL!T43+TO_NSP!T43</f>
        <v>6095.067153912295</v>
      </c>
      <c r="U43" s="10">
        <f>TO_EHG!U43+TO_CO!U43+TO_BF!U43+TO_GW!U43+TO_RPI!U43+TO_PF!U43+TO_BKBPB!U43+TO_CL!U43+TO_BNG!U43+TO_LBB!U43+TO_CPP!U43+TO_GTL!U43+TO_NSP!U43</f>
        <v>5364.8672398968183</v>
      </c>
      <c r="V43" s="10">
        <f>TO_EHG!V43+TO_CO!V43+TO_BF!V43+TO_GW!V43+TO_RPI!V43+TO_PF!V43+TO_BKBPB!V43+TO_CL!V43+TO_BNG!V43+TO_LBB!V43+TO_CPP!V43+TO_GTL!V43+TO_NSP!V43</f>
        <v>4738.6918314703344</v>
      </c>
      <c r="W43" s="10">
        <f>TO_EHG!W43+TO_CO!W43+TO_BF!W43+TO_GW!W43+TO_RPI!W43+TO_PF!W43+TO_BKBPB!W43+TO_CL!W43+TO_BNG!W43+TO_LBB!W43+TO_CPP!W43+TO_GTL!W43+TO_NSP!W43</f>
        <v>4912.5836629406704</v>
      </c>
      <c r="X43" s="10">
        <f>TO_EHG!X43+TO_CO!X43+TO_BF!X43+TO_GW!X43+TO_RPI!X43+TO_PF!X43+TO_BKBPB!X43+TO_CL!X43+TO_BNG!X43+TO_LBB!X43+TO_CPP!X43+TO_GTL!X43+TO_NSP!X43</f>
        <v>4478.9048151332754</v>
      </c>
    </row>
    <row r="44" spans="1:24" ht="11.25" customHeight="1" x14ac:dyDescent="0.2">
      <c r="A44" s="41" t="s">
        <v>75</v>
      </c>
      <c r="B44" s="9" t="s">
        <v>76</v>
      </c>
      <c r="C44" s="10">
        <f>TO_EHG!C44+TO_CO!C44+TO_BF!C44+TO_GW!C44+TO_RPI!C44+TO_PF!C44+TO_BKBPB!C44+TO_CL!C44+TO_BNG!C44+TO_LBB!C44+TO_CPP!C44+TO_GTL!C44+TO_NSP!C44</f>
        <v>2915.0760103181424</v>
      </c>
      <c r="D44" s="10">
        <f>TO_EHG!D44+TO_CO!D44+TO_BF!D44+TO_GW!D44+TO_RPI!D44+TO_PF!D44+TO_BKBPB!D44+TO_CL!D44+TO_BNG!D44+TO_LBB!D44+TO_CPP!D44+TO_GTL!D44+TO_NSP!D44</f>
        <v>2616.9103181427349</v>
      </c>
      <c r="E44" s="10">
        <f>TO_EHG!E44+TO_CO!E44+TO_BF!E44+TO_GW!E44+TO_RPI!E44+TO_PF!E44+TO_BKBPB!E44+TO_CL!E44+TO_BNG!E44+TO_LBB!E44+TO_CPP!E44+TO_GTL!E44+TO_NSP!E44</f>
        <v>2352.5174548581253</v>
      </c>
      <c r="F44" s="10">
        <f>TO_EHG!F44+TO_CO!F44+TO_BF!F44+TO_GW!F44+TO_RPI!F44+TO_PF!F44+TO_BKBPB!F44+TO_CL!F44+TO_BNG!F44+TO_LBB!F44+TO_CPP!F44+TO_GTL!F44+TO_NSP!F44</f>
        <v>2311.025193465176</v>
      </c>
      <c r="G44" s="10">
        <f>TO_EHG!G44+TO_CO!G44+TO_BF!G44+TO_GW!G44+TO_RPI!G44+TO_PF!G44+TO_BKBPB!G44+TO_CL!G44+TO_BNG!G44+TO_LBB!G44+TO_CPP!G44+TO_GTL!G44+TO_NSP!G44</f>
        <v>2850.007394668959</v>
      </c>
      <c r="H44" s="10">
        <f>TO_EHG!H44+TO_CO!H44+TO_BF!H44+TO_GW!H44+TO_RPI!H44+TO_PF!H44+TO_BKBPB!H44+TO_CL!H44+TO_BNG!H44+TO_LBB!H44+TO_CPP!H44+TO_GTL!H44+TO_NSP!H44</f>
        <v>2939.280137575236</v>
      </c>
      <c r="I44" s="10">
        <f>TO_EHG!I44+TO_CO!I44+TO_BF!I44+TO_GW!I44+TO_RPI!I44+TO_PF!I44+TO_BKBPB!I44+TO_CL!I44+TO_BNG!I44+TO_LBB!I44+TO_CPP!I44+TO_GTL!I44+TO_NSP!I44</f>
        <v>2954.6388650042986</v>
      </c>
      <c r="J44" s="10">
        <f>TO_EHG!J44+TO_CO!J44+TO_BF!J44+TO_GW!J44+TO_RPI!J44+TO_PF!J44+TO_BKBPB!J44+TO_CL!J44+TO_BNG!J44+TO_LBB!J44+TO_CPP!J44+TO_GTL!J44+TO_NSP!J44</f>
        <v>2505.0157351676689</v>
      </c>
      <c r="K44" s="10">
        <f>TO_EHG!K44+TO_CO!K44+TO_BF!K44+TO_GW!K44+TO_RPI!K44+TO_PF!K44+TO_BKBPB!K44+TO_CL!K44+TO_BNG!K44+TO_LBB!K44+TO_CPP!K44+TO_GTL!K44+TO_NSP!K44</f>
        <v>2658.832502149613</v>
      </c>
      <c r="L44" s="10">
        <f>TO_EHG!L44+TO_CO!L44+TO_BF!L44+TO_GW!L44+TO_RPI!L44+TO_PF!L44+TO_BKBPB!L44+TO_CL!L44+TO_BNG!L44+TO_LBB!L44+TO_CPP!L44+TO_GTL!L44+TO_NSP!L44</f>
        <v>2026.3686156491826</v>
      </c>
      <c r="M44" s="10">
        <f>TO_EHG!M44+TO_CO!M44+TO_BF!M44+TO_GW!M44+TO_RPI!M44+TO_PF!M44+TO_BKBPB!M44+TO_CL!M44+TO_BNG!M44+TO_LBB!M44+TO_CPP!M44+TO_GTL!M44+TO_NSP!M44</f>
        <v>2100.8884780739459</v>
      </c>
      <c r="N44" s="10">
        <f>TO_EHG!N44+TO_CO!N44+TO_BF!N44+TO_GW!N44+TO_RPI!N44+TO_PF!N44+TO_BKBPB!N44+TO_CL!N44+TO_BNG!N44+TO_LBB!N44+TO_CPP!N44+TO_GTL!N44+TO_NSP!N44</f>
        <v>2435.2728288907997</v>
      </c>
      <c r="O44" s="10">
        <f>TO_EHG!O44+TO_CO!O44+TO_BF!O44+TO_GW!O44+TO_RPI!O44+TO_PF!O44+TO_BKBPB!O44+TO_CL!O44+TO_BNG!O44+TO_LBB!O44+TO_CPP!O44+TO_GTL!O44+TO_NSP!O44</f>
        <v>2617.750988822012</v>
      </c>
      <c r="P44" s="10">
        <f>TO_EHG!P44+TO_CO!P44+TO_BF!P44+TO_GW!P44+TO_RPI!P44+TO_PF!P44+TO_BKBPB!P44+TO_CL!P44+TO_BNG!P44+TO_LBB!P44+TO_CPP!P44+TO_GTL!P44+TO_NSP!P44</f>
        <v>2351.1989681857258</v>
      </c>
      <c r="Q44" s="10">
        <f>TO_EHG!Q44+TO_CO!Q44+TO_BF!Q44+TO_GW!Q44+TO_RPI!Q44+TO_PF!Q44+TO_BKBPB!Q44+TO_CL!Q44+TO_BNG!Q44+TO_LBB!Q44+TO_CPP!Q44+TO_GTL!Q44+TO_NSP!Q44</f>
        <v>2386.5482373172831</v>
      </c>
      <c r="R44" s="10">
        <f>TO_EHG!R44+TO_CO!R44+TO_BF!R44+TO_GW!R44+TO_RPI!R44+TO_PF!R44+TO_BKBPB!R44+TO_CL!R44+TO_BNG!R44+TO_LBB!R44+TO_CPP!R44+TO_GTL!R44+TO_NSP!R44</f>
        <v>2386.5482373172831</v>
      </c>
      <c r="S44" s="10">
        <f>TO_EHG!S44+TO_CO!S44+TO_BF!S44+TO_GW!S44+TO_RPI!S44+TO_PF!S44+TO_BKBPB!S44+TO_CL!S44+TO_BNG!S44+TO_LBB!S44+TO_CPP!S44+TO_GTL!S44+TO_NSP!S44</f>
        <v>2555.6510748065348</v>
      </c>
      <c r="T44" s="10">
        <f>TO_EHG!T44+TO_CO!T44+TO_BF!T44+TO_GW!T44+TO_RPI!T44+TO_PF!T44+TO_BKBPB!T44+TO_CL!T44+TO_BNG!T44+TO_LBB!T44+TO_CPP!T44+TO_GTL!T44+TO_NSP!T44</f>
        <v>2526.7288048151331</v>
      </c>
      <c r="U44" s="10">
        <f>TO_EHG!U44+TO_CO!U44+TO_BF!U44+TO_GW!U44+TO_RPI!U44+TO_PF!U44+TO_BKBPB!U44+TO_CL!U44+TO_BNG!U44+TO_LBB!U44+TO_CPP!U44+TO_GTL!U44+TO_NSP!U44</f>
        <v>2508.6280309544281</v>
      </c>
      <c r="V44" s="10">
        <f>TO_EHG!V44+TO_CO!V44+TO_BF!V44+TO_GW!V44+TO_RPI!V44+TO_PF!V44+TO_BKBPB!V44+TO_CL!V44+TO_BNG!V44+TO_LBB!V44+TO_CPP!V44+TO_GTL!V44+TO_NSP!V44</f>
        <v>2019.2758383490971</v>
      </c>
      <c r="W44" s="10">
        <f>TO_EHG!W44+TO_CO!W44+TO_BF!W44+TO_GW!W44+TO_RPI!W44+TO_PF!W44+TO_BKBPB!W44+TO_CL!W44+TO_BNG!W44+TO_LBB!W44+TO_CPP!W44+TO_GTL!W44+TO_NSP!W44</f>
        <v>2307.859931212382</v>
      </c>
      <c r="X44" s="10">
        <f>TO_EHG!X44+TO_CO!X44+TO_BF!X44+TO_GW!X44+TO_RPI!X44+TO_PF!X44+TO_BKBPB!X44+TO_CL!X44+TO_BNG!X44+TO_LBB!X44+TO_CPP!X44+TO_GTL!X44+TO_NSP!X44</f>
        <v>2363.5693035253648</v>
      </c>
    </row>
    <row r="45" spans="1:24" ht="11.25" customHeight="1" x14ac:dyDescent="0.2">
      <c r="A45" s="41" t="s">
        <v>77</v>
      </c>
      <c r="B45" s="9" t="s">
        <v>78</v>
      </c>
      <c r="C45" s="10">
        <f>TO_EHG!C45+TO_CO!C45+TO_BF!C45+TO_GW!C45+TO_RPI!C45+TO_PF!C45+TO_BKBPB!C45+TO_CL!C45+TO_BNG!C45+TO_LBB!C45+TO_CPP!C45+TO_GTL!C45+TO_NSP!C45</f>
        <v>42.247033533963886</v>
      </c>
      <c r="D45" s="10">
        <f>TO_EHG!D45+TO_CO!D45+TO_BF!D45+TO_GW!D45+TO_RPI!D45+TO_PF!D45+TO_BKBPB!D45+TO_CL!D45+TO_BNG!D45+TO_LBB!D45+TO_CPP!D45+TO_GTL!D45+TO_NSP!D45</f>
        <v>23.043852106620811</v>
      </c>
      <c r="E45" s="10">
        <f>TO_EHG!E45+TO_CO!E45+TO_BF!E45+TO_GW!E45+TO_RPI!E45+TO_PF!E45+TO_BKBPB!E45+TO_CL!E45+TO_BNG!E45+TO_LBB!E45+TO_CPP!E45+TO_GTL!E45+TO_NSP!E45</f>
        <v>28.804815133276009</v>
      </c>
      <c r="F45" s="10">
        <f>TO_EHG!F45+TO_CO!F45+TO_BF!F45+TO_GW!F45+TO_RPI!F45+TO_PF!F45+TO_BKBPB!F45+TO_CL!F45+TO_BNG!F45+TO_LBB!F45+TO_CPP!F45+TO_GTL!F45+TO_NSP!F45</f>
        <v>32.645485812553737</v>
      </c>
      <c r="G45" s="10">
        <f>TO_EHG!G45+TO_CO!G45+TO_BF!G45+TO_GW!G45+TO_RPI!G45+TO_PF!G45+TO_BKBPB!G45+TO_CL!G45+TO_BNG!G45+TO_LBB!G45+TO_CPP!G45+TO_GTL!G45+TO_NSP!G45</f>
        <v>33.597248495270847</v>
      </c>
      <c r="H45" s="10">
        <f>TO_EHG!H45+TO_CO!H45+TO_BF!H45+TO_GW!H45+TO_RPI!H45+TO_PF!H45+TO_BKBPB!H45+TO_CL!H45+TO_BNG!H45+TO_LBB!H45+TO_CPP!H45+TO_GTL!H45+TO_NSP!H45</f>
        <v>33.597248495270847</v>
      </c>
      <c r="I45" s="10">
        <f>TO_EHG!I45+TO_CO!I45+TO_BF!I45+TO_GW!I45+TO_RPI!I45+TO_PF!I45+TO_BKBPB!I45+TO_CL!I45+TO_BNG!I45+TO_LBB!I45+TO_CPP!I45+TO_GTL!I45+TO_NSP!I45</f>
        <v>32.637317282889079</v>
      </c>
      <c r="J45" s="10">
        <f>TO_EHG!J45+TO_CO!J45+TO_BF!J45+TO_GW!J45+TO_RPI!J45+TO_PF!J45+TO_BKBPB!J45+TO_CL!J45+TO_BNG!J45+TO_LBB!J45+TO_CPP!J45+TO_GTL!J45+TO_NSP!J45</f>
        <v>22.91006018916595</v>
      </c>
      <c r="K45" s="10">
        <f>TO_EHG!K45+TO_CO!K45+TO_BF!K45+TO_GW!K45+TO_RPI!K45+TO_PF!K45+TO_BKBPB!K45+TO_CL!K45+TO_BNG!K45+TO_LBB!K45+TO_CPP!K45+TO_GTL!K45+TO_NSP!K45</f>
        <v>21.868701633705928</v>
      </c>
      <c r="L45" s="10">
        <f>TO_EHG!L45+TO_CO!L45+TO_BF!L45+TO_GW!L45+TO_RPI!L45+TO_PF!L45+TO_BKBPB!L45+TO_CL!L45+TO_BNG!L45+TO_LBB!L45+TO_CPP!L45+TO_GTL!L45+TO_NSP!L45</f>
        <v>21.868701633705928</v>
      </c>
      <c r="M45" s="10">
        <f>TO_EHG!M45+TO_CO!M45+TO_BF!M45+TO_GW!M45+TO_RPI!M45+TO_PF!M45+TO_BKBPB!M45+TO_CL!M45+TO_BNG!M45+TO_LBB!M45+TO_CPP!M45+TO_GTL!M45+TO_NSP!M45</f>
        <v>30.199656061908851</v>
      </c>
      <c r="N45" s="10">
        <f>TO_EHG!N45+TO_CO!N45+TO_BF!N45+TO_GW!N45+TO_RPI!N45+TO_PF!N45+TO_BKBPB!N45+TO_CL!N45+TO_BNG!N45+TO_LBB!N45+TO_CPP!N45+TO_GTL!N45+TO_NSP!N45</f>
        <v>14.57919174548581</v>
      </c>
      <c r="O45" s="10">
        <f>TO_EHG!O45+TO_CO!O45+TO_BF!O45+TO_GW!O45+TO_RPI!O45+TO_PF!O45+TO_BKBPB!O45+TO_CL!O45+TO_BNG!O45+TO_LBB!O45+TO_CPP!O45+TO_GTL!O45+TO_NSP!O45</f>
        <v>17.703267411865859</v>
      </c>
      <c r="P45" s="10">
        <f>TO_EHG!P45+TO_CO!P45+TO_BF!P45+TO_GW!P45+TO_RPI!P45+TO_PF!P45+TO_BKBPB!P45+TO_CL!P45+TO_BNG!P45+TO_LBB!P45+TO_CPP!P45+TO_GTL!P45+TO_NSP!P45</f>
        <v>13.53774720550301</v>
      </c>
      <c r="Q45" s="10">
        <f>TO_EHG!Q45+TO_CO!Q45+TO_BF!Q45+TO_GW!Q45+TO_RPI!Q45+TO_PF!Q45+TO_BKBPB!Q45+TO_CL!Q45+TO_BNG!Q45+TO_LBB!Q45+TO_CPP!Q45+TO_GTL!Q45+TO_NSP!Q45</f>
        <v>17.703267411865859</v>
      </c>
      <c r="R45" s="10">
        <f>TO_EHG!R45+TO_CO!R45+TO_BF!R45+TO_GW!R45+TO_RPI!R45+TO_PF!R45+TO_BKBPB!R45+TO_CL!R45+TO_BNG!R45+TO_LBB!R45+TO_CPP!R45+TO_GTL!R45+TO_NSP!R45</f>
        <v>27.075580395528799</v>
      </c>
      <c r="S45" s="10">
        <f>TO_EHG!S45+TO_CO!S45+TO_BF!S45+TO_GW!S45+TO_RPI!S45+TO_PF!S45+TO_BKBPB!S45+TO_CL!S45+TO_BNG!S45+TO_LBB!S45+TO_CPP!S45+TO_GTL!S45+TO_NSP!S45</f>
        <v>24.99286328460877</v>
      </c>
      <c r="T45" s="10">
        <f>TO_EHG!T45+TO_CO!T45+TO_BF!T45+TO_GW!T45+TO_RPI!T45+TO_PF!T45+TO_BKBPB!T45+TO_CL!T45+TO_BNG!T45+TO_LBB!T45+TO_CPP!T45+TO_GTL!T45+TO_NSP!T45</f>
        <v>17.02424763542562</v>
      </c>
      <c r="U45" s="10">
        <f>TO_EHG!U45+TO_CO!U45+TO_BF!U45+TO_GW!U45+TO_RPI!U45+TO_PF!U45+TO_BKBPB!U45+TO_CL!U45+TO_BNG!U45+TO_LBB!U45+TO_CPP!U45+TO_GTL!U45+TO_NSP!U45</f>
        <v>17.02424763542562</v>
      </c>
      <c r="V45" s="10">
        <f>TO_EHG!V45+TO_CO!V45+TO_BF!V45+TO_GW!V45+TO_RPI!V45+TO_PF!V45+TO_BKBPB!V45+TO_CL!V45+TO_BNG!V45+TO_LBB!V45+TO_CPP!V45+TO_GTL!V45+TO_NSP!V45</f>
        <v>7.9081685296646604</v>
      </c>
      <c r="W45" s="10">
        <f>TO_EHG!W45+TO_CO!W45+TO_BF!W45+TO_GW!W45+TO_RPI!W45+TO_PF!W45+TO_BKBPB!W45+TO_CL!W45+TO_BNG!W45+TO_LBB!W45+TO_CPP!W45+TO_GTL!W45+TO_NSP!W45</f>
        <v>12.557867583834909</v>
      </c>
      <c r="X45" s="10">
        <f>TO_EHG!X45+TO_CO!X45+TO_BF!X45+TO_GW!X45+TO_RPI!X45+TO_PF!X45+TO_BKBPB!X45+TO_CL!X45+TO_BNG!X45+TO_LBB!X45+TO_CPP!X45+TO_GTL!X45+TO_NSP!X45</f>
        <v>4.5299226139294921</v>
      </c>
    </row>
    <row r="46" spans="1:24" ht="11.25" customHeight="1" x14ac:dyDescent="0.2">
      <c r="A46" s="41" t="s">
        <v>79</v>
      </c>
      <c r="B46" s="9" t="s">
        <v>80</v>
      </c>
      <c r="C46" s="10">
        <f>TO_EHG!C46+TO_CO!C46+TO_BF!C46+TO_GW!C46+TO_RPI!C46+TO_PF!C46+TO_BKBPB!C46+TO_CL!C46+TO_BNG!C46+TO_LBB!C46+TO_CPP!C46+TO_GTL!C46+TO_NSP!C46</f>
        <v>133.4623387790198</v>
      </c>
      <c r="D46" s="10">
        <f>TO_EHG!D46+TO_CO!D46+TO_BF!D46+TO_GW!D46+TO_RPI!D46+TO_PF!D46+TO_BKBPB!D46+TO_CL!D46+TO_BNG!D46+TO_LBB!D46+TO_CPP!D46+TO_GTL!D46+TO_NSP!D46</f>
        <v>112.3387790197764</v>
      </c>
      <c r="E46" s="10">
        <f>TO_EHG!E46+TO_CO!E46+TO_BF!E46+TO_GW!E46+TO_RPI!E46+TO_PF!E46+TO_BKBPB!E46+TO_CL!E46+TO_BNG!E46+TO_LBB!E46+TO_CPP!E46+TO_GTL!E46+TO_NSP!E46</f>
        <v>152.66552020636291</v>
      </c>
      <c r="F46" s="10">
        <f>TO_EHG!F46+TO_CO!F46+TO_BF!F46+TO_GW!F46+TO_RPI!F46+TO_PF!F46+TO_BKBPB!F46+TO_CL!F46+TO_BNG!F46+TO_LBB!F46+TO_CPP!F46+TO_GTL!F46+TO_NSP!F46</f>
        <v>120.0200343938091</v>
      </c>
      <c r="G46" s="10">
        <f>TO_EHG!G46+TO_CO!G46+TO_BF!G46+TO_GW!G46+TO_RPI!G46+TO_PF!G46+TO_BKBPB!G46+TO_CL!G46+TO_BNG!G46+TO_LBB!G46+TO_CPP!G46+TO_GTL!G46+TO_NSP!G46</f>
        <v>147.82794496990539</v>
      </c>
      <c r="H46" s="10">
        <f>TO_EHG!H46+TO_CO!H46+TO_BF!H46+TO_GW!H46+TO_RPI!H46+TO_PF!H46+TO_BKBPB!H46+TO_CL!H46+TO_BNG!H46+TO_LBB!H46+TO_CPP!H46+TO_GTL!H46+TO_NSP!H46</f>
        <v>128.62949269131559</v>
      </c>
      <c r="I46" s="10">
        <f>TO_EHG!I46+TO_CO!I46+TO_BF!I46+TO_GW!I46+TO_RPI!I46+TO_PF!I46+TO_BKBPB!I46+TO_CL!I46+TO_BNG!I46+TO_LBB!I46+TO_CPP!I46+TO_GTL!I46+TO_NSP!I46</f>
        <v>142.06844368013759</v>
      </c>
      <c r="J46" s="10">
        <f>TO_EHG!J46+TO_CO!J46+TO_BF!J46+TO_GW!J46+TO_RPI!J46+TO_PF!J46+TO_BKBPB!J46+TO_CL!J46+TO_BNG!J46+TO_LBB!J46+TO_CPP!J46+TO_GTL!J46+TO_NSP!J46</f>
        <v>120.3783319002579</v>
      </c>
      <c r="K46" s="10">
        <f>TO_EHG!K46+TO_CO!K46+TO_BF!K46+TO_GW!K46+TO_RPI!K46+TO_PF!K46+TO_BKBPB!K46+TO_CL!K46+TO_BNG!K46+TO_LBB!K46+TO_CPP!K46+TO_GTL!K46+TO_NSP!K46</f>
        <v>166.52338779019769</v>
      </c>
      <c r="L46" s="10">
        <f>TO_EHG!L46+TO_CO!L46+TO_BF!L46+TO_GW!L46+TO_RPI!L46+TO_PF!L46+TO_BKBPB!L46+TO_CL!L46+TO_BNG!L46+TO_LBB!L46+TO_CPP!L46+TO_GTL!L46+TO_NSP!L46</f>
        <v>126.3972484952708</v>
      </c>
      <c r="M46" s="10">
        <f>TO_EHG!M46+TO_CO!M46+TO_BF!M46+TO_GW!M46+TO_RPI!M46+TO_PF!M46+TO_BKBPB!M46+TO_CL!M46+TO_BNG!M46+TO_LBB!M46+TO_CPP!M46+TO_GTL!M46+TO_NSP!M46</f>
        <v>123.3877901977644</v>
      </c>
      <c r="N46" s="10">
        <f>TO_EHG!N46+TO_CO!N46+TO_BF!N46+TO_GW!N46+TO_RPI!N46+TO_PF!N46+TO_BKBPB!N46+TO_CL!N46+TO_BNG!N46+TO_LBB!N46+TO_CPP!N46+TO_GTL!N46+TO_NSP!N46</f>
        <v>135.42562338779021</v>
      </c>
      <c r="O46" s="10">
        <f>TO_EHG!O46+TO_CO!O46+TO_BF!O46+TO_GW!O46+TO_RPI!O46+TO_PF!O46+TO_BKBPB!O46+TO_CL!O46+TO_BNG!O46+TO_LBB!O46+TO_CPP!O46+TO_GTL!O46+TO_NSP!O46</f>
        <v>135.42562338779021</v>
      </c>
      <c r="P46" s="10">
        <f>TO_EHG!P46+TO_CO!P46+TO_BF!P46+TO_GW!P46+TO_RPI!P46+TO_PF!P46+TO_BKBPB!P46+TO_CL!P46+TO_BNG!P46+TO_LBB!P46+TO_CPP!P46+TO_GTL!P46+TO_NSP!P46</f>
        <v>102.3215821152193</v>
      </c>
      <c r="Q46" s="10">
        <f>TO_EHG!Q46+TO_CO!Q46+TO_BF!Q46+TO_GW!Q46+TO_RPI!Q46+TO_PF!Q46+TO_BKBPB!Q46+TO_CL!Q46+TO_BNG!Q46+TO_LBB!Q46+TO_CPP!Q46+TO_GTL!Q46+TO_NSP!Q46</f>
        <v>66.208082545141863</v>
      </c>
      <c r="R46" s="10">
        <f>TO_EHG!R46+TO_CO!R46+TO_BF!R46+TO_GW!R46+TO_RPI!R46+TO_PF!R46+TO_BKBPB!R46+TO_CL!R46+TO_BNG!R46+TO_LBB!R46+TO_CPP!R46+TO_GTL!R46+TO_NSP!R46</f>
        <v>131.41298366294069</v>
      </c>
      <c r="S46" s="10">
        <f>TO_EHG!S46+TO_CO!S46+TO_BF!S46+TO_GW!S46+TO_RPI!S46+TO_PF!S46+TO_BKBPB!S46+TO_CL!S46+TO_BNG!S46+TO_LBB!S46+TO_CPP!S46+TO_GTL!S46+TO_NSP!S46</f>
        <v>121.381513327601</v>
      </c>
      <c r="T46" s="10">
        <f>TO_EHG!T46+TO_CO!T46+TO_BF!T46+TO_GW!T46+TO_RPI!T46+TO_PF!T46+TO_BKBPB!T46+TO_CL!T46+TO_BNG!T46+TO_LBB!T46+TO_CPP!T46+TO_GTL!T46+TO_NSP!T46</f>
        <v>136.46190885640581</v>
      </c>
      <c r="U46" s="10">
        <f>TO_EHG!U46+TO_CO!U46+TO_BF!U46+TO_GW!U46+TO_RPI!U46+TO_PF!U46+TO_BKBPB!U46+TO_CL!U46+TO_BNG!U46+TO_LBB!U46+TO_CPP!U46+TO_GTL!U46+TO_NSP!U46</f>
        <v>115.951418744626</v>
      </c>
      <c r="V46" s="10">
        <f>TO_EHG!V46+TO_CO!V46+TO_BF!V46+TO_GW!V46+TO_RPI!V46+TO_PF!V46+TO_BKBPB!V46+TO_CL!V46+TO_BNG!V46+TO_LBB!V46+TO_CPP!V46+TO_GTL!V46+TO_NSP!V46</f>
        <v>103.118056749785</v>
      </c>
      <c r="W46" s="10">
        <f>TO_EHG!W46+TO_CO!W46+TO_BF!W46+TO_GW!W46+TO_RPI!W46+TO_PF!W46+TO_BKBPB!W46+TO_CL!W46+TO_BNG!W46+TO_LBB!W46+TO_CPP!W46+TO_GTL!W46+TO_NSP!W46</f>
        <v>137.32863284608769</v>
      </c>
      <c r="X46" s="10">
        <f>TO_EHG!X46+TO_CO!X46+TO_BF!X46+TO_GW!X46+TO_RPI!X46+TO_PF!X46+TO_BKBPB!X46+TO_CL!X46+TO_BNG!X46+TO_LBB!X46+TO_CPP!X46+TO_GTL!X46+TO_NSP!X46</f>
        <v>53.856233877901971</v>
      </c>
    </row>
    <row r="47" spans="1:24" ht="11.25" customHeight="1" x14ac:dyDescent="0.2">
      <c r="A47" s="41" t="s">
        <v>81</v>
      </c>
      <c r="B47" s="9" t="s">
        <v>82</v>
      </c>
      <c r="C47" s="10">
        <f>TO_EHG!C47+TO_CO!C47+TO_BF!C47+TO_GW!C47+TO_RPI!C47+TO_PF!C47+TO_BKBPB!C47+TO_CL!C47+TO_BNG!C47+TO_LBB!C47+TO_CPP!C47+TO_GTL!C47+TO_NSP!C47</f>
        <v>256.36285468615648</v>
      </c>
      <c r="D47" s="10">
        <f>TO_EHG!D47+TO_CO!D47+TO_BF!D47+TO_GW!D47+TO_RPI!D47+TO_PF!D47+TO_BKBPB!D47+TO_CL!D47+TO_BNG!D47+TO_LBB!D47+TO_CPP!D47+TO_GTL!D47+TO_NSP!D47</f>
        <v>417.66981943250215</v>
      </c>
      <c r="E47" s="10">
        <f>TO_EHG!E47+TO_CO!E47+TO_BF!E47+TO_GW!E47+TO_RPI!E47+TO_PF!E47+TO_BKBPB!E47+TO_CL!E47+TO_BNG!E47+TO_LBB!E47+TO_CPP!E47+TO_GTL!E47+TO_NSP!E47</f>
        <v>385.02441960447123</v>
      </c>
      <c r="F47" s="10">
        <f>TO_EHG!F47+TO_CO!F47+TO_BF!F47+TO_GW!F47+TO_RPI!F47+TO_PF!F47+TO_BKBPB!F47+TO_CL!F47+TO_BNG!F47+TO_LBB!F47+TO_CPP!F47+TO_GTL!F47+TO_NSP!F47</f>
        <v>365.82115219260527</v>
      </c>
      <c r="G47" s="10">
        <f>TO_EHG!G47+TO_CO!G47+TO_BF!G47+TO_GW!G47+TO_RPI!G47+TO_PF!G47+TO_BKBPB!G47+TO_CL!G47+TO_BNG!G47+TO_LBB!G47+TO_CPP!G47+TO_GTL!G47+TO_NSP!G47</f>
        <v>405.08693035253651</v>
      </c>
      <c r="H47" s="10">
        <f>TO_EHG!H47+TO_CO!H47+TO_BF!H47+TO_GW!H47+TO_RPI!H47+TO_PF!H47+TO_BKBPB!H47+TO_CL!H47+TO_BNG!H47+TO_LBB!H47+TO_CPP!H47+TO_GTL!H47+TO_NSP!H47</f>
        <v>372.44961306964746</v>
      </c>
      <c r="I47" s="10">
        <f>TO_EHG!I47+TO_CO!I47+TO_BF!I47+TO_GW!I47+TO_RPI!I47+TO_PF!I47+TO_BKBPB!I47+TO_CL!I47+TO_BNG!I47+TO_LBB!I47+TO_CPP!I47+TO_GTL!I47+TO_NSP!I47</f>
        <v>327.33327601031806</v>
      </c>
      <c r="J47" s="10">
        <f>TO_EHG!J47+TO_CO!J47+TO_BF!J47+TO_GW!J47+TO_RPI!J47+TO_PF!J47+TO_BKBPB!J47+TO_CL!J47+TO_BNG!J47+TO_LBB!J47+TO_CPP!J47+TO_GTL!J47+TO_NSP!J47</f>
        <v>278.51814273430779</v>
      </c>
      <c r="K47" s="10">
        <f>TO_EHG!K47+TO_CO!K47+TO_BF!K47+TO_GW!K47+TO_RPI!K47+TO_PF!K47+TO_BKBPB!K47+TO_CL!K47+TO_BNG!K47+TO_LBB!K47+TO_CPP!K47+TO_GTL!K47+TO_NSP!K47</f>
        <v>284.10713671539122</v>
      </c>
      <c r="L47" s="10">
        <f>TO_EHG!L47+TO_CO!L47+TO_BF!L47+TO_GW!L47+TO_RPI!L47+TO_PF!L47+TO_BKBPB!L47+TO_CL!L47+TO_BNG!L47+TO_LBB!L47+TO_CPP!L47+TO_GTL!L47+TO_NSP!L47</f>
        <v>299.9426483233018</v>
      </c>
      <c r="M47" s="10">
        <f>TO_EHG!M47+TO_CO!M47+TO_BF!M47+TO_GW!M47+TO_RPI!M47+TO_PF!M47+TO_BKBPB!M47+TO_CL!M47+TO_BNG!M47+TO_LBB!M47+TO_CPP!M47+TO_GTL!M47+TO_NSP!M47</f>
        <v>242.18976784178849</v>
      </c>
      <c r="N47" s="10">
        <f>TO_EHG!N47+TO_CO!N47+TO_BF!N47+TO_GW!N47+TO_RPI!N47+TO_PF!N47+TO_BKBPB!N47+TO_CL!N47+TO_BNG!N47+TO_LBB!N47+TO_CPP!N47+TO_GTL!N47+TO_NSP!N47</f>
        <v>188.16276870163369</v>
      </c>
      <c r="O47" s="10">
        <f>TO_EHG!O47+TO_CO!O47+TO_BF!O47+TO_GW!O47+TO_RPI!O47+TO_PF!O47+TO_BKBPB!O47+TO_CL!O47+TO_BNG!O47+TO_LBB!O47+TO_CPP!O47+TO_GTL!O47+TO_NSP!O47</f>
        <v>151.8343078245916</v>
      </c>
      <c r="P47" s="10">
        <f>TO_EHG!P47+TO_CO!P47+TO_BF!P47+TO_GW!P47+TO_RPI!P47+TO_PF!P47+TO_BKBPB!P47+TO_CL!P47+TO_BNG!P47+TO_LBB!P47+TO_CPP!P47+TO_GTL!P47+TO_NSP!P47</f>
        <v>107.12235597592429</v>
      </c>
      <c r="Q47" s="10">
        <f>TO_EHG!Q47+TO_CO!Q47+TO_BF!Q47+TO_GW!Q47+TO_RPI!Q47+TO_PF!Q47+TO_BKBPB!Q47+TO_CL!Q47+TO_BNG!Q47+TO_LBB!Q47+TO_CPP!Q47+TO_GTL!Q47+TO_NSP!Q47</f>
        <v>108.9853826311264</v>
      </c>
      <c r="R47" s="10">
        <f>TO_EHG!R47+TO_CO!R47+TO_BF!R47+TO_GW!R47+TO_RPI!R47+TO_PF!R47+TO_BKBPB!R47+TO_CL!R47+TO_BNG!R47+TO_LBB!R47+TO_CPP!R47+TO_GTL!R47+TO_NSP!R47</f>
        <v>155.5603611349957</v>
      </c>
      <c r="S47" s="10">
        <f>TO_EHG!S47+TO_CO!S47+TO_BF!S47+TO_GW!S47+TO_RPI!S47+TO_PF!S47+TO_BKBPB!S47+TO_CL!S47+TO_BNG!S47+TO_LBB!S47+TO_CPP!S47+TO_GTL!S47+TO_NSP!S47</f>
        <v>152.76586414445401</v>
      </c>
      <c r="T47" s="10">
        <f>TO_EHG!T47+TO_CO!T47+TO_BF!T47+TO_GW!T47+TO_RPI!T47+TO_PF!T47+TO_BKBPB!T47+TO_CL!T47+TO_BNG!T47+TO_LBB!T47+TO_CPP!T47+TO_GTL!T47+TO_NSP!T47</f>
        <v>182.55141874462589</v>
      </c>
      <c r="U47" s="10">
        <f>TO_EHG!U47+TO_CO!U47+TO_BF!U47+TO_GW!U47+TO_RPI!U47+TO_PF!U47+TO_BKBPB!U47+TO_CL!U47+TO_BNG!U47+TO_LBB!U47+TO_CPP!U47+TO_GTL!U47+TO_NSP!U47</f>
        <v>122.5312123817713</v>
      </c>
      <c r="V47" s="10">
        <f>TO_EHG!V47+TO_CO!V47+TO_BF!V47+TO_GW!V47+TO_RPI!V47+TO_PF!V47+TO_BKBPB!V47+TO_CL!V47+TO_BNG!V47+TO_LBB!V47+TO_CPP!V47+TO_GTL!V47+TO_NSP!V47</f>
        <v>158.98546861564921</v>
      </c>
      <c r="W47" s="10">
        <f>TO_EHG!W47+TO_CO!W47+TO_BF!W47+TO_GW!W47+TO_RPI!W47+TO_PF!W47+TO_BKBPB!W47+TO_CL!W47+TO_BNG!W47+TO_LBB!W47+TO_CPP!W47+TO_GTL!W47+TO_NSP!W47</f>
        <v>176.5256233877902</v>
      </c>
      <c r="X47" s="10">
        <f>TO_EHG!X47+TO_CO!X47+TO_BF!X47+TO_GW!X47+TO_RPI!X47+TO_PF!X47+TO_BKBPB!X47+TO_CL!X47+TO_BNG!X47+TO_LBB!X47+TO_CPP!X47+TO_GTL!X47+TO_NSP!X47</f>
        <v>61.769561478933788</v>
      </c>
    </row>
    <row r="48" spans="1:24" ht="11.25" customHeight="1" x14ac:dyDescent="0.2">
      <c r="A48" s="41" t="s">
        <v>83</v>
      </c>
      <c r="B48" s="9" t="s">
        <v>84</v>
      </c>
      <c r="C48" s="10">
        <f>TO_EHG!C48+TO_CO!C48+TO_BF!C48+TO_GW!C48+TO_RPI!C48+TO_PF!C48+TO_BKBPB!C48+TO_CL!C48+TO_BNG!C48+TO_LBB!C48+TO_CPP!C48+TO_GTL!C48+TO_NSP!C48</f>
        <v>0</v>
      </c>
      <c r="D48" s="10">
        <f>TO_EHG!D48+TO_CO!D48+TO_BF!D48+TO_GW!D48+TO_RPI!D48+TO_PF!D48+TO_BKBPB!D48+TO_CL!D48+TO_BNG!D48+TO_LBB!D48+TO_CPP!D48+TO_GTL!D48+TO_NSP!D48</f>
        <v>0</v>
      </c>
      <c r="E48" s="10">
        <f>TO_EHG!E48+TO_CO!E48+TO_BF!E48+TO_GW!E48+TO_RPI!E48+TO_PF!E48+TO_BKBPB!E48+TO_CL!E48+TO_BNG!E48+TO_LBB!E48+TO_CPP!E48+TO_GTL!E48+TO_NSP!E48</f>
        <v>0</v>
      </c>
      <c r="F48" s="10">
        <f>TO_EHG!F48+TO_CO!F48+TO_BF!F48+TO_GW!F48+TO_RPI!F48+TO_PF!F48+TO_BKBPB!F48+TO_CL!F48+TO_BNG!F48+TO_LBB!F48+TO_CPP!F48+TO_GTL!F48+TO_NSP!F48</f>
        <v>0</v>
      </c>
      <c r="G48" s="10">
        <f>TO_EHG!G48+TO_CO!G48+TO_BF!G48+TO_GW!G48+TO_RPI!G48+TO_PF!G48+TO_BKBPB!G48+TO_CL!G48+TO_BNG!G48+TO_LBB!G48+TO_CPP!G48+TO_GTL!G48+TO_NSP!G48</f>
        <v>0</v>
      </c>
      <c r="H48" s="10">
        <f>TO_EHG!H48+TO_CO!H48+TO_BF!H48+TO_GW!H48+TO_RPI!H48+TO_PF!H48+TO_BKBPB!H48+TO_CL!H48+TO_BNG!H48+TO_LBB!H48+TO_CPP!H48+TO_GTL!H48+TO_NSP!H48</f>
        <v>0</v>
      </c>
      <c r="I48" s="10">
        <f>TO_EHG!I48+TO_CO!I48+TO_BF!I48+TO_GW!I48+TO_RPI!I48+TO_PF!I48+TO_BKBPB!I48+TO_CL!I48+TO_BNG!I48+TO_LBB!I48+TO_CPP!I48+TO_GTL!I48+TO_NSP!I48</f>
        <v>0</v>
      </c>
      <c r="J48" s="10">
        <f>TO_EHG!J48+TO_CO!J48+TO_BF!J48+TO_GW!J48+TO_RPI!J48+TO_PF!J48+TO_BKBPB!J48+TO_CL!J48+TO_BNG!J48+TO_LBB!J48+TO_CPP!J48+TO_GTL!J48+TO_NSP!J48</f>
        <v>0</v>
      </c>
      <c r="K48" s="10">
        <f>TO_EHG!K48+TO_CO!K48+TO_BF!K48+TO_GW!K48+TO_RPI!K48+TO_PF!K48+TO_BKBPB!K48+TO_CL!K48+TO_BNG!K48+TO_LBB!K48+TO_CPP!K48+TO_GTL!K48+TO_NSP!K48</f>
        <v>0</v>
      </c>
      <c r="L48" s="10">
        <f>TO_EHG!L48+TO_CO!L48+TO_BF!L48+TO_GW!L48+TO_RPI!L48+TO_PF!L48+TO_BKBPB!L48+TO_CL!L48+TO_BNG!L48+TO_LBB!L48+TO_CPP!L48+TO_GTL!L48+TO_NSP!L48</f>
        <v>0</v>
      </c>
      <c r="M48" s="10">
        <f>TO_EHG!M48+TO_CO!M48+TO_BF!M48+TO_GW!M48+TO_RPI!M48+TO_PF!M48+TO_BKBPB!M48+TO_CL!M48+TO_BNG!M48+TO_LBB!M48+TO_CPP!M48+TO_GTL!M48+TO_NSP!M48</f>
        <v>0</v>
      </c>
      <c r="N48" s="10">
        <f>TO_EHG!N48+TO_CO!N48+TO_BF!N48+TO_GW!N48+TO_RPI!N48+TO_PF!N48+TO_BKBPB!N48+TO_CL!N48+TO_BNG!N48+TO_LBB!N48+TO_CPP!N48+TO_GTL!N48+TO_NSP!N48</f>
        <v>0</v>
      </c>
      <c r="O48" s="10">
        <f>TO_EHG!O48+TO_CO!O48+TO_BF!O48+TO_GW!O48+TO_RPI!O48+TO_PF!O48+TO_BKBPB!O48+TO_CL!O48+TO_BNG!O48+TO_LBB!O48+TO_CPP!O48+TO_GTL!O48+TO_NSP!O48</f>
        <v>0</v>
      </c>
      <c r="P48" s="10">
        <f>TO_EHG!P48+TO_CO!P48+TO_BF!P48+TO_GW!P48+TO_RPI!P48+TO_PF!P48+TO_BKBPB!P48+TO_CL!P48+TO_BNG!P48+TO_LBB!P48+TO_CPP!P48+TO_GTL!P48+TO_NSP!P48</f>
        <v>0</v>
      </c>
      <c r="Q48" s="10">
        <f>TO_EHG!Q48+TO_CO!Q48+TO_BF!Q48+TO_GW!Q48+TO_RPI!Q48+TO_PF!Q48+TO_BKBPB!Q48+TO_CL!Q48+TO_BNG!Q48+TO_LBB!Q48+TO_CPP!Q48+TO_GTL!Q48+TO_NSP!Q48</f>
        <v>0</v>
      </c>
      <c r="R48" s="10">
        <f>TO_EHG!R48+TO_CO!R48+TO_BF!R48+TO_GW!R48+TO_RPI!R48+TO_PF!R48+TO_BKBPB!R48+TO_CL!R48+TO_BNG!R48+TO_LBB!R48+TO_CPP!R48+TO_GTL!R48+TO_NSP!R48</f>
        <v>0</v>
      </c>
      <c r="S48" s="10">
        <f>TO_EHG!S48+TO_CO!S48+TO_BF!S48+TO_GW!S48+TO_RPI!S48+TO_PF!S48+TO_BKBPB!S48+TO_CL!S48+TO_BNG!S48+TO_LBB!S48+TO_CPP!S48+TO_GTL!S48+TO_NSP!S48</f>
        <v>0</v>
      </c>
      <c r="T48" s="10">
        <f>TO_EHG!T48+TO_CO!T48+TO_BF!T48+TO_GW!T48+TO_RPI!T48+TO_PF!T48+TO_BKBPB!T48+TO_CL!T48+TO_BNG!T48+TO_LBB!T48+TO_CPP!T48+TO_GTL!T48+TO_NSP!T48</f>
        <v>0</v>
      </c>
      <c r="U48" s="10">
        <f>TO_EHG!U48+TO_CO!U48+TO_BF!U48+TO_GW!U48+TO_RPI!U48+TO_PF!U48+TO_BKBPB!U48+TO_CL!U48+TO_BNG!U48+TO_LBB!U48+TO_CPP!U48+TO_GTL!U48+TO_NSP!U48</f>
        <v>0</v>
      </c>
      <c r="V48" s="10">
        <f>TO_EHG!V48+TO_CO!V48+TO_BF!V48+TO_GW!V48+TO_RPI!V48+TO_PF!V48+TO_BKBPB!V48+TO_CL!V48+TO_BNG!V48+TO_LBB!V48+TO_CPP!V48+TO_GTL!V48+TO_NSP!V48</f>
        <v>0</v>
      </c>
      <c r="W48" s="10">
        <f>TO_EHG!W48+TO_CO!W48+TO_BF!W48+TO_GW!W48+TO_RPI!W48+TO_PF!W48+TO_BKBPB!W48+TO_CL!W48+TO_BNG!W48+TO_LBB!W48+TO_CPP!W48+TO_GTL!W48+TO_NSP!W48</f>
        <v>0</v>
      </c>
      <c r="X48" s="10">
        <f>TO_EHG!X48+TO_CO!X48+TO_BF!X48+TO_GW!X48+TO_RPI!X48+TO_PF!X48+TO_BKBPB!X48+TO_CL!X48+TO_BNG!X48+TO_LBB!X48+TO_CPP!X48+TO_GTL!X48+TO_NSP!X48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TO_EHG!C49+TO_CO!C49+TO_BF!C49+TO_GW!C49+TO_RPI!C49+TO_PF!C49+TO_BKBPB!C49+TO_CL!C49+TO_BNG!C49+TO_LBB!C49+TO_CPP!C49+TO_GTL!C49+TO_NSP!C49</f>
        <v>14.402407566638001</v>
      </c>
      <c r="D49" s="10">
        <f>TO_EHG!D49+TO_CO!D49+TO_BF!D49+TO_GW!D49+TO_RPI!D49+TO_PF!D49+TO_BKBPB!D49+TO_CL!D49+TO_BNG!D49+TO_LBB!D49+TO_CPP!D49+TO_GTL!D49+TO_NSP!D49</f>
        <v>19.203181427343083</v>
      </c>
      <c r="E49" s="10">
        <f>TO_EHG!E49+TO_CO!E49+TO_BF!E49+TO_GW!E49+TO_RPI!E49+TO_PF!E49+TO_BKBPB!E49+TO_CL!E49+TO_BNG!E49+TO_LBB!E49+TO_CPP!E49+TO_GTL!E49+TO_NSP!E49</f>
        <v>22.083748925193468</v>
      </c>
      <c r="F49" s="10">
        <f>TO_EHG!F49+TO_CO!F49+TO_BF!F49+TO_GW!F49+TO_RPI!F49+TO_PF!F49+TO_BKBPB!F49+TO_CL!F49+TO_BNG!F49+TO_LBB!F49+TO_CPP!F49+TO_GTL!F49+TO_NSP!F49</f>
        <v>15.362510748065343</v>
      </c>
      <c r="G49" s="10">
        <f>TO_EHG!G49+TO_CO!G49+TO_BF!G49+TO_GW!G49+TO_RPI!G49+TO_PF!G49+TO_BKBPB!G49+TO_CL!G49+TO_BNG!G49+TO_LBB!G49+TO_CPP!G49+TO_GTL!G49+TO_NSP!G49</f>
        <v>20.158383490971623</v>
      </c>
      <c r="H49" s="10">
        <f>TO_EHG!H49+TO_CO!H49+TO_BF!H49+TO_GW!H49+TO_RPI!H49+TO_PF!H49+TO_BKBPB!H49+TO_CL!H49+TO_BNG!H49+TO_LBB!H49+TO_CPP!H49+TO_GTL!H49+TO_NSP!H49</f>
        <v>15.358727429062769</v>
      </c>
      <c r="I49" s="10">
        <f>TO_EHG!I49+TO_CO!I49+TO_BF!I49+TO_GW!I49+TO_RPI!I49+TO_PF!I49+TO_BKBPB!I49+TO_CL!I49+TO_BNG!I49+TO_LBB!I49+TO_CPP!I49+TO_GTL!I49+TO_NSP!I49</f>
        <v>19.198452278589851</v>
      </c>
      <c r="J49" s="10">
        <f>TO_EHG!J49+TO_CO!J49+TO_BF!J49+TO_GW!J49+TO_RPI!J49+TO_PF!J49+TO_BKBPB!J49+TO_CL!J49+TO_BNG!J49+TO_LBB!J49+TO_CPP!J49+TO_GTL!J49+TO_NSP!J49</f>
        <v>11.464574376612211</v>
      </c>
      <c r="K49" s="10">
        <f>TO_EHG!K49+TO_CO!K49+TO_BF!K49+TO_GW!K49+TO_RPI!K49+TO_PF!K49+TO_BKBPB!K49+TO_CL!K49+TO_BNG!K49+TO_LBB!K49+TO_CPP!K49+TO_GTL!K49+TO_NSP!K49</f>
        <v>16.241530524505588</v>
      </c>
      <c r="L49" s="10">
        <f>TO_EHG!L49+TO_CO!L49+TO_BF!L49+TO_GW!L49+TO_RPI!L49+TO_PF!L49+TO_BKBPB!L49+TO_CL!L49+TO_BNG!L49+TO_LBB!L49+TO_CPP!L49+TO_GTL!L49+TO_NSP!L49</f>
        <v>11.464574376612211</v>
      </c>
      <c r="M49" s="10">
        <f>TO_EHG!M49+TO_CO!M49+TO_BF!M49+TO_GW!M49+TO_RPI!M49+TO_PF!M49+TO_BKBPB!M49+TO_CL!M49+TO_BNG!M49+TO_LBB!M49+TO_CPP!M49+TO_GTL!M49+TO_NSP!M49</f>
        <v>10.50920034393809</v>
      </c>
      <c r="N49" s="10">
        <f>TO_EHG!N49+TO_CO!N49+TO_BF!N49+TO_GW!N49+TO_RPI!N49+TO_PF!N49+TO_BKBPB!N49+TO_CL!N49+TO_BNG!N49+TO_LBB!N49+TO_CPP!N49+TO_GTL!N49+TO_NSP!N49</f>
        <v>14.33078245915735</v>
      </c>
      <c r="O49" s="10">
        <f>TO_EHG!O49+TO_CO!O49+TO_BF!O49+TO_GW!O49+TO_RPI!O49+TO_PF!O49+TO_BKBPB!O49+TO_CL!O49+TO_BNG!O49+TO_LBB!O49+TO_CPP!O49+TO_GTL!O49+TO_NSP!O49</f>
        <v>13.375408426483229</v>
      </c>
      <c r="P49" s="10">
        <f>TO_EHG!P49+TO_CO!P49+TO_BF!P49+TO_GW!P49+TO_RPI!P49+TO_PF!P49+TO_BKBPB!P49+TO_CL!P49+TO_BNG!P49+TO_LBB!P49+TO_CPP!P49+TO_GTL!P49+TO_NSP!P49</f>
        <v>7.643078245915734</v>
      </c>
      <c r="Q49" s="10">
        <f>TO_EHG!Q49+TO_CO!Q49+TO_BF!Q49+TO_GW!Q49+TO_RPI!Q49+TO_PF!Q49+TO_BKBPB!Q49+TO_CL!Q49+TO_BNG!Q49+TO_LBB!Q49+TO_CPP!Q49+TO_GTL!Q49+TO_NSP!Q49</f>
        <v>8.5984522785898534</v>
      </c>
      <c r="R49" s="10">
        <f>TO_EHG!R49+TO_CO!R49+TO_BF!R49+TO_GW!R49+TO_RPI!R49+TO_PF!R49+TO_BKBPB!R49+TO_CL!R49+TO_BNG!R49+TO_LBB!R49+TO_CPP!R49+TO_GTL!R49+TO_NSP!R49</f>
        <v>12.419948409286331</v>
      </c>
      <c r="S49" s="10">
        <f>TO_EHG!S49+TO_CO!S49+TO_BF!S49+TO_GW!S49+TO_RPI!S49+TO_PF!S49+TO_BKBPB!S49+TO_CL!S49+TO_BNG!S49+TO_LBB!S49+TO_CPP!S49+TO_GTL!S49+TO_NSP!S49</f>
        <v>9.5538263112639719</v>
      </c>
      <c r="T49" s="10">
        <f>TO_EHG!T49+TO_CO!T49+TO_BF!T49+TO_GW!T49+TO_RPI!T49+TO_PF!T49+TO_BKBPB!T49+TO_CL!T49+TO_BNG!T49+TO_LBB!T49+TO_CPP!T49+TO_GTL!T49+TO_NSP!T49</f>
        <v>9.4048151332760099</v>
      </c>
      <c r="U49" s="10">
        <f>TO_EHG!U49+TO_CO!U49+TO_BF!U49+TO_GW!U49+TO_RPI!U49+TO_PF!U49+TO_BKBPB!U49+TO_CL!U49+TO_BNG!U49+TO_LBB!U49+TO_CPP!U49+TO_GTL!U49+TO_NSP!U49</f>
        <v>8.6233018056749788</v>
      </c>
      <c r="V49" s="10">
        <f>TO_EHG!V49+TO_CO!V49+TO_BF!V49+TO_GW!V49+TO_RPI!V49+TO_PF!V49+TO_BKBPB!V49+TO_CL!V49+TO_BNG!V49+TO_LBB!V49+TO_CPP!V49+TO_GTL!V49+TO_NSP!V49</f>
        <v>7.4166809974204639</v>
      </c>
      <c r="W49" s="10">
        <f>TO_EHG!W49+TO_CO!W49+TO_BF!W49+TO_GW!W49+TO_RPI!W49+TO_PF!W49+TO_BKBPB!W49+TO_CL!W49+TO_BNG!W49+TO_LBB!W49+TO_CPP!W49+TO_GTL!W49+TO_NSP!W49</f>
        <v>6.1832330180567494</v>
      </c>
      <c r="X49" s="10">
        <f>TO_EHG!X49+TO_CO!X49+TO_BF!X49+TO_GW!X49+TO_RPI!X49+TO_PF!X49+TO_BKBPB!X49+TO_CL!X49+TO_BNG!X49+TO_LBB!X49+TO_CPP!X49+TO_GTL!X49+TO_NSP!X49</f>
        <v>2.483061049011178</v>
      </c>
    </row>
    <row r="50" spans="1:24" ht="11.25" customHeight="1" x14ac:dyDescent="0.2">
      <c r="A50" s="41" t="s">
        <v>87</v>
      </c>
      <c r="B50" s="9" t="s">
        <v>88</v>
      </c>
      <c r="C50" s="10">
        <f>TO_EHG!C50+TO_CO!C50+TO_BF!C50+TO_GW!C50+TO_RPI!C50+TO_PF!C50+TO_BKBPB!C50+TO_CL!C50+TO_BNG!C50+TO_LBB!C50+TO_CPP!C50+TO_GTL!C50+TO_NSP!C50</f>
        <v>640.42708512467755</v>
      </c>
      <c r="D50" s="10">
        <f>TO_EHG!D50+TO_CO!D50+TO_BF!D50+TO_GW!D50+TO_RPI!D50+TO_PF!D50+TO_BKBPB!D50+TO_CL!D50+TO_BNG!D50+TO_LBB!D50+TO_CPP!D50+TO_GTL!D50+TO_NSP!D50</f>
        <v>611.62226999140159</v>
      </c>
      <c r="E50" s="10">
        <f>TO_EHG!E50+TO_CO!E50+TO_BF!E50+TO_GW!E50+TO_RPI!E50+TO_PF!E50+TO_BKBPB!E50+TO_CL!E50+TO_BNG!E50+TO_LBB!E50+TO_CPP!E50+TO_GTL!E50+TO_NSP!E50</f>
        <v>124.820894239037</v>
      </c>
      <c r="F50" s="10">
        <f>TO_EHG!F50+TO_CO!F50+TO_BF!F50+TO_GW!F50+TO_RPI!F50+TO_PF!F50+TO_BKBPB!F50+TO_CL!F50+TO_BNG!F50+TO_LBB!F50+TO_CPP!F50+TO_GTL!F50+TO_NSP!F50</f>
        <v>354.29922613929489</v>
      </c>
      <c r="G50" s="10">
        <f>TO_EHG!G50+TO_CO!G50+TO_BF!G50+TO_GW!G50+TO_RPI!G50+TO_PF!G50+TO_BKBPB!G50+TO_CL!G50+TO_BNG!G50+TO_LBB!G50+TO_CPP!G50+TO_GTL!G50+TO_NSP!G50</f>
        <v>109.71986242476351</v>
      </c>
      <c r="H50" s="10">
        <f>TO_EHG!H50+TO_CO!H50+TO_BF!H50+TO_GW!H50+TO_RPI!H50+TO_PF!H50+TO_BKBPB!H50+TO_CL!H50+TO_BNG!H50+TO_LBB!H50+TO_CPP!H50+TO_GTL!H50+TO_NSP!H50</f>
        <v>102.40515907136719</v>
      </c>
      <c r="I50" s="10">
        <f>TO_EHG!I50+TO_CO!I50+TO_BF!I50+TO_GW!I50+TO_RPI!I50+TO_PF!I50+TO_BKBPB!I50+TO_CL!I50+TO_BNG!I50+TO_LBB!I50+TO_CPP!I50+TO_GTL!I50+TO_NSP!I50</f>
        <v>707.43172828890795</v>
      </c>
      <c r="J50" s="10">
        <f>TO_EHG!J50+TO_CO!J50+TO_BF!J50+TO_GW!J50+TO_RPI!J50+TO_PF!J50+TO_BKBPB!J50+TO_CL!J50+TO_BNG!J50+TO_LBB!J50+TO_CPP!J50+TO_GTL!J50+TO_NSP!J50</f>
        <v>730.42063628546862</v>
      </c>
      <c r="K50" s="10">
        <f>TO_EHG!K50+TO_CO!K50+TO_BF!K50+TO_GW!K50+TO_RPI!K50+TO_PF!K50+TO_BKBPB!K50+TO_CL!K50+TO_BNG!K50+TO_LBB!K50+TO_CPP!K50+TO_GTL!K50+TO_NSP!K50</f>
        <v>617.56595012897674</v>
      </c>
      <c r="L50" s="10">
        <f>TO_EHG!L50+TO_CO!L50+TO_BF!L50+TO_GW!L50+TO_RPI!L50+TO_PF!L50+TO_BKBPB!L50+TO_CL!L50+TO_BNG!L50+TO_LBB!L50+TO_CPP!L50+TO_GTL!L50+TO_NSP!L50</f>
        <v>911.19707652622515</v>
      </c>
      <c r="M50" s="10">
        <f>TO_EHG!M50+TO_CO!M50+TO_BF!M50+TO_GW!M50+TO_RPI!M50+TO_PF!M50+TO_BKBPB!M50+TO_CL!M50+TO_BNG!M50+TO_LBB!M50+TO_CPP!M50+TO_GTL!M50+TO_NSP!M50</f>
        <v>726.24084264832334</v>
      </c>
      <c r="N50" s="10">
        <f>TO_EHG!N50+TO_CO!N50+TO_BF!N50+TO_GW!N50+TO_RPI!N50+TO_PF!N50+TO_BKBPB!N50+TO_CL!N50+TO_BNG!N50+TO_LBB!N50+TO_CPP!N50+TO_GTL!N50+TO_NSP!N50</f>
        <v>400.21616509028371</v>
      </c>
      <c r="O50" s="10">
        <f>TO_EHG!O50+TO_CO!O50+TO_BF!O50+TO_GW!O50+TO_RPI!O50+TO_PF!O50+TO_BKBPB!O50+TO_CL!O50+TO_BNG!O50+TO_LBB!O50+TO_CPP!O50+TO_GTL!O50+TO_NSP!O50</f>
        <v>521.43043852106621</v>
      </c>
      <c r="P50" s="10">
        <f>TO_EHG!P50+TO_CO!P50+TO_BF!P50+TO_GW!P50+TO_RPI!P50+TO_PF!P50+TO_BKBPB!P50+TO_CL!P50+TO_BNG!P50+TO_LBB!P50+TO_CPP!P50+TO_GTL!P50+TO_NSP!P50</f>
        <v>1177.659587274291</v>
      </c>
      <c r="Q50" s="10">
        <f>TO_EHG!Q50+TO_CO!Q50+TO_BF!Q50+TO_GW!Q50+TO_RPI!Q50+TO_PF!Q50+TO_BKBPB!Q50+TO_CL!Q50+TO_BNG!Q50+TO_LBB!Q50+TO_CPP!Q50+TO_GTL!Q50+TO_NSP!Q50</f>
        <v>828.64600171969039</v>
      </c>
      <c r="R50" s="10">
        <f>TO_EHG!R50+TO_CO!R50+TO_BF!R50+TO_GW!R50+TO_RPI!R50+TO_PF!R50+TO_BKBPB!R50+TO_CL!R50+TO_BNG!R50+TO_LBB!R50+TO_CPP!R50+TO_GTL!R50+TO_NSP!R50</f>
        <v>973.89415305245041</v>
      </c>
      <c r="S50" s="10">
        <f>TO_EHG!S50+TO_CO!S50+TO_BF!S50+TO_GW!S50+TO_RPI!S50+TO_PF!S50+TO_BKBPB!S50+TO_CL!S50+TO_BNG!S50+TO_LBB!S50+TO_CPP!S50+TO_GTL!S50+TO_NSP!S50</f>
        <v>1019.871969045572</v>
      </c>
      <c r="T50" s="10">
        <f>TO_EHG!T50+TO_CO!T50+TO_BF!T50+TO_GW!T50+TO_RPI!T50+TO_PF!T50+TO_BKBPB!T50+TO_CL!T50+TO_BNG!T50+TO_LBB!T50+TO_CPP!T50+TO_GTL!T50+TO_NSP!T50</f>
        <v>926.30920034393807</v>
      </c>
      <c r="U50" s="10">
        <f>TO_EHG!U50+TO_CO!U50+TO_BF!U50+TO_GW!U50+TO_RPI!U50+TO_PF!U50+TO_BKBPB!U50+TO_CL!U50+TO_BNG!U50+TO_LBB!U50+TO_CPP!U50+TO_GTL!U50+TO_NSP!U50</f>
        <v>809.48684436801375</v>
      </c>
      <c r="V50" s="10">
        <f>TO_EHG!V50+TO_CO!V50+TO_BF!V50+TO_GW!V50+TO_RPI!V50+TO_PF!V50+TO_BKBPB!V50+TO_CL!V50+TO_BNG!V50+TO_LBB!V50+TO_CPP!V50+TO_GTL!V50+TO_NSP!V50</f>
        <v>761.44522785898539</v>
      </c>
      <c r="W50" s="10">
        <f>TO_EHG!W50+TO_CO!W50+TO_BF!W50+TO_GW!W50+TO_RPI!W50+TO_PF!W50+TO_BKBPB!W50+TO_CL!W50+TO_BNG!W50+TO_LBB!W50+TO_CPP!W50+TO_GTL!W50+TO_NSP!W50</f>
        <v>718.99509888220121</v>
      </c>
      <c r="X50" s="10">
        <f>TO_EHG!X50+TO_CO!X50+TO_BF!X50+TO_GW!X50+TO_RPI!X50+TO_PF!X50+TO_BKBPB!X50+TO_CL!X50+TO_BNG!X50+TO_LBB!X50+TO_CPP!X50+TO_GTL!X50+TO_NSP!X50</f>
        <v>597.22175408426483</v>
      </c>
    </row>
    <row r="51" spans="1:24" ht="11.25" customHeight="1" x14ac:dyDescent="0.2">
      <c r="A51" s="35" t="s">
        <v>89</v>
      </c>
      <c r="B51" s="36" t="s">
        <v>90</v>
      </c>
      <c r="C51" s="37">
        <f>TO_EHG!C51+TO_CO!C51+TO_BF!C51+TO_GW!C51+TO_RPI!C51+TO_PF!C51+TO_BKBPB!C51+TO_CL!C51+TO_BNG!C51+TO_LBB!C51+TO_CPP!C51+TO_GTL!C51+TO_NSP!C51</f>
        <v>0</v>
      </c>
      <c r="D51" s="37">
        <f>TO_EHG!D51+TO_CO!D51+TO_BF!D51+TO_GW!D51+TO_RPI!D51+TO_PF!D51+TO_BKBPB!D51+TO_CL!D51+TO_BNG!D51+TO_LBB!D51+TO_CPP!D51+TO_GTL!D51+TO_NSP!D51</f>
        <v>0</v>
      </c>
      <c r="E51" s="37">
        <f>TO_EHG!E51+TO_CO!E51+TO_BF!E51+TO_GW!E51+TO_RPI!E51+TO_PF!E51+TO_BKBPB!E51+TO_CL!E51+TO_BNG!E51+TO_LBB!E51+TO_CPP!E51+TO_GTL!E51+TO_NSP!E51</f>
        <v>0</v>
      </c>
      <c r="F51" s="37">
        <f>TO_EHG!F51+TO_CO!F51+TO_BF!F51+TO_GW!F51+TO_RPI!F51+TO_PF!F51+TO_BKBPB!F51+TO_CL!F51+TO_BNG!F51+TO_LBB!F51+TO_CPP!F51+TO_GTL!F51+TO_NSP!F51</f>
        <v>0</v>
      </c>
      <c r="G51" s="37">
        <f>TO_EHG!G51+TO_CO!G51+TO_BF!G51+TO_GW!G51+TO_RPI!G51+TO_PF!G51+TO_BKBPB!G51+TO_CL!G51+TO_BNG!G51+TO_LBB!G51+TO_CPP!G51+TO_GTL!G51+TO_NSP!G51</f>
        <v>0</v>
      </c>
      <c r="H51" s="37">
        <f>TO_EHG!H51+TO_CO!H51+TO_BF!H51+TO_GW!H51+TO_RPI!H51+TO_PF!H51+TO_BKBPB!H51+TO_CL!H51+TO_BNG!H51+TO_LBB!H51+TO_CPP!H51+TO_GTL!H51+TO_NSP!H51</f>
        <v>0</v>
      </c>
      <c r="I51" s="37">
        <f>TO_EHG!I51+TO_CO!I51+TO_BF!I51+TO_GW!I51+TO_RPI!I51+TO_PF!I51+TO_BKBPB!I51+TO_CL!I51+TO_BNG!I51+TO_LBB!I51+TO_CPP!I51+TO_GTL!I51+TO_NSP!I51</f>
        <v>0</v>
      </c>
      <c r="J51" s="37">
        <f>TO_EHG!J51+TO_CO!J51+TO_BF!J51+TO_GW!J51+TO_RPI!J51+TO_PF!J51+TO_BKBPB!J51+TO_CL!J51+TO_BNG!J51+TO_LBB!J51+TO_CPP!J51+TO_GTL!J51+TO_NSP!J51</f>
        <v>0</v>
      </c>
      <c r="K51" s="37">
        <f>TO_EHG!K51+TO_CO!K51+TO_BF!K51+TO_GW!K51+TO_RPI!K51+TO_PF!K51+TO_BKBPB!K51+TO_CL!K51+TO_BNG!K51+TO_LBB!K51+TO_CPP!K51+TO_GTL!K51+TO_NSP!K51</f>
        <v>0</v>
      </c>
      <c r="L51" s="37">
        <f>TO_EHG!L51+TO_CO!L51+TO_BF!L51+TO_GW!L51+TO_RPI!L51+TO_PF!L51+TO_BKBPB!L51+TO_CL!L51+TO_BNG!L51+TO_LBB!L51+TO_CPP!L51+TO_GTL!L51+TO_NSP!L51</f>
        <v>0</v>
      </c>
      <c r="M51" s="37">
        <f>TO_EHG!M51+TO_CO!M51+TO_BF!M51+TO_GW!M51+TO_RPI!M51+TO_PF!M51+TO_BKBPB!M51+TO_CL!M51+TO_BNG!M51+TO_LBB!M51+TO_CPP!M51+TO_GTL!M51+TO_NSP!M51</f>
        <v>0</v>
      </c>
      <c r="N51" s="37">
        <f>TO_EHG!N51+TO_CO!N51+TO_BF!N51+TO_GW!N51+TO_RPI!N51+TO_PF!N51+TO_BKBPB!N51+TO_CL!N51+TO_BNG!N51+TO_LBB!N51+TO_CPP!N51+TO_GTL!N51+TO_NSP!N51</f>
        <v>0</v>
      </c>
      <c r="O51" s="37">
        <f>TO_EHG!O51+TO_CO!O51+TO_BF!O51+TO_GW!O51+TO_RPI!O51+TO_PF!O51+TO_BKBPB!O51+TO_CL!O51+TO_BNG!O51+TO_LBB!O51+TO_CPP!O51+TO_GTL!O51+TO_NSP!O51</f>
        <v>0</v>
      </c>
      <c r="P51" s="37">
        <f>TO_EHG!P51+TO_CO!P51+TO_BF!P51+TO_GW!P51+TO_RPI!P51+TO_PF!P51+TO_BKBPB!P51+TO_CL!P51+TO_BNG!P51+TO_LBB!P51+TO_CPP!P51+TO_GTL!P51+TO_NSP!P51</f>
        <v>0</v>
      </c>
      <c r="Q51" s="37">
        <f>TO_EHG!Q51+TO_CO!Q51+TO_BF!Q51+TO_GW!Q51+TO_RPI!Q51+TO_PF!Q51+TO_BKBPB!Q51+TO_CL!Q51+TO_BNG!Q51+TO_LBB!Q51+TO_CPP!Q51+TO_GTL!Q51+TO_NSP!Q51</f>
        <v>0</v>
      </c>
      <c r="R51" s="37">
        <f>TO_EHG!R51+TO_CO!R51+TO_BF!R51+TO_GW!R51+TO_RPI!R51+TO_PF!R51+TO_BKBPB!R51+TO_CL!R51+TO_BNG!R51+TO_LBB!R51+TO_CPP!R51+TO_GTL!R51+TO_NSP!R51</f>
        <v>0</v>
      </c>
      <c r="S51" s="37">
        <f>TO_EHG!S51+TO_CO!S51+TO_BF!S51+TO_GW!S51+TO_RPI!S51+TO_PF!S51+TO_BKBPB!S51+TO_CL!S51+TO_BNG!S51+TO_LBB!S51+TO_CPP!S51+TO_GTL!S51+TO_NSP!S51</f>
        <v>0</v>
      </c>
      <c r="T51" s="37">
        <f>TO_EHG!T51+TO_CO!T51+TO_BF!T51+TO_GW!T51+TO_RPI!T51+TO_PF!T51+TO_BKBPB!T51+TO_CL!T51+TO_BNG!T51+TO_LBB!T51+TO_CPP!T51+TO_GTL!T51+TO_NSP!T51</f>
        <v>0</v>
      </c>
      <c r="U51" s="37">
        <f>TO_EHG!U51+TO_CO!U51+TO_BF!U51+TO_GW!U51+TO_RPI!U51+TO_PF!U51+TO_BKBPB!U51+TO_CL!U51+TO_BNG!U51+TO_LBB!U51+TO_CPP!U51+TO_GTL!U51+TO_NSP!U51</f>
        <v>0</v>
      </c>
      <c r="V51" s="37">
        <f>TO_EHG!V51+TO_CO!V51+TO_BF!V51+TO_GW!V51+TO_RPI!V51+TO_PF!V51+TO_BKBPB!V51+TO_CL!V51+TO_BNG!V51+TO_LBB!V51+TO_CPP!V51+TO_GTL!V51+TO_NSP!V51</f>
        <v>0</v>
      </c>
      <c r="W51" s="37">
        <f>TO_EHG!W51+TO_CO!W51+TO_BF!W51+TO_GW!W51+TO_RPI!W51+TO_PF!W51+TO_BKBPB!W51+TO_CL!W51+TO_BNG!W51+TO_LBB!W51+TO_CPP!W51+TO_GTL!W51+TO_NSP!W51</f>
        <v>0</v>
      </c>
      <c r="X51" s="37">
        <f>TO_EHG!X51+TO_CO!X51+TO_BF!X51+TO_GW!X51+TO_RPI!X51+TO_PF!X51+TO_BKBPB!X51+TO_CL!X51+TO_BNG!X51+TO_LBB!X51+TO_CPP!X51+TO_GTL!X51+TO_NSP!X51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70.698366294067057</v>
      </c>
      <c r="J52" s="37">
        <f t="shared" si="20"/>
        <v>132.55950128976781</v>
      </c>
      <c r="K52" s="37">
        <f t="shared" si="20"/>
        <v>133.4431642304385</v>
      </c>
      <c r="L52" s="37">
        <f t="shared" si="20"/>
        <v>220.9324161650903</v>
      </c>
      <c r="M52" s="37">
        <f t="shared" si="20"/>
        <v>322.56139294926908</v>
      </c>
      <c r="N52" s="37">
        <f t="shared" si="20"/>
        <v>303.11934651762681</v>
      </c>
      <c r="O52" s="37">
        <f t="shared" si="20"/>
        <v>287.34350816852964</v>
      </c>
      <c r="P52" s="37">
        <f t="shared" si="20"/>
        <v>275.34153052450557</v>
      </c>
      <c r="Q52" s="37">
        <f t="shared" si="20"/>
        <v>271.63946689595866</v>
      </c>
      <c r="R52" s="37">
        <f t="shared" si="20"/>
        <v>325.28426483233022</v>
      </c>
      <c r="S52" s="37">
        <f t="shared" si="20"/>
        <v>276.59552880481516</v>
      </c>
      <c r="T52" s="37">
        <f t="shared" si="20"/>
        <v>259.1601031814273</v>
      </c>
      <c r="U52" s="37">
        <f t="shared" si="20"/>
        <v>272.68933791917448</v>
      </c>
      <c r="V52" s="37">
        <f t="shared" si="20"/>
        <v>276.79724849527082</v>
      </c>
      <c r="W52" s="37">
        <f t="shared" si="20"/>
        <v>243.40111779879621</v>
      </c>
      <c r="X52" s="37">
        <f t="shared" ref="X52" si="21">SUM(X53:X70)</f>
        <v>331.15984522785897</v>
      </c>
    </row>
    <row r="53" spans="1:24" ht="11.25" customHeight="1" x14ac:dyDescent="0.2">
      <c r="A53" s="42" t="s">
        <v>93</v>
      </c>
      <c r="B53" s="9" t="s">
        <v>94</v>
      </c>
      <c r="C53" s="10">
        <f>TO_EHG!C53+TO_CO!C53+TO_BF!C53+TO_GW!C53+TO_RPI!C53+TO_PF!C53+TO_BKBPB!C53+TO_CL!C53+TO_BNG!C53+TO_LBB!C53+TO_CPP!C53+TO_GTL!C53+TO_NSP!C53</f>
        <v>0</v>
      </c>
      <c r="D53" s="10">
        <f>TO_EHG!D53+TO_CO!D53+TO_BF!D53+TO_GW!D53+TO_RPI!D53+TO_PF!D53+TO_BKBPB!D53+TO_CL!D53+TO_BNG!D53+TO_LBB!D53+TO_CPP!D53+TO_GTL!D53+TO_NSP!D53</f>
        <v>0</v>
      </c>
      <c r="E53" s="10">
        <f>TO_EHG!E53+TO_CO!E53+TO_BF!E53+TO_GW!E53+TO_RPI!E53+TO_PF!E53+TO_BKBPB!E53+TO_CL!E53+TO_BNG!E53+TO_LBB!E53+TO_CPP!E53+TO_GTL!E53+TO_NSP!E53</f>
        <v>0</v>
      </c>
      <c r="F53" s="10">
        <f>TO_EHG!F53+TO_CO!F53+TO_BF!F53+TO_GW!F53+TO_RPI!F53+TO_PF!F53+TO_BKBPB!F53+TO_CL!F53+TO_BNG!F53+TO_LBB!F53+TO_CPP!F53+TO_GTL!F53+TO_NSP!F53</f>
        <v>0</v>
      </c>
      <c r="G53" s="10">
        <f>TO_EHG!G53+TO_CO!G53+TO_BF!G53+TO_GW!G53+TO_RPI!G53+TO_PF!G53+TO_BKBPB!G53+TO_CL!G53+TO_BNG!G53+TO_LBB!G53+TO_CPP!G53+TO_GTL!G53+TO_NSP!G53</f>
        <v>0</v>
      </c>
      <c r="H53" s="10">
        <f>TO_EHG!H53+TO_CO!H53+TO_BF!H53+TO_GW!H53+TO_RPI!H53+TO_PF!H53+TO_BKBPB!H53+TO_CL!H53+TO_BNG!H53+TO_LBB!H53+TO_CPP!H53+TO_GTL!H53+TO_NSP!H53</f>
        <v>0</v>
      </c>
      <c r="I53" s="10">
        <f>TO_EHG!I53+TO_CO!I53+TO_BF!I53+TO_GW!I53+TO_RPI!I53+TO_PF!I53+TO_BKBPB!I53+TO_CL!I53+TO_BNG!I53+TO_LBB!I53+TO_CPP!I53+TO_GTL!I53+TO_NSP!I53</f>
        <v>0</v>
      </c>
      <c r="J53" s="10">
        <f>TO_EHG!J53+TO_CO!J53+TO_BF!J53+TO_GW!J53+TO_RPI!J53+TO_PF!J53+TO_BKBPB!J53+TO_CL!J53+TO_BNG!J53+TO_LBB!J53+TO_CPP!J53+TO_GTL!J53+TO_NSP!J53</f>
        <v>0</v>
      </c>
      <c r="K53" s="10">
        <f>TO_EHG!K53+TO_CO!K53+TO_BF!K53+TO_GW!K53+TO_RPI!K53+TO_PF!K53+TO_BKBPB!K53+TO_CL!K53+TO_BNG!K53+TO_LBB!K53+TO_CPP!K53+TO_GTL!K53+TO_NSP!K53</f>
        <v>0</v>
      </c>
      <c r="L53" s="10">
        <f>TO_EHG!L53+TO_CO!L53+TO_BF!L53+TO_GW!L53+TO_RPI!L53+TO_PF!L53+TO_BKBPB!L53+TO_CL!L53+TO_BNG!L53+TO_LBB!L53+TO_CPP!L53+TO_GTL!L53+TO_NSP!L53</f>
        <v>0</v>
      </c>
      <c r="M53" s="10">
        <f>TO_EHG!M53+TO_CO!M53+TO_BF!M53+TO_GW!M53+TO_RPI!M53+TO_PF!M53+TO_BKBPB!M53+TO_CL!M53+TO_BNG!M53+TO_LBB!M53+TO_CPP!M53+TO_GTL!M53+TO_NSP!M53</f>
        <v>0</v>
      </c>
      <c r="N53" s="10">
        <f>TO_EHG!N53+TO_CO!N53+TO_BF!N53+TO_GW!N53+TO_RPI!N53+TO_PF!N53+TO_BKBPB!N53+TO_CL!N53+TO_BNG!N53+TO_LBB!N53+TO_CPP!N53+TO_GTL!N53+TO_NSP!N53</f>
        <v>0</v>
      </c>
      <c r="O53" s="10">
        <f>TO_EHG!O53+TO_CO!O53+TO_BF!O53+TO_GW!O53+TO_RPI!O53+TO_PF!O53+TO_BKBPB!O53+TO_CL!O53+TO_BNG!O53+TO_LBB!O53+TO_CPP!O53+TO_GTL!O53+TO_NSP!O53</f>
        <v>0</v>
      </c>
      <c r="P53" s="10">
        <f>TO_EHG!P53+TO_CO!P53+TO_BF!P53+TO_GW!P53+TO_RPI!P53+TO_PF!P53+TO_BKBPB!P53+TO_CL!P53+TO_BNG!P53+TO_LBB!P53+TO_CPP!P53+TO_GTL!P53+TO_NSP!P53</f>
        <v>0</v>
      </c>
      <c r="Q53" s="10">
        <f>TO_EHG!Q53+TO_CO!Q53+TO_BF!Q53+TO_GW!Q53+TO_RPI!Q53+TO_PF!Q53+TO_BKBPB!Q53+TO_CL!Q53+TO_BNG!Q53+TO_LBB!Q53+TO_CPP!Q53+TO_GTL!Q53+TO_NSP!Q53</f>
        <v>0</v>
      </c>
      <c r="R53" s="10">
        <f>TO_EHG!R53+TO_CO!R53+TO_BF!R53+TO_GW!R53+TO_RPI!R53+TO_PF!R53+TO_BKBPB!R53+TO_CL!R53+TO_BNG!R53+TO_LBB!R53+TO_CPP!R53+TO_GTL!R53+TO_NSP!R53</f>
        <v>0</v>
      </c>
      <c r="S53" s="10">
        <f>TO_EHG!S53+TO_CO!S53+TO_BF!S53+TO_GW!S53+TO_RPI!S53+TO_PF!S53+TO_BKBPB!S53+TO_CL!S53+TO_BNG!S53+TO_LBB!S53+TO_CPP!S53+TO_GTL!S53+TO_NSP!S53</f>
        <v>0</v>
      </c>
      <c r="T53" s="10">
        <f>TO_EHG!T53+TO_CO!T53+TO_BF!T53+TO_GW!T53+TO_RPI!T53+TO_PF!T53+TO_BKBPB!T53+TO_CL!T53+TO_BNG!T53+TO_LBB!T53+TO_CPP!T53+TO_GTL!T53+TO_NSP!T53</f>
        <v>0</v>
      </c>
      <c r="U53" s="10">
        <f>TO_EHG!U53+TO_CO!U53+TO_BF!U53+TO_GW!U53+TO_RPI!U53+TO_PF!U53+TO_BKBPB!U53+TO_CL!U53+TO_BNG!U53+TO_LBB!U53+TO_CPP!U53+TO_GTL!U53+TO_NSP!U53</f>
        <v>0</v>
      </c>
      <c r="V53" s="10">
        <f>TO_EHG!V53+TO_CO!V53+TO_BF!V53+TO_GW!V53+TO_RPI!V53+TO_PF!V53+TO_BKBPB!V53+TO_CL!V53+TO_BNG!V53+TO_LBB!V53+TO_CPP!V53+TO_GTL!V53+TO_NSP!V53</f>
        <v>0</v>
      </c>
      <c r="W53" s="10">
        <f>TO_EHG!W53+TO_CO!W53+TO_BF!W53+TO_GW!W53+TO_RPI!W53+TO_PF!W53+TO_BKBPB!W53+TO_CL!W53+TO_BNG!W53+TO_LBB!W53+TO_CPP!W53+TO_GTL!W53+TO_NSP!W53</f>
        <v>0</v>
      </c>
      <c r="X53" s="10">
        <f>TO_EHG!X53+TO_CO!X53+TO_BF!X53+TO_GW!X53+TO_RPI!X53+TO_PF!X53+TO_BKBPB!X53+TO_CL!X53+TO_BNG!X53+TO_LBB!X53+TO_CPP!X53+TO_GTL!X53+TO_NSP!X53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TO_EHG!C54+TO_CO!C54+TO_BF!C54+TO_GW!C54+TO_RPI!C54+TO_PF!C54+TO_BKBPB!C54+TO_CL!C54+TO_BNG!C54+TO_LBB!C54+TO_CPP!C54+TO_GTL!C54+TO_NSP!C54</f>
        <v>0</v>
      </c>
      <c r="D54" s="10">
        <f>TO_EHG!D54+TO_CO!D54+TO_BF!D54+TO_GW!D54+TO_RPI!D54+TO_PF!D54+TO_BKBPB!D54+TO_CL!D54+TO_BNG!D54+TO_LBB!D54+TO_CPP!D54+TO_GTL!D54+TO_NSP!D54</f>
        <v>0</v>
      </c>
      <c r="E54" s="10">
        <f>TO_EHG!E54+TO_CO!E54+TO_BF!E54+TO_GW!E54+TO_RPI!E54+TO_PF!E54+TO_BKBPB!E54+TO_CL!E54+TO_BNG!E54+TO_LBB!E54+TO_CPP!E54+TO_GTL!E54+TO_NSP!E54</f>
        <v>0</v>
      </c>
      <c r="F54" s="10">
        <f>TO_EHG!F54+TO_CO!F54+TO_BF!F54+TO_GW!F54+TO_RPI!F54+TO_PF!F54+TO_BKBPB!F54+TO_CL!F54+TO_BNG!F54+TO_LBB!F54+TO_CPP!F54+TO_GTL!F54+TO_NSP!F54</f>
        <v>0</v>
      </c>
      <c r="G54" s="10">
        <f>TO_EHG!G54+TO_CO!G54+TO_BF!G54+TO_GW!G54+TO_RPI!G54+TO_PF!G54+TO_BKBPB!G54+TO_CL!G54+TO_BNG!G54+TO_LBB!G54+TO_CPP!G54+TO_GTL!G54+TO_NSP!G54</f>
        <v>0</v>
      </c>
      <c r="H54" s="10">
        <f>TO_EHG!H54+TO_CO!H54+TO_BF!H54+TO_GW!H54+TO_RPI!H54+TO_PF!H54+TO_BKBPB!H54+TO_CL!H54+TO_BNG!H54+TO_LBB!H54+TO_CPP!H54+TO_GTL!H54+TO_NSP!H54</f>
        <v>0</v>
      </c>
      <c r="I54" s="10">
        <f>TO_EHG!I54+TO_CO!I54+TO_BF!I54+TO_GW!I54+TO_RPI!I54+TO_PF!I54+TO_BKBPB!I54+TO_CL!I54+TO_BNG!I54+TO_LBB!I54+TO_CPP!I54+TO_GTL!I54+TO_NSP!I54</f>
        <v>0</v>
      </c>
      <c r="J54" s="10">
        <f>TO_EHG!J54+TO_CO!J54+TO_BF!J54+TO_GW!J54+TO_RPI!J54+TO_PF!J54+TO_BKBPB!J54+TO_CL!J54+TO_BNG!J54+TO_LBB!J54+TO_CPP!J54+TO_GTL!J54+TO_NSP!J54</f>
        <v>0</v>
      </c>
      <c r="K54" s="10">
        <f>TO_EHG!K54+TO_CO!K54+TO_BF!K54+TO_GW!K54+TO_RPI!K54+TO_PF!K54+TO_BKBPB!K54+TO_CL!K54+TO_BNG!K54+TO_LBB!K54+TO_CPP!K54+TO_GTL!K54+TO_NSP!K54</f>
        <v>0</v>
      </c>
      <c r="L54" s="10">
        <f>TO_EHG!L54+TO_CO!L54+TO_BF!L54+TO_GW!L54+TO_RPI!L54+TO_PF!L54+TO_BKBPB!L54+TO_CL!L54+TO_BNG!L54+TO_LBB!L54+TO_CPP!L54+TO_GTL!L54+TO_NSP!L54</f>
        <v>0</v>
      </c>
      <c r="M54" s="10">
        <f>TO_EHG!M54+TO_CO!M54+TO_BF!M54+TO_GW!M54+TO_RPI!M54+TO_PF!M54+TO_BKBPB!M54+TO_CL!M54+TO_BNG!M54+TO_LBB!M54+TO_CPP!M54+TO_GTL!M54+TO_NSP!M54</f>
        <v>0</v>
      </c>
      <c r="N54" s="10">
        <f>TO_EHG!N54+TO_CO!N54+TO_BF!N54+TO_GW!N54+TO_RPI!N54+TO_PF!N54+TO_BKBPB!N54+TO_CL!N54+TO_BNG!N54+TO_LBB!N54+TO_CPP!N54+TO_GTL!N54+TO_NSP!N54</f>
        <v>0</v>
      </c>
      <c r="O54" s="10">
        <f>TO_EHG!O54+TO_CO!O54+TO_BF!O54+TO_GW!O54+TO_RPI!O54+TO_PF!O54+TO_BKBPB!O54+TO_CL!O54+TO_BNG!O54+TO_LBB!O54+TO_CPP!O54+TO_GTL!O54+TO_NSP!O54</f>
        <v>0</v>
      </c>
      <c r="P54" s="10">
        <f>TO_EHG!P54+TO_CO!P54+TO_BF!P54+TO_GW!P54+TO_RPI!P54+TO_PF!P54+TO_BKBPB!P54+TO_CL!P54+TO_BNG!P54+TO_LBB!P54+TO_CPP!P54+TO_GTL!P54+TO_NSP!P54</f>
        <v>0</v>
      </c>
      <c r="Q54" s="10">
        <f>TO_EHG!Q54+TO_CO!Q54+TO_BF!Q54+TO_GW!Q54+TO_RPI!Q54+TO_PF!Q54+TO_BKBPB!Q54+TO_CL!Q54+TO_BNG!Q54+TO_LBB!Q54+TO_CPP!Q54+TO_GTL!Q54+TO_NSP!Q54</f>
        <v>0</v>
      </c>
      <c r="R54" s="10">
        <f>TO_EHG!R54+TO_CO!R54+TO_BF!R54+TO_GW!R54+TO_RPI!R54+TO_PF!R54+TO_BKBPB!R54+TO_CL!R54+TO_BNG!R54+TO_LBB!R54+TO_CPP!R54+TO_GTL!R54+TO_NSP!R54</f>
        <v>0</v>
      </c>
      <c r="S54" s="10">
        <f>TO_EHG!S54+TO_CO!S54+TO_BF!S54+TO_GW!S54+TO_RPI!S54+TO_PF!S54+TO_BKBPB!S54+TO_CL!S54+TO_BNG!S54+TO_LBB!S54+TO_CPP!S54+TO_GTL!S54+TO_NSP!S54</f>
        <v>0</v>
      </c>
      <c r="T54" s="10">
        <f>TO_EHG!T54+TO_CO!T54+TO_BF!T54+TO_GW!T54+TO_RPI!T54+TO_PF!T54+TO_BKBPB!T54+TO_CL!T54+TO_BNG!T54+TO_LBB!T54+TO_CPP!T54+TO_GTL!T54+TO_NSP!T54</f>
        <v>0</v>
      </c>
      <c r="U54" s="10">
        <f>TO_EHG!U54+TO_CO!U54+TO_BF!U54+TO_GW!U54+TO_RPI!U54+TO_PF!U54+TO_BKBPB!U54+TO_CL!U54+TO_BNG!U54+TO_LBB!U54+TO_CPP!U54+TO_GTL!U54+TO_NSP!U54</f>
        <v>0</v>
      </c>
      <c r="V54" s="10">
        <f>TO_EHG!V54+TO_CO!V54+TO_BF!V54+TO_GW!V54+TO_RPI!V54+TO_PF!V54+TO_BKBPB!V54+TO_CL!V54+TO_BNG!V54+TO_LBB!V54+TO_CPP!V54+TO_GTL!V54+TO_NSP!V54</f>
        <v>0</v>
      </c>
      <c r="W54" s="10">
        <f>TO_EHG!W54+TO_CO!W54+TO_BF!W54+TO_GW!W54+TO_RPI!W54+TO_PF!W54+TO_BKBPB!W54+TO_CL!W54+TO_BNG!W54+TO_LBB!W54+TO_CPP!W54+TO_GTL!W54+TO_NSP!W54</f>
        <v>0</v>
      </c>
      <c r="X54" s="10">
        <f>TO_EHG!X54+TO_CO!X54+TO_BF!X54+TO_GW!X54+TO_RPI!X54+TO_PF!X54+TO_BKBPB!X54+TO_CL!X54+TO_BNG!X54+TO_LBB!X54+TO_CPP!X54+TO_GTL!X54+TO_NSP!X54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TO_EHG!C55+TO_CO!C55+TO_BF!C55+TO_GW!C55+TO_RPI!C55+TO_PF!C55+TO_BKBPB!C55+TO_CL!C55+TO_BNG!C55+TO_LBB!C55+TO_CPP!C55+TO_GTL!C55+TO_NSP!C55</f>
        <v>0</v>
      </c>
      <c r="D55" s="10">
        <f>TO_EHG!D55+TO_CO!D55+TO_BF!D55+TO_GW!D55+TO_RPI!D55+TO_PF!D55+TO_BKBPB!D55+TO_CL!D55+TO_BNG!D55+TO_LBB!D55+TO_CPP!D55+TO_GTL!D55+TO_NSP!D55</f>
        <v>0</v>
      </c>
      <c r="E55" s="10">
        <f>TO_EHG!E55+TO_CO!E55+TO_BF!E55+TO_GW!E55+TO_RPI!E55+TO_PF!E55+TO_BKBPB!E55+TO_CL!E55+TO_BNG!E55+TO_LBB!E55+TO_CPP!E55+TO_GTL!E55+TO_NSP!E55</f>
        <v>0</v>
      </c>
      <c r="F55" s="10">
        <f>TO_EHG!F55+TO_CO!F55+TO_BF!F55+TO_GW!F55+TO_RPI!F55+TO_PF!F55+TO_BKBPB!F55+TO_CL!F55+TO_BNG!F55+TO_LBB!F55+TO_CPP!F55+TO_GTL!F55+TO_NSP!F55</f>
        <v>0</v>
      </c>
      <c r="G55" s="10">
        <f>TO_EHG!G55+TO_CO!G55+TO_BF!G55+TO_GW!G55+TO_RPI!G55+TO_PF!G55+TO_BKBPB!G55+TO_CL!G55+TO_BNG!G55+TO_LBB!G55+TO_CPP!G55+TO_GTL!G55+TO_NSP!G55</f>
        <v>0</v>
      </c>
      <c r="H55" s="10">
        <f>TO_EHG!H55+TO_CO!H55+TO_BF!H55+TO_GW!H55+TO_RPI!H55+TO_PF!H55+TO_BKBPB!H55+TO_CL!H55+TO_BNG!H55+TO_LBB!H55+TO_CPP!H55+TO_GTL!H55+TO_NSP!H55</f>
        <v>0</v>
      </c>
      <c r="I55" s="10">
        <f>TO_EHG!I55+TO_CO!I55+TO_BF!I55+TO_GW!I55+TO_RPI!I55+TO_PF!I55+TO_BKBPB!I55+TO_CL!I55+TO_BNG!I55+TO_LBB!I55+TO_CPP!I55+TO_GTL!I55+TO_NSP!I55</f>
        <v>0</v>
      </c>
      <c r="J55" s="10">
        <f>TO_EHG!J55+TO_CO!J55+TO_BF!J55+TO_GW!J55+TO_RPI!J55+TO_PF!J55+TO_BKBPB!J55+TO_CL!J55+TO_BNG!J55+TO_LBB!J55+TO_CPP!J55+TO_GTL!J55+TO_NSP!J55</f>
        <v>0</v>
      </c>
      <c r="K55" s="10">
        <f>TO_EHG!K55+TO_CO!K55+TO_BF!K55+TO_GW!K55+TO_RPI!K55+TO_PF!K55+TO_BKBPB!K55+TO_CL!K55+TO_BNG!K55+TO_LBB!K55+TO_CPP!K55+TO_GTL!K55+TO_NSP!K55</f>
        <v>0</v>
      </c>
      <c r="L55" s="10">
        <f>TO_EHG!L55+TO_CO!L55+TO_BF!L55+TO_GW!L55+TO_RPI!L55+TO_PF!L55+TO_BKBPB!L55+TO_CL!L55+TO_BNG!L55+TO_LBB!L55+TO_CPP!L55+TO_GTL!L55+TO_NSP!L55</f>
        <v>0</v>
      </c>
      <c r="M55" s="10">
        <f>TO_EHG!M55+TO_CO!M55+TO_BF!M55+TO_GW!M55+TO_RPI!M55+TO_PF!M55+TO_BKBPB!M55+TO_CL!M55+TO_BNG!M55+TO_LBB!M55+TO_CPP!M55+TO_GTL!M55+TO_NSP!M55</f>
        <v>0</v>
      </c>
      <c r="N55" s="10">
        <f>TO_EHG!N55+TO_CO!N55+TO_BF!N55+TO_GW!N55+TO_RPI!N55+TO_PF!N55+TO_BKBPB!N55+TO_CL!N55+TO_BNG!N55+TO_LBB!N55+TO_CPP!N55+TO_GTL!N55+TO_NSP!N55</f>
        <v>0</v>
      </c>
      <c r="O55" s="10">
        <f>TO_EHG!O55+TO_CO!O55+TO_BF!O55+TO_GW!O55+TO_RPI!O55+TO_PF!O55+TO_BKBPB!O55+TO_CL!O55+TO_BNG!O55+TO_LBB!O55+TO_CPP!O55+TO_GTL!O55+TO_NSP!O55</f>
        <v>0</v>
      </c>
      <c r="P55" s="10">
        <f>TO_EHG!P55+TO_CO!P55+TO_BF!P55+TO_GW!P55+TO_RPI!P55+TO_PF!P55+TO_BKBPB!P55+TO_CL!P55+TO_BNG!P55+TO_LBB!P55+TO_CPP!P55+TO_GTL!P55+TO_NSP!P55</f>
        <v>0</v>
      </c>
      <c r="Q55" s="10">
        <f>TO_EHG!Q55+TO_CO!Q55+TO_BF!Q55+TO_GW!Q55+TO_RPI!Q55+TO_PF!Q55+TO_BKBPB!Q55+TO_CL!Q55+TO_BNG!Q55+TO_LBB!Q55+TO_CPP!Q55+TO_GTL!Q55+TO_NSP!Q55</f>
        <v>0</v>
      </c>
      <c r="R55" s="10">
        <f>TO_EHG!R55+TO_CO!R55+TO_BF!R55+TO_GW!R55+TO_RPI!R55+TO_PF!R55+TO_BKBPB!R55+TO_CL!R55+TO_BNG!R55+TO_LBB!R55+TO_CPP!R55+TO_GTL!R55+TO_NSP!R55</f>
        <v>0</v>
      </c>
      <c r="S55" s="10">
        <f>TO_EHG!S55+TO_CO!S55+TO_BF!S55+TO_GW!S55+TO_RPI!S55+TO_PF!S55+TO_BKBPB!S55+TO_CL!S55+TO_BNG!S55+TO_LBB!S55+TO_CPP!S55+TO_GTL!S55+TO_NSP!S55</f>
        <v>0</v>
      </c>
      <c r="T55" s="10">
        <f>TO_EHG!T55+TO_CO!T55+TO_BF!T55+TO_GW!T55+TO_RPI!T55+TO_PF!T55+TO_BKBPB!T55+TO_CL!T55+TO_BNG!T55+TO_LBB!T55+TO_CPP!T55+TO_GTL!T55+TO_NSP!T55</f>
        <v>0</v>
      </c>
      <c r="U55" s="10">
        <f>TO_EHG!U55+TO_CO!U55+TO_BF!U55+TO_GW!U55+TO_RPI!U55+TO_PF!U55+TO_BKBPB!U55+TO_CL!U55+TO_BNG!U55+TO_LBB!U55+TO_CPP!U55+TO_GTL!U55+TO_NSP!U55</f>
        <v>0</v>
      </c>
      <c r="V55" s="10">
        <f>TO_EHG!V55+TO_CO!V55+TO_BF!V55+TO_GW!V55+TO_RPI!V55+TO_PF!V55+TO_BKBPB!V55+TO_CL!V55+TO_BNG!V55+TO_LBB!V55+TO_CPP!V55+TO_GTL!V55+TO_NSP!V55</f>
        <v>0</v>
      </c>
      <c r="W55" s="10">
        <f>TO_EHG!W55+TO_CO!W55+TO_BF!W55+TO_GW!W55+TO_RPI!W55+TO_PF!W55+TO_BKBPB!W55+TO_CL!W55+TO_BNG!W55+TO_LBB!W55+TO_CPP!W55+TO_GTL!W55+TO_NSP!W55</f>
        <v>0</v>
      </c>
      <c r="X55" s="10">
        <f>TO_EHG!X55+TO_CO!X55+TO_BF!X55+TO_GW!X55+TO_RPI!X55+TO_PF!X55+TO_BKBPB!X55+TO_CL!X55+TO_BNG!X55+TO_LBB!X55+TO_CPP!X55+TO_GTL!X55+TO_NSP!X55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TO_EHG!C56+TO_CO!C56+TO_BF!C56+TO_GW!C56+TO_RPI!C56+TO_PF!C56+TO_BKBPB!C56+TO_CL!C56+TO_BNG!C56+TO_LBB!C56+TO_CPP!C56+TO_GTL!C56+TO_NSP!C56</f>
        <v>0</v>
      </c>
      <c r="D56" s="10">
        <f>TO_EHG!D56+TO_CO!D56+TO_BF!D56+TO_GW!D56+TO_RPI!D56+TO_PF!D56+TO_BKBPB!D56+TO_CL!D56+TO_BNG!D56+TO_LBB!D56+TO_CPP!D56+TO_GTL!D56+TO_NSP!D56</f>
        <v>0</v>
      </c>
      <c r="E56" s="10">
        <f>TO_EHG!E56+TO_CO!E56+TO_BF!E56+TO_GW!E56+TO_RPI!E56+TO_PF!E56+TO_BKBPB!E56+TO_CL!E56+TO_BNG!E56+TO_LBB!E56+TO_CPP!E56+TO_GTL!E56+TO_NSP!E56</f>
        <v>0</v>
      </c>
      <c r="F56" s="10">
        <f>TO_EHG!F56+TO_CO!F56+TO_BF!F56+TO_GW!F56+TO_RPI!F56+TO_PF!F56+TO_BKBPB!F56+TO_CL!F56+TO_BNG!F56+TO_LBB!F56+TO_CPP!F56+TO_GTL!F56+TO_NSP!F56</f>
        <v>0</v>
      </c>
      <c r="G56" s="10">
        <f>TO_EHG!G56+TO_CO!G56+TO_BF!G56+TO_GW!G56+TO_RPI!G56+TO_PF!G56+TO_BKBPB!G56+TO_CL!G56+TO_BNG!G56+TO_LBB!G56+TO_CPP!G56+TO_GTL!G56+TO_NSP!G56</f>
        <v>0</v>
      </c>
      <c r="H56" s="10">
        <f>TO_EHG!H56+TO_CO!H56+TO_BF!H56+TO_GW!H56+TO_RPI!H56+TO_PF!H56+TO_BKBPB!H56+TO_CL!H56+TO_BNG!H56+TO_LBB!H56+TO_CPP!H56+TO_GTL!H56+TO_NSP!H56</f>
        <v>0</v>
      </c>
      <c r="I56" s="10">
        <f>TO_EHG!I56+TO_CO!I56+TO_BF!I56+TO_GW!I56+TO_RPI!I56+TO_PF!I56+TO_BKBPB!I56+TO_CL!I56+TO_BNG!I56+TO_LBB!I56+TO_CPP!I56+TO_GTL!I56+TO_NSP!I56</f>
        <v>0</v>
      </c>
      <c r="J56" s="10">
        <f>TO_EHG!J56+TO_CO!J56+TO_BF!J56+TO_GW!J56+TO_RPI!J56+TO_PF!J56+TO_BKBPB!J56+TO_CL!J56+TO_BNG!J56+TO_LBB!J56+TO_CPP!J56+TO_GTL!J56+TO_NSP!J56</f>
        <v>0</v>
      </c>
      <c r="K56" s="10">
        <f>TO_EHG!K56+TO_CO!K56+TO_BF!K56+TO_GW!K56+TO_RPI!K56+TO_PF!K56+TO_BKBPB!K56+TO_CL!K56+TO_BNG!K56+TO_LBB!K56+TO_CPP!K56+TO_GTL!K56+TO_NSP!K56</f>
        <v>0</v>
      </c>
      <c r="L56" s="10">
        <f>TO_EHG!L56+TO_CO!L56+TO_BF!L56+TO_GW!L56+TO_RPI!L56+TO_PF!L56+TO_BKBPB!L56+TO_CL!L56+TO_BNG!L56+TO_LBB!L56+TO_CPP!L56+TO_GTL!L56+TO_NSP!L56</f>
        <v>0</v>
      </c>
      <c r="M56" s="10">
        <f>TO_EHG!M56+TO_CO!M56+TO_BF!M56+TO_GW!M56+TO_RPI!M56+TO_PF!M56+TO_BKBPB!M56+TO_CL!M56+TO_BNG!M56+TO_LBB!M56+TO_CPP!M56+TO_GTL!M56+TO_NSP!M56</f>
        <v>0</v>
      </c>
      <c r="N56" s="10">
        <f>TO_EHG!N56+TO_CO!N56+TO_BF!N56+TO_GW!N56+TO_RPI!N56+TO_PF!N56+TO_BKBPB!N56+TO_CL!N56+TO_BNG!N56+TO_LBB!N56+TO_CPP!N56+TO_GTL!N56+TO_NSP!N56</f>
        <v>0</v>
      </c>
      <c r="O56" s="10">
        <f>TO_EHG!O56+TO_CO!O56+TO_BF!O56+TO_GW!O56+TO_RPI!O56+TO_PF!O56+TO_BKBPB!O56+TO_CL!O56+TO_BNG!O56+TO_LBB!O56+TO_CPP!O56+TO_GTL!O56+TO_NSP!O56</f>
        <v>0</v>
      </c>
      <c r="P56" s="10">
        <f>TO_EHG!P56+TO_CO!P56+TO_BF!P56+TO_GW!P56+TO_RPI!P56+TO_PF!P56+TO_BKBPB!P56+TO_CL!P56+TO_BNG!P56+TO_LBB!P56+TO_CPP!P56+TO_GTL!P56+TO_NSP!P56</f>
        <v>0</v>
      </c>
      <c r="Q56" s="10">
        <f>TO_EHG!Q56+TO_CO!Q56+TO_BF!Q56+TO_GW!Q56+TO_RPI!Q56+TO_PF!Q56+TO_BKBPB!Q56+TO_CL!Q56+TO_BNG!Q56+TO_LBB!Q56+TO_CPP!Q56+TO_GTL!Q56+TO_NSP!Q56</f>
        <v>0</v>
      </c>
      <c r="R56" s="10">
        <f>TO_EHG!R56+TO_CO!R56+TO_BF!R56+TO_GW!R56+TO_RPI!R56+TO_PF!R56+TO_BKBPB!R56+TO_CL!R56+TO_BNG!R56+TO_LBB!R56+TO_CPP!R56+TO_GTL!R56+TO_NSP!R56</f>
        <v>0</v>
      </c>
      <c r="S56" s="10">
        <f>TO_EHG!S56+TO_CO!S56+TO_BF!S56+TO_GW!S56+TO_RPI!S56+TO_PF!S56+TO_BKBPB!S56+TO_CL!S56+TO_BNG!S56+TO_LBB!S56+TO_CPP!S56+TO_GTL!S56+TO_NSP!S56</f>
        <v>0</v>
      </c>
      <c r="T56" s="10">
        <f>TO_EHG!T56+TO_CO!T56+TO_BF!T56+TO_GW!T56+TO_RPI!T56+TO_PF!T56+TO_BKBPB!T56+TO_CL!T56+TO_BNG!T56+TO_LBB!T56+TO_CPP!T56+TO_GTL!T56+TO_NSP!T56</f>
        <v>0</v>
      </c>
      <c r="U56" s="10">
        <f>TO_EHG!U56+TO_CO!U56+TO_BF!U56+TO_GW!U56+TO_RPI!U56+TO_PF!U56+TO_BKBPB!U56+TO_CL!U56+TO_BNG!U56+TO_LBB!U56+TO_CPP!U56+TO_GTL!U56+TO_NSP!U56</f>
        <v>0</v>
      </c>
      <c r="V56" s="10">
        <f>TO_EHG!V56+TO_CO!V56+TO_BF!V56+TO_GW!V56+TO_RPI!V56+TO_PF!V56+TO_BKBPB!V56+TO_CL!V56+TO_BNG!V56+TO_LBB!V56+TO_CPP!V56+TO_GTL!V56+TO_NSP!V56</f>
        <v>0</v>
      </c>
      <c r="W56" s="10">
        <f>TO_EHG!W56+TO_CO!W56+TO_BF!W56+TO_GW!W56+TO_RPI!W56+TO_PF!W56+TO_BKBPB!W56+TO_CL!W56+TO_BNG!W56+TO_LBB!W56+TO_CPP!W56+TO_GTL!W56+TO_NSP!W56</f>
        <v>0</v>
      </c>
      <c r="X56" s="10">
        <f>TO_EHG!X56+TO_CO!X56+TO_BF!X56+TO_GW!X56+TO_RPI!X56+TO_PF!X56+TO_BKBPB!X56+TO_CL!X56+TO_BNG!X56+TO_LBB!X56+TO_CPP!X56+TO_GTL!X56+TO_NSP!X56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TO_EHG!C57+TO_CO!C57+TO_BF!C57+TO_GW!C57+TO_RPI!C57+TO_PF!C57+TO_BKBPB!C57+TO_CL!C57+TO_BNG!C57+TO_LBB!C57+TO_CPP!C57+TO_GTL!C57+TO_NSP!C57</f>
        <v>0</v>
      </c>
      <c r="D57" s="10">
        <f>TO_EHG!D57+TO_CO!D57+TO_BF!D57+TO_GW!D57+TO_RPI!D57+TO_PF!D57+TO_BKBPB!D57+TO_CL!D57+TO_BNG!D57+TO_LBB!D57+TO_CPP!D57+TO_GTL!D57+TO_NSP!D57</f>
        <v>0</v>
      </c>
      <c r="E57" s="10">
        <f>TO_EHG!E57+TO_CO!E57+TO_BF!E57+TO_GW!E57+TO_RPI!E57+TO_PF!E57+TO_BKBPB!E57+TO_CL!E57+TO_BNG!E57+TO_LBB!E57+TO_CPP!E57+TO_GTL!E57+TO_NSP!E57</f>
        <v>0</v>
      </c>
      <c r="F57" s="10">
        <f>TO_EHG!F57+TO_CO!F57+TO_BF!F57+TO_GW!F57+TO_RPI!F57+TO_PF!F57+TO_BKBPB!F57+TO_CL!F57+TO_BNG!F57+TO_LBB!F57+TO_CPP!F57+TO_GTL!F57+TO_NSP!F57</f>
        <v>0</v>
      </c>
      <c r="G57" s="10">
        <f>TO_EHG!G57+TO_CO!G57+TO_BF!G57+TO_GW!G57+TO_RPI!G57+TO_PF!G57+TO_BKBPB!G57+TO_CL!G57+TO_BNG!G57+TO_LBB!G57+TO_CPP!G57+TO_GTL!G57+TO_NSP!G57</f>
        <v>0</v>
      </c>
      <c r="H57" s="10">
        <f>TO_EHG!H57+TO_CO!H57+TO_BF!H57+TO_GW!H57+TO_RPI!H57+TO_PF!H57+TO_BKBPB!H57+TO_CL!H57+TO_BNG!H57+TO_LBB!H57+TO_CPP!H57+TO_GTL!H57+TO_NSP!H57</f>
        <v>0</v>
      </c>
      <c r="I57" s="10">
        <f>TO_EHG!I57+TO_CO!I57+TO_BF!I57+TO_GW!I57+TO_RPI!I57+TO_PF!I57+TO_BKBPB!I57+TO_CL!I57+TO_BNG!I57+TO_LBB!I57+TO_CPP!I57+TO_GTL!I57+TO_NSP!I57</f>
        <v>0</v>
      </c>
      <c r="J57" s="10">
        <f>TO_EHG!J57+TO_CO!J57+TO_BF!J57+TO_GW!J57+TO_RPI!J57+TO_PF!J57+TO_BKBPB!J57+TO_CL!J57+TO_BNG!J57+TO_LBB!J57+TO_CPP!J57+TO_GTL!J57+TO_NSP!J57</f>
        <v>0</v>
      </c>
      <c r="K57" s="10">
        <f>TO_EHG!K57+TO_CO!K57+TO_BF!K57+TO_GW!K57+TO_RPI!K57+TO_PF!K57+TO_BKBPB!K57+TO_CL!K57+TO_BNG!K57+TO_LBB!K57+TO_CPP!K57+TO_GTL!K57+TO_NSP!K57</f>
        <v>0</v>
      </c>
      <c r="L57" s="10">
        <f>TO_EHG!L57+TO_CO!L57+TO_BF!L57+TO_GW!L57+TO_RPI!L57+TO_PF!L57+TO_BKBPB!L57+TO_CL!L57+TO_BNG!L57+TO_LBB!L57+TO_CPP!L57+TO_GTL!L57+TO_NSP!L57</f>
        <v>0</v>
      </c>
      <c r="M57" s="10">
        <f>TO_EHG!M57+TO_CO!M57+TO_BF!M57+TO_GW!M57+TO_RPI!M57+TO_PF!M57+TO_BKBPB!M57+TO_CL!M57+TO_BNG!M57+TO_LBB!M57+TO_CPP!M57+TO_GTL!M57+TO_NSP!M57</f>
        <v>0</v>
      </c>
      <c r="N57" s="10">
        <f>TO_EHG!N57+TO_CO!N57+TO_BF!N57+TO_GW!N57+TO_RPI!N57+TO_PF!N57+TO_BKBPB!N57+TO_CL!N57+TO_BNG!N57+TO_LBB!N57+TO_CPP!N57+TO_GTL!N57+TO_NSP!N57</f>
        <v>0</v>
      </c>
      <c r="O57" s="10">
        <f>TO_EHG!O57+TO_CO!O57+TO_BF!O57+TO_GW!O57+TO_RPI!O57+TO_PF!O57+TO_BKBPB!O57+TO_CL!O57+TO_BNG!O57+TO_LBB!O57+TO_CPP!O57+TO_GTL!O57+TO_NSP!O57</f>
        <v>0</v>
      </c>
      <c r="P57" s="10">
        <f>TO_EHG!P57+TO_CO!P57+TO_BF!P57+TO_GW!P57+TO_RPI!P57+TO_PF!P57+TO_BKBPB!P57+TO_CL!P57+TO_BNG!P57+TO_LBB!P57+TO_CPP!P57+TO_GTL!P57+TO_NSP!P57</f>
        <v>0</v>
      </c>
      <c r="Q57" s="10">
        <f>TO_EHG!Q57+TO_CO!Q57+TO_BF!Q57+TO_GW!Q57+TO_RPI!Q57+TO_PF!Q57+TO_BKBPB!Q57+TO_CL!Q57+TO_BNG!Q57+TO_LBB!Q57+TO_CPP!Q57+TO_GTL!Q57+TO_NSP!Q57</f>
        <v>0</v>
      </c>
      <c r="R57" s="10">
        <f>TO_EHG!R57+TO_CO!R57+TO_BF!R57+TO_GW!R57+TO_RPI!R57+TO_PF!R57+TO_BKBPB!R57+TO_CL!R57+TO_BNG!R57+TO_LBB!R57+TO_CPP!R57+TO_GTL!R57+TO_NSP!R57</f>
        <v>0</v>
      </c>
      <c r="S57" s="10">
        <f>TO_EHG!S57+TO_CO!S57+TO_BF!S57+TO_GW!S57+TO_RPI!S57+TO_PF!S57+TO_BKBPB!S57+TO_CL!S57+TO_BNG!S57+TO_LBB!S57+TO_CPP!S57+TO_GTL!S57+TO_NSP!S57</f>
        <v>0</v>
      </c>
      <c r="T57" s="10">
        <f>TO_EHG!T57+TO_CO!T57+TO_BF!T57+TO_GW!T57+TO_RPI!T57+TO_PF!T57+TO_BKBPB!T57+TO_CL!T57+TO_BNG!T57+TO_LBB!T57+TO_CPP!T57+TO_GTL!T57+TO_NSP!T57</f>
        <v>0</v>
      </c>
      <c r="U57" s="10">
        <f>TO_EHG!U57+TO_CO!U57+TO_BF!U57+TO_GW!U57+TO_RPI!U57+TO_PF!U57+TO_BKBPB!U57+TO_CL!U57+TO_BNG!U57+TO_LBB!U57+TO_CPP!U57+TO_GTL!U57+TO_NSP!U57</f>
        <v>0</v>
      </c>
      <c r="V57" s="10">
        <f>TO_EHG!V57+TO_CO!V57+TO_BF!V57+TO_GW!V57+TO_RPI!V57+TO_PF!V57+TO_BKBPB!V57+TO_CL!V57+TO_BNG!V57+TO_LBB!V57+TO_CPP!V57+TO_GTL!V57+TO_NSP!V57</f>
        <v>0</v>
      </c>
      <c r="W57" s="10">
        <f>TO_EHG!W57+TO_CO!W57+TO_BF!W57+TO_GW!W57+TO_RPI!W57+TO_PF!W57+TO_BKBPB!W57+TO_CL!W57+TO_BNG!W57+TO_LBB!W57+TO_CPP!W57+TO_GTL!W57+TO_NSP!W57</f>
        <v>0</v>
      </c>
      <c r="X57" s="10">
        <f>TO_EHG!X57+TO_CO!X57+TO_BF!X57+TO_GW!X57+TO_RPI!X57+TO_PF!X57+TO_BKBPB!X57+TO_CL!X57+TO_BNG!X57+TO_LBB!X57+TO_CPP!X57+TO_GTL!X57+TO_NSP!X57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TO_EHG!C58+TO_CO!C58+TO_BF!C58+TO_GW!C58+TO_RPI!C58+TO_PF!C58+TO_BKBPB!C58+TO_CL!C58+TO_BNG!C58+TO_LBB!C58+TO_CPP!C58+TO_GTL!C58+TO_NSP!C58</f>
        <v>0</v>
      </c>
      <c r="D58" s="10">
        <f>TO_EHG!D58+TO_CO!D58+TO_BF!D58+TO_GW!D58+TO_RPI!D58+TO_PF!D58+TO_BKBPB!D58+TO_CL!D58+TO_BNG!D58+TO_LBB!D58+TO_CPP!D58+TO_GTL!D58+TO_NSP!D58</f>
        <v>0</v>
      </c>
      <c r="E58" s="10">
        <f>TO_EHG!E58+TO_CO!E58+TO_BF!E58+TO_GW!E58+TO_RPI!E58+TO_PF!E58+TO_BKBPB!E58+TO_CL!E58+TO_BNG!E58+TO_LBB!E58+TO_CPP!E58+TO_GTL!E58+TO_NSP!E58</f>
        <v>0</v>
      </c>
      <c r="F58" s="10">
        <f>TO_EHG!F58+TO_CO!F58+TO_BF!F58+TO_GW!F58+TO_RPI!F58+TO_PF!F58+TO_BKBPB!F58+TO_CL!F58+TO_BNG!F58+TO_LBB!F58+TO_CPP!F58+TO_GTL!F58+TO_NSP!F58</f>
        <v>0</v>
      </c>
      <c r="G58" s="10">
        <f>TO_EHG!G58+TO_CO!G58+TO_BF!G58+TO_GW!G58+TO_RPI!G58+TO_PF!G58+TO_BKBPB!G58+TO_CL!G58+TO_BNG!G58+TO_LBB!G58+TO_CPP!G58+TO_GTL!G58+TO_NSP!G58</f>
        <v>0</v>
      </c>
      <c r="H58" s="10">
        <f>TO_EHG!H58+TO_CO!H58+TO_BF!H58+TO_GW!H58+TO_RPI!H58+TO_PF!H58+TO_BKBPB!H58+TO_CL!H58+TO_BNG!H58+TO_LBB!H58+TO_CPP!H58+TO_GTL!H58+TO_NSP!H58</f>
        <v>0</v>
      </c>
      <c r="I58" s="10">
        <f>TO_EHG!I58+TO_CO!I58+TO_BF!I58+TO_GW!I58+TO_RPI!I58+TO_PF!I58+TO_BKBPB!I58+TO_CL!I58+TO_BNG!I58+TO_LBB!I58+TO_CPP!I58+TO_GTL!I58+TO_NSP!I58</f>
        <v>0</v>
      </c>
      <c r="J58" s="10">
        <f>TO_EHG!J58+TO_CO!J58+TO_BF!J58+TO_GW!J58+TO_RPI!J58+TO_PF!J58+TO_BKBPB!J58+TO_CL!J58+TO_BNG!J58+TO_LBB!J58+TO_CPP!J58+TO_GTL!J58+TO_NSP!J58</f>
        <v>0</v>
      </c>
      <c r="K58" s="10">
        <f>TO_EHG!K58+TO_CO!K58+TO_BF!K58+TO_GW!K58+TO_RPI!K58+TO_PF!K58+TO_BKBPB!K58+TO_CL!K58+TO_BNG!K58+TO_LBB!K58+TO_CPP!K58+TO_GTL!K58+TO_NSP!K58</f>
        <v>0</v>
      </c>
      <c r="L58" s="10">
        <f>TO_EHG!L58+TO_CO!L58+TO_BF!L58+TO_GW!L58+TO_RPI!L58+TO_PF!L58+TO_BKBPB!L58+TO_CL!L58+TO_BNG!L58+TO_LBB!L58+TO_CPP!L58+TO_GTL!L58+TO_NSP!L58</f>
        <v>0</v>
      </c>
      <c r="M58" s="10">
        <f>TO_EHG!M58+TO_CO!M58+TO_BF!M58+TO_GW!M58+TO_RPI!M58+TO_PF!M58+TO_BKBPB!M58+TO_CL!M58+TO_BNG!M58+TO_LBB!M58+TO_CPP!M58+TO_GTL!M58+TO_NSP!M58</f>
        <v>0</v>
      </c>
      <c r="N58" s="10">
        <f>TO_EHG!N58+TO_CO!N58+TO_BF!N58+TO_GW!N58+TO_RPI!N58+TO_PF!N58+TO_BKBPB!N58+TO_CL!N58+TO_BNG!N58+TO_LBB!N58+TO_CPP!N58+TO_GTL!N58+TO_NSP!N58</f>
        <v>0</v>
      </c>
      <c r="O58" s="10">
        <f>TO_EHG!O58+TO_CO!O58+TO_BF!O58+TO_GW!O58+TO_RPI!O58+TO_PF!O58+TO_BKBPB!O58+TO_CL!O58+TO_BNG!O58+TO_LBB!O58+TO_CPP!O58+TO_GTL!O58+TO_NSP!O58</f>
        <v>0</v>
      </c>
      <c r="P58" s="10">
        <f>TO_EHG!P58+TO_CO!P58+TO_BF!P58+TO_GW!P58+TO_RPI!P58+TO_PF!P58+TO_BKBPB!P58+TO_CL!P58+TO_BNG!P58+TO_LBB!P58+TO_CPP!P58+TO_GTL!P58+TO_NSP!P58</f>
        <v>0</v>
      </c>
      <c r="Q58" s="10">
        <f>TO_EHG!Q58+TO_CO!Q58+TO_BF!Q58+TO_GW!Q58+TO_RPI!Q58+TO_PF!Q58+TO_BKBPB!Q58+TO_CL!Q58+TO_BNG!Q58+TO_LBB!Q58+TO_CPP!Q58+TO_GTL!Q58+TO_NSP!Q58</f>
        <v>0</v>
      </c>
      <c r="R58" s="10">
        <f>TO_EHG!R58+TO_CO!R58+TO_BF!R58+TO_GW!R58+TO_RPI!R58+TO_PF!R58+TO_BKBPB!R58+TO_CL!R58+TO_BNG!R58+TO_LBB!R58+TO_CPP!R58+TO_GTL!R58+TO_NSP!R58</f>
        <v>0</v>
      </c>
      <c r="S58" s="10">
        <f>TO_EHG!S58+TO_CO!S58+TO_BF!S58+TO_GW!S58+TO_RPI!S58+TO_PF!S58+TO_BKBPB!S58+TO_CL!S58+TO_BNG!S58+TO_LBB!S58+TO_CPP!S58+TO_GTL!S58+TO_NSP!S58</f>
        <v>0</v>
      </c>
      <c r="T58" s="10">
        <f>TO_EHG!T58+TO_CO!T58+TO_BF!T58+TO_GW!T58+TO_RPI!T58+TO_PF!T58+TO_BKBPB!T58+TO_CL!T58+TO_BNG!T58+TO_LBB!T58+TO_CPP!T58+TO_GTL!T58+TO_NSP!T58</f>
        <v>0</v>
      </c>
      <c r="U58" s="10">
        <f>TO_EHG!U58+TO_CO!U58+TO_BF!U58+TO_GW!U58+TO_RPI!U58+TO_PF!U58+TO_BKBPB!U58+TO_CL!U58+TO_BNG!U58+TO_LBB!U58+TO_CPP!U58+TO_GTL!U58+TO_NSP!U58</f>
        <v>0</v>
      </c>
      <c r="V58" s="10">
        <f>TO_EHG!V58+TO_CO!V58+TO_BF!V58+TO_GW!V58+TO_RPI!V58+TO_PF!V58+TO_BKBPB!V58+TO_CL!V58+TO_BNG!V58+TO_LBB!V58+TO_CPP!V58+TO_GTL!V58+TO_NSP!V58</f>
        <v>0</v>
      </c>
      <c r="W58" s="10">
        <f>TO_EHG!W58+TO_CO!W58+TO_BF!W58+TO_GW!W58+TO_RPI!W58+TO_PF!W58+TO_BKBPB!W58+TO_CL!W58+TO_BNG!W58+TO_LBB!W58+TO_CPP!W58+TO_GTL!W58+TO_NSP!W58</f>
        <v>0</v>
      </c>
      <c r="X58" s="10">
        <f>TO_EHG!X58+TO_CO!X58+TO_BF!X58+TO_GW!X58+TO_RPI!X58+TO_PF!X58+TO_BKBPB!X58+TO_CL!X58+TO_BNG!X58+TO_LBB!X58+TO_CPP!X58+TO_GTL!X58+TO_NSP!X58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TO_EHG!C59+TO_CO!C59+TO_BF!C59+TO_GW!C59+TO_RPI!C59+TO_PF!C59+TO_BKBPB!C59+TO_CL!C59+TO_BNG!C59+TO_LBB!C59+TO_CPP!C59+TO_GTL!C59+TO_NSP!C59</f>
        <v>0</v>
      </c>
      <c r="D59" s="10">
        <f>TO_EHG!D59+TO_CO!D59+TO_BF!D59+TO_GW!D59+TO_RPI!D59+TO_PF!D59+TO_BKBPB!D59+TO_CL!D59+TO_BNG!D59+TO_LBB!D59+TO_CPP!D59+TO_GTL!D59+TO_NSP!D59</f>
        <v>0</v>
      </c>
      <c r="E59" s="10">
        <f>TO_EHG!E59+TO_CO!E59+TO_BF!E59+TO_GW!E59+TO_RPI!E59+TO_PF!E59+TO_BKBPB!E59+TO_CL!E59+TO_BNG!E59+TO_LBB!E59+TO_CPP!E59+TO_GTL!E59+TO_NSP!E59</f>
        <v>0</v>
      </c>
      <c r="F59" s="10">
        <f>TO_EHG!F59+TO_CO!F59+TO_BF!F59+TO_GW!F59+TO_RPI!F59+TO_PF!F59+TO_BKBPB!F59+TO_CL!F59+TO_BNG!F59+TO_LBB!F59+TO_CPP!F59+TO_GTL!F59+TO_NSP!F59</f>
        <v>0</v>
      </c>
      <c r="G59" s="10">
        <f>TO_EHG!G59+TO_CO!G59+TO_BF!G59+TO_GW!G59+TO_RPI!G59+TO_PF!G59+TO_BKBPB!G59+TO_CL!G59+TO_BNG!G59+TO_LBB!G59+TO_CPP!G59+TO_GTL!G59+TO_NSP!G59</f>
        <v>0</v>
      </c>
      <c r="H59" s="10">
        <f>TO_EHG!H59+TO_CO!H59+TO_BF!H59+TO_GW!H59+TO_RPI!H59+TO_PF!H59+TO_BKBPB!H59+TO_CL!H59+TO_BNG!H59+TO_LBB!H59+TO_CPP!H59+TO_GTL!H59+TO_NSP!H59</f>
        <v>0</v>
      </c>
      <c r="I59" s="10">
        <f>TO_EHG!I59+TO_CO!I59+TO_BF!I59+TO_GW!I59+TO_RPI!I59+TO_PF!I59+TO_BKBPB!I59+TO_CL!I59+TO_BNG!I59+TO_LBB!I59+TO_CPP!I59+TO_GTL!I59+TO_NSP!I59</f>
        <v>0</v>
      </c>
      <c r="J59" s="10">
        <f>TO_EHG!J59+TO_CO!J59+TO_BF!J59+TO_GW!J59+TO_RPI!J59+TO_PF!J59+TO_BKBPB!J59+TO_CL!J59+TO_BNG!J59+TO_LBB!J59+TO_CPP!J59+TO_GTL!J59+TO_NSP!J59</f>
        <v>0</v>
      </c>
      <c r="K59" s="10">
        <f>TO_EHG!K59+TO_CO!K59+TO_BF!K59+TO_GW!K59+TO_RPI!K59+TO_PF!K59+TO_BKBPB!K59+TO_CL!K59+TO_BNG!K59+TO_LBB!K59+TO_CPP!K59+TO_GTL!K59+TO_NSP!K59</f>
        <v>0</v>
      </c>
      <c r="L59" s="10">
        <f>TO_EHG!L59+TO_CO!L59+TO_BF!L59+TO_GW!L59+TO_RPI!L59+TO_PF!L59+TO_BKBPB!L59+TO_CL!L59+TO_BNG!L59+TO_LBB!L59+TO_CPP!L59+TO_GTL!L59+TO_NSP!L59</f>
        <v>0</v>
      </c>
      <c r="M59" s="10">
        <f>TO_EHG!M59+TO_CO!M59+TO_BF!M59+TO_GW!M59+TO_RPI!M59+TO_PF!M59+TO_BKBPB!M59+TO_CL!M59+TO_BNG!M59+TO_LBB!M59+TO_CPP!M59+TO_GTL!M59+TO_NSP!M59</f>
        <v>0</v>
      </c>
      <c r="N59" s="10">
        <f>TO_EHG!N59+TO_CO!N59+TO_BF!N59+TO_GW!N59+TO_RPI!N59+TO_PF!N59+TO_BKBPB!N59+TO_CL!N59+TO_BNG!N59+TO_LBB!N59+TO_CPP!N59+TO_GTL!N59+TO_NSP!N59</f>
        <v>0</v>
      </c>
      <c r="O59" s="10">
        <f>TO_EHG!O59+TO_CO!O59+TO_BF!O59+TO_GW!O59+TO_RPI!O59+TO_PF!O59+TO_BKBPB!O59+TO_CL!O59+TO_BNG!O59+TO_LBB!O59+TO_CPP!O59+TO_GTL!O59+TO_NSP!O59</f>
        <v>0</v>
      </c>
      <c r="P59" s="10">
        <f>TO_EHG!P59+TO_CO!P59+TO_BF!P59+TO_GW!P59+TO_RPI!P59+TO_PF!P59+TO_BKBPB!P59+TO_CL!P59+TO_BNG!P59+TO_LBB!P59+TO_CPP!P59+TO_GTL!P59+TO_NSP!P59</f>
        <v>0</v>
      </c>
      <c r="Q59" s="10">
        <f>TO_EHG!Q59+TO_CO!Q59+TO_BF!Q59+TO_GW!Q59+TO_RPI!Q59+TO_PF!Q59+TO_BKBPB!Q59+TO_CL!Q59+TO_BNG!Q59+TO_LBB!Q59+TO_CPP!Q59+TO_GTL!Q59+TO_NSP!Q59</f>
        <v>0</v>
      </c>
      <c r="R59" s="10">
        <f>TO_EHG!R59+TO_CO!R59+TO_BF!R59+TO_GW!R59+TO_RPI!R59+TO_PF!R59+TO_BKBPB!R59+TO_CL!R59+TO_BNG!R59+TO_LBB!R59+TO_CPP!R59+TO_GTL!R59+TO_NSP!R59</f>
        <v>0</v>
      </c>
      <c r="S59" s="10">
        <f>TO_EHG!S59+TO_CO!S59+TO_BF!S59+TO_GW!S59+TO_RPI!S59+TO_PF!S59+TO_BKBPB!S59+TO_CL!S59+TO_BNG!S59+TO_LBB!S59+TO_CPP!S59+TO_GTL!S59+TO_NSP!S59</f>
        <v>0</v>
      </c>
      <c r="T59" s="10">
        <f>TO_EHG!T59+TO_CO!T59+TO_BF!T59+TO_GW!T59+TO_RPI!T59+TO_PF!T59+TO_BKBPB!T59+TO_CL!T59+TO_BNG!T59+TO_LBB!T59+TO_CPP!T59+TO_GTL!T59+TO_NSP!T59</f>
        <v>0</v>
      </c>
      <c r="U59" s="10">
        <f>TO_EHG!U59+TO_CO!U59+TO_BF!U59+TO_GW!U59+TO_RPI!U59+TO_PF!U59+TO_BKBPB!U59+TO_CL!U59+TO_BNG!U59+TO_LBB!U59+TO_CPP!U59+TO_GTL!U59+TO_NSP!U59</f>
        <v>0</v>
      </c>
      <c r="V59" s="10">
        <f>TO_EHG!V59+TO_CO!V59+TO_BF!V59+TO_GW!V59+TO_RPI!V59+TO_PF!V59+TO_BKBPB!V59+TO_CL!V59+TO_BNG!V59+TO_LBB!V59+TO_CPP!V59+TO_GTL!V59+TO_NSP!V59</f>
        <v>0</v>
      </c>
      <c r="W59" s="10">
        <f>TO_EHG!W59+TO_CO!W59+TO_BF!W59+TO_GW!W59+TO_RPI!W59+TO_PF!W59+TO_BKBPB!W59+TO_CL!W59+TO_BNG!W59+TO_LBB!W59+TO_CPP!W59+TO_GTL!W59+TO_NSP!W59</f>
        <v>0</v>
      </c>
      <c r="X59" s="10">
        <f>TO_EHG!X59+TO_CO!X59+TO_BF!X59+TO_GW!X59+TO_RPI!X59+TO_PF!X59+TO_BKBPB!X59+TO_CL!X59+TO_BNG!X59+TO_LBB!X59+TO_CPP!X59+TO_GTL!X59+TO_NSP!X59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TO_EHG!C60+TO_CO!C60+TO_BF!C60+TO_GW!C60+TO_RPI!C60+TO_PF!C60+TO_BKBPB!C60+TO_CL!C60+TO_BNG!C60+TO_LBB!C60+TO_CPP!C60+TO_GTL!C60+TO_NSP!C60</f>
        <v>0</v>
      </c>
      <c r="D60" s="10">
        <f>TO_EHG!D60+TO_CO!D60+TO_BF!D60+TO_GW!D60+TO_RPI!D60+TO_PF!D60+TO_BKBPB!D60+TO_CL!D60+TO_BNG!D60+TO_LBB!D60+TO_CPP!D60+TO_GTL!D60+TO_NSP!D60</f>
        <v>0</v>
      </c>
      <c r="E60" s="10">
        <f>TO_EHG!E60+TO_CO!E60+TO_BF!E60+TO_GW!E60+TO_RPI!E60+TO_PF!E60+TO_BKBPB!E60+TO_CL!E60+TO_BNG!E60+TO_LBB!E60+TO_CPP!E60+TO_GTL!E60+TO_NSP!E60</f>
        <v>0</v>
      </c>
      <c r="F60" s="10">
        <f>TO_EHG!F60+TO_CO!F60+TO_BF!F60+TO_GW!F60+TO_RPI!F60+TO_PF!F60+TO_BKBPB!F60+TO_CL!F60+TO_BNG!F60+TO_LBB!F60+TO_CPP!F60+TO_GTL!F60+TO_NSP!F60</f>
        <v>0</v>
      </c>
      <c r="G60" s="10">
        <f>TO_EHG!G60+TO_CO!G60+TO_BF!G60+TO_GW!G60+TO_RPI!G60+TO_PF!G60+TO_BKBPB!G60+TO_CL!G60+TO_BNG!G60+TO_LBB!G60+TO_CPP!G60+TO_GTL!G60+TO_NSP!G60</f>
        <v>0</v>
      </c>
      <c r="H60" s="10">
        <f>TO_EHG!H60+TO_CO!H60+TO_BF!H60+TO_GW!H60+TO_RPI!H60+TO_PF!H60+TO_BKBPB!H60+TO_CL!H60+TO_BNG!H60+TO_LBB!H60+TO_CPP!H60+TO_GTL!H60+TO_NSP!H60</f>
        <v>0</v>
      </c>
      <c r="I60" s="10">
        <f>TO_EHG!I60+TO_CO!I60+TO_BF!I60+TO_GW!I60+TO_RPI!I60+TO_PF!I60+TO_BKBPB!I60+TO_CL!I60+TO_BNG!I60+TO_LBB!I60+TO_CPP!I60+TO_GTL!I60+TO_NSP!I60</f>
        <v>0</v>
      </c>
      <c r="J60" s="10">
        <f>TO_EHG!J60+TO_CO!J60+TO_BF!J60+TO_GW!J60+TO_RPI!J60+TO_PF!J60+TO_BKBPB!J60+TO_CL!J60+TO_BNG!J60+TO_LBB!J60+TO_CPP!J60+TO_GTL!J60+TO_NSP!J60</f>
        <v>0</v>
      </c>
      <c r="K60" s="10">
        <f>TO_EHG!K60+TO_CO!K60+TO_BF!K60+TO_GW!K60+TO_RPI!K60+TO_PF!K60+TO_BKBPB!K60+TO_CL!K60+TO_BNG!K60+TO_LBB!K60+TO_CPP!K60+TO_GTL!K60+TO_NSP!K60</f>
        <v>0</v>
      </c>
      <c r="L60" s="10">
        <f>TO_EHG!L60+TO_CO!L60+TO_BF!L60+TO_GW!L60+TO_RPI!L60+TO_PF!L60+TO_BKBPB!L60+TO_CL!L60+TO_BNG!L60+TO_LBB!L60+TO_CPP!L60+TO_GTL!L60+TO_NSP!L60</f>
        <v>0</v>
      </c>
      <c r="M60" s="10">
        <f>TO_EHG!M60+TO_CO!M60+TO_BF!M60+TO_GW!M60+TO_RPI!M60+TO_PF!M60+TO_BKBPB!M60+TO_CL!M60+TO_BNG!M60+TO_LBB!M60+TO_CPP!M60+TO_GTL!M60+TO_NSP!M60</f>
        <v>0</v>
      </c>
      <c r="N60" s="10">
        <f>TO_EHG!N60+TO_CO!N60+TO_BF!N60+TO_GW!N60+TO_RPI!N60+TO_PF!N60+TO_BKBPB!N60+TO_CL!N60+TO_BNG!N60+TO_LBB!N60+TO_CPP!N60+TO_GTL!N60+TO_NSP!N60</f>
        <v>0</v>
      </c>
      <c r="O60" s="10">
        <f>TO_EHG!O60+TO_CO!O60+TO_BF!O60+TO_GW!O60+TO_RPI!O60+TO_PF!O60+TO_BKBPB!O60+TO_CL!O60+TO_BNG!O60+TO_LBB!O60+TO_CPP!O60+TO_GTL!O60+TO_NSP!O60</f>
        <v>13.38727429062769</v>
      </c>
      <c r="P60" s="10">
        <f>TO_EHG!P60+TO_CO!P60+TO_BF!P60+TO_GW!P60+TO_RPI!P60+TO_PF!P60+TO_BKBPB!P60+TO_CL!P60+TO_BNG!P60+TO_LBB!P60+TO_CPP!P60+TO_GTL!P60+TO_NSP!P60</f>
        <v>8.4551160791057605</v>
      </c>
      <c r="Q60" s="10">
        <f>TO_EHG!Q60+TO_CO!Q60+TO_BF!Q60+TO_GW!Q60+TO_RPI!Q60+TO_PF!Q60+TO_BKBPB!Q60+TO_CL!Q60+TO_BNG!Q60+TO_LBB!Q60+TO_CPP!Q60+TO_GTL!Q60+TO_NSP!Q60</f>
        <v>5.6368013757523636</v>
      </c>
      <c r="R60" s="10">
        <f>TO_EHG!R60+TO_CO!R60+TO_BF!R60+TO_GW!R60+TO_RPI!R60+TO_PF!R60+TO_BKBPB!R60+TO_CL!R60+TO_BNG!R60+TO_LBB!R60+TO_CPP!R60+TO_GTL!R60+TO_NSP!R60</f>
        <v>5.6368013757523636</v>
      </c>
      <c r="S60" s="10">
        <f>TO_EHG!S60+TO_CO!S60+TO_BF!S60+TO_GW!S60+TO_RPI!S60+TO_PF!S60+TO_BKBPB!S60+TO_CL!S60+TO_BNG!S60+TO_LBB!S60+TO_CPP!S60+TO_GTL!S60+TO_NSP!S60</f>
        <v>6.3413585554600171</v>
      </c>
      <c r="T60" s="10">
        <f>TO_EHG!T60+TO_CO!T60+TO_BF!T60+TO_GW!T60+TO_RPI!T60+TO_PF!T60+TO_BKBPB!T60+TO_CL!T60+TO_BNG!T60+TO_LBB!T60+TO_CPP!T60+TO_GTL!T60+TO_NSP!T60</f>
        <v>6.1792777300085966</v>
      </c>
      <c r="U60" s="10">
        <f>TO_EHG!U60+TO_CO!U60+TO_BF!U60+TO_GW!U60+TO_RPI!U60+TO_PF!U60+TO_BKBPB!U60+TO_CL!U60+TO_BNG!U60+TO_LBB!U60+TO_CPP!U60+TO_GTL!U60+TO_NSP!U60</f>
        <v>6.1792777300085966</v>
      </c>
      <c r="V60" s="10">
        <f>TO_EHG!V60+TO_CO!V60+TO_BF!V60+TO_GW!V60+TO_RPI!V60+TO_PF!V60+TO_BKBPB!V60+TO_CL!V60+TO_BNG!V60+TO_LBB!V60+TO_CPP!V60+TO_GTL!V60+TO_NSP!V60</f>
        <v>6.3413585554600171</v>
      </c>
      <c r="W60" s="10">
        <f>TO_EHG!W60+TO_CO!W60+TO_BF!W60+TO_GW!W60+TO_RPI!W60+TO_PF!W60+TO_BKBPB!W60+TO_CL!W60+TO_BNG!W60+TO_LBB!W60+TO_CPP!W60+TO_GTL!W60+TO_NSP!W60</f>
        <v>6.3413585554600171</v>
      </c>
      <c r="X60" s="10">
        <f>TO_EHG!X60+TO_CO!X60+TO_BF!X60+TO_GW!X60+TO_RPI!X60+TO_PF!X60+TO_BKBPB!X60+TO_CL!X60+TO_BNG!X60+TO_LBB!X60+TO_CPP!X60+TO_GTL!X60+TO_NSP!X60</f>
        <v>7.0459157351676698</v>
      </c>
    </row>
    <row r="61" spans="1:24" ht="11.25" customHeight="1" x14ac:dyDescent="0.2">
      <c r="A61" s="42" t="s">
        <v>109</v>
      </c>
      <c r="B61" s="9" t="s">
        <v>110</v>
      </c>
      <c r="C61" s="10">
        <f>TO_EHG!C61+TO_CO!C61+TO_BF!C61+TO_GW!C61+TO_RPI!C61+TO_PF!C61+TO_BKBPB!C61+TO_CL!C61+TO_BNG!C61+TO_LBB!C61+TO_CPP!C61+TO_GTL!C61+TO_NSP!C61</f>
        <v>0</v>
      </c>
      <c r="D61" s="10">
        <f>TO_EHG!D61+TO_CO!D61+TO_BF!D61+TO_GW!D61+TO_RPI!D61+TO_PF!D61+TO_BKBPB!D61+TO_CL!D61+TO_BNG!D61+TO_LBB!D61+TO_CPP!D61+TO_GTL!D61+TO_NSP!D61</f>
        <v>0</v>
      </c>
      <c r="E61" s="10">
        <f>TO_EHG!E61+TO_CO!E61+TO_BF!E61+TO_GW!E61+TO_RPI!E61+TO_PF!E61+TO_BKBPB!E61+TO_CL!E61+TO_BNG!E61+TO_LBB!E61+TO_CPP!E61+TO_GTL!E61+TO_NSP!E61</f>
        <v>0</v>
      </c>
      <c r="F61" s="10">
        <f>TO_EHG!F61+TO_CO!F61+TO_BF!F61+TO_GW!F61+TO_RPI!F61+TO_PF!F61+TO_BKBPB!F61+TO_CL!F61+TO_BNG!F61+TO_LBB!F61+TO_CPP!F61+TO_GTL!F61+TO_NSP!F61</f>
        <v>0</v>
      </c>
      <c r="G61" s="10">
        <f>TO_EHG!G61+TO_CO!G61+TO_BF!G61+TO_GW!G61+TO_RPI!G61+TO_PF!G61+TO_BKBPB!G61+TO_CL!G61+TO_BNG!G61+TO_LBB!G61+TO_CPP!G61+TO_GTL!G61+TO_NSP!G61</f>
        <v>0</v>
      </c>
      <c r="H61" s="10">
        <f>TO_EHG!H61+TO_CO!H61+TO_BF!H61+TO_GW!H61+TO_RPI!H61+TO_PF!H61+TO_BKBPB!H61+TO_CL!H61+TO_BNG!H61+TO_LBB!H61+TO_CPP!H61+TO_GTL!H61+TO_NSP!H61</f>
        <v>0</v>
      </c>
      <c r="I61" s="10">
        <f>TO_EHG!I61+TO_CO!I61+TO_BF!I61+TO_GW!I61+TO_RPI!I61+TO_PF!I61+TO_BKBPB!I61+TO_CL!I61+TO_BNG!I61+TO_LBB!I61+TO_CPP!I61+TO_GTL!I61+TO_NSP!I61</f>
        <v>0</v>
      </c>
      <c r="J61" s="10">
        <f>TO_EHG!J61+TO_CO!J61+TO_BF!J61+TO_GW!J61+TO_RPI!J61+TO_PF!J61+TO_BKBPB!J61+TO_CL!J61+TO_BNG!J61+TO_LBB!J61+TO_CPP!J61+TO_GTL!J61+TO_NSP!J61</f>
        <v>0</v>
      </c>
      <c r="K61" s="10">
        <f>TO_EHG!K61+TO_CO!K61+TO_BF!K61+TO_GW!K61+TO_RPI!K61+TO_PF!K61+TO_BKBPB!K61+TO_CL!K61+TO_BNG!K61+TO_LBB!K61+TO_CPP!K61+TO_GTL!K61+TO_NSP!K61</f>
        <v>0</v>
      </c>
      <c r="L61" s="10">
        <f>TO_EHG!L61+TO_CO!L61+TO_BF!L61+TO_GW!L61+TO_RPI!L61+TO_PF!L61+TO_BKBPB!L61+TO_CL!L61+TO_BNG!L61+TO_LBB!L61+TO_CPP!L61+TO_GTL!L61+TO_NSP!L61</f>
        <v>0</v>
      </c>
      <c r="M61" s="10">
        <f>TO_EHG!M61+TO_CO!M61+TO_BF!M61+TO_GW!M61+TO_RPI!M61+TO_PF!M61+TO_BKBPB!M61+TO_CL!M61+TO_BNG!M61+TO_LBB!M61+TO_CPP!M61+TO_GTL!M61+TO_NSP!M61</f>
        <v>0</v>
      </c>
      <c r="N61" s="10">
        <f>TO_EHG!N61+TO_CO!N61+TO_BF!N61+TO_GW!N61+TO_RPI!N61+TO_PF!N61+TO_BKBPB!N61+TO_CL!N61+TO_BNG!N61+TO_LBB!N61+TO_CPP!N61+TO_GTL!N61+TO_NSP!N61</f>
        <v>0</v>
      </c>
      <c r="O61" s="10">
        <f>TO_EHG!O61+TO_CO!O61+TO_BF!O61+TO_GW!O61+TO_RPI!O61+TO_PF!O61+TO_BKBPB!O61+TO_CL!O61+TO_BNG!O61+TO_LBB!O61+TO_CPP!O61+TO_GTL!O61+TO_NSP!O61</f>
        <v>0</v>
      </c>
      <c r="P61" s="10">
        <f>TO_EHG!P61+TO_CO!P61+TO_BF!P61+TO_GW!P61+TO_RPI!P61+TO_PF!P61+TO_BKBPB!P61+TO_CL!P61+TO_BNG!P61+TO_LBB!P61+TO_CPP!P61+TO_GTL!P61+TO_NSP!P61</f>
        <v>0</v>
      </c>
      <c r="Q61" s="10">
        <f>TO_EHG!Q61+TO_CO!Q61+TO_BF!Q61+TO_GW!Q61+TO_RPI!Q61+TO_PF!Q61+TO_BKBPB!Q61+TO_CL!Q61+TO_BNG!Q61+TO_LBB!Q61+TO_CPP!Q61+TO_GTL!Q61+TO_NSP!Q61</f>
        <v>0</v>
      </c>
      <c r="R61" s="10">
        <f>TO_EHG!R61+TO_CO!R61+TO_BF!R61+TO_GW!R61+TO_RPI!R61+TO_PF!R61+TO_BKBPB!R61+TO_CL!R61+TO_BNG!R61+TO_LBB!R61+TO_CPP!R61+TO_GTL!R61+TO_NSP!R61</f>
        <v>0</v>
      </c>
      <c r="S61" s="10">
        <f>TO_EHG!S61+TO_CO!S61+TO_BF!S61+TO_GW!S61+TO_RPI!S61+TO_PF!S61+TO_BKBPB!S61+TO_CL!S61+TO_BNG!S61+TO_LBB!S61+TO_CPP!S61+TO_GTL!S61+TO_NSP!S61</f>
        <v>0</v>
      </c>
      <c r="T61" s="10">
        <f>TO_EHG!T61+TO_CO!T61+TO_BF!T61+TO_GW!T61+TO_RPI!T61+TO_PF!T61+TO_BKBPB!T61+TO_CL!T61+TO_BNG!T61+TO_LBB!T61+TO_CPP!T61+TO_GTL!T61+TO_NSP!T61</f>
        <v>0</v>
      </c>
      <c r="U61" s="10">
        <f>TO_EHG!U61+TO_CO!U61+TO_BF!U61+TO_GW!U61+TO_RPI!U61+TO_PF!U61+TO_BKBPB!U61+TO_CL!U61+TO_BNG!U61+TO_LBB!U61+TO_CPP!U61+TO_GTL!U61+TO_NSP!U61</f>
        <v>0</v>
      </c>
      <c r="V61" s="10">
        <f>TO_EHG!V61+TO_CO!V61+TO_BF!V61+TO_GW!V61+TO_RPI!V61+TO_PF!V61+TO_BKBPB!V61+TO_CL!V61+TO_BNG!V61+TO_LBB!V61+TO_CPP!V61+TO_GTL!V61+TO_NSP!V61</f>
        <v>0</v>
      </c>
      <c r="W61" s="10">
        <f>TO_EHG!W61+TO_CO!W61+TO_BF!W61+TO_GW!W61+TO_RPI!W61+TO_PF!W61+TO_BKBPB!W61+TO_CL!W61+TO_BNG!W61+TO_LBB!W61+TO_CPP!W61+TO_GTL!W61+TO_NSP!W61</f>
        <v>0</v>
      </c>
      <c r="X61" s="10">
        <f>TO_EHG!X61+TO_CO!X61+TO_BF!X61+TO_GW!X61+TO_RPI!X61+TO_PF!X61+TO_BKBPB!X61+TO_CL!X61+TO_BNG!X61+TO_LBB!X61+TO_CPP!X61+TO_GTL!X61+TO_NSP!X61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TO_EHG!C62+TO_CO!C62+TO_BF!C62+TO_GW!C62+TO_RPI!C62+TO_PF!C62+TO_BKBPB!C62+TO_CL!C62+TO_BNG!C62+TO_LBB!C62+TO_CPP!C62+TO_GTL!C62+TO_NSP!C62</f>
        <v>0</v>
      </c>
      <c r="D62" s="10">
        <f>TO_EHG!D62+TO_CO!D62+TO_BF!D62+TO_GW!D62+TO_RPI!D62+TO_PF!D62+TO_BKBPB!D62+TO_CL!D62+TO_BNG!D62+TO_LBB!D62+TO_CPP!D62+TO_GTL!D62+TO_NSP!D62</f>
        <v>0</v>
      </c>
      <c r="E62" s="10">
        <f>TO_EHG!E62+TO_CO!E62+TO_BF!E62+TO_GW!E62+TO_RPI!E62+TO_PF!E62+TO_BKBPB!E62+TO_CL!E62+TO_BNG!E62+TO_LBB!E62+TO_CPP!E62+TO_GTL!E62+TO_NSP!E62</f>
        <v>0</v>
      </c>
      <c r="F62" s="10">
        <f>TO_EHG!F62+TO_CO!F62+TO_BF!F62+TO_GW!F62+TO_RPI!F62+TO_PF!F62+TO_BKBPB!F62+TO_CL!F62+TO_BNG!F62+TO_LBB!F62+TO_CPP!F62+TO_GTL!F62+TO_NSP!F62</f>
        <v>0</v>
      </c>
      <c r="G62" s="10">
        <f>TO_EHG!G62+TO_CO!G62+TO_BF!G62+TO_GW!G62+TO_RPI!G62+TO_PF!G62+TO_BKBPB!G62+TO_CL!G62+TO_BNG!G62+TO_LBB!G62+TO_CPP!G62+TO_GTL!G62+TO_NSP!G62</f>
        <v>0</v>
      </c>
      <c r="H62" s="10">
        <f>TO_EHG!H62+TO_CO!H62+TO_BF!H62+TO_GW!H62+TO_RPI!H62+TO_PF!H62+TO_BKBPB!H62+TO_CL!H62+TO_BNG!H62+TO_LBB!H62+TO_CPP!H62+TO_GTL!H62+TO_NSP!H62</f>
        <v>0</v>
      </c>
      <c r="I62" s="10">
        <f>TO_EHG!I62+TO_CO!I62+TO_BF!I62+TO_GW!I62+TO_RPI!I62+TO_PF!I62+TO_BKBPB!I62+TO_CL!I62+TO_BNG!I62+TO_LBB!I62+TO_CPP!I62+TO_GTL!I62+TO_NSP!I62</f>
        <v>0</v>
      </c>
      <c r="J62" s="10">
        <f>TO_EHG!J62+TO_CO!J62+TO_BF!J62+TO_GW!J62+TO_RPI!J62+TO_PF!J62+TO_BKBPB!J62+TO_CL!J62+TO_BNG!J62+TO_LBB!J62+TO_CPP!J62+TO_GTL!J62+TO_NSP!J62</f>
        <v>0</v>
      </c>
      <c r="K62" s="10">
        <f>TO_EHG!K62+TO_CO!K62+TO_BF!K62+TO_GW!K62+TO_RPI!K62+TO_PF!K62+TO_BKBPB!K62+TO_CL!K62+TO_BNG!K62+TO_LBB!K62+TO_CPP!K62+TO_GTL!K62+TO_NSP!K62</f>
        <v>0</v>
      </c>
      <c r="L62" s="10">
        <f>TO_EHG!L62+TO_CO!L62+TO_BF!L62+TO_GW!L62+TO_RPI!L62+TO_PF!L62+TO_BKBPB!L62+TO_CL!L62+TO_BNG!L62+TO_LBB!L62+TO_CPP!L62+TO_GTL!L62+TO_NSP!L62</f>
        <v>0</v>
      </c>
      <c r="M62" s="10">
        <f>TO_EHG!M62+TO_CO!M62+TO_BF!M62+TO_GW!M62+TO_RPI!M62+TO_PF!M62+TO_BKBPB!M62+TO_CL!M62+TO_BNG!M62+TO_LBB!M62+TO_CPP!M62+TO_GTL!M62+TO_NSP!M62</f>
        <v>0</v>
      </c>
      <c r="N62" s="10">
        <f>TO_EHG!N62+TO_CO!N62+TO_BF!N62+TO_GW!N62+TO_RPI!N62+TO_PF!N62+TO_BKBPB!N62+TO_CL!N62+TO_BNG!N62+TO_LBB!N62+TO_CPP!N62+TO_GTL!N62+TO_NSP!N62</f>
        <v>0</v>
      </c>
      <c r="O62" s="10">
        <f>TO_EHG!O62+TO_CO!O62+TO_BF!O62+TO_GW!O62+TO_RPI!O62+TO_PF!O62+TO_BKBPB!O62+TO_CL!O62+TO_BNG!O62+TO_LBB!O62+TO_CPP!O62+TO_GTL!O62+TO_NSP!O62</f>
        <v>0</v>
      </c>
      <c r="P62" s="10">
        <f>TO_EHG!P62+TO_CO!P62+TO_BF!P62+TO_GW!P62+TO_RPI!P62+TO_PF!P62+TO_BKBPB!P62+TO_CL!P62+TO_BNG!P62+TO_LBB!P62+TO_CPP!P62+TO_GTL!P62+TO_NSP!P62</f>
        <v>0</v>
      </c>
      <c r="Q62" s="10">
        <f>TO_EHG!Q62+TO_CO!Q62+TO_BF!Q62+TO_GW!Q62+TO_RPI!Q62+TO_PF!Q62+TO_BKBPB!Q62+TO_CL!Q62+TO_BNG!Q62+TO_LBB!Q62+TO_CPP!Q62+TO_GTL!Q62+TO_NSP!Q62</f>
        <v>0</v>
      </c>
      <c r="R62" s="10">
        <f>TO_EHG!R62+TO_CO!R62+TO_BF!R62+TO_GW!R62+TO_RPI!R62+TO_PF!R62+TO_BKBPB!R62+TO_CL!R62+TO_BNG!R62+TO_LBB!R62+TO_CPP!R62+TO_GTL!R62+TO_NSP!R62</f>
        <v>0</v>
      </c>
      <c r="S62" s="10">
        <f>TO_EHG!S62+TO_CO!S62+TO_BF!S62+TO_GW!S62+TO_RPI!S62+TO_PF!S62+TO_BKBPB!S62+TO_CL!S62+TO_BNG!S62+TO_LBB!S62+TO_CPP!S62+TO_GTL!S62+TO_NSP!S62</f>
        <v>0</v>
      </c>
      <c r="T62" s="10">
        <f>TO_EHG!T62+TO_CO!T62+TO_BF!T62+TO_GW!T62+TO_RPI!T62+TO_PF!T62+TO_BKBPB!T62+TO_CL!T62+TO_BNG!T62+TO_LBB!T62+TO_CPP!T62+TO_GTL!T62+TO_NSP!T62</f>
        <v>0</v>
      </c>
      <c r="U62" s="10">
        <f>TO_EHG!U62+TO_CO!U62+TO_BF!U62+TO_GW!U62+TO_RPI!U62+TO_PF!U62+TO_BKBPB!U62+TO_CL!U62+TO_BNG!U62+TO_LBB!U62+TO_CPP!U62+TO_GTL!U62+TO_NSP!U62</f>
        <v>0</v>
      </c>
      <c r="V62" s="10">
        <f>TO_EHG!V62+TO_CO!V62+TO_BF!V62+TO_GW!V62+TO_RPI!V62+TO_PF!V62+TO_BKBPB!V62+TO_CL!V62+TO_BNG!V62+TO_LBB!V62+TO_CPP!V62+TO_GTL!V62+TO_NSP!V62</f>
        <v>0</v>
      </c>
      <c r="W62" s="10">
        <f>TO_EHG!W62+TO_CO!W62+TO_BF!W62+TO_GW!W62+TO_RPI!W62+TO_PF!W62+TO_BKBPB!W62+TO_CL!W62+TO_BNG!W62+TO_LBB!W62+TO_CPP!W62+TO_GTL!W62+TO_NSP!W62</f>
        <v>0</v>
      </c>
      <c r="X62" s="10">
        <f>TO_EHG!X62+TO_CO!X62+TO_BF!X62+TO_GW!X62+TO_RPI!X62+TO_PF!X62+TO_BKBPB!X62+TO_CL!X62+TO_BNG!X62+TO_LBB!X62+TO_CPP!X62+TO_GTL!X62+TO_NSP!X62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TO_EHG!C63+TO_CO!C63+TO_BF!C63+TO_GW!C63+TO_RPI!C63+TO_PF!C63+TO_BKBPB!C63+TO_CL!C63+TO_BNG!C63+TO_LBB!C63+TO_CPP!C63+TO_GTL!C63+TO_NSP!C63</f>
        <v>0</v>
      </c>
      <c r="D63" s="10">
        <f>TO_EHG!D63+TO_CO!D63+TO_BF!D63+TO_GW!D63+TO_RPI!D63+TO_PF!D63+TO_BKBPB!D63+TO_CL!D63+TO_BNG!D63+TO_LBB!D63+TO_CPP!D63+TO_GTL!D63+TO_NSP!D63</f>
        <v>0</v>
      </c>
      <c r="E63" s="10">
        <f>TO_EHG!E63+TO_CO!E63+TO_BF!E63+TO_GW!E63+TO_RPI!E63+TO_PF!E63+TO_BKBPB!E63+TO_CL!E63+TO_BNG!E63+TO_LBB!E63+TO_CPP!E63+TO_GTL!E63+TO_NSP!E63</f>
        <v>0</v>
      </c>
      <c r="F63" s="10">
        <f>TO_EHG!F63+TO_CO!F63+TO_BF!F63+TO_GW!F63+TO_RPI!F63+TO_PF!F63+TO_BKBPB!F63+TO_CL!F63+TO_BNG!F63+TO_LBB!F63+TO_CPP!F63+TO_GTL!F63+TO_NSP!F63</f>
        <v>0</v>
      </c>
      <c r="G63" s="10">
        <f>TO_EHG!G63+TO_CO!G63+TO_BF!G63+TO_GW!G63+TO_RPI!G63+TO_PF!G63+TO_BKBPB!G63+TO_CL!G63+TO_BNG!G63+TO_LBB!G63+TO_CPP!G63+TO_GTL!G63+TO_NSP!G63</f>
        <v>0</v>
      </c>
      <c r="H63" s="10">
        <f>TO_EHG!H63+TO_CO!H63+TO_BF!H63+TO_GW!H63+TO_RPI!H63+TO_PF!H63+TO_BKBPB!H63+TO_CL!H63+TO_BNG!H63+TO_LBB!H63+TO_CPP!H63+TO_GTL!H63+TO_NSP!H63</f>
        <v>0</v>
      </c>
      <c r="I63" s="10">
        <f>TO_EHG!I63+TO_CO!I63+TO_BF!I63+TO_GW!I63+TO_RPI!I63+TO_PF!I63+TO_BKBPB!I63+TO_CL!I63+TO_BNG!I63+TO_LBB!I63+TO_CPP!I63+TO_GTL!I63+TO_NSP!I63</f>
        <v>0</v>
      </c>
      <c r="J63" s="10">
        <f>TO_EHG!J63+TO_CO!J63+TO_BF!J63+TO_GW!J63+TO_RPI!J63+TO_PF!J63+TO_BKBPB!J63+TO_CL!J63+TO_BNG!J63+TO_LBB!J63+TO_CPP!J63+TO_GTL!J63+TO_NSP!J63</f>
        <v>0</v>
      </c>
      <c r="K63" s="10">
        <f>TO_EHG!K63+TO_CO!K63+TO_BF!K63+TO_GW!K63+TO_RPI!K63+TO_PF!K63+TO_BKBPB!K63+TO_CL!K63+TO_BNG!K63+TO_LBB!K63+TO_CPP!K63+TO_GTL!K63+TO_NSP!K63</f>
        <v>0</v>
      </c>
      <c r="L63" s="10">
        <f>TO_EHG!L63+TO_CO!L63+TO_BF!L63+TO_GW!L63+TO_RPI!L63+TO_PF!L63+TO_BKBPB!L63+TO_CL!L63+TO_BNG!L63+TO_LBB!L63+TO_CPP!L63+TO_GTL!L63+TO_NSP!L63</f>
        <v>0</v>
      </c>
      <c r="M63" s="10">
        <f>TO_EHG!M63+TO_CO!M63+TO_BF!M63+TO_GW!M63+TO_RPI!M63+TO_PF!M63+TO_BKBPB!M63+TO_CL!M63+TO_BNG!M63+TO_LBB!M63+TO_CPP!M63+TO_GTL!M63+TO_NSP!M63</f>
        <v>0</v>
      </c>
      <c r="N63" s="10">
        <f>TO_EHG!N63+TO_CO!N63+TO_BF!N63+TO_GW!N63+TO_RPI!N63+TO_PF!N63+TO_BKBPB!N63+TO_CL!N63+TO_BNG!N63+TO_LBB!N63+TO_CPP!N63+TO_GTL!N63+TO_NSP!N63</f>
        <v>0</v>
      </c>
      <c r="O63" s="10">
        <f>TO_EHG!O63+TO_CO!O63+TO_BF!O63+TO_GW!O63+TO_RPI!O63+TO_PF!O63+TO_BKBPB!O63+TO_CL!O63+TO_BNG!O63+TO_LBB!O63+TO_CPP!O63+TO_GTL!O63+TO_NSP!O63</f>
        <v>0</v>
      </c>
      <c r="P63" s="10">
        <f>TO_EHG!P63+TO_CO!P63+TO_BF!P63+TO_GW!P63+TO_RPI!P63+TO_PF!P63+TO_BKBPB!P63+TO_CL!P63+TO_BNG!P63+TO_LBB!P63+TO_CPP!P63+TO_GTL!P63+TO_NSP!P63</f>
        <v>0</v>
      </c>
      <c r="Q63" s="10">
        <f>TO_EHG!Q63+TO_CO!Q63+TO_BF!Q63+TO_GW!Q63+TO_RPI!Q63+TO_PF!Q63+TO_BKBPB!Q63+TO_CL!Q63+TO_BNG!Q63+TO_LBB!Q63+TO_CPP!Q63+TO_GTL!Q63+TO_NSP!Q63</f>
        <v>0</v>
      </c>
      <c r="R63" s="10">
        <f>TO_EHG!R63+TO_CO!R63+TO_BF!R63+TO_GW!R63+TO_RPI!R63+TO_PF!R63+TO_BKBPB!R63+TO_CL!R63+TO_BNG!R63+TO_LBB!R63+TO_CPP!R63+TO_GTL!R63+TO_NSP!R63</f>
        <v>0</v>
      </c>
      <c r="S63" s="10">
        <f>TO_EHG!S63+TO_CO!S63+TO_BF!S63+TO_GW!S63+TO_RPI!S63+TO_PF!S63+TO_BKBPB!S63+TO_CL!S63+TO_BNG!S63+TO_LBB!S63+TO_CPP!S63+TO_GTL!S63+TO_NSP!S63</f>
        <v>0</v>
      </c>
      <c r="T63" s="10">
        <f>TO_EHG!T63+TO_CO!T63+TO_BF!T63+TO_GW!T63+TO_RPI!T63+TO_PF!T63+TO_BKBPB!T63+TO_CL!T63+TO_BNG!T63+TO_LBB!T63+TO_CPP!T63+TO_GTL!T63+TO_NSP!T63</f>
        <v>0</v>
      </c>
      <c r="U63" s="10">
        <f>TO_EHG!U63+TO_CO!U63+TO_BF!U63+TO_GW!U63+TO_RPI!U63+TO_PF!U63+TO_BKBPB!U63+TO_CL!U63+TO_BNG!U63+TO_LBB!U63+TO_CPP!U63+TO_GTL!U63+TO_NSP!U63</f>
        <v>0</v>
      </c>
      <c r="V63" s="10">
        <f>TO_EHG!V63+TO_CO!V63+TO_BF!V63+TO_GW!V63+TO_RPI!V63+TO_PF!V63+TO_BKBPB!V63+TO_CL!V63+TO_BNG!V63+TO_LBB!V63+TO_CPP!V63+TO_GTL!V63+TO_NSP!V63</f>
        <v>0</v>
      </c>
      <c r="W63" s="10">
        <f>TO_EHG!W63+TO_CO!W63+TO_BF!W63+TO_GW!W63+TO_RPI!W63+TO_PF!W63+TO_BKBPB!W63+TO_CL!W63+TO_BNG!W63+TO_LBB!W63+TO_CPP!W63+TO_GTL!W63+TO_NSP!W63</f>
        <v>0</v>
      </c>
      <c r="X63" s="10">
        <f>TO_EHG!X63+TO_CO!X63+TO_BF!X63+TO_GW!X63+TO_RPI!X63+TO_PF!X63+TO_BKBPB!X63+TO_CL!X63+TO_BNG!X63+TO_LBB!X63+TO_CPP!X63+TO_GTL!X63+TO_NSP!X63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TO_EHG!C64+TO_CO!C64+TO_BF!C64+TO_GW!C64+TO_RPI!C64+TO_PF!C64+TO_BKBPB!C64+TO_CL!C64+TO_BNG!C64+TO_LBB!C64+TO_CPP!C64+TO_GTL!C64+TO_NSP!C64</f>
        <v>0</v>
      </c>
      <c r="D64" s="10">
        <f>TO_EHG!D64+TO_CO!D64+TO_BF!D64+TO_GW!D64+TO_RPI!D64+TO_PF!D64+TO_BKBPB!D64+TO_CL!D64+TO_BNG!D64+TO_LBB!D64+TO_CPP!D64+TO_GTL!D64+TO_NSP!D64</f>
        <v>0</v>
      </c>
      <c r="E64" s="10">
        <f>TO_EHG!E64+TO_CO!E64+TO_BF!E64+TO_GW!E64+TO_RPI!E64+TO_PF!E64+TO_BKBPB!E64+TO_CL!E64+TO_BNG!E64+TO_LBB!E64+TO_CPP!E64+TO_GTL!E64+TO_NSP!E64</f>
        <v>0</v>
      </c>
      <c r="F64" s="10">
        <f>TO_EHG!F64+TO_CO!F64+TO_BF!F64+TO_GW!F64+TO_RPI!F64+TO_PF!F64+TO_BKBPB!F64+TO_CL!F64+TO_BNG!F64+TO_LBB!F64+TO_CPP!F64+TO_GTL!F64+TO_NSP!F64</f>
        <v>0</v>
      </c>
      <c r="G64" s="10">
        <f>TO_EHG!G64+TO_CO!G64+TO_BF!G64+TO_GW!G64+TO_RPI!G64+TO_PF!G64+TO_BKBPB!G64+TO_CL!G64+TO_BNG!G64+TO_LBB!G64+TO_CPP!G64+TO_GTL!G64+TO_NSP!G64</f>
        <v>0</v>
      </c>
      <c r="H64" s="10">
        <f>TO_EHG!H64+TO_CO!H64+TO_BF!H64+TO_GW!H64+TO_RPI!H64+TO_PF!H64+TO_BKBPB!H64+TO_CL!H64+TO_BNG!H64+TO_LBB!H64+TO_CPP!H64+TO_GTL!H64+TO_NSP!H64</f>
        <v>0</v>
      </c>
      <c r="I64" s="10">
        <f>TO_EHG!I64+TO_CO!I64+TO_BF!I64+TO_GW!I64+TO_RPI!I64+TO_PF!I64+TO_BKBPB!I64+TO_CL!I64+TO_BNG!I64+TO_LBB!I64+TO_CPP!I64+TO_GTL!I64+TO_NSP!I64</f>
        <v>0</v>
      </c>
      <c r="J64" s="10">
        <f>TO_EHG!J64+TO_CO!J64+TO_BF!J64+TO_GW!J64+TO_RPI!J64+TO_PF!J64+TO_BKBPB!J64+TO_CL!J64+TO_BNG!J64+TO_LBB!J64+TO_CPP!J64+TO_GTL!J64+TO_NSP!J64</f>
        <v>0</v>
      </c>
      <c r="K64" s="10">
        <f>TO_EHG!K64+TO_CO!K64+TO_BF!K64+TO_GW!K64+TO_RPI!K64+TO_PF!K64+TO_BKBPB!K64+TO_CL!K64+TO_BNG!K64+TO_LBB!K64+TO_CPP!K64+TO_GTL!K64+TO_NSP!K64</f>
        <v>0</v>
      </c>
      <c r="L64" s="10">
        <f>TO_EHG!L64+TO_CO!L64+TO_BF!L64+TO_GW!L64+TO_RPI!L64+TO_PF!L64+TO_BKBPB!L64+TO_CL!L64+TO_BNG!L64+TO_LBB!L64+TO_CPP!L64+TO_GTL!L64+TO_NSP!L64</f>
        <v>0</v>
      </c>
      <c r="M64" s="10">
        <f>TO_EHG!M64+TO_CO!M64+TO_BF!M64+TO_GW!M64+TO_RPI!M64+TO_PF!M64+TO_BKBPB!M64+TO_CL!M64+TO_BNG!M64+TO_LBB!M64+TO_CPP!M64+TO_GTL!M64+TO_NSP!M64</f>
        <v>0</v>
      </c>
      <c r="N64" s="10">
        <f>TO_EHG!N64+TO_CO!N64+TO_BF!N64+TO_GW!N64+TO_RPI!N64+TO_PF!N64+TO_BKBPB!N64+TO_CL!N64+TO_BNG!N64+TO_LBB!N64+TO_CPP!N64+TO_GTL!N64+TO_NSP!N64</f>
        <v>0</v>
      </c>
      <c r="O64" s="10">
        <f>TO_EHG!O64+TO_CO!O64+TO_BF!O64+TO_GW!O64+TO_RPI!O64+TO_PF!O64+TO_BKBPB!O64+TO_CL!O64+TO_BNG!O64+TO_LBB!O64+TO_CPP!O64+TO_GTL!O64+TO_NSP!O64</f>
        <v>0</v>
      </c>
      <c r="P64" s="10">
        <f>TO_EHG!P64+TO_CO!P64+TO_BF!P64+TO_GW!P64+TO_RPI!P64+TO_PF!P64+TO_BKBPB!P64+TO_CL!P64+TO_BNG!P64+TO_LBB!P64+TO_CPP!P64+TO_GTL!P64+TO_NSP!P64</f>
        <v>0</v>
      </c>
      <c r="Q64" s="10">
        <f>TO_EHG!Q64+TO_CO!Q64+TO_BF!Q64+TO_GW!Q64+TO_RPI!Q64+TO_PF!Q64+TO_BKBPB!Q64+TO_CL!Q64+TO_BNG!Q64+TO_LBB!Q64+TO_CPP!Q64+TO_GTL!Q64+TO_NSP!Q64</f>
        <v>0</v>
      </c>
      <c r="R64" s="10">
        <f>TO_EHG!R64+TO_CO!R64+TO_BF!R64+TO_GW!R64+TO_RPI!R64+TO_PF!R64+TO_BKBPB!R64+TO_CL!R64+TO_BNG!R64+TO_LBB!R64+TO_CPP!R64+TO_GTL!R64+TO_NSP!R64</f>
        <v>17.411865864144449</v>
      </c>
      <c r="S64" s="10">
        <f>TO_EHG!S64+TO_CO!S64+TO_BF!S64+TO_GW!S64+TO_RPI!S64+TO_PF!S64+TO_BKBPB!S64+TO_CL!S64+TO_BNG!S64+TO_LBB!S64+TO_CPP!S64+TO_GTL!S64+TO_NSP!S64</f>
        <v>21.926053310404129</v>
      </c>
      <c r="T64" s="10">
        <f>TO_EHG!T64+TO_CO!T64+TO_BF!T64+TO_GW!T64+TO_RPI!T64+TO_PF!T64+TO_BKBPB!T64+TO_CL!T64+TO_BNG!T64+TO_LBB!T64+TO_CPP!T64+TO_GTL!T64+TO_NSP!T64</f>
        <v>2.9471195184866721</v>
      </c>
      <c r="U64" s="10">
        <f>TO_EHG!U64+TO_CO!U64+TO_BF!U64+TO_GW!U64+TO_RPI!U64+TO_PF!U64+TO_BKBPB!U64+TO_CL!U64+TO_BNG!U64+TO_LBB!U64+TO_CPP!U64+TO_GTL!U64+TO_NSP!U64</f>
        <v>4.3639724849527086</v>
      </c>
      <c r="V64" s="10">
        <f>TO_EHG!V64+TO_CO!V64+TO_BF!V64+TO_GW!V64+TO_RPI!V64+TO_PF!V64+TO_BKBPB!V64+TO_CL!V64+TO_BNG!V64+TO_LBB!V64+TO_CPP!V64+TO_GTL!V64+TO_NSP!V64</f>
        <v>4.15889939810834</v>
      </c>
      <c r="W64" s="10">
        <f>TO_EHG!W64+TO_CO!W64+TO_BF!W64+TO_GW!W64+TO_RPI!W64+TO_PF!W64+TO_BKBPB!W64+TO_CL!W64+TO_BNG!W64+TO_LBB!W64+TO_CPP!W64+TO_GTL!W64+TO_NSP!W64</f>
        <v>3.368873602751504</v>
      </c>
      <c r="X64" s="10">
        <f>TO_EHG!X64+TO_CO!X64+TO_BF!X64+TO_GW!X64+TO_RPI!X64+TO_PF!X64+TO_BKBPB!X64+TO_CL!X64+TO_BNG!X64+TO_LBB!X64+TO_CPP!X64+TO_GTL!X64+TO_NSP!X64</f>
        <v>14.104901117798789</v>
      </c>
    </row>
    <row r="65" spans="1:24" ht="11.25" customHeight="1" x14ac:dyDescent="0.2">
      <c r="A65" s="42" t="s">
        <v>117</v>
      </c>
      <c r="B65" s="9" t="s">
        <v>118</v>
      </c>
      <c r="C65" s="10">
        <f>TO_EHG!C65+TO_CO!C65+TO_BF!C65+TO_GW!C65+TO_RPI!C65+TO_PF!C65+TO_BKBPB!C65+TO_CL!C65+TO_BNG!C65+TO_LBB!C65+TO_CPP!C65+TO_GTL!C65+TO_NSP!C65</f>
        <v>0</v>
      </c>
      <c r="D65" s="10">
        <f>TO_EHG!D65+TO_CO!D65+TO_BF!D65+TO_GW!D65+TO_RPI!D65+TO_PF!D65+TO_BKBPB!D65+TO_CL!D65+TO_BNG!D65+TO_LBB!D65+TO_CPP!D65+TO_GTL!D65+TO_NSP!D65</f>
        <v>0</v>
      </c>
      <c r="E65" s="10">
        <f>TO_EHG!E65+TO_CO!E65+TO_BF!E65+TO_GW!E65+TO_RPI!E65+TO_PF!E65+TO_BKBPB!E65+TO_CL!E65+TO_BNG!E65+TO_LBB!E65+TO_CPP!E65+TO_GTL!E65+TO_NSP!E65</f>
        <v>0</v>
      </c>
      <c r="F65" s="10">
        <f>TO_EHG!F65+TO_CO!F65+TO_BF!F65+TO_GW!F65+TO_RPI!F65+TO_PF!F65+TO_BKBPB!F65+TO_CL!F65+TO_BNG!F65+TO_LBB!F65+TO_CPP!F65+TO_GTL!F65+TO_NSP!F65</f>
        <v>0</v>
      </c>
      <c r="G65" s="10">
        <f>TO_EHG!G65+TO_CO!G65+TO_BF!G65+TO_GW!G65+TO_RPI!G65+TO_PF!G65+TO_BKBPB!G65+TO_CL!G65+TO_BNG!G65+TO_LBB!G65+TO_CPP!G65+TO_GTL!G65+TO_NSP!G65</f>
        <v>0</v>
      </c>
      <c r="H65" s="10">
        <f>TO_EHG!H65+TO_CO!H65+TO_BF!H65+TO_GW!H65+TO_RPI!H65+TO_PF!H65+TO_BKBPB!H65+TO_CL!H65+TO_BNG!H65+TO_LBB!H65+TO_CPP!H65+TO_GTL!H65+TO_NSP!H65</f>
        <v>0</v>
      </c>
      <c r="I65" s="10">
        <f>TO_EHG!I65+TO_CO!I65+TO_BF!I65+TO_GW!I65+TO_RPI!I65+TO_PF!I65+TO_BKBPB!I65+TO_CL!I65+TO_BNG!I65+TO_LBB!I65+TO_CPP!I65+TO_GTL!I65+TO_NSP!I65</f>
        <v>0</v>
      </c>
      <c r="J65" s="10">
        <f>TO_EHG!J65+TO_CO!J65+TO_BF!J65+TO_GW!J65+TO_RPI!J65+TO_PF!J65+TO_BKBPB!J65+TO_CL!J65+TO_BNG!J65+TO_LBB!J65+TO_CPP!J65+TO_GTL!J65+TO_NSP!J65</f>
        <v>0</v>
      </c>
      <c r="K65" s="10">
        <f>TO_EHG!K65+TO_CO!K65+TO_BF!K65+TO_GW!K65+TO_RPI!K65+TO_PF!K65+TO_BKBPB!K65+TO_CL!K65+TO_BNG!K65+TO_LBB!K65+TO_CPP!K65+TO_GTL!K65+TO_NSP!K65</f>
        <v>0</v>
      </c>
      <c r="L65" s="10">
        <f>TO_EHG!L65+TO_CO!L65+TO_BF!L65+TO_GW!L65+TO_RPI!L65+TO_PF!L65+TO_BKBPB!L65+TO_CL!L65+TO_BNG!L65+TO_LBB!L65+TO_CPP!L65+TO_GTL!L65+TO_NSP!L65</f>
        <v>0</v>
      </c>
      <c r="M65" s="10">
        <f>TO_EHG!M65+TO_CO!M65+TO_BF!M65+TO_GW!M65+TO_RPI!M65+TO_PF!M65+TO_BKBPB!M65+TO_CL!M65+TO_BNG!M65+TO_LBB!M65+TO_CPP!M65+TO_GTL!M65+TO_NSP!M65</f>
        <v>0</v>
      </c>
      <c r="N65" s="10">
        <f>TO_EHG!N65+TO_CO!N65+TO_BF!N65+TO_GW!N65+TO_RPI!N65+TO_PF!N65+TO_BKBPB!N65+TO_CL!N65+TO_BNG!N65+TO_LBB!N65+TO_CPP!N65+TO_GTL!N65+TO_NSP!N65</f>
        <v>0</v>
      </c>
      <c r="O65" s="10">
        <f>TO_EHG!O65+TO_CO!O65+TO_BF!O65+TO_GW!O65+TO_RPI!O65+TO_PF!O65+TO_BKBPB!O65+TO_CL!O65+TO_BNG!O65+TO_LBB!O65+TO_CPP!O65+TO_GTL!O65+TO_NSP!O65</f>
        <v>0</v>
      </c>
      <c r="P65" s="10">
        <f>TO_EHG!P65+TO_CO!P65+TO_BF!P65+TO_GW!P65+TO_RPI!P65+TO_PF!P65+TO_BKBPB!P65+TO_CL!P65+TO_BNG!P65+TO_LBB!P65+TO_CPP!P65+TO_GTL!P65+TO_NSP!P65</f>
        <v>0</v>
      </c>
      <c r="Q65" s="10">
        <f>TO_EHG!Q65+TO_CO!Q65+TO_BF!Q65+TO_GW!Q65+TO_RPI!Q65+TO_PF!Q65+TO_BKBPB!Q65+TO_CL!Q65+TO_BNG!Q65+TO_LBB!Q65+TO_CPP!Q65+TO_GTL!Q65+TO_NSP!Q65</f>
        <v>0</v>
      </c>
      <c r="R65" s="10">
        <f>TO_EHG!R65+TO_CO!R65+TO_BF!R65+TO_GW!R65+TO_RPI!R65+TO_PF!R65+TO_BKBPB!R65+TO_CL!R65+TO_BNG!R65+TO_LBB!R65+TO_CPP!R65+TO_GTL!R65+TO_NSP!R65</f>
        <v>0</v>
      </c>
      <c r="S65" s="10">
        <f>TO_EHG!S65+TO_CO!S65+TO_BF!S65+TO_GW!S65+TO_RPI!S65+TO_PF!S65+TO_BKBPB!S65+TO_CL!S65+TO_BNG!S65+TO_LBB!S65+TO_CPP!S65+TO_GTL!S65+TO_NSP!S65</f>
        <v>0</v>
      </c>
      <c r="T65" s="10">
        <f>TO_EHG!T65+TO_CO!T65+TO_BF!T65+TO_GW!T65+TO_RPI!T65+TO_PF!T65+TO_BKBPB!T65+TO_CL!T65+TO_BNG!T65+TO_LBB!T65+TO_CPP!T65+TO_GTL!T65+TO_NSP!T65</f>
        <v>0</v>
      </c>
      <c r="U65" s="10">
        <f>TO_EHG!U65+TO_CO!U65+TO_BF!U65+TO_GW!U65+TO_RPI!U65+TO_PF!U65+TO_BKBPB!U65+TO_CL!U65+TO_BNG!U65+TO_LBB!U65+TO_CPP!U65+TO_GTL!U65+TO_NSP!U65</f>
        <v>0</v>
      </c>
      <c r="V65" s="10">
        <f>TO_EHG!V65+TO_CO!V65+TO_BF!V65+TO_GW!V65+TO_RPI!V65+TO_PF!V65+TO_BKBPB!V65+TO_CL!V65+TO_BNG!V65+TO_LBB!V65+TO_CPP!V65+TO_GTL!V65+TO_NSP!V65</f>
        <v>0</v>
      </c>
      <c r="W65" s="10">
        <f>TO_EHG!W65+TO_CO!W65+TO_BF!W65+TO_GW!W65+TO_RPI!W65+TO_PF!W65+TO_BKBPB!W65+TO_CL!W65+TO_BNG!W65+TO_LBB!W65+TO_CPP!W65+TO_GTL!W65+TO_NSP!W65</f>
        <v>0</v>
      </c>
      <c r="X65" s="10">
        <f>TO_EHG!X65+TO_CO!X65+TO_BF!X65+TO_GW!X65+TO_RPI!X65+TO_PF!X65+TO_BKBPB!X65+TO_CL!X65+TO_BNG!X65+TO_LBB!X65+TO_CPP!X65+TO_GTL!X65+TO_NSP!X65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TO_EHG!C66+TO_CO!C66+TO_BF!C66+TO_GW!C66+TO_RPI!C66+TO_PF!C66+TO_BKBPB!C66+TO_CL!C66+TO_BNG!C66+TO_LBB!C66+TO_CPP!C66+TO_GTL!C66+TO_NSP!C66</f>
        <v>0</v>
      </c>
      <c r="D66" s="10">
        <f>TO_EHG!D66+TO_CO!D66+TO_BF!D66+TO_GW!D66+TO_RPI!D66+TO_PF!D66+TO_BKBPB!D66+TO_CL!D66+TO_BNG!D66+TO_LBB!D66+TO_CPP!D66+TO_GTL!D66+TO_NSP!D66</f>
        <v>0</v>
      </c>
      <c r="E66" s="10">
        <f>TO_EHG!E66+TO_CO!E66+TO_BF!E66+TO_GW!E66+TO_RPI!E66+TO_PF!E66+TO_BKBPB!E66+TO_CL!E66+TO_BNG!E66+TO_LBB!E66+TO_CPP!E66+TO_GTL!E66+TO_NSP!E66</f>
        <v>0</v>
      </c>
      <c r="F66" s="10">
        <f>TO_EHG!F66+TO_CO!F66+TO_BF!F66+TO_GW!F66+TO_RPI!F66+TO_PF!F66+TO_BKBPB!F66+TO_CL!F66+TO_BNG!F66+TO_LBB!F66+TO_CPP!F66+TO_GTL!F66+TO_NSP!F66</f>
        <v>0</v>
      </c>
      <c r="G66" s="10">
        <f>TO_EHG!G66+TO_CO!G66+TO_BF!G66+TO_GW!G66+TO_RPI!G66+TO_PF!G66+TO_BKBPB!G66+TO_CL!G66+TO_BNG!G66+TO_LBB!G66+TO_CPP!G66+TO_GTL!G66+TO_NSP!G66</f>
        <v>0</v>
      </c>
      <c r="H66" s="10">
        <f>TO_EHG!H66+TO_CO!H66+TO_BF!H66+TO_GW!H66+TO_RPI!H66+TO_PF!H66+TO_BKBPB!H66+TO_CL!H66+TO_BNG!H66+TO_LBB!H66+TO_CPP!H66+TO_GTL!H66+TO_NSP!H66</f>
        <v>0</v>
      </c>
      <c r="I66" s="10">
        <f>TO_EHG!I66+TO_CO!I66+TO_BF!I66+TO_GW!I66+TO_RPI!I66+TO_PF!I66+TO_BKBPB!I66+TO_CL!I66+TO_BNG!I66+TO_LBB!I66+TO_CPP!I66+TO_GTL!I66+TO_NSP!I66</f>
        <v>70.698366294067057</v>
      </c>
      <c r="J66" s="10">
        <f>TO_EHG!J66+TO_CO!J66+TO_BF!J66+TO_GW!J66+TO_RPI!J66+TO_PF!J66+TO_BKBPB!J66+TO_CL!J66+TO_BNG!J66+TO_LBB!J66+TO_CPP!J66+TO_GTL!J66+TO_NSP!J66</f>
        <v>132.55950128976781</v>
      </c>
      <c r="K66" s="10">
        <f>TO_EHG!K66+TO_CO!K66+TO_BF!K66+TO_GW!K66+TO_RPI!K66+TO_PF!K66+TO_BKBPB!K66+TO_CL!K66+TO_BNG!K66+TO_LBB!K66+TO_CPP!K66+TO_GTL!K66+TO_NSP!K66</f>
        <v>133.4431642304385</v>
      </c>
      <c r="L66" s="10">
        <f>TO_EHG!L66+TO_CO!L66+TO_BF!L66+TO_GW!L66+TO_RPI!L66+TO_PF!L66+TO_BKBPB!L66+TO_CL!L66+TO_BNG!L66+TO_LBB!L66+TO_CPP!L66+TO_GTL!L66+TO_NSP!L66</f>
        <v>220.9324161650903</v>
      </c>
      <c r="M66" s="10">
        <f>TO_EHG!M66+TO_CO!M66+TO_BF!M66+TO_GW!M66+TO_RPI!M66+TO_PF!M66+TO_BKBPB!M66+TO_CL!M66+TO_BNG!M66+TO_LBB!M66+TO_CPP!M66+TO_GTL!M66+TO_NSP!M66</f>
        <v>322.56139294926908</v>
      </c>
      <c r="N66" s="10">
        <f>TO_EHG!N66+TO_CO!N66+TO_BF!N66+TO_GW!N66+TO_RPI!N66+TO_PF!N66+TO_BKBPB!N66+TO_CL!N66+TO_BNG!N66+TO_LBB!N66+TO_CPP!N66+TO_GTL!N66+TO_NSP!N66</f>
        <v>303.11934651762681</v>
      </c>
      <c r="O66" s="10">
        <f>TO_EHG!O66+TO_CO!O66+TO_BF!O66+TO_GW!O66+TO_RPI!O66+TO_PF!O66+TO_BKBPB!O66+TO_CL!O66+TO_BNG!O66+TO_LBB!O66+TO_CPP!O66+TO_GTL!O66+TO_NSP!O66</f>
        <v>273.95623387790192</v>
      </c>
      <c r="P66" s="10">
        <f>TO_EHG!P66+TO_CO!P66+TO_BF!P66+TO_GW!P66+TO_RPI!P66+TO_PF!P66+TO_BKBPB!P66+TO_CL!P66+TO_BNG!P66+TO_LBB!P66+TO_CPP!P66+TO_GTL!P66+TO_NSP!P66</f>
        <v>266.88641444539979</v>
      </c>
      <c r="Q66" s="10">
        <f>TO_EHG!Q66+TO_CO!Q66+TO_BF!Q66+TO_GW!Q66+TO_RPI!Q66+TO_PF!Q66+TO_BKBPB!Q66+TO_CL!Q66+TO_BNG!Q66+TO_LBB!Q66+TO_CPP!Q66+TO_GTL!Q66+TO_NSP!Q66</f>
        <v>266.00266552020628</v>
      </c>
      <c r="R66" s="10">
        <f>TO_EHG!R66+TO_CO!R66+TO_BF!R66+TO_GW!R66+TO_RPI!R66+TO_PF!R66+TO_BKBPB!R66+TO_CL!R66+TO_BNG!R66+TO_LBB!R66+TO_CPP!R66+TO_GTL!R66+TO_NSP!R66</f>
        <v>302.23559759243341</v>
      </c>
      <c r="S66" s="10">
        <f>TO_EHG!S66+TO_CO!S66+TO_BF!S66+TO_GW!S66+TO_RPI!S66+TO_PF!S66+TO_BKBPB!S66+TO_CL!S66+TO_BNG!S66+TO_LBB!S66+TO_CPP!S66+TO_GTL!S66+TO_NSP!S66</f>
        <v>248.32811693895101</v>
      </c>
      <c r="T66" s="10">
        <f>TO_EHG!T66+TO_CO!T66+TO_BF!T66+TO_GW!T66+TO_RPI!T66+TO_PF!T66+TO_BKBPB!T66+TO_CL!T66+TO_BNG!T66+TO_LBB!T66+TO_CPP!T66+TO_GTL!T66+TO_NSP!T66</f>
        <v>250.03370593293201</v>
      </c>
      <c r="U66" s="10">
        <f>TO_EHG!U66+TO_CO!U66+TO_BF!U66+TO_GW!U66+TO_RPI!U66+TO_PF!U66+TO_BKBPB!U66+TO_CL!U66+TO_BNG!U66+TO_LBB!U66+TO_CPP!U66+TO_GTL!U66+TO_NSP!U66</f>
        <v>262.14608770421319</v>
      </c>
      <c r="V66" s="10">
        <f>TO_EHG!V66+TO_CO!V66+TO_BF!V66+TO_GW!V66+TO_RPI!V66+TO_PF!V66+TO_BKBPB!V66+TO_CL!V66+TO_BNG!V66+TO_LBB!V66+TO_CPP!V66+TO_GTL!V66+TO_NSP!V66</f>
        <v>266.29699054170248</v>
      </c>
      <c r="W66" s="10">
        <f>TO_EHG!W66+TO_CO!W66+TO_BF!W66+TO_GW!W66+TO_RPI!W66+TO_PF!W66+TO_BKBPB!W66+TO_CL!W66+TO_BNG!W66+TO_LBB!W66+TO_CPP!W66+TO_GTL!W66+TO_NSP!W66</f>
        <v>233.6908856405847</v>
      </c>
      <c r="X66" s="10">
        <f>TO_EHG!X66+TO_CO!X66+TO_BF!X66+TO_GW!X66+TO_RPI!X66+TO_PF!X66+TO_BKBPB!X66+TO_CL!X66+TO_BNG!X66+TO_LBB!X66+TO_CPP!X66+TO_GTL!X66+TO_NSP!X66</f>
        <v>310.00902837489252</v>
      </c>
    </row>
    <row r="67" spans="1:24" ht="11.25" customHeight="1" x14ac:dyDescent="0.2">
      <c r="A67" s="42" t="s">
        <v>121</v>
      </c>
      <c r="B67" s="9" t="s">
        <v>122</v>
      </c>
      <c r="C67" s="10">
        <f>TO_EHG!C67+TO_CO!C67+TO_BF!C67+TO_GW!C67+TO_RPI!C67+TO_PF!C67+TO_BKBPB!C67+TO_CL!C67+TO_BNG!C67+TO_LBB!C67+TO_CPP!C67+TO_GTL!C67+TO_NSP!C67</f>
        <v>0</v>
      </c>
      <c r="D67" s="10">
        <f>TO_EHG!D67+TO_CO!D67+TO_BF!D67+TO_GW!D67+TO_RPI!D67+TO_PF!D67+TO_BKBPB!D67+TO_CL!D67+TO_BNG!D67+TO_LBB!D67+TO_CPP!D67+TO_GTL!D67+TO_NSP!D67</f>
        <v>0</v>
      </c>
      <c r="E67" s="10">
        <f>TO_EHG!E67+TO_CO!E67+TO_BF!E67+TO_GW!E67+TO_RPI!E67+TO_PF!E67+TO_BKBPB!E67+TO_CL!E67+TO_BNG!E67+TO_LBB!E67+TO_CPP!E67+TO_GTL!E67+TO_NSP!E67</f>
        <v>0</v>
      </c>
      <c r="F67" s="10">
        <f>TO_EHG!F67+TO_CO!F67+TO_BF!F67+TO_GW!F67+TO_RPI!F67+TO_PF!F67+TO_BKBPB!F67+TO_CL!F67+TO_BNG!F67+TO_LBB!F67+TO_CPP!F67+TO_GTL!F67+TO_NSP!F67</f>
        <v>0</v>
      </c>
      <c r="G67" s="10">
        <f>TO_EHG!G67+TO_CO!G67+TO_BF!G67+TO_GW!G67+TO_RPI!G67+TO_PF!G67+TO_BKBPB!G67+TO_CL!G67+TO_BNG!G67+TO_LBB!G67+TO_CPP!G67+TO_GTL!G67+TO_NSP!G67</f>
        <v>0</v>
      </c>
      <c r="H67" s="10">
        <f>TO_EHG!H67+TO_CO!H67+TO_BF!H67+TO_GW!H67+TO_RPI!H67+TO_PF!H67+TO_BKBPB!H67+TO_CL!H67+TO_BNG!H67+TO_LBB!H67+TO_CPP!H67+TO_GTL!H67+TO_NSP!H67</f>
        <v>0</v>
      </c>
      <c r="I67" s="10">
        <f>TO_EHG!I67+TO_CO!I67+TO_BF!I67+TO_GW!I67+TO_RPI!I67+TO_PF!I67+TO_BKBPB!I67+TO_CL!I67+TO_BNG!I67+TO_LBB!I67+TO_CPP!I67+TO_GTL!I67+TO_NSP!I67</f>
        <v>0</v>
      </c>
      <c r="J67" s="10">
        <f>TO_EHG!J67+TO_CO!J67+TO_BF!J67+TO_GW!J67+TO_RPI!J67+TO_PF!J67+TO_BKBPB!J67+TO_CL!J67+TO_BNG!J67+TO_LBB!J67+TO_CPP!J67+TO_GTL!J67+TO_NSP!J67</f>
        <v>0</v>
      </c>
      <c r="K67" s="10">
        <f>TO_EHG!K67+TO_CO!K67+TO_BF!K67+TO_GW!K67+TO_RPI!K67+TO_PF!K67+TO_BKBPB!K67+TO_CL!K67+TO_BNG!K67+TO_LBB!K67+TO_CPP!K67+TO_GTL!K67+TO_NSP!K67</f>
        <v>0</v>
      </c>
      <c r="L67" s="10">
        <f>TO_EHG!L67+TO_CO!L67+TO_BF!L67+TO_GW!L67+TO_RPI!L67+TO_PF!L67+TO_BKBPB!L67+TO_CL!L67+TO_BNG!L67+TO_LBB!L67+TO_CPP!L67+TO_GTL!L67+TO_NSP!L67</f>
        <v>0</v>
      </c>
      <c r="M67" s="10">
        <f>TO_EHG!M67+TO_CO!M67+TO_BF!M67+TO_GW!M67+TO_RPI!M67+TO_PF!M67+TO_BKBPB!M67+TO_CL!M67+TO_BNG!M67+TO_LBB!M67+TO_CPP!M67+TO_GTL!M67+TO_NSP!M67</f>
        <v>0</v>
      </c>
      <c r="N67" s="10">
        <f>TO_EHG!N67+TO_CO!N67+TO_BF!N67+TO_GW!N67+TO_RPI!N67+TO_PF!N67+TO_BKBPB!N67+TO_CL!N67+TO_BNG!N67+TO_LBB!N67+TO_CPP!N67+TO_GTL!N67+TO_NSP!N67</f>
        <v>0</v>
      </c>
      <c r="O67" s="10">
        <f>TO_EHG!O67+TO_CO!O67+TO_BF!O67+TO_GW!O67+TO_RPI!O67+TO_PF!O67+TO_BKBPB!O67+TO_CL!O67+TO_BNG!O67+TO_LBB!O67+TO_CPP!O67+TO_GTL!O67+TO_NSP!O67</f>
        <v>0</v>
      </c>
      <c r="P67" s="10">
        <f>TO_EHG!P67+TO_CO!P67+TO_BF!P67+TO_GW!P67+TO_RPI!P67+TO_PF!P67+TO_BKBPB!P67+TO_CL!P67+TO_BNG!P67+TO_LBB!P67+TO_CPP!P67+TO_GTL!P67+TO_NSP!P67</f>
        <v>0</v>
      </c>
      <c r="Q67" s="10">
        <f>TO_EHG!Q67+TO_CO!Q67+TO_BF!Q67+TO_GW!Q67+TO_RPI!Q67+TO_PF!Q67+TO_BKBPB!Q67+TO_CL!Q67+TO_BNG!Q67+TO_LBB!Q67+TO_CPP!Q67+TO_GTL!Q67+TO_NSP!Q67</f>
        <v>0</v>
      </c>
      <c r="R67" s="10">
        <f>TO_EHG!R67+TO_CO!R67+TO_BF!R67+TO_GW!R67+TO_RPI!R67+TO_PF!R67+TO_BKBPB!R67+TO_CL!R67+TO_BNG!R67+TO_LBB!R67+TO_CPP!R67+TO_GTL!R67+TO_NSP!R67</f>
        <v>0</v>
      </c>
      <c r="S67" s="10">
        <f>TO_EHG!S67+TO_CO!S67+TO_BF!S67+TO_GW!S67+TO_RPI!S67+TO_PF!S67+TO_BKBPB!S67+TO_CL!S67+TO_BNG!S67+TO_LBB!S67+TO_CPP!S67+TO_GTL!S67+TO_NSP!S67</f>
        <v>0</v>
      </c>
      <c r="T67" s="10">
        <f>TO_EHG!T67+TO_CO!T67+TO_BF!T67+TO_GW!T67+TO_RPI!T67+TO_PF!T67+TO_BKBPB!T67+TO_CL!T67+TO_BNG!T67+TO_LBB!T67+TO_CPP!T67+TO_GTL!T67+TO_NSP!T67</f>
        <v>0</v>
      </c>
      <c r="U67" s="10">
        <f>TO_EHG!U67+TO_CO!U67+TO_BF!U67+TO_GW!U67+TO_RPI!U67+TO_PF!U67+TO_BKBPB!U67+TO_CL!U67+TO_BNG!U67+TO_LBB!U67+TO_CPP!U67+TO_GTL!U67+TO_NSP!U67</f>
        <v>0</v>
      </c>
      <c r="V67" s="10">
        <f>TO_EHG!V67+TO_CO!V67+TO_BF!V67+TO_GW!V67+TO_RPI!V67+TO_PF!V67+TO_BKBPB!V67+TO_CL!V67+TO_BNG!V67+TO_LBB!V67+TO_CPP!V67+TO_GTL!V67+TO_NSP!V67</f>
        <v>0</v>
      </c>
      <c r="W67" s="10">
        <f>TO_EHG!W67+TO_CO!W67+TO_BF!W67+TO_GW!W67+TO_RPI!W67+TO_PF!W67+TO_BKBPB!W67+TO_CL!W67+TO_BNG!W67+TO_LBB!W67+TO_CPP!W67+TO_GTL!W67+TO_NSP!W67</f>
        <v>0</v>
      </c>
      <c r="X67" s="10">
        <f>TO_EHG!X67+TO_CO!X67+TO_BF!X67+TO_GW!X67+TO_RPI!X67+TO_PF!X67+TO_BKBPB!X67+TO_CL!X67+TO_BNG!X67+TO_LBB!X67+TO_CPP!X67+TO_GTL!X67+TO_NSP!X67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TO_EHG!C68+TO_CO!C68+TO_BF!C68+TO_GW!C68+TO_RPI!C68+TO_PF!C68+TO_BKBPB!C68+TO_CL!C68+TO_BNG!C68+TO_LBB!C68+TO_CPP!C68+TO_GTL!C68+TO_NSP!C68</f>
        <v>0</v>
      </c>
      <c r="D68" s="10">
        <f>TO_EHG!D68+TO_CO!D68+TO_BF!D68+TO_GW!D68+TO_RPI!D68+TO_PF!D68+TO_BKBPB!D68+TO_CL!D68+TO_BNG!D68+TO_LBB!D68+TO_CPP!D68+TO_GTL!D68+TO_NSP!D68</f>
        <v>0</v>
      </c>
      <c r="E68" s="10">
        <f>TO_EHG!E68+TO_CO!E68+TO_BF!E68+TO_GW!E68+TO_RPI!E68+TO_PF!E68+TO_BKBPB!E68+TO_CL!E68+TO_BNG!E68+TO_LBB!E68+TO_CPP!E68+TO_GTL!E68+TO_NSP!E68</f>
        <v>0</v>
      </c>
      <c r="F68" s="10">
        <f>TO_EHG!F68+TO_CO!F68+TO_BF!F68+TO_GW!F68+TO_RPI!F68+TO_PF!F68+TO_BKBPB!F68+TO_CL!F68+TO_BNG!F68+TO_LBB!F68+TO_CPP!F68+TO_GTL!F68+TO_NSP!F68</f>
        <v>0</v>
      </c>
      <c r="G68" s="10">
        <f>TO_EHG!G68+TO_CO!G68+TO_BF!G68+TO_GW!G68+TO_RPI!G68+TO_PF!G68+TO_BKBPB!G68+TO_CL!G68+TO_BNG!G68+TO_LBB!G68+TO_CPP!G68+TO_GTL!G68+TO_NSP!G68</f>
        <v>0</v>
      </c>
      <c r="H68" s="10">
        <f>TO_EHG!H68+TO_CO!H68+TO_BF!H68+TO_GW!H68+TO_RPI!H68+TO_PF!H68+TO_BKBPB!H68+TO_CL!H68+TO_BNG!H68+TO_LBB!H68+TO_CPP!H68+TO_GTL!H68+TO_NSP!H68</f>
        <v>0</v>
      </c>
      <c r="I68" s="10">
        <f>TO_EHG!I68+TO_CO!I68+TO_BF!I68+TO_GW!I68+TO_RPI!I68+TO_PF!I68+TO_BKBPB!I68+TO_CL!I68+TO_BNG!I68+TO_LBB!I68+TO_CPP!I68+TO_GTL!I68+TO_NSP!I68</f>
        <v>0</v>
      </c>
      <c r="J68" s="10">
        <f>TO_EHG!J68+TO_CO!J68+TO_BF!J68+TO_GW!J68+TO_RPI!J68+TO_PF!J68+TO_BKBPB!J68+TO_CL!J68+TO_BNG!J68+TO_LBB!J68+TO_CPP!J68+TO_GTL!J68+TO_NSP!J68</f>
        <v>0</v>
      </c>
      <c r="K68" s="10">
        <f>TO_EHG!K68+TO_CO!K68+TO_BF!K68+TO_GW!K68+TO_RPI!K68+TO_PF!K68+TO_BKBPB!K68+TO_CL!K68+TO_BNG!K68+TO_LBB!K68+TO_CPP!K68+TO_GTL!K68+TO_NSP!K68</f>
        <v>0</v>
      </c>
      <c r="L68" s="10">
        <f>TO_EHG!L68+TO_CO!L68+TO_BF!L68+TO_GW!L68+TO_RPI!L68+TO_PF!L68+TO_BKBPB!L68+TO_CL!L68+TO_BNG!L68+TO_LBB!L68+TO_CPP!L68+TO_GTL!L68+TO_NSP!L68</f>
        <v>0</v>
      </c>
      <c r="M68" s="10">
        <f>TO_EHG!M68+TO_CO!M68+TO_BF!M68+TO_GW!M68+TO_RPI!M68+TO_PF!M68+TO_BKBPB!M68+TO_CL!M68+TO_BNG!M68+TO_LBB!M68+TO_CPP!M68+TO_GTL!M68+TO_NSP!M68</f>
        <v>0</v>
      </c>
      <c r="N68" s="10">
        <f>TO_EHG!N68+TO_CO!N68+TO_BF!N68+TO_GW!N68+TO_RPI!N68+TO_PF!N68+TO_BKBPB!N68+TO_CL!N68+TO_BNG!N68+TO_LBB!N68+TO_CPP!N68+TO_GTL!N68+TO_NSP!N68</f>
        <v>0</v>
      </c>
      <c r="O68" s="10">
        <f>TO_EHG!O68+TO_CO!O68+TO_BF!O68+TO_GW!O68+TO_RPI!O68+TO_PF!O68+TO_BKBPB!O68+TO_CL!O68+TO_BNG!O68+TO_LBB!O68+TO_CPP!O68+TO_GTL!O68+TO_NSP!O68</f>
        <v>0</v>
      </c>
      <c r="P68" s="10">
        <f>TO_EHG!P68+TO_CO!P68+TO_BF!P68+TO_GW!P68+TO_RPI!P68+TO_PF!P68+TO_BKBPB!P68+TO_CL!P68+TO_BNG!P68+TO_LBB!P68+TO_CPP!P68+TO_GTL!P68+TO_NSP!P68</f>
        <v>0</v>
      </c>
      <c r="Q68" s="10">
        <f>TO_EHG!Q68+TO_CO!Q68+TO_BF!Q68+TO_GW!Q68+TO_RPI!Q68+TO_PF!Q68+TO_BKBPB!Q68+TO_CL!Q68+TO_BNG!Q68+TO_LBB!Q68+TO_CPP!Q68+TO_GTL!Q68+TO_NSP!Q68</f>
        <v>0</v>
      </c>
      <c r="R68" s="10">
        <f>TO_EHG!R68+TO_CO!R68+TO_BF!R68+TO_GW!R68+TO_RPI!R68+TO_PF!R68+TO_BKBPB!R68+TO_CL!R68+TO_BNG!R68+TO_LBB!R68+TO_CPP!R68+TO_GTL!R68+TO_NSP!R68</f>
        <v>0</v>
      </c>
      <c r="S68" s="10">
        <f>TO_EHG!S68+TO_CO!S68+TO_BF!S68+TO_GW!S68+TO_RPI!S68+TO_PF!S68+TO_BKBPB!S68+TO_CL!S68+TO_BNG!S68+TO_LBB!S68+TO_CPP!S68+TO_GTL!S68+TO_NSP!S68</f>
        <v>0</v>
      </c>
      <c r="T68" s="10">
        <f>TO_EHG!T68+TO_CO!T68+TO_BF!T68+TO_GW!T68+TO_RPI!T68+TO_PF!T68+TO_BKBPB!T68+TO_CL!T68+TO_BNG!T68+TO_LBB!T68+TO_CPP!T68+TO_GTL!T68+TO_NSP!T68</f>
        <v>0</v>
      </c>
      <c r="U68" s="10">
        <f>TO_EHG!U68+TO_CO!U68+TO_BF!U68+TO_GW!U68+TO_RPI!U68+TO_PF!U68+TO_BKBPB!U68+TO_CL!U68+TO_BNG!U68+TO_LBB!U68+TO_CPP!U68+TO_GTL!U68+TO_NSP!U68</f>
        <v>0</v>
      </c>
      <c r="V68" s="10">
        <f>TO_EHG!V68+TO_CO!V68+TO_BF!V68+TO_GW!V68+TO_RPI!V68+TO_PF!V68+TO_BKBPB!V68+TO_CL!V68+TO_BNG!V68+TO_LBB!V68+TO_CPP!V68+TO_GTL!V68+TO_NSP!V68</f>
        <v>0</v>
      </c>
      <c r="W68" s="10">
        <f>TO_EHG!W68+TO_CO!W68+TO_BF!W68+TO_GW!W68+TO_RPI!W68+TO_PF!W68+TO_BKBPB!W68+TO_CL!W68+TO_BNG!W68+TO_LBB!W68+TO_CPP!W68+TO_GTL!W68+TO_NSP!W68</f>
        <v>0</v>
      </c>
      <c r="X68" s="10">
        <f>TO_EHG!X68+TO_CO!X68+TO_BF!X68+TO_GW!X68+TO_RPI!X68+TO_PF!X68+TO_BKBPB!X68+TO_CL!X68+TO_BNG!X68+TO_LBB!X68+TO_CPP!X68+TO_GTL!X68+TO_NSP!X68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TO_EHG!C69+TO_CO!C69+TO_BF!C69+TO_GW!C69+TO_RPI!C69+TO_PF!C69+TO_BKBPB!C69+TO_CL!C69+TO_BNG!C69+TO_LBB!C69+TO_CPP!C69+TO_GTL!C69+TO_NSP!C69</f>
        <v>0</v>
      </c>
      <c r="D69" s="10">
        <f>TO_EHG!D69+TO_CO!D69+TO_BF!D69+TO_GW!D69+TO_RPI!D69+TO_PF!D69+TO_BKBPB!D69+TO_CL!D69+TO_BNG!D69+TO_LBB!D69+TO_CPP!D69+TO_GTL!D69+TO_NSP!D69</f>
        <v>0</v>
      </c>
      <c r="E69" s="10">
        <f>TO_EHG!E69+TO_CO!E69+TO_BF!E69+TO_GW!E69+TO_RPI!E69+TO_PF!E69+TO_BKBPB!E69+TO_CL!E69+TO_BNG!E69+TO_LBB!E69+TO_CPP!E69+TO_GTL!E69+TO_NSP!E69</f>
        <v>0</v>
      </c>
      <c r="F69" s="10">
        <f>TO_EHG!F69+TO_CO!F69+TO_BF!F69+TO_GW!F69+TO_RPI!F69+TO_PF!F69+TO_BKBPB!F69+TO_CL!F69+TO_BNG!F69+TO_LBB!F69+TO_CPP!F69+TO_GTL!F69+TO_NSP!F69</f>
        <v>0</v>
      </c>
      <c r="G69" s="10">
        <f>TO_EHG!G69+TO_CO!G69+TO_BF!G69+TO_GW!G69+TO_RPI!G69+TO_PF!G69+TO_BKBPB!G69+TO_CL!G69+TO_BNG!G69+TO_LBB!G69+TO_CPP!G69+TO_GTL!G69+TO_NSP!G69</f>
        <v>0</v>
      </c>
      <c r="H69" s="10">
        <f>TO_EHG!H69+TO_CO!H69+TO_BF!H69+TO_GW!H69+TO_RPI!H69+TO_PF!H69+TO_BKBPB!H69+TO_CL!H69+TO_BNG!H69+TO_LBB!H69+TO_CPP!H69+TO_GTL!H69+TO_NSP!H69</f>
        <v>0</v>
      </c>
      <c r="I69" s="10">
        <f>TO_EHG!I69+TO_CO!I69+TO_BF!I69+TO_GW!I69+TO_RPI!I69+TO_PF!I69+TO_BKBPB!I69+TO_CL!I69+TO_BNG!I69+TO_LBB!I69+TO_CPP!I69+TO_GTL!I69+TO_NSP!I69</f>
        <v>0</v>
      </c>
      <c r="J69" s="10">
        <f>TO_EHG!J69+TO_CO!J69+TO_BF!J69+TO_GW!J69+TO_RPI!J69+TO_PF!J69+TO_BKBPB!J69+TO_CL!J69+TO_BNG!J69+TO_LBB!J69+TO_CPP!J69+TO_GTL!J69+TO_NSP!J69</f>
        <v>0</v>
      </c>
      <c r="K69" s="10">
        <f>TO_EHG!K69+TO_CO!K69+TO_BF!K69+TO_GW!K69+TO_RPI!K69+TO_PF!K69+TO_BKBPB!K69+TO_CL!K69+TO_BNG!K69+TO_LBB!K69+TO_CPP!K69+TO_GTL!K69+TO_NSP!K69</f>
        <v>0</v>
      </c>
      <c r="L69" s="10">
        <f>TO_EHG!L69+TO_CO!L69+TO_BF!L69+TO_GW!L69+TO_RPI!L69+TO_PF!L69+TO_BKBPB!L69+TO_CL!L69+TO_BNG!L69+TO_LBB!L69+TO_CPP!L69+TO_GTL!L69+TO_NSP!L69</f>
        <v>0</v>
      </c>
      <c r="M69" s="10">
        <f>TO_EHG!M69+TO_CO!M69+TO_BF!M69+TO_GW!M69+TO_RPI!M69+TO_PF!M69+TO_BKBPB!M69+TO_CL!M69+TO_BNG!M69+TO_LBB!M69+TO_CPP!M69+TO_GTL!M69+TO_NSP!M69</f>
        <v>0</v>
      </c>
      <c r="N69" s="10">
        <f>TO_EHG!N69+TO_CO!N69+TO_BF!N69+TO_GW!N69+TO_RPI!N69+TO_PF!N69+TO_BKBPB!N69+TO_CL!N69+TO_BNG!N69+TO_LBB!N69+TO_CPP!N69+TO_GTL!N69+TO_NSP!N69</f>
        <v>0</v>
      </c>
      <c r="O69" s="10">
        <f>TO_EHG!O69+TO_CO!O69+TO_BF!O69+TO_GW!O69+TO_RPI!O69+TO_PF!O69+TO_BKBPB!O69+TO_CL!O69+TO_BNG!O69+TO_LBB!O69+TO_CPP!O69+TO_GTL!O69+TO_NSP!O69</f>
        <v>0</v>
      </c>
      <c r="P69" s="10">
        <f>TO_EHG!P69+TO_CO!P69+TO_BF!P69+TO_GW!P69+TO_RPI!P69+TO_PF!P69+TO_BKBPB!P69+TO_CL!P69+TO_BNG!P69+TO_LBB!P69+TO_CPP!P69+TO_GTL!P69+TO_NSP!P69</f>
        <v>0</v>
      </c>
      <c r="Q69" s="10">
        <f>TO_EHG!Q69+TO_CO!Q69+TO_BF!Q69+TO_GW!Q69+TO_RPI!Q69+TO_PF!Q69+TO_BKBPB!Q69+TO_CL!Q69+TO_BNG!Q69+TO_LBB!Q69+TO_CPP!Q69+TO_GTL!Q69+TO_NSP!Q69</f>
        <v>0</v>
      </c>
      <c r="R69" s="10">
        <f>TO_EHG!R69+TO_CO!R69+TO_BF!R69+TO_GW!R69+TO_RPI!R69+TO_PF!R69+TO_BKBPB!R69+TO_CL!R69+TO_BNG!R69+TO_LBB!R69+TO_CPP!R69+TO_GTL!R69+TO_NSP!R69</f>
        <v>0</v>
      </c>
      <c r="S69" s="10">
        <f>TO_EHG!S69+TO_CO!S69+TO_BF!S69+TO_GW!S69+TO_RPI!S69+TO_PF!S69+TO_BKBPB!S69+TO_CL!S69+TO_BNG!S69+TO_LBB!S69+TO_CPP!S69+TO_GTL!S69+TO_NSP!S69</f>
        <v>0</v>
      </c>
      <c r="T69" s="10">
        <f>TO_EHG!T69+TO_CO!T69+TO_BF!T69+TO_GW!T69+TO_RPI!T69+TO_PF!T69+TO_BKBPB!T69+TO_CL!T69+TO_BNG!T69+TO_LBB!T69+TO_CPP!T69+TO_GTL!T69+TO_NSP!T69</f>
        <v>0</v>
      </c>
      <c r="U69" s="10">
        <f>TO_EHG!U69+TO_CO!U69+TO_BF!U69+TO_GW!U69+TO_RPI!U69+TO_PF!U69+TO_BKBPB!U69+TO_CL!U69+TO_BNG!U69+TO_LBB!U69+TO_CPP!U69+TO_GTL!U69+TO_NSP!U69</f>
        <v>0</v>
      </c>
      <c r="V69" s="10">
        <f>TO_EHG!V69+TO_CO!V69+TO_BF!V69+TO_GW!V69+TO_RPI!V69+TO_PF!V69+TO_BKBPB!V69+TO_CL!V69+TO_BNG!V69+TO_LBB!V69+TO_CPP!V69+TO_GTL!V69+TO_NSP!V69</f>
        <v>0</v>
      </c>
      <c r="W69" s="10">
        <f>TO_EHG!W69+TO_CO!W69+TO_BF!W69+TO_GW!W69+TO_RPI!W69+TO_PF!W69+TO_BKBPB!W69+TO_CL!W69+TO_BNG!W69+TO_LBB!W69+TO_CPP!W69+TO_GTL!W69+TO_NSP!W69</f>
        <v>0</v>
      </c>
      <c r="X69" s="10">
        <f>TO_EHG!X69+TO_CO!X69+TO_BF!X69+TO_GW!X69+TO_RPI!X69+TO_PF!X69+TO_BKBPB!X69+TO_CL!X69+TO_BNG!X69+TO_LBB!X69+TO_CPP!X69+TO_GTL!X69+TO_NSP!X69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TO_EHG!C70+TO_CO!C70+TO_BF!C70+TO_GW!C70+TO_RPI!C70+TO_PF!C70+TO_BKBPB!C70+TO_CL!C70+TO_BNG!C70+TO_LBB!C70+TO_CPP!C70+TO_GTL!C70+TO_NSP!C70</f>
        <v>0</v>
      </c>
      <c r="D70" s="10">
        <f>TO_EHG!D70+TO_CO!D70+TO_BF!D70+TO_GW!D70+TO_RPI!D70+TO_PF!D70+TO_BKBPB!D70+TO_CL!D70+TO_BNG!D70+TO_LBB!D70+TO_CPP!D70+TO_GTL!D70+TO_NSP!D70</f>
        <v>0</v>
      </c>
      <c r="E70" s="10">
        <f>TO_EHG!E70+TO_CO!E70+TO_BF!E70+TO_GW!E70+TO_RPI!E70+TO_PF!E70+TO_BKBPB!E70+TO_CL!E70+TO_BNG!E70+TO_LBB!E70+TO_CPP!E70+TO_GTL!E70+TO_NSP!E70</f>
        <v>0</v>
      </c>
      <c r="F70" s="10">
        <f>TO_EHG!F70+TO_CO!F70+TO_BF!F70+TO_GW!F70+TO_RPI!F70+TO_PF!F70+TO_BKBPB!F70+TO_CL!F70+TO_BNG!F70+TO_LBB!F70+TO_CPP!F70+TO_GTL!F70+TO_NSP!F70</f>
        <v>0</v>
      </c>
      <c r="G70" s="10">
        <f>TO_EHG!G70+TO_CO!G70+TO_BF!G70+TO_GW!G70+TO_RPI!G70+TO_PF!G70+TO_BKBPB!G70+TO_CL!G70+TO_BNG!G70+TO_LBB!G70+TO_CPP!G70+TO_GTL!G70+TO_NSP!G70</f>
        <v>0</v>
      </c>
      <c r="H70" s="10">
        <f>TO_EHG!H70+TO_CO!H70+TO_BF!H70+TO_GW!H70+TO_RPI!H70+TO_PF!H70+TO_BKBPB!H70+TO_CL!H70+TO_BNG!H70+TO_LBB!H70+TO_CPP!H70+TO_GTL!H70+TO_NSP!H70</f>
        <v>0</v>
      </c>
      <c r="I70" s="10">
        <f>TO_EHG!I70+TO_CO!I70+TO_BF!I70+TO_GW!I70+TO_RPI!I70+TO_PF!I70+TO_BKBPB!I70+TO_CL!I70+TO_BNG!I70+TO_LBB!I70+TO_CPP!I70+TO_GTL!I70+TO_NSP!I70</f>
        <v>0</v>
      </c>
      <c r="J70" s="10">
        <f>TO_EHG!J70+TO_CO!J70+TO_BF!J70+TO_GW!J70+TO_RPI!J70+TO_PF!J70+TO_BKBPB!J70+TO_CL!J70+TO_BNG!J70+TO_LBB!J70+TO_CPP!J70+TO_GTL!J70+TO_NSP!J70</f>
        <v>0</v>
      </c>
      <c r="K70" s="10">
        <f>TO_EHG!K70+TO_CO!K70+TO_BF!K70+TO_GW!K70+TO_RPI!K70+TO_PF!K70+TO_BKBPB!K70+TO_CL!K70+TO_BNG!K70+TO_LBB!K70+TO_CPP!K70+TO_GTL!K70+TO_NSP!K70</f>
        <v>0</v>
      </c>
      <c r="L70" s="10">
        <f>TO_EHG!L70+TO_CO!L70+TO_BF!L70+TO_GW!L70+TO_RPI!L70+TO_PF!L70+TO_BKBPB!L70+TO_CL!L70+TO_BNG!L70+TO_LBB!L70+TO_CPP!L70+TO_GTL!L70+TO_NSP!L70</f>
        <v>0</v>
      </c>
      <c r="M70" s="10">
        <f>TO_EHG!M70+TO_CO!M70+TO_BF!M70+TO_GW!M70+TO_RPI!M70+TO_PF!M70+TO_BKBPB!M70+TO_CL!M70+TO_BNG!M70+TO_LBB!M70+TO_CPP!M70+TO_GTL!M70+TO_NSP!M70</f>
        <v>0</v>
      </c>
      <c r="N70" s="10">
        <f>TO_EHG!N70+TO_CO!N70+TO_BF!N70+TO_GW!N70+TO_RPI!N70+TO_PF!N70+TO_BKBPB!N70+TO_CL!N70+TO_BNG!N70+TO_LBB!N70+TO_CPP!N70+TO_GTL!N70+TO_NSP!N70</f>
        <v>0</v>
      </c>
      <c r="O70" s="10">
        <f>TO_EHG!O70+TO_CO!O70+TO_BF!O70+TO_GW!O70+TO_RPI!O70+TO_PF!O70+TO_BKBPB!O70+TO_CL!O70+TO_BNG!O70+TO_LBB!O70+TO_CPP!O70+TO_GTL!O70+TO_NSP!O70</f>
        <v>0</v>
      </c>
      <c r="P70" s="10">
        <f>TO_EHG!P70+TO_CO!P70+TO_BF!P70+TO_GW!P70+TO_RPI!P70+TO_PF!P70+TO_BKBPB!P70+TO_CL!P70+TO_BNG!P70+TO_LBB!P70+TO_CPP!P70+TO_GTL!P70+TO_NSP!P70</f>
        <v>0</v>
      </c>
      <c r="Q70" s="10">
        <f>TO_EHG!Q70+TO_CO!Q70+TO_BF!Q70+TO_GW!Q70+TO_RPI!Q70+TO_PF!Q70+TO_BKBPB!Q70+TO_CL!Q70+TO_BNG!Q70+TO_LBB!Q70+TO_CPP!Q70+TO_GTL!Q70+TO_NSP!Q70</f>
        <v>0</v>
      </c>
      <c r="R70" s="10">
        <f>TO_EHG!R70+TO_CO!R70+TO_BF!R70+TO_GW!R70+TO_RPI!R70+TO_PF!R70+TO_BKBPB!R70+TO_CL!R70+TO_BNG!R70+TO_LBB!R70+TO_CPP!R70+TO_GTL!R70+TO_NSP!R70</f>
        <v>0</v>
      </c>
      <c r="S70" s="10">
        <f>TO_EHG!S70+TO_CO!S70+TO_BF!S70+TO_GW!S70+TO_RPI!S70+TO_PF!S70+TO_BKBPB!S70+TO_CL!S70+TO_BNG!S70+TO_LBB!S70+TO_CPP!S70+TO_GTL!S70+TO_NSP!S70</f>
        <v>0</v>
      </c>
      <c r="T70" s="10">
        <f>TO_EHG!T70+TO_CO!T70+TO_BF!T70+TO_GW!T70+TO_RPI!T70+TO_PF!T70+TO_BKBPB!T70+TO_CL!T70+TO_BNG!T70+TO_LBB!T70+TO_CPP!T70+TO_GTL!T70+TO_NSP!T70</f>
        <v>0</v>
      </c>
      <c r="U70" s="10">
        <f>TO_EHG!U70+TO_CO!U70+TO_BF!U70+TO_GW!U70+TO_RPI!U70+TO_PF!U70+TO_BKBPB!U70+TO_CL!U70+TO_BNG!U70+TO_LBB!U70+TO_CPP!U70+TO_GTL!U70+TO_NSP!U70</f>
        <v>0</v>
      </c>
      <c r="V70" s="10">
        <f>TO_EHG!V70+TO_CO!V70+TO_BF!V70+TO_GW!V70+TO_RPI!V70+TO_PF!V70+TO_BKBPB!V70+TO_CL!V70+TO_BNG!V70+TO_LBB!V70+TO_CPP!V70+TO_GTL!V70+TO_NSP!V70</f>
        <v>0</v>
      </c>
      <c r="W70" s="10">
        <f>TO_EHG!W70+TO_CO!W70+TO_BF!W70+TO_GW!W70+TO_RPI!W70+TO_PF!W70+TO_BKBPB!W70+TO_CL!W70+TO_BNG!W70+TO_LBB!W70+TO_CPP!W70+TO_GTL!W70+TO_NSP!W70</f>
        <v>0</v>
      </c>
      <c r="X70" s="10">
        <f>TO_EHG!X70+TO_CO!X70+TO_BF!X70+TO_GW!X70+TO_RPI!X70+TO_PF!X70+TO_BKBPB!X70+TO_CL!X70+TO_BNG!X70+TO_LBB!X70+TO_CPP!X70+TO_GTL!X70+TO_NSP!X70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TO_EHG!C72+TO_CO!C72+TO_BF!C72+TO_GW!C72+TO_RPI!C72+TO_PF!C72+TO_BKBPB!C72+TO_CL!C72+TO_BNG!C72+TO_LBB!C72+TO_CPP!C72+TO_GTL!C72+TO_NSP!C72</f>
        <v>0</v>
      </c>
      <c r="D72" s="10">
        <f>TO_EHG!D72+TO_CO!D72+TO_BF!D72+TO_GW!D72+TO_RPI!D72+TO_PF!D72+TO_BKBPB!D72+TO_CL!D72+TO_BNG!D72+TO_LBB!D72+TO_CPP!D72+TO_GTL!D72+TO_NSP!D72</f>
        <v>0</v>
      </c>
      <c r="E72" s="10">
        <f>TO_EHG!E72+TO_CO!E72+TO_BF!E72+TO_GW!E72+TO_RPI!E72+TO_PF!E72+TO_BKBPB!E72+TO_CL!E72+TO_BNG!E72+TO_LBB!E72+TO_CPP!E72+TO_GTL!E72+TO_NSP!E72</f>
        <v>0</v>
      </c>
      <c r="F72" s="10">
        <f>TO_EHG!F72+TO_CO!F72+TO_BF!F72+TO_GW!F72+TO_RPI!F72+TO_PF!F72+TO_BKBPB!F72+TO_CL!F72+TO_BNG!F72+TO_LBB!F72+TO_CPP!F72+TO_GTL!F72+TO_NSP!F72</f>
        <v>0</v>
      </c>
      <c r="G72" s="10">
        <f>TO_EHG!G72+TO_CO!G72+TO_BF!G72+TO_GW!G72+TO_RPI!G72+TO_PF!G72+TO_BKBPB!G72+TO_CL!G72+TO_BNG!G72+TO_LBB!G72+TO_CPP!G72+TO_GTL!G72+TO_NSP!G72</f>
        <v>0</v>
      </c>
      <c r="H72" s="10">
        <f>TO_EHG!H72+TO_CO!H72+TO_BF!H72+TO_GW!H72+TO_RPI!H72+TO_PF!H72+TO_BKBPB!H72+TO_CL!H72+TO_BNG!H72+TO_LBB!H72+TO_CPP!H72+TO_GTL!H72+TO_NSP!H72</f>
        <v>0</v>
      </c>
      <c r="I72" s="10">
        <f>TO_EHG!I72+TO_CO!I72+TO_BF!I72+TO_GW!I72+TO_RPI!I72+TO_PF!I72+TO_BKBPB!I72+TO_CL!I72+TO_BNG!I72+TO_LBB!I72+TO_CPP!I72+TO_GTL!I72+TO_NSP!I72</f>
        <v>0</v>
      </c>
      <c r="J72" s="10">
        <f>TO_EHG!J72+TO_CO!J72+TO_BF!J72+TO_GW!J72+TO_RPI!J72+TO_PF!J72+TO_BKBPB!J72+TO_CL!J72+TO_BNG!J72+TO_LBB!J72+TO_CPP!J72+TO_GTL!J72+TO_NSP!J72</f>
        <v>0</v>
      </c>
      <c r="K72" s="10">
        <f>TO_EHG!K72+TO_CO!K72+TO_BF!K72+TO_GW!K72+TO_RPI!K72+TO_PF!K72+TO_BKBPB!K72+TO_CL!K72+TO_BNG!K72+TO_LBB!K72+TO_CPP!K72+TO_GTL!K72+TO_NSP!K72</f>
        <v>0</v>
      </c>
      <c r="L72" s="10">
        <f>TO_EHG!L72+TO_CO!L72+TO_BF!L72+TO_GW!L72+TO_RPI!L72+TO_PF!L72+TO_BKBPB!L72+TO_CL!L72+TO_BNG!L72+TO_LBB!L72+TO_CPP!L72+TO_GTL!L72+TO_NSP!L72</f>
        <v>0</v>
      </c>
      <c r="M72" s="10">
        <f>TO_EHG!M72+TO_CO!M72+TO_BF!M72+TO_GW!M72+TO_RPI!M72+TO_PF!M72+TO_BKBPB!M72+TO_CL!M72+TO_BNG!M72+TO_LBB!M72+TO_CPP!M72+TO_GTL!M72+TO_NSP!M72</f>
        <v>0</v>
      </c>
      <c r="N72" s="10">
        <f>TO_EHG!N72+TO_CO!N72+TO_BF!N72+TO_GW!N72+TO_RPI!N72+TO_PF!N72+TO_BKBPB!N72+TO_CL!N72+TO_BNG!N72+TO_LBB!N72+TO_CPP!N72+TO_GTL!N72+TO_NSP!N72</f>
        <v>0</v>
      </c>
      <c r="O72" s="10">
        <f>TO_EHG!O72+TO_CO!O72+TO_BF!O72+TO_GW!O72+TO_RPI!O72+TO_PF!O72+TO_BKBPB!O72+TO_CL!O72+TO_BNG!O72+TO_LBB!O72+TO_CPP!O72+TO_GTL!O72+TO_NSP!O72</f>
        <v>0</v>
      </c>
      <c r="P72" s="10">
        <f>TO_EHG!P72+TO_CO!P72+TO_BF!P72+TO_GW!P72+TO_RPI!P72+TO_PF!P72+TO_BKBPB!P72+TO_CL!P72+TO_BNG!P72+TO_LBB!P72+TO_CPP!P72+TO_GTL!P72+TO_NSP!P72</f>
        <v>0</v>
      </c>
      <c r="Q72" s="10">
        <f>TO_EHG!Q72+TO_CO!Q72+TO_BF!Q72+TO_GW!Q72+TO_RPI!Q72+TO_PF!Q72+TO_BKBPB!Q72+TO_CL!Q72+TO_BNG!Q72+TO_LBB!Q72+TO_CPP!Q72+TO_GTL!Q72+TO_NSP!Q72</f>
        <v>0</v>
      </c>
      <c r="R72" s="10">
        <f>TO_EHG!R72+TO_CO!R72+TO_BF!R72+TO_GW!R72+TO_RPI!R72+TO_PF!R72+TO_BKBPB!R72+TO_CL!R72+TO_BNG!R72+TO_LBB!R72+TO_CPP!R72+TO_GTL!R72+TO_NSP!R72</f>
        <v>0</v>
      </c>
      <c r="S72" s="10">
        <f>TO_EHG!S72+TO_CO!S72+TO_BF!S72+TO_GW!S72+TO_RPI!S72+TO_PF!S72+TO_BKBPB!S72+TO_CL!S72+TO_BNG!S72+TO_LBB!S72+TO_CPP!S72+TO_GTL!S72+TO_NSP!S72</f>
        <v>0</v>
      </c>
      <c r="T72" s="10">
        <f>TO_EHG!T72+TO_CO!T72+TO_BF!T72+TO_GW!T72+TO_RPI!T72+TO_PF!T72+TO_BKBPB!T72+TO_CL!T72+TO_BNG!T72+TO_LBB!T72+TO_CPP!T72+TO_GTL!T72+TO_NSP!T72</f>
        <v>0</v>
      </c>
      <c r="U72" s="10">
        <f>TO_EHG!U72+TO_CO!U72+TO_BF!U72+TO_GW!U72+TO_RPI!U72+TO_PF!U72+TO_BKBPB!U72+TO_CL!U72+TO_BNG!U72+TO_LBB!U72+TO_CPP!U72+TO_GTL!U72+TO_NSP!U72</f>
        <v>0</v>
      </c>
      <c r="V72" s="10">
        <f>TO_EHG!V72+TO_CO!V72+TO_BF!V72+TO_GW!V72+TO_RPI!V72+TO_PF!V72+TO_BKBPB!V72+TO_CL!V72+TO_BNG!V72+TO_LBB!V72+TO_CPP!V72+TO_GTL!V72+TO_NSP!V72</f>
        <v>0</v>
      </c>
      <c r="W72" s="10">
        <f>TO_EHG!W72+TO_CO!W72+TO_BF!W72+TO_GW!W72+TO_RPI!W72+TO_PF!W72+TO_BKBPB!W72+TO_CL!W72+TO_BNG!W72+TO_LBB!W72+TO_CPP!W72+TO_GTL!W72+TO_NSP!W72</f>
        <v>0</v>
      </c>
      <c r="X72" s="10">
        <f>TO_EHG!X72+TO_CO!X72+TO_BF!X72+TO_GW!X72+TO_RPI!X72+TO_PF!X72+TO_BKBPB!X72+TO_CL!X72+TO_BNG!X72+TO_LBB!X72+TO_CPP!X72+TO_GTL!X72+TO_NSP!X72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TO_EHG!C73+TO_CO!C73+TO_BF!C73+TO_GW!C73+TO_RPI!C73+TO_PF!C73+TO_BKBPB!C73+TO_CL!C73+TO_BNG!C73+TO_LBB!C73+TO_CPP!C73+TO_GTL!C73+TO_NSP!C73</f>
        <v>0</v>
      </c>
      <c r="D73" s="10">
        <f>TO_EHG!D73+TO_CO!D73+TO_BF!D73+TO_GW!D73+TO_RPI!D73+TO_PF!D73+TO_BKBPB!D73+TO_CL!D73+TO_BNG!D73+TO_LBB!D73+TO_CPP!D73+TO_GTL!D73+TO_NSP!D73</f>
        <v>0</v>
      </c>
      <c r="E73" s="10">
        <f>TO_EHG!E73+TO_CO!E73+TO_BF!E73+TO_GW!E73+TO_RPI!E73+TO_PF!E73+TO_BKBPB!E73+TO_CL!E73+TO_BNG!E73+TO_LBB!E73+TO_CPP!E73+TO_GTL!E73+TO_NSP!E73</f>
        <v>0</v>
      </c>
      <c r="F73" s="10">
        <f>TO_EHG!F73+TO_CO!F73+TO_BF!F73+TO_GW!F73+TO_RPI!F73+TO_PF!F73+TO_BKBPB!F73+TO_CL!F73+TO_BNG!F73+TO_LBB!F73+TO_CPP!F73+TO_GTL!F73+TO_NSP!F73</f>
        <v>0</v>
      </c>
      <c r="G73" s="10">
        <f>TO_EHG!G73+TO_CO!G73+TO_BF!G73+TO_GW!G73+TO_RPI!G73+TO_PF!G73+TO_BKBPB!G73+TO_CL!G73+TO_BNG!G73+TO_LBB!G73+TO_CPP!G73+TO_GTL!G73+TO_NSP!G73</f>
        <v>0</v>
      </c>
      <c r="H73" s="10">
        <f>TO_EHG!H73+TO_CO!H73+TO_BF!H73+TO_GW!H73+TO_RPI!H73+TO_PF!H73+TO_BKBPB!H73+TO_CL!H73+TO_BNG!H73+TO_LBB!H73+TO_CPP!H73+TO_GTL!H73+TO_NSP!H73</f>
        <v>0</v>
      </c>
      <c r="I73" s="10">
        <f>TO_EHG!I73+TO_CO!I73+TO_BF!I73+TO_GW!I73+TO_RPI!I73+TO_PF!I73+TO_BKBPB!I73+TO_CL!I73+TO_BNG!I73+TO_LBB!I73+TO_CPP!I73+TO_GTL!I73+TO_NSP!I73</f>
        <v>0</v>
      </c>
      <c r="J73" s="10">
        <f>TO_EHG!J73+TO_CO!J73+TO_BF!J73+TO_GW!J73+TO_RPI!J73+TO_PF!J73+TO_BKBPB!J73+TO_CL!J73+TO_BNG!J73+TO_LBB!J73+TO_CPP!J73+TO_GTL!J73+TO_NSP!J73</f>
        <v>0</v>
      </c>
      <c r="K73" s="10">
        <f>TO_EHG!K73+TO_CO!K73+TO_BF!K73+TO_GW!K73+TO_RPI!K73+TO_PF!K73+TO_BKBPB!K73+TO_CL!K73+TO_BNG!K73+TO_LBB!K73+TO_CPP!K73+TO_GTL!K73+TO_NSP!K73</f>
        <v>0</v>
      </c>
      <c r="L73" s="10">
        <f>TO_EHG!L73+TO_CO!L73+TO_BF!L73+TO_GW!L73+TO_RPI!L73+TO_PF!L73+TO_BKBPB!L73+TO_CL!L73+TO_BNG!L73+TO_LBB!L73+TO_CPP!L73+TO_GTL!L73+TO_NSP!L73</f>
        <v>0</v>
      </c>
      <c r="M73" s="10">
        <f>TO_EHG!M73+TO_CO!M73+TO_BF!M73+TO_GW!M73+TO_RPI!M73+TO_PF!M73+TO_BKBPB!M73+TO_CL!M73+TO_BNG!M73+TO_LBB!M73+TO_CPP!M73+TO_GTL!M73+TO_NSP!M73</f>
        <v>0</v>
      </c>
      <c r="N73" s="10">
        <f>TO_EHG!N73+TO_CO!N73+TO_BF!N73+TO_GW!N73+TO_RPI!N73+TO_PF!N73+TO_BKBPB!N73+TO_CL!N73+TO_BNG!N73+TO_LBB!N73+TO_CPP!N73+TO_GTL!N73+TO_NSP!N73</f>
        <v>0</v>
      </c>
      <c r="O73" s="10">
        <f>TO_EHG!O73+TO_CO!O73+TO_BF!O73+TO_GW!O73+TO_RPI!O73+TO_PF!O73+TO_BKBPB!O73+TO_CL!O73+TO_BNG!O73+TO_LBB!O73+TO_CPP!O73+TO_GTL!O73+TO_NSP!O73</f>
        <v>0</v>
      </c>
      <c r="P73" s="10">
        <f>TO_EHG!P73+TO_CO!P73+TO_BF!P73+TO_GW!P73+TO_RPI!P73+TO_PF!P73+TO_BKBPB!P73+TO_CL!P73+TO_BNG!P73+TO_LBB!P73+TO_CPP!P73+TO_GTL!P73+TO_NSP!P73</f>
        <v>0</v>
      </c>
      <c r="Q73" s="10">
        <f>TO_EHG!Q73+TO_CO!Q73+TO_BF!Q73+TO_GW!Q73+TO_RPI!Q73+TO_PF!Q73+TO_BKBPB!Q73+TO_CL!Q73+TO_BNG!Q73+TO_LBB!Q73+TO_CPP!Q73+TO_GTL!Q73+TO_NSP!Q73</f>
        <v>0</v>
      </c>
      <c r="R73" s="10">
        <f>TO_EHG!R73+TO_CO!R73+TO_BF!R73+TO_GW!R73+TO_RPI!R73+TO_PF!R73+TO_BKBPB!R73+TO_CL!R73+TO_BNG!R73+TO_LBB!R73+TO_CPP!R73+TO_GTL!R73+TO_NSP!R73</f>
        <v>0</v>
      </c>
      <c r="S73" s="10">
        <f>TO_EHG!S73+TO_CO!S73+TO_BF!S73+TO_GW!S73+TO_RPI!S73+TO_PF!S73+TO_BKBPB!S73+TO_CL!S73+TO_BNG!S73+TO_LBB!S73+TO_CPP!S73+TO_GTL!S73+TO_NSP!S73</f>
        <v>0</v>
      </c>
      <c r="T73" s="10">
        <f>TO_EHG!T73+TO_CO!T73+TO_BF!T73+TO_GW!T73+TO_RPI!T73+TO_PF!T73+TO_BKBPB!T73+TO_CL!T73+TO_BNG!T73+TO_LBB!T73+TO_CPP!T73+TO_GTL!T73+TO_NSP!T73</f>
        <v>0</v>
      </c>
      <c r="U73" s="10">
        <f>TO_EHG!U73+TO_CO!U73+TO_BF!U73+TO_GW!U73+TO_RPI!U73+TO_PF!U73+TO_BKBPB!U73+TO_CL!U73+TO_BNG!U73+TO_LBB!U73+TO_CPP!U73+TO_GTL!U73+TO_NSP!U73</f>
        <v>0</v>
      </c>
      <c r="V73" s="10">
        <f>TO_EHG!V73+TO_CO!V73+TO_BF!V73+TO_GW!V73+TO_RPI!V73+TO_PF!V73+TO_BKBPB!V73+TO_CL!V73+TO_BNG!V73+TO_LBB!V73+TO_CPP!V73+TO_GTL!V73+TO_NSP!V73</f>
        <v>0</v>
      </c>
      <c r="W73" s="10">
        <f>TO_EHG!W73+TO_CO!W73+TO_BF!W73+TO_GW!W73+TO_RPI!W73+TO_PF!W73+TO_BKBPB!W73+TO_CL!W73+TO_BNG!W73+TO_LBB!W73+TO_CPP!W73+TO_GTL!W73+TO_NSP!W73</f>
        <v>0</v>
      </c>
      <c r="X73" s="10">
        <f>TO_EHG!X73+TO_CO!X73+TO_BF!X73+TO_GW!X73+TO_RPI!X73+TO_PF!X73+TO_BKBPB!X73+TO_CL!X73+TO_BNG!X73+TO_LBB!X73+TO_CPP!X73+TO_GTL!X73+TO_NSP!X73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TO_EHG!C74+TO_CO!C74+TO_BF!C74+TO_GW!C74+TO_RPI!C74+TO_PF!C74+TO_BKBPB!C74+TO_CL!C74+TO_BNG!C74+TO_LBB!C74+TO_CPP!C74+TO_GTL!C74+TO_NSP!C74</f>
        <v>0</v>
      </c>
      <c r="D74" s="37">
        <f>TO_EHG!D74+TO_CO!D74+TO_BF!D74+TO_GW!D74+TO_RPI!D74+TO_PF!D74+TO_BKBPB!D74+TO_CL!D74+TO_BNG!D74+TO_LBB!D74+TO_CPP!D74+TO_GTL!D74+TO_NSP!D74</f>
        <v>0</v>
      </c>
      <c r="E74" s="37">
        <f>TO_EHG!E74+TO_CO!E74+TO_BF!E74+TO_GW!E74+TO_RPI!E74+TO_PF!E74+TO_BKBPB!E74+TO_CL!E74+TO_BNG!E74+TO_LBB!E74+TO_CPP!E74+TO_GTL!E74+TO_NSP!E74</f>
        <v>0</v>
      </c>
      <c r="F74" s="37">
        <f>TO_EHG!F74+TO_CO!F74+TO_BF!F74+TO_GW!F74+TO_RPI!F74+TO_PF!F74+TO_BKBPB!F74+TO_CL!F74+TO_BNG!F74+TO_LBB!F74+TO_CPP!F74+TO_GTL!F74+TO_NSP!F74</f>
        <v>0</v>
      </c>
      <c r="G74" s="37">
        <f>TO_EHG!G74+TO_CO!G74+TO_BF!G74+TO_GW!G74+TO_RPI!G74+TO_PF!G74+TO_BKBPB!G74+TO_CL!G74+TO_BNG!G74+TO_LBB!G74+TO_CPP!G74+TO_GTL!G74+TO_NSP!G74</f>
        <v>0</v>
      </c>
      <c r="H74" s="37">
        <f>TO_EHG!H74+TO_CO!H74+TO_BF!H74+TO_GW!H74+TO_RPI!H74+TO_PF!H74+TO_BKBPB!H74+TO_CL!H74+TO_BNG!H74+TO_LBB!H74+TO_CPP!H74+TO_GTL!H74+TO_NSP!H74</f>
        <v>0</v>
      </c>
      <c r="I74" s="37">
        <f>TO_EHG!I74+TO_CO!I74+TO_BF!I74+TO_GW!I74+TO_RPI!I74+TO_PF!I74+TO_BKBPB!I74+TO_CL!I74+TO_BNG!I74+TO_LBB!I74+TO_CPP!I74+TO_GTL!I74+TO_NSP!I74</f>
        <v>0</v>
      </c>
      <c r="J74" s="37">
        <f>TO_EHG!J74+TO_CO!J74+TO_BF!J74+TO_GW!J74+TO_RPI!J74+TO_PF!J74+TO_BKBPB!J74+TO_CL!J74+TO_BNG!J74+TO_LBB!J74+TO_CPP!J74+TO_GTL!J74+TO_NSP!J74</f>
        <v>0</v>
      </c>
      <c r="K74" s="37">
        <f>TO_EHG!K74+TO_CO!K74+TO_BF!K74+TO_GW!K74+TO_RPI!K74+TO_PF!K74+TO_BKBPB!K74+TO_CL!K74+TO_BNG!K74+TO_LBB!K74+TO_CPP!K74+TO_GTL!K74+TO_NSP!K74</f>
        <v>0</v>
      </c>
      <c r="L74" s="37">
        <f>TO_EHG!L74+TO_CO!L74+TO_BF!L74+TO_GW!L74+TO_RPI!L74+TO_PF!L74+TO_BKBPB!L74+TO_CL!L74+TO_BNG!L74+TO_LBB!L74+TO_CPP!L74+TO_GTL!L74+TO_NSP!L74</f>
        <v>0</v>
      </c>
      <c r="M74" s="37">
        <f>TO_EHG!M74+TO_CO!M74+TO_BF!M74+TO_GW!M74+TO_RPI!M74+TO_PF!M74+TO_BKBPB!M74+TO_CL!M74+TO_BNG!M74+TO_LBB!M74+TO_CPP!M74+TO_GTL!M74+TO_NSP!M74</f>
        <v>0</v>
      </c>
      <c r="N74" s="37">
        <f>TO_EHG!N74+TO_CO!N74+TO_BF!N74+TO_GW!N74+TO_RPI!N74+TO_PF!N74+TO_BKBPB!N74+TO_CL!N74+TO_BNG!N74+TO_LBB!N74+TO_CPP!N74+TO_GTL!N74+TO_NSP!N74</f>
        <v>0</v>
      </c>
      <c r="O74" s="37">
        <f>TO_EHG!O74+TO_CO!O74+TO_BF!O74+TO_GW!O74+TO_RPI!O74+TO_PF!O74+TO_BKBPB!O74+TO_CL!O74+TO_BNG!O74+TO_LBB!O74+TO_CPP!O74+TO_GTL!O74+TO_NSP!O74</f>
        <v>0</v>
      </c>
      <c r="P74" s="37">
        <f>TO_EHG!P74+TO_CO!P74+TO_BF!P74+TO_GW!P74+TO_RPI!P74+TO_PF!P74+TO_BKBPB!P74+TO_CL!P74+TO_BNG!P74+TO_LBB!P74+TO_CPP!P74+TO_GTL!P74+TO_NSP!P74</f>
        <v>0</v>
      </c>
      <c r="Q74" s="37">
        <f>TO_EHG!Q74+TO_CO!Q74+TO_BF!Q74+TO_GW!Q74+TO_RPI!Q74+TO_PF!Q74+TO_BKBPB!Q74+TO_CL!Q74+TO_BNG!Q74+TO_LBB!Q74+TO_CPP!Q74+TO_GTL!Q74+TO_NSP!Q74</f>
        <v>0</v>
      </c>
      <c r="R74" s="37">
        <f>TO_EHG!R74+TO_CO!R74+TO_BF!R74+TO_GW!R74+TO_RPI!R74+TO_PF!R74+TO_BKBPB!R74+TO_CL!R74+TO_BNG!R74+TO_LBB!R74+TO_CPP!R74+TO_GTL!R74+TO_NSP!R74</f>
        <v>0</v>
      </c>
      <c r="S74" s="37">
        <f>TO_EHG!S74+TO_CO!S74+TO_BF!S74+TO_GW!S74+TO_RPI!S74+TO_PF!S74+TO_BKBPB!S74+TO_CL!S74+TO_BNG!S74+TO_LBB!S74+TO_CPP!S74+TO_GTL!S74+TO_NSP!S74</f>
        <v>0</v>
      </c>
      <c r="T74" s="37">
        <f>TO_EHG!T74+TO_CO!T74+TO_BF!T74+TO_GW!T74+TO_RPI!T74+TO_PF!T74+TO_BKBPB!T74+TO_CL!T74+TO_BNG!T74+TO_LBB!T74+TO_CPP!T74+TO_GTL!T74+TO_NSP!T74</f>
        <v>0</v>
      </c>
      <c r="U74" s="37">
        <f>TO_EHG!U74+TO_CO!U74+TO_BF!U74+TO_GW!U74+TO_RPI!U74+TO_PF!U74+TO_BKBPB!U74+TO_CL!U74+TO_BNG!U74+TO_LBB!U74+TO_CPP!U74+TO_GTL!U74+TO_NSP!U74</f>
        <v>0</v>
      </c>
      <c r="V74" s="37">
        <f>TO_EHG!V74+TO_CO!V74+TO_BF!V74+TO_GW!V74+TO_RPI!V74+TO_PF!V74+TO_BKBPB!V74+TO_CL!V74+TO_BNG!V74+TO_LBB!V74+TO_CPP!V74+TO_GTL!V74+TO_NSP!V74</f>
        <v>0</v>
      </c>
      <c r="W74" s="37">
        <f>TO_EHG!W74+TO_CO!W74+TO_BF!W74+TO_GW!W74+TO_RPI!W74+TO_PF!W74+TO_BKBPB!W74+TO_CL!W74+TO_BNG!W74+TO_LBB!W74+TO_CPP!W74+TO_GTL!W74+TO_NSP!W74</f>
        <v>0</v>
      </c>
      <c r="X74" s="37">
        <f>TO_EHG!X74+TO_CO!X74+TO_BF!X74+TO_GW!X74+TO_RPI!X74+TO_PF!X74+TO_BKBPB!X74+TO_CL!X74+TO_BNG!X74+TO_LBB!X74+TO_CPP!X74+TO_GTL!X74+TO_NSP!X74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TO_EHG!C75+TO_CO!C75+TO_BF!C75+TO_GW!C75+TO_RPI!C75+TO_PF!C75+TO_BKBPB!C75+TO_CL!C75+TO_BNG!C75+TO_LBB!C75+TO_CPP!C75+TO_GTL!C75+TO_NSP!C75</f>
        <v>134.37472055030094</v>
      </c>
      <c r="D75" s="37">
        <f>TO_EHG!D75+TO_CO!D75+TO_BF!D75+TO_GW!D75+TO_RPI!D75+TO_PF!D75+TO_BKBPB!D75+TO_CL!D75+TO_BNG!D75+TO_LBB!D75+TO_CPP!D75+TO_GTL!D75+TO_NSP!D75</f>
        <v>161.57927773000856</v>
      </c>
      <c r="E75" s="37">
        <f>TO_EHG!E75+TO_CO!E75+TO_BF!E75+TO_GW!E75+TO_RPI!E75+TO_PF!E75+TO_BKBPB!E75+TO_CL!E75+TO_BNG!E75+TO_LBB!E75+TO_CPP!E75+TO_GTL!E75+TO_NSP!E75</f>
        <v>200.15288048151336</v>
      </c>
      <c r="F75" s="37">
        <f>TO_EHG!F75+TO_CO!F75+TO_BF!F75+TO_GW!F75+TO_RPI!F75+TO_PF!F75+TO_BKBPB!F75+TO_CL!F75+TO_BNG!F75+TO_LBB!F75+TO_CPP!F75+TO_GTL!F75+TO_NSP!F75</f>
        <v>225.66165090283749</v>
      </c>
      <c r="G75" s="37">
        <f>TO_EHG!G75+TO_CO!G75+TO_BF!G75+TO_GW!G75+TO_RPI!G75+TO_PF!G75+TO_BKBPB!G75+TO_CL!G75+TO_BNG!G75+TO_LBB!G75+TO_CPP!G75+TO_GTL!G75+TO_NSP!G75</f>
        <v>257.69079965606193</v>
      </c>
      <c r="H75" s="37">
        <f>TO_EHG!H75+TO_CO!H75+TO_BF!H75+TO_GW!H75+TO_RPI!H75+TO_PF!H75+TO_BKBPB!H75+TO_CL!H75+TO_BNG!H75+TO_LBB!H75+TO_CPP!H75+TO_GTL!H75+TO_NSP!H75</f>
        <v>327.50550300945815</v>
      </c>
      <c r="I75" s="37">
        <f>TO_EHG!I75+TO_CO!I75+TO_BF!I75+TO_GW!I75+TO_RPI!I75+TO_PF!I75+TO_BKBPB!I75+TO_CL!I75+TO_BNG!I75+TO_LBB!I75+TO_CPP!I75+TO_GTL!I75+TO_NSP!I75</f>
        <v>330.56268271711093</v>
      </c>
      <c r="J75" s="37">
        <f>TO_EHG!J75+TO_CO!J75+TO_BF!J75+TO_GW!J75+TO_RPI!J75+TO_PF!J75+TO_BKBPB!J75+TO_CL!J75+TO_BNG!J75+TO_LBB!J75+TO_CPP!J75+TO_GTL!J75+TO_NSP!J75</f>
        <v>337.53705932932075</v>
      </c>
      <c r="K75" s="37">
        <f>TO_EHG!K75+TO_CO!K75+TO_BF!K75+TO_GW!K75+TO_RPI!K75+TO_PF!K75+TO_BKBPB!K75+TO_CL!K75+TO_BNG!K75+TO_LBB!K75+TO_CPP!K75+TO_GTL!K75+TO_NSP!K75</f>
        <v>316.49466895958727</v>
      </c>
      <c r="L75" s="37">
        <f>TO_EHG!L75+TO_CO!L75+TO_BF!L75+TO_GW!L75+TO_RPI!L75+TO_PF!L75+TO_BKBPB!L75+TO_CL!L75+TO_BNG!L75+TO_LBB!L75+TO_CPP!L75+TO_GTL!L75+TO_NSP!L75</f>
        <v>383.46706792777286</v>
      </c>
      <c r="M75" s="37">
        <f>TO_EHG!M75+TO_CO!M75+TO_BF!M75+TO_GW!M75+TO_RPI!M75+TO_PF!M75+TO_BKBPB!M75+TO_CL!M75+TO_BNG!M75+TO_LBB!M75+TO_CPP!M75+TO_GTL!M75+TO_NSP!M75</f>
        <v>504.22751504729143</v>
      </c>
      <c r="N75" s="37">
        <f>TO_EHG!N75+TO_CO!N75+TO_BF!N75+TO_GW!N75+TO_RPI!N75+TO_PF!N75+TO_BKBPB!N75+TO_CL!N75+TO_BNG!N75+TO_LBB!N75+TO_CPP!N75+TO_GTL!N75+TO_NSP!N75</f>
        <v>493.07343078245913</v>
      </c>
      <c r="O75" s="37">
        <f>TO_EHG!O75+TO_CO!O75+TO_BF!O75+TO_GW!O75+TO_RPI!O75+TO_PF!O75+TO_BKBPB!O75+TO_CL!O75+TO_BNG!O75+TO_LBB!O75+TO_CPP!O75+TO_GTL!O75+TO_NSP!O75</f>
        <v>512.89767841788466</v>
      </c>
      <c r="P75" s="37">
        <f>TO_EHG!P75+TO_CO!P75+TO_BF!P75+TO_GW!P75+TO_RPI!P75+TO_PF!P75+TO_BKBPB!P75+TO_CL!P75+TO_BNG!P75+TO_LBB!P75+TO_CPP!P75+TO_GTL!P75+TO_NSP!P75</f>
        <v>610.70507308684421</v>
      </c>
      <c r="Q75" s="37">
        <f>TO_EHG!Q75+TO_CO!Q75+TO_BF!Q75+TO_GW!Q75+TO_RPI!Q75+TO_PF!Q75+TO_BKBPB!Q75+TO_CL!Q75+TO_BNG!Q75+TO_LBB!Q75+TO_CPP!Q75+TO_GTL!Q75+TO_NSP!Q75</f>
        <v>511.65571797076518</v>
      </c>
      <c r="R75" s="37">
        <f>TO_EHG!R75+TO_CO!R75+TO_BF!R75+TO_GW!R75+TO_RPI!R75+TO_PF!R75+TO_BKBPB!R75+TO_CL!R75+TO_BNG!R75+TO_LBB!R75+TO_CPP!R75+TO_GTL!R75+TO_NSP!R75</f>
        <v>468.47231298366296</v>
      </c>
      <c r="S75" s="37">
        <f>TO_EHG!S75+TO_CO!S75+TO_BF!S75+TO_GW!S75+TO_RPI!S75+TO_PF!S75+TO_BKBPB!S75+TO_CL!S75+TO_BNG!S75+TO_LBB!S75+TO_CPP!S75+TO_GTL!S75+TO_NSP!S75</f>
        <v>450.12897678417892</v>
      </c>
      <c r="T75" s="37">
        <f>TO_EHG!T75+TO_CO!T75+TO_BF!T75+TO_GW!T75+TO_RPI!T75+TO_PF!T75+TO_BKBPB!T75+TO_CL!T75+TO_BNG!T75+TO_LBB!T75+TO_CPP!T75+TO_GTL!T75+TO_NSP!T75</f>
        <v>456.20885640584686</v>
      </c>
      <c r="U75" s="37">
        <f>TO_EHG!U75+TO_CO!U75+TO_BF!U75+TO_GW!U75+TO_RPI!U75+TO_PF!U75+TO_BKBPB!U75+TO_CL!U75+TO_BNG!U75+TO_LBB!U75+TO_CPP!U75+TO_GTL!U75+TO_NSP!U75</f>
        <v>481.98718830610483</v>
      </c>
      <c r="V75" s="37">
        <f>TO_EHG!V75+TO_CO!V75+TO_BF!V75+TO_GW!V75+TO_RPI!V75+TO_PF!V75+TO_BKBPB!V75+TO_CL!V75+TO_BNG!V75+TO_LBB!V75+TO_CPP!V75+TO_GTL!V75+TO_NSP!V75</f>
        <v>499.82269991401529</v>
      </c>
      <c r="W75" s="37">
        <f>TO_EHG!W75+TO_CO!W75+TO_BF!W75+TO_GW!W75+TO_RPI!W75+TO_PF!W75+TO_BKBPB!W75+TO_CL!W75+TO_BNG!W75+TO_LBB!W75+TO_CPP!W75+TO_GTL!W75+TO_NSP!W75</f>
        <v>490.73018056749788</v>
      </c>
      <c r="X75" s="37">
        <f>TO_EHG!X75+TO_CO!X75+TO_BF!X75+TO_GW!X75+TO_RPI!X75+TO_PF!X75+TO_BKBPB!X75+TO_CL!X75+TO_BNG!X75+TO_LBB!X75+TO_CPP!X75+TO_GTL!X75+TO_NSP!X75</f>
        <v>398.23766122098027</v>
      </c>
    </row>
    <row r="76" spans="1:24" ht="11.25" customHeight="1" x14ac:dyDescent="0.2">
      <c r="A76" s="38" t="s">
        <v>139</v>
      </c>
      <c r="B76" s="39" t="s">
        <v>140</v>
      </c>
      <c r="C76" s="40">
        <f>TO_EHG!C76+TO_CO!C76+TO_BF!C76+TO_GW!C76+TO_RPI!C76+TO_PF!C76+TO_BKBPB!C76+TO_CL!C76+TO_BNG!C76+TO_LBB!C76+TO_CPP!C76+TO_GTL!C76+TO_NSP!C76</f>
        <v>3763.0266552020635</v>
      </c>
      <c r="D76" s="40">
        <f>TO_EHG!D76+TO_CO!D76+TO_BF!D76+TO_GW!D76+TO_RPI!D76+TO_PF!D76+TO_BKBPB!D76+TO_CL!D76+TO_BNG!D76+TO_LBB!D76+TO_CPP!D76+TO_GTL!D76+TO_NSP!D76</f>
        <v>3999.0541702493551</v>
      </c>
      <c r="E76" s="40">
        <f>TO_EHG!E76+TO_CO!E76+TO_BF!E76+TO_GW!E76+TO_RPI!E76+TO_PF!E76+TO_BKBPB!E76+TO_CL!E76+TO_BNG!E76+TO_LBB!E76+TO_CPP!E76+TO_GTL!E76+TO_NSP!E76</f>
        <v>3964.4883920894231</v>
      </c>
      <c r="F76" s="40">
        <f>TO_EHG!F76+TO_CO!F76+TO_BF!F76+TO_GW!F76+TO_RPI!F76+TO_PF!F76+TO_BKBPB!F76+TO_CL!F76+TO_BNG!F76+TO_LBB!F76+TO_CPP!F76+TO_GTL!F76+TO_NSP!F76</f>
        <v>4028.5468615649179</v>
      </c>
      <c r="G76" s="40">
        <f>TO_EHG!G76+TO_CO!G76+TO_BF!G76+TO_GW!G76+TO_RPI!G76+TO_PF!G76+TO_BKBPB!G76+TO_CL!G76+TO_BNG!G76+TO_LBB!G76+TO_CPP!G76+TO_GTL!G76+TO_NSP!G76</f>
        <v>3878.3735167669806</v>
      </c>
      <c r="H76" s="40">
        <f>TO_EHG!H76+TO_CO!H76+TO_BF!H76+TO_GW!H76+TO_RPI!H76+TO_PF!H76+TO_BKBPB!H76+TO_CL!H76+TO_BNG!H76+TO_LBB!H76+TO_CPP!H76+TO_GTL!H76+TO_NSP!H76</f>
        <v>4004.6058469475483</v>
      </c>
      <c r="I76" s="40">
        <f>TO_EHG!I76+TO_CO!I76+TO_BF!I76+TO_GW!I76+TO_RPI!I76+TO_PF!I76+TO_BKBPB!I76+TO_CL!I76+TO_BNG!I76+TO_LBB!I76+TO_CPP!I76+TO_GTL!I76+TO_NSP!I76</f>
        <v>4216.8062768701639</v>
      </c>
      <c r="J76" s="40">
        <f>TO_EHG!J76+TO_CO!J76+TO_BF!J76+TO_GW!J76+TO_RPI!J76+TO_PF!J76+TO_BKBPB!J76+TO_CL!J76+TO_BNG!J76+TO_LBB!J76+TO_CPP!J76+TO_GTL!J76+TO_NSP!J76</f>
        <v>4062.9613069647467</v>
      </c>
      <c r="K76" s="40">
        <f>TO_EHG!K76+TO_CO!K76+TO_BF!K76+TO_GW!K76+TO_RPI!K76+TO_PF!K76+TO_BKBPB!K76+TO_CL!K76+TO_BNG!K76+TO_LBB!K76+TO_CPP!K76+TO_GTL!K76+TO_NSP!K76</f>
        <v>3952.9435941530519</v>
      </c>
      <c r="L76" s="40">
        <f>TO_EHG!L76+TO_CO!L76+TO_BF!L76+TO_GW!L76+TO_RPI!L76+TO_PF!L76+TO_BKBPB!L76+TO_CL!L76+TO_BNG!L76+TO_LBB!L76+TO_CPP!L76+TO_GTL!L76+TO_NSP!L76</f>
        <v>4317.0290627687018</v>
      </c>
      <c r="M76" s="40">
        <f>TO_EHG!M76+TO_CO!M76+TO_BF!M76+TO_GW!M76+TO_RPI!M76+TO_PF!M76+TO_BKBPB!M76+TO_CL!M76+TO_BNG!M76+TO_LBB!M76+TO_CPP!M76+TO_GTL!M76+TO_NSP!M76</f>
        <v>4650.7949269131541</v>
      </c>
      <c r="N76" s="40">
        <f>TO_EHG!N76+TO_CO!N76+TO_BF!N76+TO_GW!N76+TO_RPI!N76+TO_PF!N76+TO_BKBPB!N76+TO_CL!N76+TO_BNG!N76+TO_LBB!N76+TO_CPP!N76+TO_GTL!N76+TO_NSP!N76</f>
        <v>4510.941702493551</v>
      </c>
      <c r="O76" s="40">
        <f>TO_EHG!O76+TO_CO!O76+TO_BF!O76+TO_GW!O76+TO_RPI!O76+TO_PF!O76+TO_BKBPB!O76+TO_CL!O76+TO_BNG!O76+TO_LBB!O76+TO_CPP!O76+TO_GTL!O76+TO_NSP!O76</f>
        <v>4008.3005159071372</v>
      </c>
      <c r="P76" s="40">
        <f>TO_EHG!P76+TO_CO!P76+TO_BF!P76+TO_GW!P76+TO_RPI!P76+TO_PF!P76+TO_BKBPB!P76+TO_CL!P76+TO_BNG!P76+TO_LBB!P76+TO_CPP!P76+TO_GTL!P76+TO_NSP!P76</f>
        <v>4443.0134995700755</v>
      </c>
      <c r="Q76" s="40">
        <f>TO_EHG!Q76+TO_CO!Q76+TO_BF!Q76+TO_GW!Q76+TO_RPI!Q76+TO_PF!Q76+TO_BKBPB!Q76+TO_CL!Q76+TO_BNG!Q76+TO_LBB!Q76+TO_CPP!Q76+TO_GTL!Q76+TO_NSP!Q76</f>
        <v>4540.2843508168544</v>
      </c>
      <c r="R76" s="40">
        <f>TO_EHG!R76+TO_CO!R76+TO_BF!R76+TO_GW!R76+TO_RPI!R76+TO_PF!R76+TO_BKBPB!R76+TO_CL!R76+TO_BNG!R76+TO_LBB!R76+TO_CPP!R76+TO_GTL!R76+TO_NSP!R76</f>
        <v>4507.2675838349078</v>
      </c>
      <c r="S76" s="40">
        <f>TO_EHG!S76+TO_CO!S76+TO_BF!S76+TO_GW!S76+TO_RPI!S76+TO_PF!S76+TO_BKBPB!S76+TO_CL!S76+TO_BNG!S76+TO_LBB!S76+TO_CPP!S76+TO_GTL!S76+TO_NSP!S76</f>
        <v>5187.2871883061043</v>
      </c>
      <c r="T76" s="40">
        <f>TO_EHG!T76+TO_CO!T76+TO_BF!T76+TO_GW!T76+TO_RPI!T76+TO_PF!T76+TO_BKBPB!T76+TO_CL!T76+TO_BNG!T76+TO_LBB!T76+TO_CPP!T76+TO_GTL!T76+TO_NSP!T76</f>
        <v>5110.2082545141884</v>
      </c>
      <c r="U76" s="40">
        <f>TO_EHG!U76+TO_CO!U76+TO_BF!U76+TO_GW!U76+TO_RPI!U76+TO_PF!U76+TO_BKBPB!U76+TO_CL!U76+TO_BNG!U76+TO_LBB!U76+TO_CPP!U76+TO_GTL!U76+TO_NSP!U76</f>
        <v>5127.780051590712</v>
      </c>
      <c r="V76" s="40">
        <f>TO_EHG!V76+TO_CO!V76+TO_BF!V76+TO_GW!V76+TO_RPI!V76+TO_PF!V76+TO_BKBPB!V76+TO_CL!V76+TO_BNG!V76+TO_LBB!V76+TO_CPP!V76+TO_GTL!V76+TO_NSP!V76</f>
        <v>4570.4359415305235</v>
      </c>
      <c r="W76" s="40">
        <f>TO_EHG!W76+TO_CO!W76+TO_BF!W76+TO_GW!W76+TO_RPI!W76+TO_PF!W76+TO_BKBPB!W76+TO_CL!W76+TO_BNG!W76+TO_LBB!W76+TO_CPP!W76+TO_GTL!W76+TO_NSP!W76</f>
        <v>4563.9209802235619</v>
      </c>
      <c r="X76" s="40">
        <f>TO_EHG!X76+TO_CO!X76+TO_BF!X76+TO_GW!X76+TO_RPI!X76+TO_PF!X76+TO_BKBPB!X76+TO_CL!X76+TO_BNG!X76+TO_LBB!X76+TO_CPP!X76+TO_GTL!X76+TO_NSP!X76</f>
        <v>4383.4533104041266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206</v>
      </c>
      <c r="B1" s="4" t="s">
        <v>303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3897.4013757523644</v>
      </c>
      <c r="D2" s="31">
        <f t="shared" ref="D2:W2" si="1">SUM(D3,D17,D22,D25,D26,D51,D52,D71,D74,D75,D76)</f>
        <v>4160.6334479793641</v>
      </c>
      <c r="E2" s="31">
        <f t="shared" si="1"/>
        <v>4164.6412725709361</v>
      </c>
      <c r="F2" s="31">
        <f t="shared" si="1"/>
        <v>4254.2085124677551</v>
      </c>
      <c r="G2" s="31">
        <f t="shared" si="1"/>
        <v>4136.0643164230423</v>
      </c>
      <c r="H2" s="31">
        <f t="shared" si="1"/>
        <v>4332.1113499570065</v>
      </c>
      <c r="I2" s="31">
        <f t="shared" si="1"/>
        <v>4547.3689595872747</v>
      </c>
      <c r="J2" s="31">
        <f t="shared" si="1"/>
        <v>4400.4983662940676</v>
      </c>
      <c r="K2" s="31">
        <f t="shared" si="1"/>
        <v>4269.4382631126391</v>
      </c>
      <c r="L2" s="31">
        <f t="shared" si="1"/>
        <v>4700.4961306964742</v>
      </c>
      <c r="M2" s="31">
        <f t="shared" si="1"/>
        <v>5155.0224419604456</v>
      </c>
      <c r="N2" s="31">
        <f t="shared" si="1"/>
        <v>5004.0151332760106</v>
      </c>
      <c r="O2" s="31">
        <f t="shared" si="1"/>
        <v>4521.1981943250221</v>
      </c>
      <c r="P2" s="31">
        <f t="shared" si="1"/>
        <v>5053.7185726569196</v>
      </c>
      <c r="Q2" s="31">
        <f t="shared" si="1"/>
        <v>5051.9400687876196</v>
      </c>
      <c r="R2" s="31">
        <f t="shared" si="1"/>
        <v>4975.7398968185707</v>
      </c>
      <c r="S2" s="31">
        <f t="shared" si="1"/>
        <v>5637.4161650902834</v>
      </c>
      <c r="T2" s="31">
        <f t="shared" si="1"/>
        <v>5566.4171109200352</v>
      </c>
      <c r="U2" s="31">
        <f t="shared" si="1"/>
        <v>5609.767239896817</v>
      </c>
      <c r="V2" s="31">
        <f t="shared" si="1"/>
        <v>5070.2586414445386</v>
      </c>
      <c r="W2" s="31">
        <f t="shared" si="1"/>
        <v>5054.6511607910597</v>
      </c>
      <c r="X2" s="31">
        <f t="shared" ref="X2" si="2">SUM(X3,X17,X22,X25,X26,X51,X52,X71,X74,X75,X76)</f>
        <v>4781.6909716251066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TO_EHG_E!C5+TO_EHG_CHP!C5+TO_EHG_H!C5+TO_EHG_EDHP!C5+TO_EHG_EB!C5+TO_EHG_PH!C5</f>
        <v>0</v>
      </c>
      <c r="D5" s="10">
        <f>TO_EHG_E!D5+TO_EHG_CHP!D5+TO_EHG_H!D5+TO_EHG_EDHP!D5+TO_EHG_EB!D5+TO_EHG_PH!D5</f>
        <v>0</v>
      </c>
      <c r="E5" s="10">
        <f>TO_EHG_E!E5+TO_EHG_CHP!E5+TO_EHG_H!E5+TO_EHG_EDHP!E5+TO_EHG_EB!E5+TO_EHG_PH!E5</f>
        <v>0</v>
      </c>
      <c r="F5" s="10">
        <f>TO_EHG_E!F5+TO_EHG_CHP!F5+TO_EHG_H!F5+TO_EHG_EDHP!F5+TO_EHG_EB!F5+TO_EHG_PH!F5</f>
        <v>0</v>
      </c>
      <c r="G5" s="10">
        <f>TO_EHG_E!G5+TO_EHG_CHP!G5+TO_EHG_H!G5+TO_EHG_EDHP!G5+TO_EHG_EB!G5+TO_EHG_PH!G5</f>
        <v>0</v>
      </c>
      <c r="H5" s="10">
        <f>TO_EHG_E!H5+TO_EHG_CHP!H5+TO_EHG_H!H5+TO_EHG_EDHP!H5+TO_EHG_EB!H5+TO_EHG_PH!H5</f>
        <v>0</v>
      </c>
      <c r="I5" s="10">
        <f>TO_EHG_E!I5+TO_EHG_CHP!I5+TO_EHG_H!I5+TO_EHG_EDHP!I5+TO_EHG_EB!I5+TO_EHG_PH!I5</f>
        <v>0</v>
      </c>
      <c r="J5" s="10">
        <f>TO_EHG_E!J5+TO_EHG_CHP!J5+TO_EHG_H!J5+TO_EHG_EDHP!J5+TO_EHG_EB!J5+TO_EHG_PH!J5</f>
        <v>0</v>
      </c>
      <c r="K5" s="10">
        <f>TO_EHG_E!K5+TO_EHG_CHP!K5+TO_EHG_H!K5+TO_EHG_EDHP!K5+TO_EHG_EB!K5+TO_EHG_PH!K5</f>
        <v>0</v>
      </c>
      <c r="L5" s="10">
        <f>TO_EHG_E!L5+TO_EHG_CHP!L5+TO_EHG_H!L5+TO_EHG_EDHP!L5+TO_EHG_EB!L5+TO_EHG_PH!L5</f>
        <v>0</v>
      </c>
      <c r="M5" s="10">
        <f>TO_EHG_E!M5+TO_EHG_CHP!M5+TO_EHG_H!M5+TO_EHG_EDHP!M5+TO_EHG_EB!M5+TO_EHG_PH!M5</f>
        <v>0</v>
      </c>
      <c r="N5" s="10">
        <f>TO_EHG_E!N5+TO_EHG_CHP!N5+TO_EHG_H!N5+TO_EHG_EDHP!N5+TO_EHG_EB!N5+TO_EHG_PH!N5</f>
        <v>0</v>
      </c>
      <c r="O5" s="10">
        <f>TO_EHG_E!O5+TO_EHG_CHP!O5+TO_EHG_H!O5+TO_EHG_EDHP!O5+TO_EHG_EB!O5+TO_EHG_PH!O5</f>
        <v>0</v>
      </c>
      <c r="P5" s="10">
        <f>TO_EHG_E!P5+TO_EHG_CHP!P5+TO_EHG_H!P5+TO_EHG_EDHP!P5+TO_EHG_EB!P5+TO_EHG_PH!P5</f>
        <v>0</v>
      </c>
      <c r="Q5" s="10">
        <f>TO_EHG_E!Q5+TO_EHG_CHP!Q5+TO_EHG_H!Q5+TO_EHG_EDHP!Q5+TO_EHG_EB!Q5+TO_EHG_PH!Q5</f>
        <v>0</v>
      </c>
      <c r="R5" s="10">
        <f>TO_EHG_E!R5+TO_EHG_CHP!R5+TO_EHG_H!R5+TO_EHG_EDHP!R5+TO_EHG_EB!R5+TO_EHG_PH!R5</f>
        <v>0</v>
      </c>
      <c r="S5" s="10">
        <f>TO_EHG_E!S5+TO_EHG_CHP!S5+TO_EHG_H!S5+TO_EHG_EDHP!S5+TO_EHG_EB!S5+TO_EHG_PH!S5</f>
        <v>0</v>
      </c>
      <c r="T5" s="10">
        <f>TO_EHG_E!T5+TO_EHG_CHP!T5+TO_EHG_H!T5+TO_EHG_EDHP!T5+TO_EHG_EB!T5+TO_EHG_PH!T5</f>
        <v>0</v>
      </c>
      <c r="U5" s="10">
        <f>TO_EHG_E!U5+TO_EHG_CHP!U5+TO_EHG_H!U5+TO_EHG_EDHP!U5+TO_EHG_EB!U5+TO_EHG_PH!U5</f>
        <v>0</v>
      </c>
      <c r="V5" s="10">
        <f>TO_EHG_E!V5+TO_EHG_CHP!V5+TO_EHG_H!V5+TO_EHG_EDHP!V5+TO_EHG_EB!V5+TO_EHG_PH!V5</f>
        <v>0</v>
      </c>
      <c r="W5" s="10">
        <f>TO_EHG_E!W5+TO_EHG_CHP!W5+TO_EHG_H!W5+TO_EHG_EDHP!W5+TO_EHG_EB!W5+TO_EHG_PH!W5</f>
        <v>0</v>
      </c>
      <c r="X5" s="10">
        <f>TO_EHG_E!X5+TO_EHG_CHP!X5+TO_EHG_H!X5+TO_EHG_EDHP!X5+TO_EHG_EB!X5+TO_EHG_PH!X5</f>
        <v>0</v>
      </c>
    </row>
    <row r="6" spans="1:24" ht="11.25" customHeight="1" x14ac:dyDescent="0.2">
      <c r="A6" s="41" t="s">
        <v>7</v>
      </c>
      <c r="B6" s="9" t="s">
        <v>8</v>
      </c>
      <c r="C6" s="10">
        <f>TO_EHG_E!C6+TO_EHG_CHP!C6+TO_EHG_H!C6+TO_EHG_EDHP!C6+TO_EHG_EB!C6+TO_EHG_PH!C6</f>
        <v>0</v>
      </c>
      <c r="D6" s="10">
        <f>TO_EHG_E!D6+TO_EHG_CHP!D6+TO_EHG_H!D6+TO_EHG_EDHP!D6+TO_EHG_EB!D6+TO_EHG_PH!D6</f>
        <v>0</v>
      </c>
      <c r="E6" s="10">
        <f>TO_EHG_E!E6+TO_EHG_CHP!E6+TO_EHG_H!E6+TO_EHG_EDHP!E6+TO_EHG_EB!E6+TO_EHG_PH!E6</f>
        <v>0</v>
      </c>
      <c r="F6" s="10">
        <f>TO_EHG_E!F6+TO_EHG_CHP!F6+TO_EHG_H!F6+TO_EHG_EDHP!F6+TO_EHG_EB!F6+TO_EHG_PH!F6</f>
        <v>0</v>
      </c>
      <c r="G6" s="10">
        <f>TO_EHG_E!G6+TO_EHG_CHP!G6+TO_EHG_H!G6+TO_EHG_EDHP!G6+TO_EHG_EB!G6+TO_EHG_PH!G6</f>
        <v>0</v>
      </c>
      <c r="H6" s="10">
        <f>TO_EHG_E!H6+TO_EHG_CHP!H6+TO_EHG_H!H6+TO_EHG_EDHP!H6+TO_EHG_EB!H6+TO_EHG_PH!H6</f>
        <v>0</v>
      </c>
      <c r="I6" s="10">
        <f>TO_EHG_E!I6+TO_EHG_CHP!I6+TO_EHG_H!I6+TO_EHG_EDHP!I6+TO_EHG_EB!I6+TO_EHG_PH!I6</f>
        <v>0</v>
      </c>
      <c r="J6" s="10">
        <f>TO_EHG_E!J6+TO_EHG_CHP!J6+TO_EHG_H!J6+TO_EHG_EDHP!J6+TO_EHG_EB!J6+TO_EHG_PH!J6</f>
        <v>0</v>
      </c>
      <c r="K6" s="10">
        <f>TO_EHG_E!K6+TO_EHG_CHP!K6+TO_EHG_H!K6+TO_EHG_EDHP!K6+TO_EHG_EB!K6+TO_EHG_PH!K6</f>
        <v>0</v>
      </c>
      <c r="L6" s="10">
        <f>TO_EHG_E!L6+TO_EHG_CHP!L6+TO_EHG_H!L6+TO_EHG_EDHP!L6+TO_EHG_EB!L6+TO_EHG_PH!L6</f>
        <v>0</v>
      </c>
      <c r="M6" s="10">
        <f>TO_EHG_E!M6+TO_EHG_CHP!M6+TO_EHG_H!M6+TO_EHG_EDHP!M6+TO_EHG_EB!M6+TO_EHG_PH!M6</f>
        <v>0</v>
      </c>
      <c r="N6" s="10">
        <f>TO_EHG_E!N6+TO_EHG_CHP!N6+TO_EHG_H!N6+TO_EHG_EDHP!N6+TO_EHG_EB!N6+TO_EHG_PH!N6</f>
        <v>0</v>
      </c>
      <c r="O6" s="10">
        <f>TO_EHG_E!O6+TO_EHG_CHP!O6+TO_EHG_H!O6+TO_EHG_EDHP!O6+TO_EHG_EB!O6+TO_EHG_PH!O6</f>
        <v>0</v>
      </c>
      <c r="P6" s="10">
        <f>TO_EHG_E!P6+TO_EHG_CHP!P6+TO_EHG_H!P6+TO_EHG_EDHP!P6+TO_EHG_EB!P6+TO_EHG_PH!P6</f>
        <v>0</v>
      </c>
      <c r="Q6" s="10">
        <f>TO_EHG_E!Q6+TO_EHG_CHP!Q6+TO_EHG_H!Q6+TO_EHG_EDHP!Q6+TO_EHG_EB!Q6+TO_EHG_PH!Q6</f>
        <v>0</v>
      </c>
      <c r="R6" s="10">
        <f>TO_EHG_E!R6+TO_EHG_CHP!R6+TO_EHG_H!R6+TO_EHG_EDHP!R6+TO_EHG_EB!R6+TO_EHG_PH!R6</f>
        <v>0</v>
      </c>
      <c r="S6" s="10">
        <f>TO_EHG_E!S6+TO_EHG_CHP!S6+TO_EHG_H!S6+TO_EHG_EDHP!S6+TO_EHG_EB!S6+TO_EHG_PH!S6</f>
        <v>0</v>
      </c>
      <c r="T6" s="10">
        <f>TO_EHG_E!T6+TO_EHG_CHP!T6+TO_EHG_H!T6+TO_EHG_EDHP!T6+TO_EHG_EB!T6+TO_EHG_PH!T6</f>
        <v>0</v>
      </c>
      <c r="U6" s="10">
        <f>TO_EHG_E!U6+TO_EHG_CHP!U6+TO_EHG_H!U6+TO_EHG_EDHP!U6+TO_EHG_EB!U6+TO_EHG_PH!U6</f>
        <v>0</v>
      </c>
      <c r="V6" s="10">
        <f>TO_EHG_E!V6+TO_EHG_CHP!V6+TO_EHG_H!V6+TO_EHG_EDHP!V6+TO_EHG_EB!V6+TO_EHG_PH!V6</f>
        <v>0</v>
      </c>
      <c r="W6" s="10">
        <f>TO_EHG_E!W6+TO_EHG_CHP!W6+TO_EHG_H!W6+TO_EHG_EDHP!W6+TO_EHG_EB!W6+TO_EHG_PH!W6</f>
        <v>0</v>
      </c>
      <c r="X6" s="10">
        <f>TO_EHG_E!X6+TO_EHG_CHP!X6+TO_EHG_H!X6+TO_EHG_EDHP!X6+TO_EHG_EB!X6+TO_EHG_PH!X6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TO_EHG_E!C7+TO_EHG_CHP!C7+TO_EHG_H!C7+TO_EHG_EDHP!C7+TO_EHG_EB!C7+TO_EHG_PH!C7</f>
        <v>0</v>
      </c>
      <c r="D7" s="10">
        <f>TO_EHG_E!D7+TO_EHG_CHP!D7+TO_EHG_H!D7+TO_EHG_EDHP!D7+TO_EHG_EB!D7+TO_EHG_PH!D7</f>
        <v>0</v>
      </c>
      <c r="E7" s="10">
        <f>TO_EHG_E!E7+TO_EHG_CHP!E7+TO_EHG_H!E7+TO_EHG_EDHP!E7+TO_EHG_EB!E7+TO_EHG_PH!E7</f>
        <v>0</v>
      </c>
      <c r="F7" s="10">
        <f>TO_EHG_E!F7+TO_EHG_CHP!F7+TO_EHG_H!F7+TO_EHG_EDHP!F7+TO_EHG_EB!F7+TO_EHG_PH!F7</f>
        <v>0</v>
      </c>
      <c r="G7" s="10">
        <f>TO_EHG_E!G7+TO_EHG_CHP!G7+TO_EHG_H!G7+TO_EHG_EDHP!G7+TO_EHG_EB!G7+TO_EHG_PH!G7</f>
        <v>0</v>
      </c>
      <c r="H7" s="10">
        <f>TO_EHG_E!H7+TO_EHG_CHP!H7+TO_EHG_H!H7+TO_EHG_EDHP!H7+TO_EHG_EB!H7+TO_EHG_PH!H7</f>
        <v>0</v>
      </c>
      <c r="I7" s="10">
        <f>TO_EHG_E!I7+TO_EHG_CHP!I7+TO_EHG_H!I7+TO_EHG_EDHP!I7+TO_EHG_EB!I7+TO_EHG_PH!I7</f>
        <v>0</v>
      </c>
      <c r="J7" s="10">
        <f>TO_EHG_E!J7+TO_EHG_CHP!J7+TO_EHG_H!J7+TO_EHG_EDHP!J7+TO_EHG_EB!J7+TO_EHG_PH!J7</f>
        <v>0</v>
      </c>
      <c r="K7" s="10">
        <f>TO_EHG_E!K7+TO_EHG_CHP!K7+TO_EHG_H!K7+TO_EHG_EDHP!K7+TO_EHG_EB!K7+TO_EHG_PH!K7</f>
        <v>0</v>
      </c>
      <c r="L7" s="10">
        <f>TO_EHG_E!L7+TO_EHG_CHP!L7+TO_EHG_H!L7+TO_EHG_EDHP!L7+TO_EHG_EB!L7+TO_EHG_PH!L7</f>
        <v>0</v>
      </c>
      <c r="M7" s="10">
        <f>TO_EHG_E!M7+TO_EHG_CHP!M7+TO_EHG_H!M7+TO_EHG_EDHP!M7+TO_EHG_EB!M7+TO_EHG_PH!M7</f>
        <v>0</v>
      </c>
      <c r="N7" s="10">
        <f>TO_EHG_E!N7+TO_EHG_CHP!N7+TO_EHG_H!N7+TO_EHG_EDHP!N7+TO_EHG_EB!N7+TO_EHG_PH!N7</f>
        <v>0</v>
      </c>
      <c r="O7" s="10">
        <f>TO_EHG_E!O7+TO_EHG_CHP!O7+TO_EHG_H!O7+TO_EHG_EDHP!O7+TO_EHG_EB!O7+TO_EHG_PH!O7</f>
        <v>0</v>
      </c>
      <c r="P7" s="10">
        <f>TO_EHG_E!P7+TO_EHG_CHP!P7+TO_EHG_H!P7+TO_EHG_EDHP!P7+TO_EHG_EB!P7+TO_EHG_PH!P7</f>
        <v>0</v>
      </c>
      <c r="Q7" s="10">
        <f>TO_EHG_E!Q7+TO_EHG_CHP!Q7+TO_EHG_H!Q7+TO_EHG_EDHP!Q7+TO_EHG_EB!Q7+TO_EHG_PH!Q7</f>
        <v>0</v>
      </c>
      <c r="R7" s="10">
        <f>TO_EHG_E!R7+TO_EHG_CHP!R7+TO_EHG_H!R7+TO_EHG_EDHP!R7+TO_EHG_EB!R7+TO_EHG_PH!R7</f>
        <v>0</v>
      </c>
      <c r="S7" s="10">
        <f>TO_EHG_E!S7+TO_EHG_CHP!S7+TO_EHG_H!S7+TO_EHG_EDHP!S7+TO_EHG_EB!S7+TO_EHG_PH!S7</f>
        <v>0</v>
      </c>
      <c r="T7" s="10">
        <f>TO_EHG_E!T7+TO_EHG_CHP!T7+TO_EHG_H!T7+TO_EHG_EDHP!T7+TO_EHG_EB!T7+TO_EHG_PH!T7</f>
        <v>0</v>
      </c>
      <c r="U7" s="10">
        <f>TO_EHG_E!U7+TO_EHG_CHP!U7+TO_EHG_H!U7+TO_EHG_EDHP!U7+TO_EHG_EB!U7+TO_EHG_PH!U7</f>
        <v>0</v>
      </c>
      <c r="V7" s="10">
        <f>TO_EHG_E!V7+TO_EHG_CHP!V7+TO_EHG_H!V7+TO_EHG_EDHP!V7+TO_EHG_EB!V7+TO_EHG_PH!V7</f>
        <v>0</v>
      </c>
      <c r="W7" s="10">
        <f>TO_EHG_E!W7+TO_EHG_CHP!W7+TO_EHG_H!W7+TO_EHG_EDHP!W7+TO_EHG_EB!W7+TO_EHG_PH!W7</f>
        <v>0</v>
      </c>
      <c r="X7" s="10">
        <f>TO_EHG_E!X7+TO_EHG_CHP!X7+TO_EHG_H!X7+TO_EHG_EDHP!X7+TO_EHG_EB!X7+TO_EHG_PH!X7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TO_EHG_E!C9+TO_EHG_CHP!C9+TO_EHG_H!C9+TO_EHG_EDHP!C9+TO_EHG_EB!C9+TO_EHG_PH!C9</f>
        <v>0</v>
      </c>
      <c r="D9" s="10">
        <f>TO_EHG_E!D9+TO_EHG_CHP!D9+TO_EHG_H!D9+TO_EHG_EDHP!D9+TO_EHG_EB!D9+TO_EHG_PH!D9</f>
        <v>0</v>
      </c>
      <c r="E9" s="10">
        <f>TO_EHG_E!E9+TO_EHG_CHP!E9+TO_EHG_H!E9+TO_EHG_EDHP!E9+TO_EHG_EB!E9+TO_EHG_PH!E9</f>
        <v>0</v>
      </c>
      <c r="F9" s="10">
        <f>TO_EHG_E!F9+TO_EHG_CHP!F9+TO_EHG_H!F9+TO_EHG_EDHP!F9+TO_EHG_EB!F9+TO_EHG_PH!F9</f>
        <v>0</v>
      </c>
      <c r="G9" s="10">
        <f>TO_EHG_E!G9+TO_EHG_CHP!G9+TO_EHG_H!G9+TO_EHG_EDHP!G9+TO_EHG_EB!G9+TO_EHG_PH!G9</f>
        <v>0</v>
      </c>
      <c r="H9" s="10">
        <f>TO_EHG_E!H9+TO_EHG_CHP!H9+TO_EHG_H!H9+TO_EHG_EDHP!H9+TO_EHG_EB!H9+TO_EHG_PH!H9</f>
        <v>0</v>
      </c>
      <c r="I9" s="10">
        <f>TO_EHG_E!I9+TO_EHG_CHP!I9+TO_EHG_H!I9+TO_EHG_EDHP!I9+TO_EHG_EB!I9+TO_EHG_PH!I9</f>
        <v>0</v>
      </c>
      <c r="J9" s="10">
        <f>TO_EHG_E!J9+TO_EHG_CHP!J9+TO_EHG_H!J9+TO_EHG_EDHP!J9+TO_EHG_EB!J9+TO_EHG_PH!J9</f>
        <v>0</v>
      </c>
      <c r="K9" s="10">
        <f>TO_EHG_E!K9+TO_EHG_CHP!K9+TO_EHG_H!K9+TO_EHG_EDHP!K9+TO_EHG_EB!K9+TO_EHG_PH!K9</f>
        <v>0</v>
      </c>
      <c r="L9" s="10">
        <f>TO_EHG_E!L9+TO_EHG_CHP!L9+TO_EHG_H!L9+TO_EHG_EDHP!L9+TO_EHG_EB!L9+TO_EHG_PH!L9</f>
        <v>0</v>
      </c>
      <c r="M9" s="10">
        <f>TO_EHG_E!M9+TO_EHG_CHP!M9+TO_EHG_H!M9+TO_EHG_EDHP!M9+TO_EHG_EB!M9+TO_EHG_PH!M9</f>
        <v>0</v>
      </c>
      <c r="N9" s="10">
        <f>TO_EHG_E!N9+TO_EHG_CHP!N9+TO_EHG_H!N9+TO_EHG_EDHP!N9+TO_EHG_EB!N9+TO_EHG_PH!N9</f>
        <v>0</v>
      </c>
      <c r="O9" s="10">
        <f>TO_EHG_E!O9+TO_EHG_CHP!O9+TO_EHG_H!O9+TO_EHG_EDHP!O9+TO_EHG_EB!O9+TO_EHG_PH!O9</f>
        <v>0</v>
      </c>
      <c r="P9" s="10">
        <f>TO_EHG_E!P9+TO_EHG_CHP!P9+TO_EHG_H!P9+TO_EHG_EDHP!P9+TO_EHG_EB!P9+TO_EHG_PH!P9</f>
        <v>0</v>
      </c>
      <c r="Q9" s="10">
        <f>TO_EHG_E!Q9+TO_EHG_CHP!Q9+TO_EHG_H!Q9+TO_EHG_EDHP!Q9+TO_EHG_EB!Q9+TO_EHG_PH!Q9</f>
        <v>0</v>
      </c>
      <c r="R9" s="10">
        <f>TO_EHG_E!R9+TO_EHG_CHP!R9+TO_EHG_H!R9+TO_EHG_EDHP!R9+TO_EHG_EB!R9+TO_EHG_PH!R9</f>
        <v>0</v>
      </c>
      <c r="S9" s="10">
        <f>TO_EHG_E!S9+TO_EHG_CHP!S9+TO_EHG_H!S9+TO_EHG_EDHP!S9+TO_EHG_EB!S9+TO_EHG_PH!S9</f>
        <v>0</v>
      </c>
      <c r="T9" s="10">
        <f>TO_EHG_E!T9+TO_EHG_CHP!T9+TO_EHG_H!T9+TO_EHG_EDHP!T9+TO_EHG_EB!T9+TO_EHG_PH!T9</f>
        <v>0</v>
      </c>
      <c r="U9" s="10">
        <f>TO_EHG_E!U9+TO_EHG_CHP!U9+TO_EHG_H!U9+TO_EHG_EDHP!U9+TO_EHG_EB!U9+TO_EHG_PH!U9</f>
        <v>0</v>
      </c>
      <c r="V9" s="10">
        <f>TO_EHG_E!V9+TO_EHG_CHP!V9+TO_EHG_H!V9+TO_EHG_EDHP!V9+TO_EHG_EB!V9+TO_EHG_PH!V9</f>
        <v>0</v>
      </c>
      <c r="W9" s="10">
        <f>TO_EHG_E!W9+TO_EHG_CHP!W9+TO_EHG_H!W9+TO_EHG_EDHP!W9+TO_EHG_EB!W9+TO_EHG_PH!W9</f>
        <v>0</v>
      </c>
      <c r="X9" s="10">
        <f>TO_EHG_E!X9+TO_EHG_CHP!X9+TO_EHG_H!X9+TO_EHG_EDHP!X9+TO_EHG_EB!X9+TO_EHG_PH!X9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TO_EHG_E!C10+TO_EHG_CHP!C10+TO_EHG_H!C10+TO_EHG_EDHP!C10+TO_EHG_EB!C10+TO_EHG_PH!C10</f>
        <v>0</v>
      </c>
      <c r="D10" s="10">
        <f>TO_EHG_E!D10+TO_EHG_CHP!D10+TO_EHG_H!D10+TO_EHG_EDHP!D10+TO_EHG_EB!D10+TO_EHG_PH!D10</f>
        <v>0</v>
      </c>
      <c r="E10" s="10">
        <f>TO_EHG_E!E10+TO_EHG_CHP!E10+TO_EHG_H!E10+TO_EHG_EDHP!E10+TO_EHG_EB!E10+TO_EHG_PH!E10</f>
        <v>0</v>
      </c>
      <c r="F10" s="10">
        <f>TO_EHG_E!F10+TO_EHG_CHP!F10+TO_EHG_H!F10+TO_EHG_EDHP!F10+TO_EHG_EB!F10+TO_EHG_PH!F10</f>
        <v>0</v>
      </c>
      <c r="G10" s="10">
        <f>TO_EHG_E!G10+TO_EHG_CHP!G10+TO_EHG_H!G10+TO_EHG_EDHP!G10+TO_EHG_EB!G10+TO_EHG_PH!G10</f>
        <v>0</v>
      </c>
      <c r="H10" s="10">
        <f>TO_EHG_E!H10+TO_EHG_CHP!H10+TO_EHG_H!H10+TO_EHG_EDHP!H10+TO_EHG_EB!H10+TO_EHG_PH!H10</f>
        <v>0</v>
      </c>
      <c r="I10" s="10">
        <f>TO_EHG_E!I10+TO_EHG_CHP!I10+TO_EHG_H!I10+TO_EHG_EDHP!I10+TO_EHG_EB!I10+TO_EHG_PH!I10</f>
        <v>0</v>
      </c>
      <c r="J10" s="10">
        <f>TO_EHG_E!J10+TO_EHG_CHP!J10+TO_EHG_H!J10+TO_EHG_EDHP!J10+TO_EHG_EB!J10+TO_EHG_PH!J10</f>
        <v>0</v>
      </c>
      <c r="K10" s="10">
        <f>TO_EHG_E!K10+TO_EHG_CHP!K10+TO_EHG_H!K10+TO_EHG_EDHP!K10+TO_EHG_EB!K10+TO_EHG_PH!K10</f>
        <v>0</v>
      </c>
      <c r="L10" s="10">
        <f>TO_EHG_E!L10+TO_EHG_CHP!L10+TO_EHG_H!L10+TO_EHG_EDHP!L10+TO_EHG_EB!L10+TO_EHG_PH!L10</f>
        <v>0</v>
      </c>
      <c r="M10" s="10">
        <f>TO_EHG_E!M10+TO_EHG_CHP!M10+TO_EHG_H!M10+TO_EHG_EDHP!M10+TO_EHG_EB!M10+TO_EHG_PH!M10</f>
        <v>0</v>
      </c>
      <c r="N10" s="10">
        <f>TO_EHG_E!N10+TO_EHG_CHP!N10+TO_EHG_H!N10+TO_EHG_EDHP!N10+TO_EHG_EB!N10+TO_EHG_PH!N10</f>
        <v>0</v>
      </c>
      <c r="O10" s="10">
        <f>TO_EHG_E!O10+TO_EHG_CHP!O10+TO_EHG_H!O10+TO_EHG_EDHP!O10+TO_EHG_EB!O10+TO_EHG_PH!O10</f>
        <v>0</v>
      </c>
      <c r="P10" s="10">
        <f>TO_EHG_E!P10+TO_EHG_CHP!P10+TO_EHG_H!P10+TO_EHG_EDHP!P10+TO_EHG_EB!P10+TO_EHG_PH!P10</f>
        <v>0</v>
      </c>
      <c r="Q10" s="10">
        <f>TO_EHG_E!Q10+TO_EHG_CHP!Q10+TO_EHG_H!Q10+TO_EHG_EDHP!Q10+TO_EHG_EB!Q10+TO_EHG_PH!Q10</f>
        <v>0</v>
      </c>
      <c r="R10" s="10">
        <f>TO_EHG_E!R10+TO_EHG_CHP!R10+TO_EHG_H!R10+TO_EHG_EDHP!R10+TO_EHG_EB!R10+TO_EHG_PH!R10</f>
        <v>0</v>
      </c>
      <c r="S10" s="10">
        <f>TO_EHG_E!S10+TO_EHG_CHP!S10+TO_EHG_H!S10+TO_EHG_EDHP!S10+TO_EHG_EB!S10+TO_EHG_PH!S10</f>
        <v>0</v>
      </c>
      <c r="T10" s="10">
        <f>TO_EHG_E!T10+TO_EHG_CHP!T10+TO_EHG_H!T10+TO_EHG_EDHP!T10+TO_EHG_EB!T10+TO_EHG_PH!T10</f>
        <v>0</v>
      </c>
      <c r="U10" s="10">
        <f>TO_EHG_E!U10+TO_EHG_CHP!U10+TO_EHG_H!U10+TO_EHG_EDHP!U10+TO_EHG_EB!U10+TO_EHG_PH!U10</f>
        <v>0</v>
      </c>
      <c r="V10" s="10">
        <f>TO_EHG_E!V10+TO_EHG_CHP!V10+TO_EHG_H!V10+TO_EHG_EDHP!V10+TO_EHG_EB!V10+TO_EHG_PH!V10</f>
        <v>0</v>
      </c>
      <c r="W10" s="10">
        <f>TO_EHG_E!W10+TO_EHG_CHP!W10+TO_EHG_H!W10+TO_EHG_EDHP!W10+TO_EHG_EB!W10+TO_EHG_PH!W10</f>
        <v>0</v>
      </c>
      <c r="X10" s="10">
        <f>TO_EHG_E!X10+TO_EHG_CHP!X10+TO_EHG_H!X10+TO_EHG_EDHP!X10+TO_EHG_EB!X10+TO_EHG_PH!X10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TO_EHG_E!C12+TO_EHG_CHP!C12+TO_EHG_H!C12+TO_EHG_EDHP!C12+TO_EHG_EB!C12+TO_EHG_PH!C12</f>
        <v>0</v>
      </c>
      <c r="D12" s="10">
        <f>TO_EHG_E!D12+TO_EHG_CHP!D12+TO_EHG_H!D12+TO_EHG_EDHP!D12+TO_EHG_EB!D12+TO_EHG_PH!D12</f>
        <v>0</v>
      </c>
      <c r="E12" s="10">
        <f>TO_EHG_E!E12+TO_EHG_CHP!E12+TO_EHG_H!E12+TO_EHG_EDHP!E12+TO_EHG_EB!E12+TO_EHG_PH!E12</f>
        <v>0</v>
      </c>
      <c r="F12" s="10">
        <f>TO_EHG_E!F12+TO_EHG_CHP!F12+TO_EHG_H!F12+TO_EHG_EDHP!F12+TO_EHG_EB!F12+TO_EHG_PH!F12</f>
        <v>0</v>
      </c>
      <c r="G12" s="10">
        <f>TO_EHG_E!G12+TO_EHG_CHP!G12+TO_EHG_H!G12+TO_EHG_EDHP!G12+TO_EHG_EB!G12+TO_EHG_PH!G12</f>
        <v>0</v>
      </c>
      <c r="H12" s="10">
        <f>TO_EHG_E!H12+TO_EHG_CHP!H12+TO_EHG_H!H12+TO_EHG_EDHP!H12+TO_EHG_EB!H12+TO_EHG_PH!H12</f>
        <v>0</v>
      </c>
      <c r="I12" s="10">
        <f>TO_EHG_E!I12+TO_EHG_CHP!I12+TO_EHG_H!I12+TO_EHG_EDHP!I12+TO_EHG_EB!I12+TO_EHG_PH!I12</f>
        <v>0</v>
      </c>
      <c r="J12" s="10">
        <f>TO_EHG_E!J12+TO_EHG_CHP!J12+TO_EHG_H!J12+TO_EHG_EDHP!J12+TO_EHG_EB!J12+TO_EHG_PH!J12</f>
        <v>0</v>
      </c>
      <c r="K12" s="10">
        <f>TO_EHG_E!K12+TO_EHG_CHP!K12+TO_EHG_H!K12+TO_EHG_EDHP!K12+TO_EHG_EB!K12+TO_EHG_PH!K12</f>
        <v>0</v>
      </c>
      <c r="L12" s="10">
        <f>TO_EHG_E!L12+TO_EHG_CHP!L12+TO_EHG_H!L12+TO_EHG_EDHP!L12+TO_EHG_EB!L12+TO_EHG_PH!L12</f>
        <v>0</v>
      </c>
      <c r="M12" s="10">
        <f>TO_EHG_E!M12+TO_EHG_CHP!M12+TO_EHG_H!M12+TO_EHG_EDHP!M12+TO_EHG_EB!M12+TO_EHG_PH!M12</f>
        <v>0</v>
      </c>
      <c r="N12" s="10">
        <f>TO_EHG_E!N12+TO_EHG_CHP!N12+TO_EHG_H!N12+TO_EHG_EDHP!N12+TO_EHG_EB!N12+TO_EHG_PH!N12</f>
        <v>0</v>
      </c>
      <c r="O12" s="10">
        <f>TO_EHG_E!O12+TO_EHG_CHP!O12+TO_EHG_H!O12+TO_EHG_EDHP!O12+TO_EHG_EB!O12+TO_EHG_PH!O12</f>
        <v>0</v>
      </c>
      <c r="P12" s="10">
        <f>TO_EHG_E!P12+TO_EHG_CHP!P12+TO_EHG_H!P12+TO_EHG_EDHP!P12+TO_EHG_EB!P12+TO_EHG_PH!P12</f>
        <v>0</v>
      </c>
      <c r="Q12" s="10">
        <f>TO_EHG_E!Q12+TO_EHG_CHP!Q12+TO_EHG_H!Q12+TO_EHG_EDHP!Q12+TO_EHG_EB!Q12+TO_EHG_PH!Q12</f>
        <v>0</v>
      </c>
      <c r="R12" s="10">
        <f>TO_EHG_E!R12+TO_EHG_CHP!R12+TO_EHG_H!R12+TO_EHG_EDHP!R12+TO_EHG_EB!R12+TO_EHG_PH!R12</f>
        <v>0</v>
      </c>
      <c r="S12" s="10">
        <f>TO_EHG_E!S12+TO_EHG_CHP!S12+TO_EHG_H!S12+TO_EHG_EDHP!S12+TO_EHG_EB!S12+TO_EHG_PH!S12</f>
        <v>0</v>
      </c>
      <c r="T12" s="10">
        <f>TO_EHG_E!T12+TO_EHG_CHP!T12+TO_EHG_H!T12+TO_EHG_EDHP!T12+TO_EHG_EB!T12+TO_EHG_PH!T12</f>
        <v>0</v>
      </c>
      <c r="U12" s="10">
        <f>TO_EHG_E!U12+TO_EHG_CHP!U12+TO_EHG_H!U12+TO_EHG_EDHP!U12+TO_EHG_EB!U12+TO_EHG_PH!U12</f>
        <v>0</v>
      </c>
      <c r="V12" s="10">
        <f>TO_EHG_E!V12+TO_EHG_CHP!V12+TO_EHG_H!V12+TO_EHG_EDHP!V12+TO_EHG_EB!V12+TO_EHG_PH!V12</f>
        <v>0</v>
      </c>
      <c r="W12" s="10">
        <f>TO_EHG_E!W12+TO_EHG_CHP!W12+TO_EHG_H!W12+TO_EHG_EDHP!W12+TO_EHG_EB!W12+TO_EHG_PH!W12</f>
        <v>0</v>
      </c>
      <c r="X12" s="10">
        <f>TO_EHG_E!X12+TO_EHG_CHP!X12+TO_EHG_H!X12+TO_EHG_EDHP!X12+TO_EHG_EB!X12+TO_EHG_PH!X12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TO_EHG_E!C13+TO_EHG_CHP!C13+TO_EHG_H!C13+TO_EHG_EDHP!C13+TO_EHG_EB!C13+TO_EHG_PH!C13</f>
        <v>0</v>
      </c>
      <c r="D13" s="10">
        <f>TO_EHG_E!D13+TO_EHG_CHP!D13+TO_EHG_H!D13+TO_EHG_EDHP!D13+TO_EHG_EB!D13+TO_EHG_PH!D13</f>
        <v>0</v>
      </c>
      <c r="E13" s="10">
        <f>TO_EHG_E!E13+TO_EHG_CHP!E13+TO_EHG_H!E13+TO_EHG_EDHP!E13+TO_EHG_EB!E13+TO_EHG_PH!E13</f>
        <v>0</v>
      </c>
      <c r="F13" s="10">
        <f>TO_EHG_E!F13+TO_EHG_CHP!F13+TO_EHG_H!F13+TO_EHG_EDHP!F13+TO_EHG_EB!F13+TO_EHG_PH!F13</f>
        <v>0</v>
      </c>
      <c r="G13" s="10">
        <f>TO_EHG_E!G13+TO_EHG_CHP!G13+TO_EHG_H!G13+TO_EHG_EDHP!G13+TO_EHG_EB!G13+TO_EHG_PH!G13</f>
        <v>0</v>
      </c>
      <c r="H13" s="10">
        <f>TO_EHG_E!H13+TO_EHG_CHP!H13+TO_EHG_H!H13+TO_EHG_EDHP!H13+TO_EHG_EB!H13+TO_EHG_PH!H13</f>
        <v>0</v>
      </c>
      <c r="I13" s="10">
        <f>TO_EHG_E!I13+TO_EHG_CHP!I13+TO_EHG_H!I13+TO_EHG_EDHP!I13+TO_EHG_EB!I13+TO_EHG_PH!I13</f>
        <v>0</v>
      </c>
      <c r="J13" s="10">
        <f>TO_EHG_E!J13+TO_EHG_CHP!J13+TO_EHG_H!J13+TO_EHG_EDHP!J13+TO_EHG_EB!J13+TO_EHG_PH!J13</f>
        <v>0</v>
      </c>
      <c r="K13" s="10">
        <f>TO_EHG_E!K13+TO_EHG_CHP!K13+TO_EHG_H!K13+TO_EHG_EDHP!K13+TO_EHG_EB!K13+TO_EHG_PH!K13</f>
        <v>0</v>
      </c>
      <c r="L13" s="10">
        <f>TO_EHG_E!L13+TO_EHG_CHP!L13+TO_EHG_H!L13+TO_EHG_EDHP!L13+TO_EHG_EB!L13+TO_EHG_PH!L13</f>
        <v>0</v>
      </c>
      <c r="M13" s="10">
        <f>TO_EHG_E!M13+TO_EHG_CHP!M13+TO_EHG_H!M13+TO_EHG_EDHP!M13+TO_EHG_EB!M13+TO_EHG_PH!M13</f>
        <v>0</v>
      </c>
      <c r="N13" s="10">
        <f>TO_EHG_E!N13+TO_EHG_CHP!N13+TO_EHG_H!N13+TO_EHG_EDHP!N13+TO_EHG_EB!N13+TO_EHG_PH!N13</f>
        <v>0</v>
      </c>
      <c r="O13" s="10">
        <f>TO_EHG_E!O13+TO_EHG_CHP!O13+TO_EHG_H!O13+TO_EHG_EDHP!O13+TO_EHG_EB!O13+TO_EHG_PH!O13</f>
        <v>0</v>
      </c>
      <c r="P13" s="10">
        <f>TO_EHG_E!P13+TO_EHG_CHP!P13+TO_EHG_H!P13+TO_EHG_EDHP!P13+TO_EHG_EB!P13+TO_EHG_PH!P13</f>
        <v>0</v>
      </c>
      <c r="Q13" s="10">
        <f>TO_EHG_E!Q13+TO_EHG_CHP!Q13+TO_EHG_H!Q13+TO_EHG_EDHP!Q13+TO_EHG_EB!Q13+TO_EHG_PH!Q13</f>
        <v>0</v>
      </c>
      <c r="R13" s="10">
        <f>TO_EHG_E!R13+TO_EHG_CHP!R13+TO_EHG_H!R13+TO_EHG_EDHP!R13+TO_EHG_EB!R13+TO_EHG_PH!R13</f>
        <v>0</v>
      </c>
      <c r="S13" s="10">
        <f>TO_EHG_E!S13+TO_EHG_CHP!S13+TO_EHG_H!S13+TO_EHG_EDHP!S13+TO_EHG_EB!S13+TO_EHG_PH!S13</f>
        <v>0</v>
      </c>
      <c r="T13" s="10">
        <f>TO_EHG_E!T13+TO_EHG_CHP!T13+TO_EHG_H!T13+TO_EHG_EDHP!T13+TO_EHG_EB!T13+TO_EHG_PH!T13</f>
        <v>0</v>
      </c>
      <c r="U13" s="10">
        <f>TO_EHG_E!U13+TO_EHG_CHP!U13+TO_EHG_H!U13+TO_EHG_EDHP!U13+TO_EHG_EB!U13+TO_EHG_PH!U13</f>
        <v>0</v>
      </c>
      <c r="V13" s="10">
        <f>TO_EHG_E!V13+TO_EHG_CHP!V13+TO_EHG_H!V13+TO_EHG_EDHP!V13+TO_EHG_EB!V13+TO_EHG_PH!V13</f>
        <v>0</v>
      </c>
      <c r="W13" s="10">
        <f>TO_EHG_E!W13+TO_EHG_CHP!W13+TO_EHG_H!W13+TO_EHG_EDHP!W13+TO_EHG_EB!W13+TO_EHG_PH!W13</f>
        <v>0</v>
      </c>
      <c r="X13" s="10">
        <f>TO_EHG_E!X13+TO_EHG_CHP!X13+TO_EHG_H!X13+TO_EHG_EDHP!X13+TO_EHG_EB!X13+TO_EHG_PH!X13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TO_EHG_E!C14+TO_EHG_CHP!C14+TO_EHG_H!C14+TO_EHG_EDHP!C14+TO_EHG_EB!C14+TO_EHG_PH!C14</f>
        <v>0</v>
      </c>
      <c r="D14" s="10">
        <f>TO_EHG_E!D14+TO_EHG_CHP!D14+TO_EHG_H!D14+TO_EHG_EDHP!D14+TO_EHG_EB!D14+TO_EHG_PH!D14</f>
        <v>0</v>
      </c>
      <c r="E14" s="10">
        <f>TO_EHG_E!E14+TO_EHG_CHP!E14+TO_EHG_H!E14+TO_EHG_EDHP!E14+TO_EHG_EB!E14+TO_EHG_PH!E14</f>
        <v>0</v>
      </c>
      <c r="F14" s="10">
        <f>TO_EHG_E!F14+TO_EHG_CHP!F14+TO_EHG_H!F14+TO_EHG_EDHP!F14+TO_EHG_EB!F14+TO_EHG_PH!F14</f>
        <v>0</v>
      </c>
      <c r="G14" s="10">
        <f>TO_EHG_E!G14+TO_EHG_CHP!G14+TO_EHG_H!G14+TO_EHG_EDHP!G14+TO_EHG_EB!G14+TO_EHG_PH!G14</f>
        <v>0</v>
      </c>
      <c r="H14" s="10">
        <f>TO_EHG_E!H14+TO_EHG_CHP!H14+TO_EHG_H!H14+TO_EHG_EDHP!H14+TO_EHG_EB!H14+TO_EHG_PH!H14</f>
        <v>0</v>
      </c>
      <c r="I14" s="10">
        <f>TO_EHG_E!I14+TO_EHG_CHP!I14+TO_EHG_H!I14+TO_EHG_EDHP!I14+TO_EHG_EB!I14+TO_EHG_PH!I14</f>
        <v>0</v>
      </c>
      <c r="J14" s="10">
        <f>TO_EHG_E!J14+TO_EHG_CHP!J14+TO_EHG_H!J14+TO_EHG_EDHP!J14+TO_EHG_EB!J14+TO_EHG_PH!J14</f>
        <v>0</v>
      </c>
      <c r="K14" s="10">
        <f>TO_EHG_E!K14+TO_EHG_CHP!K14+TO_EHG_H!K14+TO_EHG_EDHP!K14+TO_EHG_EB!K14+TO_EHG_PH!K14</f>
        <v>0</v>
      </c>
      <c r="L14" s="10">
        <f>TO_EHG_E!L14+TO_EHG_CHP!L14+TO_EHG_H!L14+TO_EHG_EDHP!L14+TO_EHG_EB!L14+TO_EHG_PH!L14</f>
        <v>0</v>
      </c>
      <c r="M14" s="10">
        <f>TO_EHG_E!M14+TO_EHG_CHP!M14+TO_EHG_H!M14+TO_EHG_EDHP!M14+TO_EHG_EB!M14+TO_EHG_PH!M14</f>
        <v>0</v>
      </c>
      <c r="N14" s="10">
        <f>TO_EHG_E!N14+TO_EHG_CHP!N14+TO_EHG_H!N14+TO_EHG_EDHP!N14+TO_EHG_EB!N14+TO_EHG_PH!N14</f>
        <v>0</v>
      </c>
      <c r="O14" s="10">
        <f>TO_EHG_E!O14+TO_EHG_CHP!O14+TO_EHG_H!O14+TO_EHG_EDHP!O14+TO_EHG_EB!O14+TO_EHG_PH!O14</f>
        <v>0</v>
      </c>
      <c r="P14" s="10">
        <f>TO_EHG_E!P14+TO_EHG_CHP!P14+TO_EHG_H!P14+TO_EHG_EDHP!P14+TO_EHG_EB!P14+TO_EHG_PH!P14</f>
        <v>0</v>
      </c>
      <c r="Q14" s="10">
        <f>TO_EHG_E!Q14+TO_EHG_CHP!Q14+TO_EHG_H!Q14+TO_EHG_EDHP!Q14+TO_EHG_EB!Q14+TO_EHG_PH!Q14</f>
        <v>0</v>
      </c>
      <c r="R14" s="10">
        <f>TO_EHG_E!R14+TO_EHG_CHP!R14+TO_EHG_H!R14+TO_EHG_EDHP!R14+TO_EHG_EB!R14+TO_EHG_PH!R14</f>
        <v>0</v>
      </c>
      <c r="S14" s="10">
        <f>TO_EHG_E!S14+TO_EHG_CHP!S14+TO_EHG_H!S14+TO_EHG_EDHP!S14+TO_EHG_EB!S14+TO_EHG_PH!S14</f>
        <v>0</v>
      </c>
      <c r="T14" s="10">
        <f>TO_EHG_E!T14+TO_EHG_CHP!T14+TO_EHG_H!T14+TO_EHG_EDHP!T14+TO_EHG_EB!T14+TO_EHG_PH!T14</f>
        <v>0</v>
      </c>
      <c r="U14" s="10">
        <f>TO_EHG_E!U14+TO_EHG_CHP!U14+TO_EHG_H!U14+TO_EHG_EDHP!U14+TO_EHG_EB!U14+TO_EHG_PH!U14</f>
        <v>0</v>
      </c>
      <c r="V14" s="10">
        <f>TO_EHG_E!V14+TO_EHG_CHP!V14+TO_EHG_H!V14+TO_EHG_EDHP!V14+TO_EHG_EB!V14+TO_EHG_PH!V14</f>
        <v>0</v>
      </c>
      <c r="W14" s="10">
        <f>TO_EHG_E!W14+TO_EHG_CHP!W14+TO_EHG_H!W14+TO_EHG_EDHP!W14+TO_EHG_EB!W14+TO_EHG_PH!W14</f>
        <v>0</v>
      </c>
      <c r="X14" s="10">
        <f>TO_EHG_E!X14+TO_EHG_CHP!X14+TO_EHG_H!X14+TO_EHG_EDHP!X14+TO_EHG_EB!X14+TO_EHG_PH!X14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TO_EHG_E!C15+TO_EHG_CHP!C15+TO_EHG_H!C15+TO_EHG_EDHP!C15+TO_EHG_EB!C15+TO_EHG_PH!C15</f>
        <v>0</v>
      </c>
      <c r="D15" s="10">
        <f>TO_EHG_E!D15+TO_EHG_CHP!D15+TO_EHG_H!D15+TO_EHG_EDHP!D15+TO_EHG_EB!D15+TO_EHG_PH!D15</f>
        <v>0</v>
      </c>
      <c r="E15" s="10">
        <f>TO_EHG_E!E15+TO_EHG_CHP!E15+TO_EHG_H!E15+TO_EHG_EDHP!E15+TO_EHG_EB!E15+TO_EHG_PH!E15</f>
        <v>0</v>
      </c>
      <c r="F15" s="10">
        <f>TO_EHG_E!F15+TO_EHG_CHP!F15+TO_EHG_H!F15+TO_EHG_EDHP!F15+TO_EHG_EB!F15+TO_EHG_PH!F15</f>
        <v>0</v>
      </c>
      <c r="G15" s="10">
        <f>TO_EHG_E!G15+TO_EHG_CHP!G15+TO_EHG_H!G15+TO_EHG_EDHP!G15+TO_EHG_EB!G15+TO_EHG_PH!G15</f>
        <v>0</v>
      </c>
      <c r="H15" s="10">
        <f>TO_EHG_E!H15+TO_EHG_CHP!H15+TO_EHG_H!H15+TO_EHG_EDHP!H15+TO_EHG_EB!H15+TO_EHG_PH!H15</f>
        <v>0</v>
      </c>
      <c r="I15" s="10">
        <f>TO_EHG_E!I15+TO_EHG_CHP!I15+TO_EHG_H!I15+TO_EHG_EDHP!I15+TO_EHG_EB!I15+TO_EHG_PH!I15</f>
        <v>0</v>
      </c>
      <c r="J15" s="10">
        <f>TO_EHG_E!J15+TO_EHG_CHP!J15+TO_EHG_H!J15+TO_EHG_EDHP!J15+TO_EHG_EB!J15+TO_EHG_PH!J15</f>
        <v>0</v>
      </c>
      <c r="K15" s="10">
        <f>TO_EHG_E!K15+TO_EHG_CHP!K15+TO_EHG_H!K15+TO_EHG_EDHP!K15+TO_EHG_EB!K15+TO_EHG_PH!K15</f>
        <v>0</v>
      </c>
      <c r="L15" s="10">
        <f>TO_EHG_E!L15+TO_EHG_CHP!L15+TO_EHG_H!L15+TO_EHG_EDHP!L15+TO_EHG_EB!L15+TO_EHG_PH!L15</f>
        <v>0</v>
      </c>
      <c r="M15" s="10">
        <f>TO_EHG_E!M15+TO_EHG_CHP!M15+TO_EHG_H!M15+TO_EHG_EDHP!M15+TO_EHG_EB!M15+TO_EHG_PH!M15</f>
        <v>0</v>
      </c>
      <c r="N15" s="10">
        <f>TO_EHG_E!N15+TO_EHG_CHP!N15+TO_EHG_H!N15+TO_EHG_EDHP!N15+TO_EHG_EB!N15+TO_EHG_PH!N15</f>
        <v>0</v>
      </c>
      <c r="O15" s="10">
        <f>TO_EHG_E!O15+TO_EHG_CHP!O15+TO_EHG_H!O15+TO_EHG_EDHP!O15+TO_EHG_EB!O15+TO_EHG_PH!O15</f>
        <v>0</v>
      </c>
      <c r="P15" s="10">
        <f>TO_EHG_E!P15+TO_EHG_CHP!P15+TO_EHG_H!P15+TO_EHG_EDHP!P15+TO_EHG_EB!P15+TO_EHG_PH!P15</f>
        <v>0</v>
      </c>
      <c r="Q15" s="10">
        <f>TO_EHG_E!Q15+TO_EHG_CHP!Q15+TO_EHG_H!Q15+TO_EHG_EDHP!Q15+TO_EHG_EB!Q15+TO_EHG_PH!Q15</f>
        <v>0</v>
      </c>
      <c r="R15" s="10">
        <f>TO_EHG_E!R15+TO_EHG_CHP!R15+TO_EHG_H!R15+TO_EHG_EDHP!R15+TO_EHG_EB!R15+TO_EHG_PH!R15</f>
        <v>0</v>
      </c>
      <c r="S15" s="10">
        <f>TO_EHG_E!S15+TO_EHG_CHP!S15+TO_EHG_H!S15+TO_EHG_EDHP!S15+TO_EHG_EB!S15+TO_EHG_PH!S15</f>
        <v>0</v>
      </c>
      <c r="T15" s="10">
        <f>TO_EHG_E!T15+TO_EHG_CHP!T15+TO_EHG_H!T15+TO_EHG_EDHP!T15+TO_EHG_EB!T15+TO_EHG_PH!T15</f>
        <v>0</v>
      </c>
      <c r="U15" s="10">
        <f>TO_EHG_E!U15+TO_EHG_CHP!U15+TO_EHG_H!U15+TO_EHG_EDHP!U15+TO_EHG_EB!U15+TO_EHG_PH!U15</f>
        <v>0</v>
      </c>
      <c r="V15" s="10">
        <f>TO_EHG_E!V15+TO_EHG_CHP!V15+TO_EHG_H!V15+TO_EHG_EDHP!V15+TO_EHG_EB!V15+TO_EHG_PH!V15</f>
        <v>0</v>
      </c>
      <c r="W15" s="10">
        <f>TO_EHG_E!W15+TO_EHG_CHP!W15+TO_EHG_H!W15+TO_EHG_EDHP!W15+TO_EHG_EB!W15+TO_EHG_PH!W15</f>
        <v>0</v>
      </c>
      <c r="X15" s="10">
        <f>TO_EHG_E!X15+TO_EHG_CHP!X15+TO_EHG_H!X15+TO_EHG_EDHP!X15+TO_EHG_EB!X15+TO_EHG_PH!X15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TO_EHG_E!C16+TO_EHG_CHP!C16+TO_EHG_H!C16+TO_EHG_EDHP!C16+TO_EHG_EB!C16+TO_EHG_PH!C16</f>
        <v>0</v>
      </c>
      <c r="D16" s="10">
        <f>TO_EHG_E!D16+TO_EHG_CHP!D16+TO_EHG_H!D16+TO_EHG_EDHP!D16+TO_EHG_EB!D16+TO_EHG_PH!D16</f>
        <v>0</v>
      </c>
      <c r="E16" s="10">
        <f>TO_EHG_E!E16+TO_EHG_CHP!E16+TO_EHG_H!E16+TO_EHG_EDHP!E16+TO_EHG_EB!E16+TO_EHG_PH!E16</f>
        <v>0</v>
      </c>
      <c r="F16" s="10">
        <f>TO_EHG_E!F16+TO_EHG_CHP!F16+TO_EHG_H!F16+TO_EHG_EDHP!F16+TO_EHG_EB!F16+TO_EHG_PH!F16</f>
        <v>0</v>
      </c>
      <c r="G16" s="10">
        <f>TO_EHG_E!G16+TO_EHG_CHP!G16+TO_EHG_H!G16+TO_EHG_EDHP!G16+TO_EHG_EB!G16+TO_EHG_PH!G16</f>
        <v>0</v>
      </c>
      <c r="H16" s="10">
        <f>TO_EHG_E!H16+TO_EHG_CHP!H16+TO_EHG_H!H16+TO_EHG_EDHP!H16+TO_EHG_EB!H16+TO_EHG_PH!H16</f>
        <v>0</v>
      </c>
      <c r="I16" s="10">
        <f>TO_EHG_E!I16+TO_EHG_CHP!I16+TO_EHG_H!I16+TO_EHG_EDHP!I16+TO_EHG_EB!I16+TO_EHG_PH!I16</f>
        <v>0</v>
      </c>
      <c r="J16" s="10">
        <f>TO_EHG_E!J16+TO_EHG_CHP!J16+TO_EHG_H!J16+TO_EHG_EDHP!J16+TO_EHG_EB!J16+TO_EHG_PH!J16</f>
        <v>0</v>
      </c>
      <c r="K16" s="10">
        <f>TO_EHG_E!K16+TO_EHG_CHP!K16+TO_EHG_H!K16+TO_EHG_EDHP!K16+TO_EHG_EB!K16+TO_EHG_PH!K16</f>
        <v>0</v>
      </c>
      <c r="L16" s="10">
        <f>TO_EHG_E!L16+TO_EHG_CHP!L16+TO_EHG_H!L16+TO_EHG_EDHP!L16+TO_EHG_EB!L16+TO_EHG_PH!L16</f>
        <v>0</v>
      </c>
      <c r="M16" s="10">
        <f>TO_EHG_E!M16+TO_EHG_CHP!M16+TO_EHG_H!M16+TO_EHG_EDHP!M16+TO_EHG_EB!M16+TO_EHG_PH!M16</f>
        <v>0</v>
      </c>
      <c r="N16" s="10">
        <f>TO_EHG_E!N16+TO_EHG_CHP!N16+TO_EHG_H!N16+TO_EHG_EDHP!N16+TO_EHG_EB!N16+TO_EHG_PH!N16</f>
        <v>0</v>
      </c>
      <c r="O16" s="10">
        <f>TO_EHG_E!O16+TO_EHG_CHP!O16+TO_EHG_H!O16+TO_EHG_EDHP!O16+TO_EHG_EB!O16+TO_EHG_PH!O16</f>
        <v>0</v>
      </c>
      <c r="P16" s="10">
        <f>TO_EHG_E!P16+TO_EHG_CHP!P16+TO_EHG_H!P16+TO_EHG_EDHP!P16+TO_EHG_EB!P16+TO_EHG_PH!P16</f>
        <v>0</v>
      </c>
      <c r="Q16" s="10">
        <f>TO_EHG_E!Q16+TO_EHG_CHP!Q16+TO_EHG_H!Q16+TO_EHG_EDHP!Q16+TO_EHG_EB!Q16+TO_EHG_PH!Q16</f>
        <v>0</v>
      </c>
      <c r="R16" s="10">
        <f>TO_EHG_E!R16+TO_EHG_CHP!R16+TO_EHG_H!R16+TO_EHG_EDHP!R16+TO_EHG_EB!R16+TO_EHG_PH!R16</f>
        <v>0</v>
      </c>
      <c r="S16" s="10">
        <f>TO_EHG_E!S16+TO_EHG_CHP!S16+TO_EHG_H!S16+TO_EHG_EDHP!S16+TO_EHG_EB!S16+TO_EHG_PH!S16</f>
        <v>0</v>
      </c>
      <c r="T16" s="10">
        <f>TO_EHG_E!T16+TO_EHG_CHP!T16+TO_EHG_H!T16+TO_EHG_EDHP!T16+TO_EHG_EB!T16+TO_EHG_PH!T16</f>
        <v>0</v>
      </c>
      <c r="U16" s="10">
        <f>TO_EHG_E!U16+TO_EHG_CHP!U16+TO_EHG_H!U16+TO_EHG_EDHP!U16+TO_EHG_EB!U16+TO_EHG_PH!U16</f>
        <v>0</v>
      </c>
      <c r="V16" s="10">
        <f>TO_EHG_E!V16+TO_EHG_CHP!V16+TO_EHG_H!V16+TO_EHG_EDHP!V16+TO_EHG_EB!V16+TO_EHG_PH!V16</f>
        <v>0</v>
      </c>
      <c r="W16" s="10">
        <f>TO_EHG_E!W16+TO_EHG_CHP!W16+TO_EHG_H!W16+TO_EHG_EDHP!W16+TO_EHG_EB!W16+TO_EHG_PH!W16</f>
        <v>0</v>
      </c>
      <c r="X16" s="10">
        <f>TO_EHG_E!X16+TO_EHG_CHP!X16+TO_EHG_H!X16+TO_EHG_EDHP!X16+TO_EHG_EB!X16+TO_EHG_PH!X16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TO_EHG_E!C18+TO_EHG_CHP!C18+TO_EHG_H!C18+TO_EHG_EDHP!C18+TO_EHG_EB!C18+TO_EHG_PH!C18</f>
        <v>0</v>
      </c>
      <c r="D18" s="10">
        <f>TO_EHG_E!D18+TO_EHG_CHP!D18+TO_EHG_H!D18+TO_EHG_EDHP!D18+TO_EHG_EB!D18+TO_EHG_PH!D18</f>
        <v>0</v>
      </c>
      <c r="E18" s="10">
        <f>TO_EHG_E!E18+TO_EHG_CHP!E18+TO_EHG_H!E18+TO_EHG_EDHP!E18+TO_EHG_EB!E18+TO_EHG_PH!E18</f>
        <v>0</v>
      </c>
      <c r="F18" s="10">
        <f>TO_EHG_E!F18+TO_EHG_CHP!F18+TO_EHG_H!F18+TO_EHG_EDHP!F18+TO_EHG_EB!F18+TO_EHG_PH!F18</f>
        <v>0</v>
      </c>
      <c r="G18" s="10">
        <f>TO_EHG_E!G18+TO_EHG_CHP!G18+TO_EHG_H!G18+TO_EHG_EDHP!G18+TO_EHG_EB!G18+TO_EHG_PH!G18</f>
        <v>0</v>
      </c>
      <c r="H18" s="10">
        <f>TO_EHG_E!H18+TO_EHG_CHP!H18+TO_EHG_H!H18+TO_EHG_EDHP!H18+TO_EHG_EB!H18+TO_EHG_PH!H18</f>
        <v>0</v>
      </c>
      <c r="I18" s="10">
        <f>TO_EHG_E!I18+TO_EHG_CHP!I18+TO_EHG_H!I18+TO_EHG_EDHP!I18+TO_EHG_EB!I18+TO_EHG_PH!I18</f>
        <v>0</v>
      </c>
      <c r="J18" s="10">
        <f>TO_EHG_E!J18+TO_EHG_CHP!J18+TO_EHG_H!J18+TO_EHG_EDHP!J18+TO_EHG_EB!J18+TO_EHG_PH!J18</f>
        <v>0</v>
      </c>
      <c r="K18" s="10">
        <f>TO_EHG_E!K18+TO_EHG_CHP!K18+TO_EHG_H!K18+TO_EHG_EDHP!K18+TO_EHG_EB!K18+TO_EHG_PH!K18</f>
        <v>0</v>
      </c>
      <c r="L18" s="10">
        <f>TO_EHG_E!L18+TO_EHG_CHP!L18+TO_EHG_H!L18+TO_EHG_EDHP!L18+TO_EHG_EB!L18+TO_EHG_PH!L18</f>
        <v>0</v>
      </c>
      <c r="M18" s="10">
        <f>TO_EHG_E!M18+TO_EHG_CHP!M18+TO_EHG_H!M18+TO_EHG_EDHP!M18+TO_EHG_EB!M18+TO_EHG_PH!M18</f>
        <v>0</v>
      </c>
      <c r="N18" s="10">
        <f>TO_EHG_E!N18+TO_EHG_CHP!N18+TO_EHG_H!N18+TO_EHG_EDHP!N18+TO_EHG_EB!N18+TO_EHG_PH!N18</f>
        <v>0</v>
      </c>
      <c r="O18" s="10">
        <f>TO_EHG_E!O18+TO_EHG_CHP!O18+TO_EHG_H!O18+TO_EHG_EDHP!O18+TO_EHG_EB!O18+TO_EHG_PH!O18</f>
        <v>0</v>
      </c>
      <c r="P18" s="10">
        <f>TO_EHG_E!P18+TO_EHG_CHP!P18+TO_EHG_H!P18+TO_EHG_EDHP!P18+TO_EHG_EB!P18+TO_EHG_PH!P18</f>
        <v>0</v>
      </c>
      <c r="Q18" s="10">
        <f>TO_EHG_E!Q18+TO_EHG_CHP!Q18+TO_EHG_H!Q18+TO_EHG_EDHP!Q18+TO_EHG_EB!Q18+TO_EHG_PH!Q18</f>
        <v>0</v>
      </c>
      <c r="R18" s="10">
        <f>TO_EHG_E!R18+TO_EHG_CHP!R18+TO_EHG_H!R18+TO_EHG_EDHP!R18+TO_EHG_EB!R18+TO_EHG_PH!R18</f>
        <v>0</v>
      </c>
      <c r="S18" s="10">
        <f>TO_EHG_E!S18+TO_EHG_CHP!S18+TO_EHG_H!S18+TO_EHG_EDHP!S18+TO_EHG_EB!S18+TO_EHG_PH!S18</f>
        <v>0</v>
      </c>
      <c r="T18" s="10">
        <f>TO_EHG_E!T18+TO_EHG_CHP!T18+TO_EHG_H!T18+TO_EHG_EDHP!T18+TO_EHG_EB!T18+TO_EHG_PH!T18</f>
        <v>0</v>
      </c>
      <c r="U18" s="10">
        <f>TO_EHG_E!U18+TO_EHG_CHP!U18+TO_EHG_H!U18+TO_EHG_EDHP!U18+TO_EHG_EB!U18+TO_EHG_PH!U18</f>
        <v>0</v>
      </c>
      <c r="V18" s="10">
        <f>TO_EHG_E!V18+TO_EHG_CHP!V18+TO_EHG_H!V18+TO_EHG_EDHP!V18+TO_EHG_EB!V18+TO_EHG_PH!V18</f>
        <v>0</v>
      </c>
      <c r="W18" s="10">
        <f>TO_EHG_E!W18+TO_EHG_CHP!W18+TO_EHG_H!W18+TO_EHG_EDHP!W18+TO_EHG_EB!W18+TO_EHG_PH!W18</f>
        <v>0</v>
      </c>
      <c r="X18" s="10">
        <f>TO_EHG_E!X18+TO_EHG_CHP!X18+TO_EHG_H!X18+TO_EHG_EDHP!X18+TO_EHG_EB!X18+TO_EHG_PH!X18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TO_EHG_E!C19+TO_EHG_CHP!C19+TO_EHG_H!C19+TO_EHG_EDHP!C19+TO_EHG_EB!C19+TO_EHG_PH!C19</f>
        <v>0</v>
      </c>
      <c r="D19" s="10">
        <f>TO_EHG_E!D19+TO_EHG_CHP!D19+TO_EHG_H!D19+TO_EHG_EDHP!D19+TO_EHG_EB!D19+TO_EHG_PH!D19</f>
        <v>0</v>
      </c>
      <c r="E19" s="10">
        <f>TO_EHG_E!E19+TO_EHG_CHP!E19+TO_EHG_H!E19+TO_EHG_EDHP!E19+TO_EHG_EB!E19+TO_EHG_PH!E19</f>
        <v>0</v>
      </c>
      <c r="F19" s="10">
        <f>TO_EHG_E!F19+TO_EHG_CHP!F19+TO_EHG_H!F19+TO_EHG_EDHP!F19+TO_EHG_EB!F19+TO_EHG_PH!F19</f>
        <v>0</v>
      </c>
      <c r="G19" s="10">
        <f>TO_EHG_E!G19+TO_EHG_CHP!G19+TO_EHG_H!G19+TO_EHG_EDHP!G19+TO_EHG_EB!G19+TO_EHG_PH!G19</f>
        <v>0</v>
      </c>
      <c r="H19" s="10">
        <f>TO_EHG_E!H19+TO_EHG_CHP!H19+TO_EHG_H!H19+TO_EHG_EDHP!H19+TO_EHG_EB!H19+TO_EHG_PH!H19</f>
        <v>0</v>
      </c>
      <c r="I19" s="10">
        <f>TO_EHG_E!I19+TO_EHG_CHP!I19+TO_EHG_H!I19+TO_EHG_EDHP!I19+TO_EHG_EB!I19+TO_EHG_PH!I19</f>
        <v>0</v>
      </c>
      <c r="J19" s="10">
        <f>TO_EHG_E!J19+TO_EHG_CHP!J19+TO_EHG_H!J19+TO_EHG_EDHP!J19+TO_EHG_EB!J19+TO_EHG_PH!J19</f>
        <v>0</v>
      </c>
      <c r="K19" s="10">
        <f>TO_EHG_E!K19+TO_EHG_CHP!K19+TO_EHG_H!K19+TO_EHG_EDHP!K19+TO_EHG_EB!K19+TO_EHG_PH!K19</f>
        <v>0</v>
      </c>
      <c r="L19" s="10">
        <f>TO_EHG_E!L19+TO_EHG_CHP!L19+TO_EHG_H!L19+TO_EHG_EDHP!L19+TO_EHG_EB!L19+TO_EHG_PH!L19</f>
        <v>0</v>
      </c>
      <c r="M19" s="10">
        <f>TO_EHG_E!M19+TO_EHG_CHP!M19+TO_EHG_H!M19+TO_EHG_EDHP!M19+TO_EHG_EB!M19+TO_EHG_PH!M19</f>
        <v>0</v>
      </c>
      <c r="N19" s="10">
        <f>TO_EHG_E!N19+TO_EHG_CHP!N19+TO_EHG_H!N19+TO_EHG_EDHP!N19+TO_EHG_EB!N19+TO_EHG_PH!N19</f>
        <v>0</v>
      </c>
      <c r="O19" s="10">
        <f>TO_EHG_E!O19+TO_EHG_CHP!O19+TO_EHG_H!O19+TO_EHG_EDHP!O19+TO_EHG_EB!O19+TO_EHG_PH!O19</f>
        <v>0</v>
      </c>
      <c r="P19" s="10">
        <f>TO_EHG_E!P19+TO_EHG_CHP!P19+TO_EHG_H!P19+TO_EHG_EDHP!P19+TO_EHG_EB!P19+TO_EHG_PH!P19</f>
        <v>0</v>
      </c>
      <c r="Q19" s="10">
        <f>TO_EHG_E!Q19+TO_EHG_CHP!Q19+TO_EHG_H!Q19+TO_EHG_EDHP!Q19+TO_EHG_EB!Q19+TO_EHG_PH!Q19</f>
        <v>0</v>
      </c>
      <c r="R19" s="10">
        <f>TO_EHG_E!R19+TO_EHG_CHP!R19+TO_EHG_H!R19+TO_EHG_EDHP!R19+TO_EHG_EB!R19+TO_EHG_PH!R19</f>
        <v>0</v>
      </c>
      <c r="S19" s="10">
        <f>TO_EHG_E!S19+TO_EHG_CHP!S19+TO_EHG_H!S19+TO_EHG_EDHP!S19+TO_EHG_EB!S19+TO_EHG_PH!S19</f>
        <v>0</v>
      </c>
      <c r="T19" s="10">
        <f>TO_EHG_E!T19+TO_EHG_CHP!T19+TO_EHG_H!T19+TO_EHG_EDHP!T19+TO_EHG_EB!T19+TO_EHG_PH!T19</f>
        <v>0</v>
      </c>
      <c r="U19" s="10">
        <f>TO_EHG_E!U19+TO_EHG_CHP!U19+TO_EHG_H!U19+TO_EHG_EDHP!U19+TO_EHG_EB!U19+TO_EHG_PH!U19</f>
        <v>0</v>
      </c>
      <c r="V19" s="10">
        <f>TO_EHG_E!V19+TO_EHG_CHP!V19+TO_EHG_H!V19+TO_EHG_EDHP!V19+TO_EHG_EB!V19+TO_EHG_PH!V19</f>
        <v>0</v>
      </c>
      <c r="W19" s="10">
        <f>TO_EHG_E!W19+TO_EHG_CHP!W19+TO_EHG_H!W19+TO_EHG_EDHP!W19+TO_EHG_EB!W19+TO_EHG_PH!W19</f>
        <v>0</v>
      </c>
      <c r="X19" s="10">
        <f>TO_EHG_E!X19+TO_EHG_CHP!X19+TO_EHG_H!X19+TO_EHG_EDHP!X19+TO_EHG_EB!X19+TO_EHG_PH!X19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TO_EHG_E!C20+TO_EHG_CHP!C20+TO_EHG_H!C20+TO_EHG_EDHP!C20+TO_EHG_EB!C20+TO_EHG_PH!C20</f>
        <v>0</v>
      </c>
      <c r="D20" s="10">
        <f>TO_EHG_E!D20+TO_EHG_CHP!D20+TO_EHG_H!D20+TO_EHG_EDHP!D20+TO_EHG_EB!D20+TO_EHG_PH!D20</f>
        <v>0</v>
      </c>
      <c r="E20" s="10">
        <f>TO_EHG_E!E20+TO_EHG_CHP!E20+TO_EHG_H!E20+TO_EHG_EDHP!E20+TO_EHG_EB!E20+TO_EHG_PH!E20</f>
        <v>0</v>
      </c>
      <c r="F20" s="10">
        <f>TO_EHG_E!F20+TO_EHG_CHP!F20+TO_EHG_H!F20+TO_EHG_EDHP!F20+TO_EHG_EB!F20+TO_EHG_PH!F20</f>
        <v>0</v>
      </c>
      <c r="G20" s="10">
        <f>TO_EHG_E!G20+TO_EHG_CHP!G20+TO_EHG_H!G20+TO_EHG_EDHP!G20+TO_EHG_EB!G20+TO_EHG_PH!G20</f>
        <v>0</v>
      </c>
      <c r="H20" s="10">
        <f>TO_EHG_E!H20+TO_EHG_CHP!H20+TO_EHG_H!H20+TO_EHG_EDHP!H20+TO_EHG_EB!H20+TO_EHG_PH!H20</f>
        <v>0</v>
      </c>
      <c r="I20" s="10">
        <f>TO_EHG_E!I20+TO_EHG_CHP!I20+TO_EHG_H!I20+TO_EHG_EDHP!I20+TO_EHG_EB!I20+TO_EHG_PH!I20</f>
        <v>0</v>
      </c>
      <c r="J20" s="10">
        <f>TO_EHG_E!J20+TO_EHG_CHP!J20+TO_EHG_H!J20+TO_EHG_EDHP!J20+TO_EHG_EB!J20+TO_EHG_PH!J20</f>
        <v>0</v>
      </c>
      <c r="K20" s="10">
        <f>TO_EHG_E!K20+TO_EHG_CHP!K20+TO_EHG_H!K20+TO_EHG_EDHP!K20+TO_EHG_EB!K20+TO_EHG_PH!K20</f>
        <v>0</v>
      </c>
      <c r="L20" s="10">
        <f>TO_EHG_E!L20+TO_EHG_CHP!L20+TO_EHG_H!L20+TO_EHG_EDHP!L20+TO_EHG_EB!L20+TO_EHG_PH!L20</f>
        <v>0</v>
      </c>
      <c r="M20" s="10">
        <f>TO_EHG_E!M20+TO_EHG_CHP!M20+TO_EHG_H!M20+TO_EHG_EDHP!M20+TO_EHG_EB!M20+TO_EHG_PH!M20</f>
        <v>0</v>
      </c>
      <c r="N20" s="10">
        <f>TO_EHG_E!N20+TO_EHG_CHP!N20+TO_EHG_H!N20+TO_EHG_EDHP!N20+TO_EHG_EB!N20+TO_EHG_PH!N20</f>
        <v>0</v>
      </c>
      <c r="O20" s="10">
        <f>TO_EHG_E!O20+TO_EHG_CHP!O20+TO_EHG_H!O20+TO_EHG_EDHP!O20+TO_EHG_EB!O20+TO_EHG_PH!O20</f>
        <v>0</v>
      </c>
      <c r="P20" s="10">
        <f>TO_EHG_E!P20+TO_EHG_CHP!P20+TO_EHG_H!P20+TO_EHG_EDHP!P20+TO_EHG_EB!P20+TO_EHG_PH!P20</f>
        <v>0</v>
      </c>
      <c r="Q20" s="10">
        <f>TO_EHG_E!Q20+TO_EHG_CHP!Q20+TO_EHG_H!Q20+TO_EHG_EDHP!Q20+TO_EHG_EB!Q20+TO_EHG_PH!Q20</f>
        <v>0</v>
      </c>
      <c r="R20" s="10">
        <f>TO_EHG_E!R20+TO_EHG_CHP!R20+TO_EHG_H!R20+TO_EHG_EDHP!R20+TO_EHG_EB!R20+TO_EHG_PH!R20</f>
        <v>0</v>
      </c>
      <c r="S20" s="10">
        <f>TO_EHG_E!S20+TO_EHG_CHP!S20+TO_EHG_H!S20+TO_EHG_EDHP!S20+TO_EHG_EB!S20+TO_EHG_PH!S20</f>
        <v>0</v>
      </c>
      <c r="T20" s="10">
        <f>TO_EHG_E!T20+TO_EHG_CHP!T20+TO_EHG_H!T20+TO_EHG_EDHP!T20+TO_EHG_EB!T20+TO_EHG_PH!T20</f>
        <v>0</v>
      </c>
      <c r="U20" s="10">
        <f>TO_EHG_E!U20+TO_EHG_CHP!U20+TO_EHG_H!U20+TO_EHG_EDHP!U20+TO_EHG_EB!U20+TO_EHG_PH!U20</f>
        <v>0</v>
      </c>
      <c r="V20" s="10">
        <f>TO_EHG_E!V20+TO_EHG_CHP!V20+TO_EHG_H!V20+TO_EHG_EDHP!V20+TO_EHG_EB!V20+TO_EHG_PH!V20</f>
        <v>0</v>
      </c>
      <c r="W20" s="10">
        <f>TO_EHG_E!W20+TO_EHG_CHP!W20+TO_EHG_H!W20+TO_EHG_EDHP!W20+TO_EHG_EB!W20+TO_EHG_PH!W20</f>
        <v>0</v>
      </c>
      <c r="X20" s="10">
        <f>TO_EHG_E!X20+TO_EHG_CHP!X20+TO_EHG_H!X20+TO_EHG_EDHP!X20+TO_EHG_EB!X20+TO_EHG_PH!X20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TO_EHG_E!C21+TO_EHG_CHP!C21+TO_EHG_H!C21+TO_EHG_EDHP!C21+TO_EHG_EB!C21+TO_EHG_PH!C21</f>
        <v>0</v>
      </c>
      <c r="D21" s="10">
        <f>TO_EHG_E!D21+TO_EHG_CHP!D21+TO_EHG_H!D21+TO_EHG_EDHP!D21+TO_EHG_EB!D21+TO_EHG_PH!D21</f>
        <v>0</v>
      </c>
      <c r="E21" s="10">
        <f>TO_EHG_E!E21+TO_EHG_CHP!E21+TO_EHG_H!E21+TO_EHG_EDHP!E21+TO_EHG_EB!E21+TO_EHG_PH!E21</f>
        <v>0</v>
      </c>
      <c r="F21" s="10">
        <f>TO_EHG_E!F21+TO_EHG_CHP!F21+TO_EHG_H!F21+TO_EHG_EDHP!F21+TO_EHG_EB!F21+TO_EHG_PH!F21</f>
        <v>0</v>
      </c>
      <c r="G21" s="10">
        <f>TO_EHG_E!G21+TO_EHG_CHP!G21+TO_EHG_H!G21+TO_EHG_EDHP!G21+TO_EHG_EB!G21+TO_EHG_PH!G21</f>
        <v>0</v>
      </c>
      <c r="H21" s="10">
        <f>TO_EHG_E!H21+TO_EHG_CHP!H21+TO_EHG_H!H21+TO_EHG_EDHP!H21+TO_EHG_EB!H21+TO_EHG_PH!H21</f>
        <v>0</v>
      </c>
      <c r="I21" s="10">
        <f>TO_EHG_E!I21+TO_EHG_CHP!I21+TO_EHG_H!I21+TO_EHG_EDHP!I21+TO_EHG_EB!I21+TO_EHG_PH!I21</f>
        <v>0</v>
      </c>
      <c r="J21" s="10">
        <f>TO_EHG_E!J21+TO_EHG_CHP!J21+TO_EHG_H!J21+TO_EHG_EDHP!J21+TO_EHG_EB!J21+TO_EHG_PH!J21</f>
        <v>0</v>
      </c>
      <c r="K21" s="10">
        <f>TO_EHG_E!K21+TO_EHG_CHP!K21+TO_EHG_H!K21+TO_EHG_EDHP!K21+TO_EHG_EB!K21+TO_EHG_PH!K21</f>
        <v>0</v>
      </c>
      <c r="L21" s="10">
        <f>TO_EHG_E!L21+TO_EHG_CHP!L21+TO_EHG_H!L21+TO_EHG_EDHP!L21+TO_EHG_EB!L21+TO_EHG_PH!L21</f>
        <v>0</v>
      </c>
      <c r="M21" s="10">
        <f>TO_EHG_E!M21+TO_EHG_CHP!M21+TO_EHG_H!M21+TO_EHG_EDHP!M21+TO_EHG_EB!M21+TO_EHG_PH!M21</f>
        <v>0</v>
      </c>
      <c r="N21" s="10">
        <f>TO_EHG_E!N21+TO_EHG_CHP!N21+TO_EHG_H!N21+TO_EHG_EDHP!N21+TO_EHG_EB!N21+TO_EHG_PH!N21</f>
        <v>0</v>
      </c>
      <c r="O21" s="10">
        <f>TO_EHG_E!O21+TO_EHG_CHP!O21+TO_EHG_H!O21+TO_EHG_EDHP!O21+TO_EHG_EB!O21+TO_EHG_PH!O21</f>
        <v>0</v>
      </c>
      <c r="P21" s="10">
        <f>TO_EHG_E!P21+TO_EHG_CHP!P21+TO_EHG_H!P21+TO_EHG_EDHP!P21+TO_EHG_EB!P21+TO_EHG_PH!P21</f>
        <v>0</v>
      </c>
      <c r="Q21" s="10">
        <f>TO_EHG_E!Q21+TO_EHG_CHP!Q21+TO_EHG_H!Q21+TO_EHG_EDHP!Q21+TO_EHG_EB!Q21+TO_EHG_PH!Q21</f>
        <v>0</v>
      </c>
      <c r="R21" s="10">
        <f>TO_EHG_E!R21+TO_EHG_CHP!R21+TO_EHG_H!R21+TO_EHG_EDHP!R21+TO_EHG_EB!R21+TO_EHG_PH!R21</f>
        <v>0</v>
      </c>
      <c r="S21" s="10">
        <f>TO_EHG_E!S21+TO_EHG_CHP!S21+TO_EHG_H!S21+TO_EHG_EDHP!S21+TO_EHG_EB!S21+TO_EHG_PH!S21</f>
        <v>0</v>
      </c>
      <c r="T21" s="10">
        <f>TO_EHG_E!T21+TO_EHG_CHP!T21+TO_EHG_H!T21+TO_EHG_EDHP!T21+TO_EHG_EB!T21+TO_EHG_PH!T21</f>
        <v>0</v>
      </c>
      <c r="U21" s="10">
        <f>TO_EHG_E!U21+TO_EHG_CHP!U21+TO_EHG_H!U21+TO_EHG_EDHP!U21+TO_EHG_EB!U21+TO_EHG_PH!U21</f>
        <v>0</v>
      </c>
      <c r="V21" s="10">
        <f>TO_EHG_E!V21+TO_EHG_CHP!V21+TO_EHG_H!V21+TO_EHG_EDHP!V21+TO_EHG_EB!V21+TO_EHG_PH!V21</f>
        <v>0</v>
      </c>
      <c r="W21" s="10">
        <f>TO_EHG_E!W21+TO_EHG_CHP!W21+TO_EHG_H!W21+TO_EHG_EDHP!W21+TO_EHG_EB!W21+TO_EHG_PH!W21</f>
        <v>0</v>
      </c>
      <c r="X21" s="10">
        <f>TO_EHG_E!X21+TO_EHG_CHP!X21+TO_EHG_H!X21+TO_EHG_EDHP!X21+TO_EHG_EB!X21+TO_EHG_PH!X21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TO_EHG_E!C23+TO_EHG_CHP!C23+TO_EHG_H!C23+TO_EHG_EDHP!C23+TO_EHG_EB!C23+TO_EHG_PH!C23</f>
        <v>0</v>
      </c>
      <c r="D23" s="10">
        <f>TO_EHG_E!D23+TO_EHG_CHP!D23+TO_EHG_H!D23+TO_EHG_EDHP!D23+TO_EHG_EB!D23+TO_EHG_PH!D23</f>
        <v>0</v>
      </c>
      <c r="E23" s="10">
        <f>TO_EHG_E!E23+TO_EHG_CHP!E23+TO_EHG_H!E23+TO_EHG_EDHP!E23+TO_EHG_EB!E23+TO_EHG_PH!E23</f>
        <v>0</v>
      </c>
      <c r="F23" s="10">
        <f>TO_EHG_E!F23+TO_EHG_CHP!F23+TO_EHG_H!F23+TO_EHG_EDHP!F23+TO_EHG_EB!F23+TO_EHG_PH!F23</f>
        <v>0</v>
      </c>
      <c r="G23" s="10">
        <f>TO_EHG_E!G23+TO_EHG_CHP!G23+TO_EHG_H!G23+TO_EHG_EDHP!G23+TO_EHG_EB!G23+TO_EHG_PH!G23</f>
        <v>0</v>
      </c>
      <c r="H23" s="10">
        <f>TO_EHG_E!H23+TO_EHG_CHP!H23+TO_EHG_H!H23+TO_EHG_EDHP!H23+TO_EHG_EB!H23+TO_EHG_PH!H23</f>
        <v>0</v>
      </c>
      <c r="I23" s="10">
        <f>TO_EHG_E!I23+TO_EHG_CHP!I23+TO_EHG_H!I23+TO_EHG_EDHP!I23+TO_EHG_EB!I23+TO_EHG_PH!I23</f>
        <v>0</v>
      </c>
      <c r="J23" s="10">
        <f>TO_EHG_E!J23+TO_EHG_CHP!J23+TO_EHG_H!J23+TO_EHG_EDHP!J23+TO_EHG_EB!J23+TO_EHG_PH!J23</f>
        <v>0</v>
      </c>
      <c r="K23" s="10">
        <f>TO_EHG_E!K23+TO_EHG_CHP!K23+TO_EHG_H!K23+TO_EHG_EDHP!K23+TO_EHG_EB!K23+TO_EHG_PH!K23</f>
        <v>0</v>
      </c>
      <c r="L23" s="10">
        <f>TO_EHG_E!L23+TO_EHG_CHP!L23+TO_EHG_H!L23+TO_EHG_EDHP!L23+TO_EHG_EB!L23+TO_EHG_PH!L23</f>
        <v>0</v>
      </c>
      <c r="M23" s="10">
        <f>TO_EHG_E!M23+TO_EHG_CHP!M23+TO_EHG_H!M23+TO_EHG_EDHP!M23+TO_EHG_EB!M23+TO_EHG_PH!M23</f>
        <v>0</v>
      </c>
      <c r="N23" s="10">
        <f>TO_EHG_E!N23+TO_EHG_CHP!N23+TO_EHG_H!N23+TO_EHG_EDHP!N23+TO_EHG_EB!N23+TO_EHG_PH!N23</f>
        <v>0</v>
      </c>
      <c r="O23" s="10">
        <f>TO_EHG_E!O23+TO_EHG_CHP!O23+TO_EHG_H!O23+TO_EHG_EDHP!O23+TO_EHG_EB!O23+TO_EHG_PH!O23</f>
        <v>0</v>
      </c>
      <c r="P23" s="10">
        <f>TO_EHG_E!P23+TO_EHG_CHP!P23+TO_EHG_H!P23+TO_EHG_EDHP!P23+TO_EHG_EB!P23+TO_EHG_PH!P23</f>
        <v>0</v>
      </c>
      <c r="Q23" s="10">
        <f>TO_EHG_E!Q23+TO_EHG_CHP!Q23+TO_EHG_H!Q23+TO_EHG_EDHP!Q23+TO_EHG_EB!Q23+TO_EHG_PH!Q23</f>
        <v>0</v>
      </c>
      <c r="R23" s="10">
        <f>TO_EHG_E!R23+TO_EHG_CHP!R23+TO_EHG_H!R23+TO_EHG_EDHP!R23+TO_EHG_EB!R23+TO_EHG_PH!R23</f>
        <v>0</v>
      </c>
      <c r="S23" s="10">
        <f>TO_EHG_E!S23+TO_EHG_CHP!S23+TO_EHG_H!S23+TO_EHG_EDHP!S23+TO_EHG_EB!S23+TO_EHG_PH!S23</f>
        <v>0</v>
      </c>
      <c r="T23" s="10">
        <f>TO_EHG_E!T23+TO_EHG_CHP!T23+TO_EHG_H!T23+TO_EHG_EDHP!T23+TO_EHG_EB!T23+TO_EHG_PH!T23</f>
        <v>0</v>
      </c>
      <c r="U23" s="10">
        <f>TO_EHG_E!U23+TO_EHG_CHP!U23+TO_EHG_H!U23+TO_EHG_EDHP!U23+TO_EHG_EB!U23+TO_EHG_PH!U23</f>
        <v>0</v>
      </c>
      <c r="V23" s="10">
        <f>TO_EHG_E!V23+TO_EHG_CHP!V23+TO_EHG_H!V23+TO_EHG_EDHP!V23+TO_EHG_EB!V23+TO_EHG_PH!V23</f>
        <v>0</v>
      </c>
      <c r="W23" s="10">
        <f>TO_EHG_E!W23+TO_EHG_CHP!W23+TO_EHG_H!W23+TO_EHG_EDHP!W23+TO_EHG_EB!W23+TO_EHG_PH!W23</f>
        <v>0</v>
      </c>
      <c r="X23" s="10">
        <f>TO_EHG_E!X23+TO_EHG_CHP!X23+TO_EHG_H!X23+TO_EHG_EDHP!X23+TO_EHG_EB!X23+TO_EHG_PH!X23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TO_EHG_E!C24+TO_EHG_CHP!C24+TO_EHG_H!C24+TO_EHG_EDHP!C24+TO_EHG_EB!C24+TO_EHG_PH!C24</f>
        <v>0</v>
      </c>
      <c r="D24" s="10">
        <f>TO_EHG_E!D24+TO_EHG_CHP!D24+TO_EHG_H!D24+TO_EHG_EDHP!D24+TO_EHG_EB!D24+TO_EHG_PH!D24</f>
        <v>0</v>
      </c>
      <c r="E24" s="10">
        <f>TO_EHG_E!E24+TO_EHG_CHP!E24+TO_EHG_H!E24+TO_EHG_EDHP!E24+TO_EHG_EB!E24+TO_EHG_PH!E24</f>
        <v>0</v>
      </c>
      <c r="F24" s="10">
        <f>TO_EHG_E!F24+TO_EHG_CHP!F24+TO_EHG_H!F24+TO_EHG_EDHP!F24+TO_EHG_EB!F24+TO_EHG_PH!F24</f>
        <v>0</v>
      </c>
      <c r="G24" s="10">
        <f>TO_EHG_E!G24+TO_EHG_CHP!G24+TO_EHG_H!G24+TO_EHG_EDHP!G24+TO_EHG_EB!G24+TO_EHG_PH!G24</f>
        <v>0</v>
      </c>
      <c r="H24" s="10">
        <f>TO_EHG_E!H24+TO_EHG_CHP!H24+TO_EHG_H!H24+TO_EHG_EDHP!H24+TO_EHG_EB!H24+TO_EHG_PH!H24</f>
        <v>0</v>
      </c>
      <c r="I24" s="10">
        <f>TO_EHG_E!I24+TO_EHG_CHP!I24+TO_EHG_H!I24+TO_EHG_EDHP!I24+TO_EHG_EB!I24+TO_EHG_PH!I24</f>
        <v>0</v>
      </c>
      <c r="J24" s="10">
        <f>TO_EHG_E!J24+TO_EHG_CHP!J24+TO_EHG_H!J24+TO_EHG_EDHP!J24+TO_EHG_EB!J24+TO_EHG_PH!J24</f>
        <v>0</v>
      </c>
      <c r="K24" s="10">
        <f>TO_EHG_E!K24+TO_EHG_CHP!K24+TO_EHG_H!K24+TO_EHG_EDHP!K24+TO_EHG_EB!K24+TO_EHG_PH!K24</f>
        <v>0</v>
      </c>
      <c r="L24" s="10">
        <f>TO_EHG_E!L24+TO_EHG_CHP!L24+TO_EHG_H!L24+TO_EHG_EDHP!L24+TO_EHG_EB!L24+TO_EHG_PH!L24</f>
        <v>0</v>
      </c>
      <c r="M24" s="10">
        <f>TO_EHG_E!M24+TO_EHG_CHP!M24+TO_EHG_H!M24+TO_EHG_EDHP!M24+TO_EHG_EB!M24+TO_EHG_PH!M24</f>
        <v>0</v>
      </c>
      <c r="N24" s="10">
        <f>TO_EHG_E!N24+TO_EHG_CHP!N24+TO_EHG_H!N24+TO_EHG_EDHP!N24+TO_EHG_EB!N24+TO_EHG_PH!N24</f>
        <v>0</v>
      </c>
      <c r="O24" s="10">
        <f>TO_EHG_E!O24+TO_EHG_CHP!O24+TO_EHG_H!O24+TO_EHG_EDHP!O24+TO_EHG_EB!O24+TO_EHG_PH!O24</f>
        <v>0</v>
      </c>
      <c r="P24" s="10">
        <f>TO_EHG_E!P24+TO_EHG_CHP!P24+TO_EHG_H!P24+TO_EHG_EDHP!P24+TO_EHG_EB!P24+TO_EHG_PH!P24</f>
        <v>0</v>
      </c>
      <c r="Q24" s="10">
        <f>TO_EHG_E!Q24+TO_EHG_CHP!Q24+TO_EHG_H!Q24+TO_EHG_EDHP!Q24+TO_EHG_EB!Q24+TO_EHG_PH!Q24</f>
        <v>0</v>
      </c>
      <c r="R24" s="10">
        <f>TO_EHG_E!R24+TO_EHG_CHP!R24+TO_EHG_H!R24+TO_EHG_EDHP!R24+TO_EHG_EB!R24+TO_EHG_PH!R24</f>
        <v>0</v>
      </c>
      <c r="S24" s="10">
        <f>TO_EHG_E!S24+TO_EHG_CHP!S24+TO_EHG_H!S24+TO_EHG_EDHP!S24+TO_EHG_EB!S24+TO_EHG_PH!S24</f>
        <v>0</v>
      </c>
      <c r="T24" s="10">
        <f>TO_EHG_E!T24+TO_EHG_CHP!T24+TO_EHG_H!T24+TO_EHG_EDHP!T24+TO_EHG_EB!T24+TO_EHG_PH!T24</f>
        <v>0</v>
      </c>
      <c r="U24" s="10">
        <f>TO_EHG_E!U24+TO_EHG_CHP!U24+TO_EHG_H!U24+TO_EHG_EDHP!U24+TO_EHG_EB!U24+TO_EHG_PH!U24</f>
        <v>0</v>
      </c>
      <c r="V24" s="10">
        <f>TO_EHG_E!V24+TO_EHG_CHP!V24+TO_EHG_H!V24+TO_EHG_EDHP!V24+TO_EHG_EB!V24+TO_EHG_PH!V24</f>
        <v>0</v>
      </c>
      <c r="W24" s="10">
        <f>TO_EHG_E!W24+TO_EHG_CHP!W24+TO_EHG_H!W24+TO_EHG_EDHP!W24+TO_EHG_EB!W24+TO_EHG_PH!W24</f>
        <v>0</v>
      </c>
      <c r="X24" s="10">
        <f>TO_EHG_E!X24+TO_EHG_CHP!X24+TO_EHG_H!X24+TO_EHG_EDHP!X24+TO_EHG_EB!X24+TO_EHG_PH!X24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TO_EHG_E!C25+TO_EHG_CHP!C25+TO_EHG_H!C25+TO_EHG_EDHP!C25+TO_EHG_EB!C25+TO_EHG_PH!C25</f>
        <v>0</v>
      </c>
      <c r="D25" s="37">
        <f>TO_EHG_E!D25+TO_EHG_CHP!D25+TO_EHG_H!D25+TO_EHG_EDHP!D25+TO_EHG_EB!D25+TO_EHG_PH!D25</f>
        <v>0</v>
      </c>
      <c r="E25" s="37">
        <f>TO_EHG_E!E25+TO_EHG_CHP!E25+TO_EHG_H!E25+TO_EHG_EDHP!E25+TO_EHG_EB!E25+TO_EHG_PH!E25</f>
        <v>0</v>
      </c>
      <c r="F25" s="37">
        <f>TO_EHG_E!F25+TO_EHG_CHP!F25+TO_EHG_H!F25+TO_EHG_EDHP!F25+TO_EHG_EB!F25+TO_EHG_PH!F25</f>
        <v>0</v>
      </c>
      <c r="G25" s="37">
        <f>TO_EHG_E!G25+TO_EHG_CHP!G25+TO_EHG_H!G25+TO_EHG_EDHP!G25+TO_EHG_EB!G25+TO_EHG_PH!G25</f>
        <v>0</v>
      </c>
      <c r="H25" s="37">
        <f>TO_EHG_E!H25+TO_EHG_CHP!H25+TO_EHG_H!H25+TO_EHG_EDHP!H25+TO_EHG_EB!H25+TO_EHG_PH!H25</f>
        <v>0</v>
      </c>
      <c r="I25" s="37">
        <f>TO_EHG_E!I25+TO_EHG_CHP!I25+TO_EHG_H!I25+TO_EHG_EDHP!I25+TO_EHG_EB!I25+TO_EHG_PH!I25</f>
        <v>0</v>
      </c>
      <c r="J25" s="37">
        <f>TO_EHG_E!J25+TO_EHG_CHP!J25+TO_EHG_H!J25+TO_EHG_EDHP!J25+TO_EHG_EB!J25+TO_EHG_PH!J25</f>
        <v>0</v>
      </c>
      <c r="K25" s="37">
        <f>TO_EHG_E!K25+TO_EHG_CHP!K25+TO_EHG_H!K25+TO_EHG_EDHP!K25+TO_EHG_EB!K25+TO_EHG_PH!K25</f>
        <v>0</v>
      </c>
      <c r="L25" s="37">
        <f>TO_EHG_E!L25+TO_EHG_CHP!L25+TO_EHG_H!L25+TO_EHG_EDHP!L25+TO_EHG_EB!L25+TO_EHG_PH!L25</f>
        <v>0</v>
      </c>
      <c r="M25" s="37">
        <f>TO_EHG_E!M25+TO_EHG_CHP!M25+TO_EHG_H!M25+TO_EHG_EDHP!M25+TO_EHG_EB!M25+TO_EHG_PH!M25</f>
        <v>0</v>
      </c>
      <c r="N25" s="37">
        <f>TO_EHG_E!N25+TO_EHG_CHP!N25+TO_EHG_H!N25+TO_EHG_EDHP!N25+TO_EHG_EB!N25+TO_EHG_PH!N25</f>
        <v>0</v>
      </c>
      <c r="O25" s="37">
        <f>TO_EHG_E!O25+TO_EHG_CHP!O25+TO_EHG_H!O25+TO_EHG_EDHP!O25+TO_EHG_EB!O25+TO_EHG_PH!O25</f>
        <v>0</v>
      </c>
      <c r="P25" s="37">
        <f>TO_EHG_E!P25+TO_EHG_CHP!P25+TO_EHG_H!P25+TO_EHG_EDHP!P25+TO_EHG_EB!P25+TO_EHG_PH!P25</f>
        <v>0</v>
      </c>
      <c r="Q25" s="37">
        <f>TO_EHG_E!Q25+TO_EHG_CHP!Q25+TO_EHG_H!Q25+TO_EHG_EDHP!Q25+TO_EHG_EB!Q25+TO_EHG_PH!Q25</f>
        <v>0</v>
      </c>
      <c r="R25" s="37">
        <f>TO_EHG_E!R25+TO_EHG_CHP!R25+TO_EHG_H!R25+TO_EHG_EDHP!R25+TO_EHG_EB!R25+TO_EHG_PH!R25</f>
        <v>0</v>
      </c>
      <c r="S25" s="37">
        <f>TO_EHG_E!S25+TO_EHG_CHP!S25+TO_EHG_H!S25+TO_EHG_EDHP!S25+TO_EHG_EB!S25+TO_EHG_PH!S25</f>
        <v>0</v>
      </c>
      <c r="T25" s="37">
        <f>TO_EHG_E!T25+TO_EHG_CHP!T25+TO_EHG_H!T25+TO_EHG_EDHP!T25+TO_EHG_EB!T25+TO_EHG_PH!T25</f>
        <v>0</v>
      </c>
      <c r="U25" s="37">
        <f>TO_EHG_E!U25+TO_EHG_CHP!U25+TO_EHG_H!U25+TO_EHG_EDHP!U25+TO_EHG_EB!U25+TO_EHG_PH!U25</f>
        <v>0</v>
      </c>
      <c r="V25" s="37">
        <f>TO_EHG_E!V25+TO_EHG_CHP!V25+TO_EHG_H!V25+TO_EHG_EDHP!V25+TO_EHG_EB!V25+TO_EHG_PH!V25</f>
        <v>0</v>
      </c>
      <c r="W25" s="37">
        <f>TO_EHG_E!W25+TO_EHG_CHP!W25+TO_EHG_H!W25+TO_EHG_EDHP!W25+TO_EHG_EB!W25+TO_EHG_PH!W25</f>
        <v>0</v>
      </c>
      <c r="X25" s="37">
        <f>TO_EHG_E!X25+TO_EHG_CHP!X25+TO_EHG_H!X25+TO_EHG_EDHP!X25+TO_EHG_EB!X25+TO_EHG_PH!X25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TO_EHG_E!C28+TO_EHG_CHP!C28+TO_EHG_H!C28+TO_EHG_EDHP!C28+TO_EHG_EB!C28+TO_EHG_PH!C28</f>
        <v>0</v>
      </c>
      <c r="D28" s="10">
        <f>TO_EHG_E!D28+TO_EHG_CHP!D28+TO_EHG_H!D28+TO_EHG_EDHP!D28+TO_EHG_EB!D28+TO_EHG_PH!D28</f>
        <v>0</v>
      </c>
      <c r="E28" s="10">
        <f>TO_EHG_E!E28+TO_EHG_CHP!E28+TO_EHG_H!E28+TO_EHG_EDHP!E28+TO_EHG_EB!E28+TO_EHG_PH!E28</f>
        <v>0</v>
      </c>
      <c r="F28" s="10">
        <f>TO_EHG_E!F28+TO_EHG_CHP!F28+TO_EHG_H!F28+TO_EHG_EDHP!F28+TO_EHG_EB!F28+TO_EHG_PH!F28</f>
        <v>0</v>
      </c>
      <c r="G28" s="10">
        <f>TO_EHG_E!G28+TO_EHG_CHP!G28+TO_EHG_H!G28+TO_EHG_EDHP!G28+TO_EHG_EB!G28+TO_EHG_PH!G28</f>
        <v>0</v>
      </c>
      <c r="H28" s="10">
        <f>TO_EHG_E!H28+TO_EHG_CHP!H28+TO_EHG_H!H28+TO_EHG_EDHP!H28+TO_EHG_EB!H28+TO_EHG_PH!H28</f>
        <v>0</v>
      </c>
      <c r="I28" s="10">
        <f>TO_EHG_E!I28+TO_EHG_CHP!I28+TO_EHG_H!I28+TO_EHG_EDHP!I28+TO_EHG_EB!I28+TO_EHG_PH!I28</f>
        <v>0</v>
      </c>
      <c r="J28" s="10">
        <f>TO_EHG_E!J28+TO_EHG_CHP!J28+TO_EHG_H!J28+TO_EHG_EDHP!J28+TO_EHG_EB!J28+TO_EHG_PH!J28</f>
        <v>0</v>
      </c>
      <c r="K28" s="10">
        <f>TO_EHG_E!K28+TO_EHG_CHP!K28+TO_EHG_H!K28+TO_EHG_EDHP!K28+TO_EHG_EB!K28+TO_EHG_PH!K28</f>
        <v>0</v>
      </c>
      <c r="L28" s="10">
        <f>TO_EHG_E!L28+TO_EHG_CHP!L28+TO_EHG_H!L28+TO_EHG_EDHP!L28+TO_EHG_EB!L28+TO_EHG_PH!L28</f>
        <v>0</v>
      </c>
      <c r="M28" s="10">
        <f>TO_EHG_E!M28+TO_EHG_CHP!M28+TO_EHG_H!M28+TO_EHG_EDHP!M28+TO_EHG_EB!M28+TO_EHG_PH!M28</f>
        <v>0</v>
      </c>
      <c r="N28" s="10">
        <f>TO_EHG_E!N28+TO_EHG_CHP!N28+TO_EHG_H!N28+TO_EHG_EDHP!N28+TO_EHG_EB!N28+TO_EHG_PH!N28</f>
        <v>0</v>
      </c>
      <c r="O28" s="10">
        <f>TO_EHG_E!O28+TO_EHG_CHP!O28+TO_EHG_H!O28+TO_EHG_EDHP!O28+TO_EHG_EB!O28+TO_EHG_PH!O28</f>
        <v>0</v>
      </c>
      <c r="P28" s="10">
        <f>TO_EHG_E!P28+TO_EHG_CHP!P28+TO_EHG_H!P28+TO_EHG_EDHP!P28+TO_EHG_EB!P28+TO_EHG_PH!P28</f>
        <v>0</v>
      </c>
      <c r="Q28" s="10">
        <f>TO_EHG_E!Q28+TO_EHG_CHP!Q28+TO_EHG_H!Q28+TO_EHG_EDHP!Q28+TO_EHG_EB!Q28+TO_EHG_PH!Q28</f>
        <v>0</v>
      </c>
      <c r="R28" s="10">
        <f>TO_EHG_E!R28+TO_EHG_CHP!R28+TO_EHG_H!R28+TO_EHG_EDHP!R28+TO_EHG_EB!R28+TO_EHG_PH!R28</f>
        <v>0</v>
      </c>
      <c r="S28" s="10">
        <f>TO_EHG_E!S28+TO_EHG_CHP!S28+TO_EHG_H!S28+TO_EHG_EDHP!S28+TO_EHG_EB!S28+TO_EHG_PH!S28</f>
        <v>0</v>
      </c>
      <c r="T28" s="10">
        <f>TO_EHG_E!T28+TO_EHG_CHP!T28+TO_EHG_H!T28+TO_EHG_EDHP!T28+TO_EHG_EB!T28+TO_EHG_PH!T28</f>
        <v>0</v>
      </c>
      <c r="U28" s="10">
        <f>TO_EHG_E!U28+TO_EHG_CHP!U28+TO_EHG_H!U28+TO_EHG_EDHP!U28+TO_EHG_EB!U28+TO_EHG_PH!U28</f>
        <v>0</v>
      </c>
      <c r="V28" s="10">
        <f>TO_EHG_E!V28+TO_EHG_CHP!V28+TO_EHG_H!V28+TO_EHG_EDHP!V28+TO_EHG_EB!V28+TO_EHG_PH!V28</f>
        <v>0</v>
      </c>
      <c r="W28" s="10">
        <f>TO_EHG_E!W28+TO_EHG_CHP!W28+TO_EHG_H!W28+TO_EHG_EDHP!W28+TO_EHG_EB!W28+TO_EHG_PH!W28</f>
        <v>0</v>
      </c>
      <c r="X28" s="10">
        <f>TO_EHG_E!X28+TO_EHG_CHP!X28+TO_EHG_H!X28+TO_EHG_EDHP!X28+TO_EHG_EB!X28+TO_EHG_PH!X28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TO_EHG_E!C29+TO_EHG_CHP!C29+TO_EHG_H!C29+TO_EHG_EDHP!C29+TO_EHG_EB!C29+TO_EHG_PH!C29</f>
        <v>0</v>
      </c>
      <c r="D29" s="10">
        <f>TO_EHG_E!D29+TO_EHG_CHP!D29+TO_EHG_H!D29+TO_EHG_EDHP!D29+TO_EHG_EB!D29+TO_EHG_PH!D29</f>
        <v>0</v>
      </c>
      <c r="E29" s="10">
        <f>TO_EHG_E!E29+TO_EHG_CHP!E29+TO_EHG_H!E29+TO_EHG_EDHP!E29+TO_EHG_EB!E29+TO_EHG_PH!E29</f>
        <v>0</v>
      </c>
      <c r="F29" s="10">
        <f>TO_EHG_E!F29+TO_EHG_CHP!F29+TO_EHG_H!F29+TO_EHG_EDHP!F29+TO_EHG_EB!F29+TO_EHG_PH!F29</f>
        <v>0</v>
      </c>
      <c r="G29" s="10">
        <f>TO_EHG_E!G29+TO_EHG_CHP!G29+TO_EHG_H!G29+TO_EHG_EDHP!G29+TO_EHG_EB!G29+TO_EHG_PH!G29</f>
        <v>0</v>
      </c>
      <c r="H29" s="10">
        <f>TO_EHG_E!H29+TO_EHG_CHP!H29+TO_EHG_H!H29+TO_EHG_EDHP!H29+TO_EHG_EB!H29+TO_EHG_PH!H29</f>
        <v>0</v>
      </c>
      <c r="I29" s="10">
        <f>TO_EHG_E!I29+TO_EHG_CHP!I29+TO_EHG_H!I29+TO_EHG_EDHP!I29+TO_EHG_EB!I29+TO_EHG_PH!I29</f>
        <v>0</v>
      </c>
      <c r="J29" s="10">
        <f>TO_EHG_E!J29+TO_EHG_CHP!J29+TO_EHG_H!J29+TO_EHG_EDHP!J29+TO_EHG_EB!J29+TO_EHG_PH!J29</f>
        <v>0</v>
      </c>
      <c r="K29" s="10">
        <f>TO_EHG_E!K29+TO_EHG_CHP!K29+TO_EHG_H!K29+TO_EHG_EDHP!K29+TO_EHG_EB!K29+TO_EHG_PH!K29</f>
        <v>0</v>
      </c>
      <c r="L29" s="10">
        <f>TO_EHG_E!L29+TO_EHG_CHP!L29+TO_EHG_H!L29+TO_EHG_EDHP!L29+TO_EHG_EB!L29+TO_EHG_PH!L29</f>
        <v>0</v>
      </c>
      <c r="M29" s="10">
        <f>TO_EHG_E!M29+TO_EHG_CHP!M29+TO_EHG_H!M29+TO_EHG_EDHP!M29+TO_EHG_EB!M29+TO_EHG_PH!M29</f>
        <v>0</v>
      </c>
      <c r="N29" s="10">
        <f>TO_EHG_E!N29+TO_EHG_CHP!N29+TO_EHG_H!N29+TO_EHG_EDHP!N29+TO_EHG_EB!N29+TO_EHG_PH!N29</f>
        <v>0</v>
      </c>
      <c r="O29" s="10">
        <f>TO_EHG_E!O29+TO_EHG_CHP!O29+TO_EHG_H!O29+TO_EHG_EDHP!O29+TO_EHG_EB!O29+TO_EHG_PH!O29</f>
        <v>0</v>
      </c>
      <c r="P29" s="10">
        <f>TO_EHG_E!P29+TO_EHG_CHP!P29+TO_EHG_H!P29+TO_EHG_EDHP!P29+TO_EHG_EB!P29+TO_EHG_PH!P29</f>
        <v>0</v>
      </c>
      <c r="Q29" s="10">
        <f>TO_EHG_E!Q29+TO_EHG_CHP!Q29+TO_EHG_H!Q29+TO_EHG_EDHP!Q29+TO_EHG_EB!Q29+TO_EHG_PH!Q29</f>
        <v>0</v>
      </c>
      <c r="R29" s="10">
        <f>TO_EHG_E!R29+TO_EHG_CHP!R29+TO_EHG_H!R29+TO_EHG_EDHP!R29+TO_EHG_EB!R29+TO_EHG_PH!R29</f>
        <v>0</v>
      </c>
      <c r="S29" s="10">
        <f>TO_EHG_E!S29+TO_EHG_CHP!S29+TO_EHG_H!S29+TO_EHG_EDHP!S29+TO_EHG_EB!S29+TO_EHG_PH!S29</f>
        <v>0</v>
      </c>
      <c r="T29" s="10">
        <f>TO_EHG_E!T29+TO_EHG_CHP!T29+TO_EHG_H!T29+TO_EHG_EDHP!T29+TO_EHG_EB!T29+TO_EHG_PH!T29</f>
        <v>0</v>
      </c>
      <c r="U29" s="10">
        <f>TO_EHG_E!U29+TO_EHG_CHP!U29+TO_EHG_H!U29+TO_EHG_EDHP!U29+TO_EHG_EB!U29+TO_EHG_PH!U29</f>
        <v>0</v>
      </c>
      <c r="V29" s="10">
        <f>TO_EHG_E!V29+TO_EHG_CHP!V29+TO_EHG_H!V29+TO_EHG_EDHP!V29+TO_EHG_EB!V29+TO_EHG_PH!V29</f>
        <v>0</v>
      </c>
      <c r="W29" s="10">
        <f>TO_EHG_E!W29+TO_EHG_CHP!W29+TO_EHG_H!W29+TO_EHG_EDHP!W29+TO_EHG_EB!W29+TO_EHG_PH!W29</f>
        <v>0</v>
      </c>
      <c r="X29" s="10">
        <f>TO_EHG_E!X29+TO_EHG_CHP!X29+TO_EHG_H!X29+TO_EHG_EDHP!X29+TO_EHG_EB!X29+TO_EHG_PH!X29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TO_EHG_E!C30+TO_EHG_CHP!C30+TO_EHG_H!C30+TO_EHG_EDHP!C30+TO_EHG_EB!C30+TO_EHG_PH!C30</f>
        <v>0</v>
      </c>
      <c r="D30" s="10">
        <f>TO_EHG_E!D30+TO_EHG_CHP!D30+TO_EHG_H!D30+TO_EHG_EDHP!D30+TO_EHG_EB!D30+TO_EHG_PH!D30</f>
        <v>0</v>
      </c>
      <c r="E30" s="10">
        <f>TO_EHG_E!E30+TO_EHG_CHP!E30+TO_EHG_H!E30+TO_EHG_EDHP!E30+TO_EHG_EB!E30+TO_EHG_PH!E30</f>
        <v>0</v>
      </c>
      <c r="F30" s="10">
        <f>TO_EHG_E!F30+TO_EHG_CHP!F30+TO_EHG_H!F30+TO_EHG_EDHP!F30+TO_EHG_EB!F30+TO_EHG_PH!F30</f>
        <v>0</v>
      </c>
      <c r="G30" s="10">
        <f>TO_EHG_E!G30+TO_EHG_CHP!G30+TO_EHG_H!G30+TO_EHG_EDHP!G30+TO_EHG_EB!G30+TO_EHG_PH!G30</f>
        <v>0</v>
      </c>
      <c r="H30" s="10">
        <f>TO_EHG_E!H30+TO_EHG_CHP!H30+TO_EHG_H!H30+TO_EHG_EDHP!H30+TO_EHG_EB!H30+TO_EHG_PH!H30</f>
        <v>0</v>
      </c>
      <c r="I30" s="10">
        <f>TO_EHG_E!I30+TO_EHG_CHP!I30+TO_EHG_H!I30+TO_EHG_EDHP!I30+TO_EHG_EB!I30+TO_EHG_PH!I30</f>
        <v>0</v>
      </c>
      <c r="J30" s="10">
        <f>TO_EHG_E!J30+TO_EHG_CHP!J30+TO_EHG_H!J30+TO_EHG_EDHP!J30+TO_EHG_EB!J30+TO_EHG_PH!J30</f>
        <v>0</v>
      </c>
      <c r="K30" s="10">
        <f>TO_EHG_E!K30+TO_EHG_CHP!K30+TO_EHG_H!K30+TO_EHG_EDHP!K30+TO_EHG_EB!K30+TO_EHG_PH!K30</f>
        <v>0</v>
      </c>
      <c r="L30" s="10">
        <f>TO_EHG_E!L30+TO_EHG_CHP!L30+TO_EHG_H!L30+TO_EHG_EDHP!L30+TO_EHG_EB!L30+TO_EHG_PH!L30</f>
        <v>0</v>
      </c>
      <c r="M30" s="10">
        <f>TO_EHG_E!M30+TO_EHG_CHP!M30+TO_EHG_H!M30+TO_EHG_EDHP!M30+TO_EHG_EB!M30+TO_EHG_PH!M30</f>
        <v>0</v>
      </c>
      <c r="N30" s="10">
        <f>TO_EHG_E!N30+TO_EHG_CHP!N30+TO_EHG_H!N30+TO_EHG_EDHP!N30+TO_EHG_EB!N30+TO_EHG_PH!N30</f>
        <v>0</v>
      </c>
      <c r="O30" s="10">
        <f>TO_EHG_E!O30+TO_EHG_CHP!O30+TO_EHG_H!O30+TO_EHG_EDHP!O30+TO_EHG_EB!O30+TO_EHG_PH!O30</f>
        <v>0</v>
      </c>
      <c r="P30" s="10">
        <f>TO_EHG_E!P30+TO_EHG_CHP!P30+TO_EHG_H!P30+TO_EHG_EDHP!P30+TO_EHG_EB!P30+TO_EHG_PH!P30</f>
        <v>0</v>
      </c>
      <c r="Q30" s="10">
        <f>TO_EHG_E!Q30+TO_EHG_CHP!Q30+TO_EHG_H!Q30+TO_EHG_EDHP!Q30+TO_EHG_EB!Q30+TO_EHG_PH!Q30</f>
        <v>0</v>
      </c>
      <c r="R30" s="10">
        <f>TO_EHG_E!R30+TO_EHG_CHP!R30+TO_EHG_H!R30+TO_EHG_EDHP!R30+TO_EHG_EB!R30+TO_EHG_PH!R30</f>
        <v>0</v>
      </c>
      <c r="S30" s="10">
        <f>TO_EHG_E!S30+TO_EHG_CHP!S30+TO_EHG_H!S30+TO_EHG_EDHP!S30+TO_EHG_EB!S30+TO_EHG_PH!S30</f>
        <v>0</v>
      </c>
      <c r="T30" s="10">
        <f>TO_EHG_E!T30+TO_EHG_CHP!T30+TO_EHG_H!T30+TO_EHG_EDHP!T30+TO_EHG_EB!T30+TO_EHG_PH!T30</f>
        <v>0</v>
      </c>
      <c r="U30" s="10">
        <f>TO_EHG_E!U30+TO_EHG_CHP!U30+TO_EHG_H!U30+TO_EHG_EDHP!U30+TO_EHG_EB!U30+TO_EHG_PH!U30</f>
        <v>0</v>
      </c>
      <c r="V30" s="10">
        <f>TO_EHG_E!V30+TO_EHG_CHP!V30+TO_EHG_H!V30+TO_EHG_EDHP!V30+TO_EHG_EB!V30+TO_EHG_PH!V30</f>
        <v>0</v>
      </c>
      <c r="W30" s="10">
        <f>TO_EHG_E!W30+TO_EHG_CHP!W30+TO_EHG_H!W30+TO_EHG_EDHP!W30+TO_EHG_EB!W30+TO_EHG_PH!W30</f>
        <v>0</v>
      </c>
      <c r="X30" s="10">
        <f>TO_EHG_E!X30+TO_EHG_CHP!X30+TO_EHG_H!X30+TO_EHG_EDHP!X30+TO_EHG_EB!X30+TO_EHG_PH!X30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TO_EHG_E!C31+TO_EHG_CHP!C31+TO_EHG_H!C31+TO_EHG_EDHP!C31+TO_EHG_EB!C31+TO_EHG_PH!C31</f>
        <v>0</v>
      </c>
      <c r="D31" s="10">
        <f>TO_EHG_E!D31+TO_EHG_CHP!D31+TO_EHG_H!D31+TO_EHG_EDHP!D31+TO_EHG_EB!D31+TO_EHG_PH!D31</f>
        <v>0</v>
      </c>
      <c r="E31" s="10">
        <f>TO_EHG_E!E31+TO_EHG_CHP!E31+TO_EHG_H!E31+TO_EHG_EDHP!E31+TO_EHG_EB!E31+TO_EHG_PH!E31</f>
        <v>0</v>
      </c>
      <c r="F31" s="10">
        <f>TO_EHG_E!F31+TO_EHG_CHP!F31+TO_EHG_H!F31+TO_EHG_EDHP!F31+TO_EHG_EB!F31+TO_EHG_PH!F31</f>
        <v>0</v>
      </c>
      <c r="G31" s="10">
        <f>TO_EHG_E!G31+TO_EHG_CHP!G31+TO_EHG_H!G31+TO_EHG_EDHP!G31+TO_EHG_EB!G31+TO_EHG_PH!G31</f>
        <v>0</v>
      </c>
      <c r="H31" s="10">
        <f>TO_EHG_E!H31+TO_EHG_CHP!H31+TO_EHG_H!H31+TO_EHG_EDHP!H31+TO_EHG_EB!H31+TO_EHG_PH!H31</f>
        <v>0</v>
      </c>
      <c r="I31" s="10">
        <f>TO_EHG_E!I31+TO_EHG_CHP!I31+TO_EHG_H!I31+TO_EHG_EDHP!I31+TO_EHG_EB!I31+TO_EHG_PH!I31</f>
        <v>0</v>
      </c>
      <c r="J31" s="10">
        <f>TO_EHG_E!J31+TO_EHG_CHP!J31+TO_EHG_H!J31+TO_EHG_EDHP!J31+TO_EHG_EB!J31+TO_EHG_PH!J31</f>
        <v>0</v>
      </c>
      <c r="K31" s="10">
        <f>TO_EHG_E!K31+TO_EHG_CHP!K31+TO_EHG_H!K31+TO_EHG_EDHP!K31+TO_EHG_EB!K31+TO_EHG_PH!K31</f>
        <v>0</v>
      </c>
      <c r="L31" s="10">
        <f>TO_EHG_E!L31+TO_EHG_CHP!L31+TO_EHG_H!L31+TO_EHG_EDHP!L31+TO_EHG_EB!L31+TO_EHG_PH!L31</f>
        <v>0</v>
      </c>
      <c r="M31" s="10">
        <f>TO_EHG_E!M31+TO_EHG_CHP!M31+TO_EHG_H!M31+TO_EHG_EDHP!M31+TO_EHG_EB!M31+TO_EHG_PH!M31</f>
        <v>0</v>
      </c>
      <c r="N31" s="10">
        <f>TO_EHG_E!N31+TO_EHG_CHP!N31+TO_EHG_H!N31+TO_EHG_EDHP!N31+TO_EHG_EB!N31+TO_EHG_PH!N31</f>
        <v>0</v>
      </c>
      <c r="O31" s="10">
        <f>TO_EHG_E!O31+TO_EHG_CHP!O31+TO_EHG_H!O31+TO_EHG_EDHP!O31+TO_EHG_EB!O31+TO_EHG_PH!O31</f>
        <v>0</v>
      </c>
      <c r="P31" s="10">
        <f>TO_EHG_E!P31+TO_EHG_CHP!P31+TO_EHG_H!P31+TO_EHG_EDHP!P31+TO_EHG_EB!P31+TO_EHG_PH!P31</f>
        <v>0</v>
      </c>
      <c r="Q31" s="10">
        <f>TO_EHG_E!Q31+TO_EHG_CHP!Q31+TO_EHG_H!Q31+TO_EHG_EDHP!Q31+TO_EHG_EB!Q31+TO_EHG_PH!Q31</f>
        <v>0</v>
      </c>
      <c r="R31" s="10">
        <f>TO_EHG_E!R31+TO_EHG_CHP!R31+TO_EHG_H!R31+TO_EHG_EDHP!R31+TO_EHG_EB!R31+TO_EHG_PH!R31</f>
        <v>0</v>
      </c>
      <c r="S31" s="10">
        <f>TO_EHG_E!S31+TO_EHG_CHP!S31+TO_EHG_H!S31+TO_EHG_EDHP!S31+TO_EHG_EB!S31+TO_EHG_PH!S31</f>
        <v>0</v>
      </c>
      <c r="T31" s="10">
        <f>TO_EHG_E!T31+TO_EHG_CHP!T31+TO_EHG_H!T31+TO_EHG_EDHP!T31+TO_EHG_EB!T31+TO_EHG_PH!T31</f>
        <v>0</v>
      </c>
      <c r="U31" s="10">
        <f>TO_EHG_E!U31+TO_EHG_CHP!U31+TO_EHG_H!U31+TO_EHG_EDHP!U31+TO_EHG_EB!U31+TO_EHG_PH!U31</f>
        <v>0</v>
      </c>
      <c r="V31" s="10">
        <f>TO_EHG_E!V31+TO_EHG_CHP!V31+TO_EHG_H!V31+TO_EHG_EDHP!V31+TO_EHG_EB!V31+TO_EHG_PH!V31</f>
        <v>0</v>
      </c>
      <c r="W31" s="10">
        <f>TO_EHG_E!W31+TO_EHG_CHP!W31+TO_EHG_H!W31+TO_EHG_EDHP!W31+TO_EHG_EB!W31+TO_EHG_PH!W31</f>
        <v>0</v>
      </c>
      <c r="X31" s="10">
        <f>TO_EHG_E!X31+TO_EHG_CHP!X31+TO_EHG_H!X31+TO_EHG_EDHP!X31+TO_EHG_EB!X31+TO_EHG_PH!X31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TO_EHG_E!C32+TO_EHG_CHP!C32+TO_EHG_H!C32+TO_EHG_EDHP!C32+TO_EHG_EB!C32+TO_EHG_PH!C32</f>
        <v>0</v>
      </c>
      <c r="D32" s="10">
        <f>TO_EHG_E!D32+TO_EHG_CHP!D32+TO_EHG_H!D32+TO_EHG_EDHP!D32+TO_EHG_EB!D32+TO_EHG_PH!D32</f>
        <v>0</v>
      </c>
      <c r="E32" s="10">
        <f>TO_EHG_E!E32+TO_EHG_CHP!E32+TO_EHG_H!E32+TO_EHG_EDHP!E32+TO_EHG_EB!E32+TO_EHG_PH!E32</f>
        <v>0</v>
      </c>
      <c r="F32" s="10">
        <f>TO_EHG_E!F32+TO_EHG_CHP!F32+TO_EHG_H!F32+TO_EHG_EDHP!F32+TO_EHG_EB!F32+TO_EHG_PH!F32</f>
        <v>0</v>
      </c>
      <c r="G32" s="10">
        <f>TO_EHG_E!G32+TO_EHG_CHP!G32+TO_EHG_H!G32+TO_EHG_EDHP!G32+TO_EHG_EB!G32+TO_EHG_PH!G32</f>
        <v>0</v>
      </c>
      <c r="H32" s="10">
        <f>TO_EHG_E!H32+TO_EHG_CHP!H32+TO_EHG_H!H32+TO_EHG_EDHP!H32+TO_EHG_EB!H32+TO_EHG_PH!H32</f>
        <v>0</v>
      </c>
      <c r="I32" s="10">
        <f>TO_EHG_E!I32+TO_EHG_CHP!I32+TO_EHG_H!I32+TO_EHG_EDHP!I32+TO_EHG_EB!I32+TO_EHG_PH!I32</f>
        <v>0</v>
      </c>
      <c r="J32" s="10">
        <f>TO_EHG_E!J32+TO_EHG_CHP!J32+TO_EHG_H!J32+TO_EHG_EDHP!J32+TO_EHG_EB!J32+TO_EHG_PH!J32</f>
        <v>0</v>
      </c>
      <c r="K32" s="10">
        <f>TO_EHG_E!K32+TO_EHG_CHP!K32+TO_EHG_H!K32+TO_EHG_EDHP!K32+TO_EHG_EB!K32+TO_EHG_PH!K32</f>
        <v>0</v>
      </c>
      <c r="L32" s="10">
        <f>TO_EHG_E!L32+TO_EHG_CHP!L32+TO_EHG_H!L32+TO_EHG_EDHP!L32+TO_EHG_EB!L32+TO_EHG_PH!L32</f>
        <v>0</v>
      </c>
      <c r="M32" s="10">
        <f>TO_EHG_E!M32+TO_EHG_CHP!M32+TO_EHG_H!M32+TO_EHG_EDHP!M32+TO_EHG_EB!M32+TO_EHG_PH!M32</f>
        <v>0</v>
      </c>
      <c r="N32" s="10">
        <f>TO_EHG_E!N32+TO_EHG_CHP!N32+TO_EHG_H!N32+TO_EHG_EDHP!N32+TO_EHG_EB!N32+TO_EHG_PH!N32</f>
        <v>0</v>
      </c>
      <c r="O32" s="10">
        <f>TO_EHG_E!O32+TO_EHG_CHP!O32+TO_EHG_H!O32+TO_EHG_EDHP!O32+TO_EHG_EB!O32+TO_EHG_PH!O32</f>
        <v>0</v>
      </c>
      <c r="P32" s="10">
        <f>TO_EHG_E!P32+TO_EHG_CHP!P32+TO_EHG_H!P32+TO_EHG_EDHP!P32+TO_EHG_EB!P32+TO_EHG_PH!P32</f>
        <v>0</v>
      </c>
      <c r="Q32" s="10">
        <f>TO_EHG_E!Q32+TO_EHG_CHP!Q32+TO_EHG_H!Q32+TO_EHG_EDHP!Q32+TO_EHG_EB!Q32+TO_EHG_PH!Q32</f>
        <v>0</v>
      </c>
      <c r="R32" s="10">
        <f>TO_EHG_E!R32+TO_EHG_CHP!R32+TO_EHG_H!R32+TO_EHG_EDHP!R32+TO_EHG_EB!R32+TO_EHG_PH!R32</f>
        <v>0</v>
      </c>
      <c r="S32" s="10">
        <f>TO_EHG_E!S32+TO_EHG_CHP!S32+TO_EHG_H!S32+TO_EHG_EDHP!S32+TO_EHG_EB!S32+TO_EHG_PH!S32</f>
        <v>0</v>
      </c>
      <c r="T32" s="10">
        <f>TO_EHG_E!T32+TO_EHG_CHP!T32+TO_EHG_H!T32+TO_EHG_EDHP!T32+TO_EHG_EB!T32+TO_EHG_PH!T32</f>
        <v>0</v>
      </c>
      <c r="U32" s="10">
        <f>TO_EHG_E!U32+TO_EHG_CHP!U32+TO_EHG_H!U32+TO_EHG_EDHP!U32+TO_EHG_EB!U32+TO_EHG_PH!U32</f>
        <v>0</v>
      </c>
      <c r="V32" s="10">
        <f>TO_EHG_E!V32+TO_EHG_CHP!V32+TO_EHG_H!V32+TO_EHG_EDHP!V32+TO_EHG_EB!V32+TO_EHG_PH!V32</f>
        <v>0</v>
      </c>
      <c r="W32" s="10">
        <f>TO_EHG_E!W32+TO_EHG_CHP!W32+TO_EHG_H!W32+TO_EHG_EDHP!W32+TO_EHG_EB!W32+TO_EHG_PH!W32</f>
        <v>0</v>
      </c>
      <c r="X32" s="10">
        <f>TO_EHG_E!X32+TO_EHG_CHP!X32+TO_EHG_H!X32+TO_EHG_EDHP!X32+TO_EHG_EB!X32+TO_EHG_PH!X32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TO_EHG_E!C34+TO_EHG_CHP!C34+TO_EHG_H!C34+TO_EHG_EDHP!C34+TO_EHG_EB!C34+TO_EHG_PH!C34</f>
        <v>0</v>
      </c>
      <c r="D34" s="10">
        <f>TO_EHG_E!D34+TO_EHG_CHP!D34+TO_EHG_H!D34+TO_EHG_EDHP!D34+TO_EHG_EB!D34+TO_EHG_PH!D34</f>
        <v>0</v>
      </c>
      <c r="E34" s="10">
        <f>TO_EHG_E!E34+TO_EHG_CHP!E34+TO_EHG_H!E34+TO_EHG_EDHP!E34+TO_EHG_EB!E34+TO_EHG_PH!E34</f>
        <v>0</v>
      </c>
      <c r="F34" s="10">
        <f>TO_EHG_E!F34+TO_EHG_CHP!F34+TO_EHG_H!F34+TO_EHG_EDHP!F34+TO_EHG_EB!F34+TO_EHG_PH!F34</f>
        <v>0</v>
      </c>
      <c r="G34" s="10">
        <f>TO_EHG_E!G34+TO_EHG_CHP!G34+TO_EHG_H!G34+TO_EHG_EDHP!G34+TO_EHG_EB!G34+TO_EHG_PH!G34</f>
        <v>0</v>
      </c>
      <c r="H34" s="10">
        <f>TO_EHG_E!H34+TO_EHG_CHP!H34+TO_EHG_H!H34+TO_EHG_EDHP!H34+TO_EHG_EB!H34+TO_EHG_PH!H34</f>
        <v>0</v>
      </c>
      <c r="I34" s="10">
        <f>TO_EHG_E!I34+TO_EHG_CHP!I34+TO_EHG_H!I34+TO_EHG_EDHP!I34+TO_EHG_EB!I34+TO_EHG_PH!I34</f>
        <v>0</v>
      </c>
      <c r="J34" s="10">
        <f>TO_EHG_E!J34+TO_EHG_CHP!J34+TO_EHG_H!J34+TO_EHG_EDHP!J34+TO_EHG_EB!J34+TO_EHG_PH!J34</f>
        <v>0</v>
      </c>
      <c r="K34" s="10">
        <f>TO_EHG_E!K34+TO_EHG_CHP!K34+TO_EHG_H!K34+TO_EHG_EDHP!K34+TO_EHG_EB!K34+TO_EHG_PH!K34</f>
        <v>0</v>
      </c>
      <c r="L34" s="10">
        <f>TO_EHG_E!L34+TO_EHG_CHP!L34+TO_EHG_H!L34+TO_EHG_EDHP!L34+TO_EHG_EB!L34+TO_EHG_PH!L34</f>
        <v>0</v>
      </c>
      <c r="M34" s="10">
        <f>TO_EHG_E!M34+TO_EHG_CHP!M34+TO_EHG_H!M34+TO_EHG_EDHP!M34+TO_EHG_EB!M34+TO_EHG_PH!M34</f>
        <v>0</v>
      </c>
      <c r="N34" s="10">
        <f>TO_EHG_E!N34+TO_EHG_CHP!N34+TO_EHG_H!N34+TO_EHG_EDHP!N34+TO_EHG_EB!N34+TO_EHG_PH!N34</f>
        <v>0</v>
      </c>
      <c r="O34" s="10">
        <f>TO_EHG_E!O34+TO_EHG_CHP!O34+TO_EHG_H!O34+TO_EHG_EDHP!O34+TO_EHG_EB!O34+TO_EHG_PH!O34</f>
        <v>0</v>
      </c>
      <c r="P34" s="10">
        <f>TO_EHG_E!P34+TO_EHG_CHP!P34+TO_EHG_H!P34+TO_EHG_EDHP!P34+TO_EHG_EB!P34+TO_EHG_PH!P34</f>
        <v>0</v>
      </c>
      <c r="Q34" s="10">
        <f>TO_EHG_E!Q34+TO_EHG_CHP!Q34+TO_EHG_H!Q34+TO_EHG_EDHP!Q34+TO_EHG_EB!Q34+TO_EHG_PH!Q34</f>
        <v>0</v>
      </c>
      <c r="R34" s="10">
        <f>TO_EHG_E!R34+TO_EHG_CHP!R34+TO_EHG_H!R34+TO_EHG_EDHP!R34+TO_EHG_EB!R34+TO_EHG_PH!R34</f>
        <v>0</v>
      </c>
      <c r="S34" s="10">
        <f>TO_EHG_E!S34+TO_EHG_CHP!S34+TO_EHG_H!S34+TO_EHG_EDHP!S34+TO_EHG_EB!S34+TO_EHG_PH!S34</f>
        <v>0</v>
      </c>
      <c r="T34" s="10">
        <f>TO_EHG_E!T34+TO_EHG_CHP!T34+TO_EHG_H!T34+TO_EHG_EDHP!T34+TO_EHG_EB!T34+TO_EHG_PH!T34</f>
        <v>0</v>
      </c>
      <c r="U34" s="10">
        <f>TO_EHG_E!U34+TO_EHG_CHP!U34+TO_EHG_H!U34+TO_EHG_EDHP!U34+TO_EHG_EB!U34+TO_EHG_PH!U34</f>
        <v>0</v>
      </c>
      <c r="V34" s="10">
        <f>TO_EHG_E!V34+TO_EHG_CHP!V34+TO_EHG_H!V34+TO_EHG_EDHP!V34+TO_EHG_EB!V34+TO_EHG_PH!V34</f>
        <v>0</v>
      </c>
      <c r="W34" s="10">
        <f>TO_EHG_E!W34+TO_EHG_CHP!W34+TO_EHG_H!W34+TO_EHG_EDHP!W34+TO_EHG_EB!W34+TO_EHG_PH!W34</f>
        <v>0</v>
      </c>
      <c r="X34" s="10">
        <f>TO_EHG_E!X34+TO_EHG_CHP!X34+TO_EHG_H!X34+TO_EHG_EDHP!X34+TO_EHG_EB!X34+TO_EHG_PH!X34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TO_EHG_E!C35+TO_EHG_CHP!C35+TO_EHG_H!C35+TO_EHG_EDHP!C35+TO_EHG_EB!C35+TO_EHG_PH!C35</f>
        <v>0</v>
      </c>
      <c r="D35" s="10">
        <f>TO_EHG_E!D35+TO_EHG_CHP!D35+TO_EHG_H!D35+TO_EHG_EDHP!D35+TO_EHG_EB!D35+TO_EHG_PH!D35</f>
        <v>0</v>
      </c>
      <c r="E35" s="10">
        <f>TO_EHG_E!E35+TO_EHG_CHP!E35+TO_EHG_H!E35+TO_EHG_EDHP!E35+TO_EHG_EB!E35+TO_EHG_PH!E35</f>
        <v>0</v>
      </c>
      <c r="F35" s="10">
        <f>TO_EHG_E!F35+TO_EHG_CHP!F35+TO_EHG_H!F35+TO_EHG_EDHP!F35+TO_EHG_EB!F35+TO_EHG_PH!F35</f>
        <v>0</v>
      </c>
      <c r="G35" s="10">
        <f>TO_EHG_E!G35+TO_EHG_CHP!G35+TO_EHG_H!G35+TO_EHG_EDHP!G35+TO_EHG_EB!G35+TO_EHG_PH!G35</f>
        <v>0</v>
      </c>
      <c r="H35" s="10">
        <f>TO_EHG_E!H35+TO_EHG_CHP!H35+TO_EHG_H!H35+TO_EHG_EDHP!H35+TO_EHG_EB!H35+TO_EHG_PH!H35</f>
        <v>0</v>
      </c>
      <c r="I35" s="10">
        <f>TO_EHG_E!I35+TO_EHG_CHP!I35+TO_EHG_H!I35+TO_EHG_EDHP!I35+TO_EHG_EB!I35+TO_EHG_PH!I35</f>
        <v>0</v>
      </c>
      <c r="J35" s="10">
        <f>TO_EHG_E!J35+TO_EHG_CHP!J35+TO_EHG_H!J35+TO_EHG_EDHP!J35+TO_EHG_EB!J35+TO_EHG_PH!J35</f>
        <v>0</v>
      </c>
      <c r="K35" s="10">
        <f>TO_EHG_E!K35+TO_EHG_CHP!K35+TO_EHG_H!K35+TO_EHG_EDHP!K35+TO_EHG_EB!K35+TO_EHG_PH!K35</f>
        <v>0</v>
      </c>
      <c r="L35" s="10">
        <f>TO_EHG_E!L35+TO_EHG_CHP!L35+TO_EHG_H!L35+TO_EHG_EDHP!L35+TO_EHG_EB!L35+TO_EHG_PH!L35</f>
        <v>0</v>
      </c>
      <c r="M35" s="10">
        <f>TO_EHG_E!M35+TO_EHG_CHP!M35+TO_EHG_H!M35+TO_EHG_EDHP!M35+TO_EHG_EB!M35+TO_EHG_PH!M35</f>
        <v>0</v>
      </c>
      <c r="N35" s="10">
        <f>TO_EHG_E!N35+TO_EHG_CHP!N35+TO_EHG_H!N35+TO_EHG_EDHP!N35+TO_EHG_EB!N35+TO_EHG_PH!N35</f>
        <v>0</v>
      </c>
      <c r="O35" s="10">
        <f>TO_EHG_E!O35+TO_EHG_CHP!O35+TO_EHG_H!O35+TO_EHG_EDHP!O35+TO_EHG_EB!O35+TO_EHG_PH!O35</f>
        <v>0</v>
      </c>
      <c r="P35" s="10">
        <f>TO_EHG_E!P35+TO_EHG_CHP!P35+TO_EHG_H!P35+TO_EHG_EDHP!P35+TO_EHG_EB!P35+TO_EHG_PH!P35</f>
        <v>0</v>
      </c>
      <c r="Q35" s="10">
        <f>TO_EHG_E!Q35+TO_EHG_CHP!Q35+TO_EHG_H!Q35+TO_EHG_EDHP!Q35+TO_EHG_EB!Q35+TO_EHG_PH!Q35</f>
        <v>0</v>
      </c>
      <c r="R35" s="10">
        <f>TO_EHG_E!R35+TO_EHG_CHP!R35+TO_EHG_H!R35+TO_EHG_EDHP!R35+TO_EHG_EB!R35+TO_EHG_PH!R35</f>
        <v>0</v>
      </c>
      <c r="S35" s="10">
        <f>TO_EHG_E!S35+TO_EHG_CHP!S35+TO_EHG_H!S35+TO_EHG_EDHP!S35+TO_EHG_EB!S35+TO_EHG_PH!S35</f>
        <v>0</v>
      </c>
      <c r="T35" s="10">
        <f>TO_EHG_E!T35+TO_EHG_CHP!T35+TO_EHG_H!T35+TO_EHG_EDHP!T35+TO_EHG_EB!T35+TO_EHG_PH!T35</f>
        <v>0</v>
      </c>
      <c r="U35" s="10">
        <f>TO_EHG_E!U35+TO_EHG_CHP!U35+TO_EHG_H!U35+TO_EHG_EDHP!U35+TO_EHG_EB!U35+TO_EHG_PH!U35</f>
        <v>0</v>
      </c>
      <c r="V35" s="10">
        <f>TO_EHG_E!V35+TO_EHG_CHP!V35+TO_EHG_H!V35+TO_EHG_EDHP!V35+TO_EHG_EB!V35+TO_EHG_PH!V35</f>
        <v>0</v>
      </c>
      <c r="W35" s="10">
        <f>TO_EHG_E!W35+TO_EHG_CHP!W35+TO_EHG_H!W35+TO_EHG_EDHP!W35+TO_EHG_EB!W35+TO_EHG_PH!W35</f>
        <v>0</v>
      </c>
      <c r="X35" s="10">
        <f>TO_EHG_E!X35+TO_EHG_CHP!X35+TO_EHG_H!X35+TO_EHG_EDHP!X35+TO_EHG_EB!X35+TO_EHG_PH!X35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TO_EHG_E!C36+TO_EHG_CHP!C36+TO_EHG_H!C36+TO_EHG_EDHP!C36+TO_EHG_EB!C36+TO_EHG_PH!C36</f>
        <v>0</v>
      </c>
      <c r="D36" s="10">
        <f>TO_EHG_E!D36+TO_EHG_CHP!D36+TO_EHG_H!D36+TO_EHG_EDHP!D36+TO_EHG_EB!D36+TO_EHG_PH!D36</f>
        <v>0</v>
      </c>
      <c r="E36" s="10">
        <f>TO_EHG_E!E36+TO_EHG_CHP!E36+TO_EHG_H!E36+TO_EHG_EDHP!E36+TO_EHG_EB!E36+TO_EHG_PH!E36</f>
        <v>0</v>
      </c>
      <c r="F36" s="10">
        <f>TO_EHG_E!F36+TO_EHG_CHP!F36+TO_EHG_H!F36+TO_EHG_EDHP!F36+TO_EHG_EB!F36+TO_EHG_PH!F36</f>
        <v>0</v>
      </c>
      <c r="G36" s="10">
        <f>TO_EHG_E!G36+TO_EHG_CHP!G36+TO_EHG_H!G36+TO_EHG_EDHP!G36+TO_EHG_EB!G36+TO_EHG_PH!G36</f>
        <v>0</v>
      </c>
      <c r="H36" s="10">
        <f>TO_EHG_E!H36+TO_EHG_CHP!H36+TO_EHG_H!H36+TO_EHG_EDHP!H36+TO_EHG_EB!H36+TO_EHG_PH!H36</f>
        <v>0</v>
      </c>
      <c r="I36" s="10">
        <f>TO_EHG_E!I36+TO_EHG_CHP!I36+TO_EHG_H!I36+TO_EHG_EDHP!I36+TO_EHG_EB!I36+TO_EHG_PH!I36</f>
        <v>0</v>
      </c>
      <c r="J36" s="10">
        <f>TO_EHG_E!J36+TO_EHG_CHP!J36+TO_EHG_H!J36+TO_EHG_EDHP!J36+TO_EHG_EB!J36+TO_EHG_PH!J36</f>
        <v>0</v>
      </c>
      <c r="K36" s="10">
        <f>TO_EHG_E!K36+TO_EHG_CHP!K36+TO_EHG_H!K36+TO_EHG_EDHP!K36+TO_EHG_EB!K36+TO_EHG_PH!K36</f>
        <v>0</v>
      </c>
      <c r="L36" s="10">
        <f>TO_EHG_E!L36+TO_EHG_CHP!L36+TO_EHG_H!L36+TO_EHG_EDHP!L36+TO_EHG_EB!L36+TO_EHG_PH!L36</f>
        <v>0</v>
      </c>
      <c r="M36" s="10">
        <f>TO_EHG_E!M36+TO_EHG_CHP!M36+TO_EHG_H!M36+TO_EHG_EDHP!M36+TO_EHG_EB!M36+TO_EHG_PH!M36</f>
        <v>0</v>
      </c>
      <c r="N36" s="10">
        <f>TO_EHG_E!N36+TO_EHG_CHP!N36+TO_EHG_H!N36+TO_EHG_EDHP!N36+TO_EHG_EB!N36+TO_EHG_PH!N36</f>
        <v>0</v>
      </c>
      <c r="O36" s="10">
        <f>TO_EHG_E!O36+TO_EHG_CHP!O36+TO_EHG_H!O36+TO_EHG_EDHP!O36+TO_EHG_EB!O36+TO_EHG_PH!O36</f>
        <v>0</v>
      </c>
      <c r="P36" s="10">
        <f>TO_EHG_E!P36+TO_EHG_CHP!P36+TO_EHG_H!P36+TO_EHG_EDHP!P36+TO_EHG_EB!P36+TO_EHG_PH!P36</f>
        <v>0</v>
      </c>
      <c r="Q36" s="10">
        <f>TO_EHG_E!Q36+TO_EHG_CHP!Q36+TO_EHG_H!Q36+TO_EHG_EDHP!Q36+TO_EHG_EB!Q36+TO_EHG_PH!Q36</f>
        <v>0</v>
      </c>
      <c r="R36" s="10">
        <f>TO_EHG_E!R36+TO_EHG_CHP!R36+TO_EHG_H!R36+TO_EHG_EDHP!R36+TO_EHG_EB!R36+TO_EHG_PH!R36</f>
        <v>0</v>
      </c>
      <c r="S36" s="10">
        <f>TO_EHG_E!S36+TO_EHG_CHP!S36+TO_EHG_H!S36+TO_EHG_EDHP!S36+TO_EHG_EB!S36+TO_EHG_PH!S36</f>
        <v>0</v>
      </c>
      <c r="T36" s="10">
        <f>TO_EHG_E!T36+TO_EHG_CHP!T36+TO_EHG_H!T36+TO_EHG_EDHP!T36+TO_EHG_EB!T36+TO_EHG_PH!T36</f>
        <v>0</v>
      </c>
      <c r="U36" s="10">
        <f>TO_EHG_E!U36+TO_EHG_CHP!U36+TO_EHG_H!U36+TO_EHG_EDHP!U36+TO_EHG_EB!U36+TO_EHG_PH!U36</f>
        <v>0</v>
      </c>
      <c r="V36" s="10">
        <f>TO_EHG_E!V36+TO_EHG_CHP!V36+TO_EHG_H!V36+TO_EHG_EDHP!V36+TO_EHG_EB!V36+TO_EHG_PH!V36</f>
        <v>0</v>
      </c>
      <c r="W36" s="10">
        <f>TO_EHG_E!W36+TO_EHG_CHP!W36+TO_EHG_H!W36+TO_EHG_EDHP!W36+TO_EHG_EB!W36+TO_EHG_PH!W36</f>
        <v>0</v>
      </c>
      <c r="X36" s="10">
        <f>TO_EHG_E!X36+TO_EHG_CHP!X36+TO_EHG_H!X36+TO_EHG_EDHP!X36+TO_EHG_EB!X36+TO_EHG_PH!X36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TO_EHG_E!C37+TO_EHG_CHP!C37+TO_EHG_H!C37+TO_EHG_EDHP!C37+TO_EHG_EB!C37+TO_EHG_PH!C37</f>
        <v>0</v>
      </c>
      <c r="D37" s="10">
        <f>TO_EHG_E!D37+TO_EHG_CHP!D37+TO_EHG_H!D37+TO_EHG_EDHP!D37+TO_EHG_EB!D37+TO_EHG_PH!D37</f>
        <v>0</v>
      </c>
      <c r="E37" s="10">
        <f>TO_EHG_E!E37+TO_EHG_CHP!E37+TO_EHG_H!E37+TO_EHG_EDHP!E37+TO_EHG_EB!E37+TO_EHG_PH!E37</f>
        <v>0</v>
      </c>
      <c r="F37" s="10">
        <f>TO_EHG_E!F37+TO_EHG_CHP!F37+TO_EHG_H!F37+TO_EHG_EDHP!F37+TO_EHG_EB!F37+TO_EHG_PH!F37</f>
        <v>0</v>
      </c>
      <c r="G37" s="10">
        <f>TO_EHG_E!G37+TO_EHG_CHP!G37+TO_EHG_H!G37+TO_EHG_EDHP!G37+TO_EHG_EB!G37+TO_EHG_PH!G37</f>
        <v>0</v>
      </c>
      <c r="H37" s="10">
        <f>TO_EHG_E!H37+TO_EHG_CHP!H37+TO_EHG_H!H37+TO_EHG_EDHP!H37+TO_EHG_EB!H37+TO_EHG_PH!H37</f>
        <v>0</v>
      </c>
      <c r="I37" s="10">
        <f>TO_EHG_E!I37+TO_EHG_CHP!I37+TO_EHG_H!I37+TO_EHG_EDHP!I37+TO_EHG_EB!I37+TO_EHG_PH!I37</f>
        <v>0</v>
      </c>
      <c r="J37" s="10">
        <f>TO_EHG_E!J37+TO_EHG_CHP!J37+TO_EHG_H!J37+TO_EHG_EDHP!J37+TO_EHG_EB!J37+TO_EHG_PH!J37</f>
        <v>0</v>
      </c>
      <c r="K37" s="10">
        <f>TO_EHG_E!K37+TO_EHG_CHP!K37+TO_EHG_H!K37+TO_EHG_EDHP!K37+TO_EHG_EB!K37+TO_EHG_PH!K37</f>
        <v>0</v>
      </c>
      <c r="L37" s="10">
        <f>TO_EHG_E!L37+TO_EHG_CHP!L37+TO_EHG_H!L37+TO_EHG_EDHP!L37+TO_EHG_EB!L37+TO_EHG_PH!L37</f>
        <v>0</v>
      </c>
      <c r="M37" s="10">
        <f>TO_EHG_E!M37+TO_EHG_CHP!M37+TO_EHG_H!M37+TO_EHG_EDHP!M37+TO_EHG_EB!M37+TO_EHG_PH!M37</f>
        <v>0</v>
      </c>
      <c r="N37" s="10">
        <f>TO_EHG_E!N37+TO_EHG_CHP!N37+TO_EHG_H!N37+TO_EHG_EDHP!N37+TO_EHG_EB!N37+TO_EHG_PH!N37</f>
        <v>0</v>
      </c>
      <c r="O37" s="10">
        <f>TO_EHG_E!O37+TO_EHG_CHP!O37+TO_EHG_H!O37+TO_EHG_EDHP!O37+TO_EHG_EB!O37+TO_EHG_PH!O37</f>
        <v>0</v>
      </c>
      <c r="P37" s="10">
        <f>TO_EHG_E!P37+TO_EHG_CHP!P37+TO_EHG_H!P37+TO_EHG_EDHP!P37+TO_EHG_EB!P37+TO_EHG_PH!P37</f>
        <v>0</v>
      </c>
      <c r="Q37" s="10">
        <f>TO_EHG_E!Q37+TO_EHG_CHP!Q37+TO_EHG_H!Q37+TO_EHG_EDHP!Q37+TO_EHG_EB!Q37+TO_EHG_PH!Q37</f>
        <v>0</v>
      </c>
      <c r="R37" s="10">
        <f>TO_EHG_E!R37+TO_EHG_CHP!R37+TO_EHG_H!R37+TO_EHG_EDHP!R37+TO_EHG_EB!R37+TO_EHG_PH!R37</f>
        <v>0</v>
      </c>
      <c r="S37" s="10">
        <f>TO_EHG_E!S37+TO_EHG_CHP!S37+TO_EHG_H!S37+TO_EHG_EDHP!S37+TO_EHG_EB!S37+TO_EHG_PH!S37</f>
        <v>0</v>
      </c>
      <c r="T37" s="10">
        <f>TO_EHG_E!T37+TO_EHG_CHP!T37+TO_EHG_H!T37+TO_EHG_EDHP!T37+TO_EHG_EB!T37+TO_EHG_PH!T37</f>
        <v>0</v>
      </c>
      <c r="U37" s="10">
        <f>TO_EHG_E!U37+TO_EHG_CHP!U37+TO_EHG_H!U37+TO_EHG_EDHP!U37+TO_EHG_EB!U37+TO_EHG_PH!U37</f>
        <v>0</v>
      </c>
      <c r="V37" s="10">
        <f>TO_EHG_E!V37+TO_EHG_CHP!V37+TO_EHG_H!V37+TO_EHG_EDHP!V37+TO_EHG_EB!V37+TO_EHG_PH!V37</f>
        <v>0</v>
      </c>
      <c r="W37" s="10">
        <f>TO_EHG_E!W37+TO_EHG_CHP!W37+TO_EHG_H!W37+TO_EHG_EDHP!W37+TO_EHG_EB!W37+TO_EHG_PH!W37</f>
        <v>0</v>
      </c>
      <c r="X37" s="10">
        <f>TO_EHG_E!X37+TO_EHG_CHP!X37+TO_EHG_H!X37+TO_EHG_EDHP!X37+TO_EHG_EB!X37+TO_EHG_PH!X37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TO_EHG_E!C38+TO_EHG_CHP!C38+TO_EHG_H!C38+TO_EHG_EDHP!C38+TO_EHG_EB!C38+TO_EHG_PH!C38</f>
        <v>0</v>
      </c>
      <c r="D38" s="10">
        <f>TO_EHG_E!D38+TO_EHG_CHP!D38+TO_EHG_H!D38+TO_EHG_EDHP!D38+TO_EHG_EB!D38+TO_EHG_PH!D38</f>
        <v>0</v>
      </c>
      <c r="E38" s="10">
        <f>TO_EHG_E!E38+TO_EHG_CHP!E38+TO_EHG_H!E38+TO_EHG_EDHP!E38+TO_EHG_EB!E38+TO_EHG_PH!E38</f>
        <v>0</v>
      </c>
      <c r="F38" s="10">
        <f>TO_EHG_E!F38+TO_EHG_CHP!F38+TO_EHG_H!F38+TO_EHG_EDHP!F38+TO_EHG_EB!F38+TO_EHG_PH!F38</f>
        <v>0</v>
      </c>
      <c r="G38" s="10">
        <f>TO_EHG_E!G38+TO_EHG_CHP!G38+TO_EHG_H!G38+TO_EHG_EDHP!G38+TO_EHG_EB!G38+TO_EHG_PH!G38</f>
        <v>0</v>
      </c>
      <c r="H38" s="10">
        <f>TO_EHG_E!H38+TO_EHG_CHP!H38+TO_EHG_H!H38+TO_EHG_EDHP!H38+TO_EHG_EB!H38+TO_EHG_PH!H38</f>
        <v>0</v>
      </c>
      <c r="I38" s="10">
        <f>TO_EHG_E!I38+TO_EHG_CHP!I38+TO_EHG_H!I38+TO_EHG_EDHP!I38+TO_EHG_EB!I38+TO_EHG_PH!I38</f>
        <v>0</v>
      </c>
      <c r="J38" s="10">
        <f>TO_EHG_E!J38+TO_EHG_CHP!J38+TO_EHG_H!J38+TO_EHG_EDHP!J38+TO_EHG_EB!J38+TO_EHG_PH!J38</f>
        <v>0</v>
      </c>
      <c r="K38" s="10">
        <f>TO_EHG_E!K38+TO_EHG_CHP!K38+TO_EHG_H!K38+TO_EHG_EDHP!K38+TO_EHG_EB!K38+TO_EHG_PH!K38</f>
        <v>0</v>
      </c>
      <c r="L38" s="10">
        <f>TO_EHG_E!L38+TO_EHG_CHP!L38+TO_EHG_H!L38+TO_EHG_EDHP!L38+TO_EHG_EB!L38+TO_EHG_PH!L38</f>
        <v>0</v>
      </c>
      <c r="M38" s="10">
        <f>TO_EHG_E!M38+TO_EHG_CHP!M38+TO_EHG_H!M38+TO_EHG_EDHP!M38+TO_EHG_EB!M38+TO_EHG_PH!M38</f>
        <v>0</v>
      </c>
      <c r="N38" s="10">
        <f>TO_EHG_E!N38+TO_EHG_CHP!N38+TO_EHG_H!N38+TO_EHG_EDHP!N38+TO_EHG_EB!N38+TO_EHG_PH!N38</f>
        <v>0</v>
      </c>
      <c r="O38" s="10">
        <f>TO_EHG_E!O38+TO_EHG_CHP!O38+TO_EHG_H!O38+TO_EHG_EDHP!O38+TO_EHG_EB!O38+TO_EHG_PH!O38</f>
        <v>0</v>
      </c>
      <c r="P38" s="10">
        <f>TO_EHG_E!P38+TO_EHG_CHP!P38+TO_EHG_H!P38+TO_EHG_EDHP!P38+TO_EHG_EB!P38+TO_EHG_PH!P38</f>
        <v>0</v>
      </c>
      <c r="Q38" s="10">
        <f>TO_EHG_E!Q38+TO_EHG_CHP!Q38+TO_EHG_H!Q38+TO_EHG_EDHP!Q38+TO_EHG_EB!Q38+TO_EHG_PH!Q38</f>
        <v>0</v>
      </c>
      <c r="R38" s="10">
        <f>TO_EHG_E!R38+TO_EHG_CHP!R38+TO_EHG_H!R38+TO_EHG_EDHP!R38+TO_EHG_EB!R38+TO_EHG_PH!R38</f>
        <v>0</v>
      </c>
      <c r="S38" s="10">
        <f>TO_EHG_E!S38+TO_EHG_CHP!S38+TO_EHG_H!S38+TO_EHG_EDHP!S38+TO_EHG_EB!S38+TO_EHG_PH!S38</f>
        <v>0</v>
      </c>
      <c r="T38" s="10">
        <f>TO_EHG_E!T38+TO_EHG_CHP!T38+TO_EHG_H!T38+TO_EHG_EDHP!T38+TO_EHG_EB!T38+TO_EHG_PH!T38</f>
        <v>0</v>
      </c>
      <c r="U38" s="10">
        <f>TO_EHG_E!U38+TO_EHG_CHP!U38+TO_EHG_H!U38+TO_EHG_EDHP!U38+TO_EHG_EB!U38+TO_EHG_PH!U38</f>
        <v>0</v>
      </c>
      <c r="V38" s="10">
        <f>TO_EHG_E!V38+TO_EHG_CHP!V38+TO_EHG_H!V38+TO_EHG_EDHP!V38+TO_EHG_EB!V38+TO_EHG_PH!V38</f>
        <v>0</v>
      </c>
      <c r="W38" s="10">
        <f>TO_EHG_E!W38+TO_EHG_CHP!W38+TO_EHG_H!W38+TO_EHG_EDHP!W38+TO_EHG_EB!W38+TO_EHG_PH!W38</f>
        <v>0</v>
      </c>
      <c r="X38" s="10">
        <f>TO_EHG_E!X38+TO_EHG_CHP!X38+TO_EHG_H!X38+TO_EHG_EDHP!X38+TO_EHG_EB!X38+TO_EHG_PH!X38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TO_EHG_E!C39+TO_EHG_CHP!C39+TO_EHG_H!C39+TO_EHG_EDHP!C39+TO_EHG_EB!C39+TO_EHG_PH!C39</f>
        <v>0</v>
      </c>
      <c r="D39" s="10">
        <f>TO_EHG_E!D39+TO_EHG_CHP!D39+TO_EHG_H!D39+TO_EHG_EDHP!D39+TO_EHG_EB!D39+TO_EHG_PH!D39</f>
        <v>0</v>
      </c>
      <c r="E39" s="10">
        <f>TO_EHG_E!E39+TO_EHG_CHP!E39+TO_EHG_H!E39+TO_EHG_EDHP!E39+TO_EHG_EB!E39+TO_EHG_PH!E39</f>
        <v>0</v>
      </c>
      <c r="F39" s="10">
        <f>TO_EHG_E!F39+TO_EHG_CHP!F39+TO_EHG_H!F39+TO_EHG_EDHP!F39+TO_EHG_EB!F39+TO_EHG_PH!F39</f>
        <v>0</v>
      </c>
      <c r="G39" s="10">
        <f>TO_EHG_E!G39+TO_EHG_CHP!G39+TO_EHG_H!G39+TO_EHG_EDHP!G39+TO_EHG_EB!G39+TO_EHG_PH!G39</f>
        <v>0</v>
      </c>
      <c r="H39" s="10">
        <f>TO_EHG_E!H39+TO_EHG_CHP!H39+TO_EHG_H!H39+TO_EHG_EDHP!H39+TO_EHG_EB!H39+TO_EHG_PH!H39</f>
        <v>0</v>
      </c>
      <c r="I39" s="10">
        <f>TO_EHG_E!I39+TO_EHG_CHP!I39+TO_EHG_H!I39+TO_EHG_EDHP!I39+TO_EHG_EB!I39+TO_EHG_PH!I39</f>
        <v>0</v>
      </c>
      <c r="J39" s="10">
        <f>TO_EHG_E!J39+TO_EHG_CHP!J39+TO_EHG_H!J39+TO_EHG_EDHP!J39+TO_EHG_EB!J39+TO_EHG_PH!J39</f>
        <v>0</v>
      </c>
      <c r="K39" s="10">
        <f>TO_EHG_E!K39+TO_EHG_CHP!K39+TO_EHG_H!K39+TO_EHG_EDHP!K39+TO_EHG_EB!K39+TO_EHG_PH!K39</f>
        <v>0</v>
      </c>
      <c r="L39" s="10">
        <f>TO_EHG_E!L39+TO_EHG_CHP!L39+TO_EHG_H!L39+TO_EHG_EDHP!L39+TO_EHG_EB!L39+TO_EHG_PH!L39</f>
        <v>0</v>
      </c>
      <c r="M39" s="10">
        <f>TO_EHG_E!M39+TO_EHG_CHP!M39+TO_EHG_H!M39+TO_EHG_EDHP!M39+TO_EHG_EB!M39+TO_EHG_PH!M39</f>
        <v>0</v>
      </c>
      <c r="N39" s="10">
        <f>TO_EHG_E!N39+TO_EHG_CHP!N39+TO_EHG_H!N39+TO_EHG_EDHP!N39+TO_EHG_EB!N39+TO_EHG_PH!N39</f>
        <v>0</v>
      </c>
      <c r="O39" s="10">
        <f>TO_EHG_E!O39+TO_EHG_CHP!O39+TO_EHG_H!O39+TO_EHG_EDHP!O39+TO_EHG_EB!O39+TO_EHG_PH!O39</f>
        <v>0</v>
      </c>
      <c r="P39" s="10">
        <f>TO_EHG_E!P39+TO_EHG_CHP!P39+TO_EHG_H!P39+TO_EHG_EDHP!P39+TO_EHG_EB!P39+TO_EHG_PH!P39</f>
        <v>0</v>
      </c>
      <c r="Q39" s="10">
        <f>TO_EHG_E!Q39+TO_EHG_CHP!Q39+TO_EHG_H!Q39+TO_EHG_EDHP!Q39+TO_EHG_EB!Q39+TO_EHG_PH!Q39</f>
        <v>0</v>
      </c>
      <c r="R39" s="10">
        <f>TO_EHG_E!R39+TO_EHG_CHP!R39+TO_EHG_H!R39+TO_EHG_EDHP!R39+TO_EHG_EB!R39+TO_EHG_PH!R39</f>
        <v>0</v>
      </c>
      <c r="S39" s="10">
        <f>TO_EHG_E!S39+TO_EHG_CHP!S39+TO_EHG_H!S39+TO_EHG_EDHP!S39+TO_EHG_EB!S39+TO_EHG_PH!S39</f>
        <v>0</v>
      </c>
      <c r="T39" s="10">
        <f>TO_EHG_E!T39+TO_EHG_CHP!T39+TO_EHG_H!T39+TO_EHG_EDHP!T39+TO_EHG_EB!T39+TO_EHG_PH!T39</f>
        <v>0</v>
      </c>
      <c r="U39" s="10">
        <f>TO_EHG_E!U39+TO_EHG_CHP!U39+TO_EHG_H!U39+TO_EHG_EDHP!U39+TO_EHG_EB!U39+TO_EHG_PH!U39</f>
        <v>0</v>
      </c>
      <c r="V39" s="10">
        <f>TO_EHG_E!V39+TO_EHG_CHP!V39+TO_EHG_H!V39+TO_EHG_EDHP!V39+TO_EHG_EB!V39+TO_EHG_PH!V39</f>
        <v>0</v>
      </c>
      <c r="W39" s="10">
        <f>TO_EHG_E!W39+TO_EHG_CHP!W39+TO_EHG_H!W39+TO_EHG_EDHP!W39+TO_EHG_EB!W39+TO_EHG_PH!W39</f>
        <v>0</v>
      </c>
      <c r="X39" s="10">
        <f>TO_EHG_E!X39+TO_EHG_CHP!X39+TO_EHG_H!X39+TO_EHG_EDHP!X39+TO_EHG_EB!X39+TO_EHG_PH!X39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TO_EHG_E!C40+TO_EHG_CHP!C40+TO_EHG_H!C40+TO_EHG_EDHP!C40+TO_EHG_EB!C40+TO_EHG_PH!C40</f>
        <v>0</v>
      </c>
      <c r="D40" s="10">
        <f>TO_EHG_E!D40+TO_EHG_CHP!D40+TO_EHG_H!D40+TO_EHG_EDHP!D40+TO_EHG_EB!D40+TO_EHG_PH!D40</f>
        <v>0</v>
      </c>
      <c r="E40" s="10">
        <f>TO_EHG_E!E40+TO_EHG_CHP!E40+TO_EHG_H!E40+TO_EHG_EDHP!E40+TO_EHG_EB!E40+TO_EHG_PH!E40</f>
        <v>0</v>
      </c>
      <c r="F40" s="10">
        <f>TO_EHG_E!F40+TO_EHG_CHP!F40+TO_EHG_H!F40+TO_EHG_EDHP!F40+TO_EHG_EB!F40+TO_EHG_PH!F40</f>
        <v>0</v>
      </c>
      <c r="G40" s="10">
        <f>TO_EHG_E!G40+TO_EHG_CHP!G40+TO_EHG_H!G40+TO_EHG_EDHP!G40+TO_EHG_EB!G40+TO_EHG_PH!G40</f>
        <v>0</v>
      </c>
      <c r="H40" s="10">
        <f>TO_EHG_E!H40+TO_EHG_CHP!H40+TO_EHG_H!H40+TO_EHG_EDHP!H40+TO_EHG_EB!H40+TO_EHG_PH!H40</f>
        <v>0</v>
      </c>
      <c r="I40" s="10">
        <f>TO_EHG_E!I40+TO_EHG_CHP!I40+TO_EHG_H!I40+TO_EHG_EDHP!I40+TO_EHG_EB!I40+TO_EHG_PH!I40</f>
        <v>0</v>
      </c>
      <c r="J40" s="10">
        <f>TO_EHG_E!J40+TO_EHG_CHP!J40+TO_EHG_H!J40+TO_EHG_EDHP!J40+TO_EHG_EB!J40+TO_EHG_PH!J40</f>
        <v>0</v>
      </c>
      <c r="K40" s="10">
        <f>TO_EHG_E!K40+TO_EHG_CHP!K40+TO_EHG_H!K40+TO_EHG_EDHP!K40+TO_EHG_EB!K40+TO_EHG_PH!K40</f>
        <v>0</v>
      </c>
      <c r="L40" s="10">
        <f>TO_EHG_E!L40+TO_EHG_CHP!L40+TO_EHG_H!L40+TO_EHG_EDHP!L40+TO_EHG_EB!L40+TO_EHG_PH!L40</f>
        <v>0</v>
      </c>
      <c r="M40" s="10">
        <f>TO_EHG_E!M40+TO_EHG_CHP!M40+TO_EHG_H!M40+TO_EHG_EDHP!M40+TO_EHG_EB!M40+TO_EHG_PH!M40</f>
        <v>0</v>
      </c>
      <c r="N40" s="10">
        <f>TO_EHG_E!N40+TO_EHG_CHP!N40+TO_EHG_H!N40+TO_EHG_EDHP!N40+TO_EHG_EB!N40+TO_EHG_PH!N40</f>
        <v>0</v>
      </c>
      <c r="O40" s="10">
        <f>TO_EHG_E!O40+TO_EHG_CHP!O40+TO_EHG_H!O40+TO_EHG_EDHP!O40+TO_EHG_EB!O40+TO_EHG_PH!O40</f>
        <v>0</v>
      </c>
      <c r="P40" s="10">
        <f>TO_EHG_E!P40+TO_EHG_CHP!P40+TO_EHG_H!P40+TO_EHG_EDHP!P40+TO_EHG_EB!P40+TO_EHG_PH!P40</f>
        <v>0</v>
      </c>
      <c r="Q40" s="10">
        <f>TO_EHG_E!Q40+TO_EHG_CHP!Q40+TO_EHG_H!Q40+TO_EHG_EDHP!Q40+TO_EHG_EB!Q40+TO_EHG_PH!Q40</f>
        <v>0</v>
      </c>
      <c r="R40" s="10">
        <f>TO_EHG_E!R40+TO_EHG_CHP!R40+TO_EHG_H!R40+TO_EHG_EDHP!R40+TO_EHG_EB!R40+TO_EHG_PH!R40</f>
        <v>0</v>
      </c>
      <c r="S40" s="10">
        <f>TO_EHG_E!S40+TO_EHG_CHP!S40+TO_EHG_H!S40+TO_EHG_EDHP!S40+TO_EHG_EB!S40+TO_EHG_PH!S40</f>
        <v>0</v>
      </c>
      <c r="T40" s="10">
        <f>TO_EHG_E!T40+TO_EHG_CHP!T40+TO_EHG_H!T40+TO_EHG_EDHP!T40+TO_EHG_EB!T40+TO_EHG_PH!T40</f>
        <v>0</v>
      </c>
      <c r="U40" s="10">
        <f>TO_EHG_E!U40+TO_EHG_CHP!U40+TO_EHG_H!U40+TO_EHG_EDHP!U40+TO_EHG_EB!U40+TO_EHG_PH!U40</f>
        <v>0</v>
      </c>
      <c r="V40" s="10">
        <f>TO_EHG_E!V40+TO_EHG_CHP!V40+TO_EHG_H!V40+TO_EHG_EDHP!V40+TO_EHG_EB!V40+TO_EHG_PH!V40</f>
        <v>0</v>
      </c>
      <c r="W40" s="10">
        <f>TO_EHG_E!W40+TO_EHG_CHP!W40+TO_EHG_H!W40+TO_EHG_EDHP!W40+TO_EHG_EB!W40+TO_EHG_PH!W40</f>
        <v>0</v>
      </c>
      <c r="X40" s="10">
        <f>TO_EHG_E!X40+TO_EHG_CHP!X40+TO_EHG_H!X40+TO_EHG_EDHP!X40+TO_EHG_EB!X40+TO_EHG_PH!X40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TO_EHG_E!C41+TO_EHG_CHP!C41+TO_EHG_H!C41+TO_EHG_EDHP!C41+TO_EHG_EB!C41+TO_EHG_PH!C41</f>
        <v>0</v>
      </c>
      <c r="D41" s="10">
        <f>TO_EHG_E!D41+TO_EHG_CHP!D41+TO_EHG_H!D41+TO_EHG_EDHP!D41+TO_EHG_EB!D41+TO_EHG_PH!D41</f>
        <v>0</v>
      </c>
      <c r="E41" s="10">
        <f>TO_EHG_E!E41+TO_EHG_CHP!E41+TO_EHG_H!E41+TO_EHG_EDHP!E41+TO_EHG_EB!E41+TO_EHG_PH!E41</f>
        <v>0</v>
      </c>
      <c r="F41" s="10">
        <f>TO_EHG_E!F41+TO_EHG_CHP!F41+TO_EHG_H!F41+TO_EHG_EDHP!F41+TO_EHG_EB!F41+TO_EHG_PH!F41</f>
        <v>0</v>
      </c>
      <c r="G41" s="10">
        <f>TO_EHG_E!G41+TO_EHG_CHP!G41+TO_EHG_H!G41+TO_EHG_EDHP!G41+TO_EHG_EB!G41+TO_EHG_PH!G41</f>
        <v>0</v>
      </c>
      <c r="H41" s="10">
        <f>TO_EHG_E!H41+TO_EHG_CHP!H41+TO_EHG_H!H41+TO_EHG_EDHP!H41+TO_EHG_EB!H41+TO_EHG_PH!H41</f>
        <v>0</v>
      </c>
      <c r="I41" s="10">
        <f>TO_EHG_E!I41+TO_EHG_CHP!I41+TO_EHG_H!I41+TO_EHG_EDHP!I41+TO_EHG_EB!I41+TO_EHG_PH!I41</f>
        <v>0</v>
      </c>
      <c r="J41" s="10">
        <f>TO_EHG_E!J41+TO_EHG_CHP!J41+TO_EHG_H!J41+TO_EHG_EDHP!J41+TO_EHG_EB!J41+TO_EHG_PH!J41</f>
        <v>0</v>
      </c>
      <c r="K41" s="10">
        <f>TO_EHG_E!K41+TO_EHG_CHP!K41+TO_EHG_H!K41+TO_EHG_EDHP!K41+TO_EHG_EB!K41+TO_EHG_PH!K41</f>
        <v>0</v>
      </c>
      <c r="L41" s="10">
        <f>TO_EHG_E!L41+TO_EHG_CHP!L41+TO_EHG_H!L41+TO_EHG_EDHP!L41+TO_EHG_EB!L41+TO_EHG_PH!L41</f>
        <v>0</v>
      </c>
      <c r="M41" s="10">
        <f>TO_EHG_E!M41+TO_EHG_CHP!M41+TO_EHG_H!M41+TO_EHG_EDHP!M41+TO_EHG_EB!M41+TO_EHG_PH!M41</f>
        <v>0</v>
      </c>
      <c r="N41" s="10">
        <f>TO_EHG_E!N41+TO_EHG_CHP!N41+TO_EHG_H!N41+TO_EHG_EDHP!N41+TO_EHG_EB!N41+TO_EHG_PH!N41</f>
        <v>0</v>
      </c>
      <c r="O41" s="10">
        <f>TO_EHG_E!O41+TO_EHG_CHP!O41+TO_EHG_H!O41+TO_EHG_EDHP!O41+TO_EHG_EB!O41+TO_EHG_PH!O41</f>
        <v>0</v>
      </c>
      <c r="P41" s="10">
        <f>TO_EHG_E!P41+TO_EHG_CHP!P41+TO_EHG_H!P41+TO_EHG_EDHP!P41+TO_EHG_EB!P41+TO_EHG_PH!P41</f>
        <v>0</v>
      </c>
      <c r="Q41" s="10">
        <f>TO_EHG_E!Q41+TO_EHG_CHP!Q41+TO_EHG_H!Q41+TO_EHG_EDHP!Q41+TO_EHG_EB!Q41+TO_EHG_PH!Q41</f>
        <v>0</v>
      </c>
      <c r="R41" s="10">
        <f>TO_EHG_E!R41+TO_EHG_CHP!R41+TO_EHG_H!R41+TO_EHG_EDHP!R41+TO_EHG_EB!R41+TO_EHG_PH!R41</f>
        <v>0</v>
      </c>
      <c r="S41" s="10">
        <f>TO_EHG_E!S41+TO_EHG_CHP!S41+TO_EHG_H!S41+TO_EHG_EDHP!S41+TO_EHG_EB!S41+TO_EHG_PH!S41</f>
        <v>0</v>
      </c>
      <c r="T41" s="10">
        <f>TO_EHG_E!T41+TO_EHG_CHP!T41+TO_EHG_H!T41+TO_EHG_EDHP!T41+TO_EHG_EB!T41+TO_EHG_PH!T41</f>
        <v>0</v>
      </c>
      <c r="U41" s="10">
        <f>TO_EHG_E!U41+TO_EHG_CHP!U41+TO_EHG_H!U41+TO_EHG_EDHP!U41+TO_EHG_EB!U41+TO_EHG_PH!U41</f>
        <v>0</v>
      </c>
      <c r="V41" s="10">
        <f>TO_EHG_E!V41+TO_EHG_CHP!V41+TO_EHG_H!V41+TO_EHG_EDHP!V41+TO_EHG_EB!V41+TO_EHG_PH!V41</f>
        <v>0</v>
      </c>
      <c r="W41" s="10">
        <f>TO_EHG_E!W41+TO_EHG_CHP!W41+TO_EHG_H!W41+TO_EHG_EDHP!W41+TO_EHG_EB!W41+TO_EHG_PH!W41</f>
        <v>0</v>
      </c>
      <c r="X41" s="10">
        <f>TO_EHG_E!X41+TO_EHG_CHP!X41+TO_EHG_H!X41+TO_EHG_EDHP!X41+TO_EHG_EB!X41+TO_EHG_PH!X41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TO_EHG_E!C42+TO_EHG_CHP!C42+TO_EHG_H!C42+TO_EHG_EDHP!C42+TO_EHG_EB!C42+TO_EHG_PH!C42</f>
        <v>0</v>
      </c>
      <c r="D42" s="10">
        <f>TO_EHG_E!D42+TO_EHG_CHP!D42+TO_EHG_H!D42+TO_EHG_EDHP!D42+TO_EHG_EB!D42+TO_EHG_PH!D42</f>
        <v>0</v>
      </c>
      <c r="E42" s="10">
        <f>TO_EHG_E!E42+TO_EHG_CHP!E42+TO_EHG_H!E42+TO_EHG_EDHP!E42+TO_EHG_EB!E42+TO_EHG_PH!E42</f>
        <v>0</v>
      </c>
      <c r="F42" s="10">
        <f>TO_EHG_E!F42+TO_EHG_CHP!F42+TO_EHG_H!F42+TO_EHG_EDHP!F42+TO_EHG_EB!F42+TO_EHG_PH!F42</f>
        <v>0</v>
      </c>
      <c r="G42" s="10">
        <f>TO_EHG_E!G42+TO_EHG_CHP!G42+TO_EHG_H!G42+TO_EHG_EDHP!G42+TO_EHG_EB!G42+TO_EHG_PH!G42</f>
        <v>0</v>
      </c>
      <c r="H42" s="10">
        <f>TO_EHG_E!H42+TO_EHG_CHP!H42+TO_EHG_H!H42+TO_EHG_EDHP!H42+TO_EHG_EB!H42+TO_EHG_PH!H42</f>
        <v>0</v>
      </c>
      <c r="I42" s="10">
        <f>TO_EHG_E!I42+TO_EHG_CHP!I42+TO_EHG_H!I42+TO_EHG_EDHP!I42+TO_EHG_EB!I42+TO_EHG_PH!I42</f>
        <v>0</v>
      </c>
      <c r="J42" s="10">
        <f>TO_EHG_E!J42+TO_EHG_CHP!J42+TO_EHG_H!J42+TO_EHG_EDHP!J42+TO_EHG_EB!J42+TO_EHG_PH!J42</f>
        <v>0</v>
      </c>
      <c r="K42" s="10">
        <f>TO_EHG_E!K42+TO_EHG_CHP!K42+TO_EHG_H!K42+TO_EHG_EDHP!K42+TO_EHG_EB!K42+TO_EHG_PH!K42</f>
        <v>0</v>
      </c>
      <c r="L42" s="10">
        <f>TO_EHG_E!L42+TO_EHG_CHP!L42+TO_EHG_H!L42+TO_EHG_EDHP!L42+TO_EHG_EB!L42+TO_EHG_PH!L42</f>
        <v>0</v>
      </c>
      <c r="M42" s="10">
        <f>TO_EHG_E!M42+TO_EHG_CHP!M42+TO_EHG_H!M42+TO_EHG_EDHP!M42+TO_EHG_EB!M42+TO_EHG_PH!M42</f>
        <v>0</v>
      </c>
      <c r="N42" s="10">
        <f>TO_EHG_E!N42+TO_EHG_CHP!N42+TO_EHG_H!N42+TO_EHG_EDHP!N42+TO_EHG_EB!N42+TO_EHG_PH!N42</f>
        <v>0</v>
      </c>
      <c r="O42" s="10">
        <f>TO_EHG_E!O42+TO_EHG_CHP!O42+TO_EHG_H!O42+TO_EHG_EDHP!O42+TO_EHG_EB!O42+TO_EHG_PH!O42</f>
        <v>0</v>
      </c>
      <c r="P42" s="10">
        <f>TO_EHG_E!P42+TO_EHG_CHP!P42+TO_EHG_H!P42+TO_EHG_EDHP!P42+TO_EHG_EB!P42+TO_EHG_PH!P42</f>
        <v>0</v>
      </c>
      <c r="Q42" s="10">
        <f>TO_EHG_E!Q42+TO_EHG_CHP!Q42+TO_EHG_H!Q42+TO_EHG_EDHP!Q42+TO_EHG_EB!Q42+TO_EHG_PH!Q42</f>
        <v>0</v>
      </c>
      <c r="R42" s="10">
        <f>TO_EHG_E!R42+TO_EHG_CHP!R42+TO_EHG_H!R42+TO_EHG_EDHP!R42+TO_EHG_EB!R42+TO_EHG_PH!R42</f>
        <v>0</v>
      </c>
      <c r="S42" s="10">
        <f>TO_EHG_E!S42+TO_EHG_CHP!S42+TO_EHG_H!S42+TO_EHG_EDHP!S42+TO_EHG_EB!S42+TO_EHG_PH!S42</f>
        <v>0</v>
      </c>
      <c r="T42" s="10">
        <f>TO_EHG_E!T42+TO_EHG_CHP!T42+TO_EHG_H!T42+TO_EHG_EDHP!T42+TO_EHG_EB!T42+TO_EHG_PH!T42</f>
        <v>0</v>
      </c>
      <c r="U42" s="10">
        <f>TO_EHG_E!U42+TO_EHG_CHP!U42+TO_EHG_H!U42+TO_EHG_EDHP!U42+TO_EHG_EB!U42+TO_EHG_PH!U42</f>
        <v>0</v>
      </c>
      <c r="V42" s="10">
        <f>TO_EHG_E!V42+TO_EHG_CHP!V42+TO_EHG_H!V42+TO_EHG_EDHP!V42+TO_EHG_EB!V42+TO_EHG_PH!V42</f>
        <v>0</v>
      </c>
      <c r="W42" s="10">
        <f>TO_EHG_E!W42+TO_EHG_CHP!W42+TO_EHG_H!W42+TO_EHG_EDHP!W42+TO_EHG_EB!W42+TO_EHG_PH!W42</f>
        <v>0</v>
      </c>
      <c r="X42" s="10">
        <f>TO_EHG_E!X42+TO_EHG_CHP!X42+TO_EHG_H!X42+TO_EHG_EDHP!X42+TO_EHG_EB!X42+TO_EHG_PH!X42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TO_EHG_E!C43+TO_EHG_CHP!C43+TO_EHG_H!C43+TO_EHG_EDHP!C43+TO_EHG_EB!C43+TO_EHG_PH!C43</f>
        <v>0</v>
      </c>
      <c r="D43" s="10">
        <f>TO_EHG_E!D43+TO_EHG_CHP!D43+TO_EHG_H!D43+TO_EHG_EDHP!D43+TO_EHG_EB!D43+TO_EHG_PH!D43</f>
        <v>0</v>
      </c>
      <c r="E43" s="10">
        <f>TO_EHG_E!E43+TO_EHG_CHP!E43+TO_EHG_H!E43+TO_EHG_EDHP!E43+TO_EHG_EB!E43+TO_EHG_PH!E43</f>
        <v>0</v>
      </c>
      <c r="F43" s="10">
        <f>TO_EHG_E!F43+TO_EHG_CHP!F43+TO_EHG_H!F43+TO_EHG_EDHP!F43+TO_EHG_EB!F43+TO_EHG_PH!F43</f>
        <v>0</v>
      </c>
      <c r="G43" s="10">
        <f>TO_EHG_E!G43+TO_EHG_CHP!G43+TO_EHG_H!G43+TO_EHG_EDHP!G43+TO_EHG_EB!G43+TO_EHG_PH!G43</f>
        <v>0</v>
      </c>
      <c r="H43" s="10">
        <f>TO_EHG_E!H43+TO_EHG_CHP!H43+TO_EHG_H!H43+TO_EHG_EDHP!H43+TO_EHG_EB!H43+TO_EHG_PH!H43</f>
        <v>0</v>
      </c>
      <c r="I43" s="10">
        <f>TO_EHG_E!I43+TO_EHG_CHP!I43+TO_EHG_H!I43+TO_EHG_EDHP!I43+TO_EHG_EB!I43+TO_EHG_PH!I43</f>
        <v>0</v>
      </c>
      <c r="J43" s="10">
        <f>TO_EHG_E!J43+TO_EHG_CHP!J43+TO_EHG_H!J43+TO_EHG_EDHP!J43+TO_EHG_EB!J43+TO_EHG_PH!J43</f>
        <v>0</v>
      </c>
      <c r="K43" s="10">
        <f>TO_EHG_E!K43+TO_EHG_CHP!K43+TO_EHG_H!K43+TO_EHG_EDHP!K43+TO_EHG_EB!K43+TO_EHG_PH!K43</f>
        <v>0</v>
      </c>
      <c r="L43" s="10">
        <f>TO_EHG_E!L43+TO_EHG_CHP!L43+TO_EHG_H!L43+TO_EHG_EDHP!L43+TO_EHG_EB!L43+TO_EHG_PH!L43</f>
        <v>0</v>
      </c>
      <c r="M43" s="10">
        <f>TO_EHG_E!M43+TO_EHG_CHP!M43+TO_EHG_H!M43+TO_EHG_EDHP!M43+TO_EHG_EB!M43+TO_EHG_PH!M43</f>
        <v>0</v>
      </c>
      <c r="N43" s="10">
        <f>TO_EHG_E!N43+TO_EHG_CHP!N43+TO_EHG_H!N43+TO_EHG_EDHP!N43+TO_EHG_EB!N43+TO_EHG_PH!N43</f>
        <v>0</v>
      </c>
      <c r="O43" s="10">
        <f>TO_EHG_E!O43+TO_EHG_CHP!O43+TO_EHG_H!O43+TO_EHG_EDHP!O43+TO_EHG_EB!O43+TO_EHG_PH!O43</f>
        <v>0</v>
      </c>
      <c r="P43" s="10">
        <f>TO_EHG_E!P43+TO_EHG_CHP!P43+TO_EHG_H!P43+TO_EHG_EDHP!P43+TO_EHG_EB!P43+TO_EHG_PH!P43</f>
        <v>0</v>
      </c>
      <c r="Q43" s="10">
        <f>TO_EHG_E!Q43+TO_EHG_CHP!Q43+TO_EHG_H!Q43+TO_EHG_EDHP!Q43+TO_EHG_EB!Q43+TO_EHG_PH!Q43</f>
        <v>0</v>
      </c>
      <c r="R43" s="10">
        <f>TO_EHG_E!R43+TO_EHG_CHP!R43+TO_EHG_H!R43+TO_EHG_EDHP!R43+TO_EHG_EB!R43+TO_EHG_PH!R43</f>
        <v>0</v>
      </c>
      <c r="S43" s="10">
        <f>TO_EHG_E!S43+TO_EHG_CHP!S43+TO_EHG_H!S43+TO_EHG_EDHP!S43+TO_EHG_EB!S43+TO_EHG_PH!S43</f>
        <v>0</v>
      </c>
      <c r="T43" s="10">
        <f>TO_EHG_E!T43+TO_EHG_CHP!T43+TO_EHG_H!T43+TO_EHG_EDHP!T43+TO_EHG_EB!T43+TO_EHG_PH!T43</f>
        <v>0</v>
      </c>
      <c r="U43" s="10">
        <f>TO_EHG_E!U43+TO_EHG_CHP!U43+TO_EHG_H!U43+TO_EHG_EDHP!U43+TO_EHG_EB!U43+TO_EHG_PH!U43</f>
        <v>0</v>
      </c>
      <c r="V43" s="10">
        <f>TO_EHG_E!V43+TO_EHG_CHP!V43+TO_EHG_H!V43+TO_EHG_EDHP!V43+TO_EHG_EB!V43+TO_EHG_PH!V43</f>
        <v>0</v>
      </c>
      <c r="W43" s="10">
        <f>TO_EHG_E!W43+TO_EHG_CHP!W43+TO_EHG_H!W43+TO_EHG_EDHP!W43+TO_EHG_EB!W43+TO_EHG_PH!W43</f>
        <v>0</v>
      </c>
      <c r="X43" s="10">
        <f>TO_EHG_E!X43+TO_EHG_CHP!X43+TO_EHG_H!X43+TO_EHG_EDHP!X43+TO_EHG_EB!X43+TO_EHG_PH!X43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TO_EHG_E!C44+TO_EHG_CHP!C44+TO_EHG_H!C44+TO_EHG_EDHP!C44+TO_EHG_EB!C44+TO_EHG_PH!C44</f>
        <v>0</v>
      </c>
      <c r="D44" s="10">
        <f>TO_EHG_E!D44+TO_EHG_CHP!D44+TO_EHG_H!D44+TO_EHG_EDHP!D44+TO_EHG_EB!D44+TO_EHG_PH!D44</f>
        <v>0</v>
      </c>
      <c r="E44" s="10">
        <f>TO_EHG_E!E44+TO_EHG_CHP!E44+TO_EHG_H!E44+TO_EHG_EDHP!E44+TO_EHG_EB!E44+TO_EHG_PH!E44</f>
        <v>0</v>
      </c>
      <c r="F44" s="10">
        <f>TO_EHG_E!F44+TO_EHG_CHP!F44+TO_EHG_H!F44+TO_EHG_EDHP!F44+TO_EHG_EB!F44+TO_EHG_PH!F44</f>
        <v>0</v>
      </c>
      <c r="G44" s="10">
        <f>TO_EHG_E!G44+TO_EHG_CHP!G44+TO_EHG_H!G44+TO_EHG_EDHP!G44+TO_EHG_EB!G44+TO_EHG_PH!G44</f>
        <v>0</v>
      </c>
      <c r="H44" s="10">
        <f>TO_EHG_E!H44+TO_EHG_CHP!H44+TO_EHG_H!H44+TO_EHG_EDHP!H44+TO_EHG_EB!H44+TO_EHG_PH!H44</f>
        <v>0</v>
      </c>
      <c r="I44" s="10">
        <f>TO_EHG_E!I44+TO_EHG_CHP!I44+TO_EHG_H!I44+TO_EHG_EDHP!I44+TO_EHG_EB!I44+TO_EHG_PH!I44</f>
        <v>0</v>
      </c>
      <c r="J44" s="10">
        <f>TO_EHG_E!J44+TO_EHG_CHP!J44+TO_EHG_H!J44+TO_EHG_EDHP!J44+TO_EHG_EB!J44+TO_EHG_PH!J44</f>
        <v>0</v>
      </c>
      <c r="K44" s="10">
        <f>TO_EHG_E!K44+TO_EHG_CHP!K44+TO_EHG_H!K44+TO_EHG_EDHP!K44+TO_EHG_EB!K44+TO_EHG_PH!K44</f>
        <v>0</v>
      </c>
      <c r="L44" s="10">
        <f>TO_EHG_E!L44+TO_EHG_CHP!L44+TO_EHG_H!L44+TO_EHG_EDHP!L44+TO_EHG_EB!L44+TO_EHG_PH!L44</f>
        <v>0</v>
      </c>
      <c r="M44" s="10">
        <f>TO_EHG_E!M44+TO_EHG_CHP!M44+TO_EHG_H!M44+TO_EHG_EDHP!M44+TO_EHG_EB!M44+TO_EHG_PH!M44</f>
        <v>0</v>
      </c>
      <c r="N44" s="10">
        <f>TO_EHG_E!N44+TO_EHG_CHP!N44+TO_EHG_H!N44+TO_EHG_EDHP!N44+TO_EHG_EB!N44+TO_EHG_PH!N44</f>
        <v>0</v>
      </c>
      <c r="O44" s="10">
        <f>TO_EHG_E!O44+TO_EHG_CHP!O44+TO_EHG_H!O44+TO_EHG_EDHP!O44+TO_EHG_EB!O44+TO_EHG_PH!O44</f>
        <v>0</v>
      </c>
      <c r="P44" s="10">
        <f>TO_EHG_E!P44+TO_EHG_CHP!P44+TO_EHG_H!P44+TO_EHG_EDHP!P44+TO_EHG_EB!P44+TO_EHG_PH!P44</f>
        <v>0</v>
      </c>
      <c r="Q44" s="10">
        <f>TO_EHG_E!Q44+TO_EHG_CHP!Q44+TO_EHG_H!Q44+TO_EHG_EDHP!Q44+TO_EHG_EB!Q44+TO_EHG_PH!Q44</f>
        <v>0</v>
      </c>
      <c r="R44" s="10">
        <f>TO_EHG_E!R44+TO_EHG_CHP!R44+TO_EHG_H!R44+TO_EHG_EDHP!R44+TO_EHG_EB!R44+TO_EHG_PH!R44</f>
        <v>0</v>
      </c>
      <c r="S44" s="10">
        <f>TO_EHG_E!S44+TO_EHG_CHP!S44+TO_EHG_H!S44+TO_EHG_EDHP!S44+TO_EHG_EB!S44+TO_EHG_PH!S44</f>
        <v>0</v>
      </c>
      <c r="T44" s="10">
        <f>TO_EHG_E!T44+TO_EHG_CHP!T44+TO_EHG_H!T44+TO_EHG_EDHP!T44+TO_EHG_EB!T44+TO_EHG_PH!T44</f>
        <v>0</v>
      </c>
      <c r="U44" s="10">
        <f>TO_EHG_E!U44+TO_EHG_CHP!U44+TO_EHG_H!U44+TO_EHG_EDHP!U44+TO_EHG_EB!U44+TO_EHG_PH!U44</f>
        <v>0</v>
      </c>
      <c r="V44" s="10">
        <f>TO_EHG_E!V44+TO_EHG_CHP!V44+TO_EHG_H!V44+TO_EHG_EDHP!V44+TO_EHG_EB!V44+TO_EHG_PH!V44</f>
        <v>0</v>
      </c>
      <c r="W44" s="10">
        <f>TO_EHG_E!W44+TO_EHG_CHP!W44+TO_EHG_H!W44+TO_EHG_EDHP!W44+TO_EHG_EB!W44+TO_EHG_PH!W44</f>
        <v>0</v>
      </c>
      <c r="X44" s="10">
        <f>TO_EHG_E!X44+TO_EHG_CHP!X44+TO_EHG_H!X44+TO_EHG_EDHP!X44+TO_EHG_EB!X44+TO_EHG_PH!X44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TO_EHG_E!C45+TO_EHG_CHP!C45+TO_EHG_H!C45+TO_EHG_EDHP!C45+TO_EHG_EB!C45+TO_EHG_PH!C45</f>
        <v>0</v>
      </c>
      <c r="D45" s="10">
        <f>TO_EHG_E!D45+TO_EHG_CHP!D45+TO_EHG_H!D45+TO_EHG_EDHP!D45+TO_EHG_EB!D45+TO_EHG_PH!D45</f>
        <v>0</v>
      </c>
      <c r="E45" s="10">
        <f>TO_EHG_E!E45+TO_EHG_CHP!E45+TO_EHG_H!E45+TO_EHG_EDHP!E45+TO_EHG_EB!E45+TO_EHG_PH!E45</f>
        <v>0</v>
      </c>
      <c r="F45" s="10">
        <f>TO_EHG_E!F45+TO_EHG_CHP!F45+TO_EHG_H!F45+TO_EHG_EDHP!F45+TO_EHG_EB!F45+TO_EHG_PH!F45</f>
        <v>0</v>
      </c>
      <c r="G45" s="10">
        <f>TO_EHG_E!G45+TO_EHG_CHP!G45+TO_EHG_H!G45+TO_EHG_EDHP!G45+TO_EHG_EB!G45+TO_EHG_PH!G45</f>
        <v>0</v>
      </c>
      <c r="H45" s="10">
        <f>TO_EHG_E!H45+TO_EHG_CHP!H45+TO_EHG_H!H45+TO_EHG_EDHP!H45+TO_EHG_EB!H45+TO_EHG_PH!H45</f>
        <v>0</v>
      </c>
      <c r="I45" s="10">
        <f>TO_EHG_E!I45+TO_EHG_CHP!I45+TO_EHG_H!I45+TO_EHG_EDHP!I45+TO_EHG_EB!I45+TO_EHG_PH!I45</f>
        <v>0</v>
      </c>
      <c r="J45" s="10">
        <f>TO_EHG_E!J45+TO_EHG_CHP!J45+TO_EHG_H!J45+TO_EHG_EDHP!J45+TO_EHG_EB!J45+TO_EHG_PH!J45</f>
        <v>0</v>
      </c>
      <c r="K45" s="10">
        <f>TO_EHG_E!K45+TO_EHG_CHP!K45+TO_EHG_H!K45+TO_EHG_EDHP!K45+TO_EHG_EB!K45+TO_EHG_PH!K45</f>
        <v>0</v>
      </c>
      <c r="L45" s="10">
        <f>TO_EHG_E!L45+TO_EHG_CHP!L45+TO_EHG_H!L45+TO_EHG_EDHP!L45+TO_EHG_EB!L45+TO_EHG_PH!L45</f>
        <v>0</v>
      </c>
      <c r="M45" s="10">
        <f>TO_EHG_E!M45+TO_EHG_CHP!M45+TO_EHG_H!M45+TO_EHG_EDHP!M45+TO_EHG_EB!M45+TO_EHG_PH!M45</f>
        <v>0</v>
      </c>
      <c r="N45" s="10">
        <f>TO_EHG_E!N45+TO_EHG_CHP!N45+TO_EHG_H!N45+TO_EHG_EDHP!N45+TO_EHG_EB!N45+TO_EHG_PH!N45</f>
        <v>0</v>
      </c>
      <c r="O45" s="10">
        <f>TO_EHG_E!O45+TO_EHG_CHP!O45+TO_EHG_H!O45+TO_EHG_EDHP!O45+TO_EHG_EB!O45+TO_EHG_PH!O45</f>
        <v>0</v>
      </c>
      <c r="P45" s="10">
        <f>TO_EHG_E!P45+TO_EHG_CHP!P45+TO_EHG_H!P45+TO_EHG_EDHP!P45+TO_EHG_EB!P45+TO_EHG_PH!P45</f>
        <v>0</v>
      </c>
      <c r="Q45" s="10">
        <f>TO_EHG_E!Q45+TO_EHG_CHP!Q45+TO_EHG_H!Q45+TO_EHG_EDHP!Q45+TO_EHG_EB!Q45+TO_EHG_PH!Q45</f>
        <v>0</v>
      </c>
      <c r="R45" s="10">
        <f>TO_EHG_E!R45+TO_EHG_CHP!R45+TO_EHG_H!R45+TO_EHG_EDHP!R45+TO_EHG_EB!R45+TO_EHG_PH!R45</f>
        <v>0</v>
      </c>
      <c r="S45" s="10">
        <f>TO_EHG_E!S45+TO_EHG_CHP!S45+TO_EHG_H!S45+TO_EHG_EDHP!S45+TO_EHG_EB!S45+TO_EHG_PH!S45</f>
        <v>0</v>
      </c>
      <c r="T45" s="10">
        <f>TO_EHG_E!T45+TO_EHG_CHP!T45+TO_EHG_H!T45+TO_EHG_EDHP!T45+TO_EHG_EB!T45+TO_EHG_PH!T45</f>
        <v>0</v>
      </c>
      <c r="U45" s="10">
        <f>TO_EHG_E!U45+TO_EHG_CHP!U45+TO_EHG_H!U45+TO_EHG_EDHP!U45+TO_EHG_EB!U45+TO_EHG_PH!U45</f>
        <v>0</v>
      </c>
      <c r="V45" s="10">
        <f>TO_EHG_E!V45+TO_EHG_CHP!V45+TO_EHG_H!V45+TO_EHG_EDHP!V45+TO_EHG_EB!V45+TO_EHG_PH!V45</f>
        <v>0</v>
      </c>
      <c r="W45" s="10">
        <f>TO_EHG_E!W45+TO_EHG_CHP!W45+TO_EHG_H!W45+TO_EHG_EDHP!W45+TO_EHG_EB!W45+TO_EHG_PH!W45</f>
        <v>0</v>
      </c>
      <c r="X45" s="10">
        <f>TO_EHG_E!X45+TO_EHG_CHP!X45+TO_EHG_H!X45+TO_EHG_EDHP!X45+TO_EHG_EB!X45+TO_EHG_PH!X45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TO_EHG_E!C46+TO_EHG_CHP!C46+TO_EHG_H!C46+TO_EHG_EDHP!C46+TO_EHG_EB!C46+TO_EHG_PH!C46</f>
        <v>0</v>
      </c>
      <c r="D46" s="10">
        <f>TO_EHG_E!D46+TO_EHG_CHP!D46+TO_EHG_H!D46+TO_EHG_EDHP!D46+TO_EHG_EB!D46+TO_EHG_PH!D46</f>
        <v>0</v>
      </c>
      <c r="E46" s="10">
        <f>TO_EHG_E!E46+TO_EHG_CHP!E46+TO_EHG_H!E46+TO_EHG_EDHP!E46+TO_EHG_EB!E46+TO_EHG_PH!E46</f>
        <v>0</v>
      </c>
      <c r="F46" s="10">
        <f>TO_EHG_E!F46+TO_EHG_CHP!F46+TO_EHG_H!F46+TO_EHG_EDHP!F46+TO_EHG_EB!F46+TO_EHG_PH!F46</f>
        <v>0</v>
      </c>
      <c r="G46" s="10">
        <f>TO_EHG_E!G46+TO_EHG_CHP!G46+TO_EHG_H!G46+TO_EHG_EDHP!G46+TO_EHG_EB!G46+TO_EHG_PH!G46</f>
        <v>0</v>
      </c>
      <c r="H46" s="10">
        <f>TO_EHG_E!H46+TO_EHG_CHP!H46+TO_EHG_H!H46+TO_EHG_EDHP!H46+TO_EHG_EB!H46+TO_EHG_PH!H46</f>
        <v>0</v>
      </c>
      <c r="I46" s="10">
        <f>TO_EHG_E!I46+TO_EHG_CHP!I46+TO_EHG_H!I46+TO_EHG_EDHP!I46+TO_EHG_EB!I46+TO_EHG_PH!I46</f>
        <v>0</v>
      </c>
      <c r="J46" s="10">
        <f>TO_EHG_E!J46+TO_EHG_CHP!J46+TO_EHG_H!J46+TO_EHG_EDHP!J46+TO_EHG_EB!J46+TO_EHG_PH!J46</f>
        <v>0</v>
      </c>
      <c r="K46" s="10">
        <f>TO_EHG_E!K46+TO_EHG_CHP!K46+TO_EHG_H!K46+TO_EHG_EDHP!K46+TO_EHG_EB!K46+TO_EHG_PH!K46</f>
        <v>0</v>
      </c>
      <c r="L46" s="10">
        <f>TO_EHG_E!L46+TO_EHG_CHP!L46+TO_EHG_H!L46+TO_EHG_EDHP!L46+TO_EHG_EB!L46+TO_EHG_PH!L46</f>
        <v>0</v>
      </c>
      <c r="M46" s="10">
        <f>TO_EHG_E!M46+TO_EHG_CHP!M46+TO_EHG_H!M46+TO_EHG_EDHP!M46+TO_EHG_EB!M46+TO_EHG_PH!M46</f>
        <v>0</v>
      </c>
      <c r="N46" s="10">
        <f>TO_EHG_E!N46+TO_EHG_CHP!N46+TO_EHG_H!N46+TO_EHG_EDHP!N46+TO_EHG_EB!N46+TO_EHG_PH!N46</f>
        <v>0</v>
      </c>
      <c r="O46" s="10">
        <f>TO_EHG_E!O46+TO_EHG_CHP!O46+TO_EHG_H!O46+TO_EHG_EDHP!O46+TO_EHG_EB!O46+TO_EHG_PH!O46</f>
        <v>0</v>
      </c>
      <c r="P46" s="10">
        <f>TO_EHG_E!P46+TO_EHG_CHP!P46+TO_EHG_H!P46+TO_EHG_EDHP!P46+TO_EHG_EB!P46+TO_EHG_PH!P46</f>
        <v>0</v>
      </c>
      <c r="Q46" s="10">
        <f>TO_EHG_E!Q46+TO_EHG_CHP!Q46+TO_EHG_H!Q46+TO_EHG_EDHP!Q46+TO_EHG_EB!Q46+TO_EHG_PH!Q46</f>
        <v>0</v>
      </c>
      <c r="R46" s="10">
        <f>TO_EHG_E!R46+TO_EHG_CHP!R46+TO_EHG_H!R46+TO_EHG_EDHP!R46+TO_EHG_EB!R46+TO_EHG_PH!R46</f>
        <v>0</v>
      </c>
      <c r="S46" s="10">
        <f>TO_EHG_E!S46+TO_EHG_CHP!S46+TO_EHG_H!S46+TO_EHG_EDHP!S46+TO_EHG_EB!S46+TO_EHG_PH!S46</f>
        <v>0</v>
      </c>
      <c r="T46" s="10">
        <f>TO_EHG_E!T46+TO_EHG_CHP!T46+TO_EHG_H!T46+TO_EHG_EDHP!T46+TO_EHG_EB!T46+TO_EHG_PH!T46</f>
        <v>0</v>
      </c>
      <c r="U46" s="10">
        <f>TO_EHG_E!U46+TO_EHG_CHP!U46+TO_EHG_H!U46+TO_EHG_EDHP!U46+TO_EHG_EB!U46+TO_EHG_PH!U46</f>
        <v>0</v>
      </c>
      <c r="V46" s="10">
        <f>TO_EHG_E!V46+TO_EHG_CHP!V46+TO_EHG_H!V46+TO_EHG_EDHP!V46+TO_EHG_EB!V46+TO_EHG_PH!V46</f>
        <v>0</v>
      </c>
      <c r="W46" s="10">
        <f>TO_EHG_E!W46+TO_EHG_CHP!W46+TO_EHG_H!W46+TO_EHG_EDHP!W46+TO_EHG_EB!W46+TO_EHG_PH!W46</f>
        <v>0</v>
      </c>
      <c r="X46" s="10">
        <f>TO_EHG_E!X46+TO_EHG_CHP!X46+TO_EHG_H!X46+TO_EHG_EDHP!X46+TO_EHG_EB!X46+TO_EHG_PH!X46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TO_EHG_E!C47+TO_EHG_CHP!C47+TO_EHG_H!C47+TO_EHG_EDHP!C47+TO_EHG_EB!C47+TO_EHG_PH!C47</f>
        <v>0</v>
      </c>
      <c r="D47" s="10">
        <f>TO_EHG_E!D47+TO_EHG_CHP!D47+TO_EHG_H!D47+TO_EHG_EDHP!D47+TO_EHG_EB!D47+TO_EHG_PH!D47</f>
        <v>0</v>
      </c>
      <c r="E47" s="10">
        <f>TO_EHG_E!E47+TO_EHG_CHP!E47+TO_EHG_H!E47+TO_EHG_EDHP!E47+TO_EHG_EB!E47+TO_EHG_PH!E47</f>
        <v>0</v>
      </c>
      <c r="F47" s="10">
        <f>TO_EHG_E!F47+TO_EHG_CHP!F47+TO_EHG_H!F47+TO_EHG_EDHP!F47+TO_EHG_EB!F47+TO_EHG_PH!F47</f>
        <v>0</v>
      </c>
      <c r="G47" s="10">
        <f>TO_EHG_E!G47+TO_EHG_CHP!G47+TO_EHG_H!G47+TO_EHG_EDHP!G47+TO_EHG_EB!G47+TO_EHG_PH!G47</f>
        <v>0</v>
      </c>
      <c r="H47" s="10">
        <f>TO_EHG_E!H47+TO_EHG_CHP!H47+TO_EHG_H!H47+TO_EHG_EDHP!H47+TO_EHG_EB!H47+TO_EHG_PH!H47</f>
        <v>0</v>
      </c>
      <c r="I47" s="10">
        <f>TO_EHG_E!I47+TO_EHG_CHP!I47+TO_EHG_H!I47+TO_EHG_EDHP!I47+TO_EHG_EB!I47+TO_EHG_PH!I47</f>
        <v>0</v>
      </c>
      <c r="J47" s="10">
        <f>TO_EHG_E!J47+TO_EHG_CHP!J47+TO_EHG_H!J47+TO_EHG_EDHP!J47+TO_EHG_EB!J47+TO_EHG_PH!J47</f>
        <v>0</v>
      </c>
      <c r="K47" s="10">
        <f>TO_EHG_E!K47+TO_EHG_CHP!K47+TO_EHG_H!K47+TO_EHG_EDHP!K47+TO_EHG_EB!K47+TO_EHG_PH!K47</f>
        <v>0</v>
      </c>
      <c r="L47" s="10">
        <f>TO_EHG_E!L47+TO_EHG_CHP!L47+TO_EHG_H!L47+TO_EHG_EDHP!L47+TO_EHG_EB!L47+TO_EHG_PH!L47</f>
        <v>0</v>
      </c>
      <c r="M47" s="10">
        <f>TO_EHG_E!M47+TO_EHG_CHP!M47+TO_EHG_H!M47+TO_EHG_EDHP!M47+TO_EHG_EB!M47+TO_EHG_PH!M47</f>
        <v>0</v>
      </c>
      <c r="N47" s="10">
        <f>TO_EHG_E!N47+TO_EHG_CHP!N47+TO_EHG_H!N47+TO_EHG_EDHP!N47+TO_EHG_EB!N47+TO_EHG_PH!N47</f>
        <v>0</v>
      </c>
      <c r="O47" s="10">
        <f>TO_EHG_E!O47+TO_EHG_CHP!O47+TO_EHG_H!O47+TO_EHG_EDHP!O47+TO_EHG_EB!O47+TO_EHG_PH!O47</f>
        <v>0</v>
      </c>
      <c r="P47" s="10">
        <f>TO_EHG_E!P47+TO_EHG_CHP!P47+TO_EHG_H!P47+TO_EHG_EDHP!P47+TO_EHG_EB!P47+TO_EHG_PH!P47</f>
        <v>0</v>
      </c>
      <c r="Q47" s="10">
        <f>TO_EHG_E!Q47+TO_EHG_CHP!Q47+TO_EHG_H!Q47+TO_EHG_EDHP!Q47+TO_EHG_EB!Q47+TO_EHG_PH!Q47</f>
        <v>0</v>
      </c>
      <c r="R47" s="10">
        <f>TO_EHG_E!R47+TO_EHG_CHP!R47+TO_EHG_H!R47+TO_EHG_EDHP!R47+TO_EHG_EB!R47+TO_EHG_PH!R47</f>
        <v>0</v>
      </c>
      <c r="S47" s="10">
        <f>TO_EHG_E!S47+TO_EHG_CHP!S47+TO_EHG_H!S47+TO_EHG_EDHP!S47+TO_EHG_EB!S47+TO_EHG_PH!S47</f>
        <v>0</v>
      </c>
      <c r="T47" s="10">
        <f>TO_EHG_E!T47+TO_EHG_CHP!T47+TO_EHG_H!T47+TO_EHG_EDHP!T47+TO_EHG_EB!T47+TO_EHG_PH!T47</f>
        <v>0</v>
      </c>
      <c r="U47" s="10">
        <f>TO_EHG_E!U47+TO_EHG_CHP!U47+TO_EHG_H!U47+TO_EHG_EDHP!U47+TO_EHG_EB!U47+TO_EHG_PH!U47</f>
        <v>0</v>
      </c>
      <c r="V47" s="10">
        <f>TO_EHG_E!V47+TO_EHG_CHP!V47+TO_EHG_H!V47+TO_EHG_EDHP!V47+TO_EHG_EB!V47+TO_EHG_PH!V47</f>
        <v>0</v>
      </c>
      <c r="W47" s="10">
        <f>TO_EHG_E!W47+TO_EHG_CHP!W47+TO_EHG_H!W47+TO_EHG_EDHP!W47+TO_EHG_EB!W47+TO_EHG_PH!W47</f>
        <v>0</v>
      </c>
      <c r="X47" s="10">
        <f>TO_EHG_E!X47+TO_EHG_CHP!X47+TO_EHG_H!X47+TO_EHG_EDHP!X47+TO_EHG_EB!X47+TO_EHG_PH!X47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TO_EHG_E!C48+TO_EHG_CHP!C48+TO_EHG_H!C48+TO_EHG_EDHP!C48+TO_EHG_EB!C48+TO_EHG_PH!C48</f>
        <v>0</v>
      </c>
      <c r="D48" s="10">
        <f>TO_EHG_E!D48+TO_EHG_CHP!D48+TO_EHG_H!D48+TO_EHG_EDHP!D48+TO_EHG_EB!D48+TO_EHG_PH!D48</f>
        <v>0</v>
      </c>
      <c r="E48" s="10">
        <f>TO_EHG_E!E48+TO_EHG_CHP!E48+TO_EHG_H!E48+TO_EHG_EDHP!E48+TO_EHG_EB!E48+TO_EHG_PH!E48</f>
        <v>0</v>
      </c>
      <c r="F48" s="10">
        <f>TO_EHG_E!F48+TO_EHG_CHP!F48+TO_EHG_H!F48+TO_EHG_EDHP!F48+TO_EHG_EB!F48+TO_EHG_PH!F48</f>
        <v>0</v>
      </c>
      <c r="G48" s="10">
        <f>TO_EHG_E!G48+TO_EHG_CHP!G48+TO_EHG_H!G48+TO_EHG_EDHP!G48+TO_EHG_EB!G48+TO_EHG_PH!G48</f>
        <v>0</v>
      </c>
      <c r="H48" s="10">
        <f>TO_EHG_E!H48+TO_EHG_CHP!H48+TO_EHG_H!H48+TO_EHG_EDHP!H48+TO_EHG_EB!H48+TO_EHG_PH!H48</f>
        <v>0</v>
      </c>
      <c r="I48" s="10">
        <f>TO_EHG_E!I48+TO_EHG_CHP!I48+TO_EHG_H!I48+TO_EHG_EDHP!I48+TO_EHG_EB!I48+TO_EHG_PH!I48</f>
        <v>0</v>
      </c>
      <c r="J48" s="10">
        <f>TO_EHG_E!J48+TO_EHG_CHP!J48+TO_EHG_H!J48+TO_EHG_EDHP!J48+TO_EHG_EB!J48+TO_EHG_PH!J48</f>
        <v>0</v>
      </c>
      <c r="K48" s="10">
        <f>TO_EHG_E!K48+TO_EHG_CHP!K48+TO_EHG_H!K48+TO_EHG_EDHP!K48+TO_EHG_EB!K48+TO_EHG_PH!K48</f>
        <v>0</v>
      </c>
      <c r="L48" s="10">
        <f>TO_EHG_E!L48+TO_EHG_CHP!L48+TO_EHG_H!L48+TO_EHG_EDHP!L48+TO_EHG_EB!L48+TO_EHG_PH!L48</f>
        <v>0</v>
      </c>
      <c r="M48" s="10">
        <f>TO_EHG_E!M48+TO_EHG_CHP!M48+TO_EHG_H!M48+TO_EHG_EDHP!M48+TO_EHG_EB!M48+TO_EHG_PH!M48</f>
        <v>0</v>
      </c>
      <c r="N48" s="10">
        <f>TO_EHG_E!N48+TO_EHG_CHP!N48+TO_EHG_H!N48+TO_EHG_EDHP!N48+TO_EHG_EB!N48+TO_EHG_PH!N48</f>
        <v>0</v>
      </c>
      <c r="O48" s="10">
        <f>TO_EHG_E!O48+TO_EHG_CHP!O48+TO_EHG_H!O48+TO_EHG_EDHP!O48+TO_EHG_EB!O48+TO_EHG_PH!O48</f>
        <v>0</v>
      </c>
      <c r="P48" s="10">
        <f>TO_EHG_E!P48+TO_EHG_CHP!P48+TO_EHG_H!P48+TO_EHG_EDHP!P48+TO_EHG_EB!P48+TO_EHG_PH!P48</f>
        <v>0</v>
      </c>
      <c r="Q48" s="10">
        <f>TO_EHG_E!Q48+TO_EHG_CHP!Q48+TO_EHG_H!Q48+TO_EHG_EDHP!Q48+TO_EHG_EB!Q48+TO_EHG_PH!Q48</f>
        <v>0</v>
      </c>
      <c r="R48" s="10">
        <f>TO_EHG_E!R48+TO_EHG_CHP!R48+TO_EHG_H!R48+TO_EHG_EDHP!R48+TO_EHG_EB!R48+TO_EHG_PH!R48</f>
        <v>0</v>
      </c>
      <c r="S48" s="10">
        <f>TO_EHG_E!S48+TO_EHG_CHP!S48+TO_EHG_H!S48+TO_EHG_EDHP!S48+TO_EHG_EB!S48+TO_EHG_PH!S48</f>
        <v>0</v>
      </c>
      <c r="T48" s="10">
        <f>TO_EHG_E!T48+TO_EHG_CHP!T48+TO_EHG_H!T48+TO_EHG_EDHP!T48+TO_EHG_EB!T48+TO_EHG_PH!T48</f>
        <v>0</v>
      </c>
      <c r="U48" s="10">
        <f>TO_EHG_E!U48+TO_EHG_CHP!U48+TO_EHG_H!U48+TO_EHG_EDHP!U48+TO_EHG_EB!U48+TO_EHG_PH!U48</f>
        <v>0</v>
      </c>
      <c r="V48" s="10">
        <f>TO_EHG_E!V48+TO_EHG_CHP!V48+TO_EHG_H!V48+TO_EHG_EDHP!V48+TO_EHG_EB!V48+TO_EHG_PH!V48</f>
        <v>0</v>
      </c>
      <c r="W48" s="10">
        <f>TO_EHG_E!W48+TO_EHG_CHP!W48+TO_EHG_H!W48+TO_EHG_EDHP!W48+TO_EHG_EB!W48+TO_EHG_PH!W48</f>
        <v>0</v>
      </c>
      <c r="X48" s="10">
        <f>TO_EHG_E!X48+TO_EHG_CHP!X48+TO_EHG_H!X48+TO_EHG_EDHP!X48+TO_EHG_EB!X48+TO_EHG_PH!X48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TO_EHG_E!C49+TO_EHG_CHP!C49+TO_EHG_H!C49+TO_EHG_EDHP!C49+TO_EHG_EB!C49+TO_EHG_PH!C49</f>
        <v>0</v>
      </c>
      <c r="D49" s="10">
        <f>TO_EHG_E!D49+TO_EHG_CHP!D49+TO_EHG_H!D49+TO_EHG_EDHP!D49+TO_EHG_EB!D49+TO_EHG_PH!D49</f>
        <v>0</v>
      </c>
      <c r="E49" s="10">
        <f>TO_EHG_E!E49+TO_EHG_CHP!E49+TO_EHG_H!E49+TO_EHG_EDHP!E49+TO_EHG_EB!E49+TO_EHG_PH!E49</f>
        <v>0</v>
      </c>
      <c r="F49" s="10">
        <f>TO_EHG_E!F49+TO_EHG_CHP!F49+TO_EHG_H!F49+TO_EHG_EDHP!F49+TO_EHG_EB!F49+TO_EHG_PH!F49</f>
        <v>0</v>
      </c>
      <c r="G49" s="10">
        <f>TO_EHG_E!G49+TO_EHG_CHP!G49+TO_EHG_H!G49+TO_EHG_EDHP!G49+TO_EHG_EB!G49+TO_EHG_PH!G49</f>
        <v>0</v>
      </c>
      <c r="H49" s="10">
        <f>TO_EHG_E!H49+TO_EHG_CHP!H49+TO_EHG_H!H49+TO_EHG_EDHP!H49+TO_EHG_EB!H49+TO_EHG_PH!H49</f>
        <v>0</v>
      </c>
      <c r="I49" s="10">
        <f>TO_EHG_E!I49+TO_EHG_CHP!I49+TO_EHG_H!I49+TO_EHG_EDHP!I49+TO_EHG_EB!I49+TO_EHG_PH!I49</f>
        <v>0</v>
      </c>
      <c r="J49" s="10">
        <f>TO_EHG_E!J49+TO_EHG_CHP!J49+TO_EHG_H!J49+TO_EHG_EDHP!J49+TO_EHG_EB!J49+TO_EHG_PH!J49</f>
        <v>0</v>
      </c>
      <c r="K49" s="10">
        <f>TO_EHG_E!K49+TO_EHG_CHP!K49+TO_EHG_H!K49+TO_EHG_EDHP!K49+TO_EHG_EB!K49+TO_EHG_PH!K49</f>
        <v>0</v>
      </c>
      <c r="L49" s="10">
        <f>TO_EHG_E!L49+TO_EHG_CHP!L49+TO_EHG_H!L49+TO_EHG_EDHP!L49+TO_EHG_EB!L49+TO_EHG_PH!L49</f>
        <v>0</v>
      </c>
      <c r="M49" s="10">
        <f>TO_EHG_E!M49+TO_EHG_CHP!M49+TO_EHG_H!M49+TO_EHG_EDHP!M49+TO_EHG_EB!M49+TO_EHG_PH!M49</f>
        <v>0</v>
      </c>
      <c r="N49" s="10">
        <f>TO_EHG_E!N49+TO_EHG_CHP!N49+TO_EHG_H!N49+TO_EHG_EDHP!N49+TO_EHG_EB!N49+TO_EHG_PH!N49</f>
        <v>0</v>
      </c>
      <c r="O49" s="10">
        <f>TO_EHG_E!O49+TO_EHG_CHP!O49+TO_EHG_H!O49+TO_EHG_EDHP!O49+TO_EHG_EB!O49+TO_EHG_PH!O49</f>
        <v>0</v>
      </c>
      <c r="P49" s="10">
        <f>TO_EHG_E!P49+TO_EHG_CHP!P49+TO_EHG_H!P49+TO_EHG_EDHP!P49+TO_EHG_EB!P49+TO_EHG_PH!P49</f>
        <v>0</v>
      </c>
      <c r="Q49" s="10">
        <f>TO_EHG_E!Q49+TO_EHG_CHP!Q49+TO_EHG_H!Q49+TO_EHG_EDHP!Q49+TO_EHG_EB!Q49+TO_EHG_PH!Q49</f>
        <v>0</v>
      </c>
      <c r="R49" s="10">
        <f>TO_EHG_E!R49+TO_EHG_CHP!R49+TO_EHG_H!R49+TO_EHG_EDHP!R49+TO_EHG_EB!R49+TO_EHG_PH!R49</f>
        <v>0</v>
      </c>
      <c r="S49" s="10">
        <f>TO_EHG_E!S49+TO_EHG_CHP!S49+TO_EHG_H!S49+TO_EHG_EDHP!S49+TO_EHG_EB!S49+TO_EHG_PH!S49</f>
        <v>0</v>
      </c>
      <c r="T49" s="10">
        <f>TO_EHG_E!T49+TO_EHG_CHP!T49+TO_EHG_H!T49+TO_EHG_EDHP!T49+TO_EHG_EB!T49+TO_EHG_PH!T49</f>
        <v>0</v>
      </c>
      <c r="U49" s="10">
        <f>TO_EHG_E!U49+TO_EHG_CHP!U49+TO_EHG_H!U49+TO_EHG_EDHP!U49+TO_EHG_EB!U49+TO_EHG_PH!U49</f>
        <v>0</v>
      </c>
      <c r="V49" s="10">
        <f>TO_EHG_E!V49+TO_EHG_CHP!V49+TO_EHG_H!V49+TO_EHG_EDHP!V49+TO_EHG_EB!V49+TO_EHG_PH!V49</f>
        <v>0</v>
      </c>
      <c r="W49" s="10">
        <f>TO_EHG_E!W49+TO_EHG_CHP!W49+TO_EHG_H!W49+TO_EHG_EDHP!W49+TO_EHG_EB!W49+TO_EHG_PH!W49</f>
        <v>0</v>
      </c>
      <c r="X49" s="10">
        <f>TO_EHG_E!X49+TO_EHG_CHP!X49+TO_EHG_H!X49+TO_EHG_EDHP!X49+TO_EHG_EB!X49+TO_EHG_PH!X49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TO_EHG_E!C50+TO_EHG_CHP!C50+TO_EHG_H!C50+TO_EHG_EDHP!C50+TO_EHG_EB!C50+TO_EHG_PH!C50</f>
        <v>0</v>
      </c>
      <c r="D50" s="10">
        <f>TO_EHG_E!D50+TO_EHG_CHP!D50+TO_EHG_H!D50+TO_EHG_EDHP!D50+TO_EHG_EB!D50+TO_EHG_PH!D50</f>
        <v>0</v>
      </c>
      <c r="E50" s="10">
        <f>TO_EHG_E!E50+TO_EHG_CHP!E50+TO_EHG_H!E50+TO_EHG_EDHP!E50+TO_EHG_EB!E50+TO_EHG_PH!E50</f>
        <v>0</v>
      </c>
      <c r="F50" s="10">
        <f>TO_EHG_E!F50+TO_EHG_CHP!F50+TO_EHG_H!F50+TO_EHG_EDHP!F50+TO_EHG_EB!F50+TO_EHG_PH!F50</f>
        <v>0</v>
      </c>
      <c r="G50" s="10">
        <f>TO_EHG_E!G50+TO_EHG_CHP!G50+TO_EHG_H!G50+TO_EHG_EDHP!G50+TO_EHG_EB!G50+TO_EHG_PH!G50</f>
        <v>0</v>
      </c>
      <c r="H50" s="10">
        <f>TO_EHG_E!H50+TO_EHG_CHP!H50+TO_EHG_H!H50+TO_EHG_EDHP!H50+TO_EHG_EB!H50+TO_EHG_PH!H50</f>
        <v>0</v>
      </c>
      <c r="I50" s="10">
        <f>TO_EHG_E!I50+TO_EHG_CHP!I50+TO_EHG_H!I50+TO_EHG_EDHP!I50+TO_EHG_EB!I50+TO_EHG_PH!I50</f>
        <v>0</v>
      </c>
      <c r="J50" s="10">
        <f>TO_EHG_E!J50+TO_EHG_CHP!J50+TO_EHG_H!J50+TO_EHG_EDHP!J50+TO_EHG_EB!J50+TO_EHG_PH!J50</f>
        <v>0</v>
      </c>
      <c r="K50" s="10">
        <f>TO_EHG_E!K50+TO_EHG_CHP!K50+TO_EHG_H!K50+TO_EHG_EDHP!K50+TO_EHG_EB!K50+TO_EHG_PH!K50</f>
        <v>0</v>
      </c>
      <c r="L50" s="10">
        <f>TO_EHG_E!L50+TO_EHG_CHP!L50+TO_EHG_H!L50+TO_EHG_EDHP!L50+TO_EHG_EB!L50+TO_EHG_PH!L50</f>
        <v>0</v>
      </c>
      <c r="M50" s="10">
        <f>TO_EHG_E!M50+TO_EHG_CHP!M50+TO_EHG_H!M50+TO_EHG_EDHP!M50+TO_EHG_EB!M50+TO_EHG_PH!M50</f>
        <v>0</v>
      </c>
      <c r="N50" s="10">
        <f>TO_EHG_E!N50+TO_EHG_CHP!N50+TO_EHG_H!N50+TO_EHG_EDHP!N50+TO_EHG_EB!N50+TO_EHG_PH!N50</f>
        <v>0</v>
      </c>
      <c r="O50" s="10">
        <f>TO_EHG_E!O50+TO_EHG_CHP!O50+TO_EHG_H!O50+TO_EHG_EDHP!O50+TO_EHG_EB!O50+TO_EHG_PH!O50</f>
        <v>0</v>
      </c>
      <c r="P50" s="10">
        <f>TO_EHG_E!P50+TO_EHG_CHP!P50+TO_EHG_H!P50+TO_EHG_EDHP!P50+TO_EHG_EB!P50+TO_EHG_PH!P50</f>
        <v>0</v>
      </c>
      <c r="Q50" s="10">
        <f>TO_EHG_E!Q50+TO_EHG_CHP!Q50+TO_EHG_H!Q50+TO_EHG_EDHP!Q50+TO_EHG_EB!Q50+TO_EHG_PH!Q50</f>
        <v>0</v>
      </c>
      <c r="R50" s="10">
        <f>TO_EHG_E!R50+TO_EHG_CHP!R50+TO_EHG_H!R50+TO_EHG_EDHP!R50+TO_EHG_EB!R50+TO_EHG_PH!R50</f>
        <v>0</v>
      </c>
      <c r="S50" s="10">
        <f>TO_EHG_E!S50+TO_EHG_CHP!S50+TO_EHG_H!S50+TO_EHG_EDHP!S50+TO_EHG_EB!S50+TO_EHG_PH!S50</f>
        <v>0</v>
      </c>
      <c r="T50" s="10">
        <f>TO_EHG_E!T50+TO_EHG_CHP!T50+TO_EHG_H!T50+TO_EHG_EDHP!T50+TO_EHG_EB!T50+TO_EHG_PH!T50</f>
        <v>0</v>
      </c>
      <c r="U50" s="10">
        <f>TO_EHG_E!U50+TO_EHG_CHP!U50+TO_EHG_H!U50+TO_EHG_EDHP!U50+TO_EHG_EB!U50+TO_EHG_PH!U50</f>
        <v>0</v>
      </c>
      <c r="V50" s="10">
        <f>TO_EHG_E!V50+TO_EHG_CHP!V50+TO_EHG_H!V50+TO_EHG_EDHP!V50+TO_EHG_EB!V50+TO_EHG_PH!V50</f>
        <v>0</v>
      </c>
      <c r="W50" s="10">
        <f>TO_EHG_E!W50+TO_EHG_CHP!W50+TO_EHG_H!W50+TO_EHG_EDHP!W50+TO_EHG_EB!W50+TO_EHG_PH!W50</f>
        <v>0</v>
      </c>
      <c r="X50" s="10">
        <f>TO_EHG_E!X50+TO_EHG_CHP!X50+TO_EHG_H!X50+TO_EHG_EDHP!X50+TO_EHG_EB!X50+TO_EHG_PH!X50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TO_EHG_E!C51+TO_EHG_CHP!C51+TO_EHG_H!C51+TO_EHG_EDHP!C51+TO_EHG_EB!C51+TO_EHG_PH!C51</f>
        <v>0</v>
      </c>
      <c r="D51" s="37">
        <f>TO_EHG_E!D51+TO_EHG_CHP!D51+TO_EHG_H!D51+TO_EHG_EDHP!D51+TO_EHG_EB!D51+TO_EHG_PH!D51</f>
        <v>0</v>
      </c>
      <c r="E51" s="37">
        <f>TO_EHG_E!E51+TO_EHG_CHP!E51+TO_EHG_H!E51+TO_EHG_EDHP!E51+TO_EHG_EB!E51+TO_EHG_PH!E51</f>
        <v>0</v>
      </c>
      <c r="F51" s="37">
        <f>TO_EHG_E!F51+TO_EHG_CHP!F51+TO_EHG_H!F51+TO_EHG_EDHP!F51+TO_EHG_EB!F51+TO_EHG_PH!F51</f>
        <v>0</v>
      </c>
      <c r="G51" s="37">
        <f>TO_EHG_E!G51+TO_EHG_CHP!G51+TO_EHG_H!G51+TO_EHG_EDHP!G51+TO_EHG_EB!G51+TO_EHG_PH!G51</f>
        <v>0</v>
      </c>
      <c r="H51" s="37">
        <f>TO_EHG_E!H51+TO_EHG_CHP!H51+TO_EHG_H!H51+TO_EHG_EDHP!H51+TO_EHG_EB!H51+TO_EHG_PH!H51</f>
        <v>0</v>
      </c>
      <c r="I51" s="37">
        <f>TO_EHG_E!I51+TO_EHG_CHP!I51+TO_EHG_H!I51+TO_EHG_EDHP!I51+TO_EHG_EB!I51+TO_EHG_PH!I51</f>
        <v>0</v>
      </c>
      <c r="J51" s="37">
        <f>TO_EHG_E!J51+TO_EHG_CHP!J51+TO_EHG_H!J51+TO_EHG_EDHP!J51+TO_EHG_EB!J51+TO_EHG_PH!J51</f>
        <v>0</v>
      </c>
      <c r="K51" s="37">
        <f>TO_EHG_E!K51+TO_EHG_CHP!K51+TO_EHG_H!K51+TO_EHG_EDHP!K51+TO_EHG_EB!K51+TO_EHG_PH!K51</f>
        <v>0</v>
      </c>
      <c r="L51" s="37">
        <f>TO_EHG_E!L51+TO_EHG_CHP!L51+TO_EHG_H!L51+TO_EHG_EDHP!L51+TO_EHG_EB!L51+TO_EHG_PH!L51</f>
        <v>0</v>
      </c>
      <c r="M51" s="37">
        <f>TO_EHG_E!M51+TO_EHG_CHP!M51+TO_EHG_H!M51+TO_EHG_EDHP!M51+TO_EHG_EB!M51+TO_EHG_PH!M51</f>
        <v>0</v>
      </c>
      <c r="N51" s="37">
        <f>TO_EHG_E!N51+TO_EHG_CHP!N51+TO_EHG_H!N51+TO_EHG_EDHP!N51+TO_EHG_EB!N51+TO_EHG_PH!N51</f>
        <v>0</v>
      </c>
      <c r="O51" s="37">
        <f>TO_EHG_E!O51+TO_EHG_CHP!O51+TO_EHG_H!O51+TO_EHG_EDHP!O51+TO_EHG_EB!O51+TO_EHG_PH!O51</f>
        <v>0</v>
      </c>
      <c r="P51" s="37">
        <f>TO_EHG_E!P51+TO_EHG_CHP!P51+TO_EHG_H!P51+TO_EHG_EDHP!P51+TO_EHG_EB!P51+TO_EHG_PH!P51</f>
        <v>0</v>
      </c>
      <c r="Q51" s="37">
        <f>TO_EHG_E!Q51+TO_EHG_CHP!Q51+TO_EHG_H!Q51+TO_EHG_EDHP!Q51+TO_EHG_EB!Q51+TO_EHG_PH!Q51</f>
        <v>0</v>
      </c>
      <c r="R51" s="37">
        <f>TO_EHG_E!R51+TO_EHG_CHP!R51+TO_EHG_H!R51+TO_EHG_EDHP!R51+TO_EHG_EB!R51+TO_EHG_PH!R51</f>
        <v>0</v>
      </c>
      <c r="S51" s="37">
        <f>TO_EHG_E!S51+TO_EHG_CHP!S51+TO_EHG_H!S51+TO_EHG_EDHP!S51+TO_EHG_EB!S51+TO_EHG_PH!S51</f>
        <v>0</v>
      </c>
      <c r="T51" s="37">
        <f>TO_EHG_E!T51+TO_EHG_CHP!T51+TO_EHG_H!T51+TO_EHG_EDHP!T51+TO_EHG_EB!T51+TO_EHG_PH!T51</f>
        <v>0</v>
      </c>
      <c r="U51" s="37">
        <f>TO_EHG_E!U51+TO_EHG_CHP!U51+TO_EHG_H!U51+TO_EHG_EDHP!U51+TO_EHG_EB!U51+TO_EHG_PH!U51</f>
        <v>0</v>
      </c>
      <c r="V51" s="37">
        <f>TO_EHG_E!V51+TO_EHG_CHP!V51+TO_EHG_H!V51+TO_EHG_EDHP!V51+TO_EHG_EB!V51+TO_EHG_PH!V51</f>
        <v>0</v>
      </c>
      <c r="W51" s="37">
        <f>TO_EHG_E!W51+TO_EHG_CHP!W51+TO_EHG_H!W51+TO_EHG_EDHP!W51+TO_EHG_EB!W51+TO_EHG_PH!W51</f>
        <v>0</v>
      </c>
      <c r="X51" s="37">
        <f>TO_EHG_E!X51+TO_EHG_CHP!X51+TO_EHG_H!X51+TO_EHG_EDHP!X51+TO_EHG_EB!X51+TO_EHG_PH!X51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TO_EHG_E!C53+TO_EHG_CHP!C53+TO_EHG_H!C53+TO_EHG_EDHP!C53+TO_EHG_EB!C53+TO_EHG_PH!C53</f>
        <v>0</v>
      </c>
      <c r="D53" s="10">
        <f>TO_EHG_E!D53+TO_EHG_CHP!D53+TO_EHG_H!D53+TO_EHG_EDHP!D53+TO_EHG_EB!D53+TO_EHG_PH!D53</f>
        <v>0</v>
      </c>
      <c r="E53" s="10">
        <f>TO_EHG_E!E53+TO_EHG_CHP!E53+TO_EHG_H!E53+TO_EHG_EDHP!E53+TO_EHG_EB!E53+TO_EHG_PH!E53</f>
        <v>0</v>
      </c>
      <c r="F53" s="10">
        <f>TO_EHG_E!F53+TO_EHG_CHP!F53+TO_EHG_H!F53+TO_EHG_EDHP!F53+TO_EHG_EB!F53+TO_EHG_PH!F53</f>
        <v>0</v>
      </c>
      <c r="G53" s="10">
        <f>TO_EHG_E!G53+TO_EHG_CHP!G53+TO_EHG_H!G53+TO_EHG_EDHP!G53+TO_EHG_EB!G53+TO_EHG_PH!G53</f>
        <v>0</v>
      </c>
      <c r="H53" s="10">
        <f>TO_EHG_E!H53+TO_EHG_CHP!H53+TO_EHG_H!H53+TO_EHG_EDHP!H53+TO_EHG_EB!H53+TO_EHG_PH!H53</f>
        <v>0</v>
      </c>
      <c r="I53" s="10">
        <f>TO_EHG_E!I53+TO_EHG_CHP!I53+TO_EHG_H!I53+TO_EHG_EDHP!I53+TO_EHG_EB!I53+TO_EHG_PH!I53</f>
        <v>0</v>
      </c>
      <c r="J53" s="10">
        <f>TO_EHG_E!J53+TO_EHG_CHP!J53+TO_EHG_H!J53+TO_EHG_EDHP!J53+TO_EHG_EB!J53+TO_EHG_PH!J53</f>
        <v>0</v>
      </c>
      <c r="K53" s="10">
        <f>TO_EHG_E!K53+TO_EHG_CHP!K53+TO_EHG_H!K53+TO_EHG_EDHP!K53+TO_EHG_EB!K53+TO_EHG_PH!K53</f>
        <v>0</v>
      </c>
      <c r="L53" s="10">
        <f>TO_EHG_E!L53+TO_EHG_CHP!L53+TO_EHG_H!L53+TO_EHG_EDHP!L53+TO_EHG_EB!L53+TO_EHG_PH!L53</f>
        <v>0</v>
      </c>
      <c r="M53" s="10">
        <f>TO_EHG_E!M53+TO_EHG_CHP!M53+TO_EHG_H!M53+TO_EHG_EDHP!M53+TO_EHG_EB!M53+TO_EHG_PH!M53</f>
        <v>0</v>
      </c>
      <c r="N53" s="10">
        <f>TO_EHG_E!N53+TO_EHG_CHP!N53+TO_EHG_H!N53+TO_EHG_EDHP!N53+TO_EHG_EB!N53+TO_EHG_PH!N53</f>
        <v>0</v>
      </c>
      <c r="O53" s="10">
        <f>TO_EHG_E!O53+TO_EHG_CHP!O53+TO_EHG_H!O53+TO_EHG_EDHP!O53+TO_EHG_EB!O53+TO_EHG_PH!O53</f>
        <v>0</v>
      </c>
      <c r="P53" s="10">
        <f>TO_EHG_E!P53+TO_EHG_CHP!P53+TO_EHG_H!P53+TO_EHG_EDHP!P53+TO_EHG_EB!P53+TO_EHG_PH!P53</f>
        <v>0</v>
      </c>
      <c r="Q53" s="10">
        <f>TO_EHG_E!Q53+TO_EHG_CHP!Q53+TO_EHG_H!Q53+TO_EHG_EDHP!Q53+TO_EHG_EB!Q53+TO_EHG_PH!Q53</f>
        <v>0</v>
      </c>
      <c r="R53" s="10">
        <f>TO_EHG_E!R53+TO_EHG_CHP!R53+TO_EHG_H!R53+TO_EHG_EDHP!R53+TO_EHG_EB!R53+TO_EHG_PH!R53</f>
        <v>0</v>
      </c>
      <c r="S53" s="10">
        <f>TO_EHG_E!S53+TO_EHG_CHP!S53+TO_EHG_H!S53+TO_EHG_EDHP!S53+TO_EHG_EB!S53+TO_EHG_PH!S53</f>
        <v>0</v>
      </c>
      <c r="T53" s="10">
        <f>TO_EHG_E!T53+TO_EHG_CHP!T53+TO_EHG_H!T53+TO_EHG_EDHP!T53+TO_EHG_EB!T53+TO_EHG_PH!T53</f>
        <v>0</v>
      </c>
      <c r="U53" s="10">
        <f>TO_EHG_E!U53+TO_EHG_CHP!U53+TO_EHG_H!U53+TO_EHG_EDHP!U53+TO_EHG_EB!U53+TO_EHG_PH!U53</f>
        <v>0</v>
      </c>
      <c r="V53" s="10">
        <f>TO_EHG_E!V53+TO_EHG_CHP!V53+TO_EHG_H!V53+TO_EHG_EDHP!V53+TO_EHG_EB!V53+TO_EHG_PH!V53</f>
        <v>0</v>
      </c>
      <c r="W53" s="10">
        <f>TO_EHG_E!W53+TO_EHG_CHP!W53+TO_EHG_H!W53+TO_EHG_EDHP!W53+TO_EHG_EB!W53+TO_EHG_PH!W53</f>
        <v>0</v>
      </c>
      <c r="X53" s="10">
        <f>TO_EHG_E!X53+TO_EHG_CHP!X53+TO_EHG_H!X53+TO_EHG_EDHP!X53+TO_EHG_EB!X53+TO_EHG_PH!X53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TO_EHG_E!C54+TO_EHG_CHP!C54+TO_EHG_H!C54+TO_EHG_EDHP!C54+TO_EHG_EB!C54+TO_EHG_PH!C54</f>
        <v>0</v>
      </c>
      <c r="D54" s="10">
        <f>TO_EHG_E!D54+TO_EHG_CHP!D54+TO_EHG_H!D54+TO_EHG_EDHP!D54+TO_EHG_EB!D54+TO_EHG_PH!D54</f>
        <v>0</v>
      </c>
      <c r="E54" s="10">
        <f>TO_EHG_E!E54+TO_EHG_CHP!E54+TO_EHG_H!E54+TO_EHG_EDHP!E54+TO_EHG_EB!E54+TO_EHG_PH!E54</f>
        <v>0</v>
      </c>
      <c r="F54" s="10">
        <f>TO_EHG_E!F54+TO_EHG_CHP!F54+TO_EHG_H!F54+TO_EHG_EDHP!F54+TO_EHG_EB!F54+TO_EHG_PH!F54</f>
        <v>0</v>
      </c>
      <c r="G54" s="10">
        <f>TO_EHG_E!G54+TO_EHG_CHP!G54+TO_EHG_H!G54+TO_EHG_EDHP!G54+TO_EHG_EB!G54+TO_EHG_PH!G54</f>
        <v>0</v>
      </c>
      <c r="H54" s="10">
        <f>TO_EHG_E!H54+TO_EHG_CHP!H54+TO_EHG_H!H54+TO_EHG_EDHP!H54+TO_EHG_EB!H54+TO_EHG_PH!H54</f>
        <v>0</v>
      </c>
      <c r="I54" s="10">
        <f>TO_EHG_E!I54+TO_EHG_CHP!I54+TO_EHG_H!I54+TO_EHG_EDHP!I54+TO_EHG_EB!I54+TO_EHG_PH!I54</f>
        <v>0</v>
      </c>
      <c r="J54" s="10">
        <f>TO_EHG_E!J54+TO_EHG_CHP!J54+TO_EHG_H!J54+TO_EHG_EDHP!J54+TO_EHG_EB!J54+TO_EHG_PH!J54</f>
        <v>0</v>
      </c>
      <c r="K54" s="10">
        <f>TO_EHG_E!K54+TO_EHG_CHP!K54+TO_EHG_H!K54+TO_EHG_EDHP!K54+TO_EHG_EB!K54+TO_EHG_PH!K54</f>
        <v>0</v>
      </c>
      <c r="L54" s="10">
        <f>TO_EHG_E!L54+TO_EHG_CHP!L54+TO_EHG_H!L54+TO_EHG_EDHP!L54+TO_EHG_EB!L54+TO_EHG_PH!L54</f>
        <v>0</v>
      </c>
      <c r="M54" s="10">
        <f>TO_EHG_E!M54+TO_EHG_CHP!M54+TO_EHG_H!M54+TO_EHG_EDHP!M54+TO_EHG_EB!M54+TO_EHG_PH!M54</f>
        <v>0</v>
      </c>
      <c r="N54" s="10">
        <f>TO_EHG_E!N54+TO_EHG_CHP!N54+TO_EHG_H!N54+TO_EHG_EDHP!N54+TO_EHG_EB!N54+TO_EHG_PH!N54</f>
        <v>0</v>
      </c>
      <c r="O54" s="10">
        <f>TO_EHG_E!O54+TO_EHG_CHP!O54+TO_EHG_H!O54+TO_EHG_EDHP!O54+TO_EHG_EB!O54+TO_EHG_PH!O54</f>
        <v>0</v>
      </c>
      <c r="P54" s="10">
        <f>TO_EHG_E!P54+TO_EHG_CHP!P54+TO_EHG_H!P54+TO_EHG_EDHP!P54+TO_EHG_EB!P54+TO_EHG_PH!P54</f>
        <v>0</v>
      </c>
      <c r="Q54" s="10">
        <f>TO_EHG_E!Q54+TO_EHG_CHP!Q54+TO_EHG_H!Q54+TO_EHG_EDHP!Q54+TO_EHG_EB!Q54+TO_EHG_PH!Q54</f>
        <v>0</v>
      </c>
      <c r="R54" s="10">
        <f>TO_EHG_E!R54+TO_EHG_CHP!R54+TO_EHG_H!R54+TO_EHG_EDHP!R54+TO_EHG_EB!R54+TO_EHG_PH!R54</f>
        <v>0</v>
      </c>
      <c r="S54" s="10">
        <f>TO_EHG_E!S54+TO_EHG_CHP!S54+TO_EHG_H!S54+TO_EHG_EDHP!S54+TO_EHG_EB!S54+TO_EHG_PH!S54</f>
        <v>0</v>
      </c>
      <c r="T54" s="10">
        <f>TO_EHG_E!T54+TO_EHG_CHP!T54+TO_EHG_H!T54+TO_EHG_EDHP!T54+TO_EHG_EB!T54+TO_EHG_PH!T54</f>
        <v>0</v>
      </c>
      <c r="U54" s="10">
        <f>TO_EHG_E!U54+TO_EHG_CHP!U54+TO_EHG_H!U54+TO_EHG_EDHP!U54+TO_EHG_EB!U54+TO_EHG_PH!U54</f>
        <v>0</v>
      </c>
      <c r="V54" s="10">
        <f>TO_EHG_E!V54+TO_EHG_CHP!V54+TO_EHG_H!V54+TO_EHG_EDHP!V54+TO_EHG_EB!V54+TO_EHG_PH!V54</f>
        <v>0</v>
      </c>
      <c r="W54" s="10">
        <f>TO_EHG_E!W54+TO_EHG_CHP!W54+TO_EHG_H!W54+TO_EHG_EDHP!W54+TO_EHG_EB!W54+TO_EHG_PH!W54</f>
        <v>0</v>
      </c>
      <c r="X54" s="10">
        <f>TO_EHG_E!X54+TO_EHG_CHP!X54+TO_EHG_H!X54+TO_EHG_EDHP!X54+TO_EHG_EB!X54+TO_EHG_PH!X54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TO_EHG_E!C55+TO_EHG_CHP!C55+TO_EHG_H!C55+TO_EHG_EDHP!C55+TO_EHG_EB!C55+TO_EHG_PH!C55</f>
        <v>0</v>
      </c>
      <c r="D55" s="10">
        <f>TO_EHG_E!D55+TO_EHG_CHP!D55+TO_EHG_H!D55+TO_EHG_EDHP!D55+TO_EHG_EB!D55+TO_EHG_PH!D55</f>
        <v>0</v>
      </c>
      <c r="E55" s="10">
        <f>TO_EHG_E!E55+TO_EHG_CHP!E55+TO_EHG_H!E55+TO_EHG_EDHP!E55+TO_EHG_EB!E55+TO_EHG_PH!E55</f>
        <v>0</v>
      </c>
      <c r="F55" s="10">
        <f>TO_EHG_E!F55+TO_EHG_CHP!F55+TO_EHG_H!F55+TO_EHG_EDHP!F55+TO_EHG_EB!F55+TO_EHG_PH!F55</f>
        <v>0</v>
      </c>
      <c r="G55" s="10">
        <f>TO_EHG_E!G55+TO_EHG_CHP!G55+TO_EHG_H!G55+TO_EHG_EDHP!G55+TO_EHG_EB!G55+TO_EHG_PH!G55</f>
        <v>0</v>
      </c>
      <c r="H55" s="10">
        <f>TO_EHG_E!H55+TO_EHG_CHP!H55+TO_EHG_H!H55+TO_EHG_EDHP!H55+TO_EHG_EB!H55+TO_EHG_PH!H55</f>
        <v>0</v>
      </c>
      <c r="I55" s="10">
        <f>TO_EHG_E!I55+TO_EHG_CHP!I55+TO_EHG_H!I55+TO_EHG_EDHP!I55+TO_EHG_EB!I55+TO_EHG_PH!I55</f>
        <v>0</v>
      </c>
      <c r="J55" s="10">
        <f>TO_EHG_E!J55+TO_EHG_CHP!J55+TO_EHG_H!J55+TO_EHG_EDHP!J55+TO_EHG_EB!J55+TO_EHG_PH!J55</f>
        <v>0</v>
      </c>
      <c r="K55" s="10">
        <f>TO_EHG_E!K55+TO_EHG_CHP!K55+TO_EHG_H!K55+TO_EHG_EDHP!K55+TO_EHG_EB!K55+TO_EHG_PH!K55</f>
        <v>0</v>
      </c>
      <c r="L55" s="10">
        <f>TO_EHG_E!L55+TO_EHG_CHP!L55+TO_EHG_H!L55+TO_EHG_EDHP!L55+TO_EHG_EB!L55+TO_EHG_PH!L55</f>
        <v>0</v>
      </c>
      <c r="M55" s="10">
        <f>TO_EHG_E!M55+TO_EHG_CHP!M55+TO_EHG_H!M55+TO_EHG_EDHP!M55+TO_EHG_EB!M55+TO_EHG_PH!M55</f>
        <v>0</v>
      </c>
      <c r="N55" s="10">
        <f>TO_EHG_E!N55+TO_EHG_CHP!N55+TO_EHG_H!N55+TO_EHG_EDHP!N55+TO_EHG_EB!N55+TO_EHG_PH!N55</f>
        <v>0</v>
      </c>
      <c r="O55" s="10">
        <f>TO_EHG_E!O55+TO_EHG_CHP!O55+TO_EHG_H!O55+TO_EHG_EDHP!O55+TO_EHG_EB!O55+TO_EHG_PH!O55</f>
        <v>0</v>
      </c>
      <c r="P55" s="10">
        <f>TO_EHG_E!P55+TO_EHG_CHP!P55+TO_EHG_H!P55+TO_EHG_EDHP!P55+TO_EHG_EB!P55+TO_EHG_PH!P55</f>
        <v>0</v>
      </c>
      <c r="Q55" s="10">
        <f>TO_EHG_E!Q55+TO_EHG_CHP!Q55+TO_EHG_H!Q55+TO_EHG_EDHP!Q55+TO_EHG_EB!Q55+TO_EHG_PH!Q55</f>
        <v>0</v>
      </c>
      <c r="R55" s="10">
        <f>TO_EHG_E!R55+TO_EHG_CHP!R55+TO_EHG_H!R55+TO_EHG_EDHP!R55+TO_EHG_EB!R55+TO_EHG_PH!R55</f>
        <v>0</v>
      </c>
      <c r="S55" s="10">
        <f>TO_EHG_E!S55+TO_EHG_CHP!S55+TO_EHG_H!S55+TO_EHG_EDHP!S55+TO_EHG_EB!S55+TO_EHG_PH!S55</f>
        <v>0</v>
      </c>
      <c r="T55" s="10">
        <f>TO_EHG_E!T55+TO_EHG_CHP!T55+TO_EHG_H!T55+TO_EHG_EDHP!T55+TO_EHG_EB!T55+TO_EHG_PH!T55</f>
        <v>0</v>
      </c>
      <c r="U55" s="10">
        <f>TO_EHG_E!U55+TO_EHG_CHP!U55+TO_EHG_H!U55+TO_EHG_EDHP!U55+TO_EHG_EB!U55+TO_EHG_PH!U55</f>
        <v>0</v>
      </c>
      <c r="V55" s="10">
        <f>TO_EHG_E!V55+TO_EHG_CHP!V55+TO_EHG_H!V55+TO_EHG_EDHP!V55+TO_EHG_EB!V55+TO_EHG_PH!V55</f>
        <v>0</v>
      </c>
      <c r="W55" s="10">
        <f>TO_EHG_E!W55+TO_EHG_CHP!W55+TO_EHG_H!W55+TO_EHG_EDHP!W55+TO_EHG_EB!W55+TO_EHG_PH!W55</f>
        <v>0</v>
      </c>
      <c r="X55" s="10">
        <f>TO_EHG_E!X55+TO_EHG_CHP!X55+TO_EHG_H!X55+TO_EHG_EDHP!X55+TO_EHG_EB!X55+TO_EHG_PH!X55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TO_EHG_E!C56+TO_EHG_CHP!C56+TO_EHG_H!C56+TO_EHG_EDHP!C56+TO_EHG_EB!C56+TO_EHG_PH!C56</f>
        <v>0</v>
      </c>
      <c r="D56" s="10">
        <f>TO_EHG_E!D56+TO_EHG_CHP!D56+TO_EHG_H!D56+TO_EHG_EDHP!D56+TO_EHG_EB!D56+TO_EHG_PH!D56</f>
        <v>0</v>
      </c>
      <c r="E56" s="10">
        <f>TO_EHG_E!E56+TO_EHG_CHP!E56+TO_EHG_H!E56+TO_EHG_EDHP!E56+TO_EHG_EB!E56+TO_EHG_PH!E56</f>
        <v>0</v>
      </c>
      <c r="F56" s="10">
        <f>TO_EHG_E!F56+TO_EHG_CHP!F56+TO_EHG_H!F56+TO_EHG_EDHP!F56+TO_EHG_EB!F56+TO_EHG_PH!F56</f>
        <v>0</v>
      </c>
      <c r="G56" s="10">
        <f>TO_EHG_E!G56+TO_EHG_CHP!G56+TO_EHG_H!G56+TO_EHG_EDHP!G56+TO_EHG_EB!G56+TO_EHG_PH!G56</f>
        <v>0</v>
      </c>
      <c r="H56" s="10">
        <f>TO_EHG_E!H56+TO_EHG_CHP!H56+TO_EHG_H!H56+TO_EHG_EDHP!H56+TO_EHG_EB!H56+TO_EHG_PH!H56</f>
        <v>0</v>
      </c>
      <c r="I56" s="10">
        <f>TO_EHG_E!I56+TO_EHG_CHP!I56+TO_EHG_H!I56+TO_EHG_EDHP!I56+TO_EHG_EB!I56+TO_EHG_PH!I56</f>
        <v>0</v>
      </c>
      <c r="J56" s="10">
        <f>TO_EHG_E!J56+TO_EHG_CHP!J56+TO_EHG_H!J56+TO_EHG_EDHP!J56+TO_EHG_EB!J56+TO_EHG_PH!J56</f>
        <v>0</v>
      </c>
      <c r="K56" s="10">
        <f>TO_EHG_E!K56+TO_EHG_CHP!K56+TO_EHG_H!K56+TO_EHG_EDHP!K56+TO_EHG_EB!K56+TO_EHG_PH!K56</f>
        <v>0</v>
      </c>
      <c r="L56" s="10">
        <f>TO_EHG_E!L56+TO_EHG_CHP!L56+TO_EHG_H!L56+TO_EHG_EDHP!L56+TO_EHG_EB!L56+TO_EHG_PH!L56</f>
        <v>0</v>
      </c>
      <c r="M56" s="10">
        <f>TO_EHG_E!M56+TO_EHG_CHP!M56+TO_EHG_H!M56+TO_EHG_EDHP!M56+TO_EHG_EB!M56+TO_EHG_PH!M56</f>
        <v>0</v>
      </c>
      <c r="N56" s="10">
        <f>TO_EHG_E!N56+TO_EHG_CHP!N56+TO_EHG_H!N56+TO_EHG_EDHP!N56+TO_EHG_EB!N56+TO_EHG_PH!N56</f>
        <v>0</v>
      </c>
      <c r="O56" s="10">
        <f>TO_EHG_E!O56+TO_EHG_CHP!O56+TO_EHG_H!O56+TO_EHG_EDHP!O56+TO_EHG_EB!O56+TO_EHG_PH!O56</f>
        <v>0</v>
      </c>
      <c r="P56" s="10">
        <f>TO_EHG_E!P56+TO_EHG_CHP!P56+TO_EHG_H!P56+TO_EHG_EDHP!P56+TO_EHG_EB!P56+TO_EHG_PH!P56</f>
        <v>0</v>
      </c>
      <c r="Q56" s="10">
        <f>TO_EHG_E!Q56+TO_EHG_CHP!Q56+TO_EHG_H!Q56+TO_EHG_EDHP!Q56+TO_EHG_EB!Q56+TO_EHG_PH!Q56</f>
        <v>0</v>
      </c>
      <c r="R56" s="10">
        <f>TO_EHG_E!R56+TO_EHG_CHP!R56+TO_EHG_H!R56+TO_EHG_EDHP!R56+TO_EHG_EB!R56+TO_EHG_PH!R56</f>
        <v>0</v>
      </c>
      <c r="S56" s="10">
        <f>TO_EHG_E!S56+TO_EHG_CHP!S56+TO_EHG_H!S56+TO_EHG_EDHP!S56+TO_EHG_EB!S56+TO_EHG_PH!S56</f>
        <v>0</v>
      </c>
      <c r="T56" s="10">
        <f>TO_EHG_E!T56+TO_EHG_CHP!T56+TO_EHG_H!T56+TO_EHG_EDHP!T56+TO_EHG_EB!T56+TO_EHG_PH!T56</f>
        <v>0</v>
      </c>
      <c r="U56" s="10">
        <f>TO_EHG_E!U56+TO_EHG_CHP!U56+TO_EHG_H!U56+TO_EHG_EDHP!U56+TO_EHG_EB!U56+TO_EHG_PH!U56</f>
        <v>0</v>
      </c>
      <c r="V56" s="10">
        <f>TO_EHG_E!V56+TO_EHG_CHP!V56+TO_EHG_H!V56+TO_EHG_EDHP!V56+TO_EHG_EB!V56+TO_EHG_PH!V56</f>
        <v>0</v>
      </c>
      <c r="W56" s="10">
        <f>TO_EHG_E!W56+TO_EHG_CHP!W56+TO_EHG_H!W56+TO_EHG_EDHP!W56+TO_EHG_EB!W56+TO_EHG_PH!W56</f>
        <v>0</v>
      </c>
      <c r="X56" s="10">
        <f>TO_EHG_E!X56+TO_EHG_CHP!X56+TO_EHG_H!X56+TO_EHG_EDHP!X56+TO_EHG_EB!X56+TO_EHG_PH!X56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TO_EHG_E!C57+TO_EHG_CHP!C57+TO_EHG_H!C57+TO_EHG_EDHP!C57+TO_EHG_EB!C57+TO_EHG_PH!C57</f>
        <v>0</v>
      </c>
      <c r="D57" s="10">
        <f>TO_EHG_E!D57+TO_EHG_CHP!D57+TO_EHG_H!D57+TO_EHG_EDHP!D57+TO_EHG_EB!D57+TO_EHG_PH!D57</f>
        <v>0</v>
      </c>
      <c r="E57" s="10">
        <f>TO_EHG_E!E57+TO_EHG_CHP!E57+TO_EHG_H!E57+TO_EHG_EDHP!E57+TO_EHG_EB!E57+TO_EHG_PH!E57</f>
        <v>0</v>
      </c>
      <c r="F57" s="10">
        <f>TO_EHG_E!F57+TO_EHG_CHP!F57+TO_EHG_H!F57+TO_EHG_EDHP!F57+TO_EHG_EB!F57+TO_EHG_PH!F57</f>
        <v>0</v>
      </c>
      <c r="G57" s="10">
        <f>TO_EHG_E!G57+TO_EHG_CHP!G57+TO_EHG_H!G57+TO_EHG_EDHP!G57+TO_EHG_EB!G57+TO_EHG_PH!G57</f>
        <v>0</v>
      </c>
      <c r="H57" s="10">
        <f>TO_EHG_E!H57+TO_EHG_CHP!H57+TO_EHG_H!H57+TO_EHG_EDHP!H57+TO_EHG_EB!H57+TO_EHG_PH!H57</f>
        <v>0</v>
      </c>
      <c r="I57" s="10">
        <f>TO_EHG_E!I57+TO_EHG_CHP!I57+TO_EHG_H!I57+TO_EHG_EDHP!I57+TO_EHG_EB!I57+TO_EHG_PH!I57</f>
        <v>0</v>
      </c>
      <c r="J57" s="10">
        <f>TO_EHG_E!J57+TO_EHG_CHP!J57+TO_EHG_H!J57+TO_EHG_EDHP!J57+TO_EHG_EB!J57+TO_EHG_PH!J57</f>
        <v>0</v>
      </c>
      <c r="K57" s="10">
        <f>TO_EHG_E!K57+TO_EHG_CHP!K57+TO_EHG_H!K57+TO_EHG_EDHP!K57+TO_EHG_EB!K57+TO_EHG_PH!K57</f>
        <v>0</v>
      </c>
      <c r="L57" s="10">
        <f>TO_EHG_E!L57+TO_EHG_CHP!L57+TO_EHG_H!L57+TO_EHG_EDHP!L57+TO_EHG_EB!L57+TO_EHG_PH!L57</f>
        <v>0</v>
      </c>
      <c r="M57" s="10">
        <f>TO_EHG_E!M57+TO_EHG_CHP!M57+TO_EHG_H!M57+TO_EHG_EDHP!M57+TO_EHG_EB!M57+TO_EHG_PH!M57</f>
        <v>0</v>
      </c>
      <c r="N57" s="10">
        <f>TO_EHG_E!N57+TO_EHG_CHP!N57+TO_EHG_H!N57+TO_EHG_EDHP!N57+TO_EHG_EB!N57+TO_EHG_PH!N57</f>
        <v>0</v>
      </c>
      <c r="O57" s="10">
        <f>TO_EHG_E!O57+TO_EHG_CHP!O57+TO_EHG_H!O57+TO_EHG_EDHP!O57+TO_EHG_EB!O57+TO_EHG_PH!O57</f>
        <v>0</v>
      </c>
      <c r="P57" s="10">
        <f>TO_EHG_E!P57+TO_EHG_CHP!P57+TO_EHG_H!P57+TO_EHG_EDHP!P57+TO_EHG_EB!P57+TO_EHG_PH!P57</f>
        <v>0</v>
      </c>
      <c r="Q57" s="10">
        <f>TO_EHG_E!Q57+TO_EHG_CHP!Q57+TO_EHG_H!Q57+TO_EHG_EDHP!Q57+TO_EHG_EB!Q57+TO_EHG_PH!Q57</f>
        <v>0</v>
      </c>
      <c r="R57" s="10">
        <f>TO_EHG_E!R57+TO_EHG_CHP!R57+TO_EHG_H!R57+TO_EHG_EDHP!R57+TO_EHG_EB!R57+TO_EHG_PH!R57</f>
        <v>0</v>
      </c>
      <c r="S57" s="10">
        <f>TO_EHG_E!S57+TO_EHG_CHP!S57+TO_EHG_H!S57+TO_EHG_EDHP!S57+TO_EHG_EB!S57+TO_EHG_PH!S57</f>
        <v>0</v>
      </c>
      <c r="T57" s="10">
        <f>TO_EHG_E!T57+TO_EHG_CHP!T57+TO_EHG_H!T57+TO_EHG_EDHP!T57+TO_EHG_EB!T57+TO_EHG_PH!T57</f>
        <v>0</v>
      </c>
      <c r="U57" s="10">
        <f>TO_EHG_E!U57+TO_EHG_CHP!U57+TO_EHG_H!U57+TO_EHG_EDHP!U57+TO_EHG_EB!U57+TO_EHG_PH!U57</f>
        <v>0</v>
      </c>
      <c r="V57" s="10">
        <f>TO_EHG_E!V57+TO_EHG_CHP!V57+TO_EHG_H!V57+TO_EHG_EDHP!V57+TO_EHG_EB!V57+TO_EHG_PH!V57</f>
        <v>0</v>
      </c>
      <c r="W57" s="10">
        <f>TO_EHG_E!W57+TO_EHG_CHP!W57+TO_EHG_H!W57+TO_EHG_EDHP!W57+TO_EHG_EB!W57+TO_EHG_PH!W57</f>
        <v>0</v>
      </c>
      <c r="X57" s="10">
        <f>TO_EHG_E!X57+TO_EHG_CHP!X57+TO_EHG_H!X57+TO_EHG_EDHP!X57+TO_EHG_EB!X57+TO_EHG_PH!X57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TO_EHG_E!C58+TO_EHG_CHP!C58+TO_EHG_H!C58+TO_EHG_EDHP!C58+TO_EHG_EB!C58+TO_EHG_PH!C58</f>
        <v>0</v>
      </c>
      <c r="D58" s="10">
        <f>TO_EHG_E!D58+TO_EHG_CHP!D58+TO_EHG_H!D58+TO_EHG_EDHP!D58+TO_EHG_EB!D58+TO_EHG_PH!D58</f>
        <v>0</v>
      </c>
      <c r="E58" s="10">
        <f>TO_EHG_E!E58+TO_EHG_CHP!E58+TO_EHG_H!E58+TO_EHG_EDHP!E58+TO_EHG_EB!E58+TO_EHG_PH!E58</f>
        <v>0</v>
      </c>
      <c r="F58" s="10">
        <f>TO_EHG_E!F58+TO_EHG_CHP!F58+TO_EHG_H!F58+TO_EHG_EDHP!F58+TO_EHG_EB!F58+TO_EHG_PH!F58</f>
        <v>0</v>
      </c>
      <c r="G58" s="10">
        <f>TO_EHG_E!G58+TO_EHG_CHP!G58+TO_EHG_H!G58+TO_EHG_EDHP!G58+TO_EHG_EB!G58+TO_EHG_PH!G58</f>
        <v>0</v>
      </c>
      <c r="H58" s="10">
        <f>TO_EHG_E!H58+TO_EHG_CHP!H58+TO_EHG_H!H58+TO_EHG_EDHP!H58+TO_EHG_EB!H58+TO_EHG_PH!H58</f>
        <v>0</v>
      </c>
      <c r="I58" s="10">
        <f>TO_EHG_E!I58+TO_EHG_CHP!I58+TO_EHG_H!I58+TO_EHG_EDHP!I58+TO_EHG_EB!I58+TO_EHG_PH!I58</f>
        <v>0</v>
      </c>
      <c r="J58" s="10">
        <f>TO_EHG_E!J58+TO_EHG_CHP!J58+TO_EHG_H!J58+TO_EHG_EDHP!J58+TO_EHG_EB!J58+TO_EHG_PH!J58</f>
        <v>0</v>
      </c>
      <c r="K58" s="10">
        <f>TO_EHG_E!K58+TO_EHG_CHP!K58+TO_EHG_H!K58+TO_EHG_EDHP!K58+TO_EHG_EB!K58+TO_EHG_PH!K58</f>
        <v>0</v>
      </c>
      <c r="L58" s="10">
        <f>TO_EHG_E!L58+TO_EHG_CHP!L58+TO_EHG_H!L58+TO_EHG_EDHP!L58+TO_EHG_EB!L58+TO_EHG_PH!L58</f>
        <v>0</v>
      </c>
      <c r="M58" s="10">
        <f>TO_EHG_E!M58+TO_EHG_CHP!M58+TO_EHG_H!M58+TO_EHG_EDHP!M58+TO_EHG_EB!M58+TO_EHG_PH!M58</f>
        <v>0</v>
      </c>
      <c r="N58" s="10">
        <f>TO_EHG_E!N58+TO_EHG_CHP!N58+TO_EHG_H!N58+TO_EHG_EDHP!N58+TO_EHG_EB!N58+TO_EHG_PH!N58</f>
        <v>0</v>
      </c>
      <c r="O58" s="10">
        <f>TO_EHG_E!O58+TO_EHG_CHP!O58+TO_EHG_H!O58+TO_EHG_EDHP!O58+TO_EHG_EB!O58+TO_EHG_PH!O58</f>
        <v>0</v>
      </c>
      <c r="P58" s="10">
        <f>TO_EHG_E!P58+TO_EHG_CHP!P58+TO_EHG_H!P58+TO_EHG_EDHP!P58+TO_EHG_EB!P58+TO_EHG_PH!P58</f>
        <v>0</v>
      </c>
      <c r="Q58" s="10">
        <f>TO_EHG_E!Q58+TO_EHG_CHP!Q58+TO_EHG_H!Q58+TO_EHG_EDHP!Q58+TO_EHG_EB!Q58+TO_EHG_PH!Q58</f>
        <v>0</v>
      </c>
      <c r="R58" s="10">
        <f>TO_EHG_E!R58+TO_EHG_CHP!R58+TO_EHG_H!R58+TO_EHG_EDHP!R58+TO_EHG_EB!R58+TO_EHG_PH!R58</f>
        <v>0</v>
      </c>
      <c r="S58" s="10">
        <f>TO_EHG_E!S58+TO_EHG_CHP!S58+TO_EHG_H!S58+TO_EHG_EDHP!S58+TO_EHG_EB!S58+TO_EHG_PH!S58</f>
        <v>0</v>
      </c>
      <c r="T58" s="10">
        <f>TO_EHG_E!T58+TO_EHG_CHP!T58+TO_EHG_H!T58+TO_EHG_EDHP!T58+TO_EHG_EB!T58+TO_EHG_PH!T58</f>
        <v>0</v>
      </c>
      <c r="U58" s="10">
        <f>TO_EHG_E!U58+TO_EHG_CHP!U58+TO_EHG_H!U58+TO_EHG_EDHP!U58+TO_EHG_EB!U58+TO_EHG_PH!U58</f>
        <v>0</v>
      </c>
      <c r="V58" s="10">
        <f>TO_EHG_E!V58+TO_EHG_CHP!V58+TO_EHG_H!V58+TO_EHG_EDHP!V58+TO_EHG_EB!V58+TO_EHG_PH!V58</f>
        <v>0</v>
      </c>
      <c r="W58" s="10">
        <f>TO_EHG_E!W58+TO_EHG_CHP!W58+TO_EHG_H!W58+TO_EHG_EDHP!W58+TO_EHG_EB!W58+TO_EHG_PH!W58</f>
        <v>0</v>
      </c>
      <c r="X58" s="10">
        <f>TO_EHG_E!X58+TO_EHG_CHP!X58+TO_EHG_H!X58+TO_EHG_EDHP!X58+TO_EHG_EB!X58+TO_EHG_PH!X58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TO_EHG_E!C59+TO_EHG_CHP!C59+TO_EHG_H!C59+TO_EHG_EDHP!C59+TO_EHG_EB!C59+TO_EHG_PH!C59</f>
        <v>0</v>
      </c>
      <c r="D59" s="10">
        <f>TO_EHG_E!D59+TO_EHG_CHP!D59+TO_EHG_H!D59+TO_EHG_EDHP!D59+TO_EHG_EB!D59+TO_EHG_PH!D59</f>
        <v>0</v>
      </c>
      <c r="E59" s="10">
        <f>TO_EHG_E!E59+TO_EHG_CHP!E59+TO_EHG_H!E59+TO_EHG_EDHP!E59+TO_EHG_EB!E59+TO_EHG_PH!E59</f>
        <v>0</v>
      </c>
      <c r="F59" s="10">
        <f>TO_EHG_E!F59+TO_EHG_CHP!F59+TO_EHG_H!F59+TO_EHG_EDHP!F59+TO_EHG_EB!F59+TO_EHG_PH!F59</f>
        <v>0</v>
      </c>
      <c r="G59" s="10">
        <f>TO_EHG_E!G59+TO_EHG_CHP!G59+TO_EHG_H!G59+TO_EHG_EDHP!G59+TO_EHG_EB!G59+TO_EHG_PH!G59</f>
        <v>0</v>
      </c>
      <c r="H59" s="10">
        <f>TO_EHG_E!H59+TO_EHG_CHP!H59+TO_EHG_H!H59+TO_EHG_EDHP!H59+TO_EHG_EB!H59+TO_EHG_PH!H59</f>
        <v>0</v>
      </c>
      <c r="I59" s="10">
        <f>TO_EHG_E!I59+TO_EHG_CHP!I59+TO_EHG_H!I59+TO_EHG_EDHP!I59+TO_EHG_EB!I59+TO_EHG_PH!I59</f>
        <v>0</v>
      </c>
      <c r="J59" s="10">
        <f>TO_EHG_E!J59+TO_EHG_CHP!J59+TO_EHG_H!J59+TO_EHG_EDHP!J59+TO_EHG_EB!J59+TO_EHG_PH!J59</f>
        <v>0</v>
      </c>
      <c r="K59" s="10">
        <f>TO_EHG_E!K59+TO_EHG_CHP!K59+TO_EHG_H!K59+TO_EHG_EDHP!K59+TO_EHG_EB!K59+TO_EHG_PH!K59</f>
        <v>0</v>
      </c>
      <c r="L59" s="10">
        <f>TO_EHG_E!L59+TO_EHG_CHP!L59+TO_EHG_H!L59+TO_EHG_EDHP!L59+TO_EHG_EB!L59+TO_EHG_PH!L59</f>
        <v>0</v>
      </c>
      <c r="M59" s="10">
        <f>TO_EHG_E!M59+TO_EHG_CHP!M59+TO_EHG_H!M59+TO_EHG_EDHP!M59+TO_EHG_EB!M59+TO_EHG_PH!M59</f>
        <v>0</v>
      </c>
      <c r="N59" s="10">
        <f>TO_EHG_E!N59+TO_EHG_CHP!N59+TO_EHG_H!N59+TO_EHG_EDHP!N59+TO_EHG_EB!N59+TO_EHG_PH!N59</f>
        <v>0</v>
      </c>
      <c r="O59" s="10">
        <f>TO_EHG_E!O59+TO_EHG_CHP!O59+TO_EHG_H!O59+TO_EHG_EDHP!O59+TO_EHG_EB!O59+TO_EHG_PH!O59</f>
        <v>0</v>
      </c>
      <c r="P59" s="10">
        <f>TO_EHG_E!P59+TO_EHG_CHP!P59+TO_EHG_H!P59+TO_EHG_EDHP!P59+TO_EHG_EB!P59+TO_EHG_PH!P59</f>
        <v>0</v>
      </c>
      <c r="Q59" s="10">
        <f>TO_EHG_E!Q59+TO_EHG_CHP!Q59+TO_EHG_H!Q59+TO_EHG_EDHP!Q59+TO_EHG_EB!Q59+TO_EHG_PH!Q59</f>
        <v>0</v>
      </c>
      <c r="R59" s="10">
        <f>TO_EHG_E!R59+TO_EHG_CHP!R59+TO_EHG_H!R59+TO_EHG_EDHP!R59+TO_EHG_EB!R59+TO_EHG_PH!R59</f>
        <v>0</v>
      </c>
      <c r="S59" s="10">
        <f>TO_EHG_E!S59+TO_EHG_CHP!S59+TO_EHG_H!S59+TO_EHG_EDHP!S59+TO_EHG_EB!S59+TO_EHG_PH!S59</f>
        <v>0</v>
      </c>
      <c r="T59" s="10">
        <f>TO_EHG_E!T59+TO_EHG_CHP!T59+TO_EHG_H!T59+TO_EHG_EDHP!T59+TO_EHG_EB!T59+TO_EHG_PH!T59</f>
        <v>0</v>
      </c>
      <c r="U59" s="10">
        <f>TO_EHG_E!U59+TO_EHG_CHP!U59+TO_EHG_H!U59+TO_EHG_EDHP!U59+TO_EHG_EB!U59+TO_EHG_PH!U59</f>
        <v>0</v>
      </c>
      <c r="V59" s="10">
        <f>TO_EHG_E!V59+TO_EHG_CHP!V59+TO_EHG_H!V59+TO_EHG_EDHP!V59+TO_EHG_EB!V59+TO_EHG_PH!V59</f>
        <v>0</v>
      </c>
      <c r="W59" s="10">
        <f>TO_EHG_E!W59+TO_EHG_CHP!W59+TO_EHG_H!W59+TO_EHG_EDHP!W59+TO_EHG_EB!W59+TO_EHG_PH!W59</f>
        <v>0</v>
      </c>
      <c r="X59" s="10">
        <f>TO_EHG_E!X59+TO_EHG_CHP!X59+TO_EHG_H!X59+TO_EHG_EDHP!X59+TO_EHG_EB!X59+TO_EHG_PH!X59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TO_EHG_E!C60+TO_EHG_CHP!C60+TO_EHG_H!C60+TO_EHG_EDHP!C60+TO_EHG_EB!C60+TO_EHG_PH!C60</f>
        <v>0</v>
      </c>
      <c r="D60" s="10">
        <f>TO_EHG_E!D60+TO_EHG_CHP!D60+TO_EHG_H!D60+TO_EHG_EDHP!D60+TO_EHG_EB!D60+TO_EHG_PH!D60</f>
        <v>0</v>
      </c>
      <c r="E60" s="10">
        <f>TO_EHG_E!E60+TO_EHG_CHP!E60+TO_EHG_H!E60+TO_EHG_EDHP!E60+TO_EHG_EB!E60+TO_EHG_PH!E60</f>
        <v>0</v>
      </c>
      <c r="F60" s="10">
        <f>TO_EHG_E!F60+TO_EHG_CHP!F60+TO_EHG_H!F60+TO_EHG_EDHP!F60+TO_EHG_EB!F60+TO_EHG_PH!F60</f>
        <v>0</v>
      </c>
      <c r="G60" s="10">
        <f>TO_EHG_E!G60+TO_EHG_CHP!G60+TO_EHG_H!G60+TO_EHG_EDHP!G60+TO_EHG_EB!G60+TO_EHG_PH!G60</f>
        <v>0</v>
      </c>
      <c r="H60" s="10">
        <f>TO_EHG_E!H60+TO_EHG_CHP!H60+TO_EHG_H!H60+TO_EHG_EDHP!H60+TO_EHG_EB!H60+TO_EHG_PH!H60</f>
        <v>0</v>
      </c>
      <c r="I60" s="10">
        <f>TO_EHG_E!I60+TO_EHG_CHP!I60+TO_EHG_H!I60+TO_EHG_EDHP!I60+TO_EHG_EB!I60+TO_EHG_PH!I60</f>
        <v>0</v>
      </c>
      <c r="J60" s="10">
        <f>TO_EHG_E!J60+TO_EHG_CHP!J60+TO_EHG_H!J60+TO_EHG_EDHP!J60+TO_EHG_EB!J60+TO_EHG_PH!J60</f>
        <v>0</v>
      </c>
      <c r="K60" s="10">
        <f>TO_EHG_E!K60+TO_EHG_CHP!K60+TO_EHG_H!K60+TO_EHG_EDHP!K60+TO_EHG_EB!K60+TO_EHG_PH!K60</f>
        <v>0</v>
      </c>
      <c r="L60" s="10">
        <f>TO_EHG_E!L60+TO_EHG_CHP!L60+TO_EHG_H!L60+TO_EHG_EDHP!L60+TO_EHG_EB!L60+TO_EHG_PH!L60</f>
        <v>0</v>
      </c>
      <c r="M60" s="10">
        <f>TO_EHG_E!M60+TO_EHG_CHP!M60+TO_EHG_H!M60+TO_EHG_EDHP!M60+TO_EHG_EB!M60+TO_EHG_PH!M60</f>
        <v>0</v>
      </c>
      <c r="N60" s="10">
        <f>TO_EHG_E!N60+TO_EHG_CHP!N60+TO_EHG_H!N60+TO_EHG_EDHP!N60+TO_EHG_EB!N60+TO_EHG_PH!N60</f>
        <v>0</v>
      </c>
      <c r="O60" s="10">
        <f>TO_EHG_E!O60+TO_EHG_CHP!O60+TO_EHG_H!O60+TO_EHG_EDHP!O60+TO_EHG_EB!O60+TO_EHG_PH!O60</f>
        <v>0</v>
      </c>
      <c r="P60" s="10">
        <f>TO_EHG_E!P60+TO_EHG_CHP!P60+TO_EHG_H!P60+TO_EHG_EDHP!P60+TO_EHG_EB!P60+TO_EHG_PH!P60</f>
        <v>0</v>
      </c>
      <c r="Q60" s="10">
        <f>TO_EHG_E!Q60+TO_EHG_CHP!Q60+TO_EHG_H!Q60+TO_EHG_EDHP!Q60+TO_EHG_EB!Q60+TO_EHG_PH!Q60</f>
        <v>0</v>
      </c>
      <c r="R60" s="10">
        <f>TO_EHG_E!R60+TO_EHG_CHP!R60+TO_EHG_H!R60+TO_EHG_EDHP!R60+TO_EHG_EB!R60+TO_EHG_PH!R60</f>
        <v>0</v>
      </c>
      <c r="S60" s="10">
        <f>TO_EHG_E!S60+TO_EHG_CHP!S60+TO_EHG_H!S60+TO_EHG_EDHP!S60+TO_EHG_EB!S60+TO_EHG_PH!S60</f>
        <v>0</v>
      </c>
      <c r="T60" s="10">
        <f>TO_EHG_E!T60+TO_EHG_CHP!T60+TO_EHG_H!T60+TO_EHG_EDHP!T60+TO_EHG_EB!T60+TO_EHG_PH!T60</f>
        <v>0</v>
      </c>
      <c r="U60" s="10">
        <f>TO_EHG_E!U60+TO_EHG_CHP!U60+TO_EHG_H!U60+TO_EHG_EDHP!U60+TO_EHG_EB!U60+TO_EHG_PH!U60</f>
        <v>0</v>
      </c>
      <c r="V60" s="10">
        <f>TO_EHG_E!V60+TO_EHG_CHP!V60+TO_EHG_H!V60+TO_EHG_EDHP!V60+TO_EHG_EB!V60+TO_EHG_PH!V60</f>
        <v>0</v>
      </c>
      <c r="W60" s="10">
        <f>TO_EHG_E!W60+TO_EHG_CHP!W60+TO_EHG_H!W60+TO_EHG_EDHP!W60+TO_EHG_EB!W60+TO_EHG_PH!W60</f>
        <v>0</v>
      </c>
      <c r="X60" s="10">
        <f>TO_EHG_E!X60+TO_EHG_CHP!X60+TO_EHG_H!X60+TO_EHG_EDHP!X60+TO_EHG_EB!X60+TO_EHG_PH!X60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TO_EHG_E!C61+TO_EHG_CHP!C61+TO_EHG_H!C61+TO_EHG_EDHP!C61+TO_EHG_EB!C61+TO_EHG_PH!C61</f>
        <v>0</v>
      </c>
      <c r="D61" s="10">
        <f>TO_EHG_E!D61+TO_EHG_CHP!D61+TO_EHG_H!D61+TO_EHG_EDHP!D61+TO_EHG_EB!D61+TO_EHG_PH!D61</f>
        <v>0</v>
      </c>
      <c r="E61" s="10">
        <f>TO_EHG_E!E61+TO_EHG_CHP!E61+TO_EHG_H!E61+TO_EHG_EDHP!E61+TO_EHG_EB!E61+TO_EHG_PH!E61</f>
        <v>0</v>
      </c>
      <c r="F61" s="10">
        <f>TO_EHG_E!F61+TO_EHG_CHP!F61+TO_EHG_H!F61+TO_EHG_EDHP!F61+TO_EHG_EB!F61+TO_EHG_PH!F61</f>
        <v>0</v>
      </c>
      <c r="G61" s="10">
        <f>TO_EHG_E!G61+TO_EHG_CHP!G61+TO_EHG_H!G61+TO_EHG_EDHP!G61+TO_EHG_EB!G61+TO_EHG_PH!G61</f>
        <v>0</v>
      </c>
      <c r="H61" s="10">
        <f>TO_EHG_E!H61+TO_EHG_CHP!H61+TO_EHG_H!H61+TO_EHG_EDHP!H61+TO_EHG_EB!H61+TO_EHG_PH!H61</f>
        <v>0</v>
      </c>
      <c r="I61" s="10">
        <f>TO_EHG_E!I61+TO_EHG_CHP!I61+TO_EHG_H!I61+TO_EHG_EDHP!I61+TO_EHG_EB!I61+TO_EHG_PH!I61</f>
        <v>0</v>
      </c>
      <c r="J61" s="10">
        <f>TO_EHG_E!J61+TO_EHG_CHP!J61+TO_EHG_H!J61+TO_EHG_EDHP!J61+TO_EHG_EB!J61+TO_EHG_PH!J61</f>
        <v>0</v>
      </c>
      <c r="K61" s="10">
        <f>TO_EHG_E!K61+TO_EHG_CHP!K61+TO_EHG_H!K61+TO_EHG_EDHP!K61+TO_EHG_EB!K61+TO_EHG_PH!K61</f>
        <v>0</v>
      </c>
      <c r="L61" s="10">
        <f>TO_EHG_E!L61+TO_EHG_CHP!L61+TO_EHG_H!L61+TO_EHG_EDHP!L61+TO_EHG_EB!L61+TO_EHG_PH!L61</f>
        <v>0</v>
      </c>
      <c r="M61" s="10">
        <f>TO_EHG_E!M61+TO_EHG_CHP!M61+TO_EHG_H!M61+TO_EHG_EDHP!M61+TO_EHG_EB!M61+TO_EHG_PH!M61</f>
        <v>0</v>
      </c>
      <c r="N61" s="10">
        <f>TO_EHG_E!N61+TO_EHG_CHP!N61+TO_EHG_H!N61+TO_EHG_EDHP!N61+TO_EHG_EB!N61+TO_EHG_PH!N61</f>
        <v>0</v>
      </c>
      <c r="O61" s="10">
        <f>TO_EHG_E!O61+TO_EHG_CHP!O61+TO_EHG_H!O61+TO_EHG_EDHP!O61+TO_EHG_EB!O61+TO_EHG_PH!O61</f>
        <v>0</v>
      </c>
      <c r="P61" s="10">
        <f>TO_EHG_E!P61+TO_EHG_CHP!P61+TO_EHG_H!P61+TO_EHG_EDHP!P61+TO_EHG_EB!P61+TO_EHG_PH!P61</f>
        <v>0</v>
      </c>
      <c r="Q61" s="10">
        <f>TO_EHG_E!Q61+TO_EHG_CHP!Q61+TO_EHG_H!Q61+TO_EHG_EDHP!Q61+TO_EHG_EB!Q61+TO_EHG_PH!Q61</f>
        <v>0</v>
      </c>
      <c r="R61" s="10">
        <f>TO_EHG_E!R61+TO_EHG_CHP!R61+TO_EHG_H!R61+TO_EHG_EDHP!R61+TO_EHG_EB!R61+TO_EHG_PH!R61</f>
        <v>0</v>
      </c>
      <c r="S61" s="10">
        <f>TO_EHG_E!S61+TO_EHG_CHP!S61+TO_EHG_H!S61+TO_EHG_EDHP!S61+TO_EHG_EB!S61+TO_EHG_PH!S61</f>
        <v>0</v>
      </c>
      <c r="T61" s="10">
        <f>TO_EHG_E!T61+TO_EHG_CHP!T61+TO_EHG_H!T61+TO_EHG_EDHP!T61+TO_EHG_EB!T61+TO_EHG_PH!T61</f>
        <v>0</v>
      </c>
      <c r="U61" s="10">
        <f>TO_EHG_E!U61+TO_EHG_CHP!U61+TO_EHG_H!U61+TO_EHG_EDHP!U61+TO_EHG_EB!U61+TO_EHG_PH!U61</f>
        <v>0</v>
      </c>
      <c r="V61" s="10">
        <f>TO_EHG_E!V61+TO_EHG_CHP!V61+TO_EHG_H!V61+TO_EHG_EDHP!V61+TO_EHG_EB!V61+TO_EHG_PH!V61</f>
        <v>0</v>
      </c>
      <c r="W61" s="10">
        <f>TO_EHG_E!W61+TO_EHG_CHP!W61+TO_EHG_H!W61+TO_EHG_EDHP!W61+TO_EHG_EB!W61+TO_EHG_PH!W61</f>
        <v>0</v>
      </c>
      <c r="X61" s="10">
        <f>TO_EHG_E!X61+TO_EHG_CHP!X61+TO_EHG_H!X61+TO_EHG_EDHP!X61+TO_EHG_EB!X61+TO_EHG_PH!X61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TO_EHG_E!C62+TO_EHG_CHP!C62+TO_EHG_H!C62+TO_EHG_EDHP!C62+TO_EHG_EB!C62+TO_EHG_PH!C62</f>
        <v>0</v>
      </c>
      <c r="D62" s="10">
        <f>TO_EHG_E!D62+TO_EHG_CHP!D62+TO_EHG_H!D62+TO_EHG_EDHP!D62+TO_EHG_EB!D62+TO_EHG_PH!D62</f>
        <v>0</v>
      </c>
      <c r="E62" s="10">
        <f>TO_EHG_E!E62+TO_EHG_CHP!E62+TO_EHG_H!E62+TO_EHG_EDHP!E62+TO_EHG_EB!E62+TO_EHG_PH!E62</f>
        <v>0</v>
      </c>
      <c r="F62" s="10">
        <f>TO_EHG_E!F62+TO_EHG_CHP!F62+TO_EHG_H!F62+TO_EHG_EDHP!F62+TO_EHG_EB!F62+TO_EHG_PH!F62</f>
        <v>0</v>
      </c>
      <c r="G62" s="10">
        <f>TO_EHG_E!G62+TO_EHG_CHP!G62+TO_EHG_H!G62+TO_EHG_EDHP!G62+TO_EHG_EB!G62+TO_EHG_PH!G62</f>
        <v>0</v>
      </c>
      <c r="H62" s="10">
        <f>TO_EHG_E!H62+TO_EHG_CHP!H62+TO_EHG_H!H62+TO_EHG_EDHP!H62+TO_EHG_EB!H62+TO_EHG_PH!H62</f>
        <v>0</v>
      </c>
      <c r="I62" s="10">
        <f>TO_EHG_E!I62+TO_EHG_CHP!I62+TO_EHG_H!I62+TO_EHG_EDHP!I62+TO_EHG_EB!I62+TO_EHG_PH!I62</f>
        <v>0</v>
      </c>
      <c r="J62" s="10">
        <f>TO_EHG_E!J62+TO_EHG_CHP!J62+TO_EHG_H!J62+TO_EHG_EDHP!J62+TO_EHG_EB!J62+TO_EHG_PH!J62</f>
        <v>0</v>
      </c>
      <c r="K62" s="10">
        <f>TO_EHG_E!K62+TO_EHG_CHP!K62+TO_EHG_H!K62+TO_EHG_EDHP!K62+TO_EHG_EB!K62+TO_EHG_PH!K62</f>
        <v>0</v>
      </c>
      <c r="L62" s="10">
        <f>TO_EHG_E!L62+TO_EHG_CHP!L62+TO_EHG_H!L62+TO_EHG_EDHP!L62+TO_EHG_EB!L62+TO_EHG_PH!L62</f>
        <v>0</v>
      </c>
      <c r="M62" s="10">
        <f>TO_EHG_E!M62+TO_EHG_CHP!M62+TO_EHG_H!M62+TO_EHG_EDHP!M62+TO_EHG_EB!M62+TO_EHG_PH!M62</f>
        <v>0</v>
      </c>
      <c r="N62" s="10">
        <f>TO_EHG_E!N62+TO_EHG_CHP!N62+TO_EHG_H!N62+TO_EHG_EDHP!N62+TO_EHG_EB!N62+TO_EHG_PH!N62</f>
        <v>0</v>
      </c>
      <c r="O62" s="10">
        <f>TO_EHG_E!O62+TO_EHG_CHP!O62+TO_EHG_H!O62+TO_EHG_EDHP!O62+TO_EHG_EB!O62+TO_EHG_PH!O62</f>
        <v>0</v>
      </c>
      <c r="P62" s="10">
        <f>TO_EHG_E!P62+TO_EHG_CHP!P62+TO_EHG_H!P62+TO_EHG_EDHP!P62+TO_EHG_EB!P62+TO_EHG_PH!P62</f>
        <v>0</v>
      </c>
      <c r="Q62" s="10">
        <f>TO_EHG_E!Q62+TO_EHG_CHP!Q62+TO_EHG_H!Q62+TO_EHG_EDHP!Q62+TO_EHG_EB!Q62+TO_EHG_PH!Q62</f>
        <v>0</v>
      </c>
      <c r="R62" s="10">
        <f>TO_EHG_E!R62+TO_EHG_CHP!R62+TO_EHG_H!R62+TO_EHG_EDHP!R62+TO_EHG_EB!R62+TO_EHG_PH!R62</f>
        <v>0</v>
      </c>
      <c r="S62" s="10">
        <f>TO_EHG_E!S62+TO_EHG_CHP!S62+TO_EHG_H!S62+TO_EHG_EDHP!S62+TO_EHG_EB!S62+TO_EHG_PH!S62</f>
        <v>0</v>
      </c>
      <c r="T62" s="10">
        <f>TO_EHG_E!T62+TO_EHG_CHP!T62+TO_EHG_H!T62+TO_EHG_EDHP!T62+TO_EHG_EB!T62+TO_EHG_PH!T62</f>
        <v>0</v>
      </c>
      <c r="U62" s="10">
        <f>TO_EHG_E!U62+TO_EHG_CHP!U62+TO_EHG_H!U62+TO_EHG_EDHP!U62+TO_EHG_EB!U62+TO_EHG_PH!U62</f>
        <v>0</v>
      </c>
      <c r="V62" s="10">
        <f>TO_EHG_E!V62+TO_EHG_CHP!V62+TO_EHG_H!V62+TO_EHG_EDHP!V62+TO_EHG_EB!V62+TO_EHG_PH!V62</f>
        <v>0</v>
      </c>
      <c r="W62" s="10">
        <f>TO_EHG_E!W62+TO_EHG_CHP!W62+TO_EHG_H!W62+TO_EHG_EDHP!W62+TO_EHG_EB!W62+TO_EHG_PH!W62</f>
        <v>0</v>
      </c>
      <c r="X62" s="10">
        <f>TO_EHG_E!X62+TO_EHG_CHP!X62+TO_EHG_H!X62+TO_EHG_EDHP!X62+TO_EHG_EB!X62+TO_EHG_PH!X62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TO_EHG_E!C63+TO_EHG_CHP!C63+TO_EHG_H!C63+TO_EHG_EDHP!C63+TO_EHG_EB!C63+TO_EHG_PH!C63</f>
        <v>0</v>
      </c>
      <c r="D63" s="10">
        <f>TO_EHG_E!D63+TO_EHG_CHP!D63+TO_EHG_H!D63+TO_EHG_EDHP!D63+TO_EHG_EB!D63+TO_EHG_PH!D63</f>
        <v>0</v>
      </c>
      <c r="E63" s="10">
        <f>TO_EHG_E!E63+TO_EHG_CHP!E63+TO_EHG_H!E63+TO_EHG_EDHP!E63+TO_EHG_EB!E63+TO_EHG_PH!E63</f>
        <v>0</v>
      </c>
      <c r="F63" s="10">
        <f>TO_EHG_E!F63+TO_EHG_CHP!F63+TO_EHG_H!F63+TO_EHG_EDHP!F63+TO_EHG_EB!F63+TO_EHG_PH!F63</f>
        <v>0</v>
      </c>
      <c r="G63" s="10">
        <f>TO_EHG_E!G63+TO_EHG_CHP!G63+TO_EHG_H!G63+TO_EHG_EDHP!G63+TO_EHG_EB!G63+TO_EHG_PH!G63</f>
        <v>0</v>
      </c>
      <c r="H63" s="10">
        <f>TO_EHG_E!H63+TO_EHG_CHP!H63+TO_EHG_H!H63+TO_EHG_EDHP!H63+TO_EHG_EB!H63+TO_EHG_PH!H63</f>
        <v>0</v>
      </c>
      <c r="I63" s="10">
        <f>TO_EHG_E!I63+TO_EHG_CHP!I63+TO_EHG_H!I63+TO_EHG_EDHP!I63+TO_EHG_EB!I63+TO_EHG_PH!I63</f>
        <v>0</v>
      </c>
      <c r="J63" s="10">
        <f>TO_EHG_E!J63+TO_EHG_CHP!J63+TO_EHG_H!J63+TO_EHG_EDHP!J63+TO_EHG_EB!J63+TO_EHG_PH!J63</f>
        <v>0</v>
      </c>
      <c r="K63" s="10">
        <f>TO_EHG_E!K63+TO_EHG_CHP!K63+TO_EHG_H!K63+TO_EHG_EDHP!K63+TO_EHG_EB!K63+TO_EHG_PH!K63</f>
        <v>0</v>
      </c>
      <c r="L63" s="10">
        <f>TO_EHG_E!L63+TO_EHG_CHP!L63+TO_EHG_H!L63+TO_EHG_EDHP!L63+TO_EHG_EB!L63+TO_EHG_PH!L63</f>
        <v>0</v>
      </c>
      <c r="M63" s="10">
        <f>TO_EHG_E!M63+TO_EHG_CHP!M63+TO_EHG_H!M63+TO_EHG_EDHP!M63+TO_EHG_EB!M63+TO_EHG_PH!M63</f>
        <v>0</v>
      </c>
      <c r="N63" s="10">
        <f>TO_EHG_E!N63+TO_EHG_CHP!N63+TO_EHG_H!N63+TO_EHG_EDHP!N63+TO_EHG_EB!N63+TO_EHG_PH!N63</f>
        <v>0</v>
      </c>
      <c r="O63" s="10">
        <f>TO_EHG_E!O63+TO_EHG_CHP!O63+TO_EHG_H!O63+TO_EHG_EDHP!O63+TO_EHG_EB!O63+TO_EHG_PH!O63</f>
        <v>0</v>
      </c>
      <c r="P63" s="10">
        <f>TO_EHG_E!P63+TO_EHG_CHP!P63+TO_EHG_H!P63+TO_EHG_EDHP!P63+TO_EHG_EB!P63+TO_EHG_PH!P63</f>
        <v>0</v>
      </c>
      <c r="Q63" s="10">
        <f>TO_EHG_E!Q63+TO_EHG_CHP!Q63+TO_EHG_H!Q63+TO_EHG_EDHP!Q63+TO_EHG_EB!Q63+TO_EHG_PH!Q63</f>
        <v>0</v>
      </c>
      <c r="R63" s="10">
        <f>TO_EHG_E!R63+TO_EHG_CHP!R63+TO_EHG_H!R63+TO_EHG_EDHP!R63+TO_EHG_EB!R63+TO_EHG_PH!R63</f>
        <v>0</v>
      </c>
      <c r="S63" s="10">
        <f>TO_EHG_E!S63+TO_EHG_CHP!S63+TO_EHG_H!S63+TO_EHG_EDHP!S63+TO_EHG_EB!S63+TO_EHG_PH!S63</f>
        <v>0</v>
      </c>
      <c r="T63" s="10">
        <f>TO_EHG_E!T63+TO_EHG_CHP!T63+TO_EHG_H!T63+TO_EHG_EDHP!T63+TO_EHG_EB!T63+TO_EHG_PH!T63</f>
        <v>0</v>
      </c>
      <c r="U63" s="10">
        <f>TO_EHG_E!U63+TO_EHG_CHP!U63+TO_EHG_H!U63+TO_EHG_EDHP!U63+TO_EHG_EB!U63+TO_EHG_PH!U63</f>
        <v>0</v>
      </c>
      <c r="V63" s="10">
        <f>TO_EHG_E!V63+TO_EHG_CHP!V63+TO_EHG_H!V63+TO_EHG_EDHP!V63+TO_EHG_EB!V63+TO_EHG_PH!V63</f>
        <v>0</v>
      </c>
      <c r="W63" s="10">
        <f>TO_EHG_E!W63+TO_EHG_CHP!W63+TO_EHG_H!W63+TO_EHG_EDHP!W63+TO_EHG_EB!W63+TO_EHG_PH!W63</f>
        <v>0</v>
      </c>
      <c r="X63" s="10">
        <f>TO_EHG_E!X63+TO_EHG_CHP!X63+TO_EHG_H!X63+TO_EHG_EDHP!X63+TO_EHG_EB!X63+TO_EHG_PH!X63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TO_EHG_E!C64+TO_EHG_CHP!C64+TO_EHG_H!C64+TO_EHG_EDHP!C64+TO_EHG_EB!C64+TO_EHG_PH!C64</f>
        <v>0</v>
      </c>
      <c r="D64" s="10">
        <f>TO_EHG_E!D64+TO_EHG_CHP!D64+TO_EHG_H!D64+TO_EHG_EDHP!D64+TO_EHG_EB!D64+TO_EHG_PH!D64</f>
        <v>0</v>
      </c>
      <c r="E64" s="10">
        <f>TO_EHG_E!E64+TO_EHG_CHP!E64+TO_EHG_H!E64+TO_EHG_EDHP!E64+TO_EHG_EB!E64+TO_EHG_PH!E64</f>
        <v>0</v>
      </c>
      <c r="F64" s="10">
        <f>TO_EHG_E!F64+TO_EHG_CHP!F64+TO_EHG_H!F64+TO_EHG_EDHP!F64+TO_EHG_EB!F64+TO_EHG_PH!F64</f>
        <v>0</v>
      </c>
      <c r="G64" s="10">
        <f>TO_EHG_E!G64+TO_EHG_CHP!G64+TO_EHG_H!G64+TO_EHG_EDHP!G64+TO_EHG_EB!G64+TO_EHG_PH!G64</f>
        <v>0</v>
      </c>
      <c r="H64" s="10">
        <f>TO_EHG_E!H64+TO_EHG_CHP!H64+TO_EHG_H!H64+TO_EHG_EDHP!H64+TO_EHG_EB!H64+TO_EHG_PH!H64</f>
        <v>0</v>
      </c>
      <c r="I64" s="10">
        <f>TO_EHG_E!I64+TO_EHG_CHP!I64+TO_EHG_H!I64+TO_EHG_EDHP!I64+TO_EHG_EB!I64+TO_EHG_PH!I64</f>
        <v>0</v>
      </c>
      <c r="J64" s="10">
        <f>TO_EHG_E!J64+TO_EHG_CHP!J64+TO_EHG_H!J64+TO_EHG_EDHP!J64+TO_EHG_EB!J64+TO_EHG_PH!J64</f>
        <v>0</v>
      </c>
      <c r="K64" s="10">
        <f>TO_EHG_E!K64+TO_EHG_CHP!K64+TO_EHG_H!K64+TO_EHG_EDHP!K64+TO_EHG_EB!K64+TO_EHG_PH!K64</f>
        <v>0</v>
      </c>
      <c r="L64" s="10">
        <f>TO_EHG_E!L64+TO_EHG_CHP!L64+TO_EHG_H!L64+TO_EHG_EDHP!L64+TO_EHG_EB!L64+TO_EHG_PH!L64</f>
        <v>0</v>
      </c>
      <c r="M64" s="10">
        <f>TO_EHG_E!M64+TO_EHG_CHP!M64+TO_EHG_H!M64+TO_EHG_EDHP!M64+TO_EHG_EB!M64+TO_EHG_PH!M64</f>
        <v>0</v>
      </c>
      <c r="N64" s="10">
        <f>TO_EHG_E!N64+TO_EHG_CHP!N64+TO_EHG_H!N64+TO_EHG_EDHP!N64+TO_EHG_EB!N64+TO_EHG_PH!N64</f>
        <v>0</v>
      </c>
      <c r="O64" s="10">
        <f>TO_EHG_E!O64+TO_EHG_CHP!O64+TO_EHG_H!O64+TO_EHG_EDHP!O64+TO_EHG_EB!O64+TO_EHG_PH!O64</f>
        <v>0</v>
      </c>
      <c r="P64" s="10">
        <f>TO_EHG_E!P64+TO_EHG_CHP!P64+TO_EHG_H!P64+TO_EHG_EDHP!P64+TO_EHG_EB!P64+TO_EHG_PH!P64</f>
        <v>0</v>
      </c>
      <c r="Q64" s="10">
        <f>TO_EHG_E!Q64+TO_EHG_CHP!Q64+TO_EHG_H!Q64+TO_EHG_EDHP!Q64+TO_EHG_EB!Q64+TO_EHG_PH!Q64</f>
        <v>0</v>
      </c>
      <c r="R64" s="10">
        <f>TO_EHG_E!R64+TO_EHG_CHP!R64+TO_EHG_H!R64+TO_EHG_EDHP!R64+TO_EHG_EB!R64+TO_EHG_PH!R64</f>
        <v>0</v>
      </c>
      <c r="S64" s="10">
        <f>TO_EHG_E!S64+TO_EHG_CHP!S64+TO_EHG_H!S64+TO_EHG_EDHP!S64+TO_EHG_EB!S64+TO_EHG_PH!S64</f>
        <v>0</v>
      </c>
      <c r="T64" s="10">
        <f>TO_EHG_E!T64+TO_EHG_CHP!T64+TO_EHG_H!T64+TO_EHG_EDHP!T64+TO_EHG_EB!T64+TO_EHG_PH!T64</f>
        <v>0</v>
      </c>
      <c r="U64" s="10">
        <f>TO_EHG_E!U64+TO_EHG_CHP!U64+TO_EHG_H!U64+TO_EHG_EDHP!U64+TO_EHG_EB!U64+TO_EHG_PH!U64</f>
        <v>0</v>
      </c>
      <c r="V64" s="10">
        <f>TO_EHG_E!V64+TO_EHG_CHP!V64+TO_EHG_H!V64+TO_EHG_EDHP!V64+TO_EHG_EB!V64+TO_EHG_PH!V64</f>
        <v>0</v>
      </c>
      <c r="W64" s="10">
        <f>TO_EHG_E!W64+TO_EHG_CHP!W64+TO_EHG_H!W64+TO_EHG_EDHP!W64+TO_EHG_EB!W64+TO_EHG_PH!W64</f>
        <v>0</v>
      </c>
      <c r="X64" s="10">
        <f>TO_EHG_E!X64+TO_EHG_CHP!X64+TO_EHG_H!X64+TO_EHG_EDHP!X64+TO_EHG_EB!X64+TO_EHG_PH!X64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TO_EHG_E!C65+TO_EHG_CHP!C65+TO_EHG_H!C65+TO_EHG_EDHP!C65+TO_EHG_EB!C65+TO_EHG_PH!C65</f>
        <v>0</v>
      </c>
      <c r="D65" s="10">
        <f>TO_EHG_E!D65+TO_EHG_CHP!D65+TO_EHG_H!D65+TO_EHG_EDHP!D65+TO_EHG_EB!D65+TO_EHG_PH!D65</f>
        <v>0</v>
      </c>
      <c r="E65" s="10">
        <f>TO_EHG_E!E65+TO_EHG_CHP!E65+TO_EHG_H!E65+TO_EHG_EDHP!E65+TO_EHG_EB!E65+TO_EHG_PH!E65</f>
        <v>0</v>
      </c>
      <c r="F65" s="10">
        <f>TO_EHG_E!F65+TO_EHG_CHP!F65+TO_EHG_H!F65+TO_EHG_EDHP!F65+TO_EHG_EB!F65+TO_EHG_PH!F65</f>
        <v>0</v>
      </c>
      <c r="G65" s="10">
        <f>TO_EHG_E!G65+TO_EHG_CHP!G65+TO_EHG_H!G65+TO_EHG_EDHP!G65+TO_EHG_EB!G65+TO_EHG_PH!G65</f>
        <v>0</v>
      </c>
      <c r="H65" s="10">
        <f>TO_EHG_E!H65+TO_EHG_CHP!H65+TO_EHG_H!H65+TO_EHG_EDHP!H65+TO_EHG_EB!H65+TO_EHG_PH!H65</f>
        <v>0</v>
      </c>
      <c r="I65" s="10">
        <f>TO_EHG_E!I65+TO_EHG_CHP!I65+TO_EHG_H!I65+TO_EHG_EDHP!I65+TO_EHG_EB!I65+TO_EHG_PH!I65</f>
        <v>0</v>
      </c>
      <c r="J65" s="10">
        <f>TO_EHG_E!J65+TO_EHG_CHP!J65+TO_EHG_H!J65+TO_EHG_EDHP!J65+TO_EHG_EB!J65+TO_EHG_PH!J65</f>
        <v>0</v>
      </c>
      <c r="K65" s="10">
        <f>TO_EHG_E!K65+TO_EHG_CHP!K65+TO_EHG_H!K65+TO_EHG_EDHP!K65+TO_EHG_EB!K65+TO_EHG_PH!K65</f>
        <v>0</v>
      </c>
      <c r="L65" s="10">
        <f>TO_EHG_E!L65+TO_EHG_CHP!L65+TO_EHG_H!L65+TO_EHG_EDHP!L65+TO_EHG_EB!L65+TO_EHG_PH!L65</f>
        <v>0</v>
      </c>
      <c r="M65" s="10">
        <f>TO_EHG_E!M65+TO_EHG_CHP!M65+TO_EHG_H!M65+TO_EHG_EDHP!M65+TO_EHG_EB!M65+TO_EHG_PH!M65</f>
        <v>0</v>
      </c>
      <c r="N65" s="10">
        <f>TO_EHG_E!N65+TO_EHG_CHP!N65+TO_EHG_H!N65+TO_EHG_EDHP!N65+TO_EHG_EB!N65+TO_EHG_PH!N65</f>
        <v>0</v>
      </c>
      <c r="O65" s="10">
        <f>TO_EHG_E!O65+TO_EHG_CHP!O65+TO_EHG_H!O65+TO_EHG_EDHP!O65+TO_EHG_EB!O65+TO_EHG_PH!O65</f>
        <v>0</v>
      </c>
      <c r="P65" s="10">
        <f>TO_EHG_E!P65+TO_EHG_CHP!P65+TO_EHG_H!P65+TO_EHG_EDHP!P65+TO_EHG_EB!P65+TO_EHG_PH!P65</f>
        <v>0</v>
      </c>
      <c r="Q65" s="10">
        <f>TO_EHG_E!Q65+TO_EHG_CHP!Q65+TO_EHG_H!Q65+TO_EHG_EDHP!Q65+TO_EHG_EB!Q65+TO_EHG_PH!Q65</f>
        <v>0</v>
      </c>
      <c r="R65" s="10">
        <f>TO_EHG_E!R65+TO_EHG_CHP!R65+TO_EHG_H!R65+TO_EHG_EDHP!R65+TO_EHG_EB!R65+TO_EHG_PH!R65</f>
        <v>0</v>
      </c>
      <c r="S65" s="10">
        <f>TO_EHG_E!S65+TO_EHG_CHP!S65+TO_EHG_H!S65+TO_EHG_EDHP!S65+TO_EHG_EB!S65+TO_EHG_PH!S65</f>
        <v>0</v>
      </c>
      <c r="T65" s="10">
        <f>TO_EHG_E!T65+TO_EHG_CHP!T65+TO_EHG_H!T65+TO_EHG_EDHP!T65+TO_EHG_EB!T65+TO_EHG_PH!T65</f>
        <v>0</v>
      </c>
      <c r="U65" s="10">
        <f>TO_EHG_E!U65+TO_EHG_CHP!U65+TO_EHG_H!U65+TO_EHG_EDHP!U65+TO_EHG_EB!U65+TO_EHG_PH!U65</f>
        <v>0</v>
      </c>
      <c r="V65" s="10">
        <f>TO_EHG_E!V65+TO_EHG_CHP!V65+TO_EHG_H!V65+TO_EHG_EDHP!V65+TO_EHG_EB!V65+TO_EHG_PH!V65</f>
        <v>0</v>
      </c>
      <c r="W65" s="10">
        <f>TO_EHG_E!W65+TO_EHG_CHP!W65+TO_EHG_H!W65+TO_EHG_EDHP!W65+TO_EHG_EB!W65+TO_EHG_PH!W65</f>
        <v>0</v>
      </c>
      <c r="X65" s="10">
        <f>TO_EHG_E!X65+TO_EHG_CHP!X65+TO_EHG_H!X65+TO_EHG_EDHP!X65+TO_EHG_EB!X65+TO_EHG_PH!X65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TO_EHG_E!C66+TO_EHG_CHP!C66+TO_EHG_H!C66+TO_EHG_EDHP!C66+TO_EHG_EB!C66+TO_EHG_PH!C66</f>
        <v>0</v>
      </c>
      <c r="D66" s="10">
        <f>TO_EHG_E!D66+TO_EHG_CHP!D66+TO_EHG_H!D66+TO_EHG_EDHP!D66+TO_EHG_EB!D66+TO_EHG_PH!D66</f>
        <v>0</v>
      </c>
      <c r="E66" s="10">
        <f>TO_EHG_E!E66+TO_EHG_CHP!E66+TO_EHG_H!E66+TO_EHG_EDHP!E66+TO_EHG_EB!E66+TO_EHG_PH!E66</f>
        <v>0</v>
      </c>
      <c r="F66" s="10">
        <f>TO_EHG_E!F66+TO_EHG_CHP!F66+TO_EHG_H!F66+TO_EHG_EDHP!F66+TO_EHG_EB!F66+TO_EHG_PH!F66</f>
        <v>0</v>
      </c>
      <c r="G66" s="10">
        <f>TO_EHG_E!G66+TO_EHG_CHP!G66+TO_EHG_H!G66+TO_EHG_EDHP!G66+TO_EHG_EB!G66+TO_EHG_PH!G66</f>
        <v>0</v>
      </c>
      <c r="H66" s="10">
        <f>TO_EHG_E!H66+TO_EHG_CHP!H66+TO_EHG_H!H66+TO_EHG_EDHP!H66+TO_EHG_EB!H66+TO_EHG_PH!H66</f>
        <v>0</v>
      </c>
      <c r="I66" s="10">
        <f>TO_EHG_E!I66+TO_EHG_CHP!I66+TO_EHG_H!I66+TO_EHG_EDHP!I66+TO_EHG_EB!I66+TO_EHG_PH!I66</f>
        <v>0</v>
      </c>
      <c r="J66" s="10">
        <f>TO_EHG_E!J66+TO_EHG_CHP!J66+TO_EHG_H!J66+TO_EHG_EDHP!J66+TO_EHG_EB!J66+TO_EHG_PH!J66</f>
        <v>0</v>
      </c>
      <c r="K66" s="10">
        <f>TO_EHG_E!K66+TO_EHG_CHP!K66+TO_EHG_H!K66+TO_EHG_EDHP!K66+TO_EHG_EB!K66+TO_EHG_PH!K66</f>
        <v>0</v>
      </c>
      <c r="L66" s="10">
        <f>TO_EHG_E!L66+TO_EHG_CHP!L66+TO_EHG_H!L66+TO_EHG_EDHP!L66+TO_EHG_EB!L66+TO_EHG_PH!L66</f>
        <v>0</v>
      </c>
      <c r="M66" s="10">
        <f>TO_EHG_E!M66+TO_EHG_CHP!M66+TO_EHG_H!M66+TO_EHG_EDHP!M66+TO_EHG_EB!M66+TO_EHG_PH!M66</f>
        <v>0</v>
      </c>
      <c r="N66" s="10">
        <f>TO_EHG_E!N66+TO_EHG_CHP!N66+TO_EHG_H!N66+TO_EHG_EDHP!N66+TO_EHG_EB!N66+TO_EHG_PH!N66</f>
        <v>0</v>
      </c>
      <c r="O66" s="10">
        <f>TO_EHG_E!O66+TO_EHG_CHP!O66+TO_EHG_H!O66+TO_EHG_EDHP!O66+TO_EHG_EB!O66+TO_EHG_PH!O66</f>
        <v>0</v>
      </c>
      <c r="P66" s="10">
        <f>TO_EHG_E!P66+TO_EHG_CHP!P66+TO_EHG_H!P66+TO_EHG_EDHP!P66+TO_EHG_EB!P66+TO_EHG_PH!P66</f>
        <v>0</v>
      </c>
      <c r="Q66" s="10">
        <f>TO_EHG_E!Q66+TO_EHG_CHP!Q66+TO_EHG_H!Q66+TO_EHG_EDHP!Q66+TO_EHG_EB!Q66+TO_EHG_PH!Q66</f>
        <v>0</v>
      </c>
      <c r="R66" s="10">
        <f>TO_EHG_E!R66+TO_EHG_CHP!R66+TO_EHG_H!R66+TO_EHG_EDHP!R66+TO_EHG_EB!R66+TO_EHG_PH!R66</f>
        <v>0</v>
      </c>
      <c r="S66" s="10">
        <f>TO_EHG_E!S66+TO_EHG_CHP!S66+TO_EHG_H!S66+TO_EHG_EDHP!S66+TO_EHG_EB!S66+TO_EHG_PH!S66</f>
        <v>0</v>
      </c>
      <c r="T66" s="10">
        <f>TO_EHG_E!T66+TO_EHG_CHP!T66+TO_EHG_H!T66+TO_EHG_EDHP!T66+TO_EHG_EB!T66+TO_EHG_PH!T66</f>
        <v>0</v>
      </c>
      <c r="U66" s="10">
        <f>TO_EHG_E!U66+TO_EHG_CHP!U66+TO_EHG_H!U66+TO_EHG_EDHP!U66+TO_EHG_EB!U66+TO_EHG_PH!U66</f>
        <v>0</v>
      </c>
      <c r="V66" s="10">
        <f>TO_EHG_E!V66+TO_EHG_CHP!V66+TO_EHG_H!V66+TO_EHG_EDHP!V66+TO_EHG_EB!V66+TO_EHG_PH!V66</f>
        <v>0</v>
      </c>
      <c r="W66" s="10">
        <f>TO_EHG_E!W66+TO_EHG_CHP!W66+TO_EHG_H!W66+TO_EHG_EDHP!W66+TO_EHG_EB!W66+TO_EHG_PH!W66</f>
        <v>0</v>
      </c>
      <c r="X66" s="10">
        <f>TO_EHG_E!X66+TO_EHG_CHP!X66+TO_EHG_H!X66+TO_EHG_EDHP!X66+TO_EHG_EB!X66+TO_EHG_PH!X66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TO_EHG_E!C67+TO_EHG_CHP!C67+TO_EHG_H!C67+TO_EHG_EDHP!C67+TO_EHG_EB!C67+TO_EHG_PH!C67</f>
        <v>0</v>
      </c>
      <c r="D67" s="10">
        <f>TO_EHG_E!D67+TO_EHG_CHP!D67+TO_EHG_H!D67+TO_EHG_EDHP!D67+TO_EHG_EB!D67+TO_EHG_PH!D67</f>
        <v>0</v>
      </c>
      <c r="E67" s="10">
        <f>TO_EHG_E!E67+TO_EHG_CHP!E67+TO_EHG_H!E67+TO_EHG_EDHP!E67+TO_EHG_EB!E67+TO_EHG_PH!E67</f>
        <v>0</v>
      </c>
      <c r="F67" s="10">
        <f>TO_EHG_E!F67+TO_EHG_CHP!F67+TO_EHG_H!F67+TO_EHG_EDHP!F67+TO_EHG_EB!F67+TO_EHG_PH!F67</f>
        <v>0</v>
      </c>
      <c r="G67" s="10">
        <f>TO_EHG_E!G67+TO_EHG_CHP!G67+TO_EHG_H!G67+TO_EHG_EDHP!G67+TO_EHG_EB!G67+TO_EHG_PH!G67</f>
        <v>0</v>
      </c>
      <c r="H67" s="10">
        <f>TO_EHG_E!H67+TO_EHG_CHP!H67+TO_EHG_H!H67+TO_EHG_EDHP!H67+TO_EHG_EB!H67+TO_EHG_PH!H67</f>
        <v>0</v>
      </c>
      <c r="I67" s="10">
        <f>TO_EHG_E!I67+TO_EHG_CHP!I67+TO_EHG_H!I67+TO_EHG_EDHP!I67+TO_EHG_EB!I67+TO_EHG_PH!I67</f>
        <v>0</v>
      </c>
      <c r="J67" s="10">
        <f>TO_EHG_E!J67+TO_EHG_CHP!J67+TO_EHG_H!J67+TO_EHG_EDHP!J67+TO_EHG_EB!J67+TO_EHG_PH!J67</f>
        <v>0</v>
      </c>
      <c r="K67" s="10">
        <f>TO_EHG_E!K67+TO_EHG_CHP!K67+TO_EHG_H!K67+TO_EHG_EDHP!K67+TO_EHG_EB!K67+TO_EHG_PH!K67</f>
        <v>0</v>
      </c>
      <c r="L67" s="10">
        <f>TO_EHG_E!L67+TO_EHG_CHP!L67+TO_EHG_H!L67+TO_EHG_EDHP!L67+TO_EHG_EB!L67+TO_EHG_PH!L67</f>
        <v>0</v>
      </c>
      <c r="M67" s="10">
        <f>TO_EHG_E!M67+TO_EHG_CHP!M67+TO_EHG_H!M67+TO_EHG_EDHP!M67+TO_EHG_EB!M67+TO_EHG_PH!M67</f>
        <v>0</v>
      </c>
      <c r="N67" s="10">
        <f>TO_EHG_E!N67+TO_EHG_CHP!N67+TO_EHG_H!N67+TO_EHG_EDHP!N67+TO_EHG_EB!N67+TO_EHG_PH!N67</f>
        <v>0</v>
      </c>
      <c r="O67" s="10">
        <f>TO_EHG_E!O67+TO_EHG_CHP!O67+TO_EHG_H!O67+TO_EHG_EDHP!O67+TO_EHG_EB!O67+TO_EHG_PH!O67</f>
        <v>0</v>
      </c>
      <c r="P67" s="10">
        <f>TO_EHG_E!P67+TO_EHG_CHP!P67+TO_EHG_H!P67+TO_EHG_EDHP!P67+TO_EHG_EB!P67+TO_EHG_PH!P67</f>
        <v>0</v>
      </c>
      <c r="Q67" s="10">
        <f>TO_EHG_E!Q67+TO_EHG_CHP!Q67+TO_EHG_H!Q67+TO_EHG_EDHP!Q67+TO_EHG_EB!Q67+TO_EHG_PH!Q67</f>
        <v>0</v>
      </c>
      <c r="R67" s="10">
        <f>TO_EHG_E!R67+TO_EHG_CHP!R67+TO_EHG_H!R67+TO_EHG_EDHP!R67+TO_EHG_EB!R67+TO_EHG_PH!R67</f>
        <v>0</v>
      </c>
      <c r="S67" s="10">
        <f>TO_EHG_E!S67+TO_EHG_CHP!S67+TO_EHG_H!S67+TO_EHG_EDHP!S67+TO_EHG_EB!S67+TO_EHG_PH!S67</f>
        <v>0</v>
      </c>
      <c r="T67" s="10">
        <f>TO_EHG_E!T67+TO_EHG_CHP!T67+TO_EHG_H!T67+TO_EHG_EDHP!T67+TO_EHG_EB!T67+TO_EHG_PH!T67</f>
        <v>0</v>
      </c>
      <c r="U67" s="10">
        <f>TO_EHG_E!U67+TO_EHG_CHP!U67+TO_EHG_H!U67+TO_EHG_EDHP!U67+TO_EHG_EB!U67+TO_EHG_PH!U67</f>
        <v>0</v>
      </c>
      <c r="V67" s="10">
        <f>TO_EHG_E!V67+TO_EHG_CHP!V67+TO_EHG_H!V67+TO_EHG_EDHP!V67+TO_EHG_EB!V67+TO_EHG_PH!V67</f>
        <v>0</v>
      </c>
      <c r="W67" s="10">
        <f>TO_EHG_E!W67+TO_EHG_CHP!W67+TO_EHG_H!W67+TO_EHG_EDHP!W67+TO_EHG_EB!W67+TO_EHG_PH!W67</f>
        <v>0</v>
      </c>
      <c r="X67" s="10">
        <f>TO_EHG_E!X67+TO_EHG_CHP!X67+TO_EHG_H!X67+TO_EHG_EDHP!X67+TO_EHG_EB!X67+TO_EHG_PH!X67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TO_EHG_E!C68+TO_EHG_CHP!C68+TO_EHG_H!C68+TO_EHG_EDHP!C68+TO_EHG_EB!C68+TO_EHG_PH!C68</f>
        <v>0</v>
      </c>
      <c r="D68" s="10">
        <f>TO_EHG_E!D68+TO_EHG_CHP!D68+TO_EHG_H!D68+TO_EHG_EDHP!D68+TO_EHG_EB!D68+TO_EHG_PH!D68</f>
        <v>0</v>
      </c>
      <c r="E68" s="10">
        <f>TO_EHG_E!E68+TO_EHG_CHP!E68+TO_EHG_H!E68+TO_EHG_EDHP!E68+TO_EHG_EB!E68+TO_EHG_PH!E68</f>
        <v>0</v>
      </c>
      <c r="F68" s="10">
        <f>TO_EHG_E!F68+TO_EHG_CHP!F68+TO_EHG_H!F68+TO_EHG_EDHP!F68+TO_EHG_EB!F68+TO_EHG_PH!F68</f>
        <v>0</v>
      </c>
      <c r="G68" s="10">
        <f>TO_EHG_E!G68+TO_EHG_CHP!G68+TO_EHG_H!G68+TO_EHG_EDHP!G68+TO_EHG_EB!G68+TO_EHG_PH!G68</f>
        <v>0</v>
      </c>
      <c r="H68" s="10">
        <f>TO_EHG_E!H68+TO_EHG_CHP!H68+TO_EHG_H!H68+TO_EHG_EDHP!H68+TO_EHG_EB!H68+TO_EHG_PH!H68</f>
        <v>0</v>
      </c>
      <c r="I68" s="10">
        <f>TO_EHG_E!I68+TO_EHG_CHP!I68+TO_EHG_H!I68+TO_EHG_EDHP!I68+TO_EHG_EB!I68+TO_EHG_PH!I68</f>
        <v>0</v>
      </c>
      <c r="J68" s="10">
        <f>TO_EHG_E!J68+TO_EHG_CHP!J68+TO_EHG_H!J68+TO_EHG_EDHP!J68+TO_EHG_EB!J68+TO_EHG_PH!J68</f>
        <v>0</v>
      </c>
      <c r="K68" s="10">
        <f>TO_EHG_E!K68+TO_EHG_CHP!K68+TO_EHG_H!K68+TO_EHG_EDHP!K68+TO_EHG_EB!K68+TO_EHG_PH!K68</f>
        <v>0</v>
      </c>
      <c r="L68" s="10">
        <f>TO_EHG_E!L68+TO_EHG_CHP!L68+TO_EHG_H!L68+TO_EHG_EDHP!L68+TO_EHG_EB!L68+TO_EHG_PH!L68</f>
        <v>0</v>
      </c>
      <c r="M68" s="10">
        <f>TO_EHG_E!M68+TO_EHG_CHP!M68+TO_EHG_H!M68+TO_EHG_EDHP!M68+TO_EHG_EB!M68+TO_EHG_PH!M68</f>
        <v>0</v>
      </c>
      <c r="N68" s="10">
        <f>TO_EHG_E!N68+TO_EHG_CHP!N68+TO_EHG_H!N68+TO_EHG_EDHP!N68+TO_EHG_EB!N68+TO_EHG_PH!N68</f>
        <v>0</v>
      </c>
      <c r="O68" s="10">
        <f>TO_EHG_E!O68+TO_EHG_CHP!O68+TO_EHG_H!O68+TO_EHG_EDHP!O68+TO_EHG_EB!O68+TO_EHG_PH!O68</f>
        <v>0</v>
      </c>
      <c r="P68" s="10">
        <f>TO_EHG_E!P68+TO_EHG_CHP!P68+TO_EHG_H!P68+TO_EHG_EDHP!P68+TO_EHG_EB!P68+TO_EHG_PH!P68</f>
        <v>0</v>
      </c>
      <c r="Q68" s="10">
        <f>TO_EHG_E!Q68+TO_EHG_CHP!Q68+TO_EHG_H!Q68+TO_EHG_EDHP!Q68+TO_EHG_EB!Q68+TO_EHG_PH!Q68</f>
        <v>0</v>
      </c>
      <c r="R68" s="10">
        <f>TO_EHG_E!R68+TO_EHG_CHP!R68+TO_EHG_H!R68+TO_EHG_EDHP!R68+TO_EHG_EB!R68+TO_EHG_PH!R68</f>
        <v>0</v>
      </c>
      <c r="S68" s="10">
        <f>TO_EHG_E!S68+TO_EHG_CHP!S68+TO_EHG_H!S68+TO_EHG_EDHP!S68+TO_EHG_EB!S68+TO_EHG_PH!S68</f>
        <v>0</v>
      </c>
      <c r="T68" s="10">
        <f>TO_EHG_E!T68+TO_EHG_CHP!T68+TO_EHG_H!T68+TO_EHG_EDHP!T68+TO_EHG_EB!T68+TO_EHG_PH!T68</f>
        <v>0</v>
      </c>
      <c r="U68" s="10">
        <f>TO_EHG_E!U68+TO_EHG_CHP!U68+TO_EHG_H!U68+TO_EHG_EDHP!U68+TO_EHG_EB!U68+TO_EHG_PH!U68</f>
        <v>0</v>
      </c>
      <c r="V68" s="10">
        <f>TO_EHG_E!V68+TO_EHG_CHP!V68+TO_EHG_H!V68+TO_EHG_EDHP!V68+TO_EHG_EB!V68+TO_EHG_PH!V68</f>
        <v>0</v>
      </c>
      <c r="W68" s="10">
        <f>TO_EHG_E!W68+TO_EHG_CHP!W68+TO_EHG_H!W68+TO_EHG_EDHP!W68+TO_EHG_EB!W68+TO_EHG_PH!W68</f>
        <v>0</v>
      </c>
      <c r="X68" s="10">
        <f>TO_EHG_E!X68+TO_EHG_CHP!X68+TO_EHG_H!X68+TO_EHG_EDHP!X68+TO_EHG_EB!X68+TO_EHG_PH!X68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TO_EHG_E!C69+TO_EHG_CHP!C69+TO_EHG_H!C69+TO_EHG_EDHP!C69+TO_EHG_EB!C69+TO_EHG_PH!C69</f>
        <v>0</v>
      </c>
      <c r="D69" s="10">
        <f>TO_EHG_E!D69+TO_EHG_CHP!D69+TO_EHG_H!D69+TO_EHG_EDHP!D69+TO_EHG_EB!D69+TO_EHG_PH!D69</f>
        <v>0</v>
      </c>
      <c r="E69" s="10">
        <f>TO_EHG_E!E69+TO_EHG_CHP!E69+TO_EHG_H!E69+TO_EHG_EDHP!E69+TO_EHG_EB!E69+TO_EHG_PH!E69</f>
        <v>0</v>
      </c>
      <c r="F69" s="10">
        <f>TO_EHG_E!F69+TO_EHG_CHP!F69+TO_EHG_H!F69+TO_EHG_EDHP!F69+TO_EHG_EB!F69+TO_EHG_PH!F69</f>
        <v>0</v>
      </c>
      <c r="G69" s="10">
        <f>TO_EHG_E!G69+TO_EHG_CHP!G69+TO_EHG_H!G69+TO_EHG_EDHP!G69+TO_EHG_EB!G69+TO_EHG_PH!G69</f>
        <v>0</v>
      </c>
      <c r="H69" s="10">
        <f>TO_EHG_E!H69+TO_EHG_CHP!H69+TO_EHG_H!H69+TO_EHG_EDHP!H69+TO_EHG_EB!H69+TO_EHG_PH!H69</f>
        <v>0</v>
      </c>
      <c r="I69" s="10">
        <f>TO_EHG_E!I69+TO_EHG_CHP!I69+TO_EHG_H!I69+TO_EHG_EDHP!I69+TO_EHG_EB!I69+TO_EHG_PH!I69</f>
        <v>0</v>
      </c>
      <c r="J69" s="10">
        <f>TO_EHG_E!J69+TO_EHG_CHP!J69+TO_EHG_H!J69+TO_EHG_EDHP!J69+TO_EHG_EB!J69+TO_EHG_PH!J69</f>
        <v>0</v>
      </c>
      <c r="K69" s="10">
        <f>TO_EHG_E!K69+TO_EHG_CHP!K69+TO_EHG_H!K69+TO_EHG_EDHP!K69+TO_EHG_EB!K69+TO_EHG_PH!K69</f>
        <v>0</v>
      </c>
      <c r="L69" s="10">
        <f>TO_EHG_E!L69+TO_EHG_CHP!L69+TO_EHG_H!L69+TO_EHG_EDHP!L69+TO_EHG_EB!L69+TO_EHG_PH!L69</f>
        <v>0</v>
      </c>
      <c r="M69" s="10">
        <f>TO_EHG_E!M69+TO_EHG_CHP!M69+TO_EHG_H!M69+TO_EHG_EDHP!M69+TO_EHG_EB!M69+TO_EHG_PH!M69</f>
        <v>0</v>
      </c>
      <c r="N69" s="10">
        <f>TO_EHG_E!N69+TO_EHG_CHP!N69+TO_EHG_H!N69+TO_EHG_EDHP!N69+TO_EHG_EB!N69+TO_EHG_PH!N69</f>
        <v>0</v>
      </c>
      <c r="O69" s="10">
        <f>TO_EHG_E!O69+TO_EHG_CHP!O69+TO_EHG_H!O69+TO_EHG_EDHP!O69+TO_EHG_EB!O69+TO_EHG_PH!O69</f>
        <v>0</v>
      </c>
      <c r="P69" s="10">
        <f>TO_EHG_E!P69+TO_EHG_CHP!P69+TO_EHG_H!P69+TO_EHG_EDHP!P69+TO_EHG_EB!P69+TO_EHG_PH!P69</f>
        <v>0</v>
      </c>
      <c r="Q69" s="10">
        <f>TO_EHG_E!Q69+TO_EHG_CHP!Q69+TO_EHG_H!Q69+TO_EHG_EDHP!Q69+TO_EHG_EB!Q69+TO_EHG_PH!Q69</f>
        <v>0</v>
      </c>
      <c r="R69" s="10">
        <f>TO_EHG_E!R69+TO_EHG_CHP!R69+TO_EHG_H!R69+TO_EHG_EDHP!R69+TO_EHG_EB!R69+TO_EHG_PH!R69</f>
        <v>0</v>
      </c>
      <c r="S69" s="10">
        <f>TO_EHG_E!S69+TO_EHG_CHP!S69+TO_EHG_H!S69+TO_EHG_EDHP!S69+TO_EHG_EB!S69+TO_EHG_PH!S69</f>
        <v>0</v>
      </c>
      <c r="T69" s="10">
        <f>TO_EHG_E!T69+TO_EHG_CHP!T69+TO_EHG_H!T69+TO_EHG_EDHP!T69+TO_EHG_EB!T69+TO_EHG_PH!T69</f>
        <v>0</v>
      </c>
      <c r="U69" s="10">
        <f>TO_EHG_E!U69+TO_EHG_CHP!U69+TO_EHG_H!U69+TO_EHG_EDHP!U69+TO_EHG_EB!U69+TO_EHG_PH!U69</f>
        <v>0</v>
      </c>
      <c r="V69" s="10">
        <f>TO_EHG_E!V69+TO_EHG_CHP!V69+TO_EHG_H!V69+TO_EHG_EDHP!V69+TO_EHG_EB!V69+TO_EHG_PH!V69</f>
        <v>0</v>
      </c>
      <c r="W69" s="10">
        <f>TO_EHG_E!W69+TO_EHG_CHP!W69+TO_EHG_H!W69+TO_EHG_EDHP!W69+TO_EHG_EB!W69+TO_EHG_PH!W69</f>
        <v>0</v>
      </c>
      <c r="X69" s="10">
        <f>TO_EHG_E!X69+TO_EHG_CHP!X69+TO_EHG_H!X69+TO_EHG_EDHP!X69+TO_EHG_EB!X69+TO_EHG_PH!X69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TO_EHG_E!C70+TO_EHG_CHP!C70+TO_EHG_H!C70+TO_EHG_EDHP!C70+TO_EHG_EB!C70+TO_EHG_PH!C70</f>
        <v>0</v>
      </c>
      <c r="D70" s="10">
        <f>TO_EHG_E!D70+TO_EHG_CHP!D70+TO_EHG_H!D70+TO_EHG_EDHP!D70+TO_EHG_EB!D70+TO_EHG_PH!D70</f>
        <v>0</v>
      </c>
      <c r="E70" s="10">
        <f>TO_EHG_E!E70+TO_EHG_CHP!E70+TO_EHG_H!E70+TO_EHG_EDHP!E70+TO_EHG_EB!E70+TO_EHG_PH!E70</f>
        <v>0</v>
      </c>
      <c r="F70" s="10">
        <f>TO_EHG_E!F70+TO_EHG_CHP!F70+TO_EHG_H!F70+TO_EHG_EDHP!F70+TO_EHG_EB!F70+TO_EHG_PH!F70</f>
        <v>0</v>
      </c>
      <c r="G70" s="10">
        <f>TO_EHG_E!G70+TO_EHG_CHP!G70+TO_EHG_H!G70+TO_EHG_EDHP!G70+TO_EHG_EB!G70+TO_EHG_PH!G70</f>
        <v>0</v>
      </c>
      <c r="H70" s="10">
        <f>TO_EHG_E!H70+TO_EHG_CHP!H70+TO_EHG_H!H70+TO_EHG_EDHP!H70+TO_EHG_EB!H70+TO_EHG_PH!H70</f>
        <v>0</v>
      </c>
      <c r="I70" s="10">
        <f>TO_EHG_E!I70+TO_EHG_CHP!I70+TO_EHG_H!I70+TO_EHG_EDHP!I70+TO_EHG_EB!I70+TO_EHG_PH!I70</f>
        <v>0</v>
      </c>
      <c r="J70" s="10">
        <f>TO_EHG_E!J70+TO_EHG_CHP!J70+TO_EHG_H!J70+TO_EHG_EDHP!J70+TO_EHG_EB!J70+TO_EHG_PH!J70</f>
        <v>0</v>
      </c>
      <c r="K70" s="10">
        <f>TO_EHG_E!K70+TO_EHG_CHP!K70+TO_EHG_H!K70+TO_EHG_EDHP!K70+TO_EHG_EB!K70+TO_EHG_PH!K70</f>
        <v>0</v>
      </c>
      <c r="L70" s="10">
        <f>TO_EHG_E!L70+TO_EHG_CHP!L70+TO_EHG_H!L70+TO_EHG_EDHP!L70+TO_EHG_EB!L70+TO_EHG_PH!L70</f>
        <v>0</v>
      </c>
      <c r="M70" s="10">
        <f>TO_EHG_E!M70+TO_EHG_CHP!M70+TO_EHG_H!M70+TO_EHG_EDHP!M70+TO_EHG_EB!M70+TO_EHG_PH!M70</f>
        <v>0</v>
      </c>
      <c r="N70" s="10">
        <f>TO_EHG_E!N70+TO_EHG_CHP!N70+TO_EHG_H!N70+TO_EHG_EDHP!N70+TO_EHG_EB!N70+TO_EHG_PH!N70</f>
        <v>0</v>
      </c>
      <c r="O70" s="10">
        <f>TO_EHG_E!O70+TO_EHG_CHP!O70+TO_EHG_H!O70+TO_EHG_EDHP!O70+TO_EHG_EB!O70+TO_EHG_PH!O70</f>
        <v>0</v>
      </c>
      <c r="P70" s="10">
        <f>TO_EHG_E!P70+TO_EHG_CHP!P70+TO_EHG_H!P70+TO_EHG_EDHP!P70+TO_EHG_EB!P70+TO_EHG_PH!P70</f>
        <v>0</v>
      </c>
      <c r="Q70" s="10">
        <f>TO_EHG_E!Q70+TO_EHG_CHP!Q70+TO_EHG_H!Q70+TO_EHG_EDHP!Q70+TO_EHG_EB!Q70+TO_EHG_PH!Q70</f>
        <v>0</v>
      </c>
      <c r="R70" s="10">
        <f>TO_EHG_E!R70+TO_EHG_CHP!R70+TO_EHG_H!R70+TO_EHG_EDHP!R70+TO_EHG_EB!R70+TO_EHG_PH!R70</f>
        <v>0</v>
      </c>
      <c r="S70" s="10">
        <f>TO_EHG_E!S70+TO_EHG_CHP!S70+TO_EHG_H!S70+TO_EHG_EDHP!S70+TO_EHG_EB!S70+TO_EHG_PH!S70</f>
        <v>0</v>
      </c>
      <c r="T70" s="10">
        <f>TO_EHG_E!T70+TO_EHG_CHP!T70+TO_EHG_H!T70+TO_EHG_EDHP!T70+TO_EHG_EB!T70+TO_EHG_PH!T70</f>
        <v>0</v>
      </c>
      <c r="U70" s="10">
        <f>TO_EHG_E!U70+TO_EHG_CHP!U70+TO_EHG_H!U70+TO_EHG_EDHP!U70+TO_EHG_EB!U70+TO_EHG_PH!U70</f>
        <v>0</v>
      </c>
      <c r="V70" s="10">
        <f>TO_EHG_E!V70+TO_EHG_CHP!V70+TO_EHG_H!V70+TO_EHG_EDHP!V70+TO_EHG_EB!V70+TO_EHG_PH!V70</f>
        <v>0</v>
      </c>
      <c r="W70" s="10">
        <f>TO_EHG_E!W70+TO_EHG_CHP!W70+TO_EHG_H!W70+TO_EHG_EDHP!W70+TO_EHG_EB!W70+TO_EHG_PH!W70</f>
        <v>0</v>
      </c>
      <c r="X70" s="10">
        <f>TO_EHG_E!X70+TO_EHG_CHP!X70+TO_EHG_H!X70+TO_EHG_EDHP!X70+TO_EHG_EB!X70+TO_EHG_PH!X70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TO_EHG_E!C72+TO_EHG_CHP!C72+TO_EHG_H!C72+TO_EHG_EDHP!C72+TO_EHG_EB!C72+TO_EHG_PH!C72</f>
        <v>0</v>
      </c>
      <c r="D72" s="10">
        <f>TO_EHG_E!D72+TO_EHG_CHP!D72+TO_EHG_H!D72+TO_EHG_EDHP!D72+TO_EHG_EB!D72+TO_EHG_PH!D72</f>
        <v>0</v>
      </c>
      <c r="E72" s="10">
        <f>TO_EHG_E!E72+TO_EHG_CHP!E72+TO_EHG_H!E72+TO_EHG_EDHP!E72+TO_EHG_EB!E72+TO_EHG_PH!E72</f>
        <v>0</v>
      </c>
      <c r="F72" s="10">
        <f>TO_EHG_E!F72+TO_EHG_CHP!F72+TO_EHG_H!F72+TO_EHG_EDHP!F72+TO_EHG_EB!F72+TO_EHG_PH!F72</f>
        <v>0</v>
      </c>
      <c r="G72" s="10">
        <f>TO_EHG_E!G72+TO_EHG_CHP!G72+TO_EHG_H!G72+TO_EHG_EDHP!G72+TO_EHG_EB!G72+TO_EHG_PH!G72</f>
        <v>0</v>
      </c>
      <c r="H72" s="10">
        <f>TO_EHG_E!H72+TO_EHG_CHP!H72+TO_EHG_H!H72+TO_EHG_EDHP!H72+TO_EHG_EB!H72+TO_EHG_PH!H72</f>
        <v>0</v>
      </c>
      <c r="I72" s="10">
        <f>TO_EHG_E!I72+TO_EHG_CHP!I72+TO_EHG_H!I72+TO_EHG_EDHP!I72+TO_EHG_EB!I72+TO_EHG_PH!I72</f>
        <v>0</v>
      </c>
      <c r="J72" s="10">
        <f>TO_EHG_E!J72+TO_EHG_CHP!J72+TO_EHG_H!J72+TO_EHG_EDHP!J72+TO_EHG_EB!J72+TO_EHG_PH!J72</f>
        <v>0</v>
      </c>
      <c r="K72" s="10">
        <f>TO_EHG_E!K72+TO_EHG_CHP!K72+TO_EHG_H!K72+TO_EHG_EDHP!K72+TO_EHG_EB!K72+TO_EHG_PH!K72</f>
        <v>0</v>
      </c>
      <c r="L72" s="10">
        <f>TO_EHG_E!L72+TO_EHG_CHP!L72+TO_EHG_H!L72+TO_EHG_EDHP!L72+TO_EHG_EB!L72+TO_EHG_PH!L72</f>
        <v>0</v>
      </c>
      <c r="M72" s="10">
        <f>TO_EHG_E!M72+TO_EHG_CHP!M72+TO_EHG_H!M72+TO_EHG_EDHP!M72+TO_EHG_EB!M72+TO_EHG_PH!M72</f>
        <v>0</v>
      </c>
      <c r="N72" s="10">
        <f>TO_EHG_E!N72+TO_EHG_CHP!N72+TO_EHG_H!N72+TO_EHG_EDHP!N72+TO_EHG_EB!N72+TO_EHG_PH!N72</f>
        <v>0</v>
      </c>
      <c r="O72" s="10">
        <f>TO_EHG_E!O72+TO_EHG_CHP!O72+TO_EHG_H!O72+TO_EHG_EDHP!O72+TO_EHG_EB!O72+TO_EHG_PH!O72</f>
        <v>0</v>
      </c>
      <c r="P72" s="10">
        <f>TO_EHG_E!P72+TO_EHG_CHP!P72+TO_EHG_H!P72+TO_EHG_EDHP!P72+TO_EHG_EB!P72+TO_EHG_PH!P72</f>
        <v>0</v>
      </c>
      <c r="Q72" s="10">
        <f>TO_EHG_E!Q72+TO_EHG_CHP!Q72+TO_EHG_H!Q72+TO_EHG_EDHP!Q72+TO_EHG_EB!Q72+TO_EHG_PH!Q72</f>
        <v>0</v>
      </c>
      <c r="R72" s="10">
        <f>TO_EHG_E!R72+TO_EHG_CHP!R72+TO_EHG_H!R72+TO_EHG_EDHP!R72+TO_EHG_EB!R72+TO_EHG_PH!R72</f>
        <v>0</v>
      </c>
      <c r="S72" s="10">
        <f>TO_EHG_E!S72+TO_EHG_CHP!S72+TO_EHG_H!S72+TO_EHG_EDHP!S72+TO_EHG_EB!S72+TO_EHG_PH!S72</f>
        <v>0</v>
      </c>
      <c r="T72" s="10">
        <f>TO_EHG_E!T72+TO_EHG_CHP!T72+TO_EHG_H!T72+TO_EHG_EDHP!T72+TO_EHG_EB!T72+TO_EHG_PH!T72</f>
        <v>0</v>
      </c>
      <c r="U72" s="10">
        <f>TO_EHG_E!U72+TO_EHG_CHP!U72+TO_EHG_H!U72+TO_EHG_EDHP!U72+TO_EHG_EB!U72+TO_EHG_PH!U72</f>
        <v>0</v>
      </c>
      <c r="V72" s="10">
        <f>TO_EHG_E!V72+TO_EHG_CHP!V72+TO_EHG_H!V72+TO_EHG_EDHP!V72+TO_EHG_EB!V72+TO_EHG_PH!V72</f>
        <v>0</v>
      </c>
      <c r="W72" s="10">
        <f>TO_EHG_E!W72+TO_EHG_CHP!W72+TO_EHG_H!W72+TO_EHG_EDHP!W72+TO_EHG_EB!W72+TO_EHG_PH!W72</f>
        <v>0</v>
      </c>
      <c r="X72" s="10">
        <f>TO_EHG_E!X72+TO_EHG_CHP!X72+TO_EHG_H!X72+TO_EHG_EDHP!X72+TO_EHG_EB!X72+TO_EHG_PH!X72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TO_EHG_E!C73+TO_EHG_CHP!C73+TO_EHG_H!C73+TO_EHG_EDHP!C73+TO_EHG_EB!C73+TO_EHG_PH!C73</f>
        <v>0</v>
      </c>
      <c r="D73" s="10">
        <f>TO_EHG_E!D73+TO_EHG_CHP!D73+TO_EHG_H!D73+TO_EHG_EDHP!D73+TO_EHG_EB!D73+TO_EHG_PH!D73</f>
        <v>0</v>
      </c>
      <c r="E73" s="10">
        <f>TO_EHG_E!E73+TO_EHG_CHP!E73+TO_EHG_H!E73+TO_EHG_EDHP!E73+TO_EHG_EB!E73+TO_EHG_PH!E73</f>
        <v>0</v>
      </c>
      <c r="F73" s="10">
        <f>TO_EHG_E!F73+TO_EHG_CHP!F73+TO_EHG_H!F73+TO_EHG_EDHP!F73+TO_EHG_EB!F73+TO_EHG_PH!F73</f>
        <v>0</v>
      </c>
      <c r="G73" s="10">
        <f>TO_EHG_E!G73+TO_EHG_CHP!G73+TO_EHG_H!G73+TO_EHG_EDHP!G73+TO_EHG_EB!G73+TO_EHG_PH!G73</f>
        <v>0</v>
      </c>
      <c r="H73" s="10">
        <f>TO_EHG_E!H73+TO_EHG_CHP!H73+TO_EHG_H!H73+TO_EHG_EDHP!H73+TO_EHG_EB!H73+TO_EHG_PH!H73</f>
        <v>0</v>
      </c>
      <c r="I73" s="10">
        <f>TO_EHG_E!I73+TO_EHG_CHP!I73+TO_EHG_H!I73+TO_EHG_EDHP!I73+TO_EHG_EB!I73+TO_EHG_PH!I73</f>
        <v>0</v>
      </c>
      <c r="J73" s="10">
        <f>TO_EHG_E!J73+TO_EHG_CHP!J73+TO_EHG_H!J73+TO_EHG_EDHP!J73+TO_EHG_EB!J73+TO_EHG_PH!J73</f>
        <v>0</v>
      </c>
      <c r="K73" s="10">
        <f>TO_EHG_E!K73+TO_EHG_CHP!K73+TO_EHG_H!K73+TO_EHG_EDHP!K73+TO_EHG_EB!K73+TO_EHG_PH!K73</f>
        <v>0</v>
      </c>
      <c r="L73" s="10">
        <f>TO_EHG_E!L73+TO_EHG_CHP!L73+TO_EHG_H!L73+TO_EHG_EDHP!L73+TO_EHG_EB!L73+TO_EHG_PH!L73</f>
        <v>0</v>
      </c>
      <c r="M73" s="10">
        <f>TO_EHG_E!M73+TO_EHG_CHP!M73+TO_EHG_H!M73+TO_EHG_EDHP!M73+TO_EHG_EB!M73+TO_EHG_PH!M73</f>
        <v>0</v>
      </c>
      <c r="N73" s="10">
        <f>TO_EHG_E!N73+TO_EHG_CHP!N73+TO_EHG_H!N73+TO_EHG_EDHP!N73+TO_EHG_EB!N73+TO_EHG_PH!N73</f>
        <v>0</v>
      </c>
      <c r="O73" s="10">
        <f>TO_EHG_E!O73+TO_EHG_CHP!O73+TO_EHG_H!O73+TO_EHG_EDHP!O73+TO_EHG_EB!O73+TO_EHG_PH!O73</f>
        <v>0</v>
      </c>
      <c r="P73" s="10">
        <f>TO_EHG_E!P73+TO_EHG_CHP!P73+TO_EHG_H!P73+TO_EHG_EDHP!P73+TO_EHG_EB!P73+TO_EHG_PH!P73</f>
        <v>0</v>
      </c>
      <c r="Q73" s="10">
        <f>TO_EHG_E!Q73+TO_EHG_CHP!Q73+TO_EHG_H!Q73+TO_EHG_EDHP!Q73+TO_EHG_EB!Q73+TO_EHG_PH!Q73</f>
        <v>0</v>
      </c>
      <c r="R73" s="10">
        <f>TO_EHG_E!R73+TO_EHG_CHP!R73+TO_EHG_H!R73+TO_EHG_EDHP!R73+TO_EHG_EB!R73+TO_EHG_PH!R73</f>
        <v>0</v>
      </c>
      <c r="S73" s="10">
        <f>TO_EHG_E!S73+TO_EHG_CHP!S73+TO_EHG_H!S73+TO_EHG_EDHP!S73+TO_EHG_EB!S73+TO_EHG_PH!S73</f>
        <v>0</v>
      </c>
      <c r="T73" s="10">
        <f>TO_EHG_E!T73+TO_EHG_CHP!T73+TO_EHG_H!T73+TO_EHG_EDHP!T73+TO_EHG_EB!T73+TO_EHG_PH!T73</f>
        <v>0</v>
      </c>
      <c r="U73" s="10">
        <f>TO_EHG_E!U73+TO_EHG_CHP!U73+TO_EHG_H!U73+TO_EHG_EDHP!U73+TO_EHG_EB!U73+TO_EHG_PH!U73</f>
        <v>0</v>
      </c>
      <c r="V73" s="10">
        <f>TO_EHG_E!V73+TO_EHG_CHP!V73+TO_EHG_H!V73+TO_EHG_EDHP!V73+TO_EHG_EB!V73+TO_EHG_PH!V73</f>
        <v>0</v>
      </c>
      <c r="W73" s="10">
        <f>TO_EHG_E!W73+TO_EHG_CHP!W73+TO_EHG_H!W73+TO_EHG_EDHP!W73+TO_EHG_EB!W73+TO_EHG_PH!W73</f>
        <v>0</v>
      </c>
      <c r="X73" s="10">
        <f>TO_EHG_E!X73+TO_EHG_CHP!X73+TO_EHG_H!X73+TO_EHG_EDHP!X73+TO_EHG_EB!X73+TO_EHG_PH!X73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TO_EHG_E!C74+TO_EHG_CHP!C74+TO_EHG_H!C74+TO_EHG_EDHP!C74+TO_EHG_EB!C74+TO_EHG_PH!C74</f>
        <v>0</v>
      </c>
      <c r="D74" s="37">
        <f>TO_EHG_E!D74+TO_EHG_CHP!D74+TO_EHG_H!D74+TO_EHG_EDHP!D74+TO_EHG_EB!D74+TO_EHG_PH!D74</f>
        <v>0</v>
      </c>
      <c r="E74" s="37">
        <f>TO_EHG_E!E74+TO_EHG_CHP!E74+TO_EHG_H!E74+TO_EHG_EDHP!E74+TO_EHG_EB!E74+TO_EHG_PH!E74</f>
        <v>0</v>
      </c>
      <c r="F74" s="37">
        <f>TO_EHG_E!F74+TO_EHG_CHP!F74+TO_EHG_H!F74+TO_EHG_EDHP!F74+TO_EHG_EB!F74+TO_EHG_PH!F74</f>
        <v>0</v>
      </c>
      <c r="G74" s="37">
        <f>TO_EHG_E!G74+TO_EHG_CHP!G74+TO_EHG_H!G74+TO_EHG_EDHP!G74+TO_EHG_EB!G74+TO_EHG_PH!G74</f>
        <v>0</v>
      </c>
      <c r="H74" s="37">
        <f>TO_EHG_E!H74+TO_EHG_CHP!H74+TO_EHG_H!H74+TO_EHG_EDHP!H74+TO_EHG_EB!H74+TO_EHG_PH!H74</f>
        <v>0</v>
      </c>
      <c r="I74" s="37">
        <f>TO_EHG_E!I74+TO_EHG_CHP!I74+TO_EHG_H!I74+TO_EHG_EDHP!I74+TO_EHG_EB!I74+TO_EHG_PH!I74</f>
        <v>0</v>
      </c>
      <c r="J74" s="37">
        <f>TO_EHG_E!J74+TO_EHG_CHP!J74+TO_EHG_H!J74+TO_EHG_EDHP!J74+TO_EHG_EB!J74+TO_EHG_PH!J74</f>
        <v>0</v>
      </c>
      <c r="K74" s="37">
        <f>TO_EHG_E!K74+TO_EHG_CHP!K74+TO_EHG_H!K74+TO_EHG_EDHP!K74+TO_EHG_EB!K74+TO_EHG_PH!K74</f>
        <v>0</v>
      </c>
      <c r="L74" s="37">
        <f>TO_EHG_E!L74+TO_EHG_CHP!L74+TO_EHG_H!L74+TO_EHG_EDHP!L74+TO_EHG_EB!L74+TO_EHG_PH!L74</f>
        <v>0</v>
      </c>
      <c r="M74" s="37">
        <f>TO_EHG_E!M74+TO_EHG_CHP!M74+TO_EHG_H!M74+TO_EHG_EDHP!M74+TO_EHG_EB!M74+TO_EHG_PH!M74</f>
        <v>0</v>
      </c>
      <c r="N74" s="37">
        <f>TO_EHG_E!N74+TO_EHG_CHP!N74+TO_EHG_H!N74+TO_EHG_EDHP!N74+TO_EHG_EB!N74+TO_EHG_PH!N74</f>
        <v>0</v>
      </c>
      <c r="O74" s="37">
        <f>TO_EHG_E!O74+TO_EHG_CHP!O74+TO_EHG_H!O74+TO_EHG_EDHP!O74+TO_EHG_EB!O74+TO_EHG_PH!O74</f>
        <v>0</v>
      </c>
      <c r="P74" s="37">
        <f>TO_EHG_E!P74+TO_EHG_CHP!P74+TO_EHG_H!P74+TO_EHG_EDHP!P74+TO_EHG_EB!P74+TO_EHG_PH!P74</f>
        <v>0</v>
      </c>
      <c r="Q74" s="37">
        <f>TO_EHG_E!Q74+TO_EHG_CHP!Q74+TO_EHG_H!Q74+TO_EHG_EDHP!Q74+TO_EHG_EB!Q74+TO_EHG_PH!Q74</f>
        <v>0</v>
      </c>
      <c r="R74" s="37">
        <f>TO_EHG_E!R74+TO_EHG_CHP!R74+TO_EHG_H!R74+TO_EHG_EDHP!R74+TO_EHG_EB!R74+TO_EHG_PH!R74</f>
        <v>0</v>
      </c>
      <c r="S74" s="37">
        <f>TO_EHG_E!S74+TO_EHG_CHP!S74+TO_EHG_H!S74+TO_EHG_EDHP!S74+TO_EHG_EB!S74+TO_EHG_PH!S74</f>
        <v>0</v>
      </c>
      <c r="T74" s="37">
        <f>TO_EHG_E!T74+TO_EHG_CHP!T74+TO_EHG_H!T74+TO_EHG_EDHP!T74+TO_EHG_EB!T74+TO_EHG_PH!T74</f>
        <v>0</v>
      </c>
      <c r="U74" s="37">
        <f>TO_EHG_E!U74+TO_EHG_CHP!U74+TO_EHG_H!U74+TO_EHG_EDHP!U74+TO_EHG_EB!U74+TO_EHG_PH!U74</f>
        <v>0</v>
      </c>
      <c r="V74" s="37">
        <f>TO_EHG_E!V74+TO_EHG_CHP!V74+TO_EHG_H!V74+TO_EHG_EDHP!V74+TO_EHG_EB!V74+TO_EHG_PH!V74</f>
        <v>0</v>
      </c>
      <c r="W74" s="37">
        <f>TO_EHG_E!W74+TO_EHG_CHP!W74+TO_EHG_H!W74+TO_EHG_EDHP!W74+TO_EHG_EB!W74+TO_EHG_PH!W74</f>
        <v>0</v>
      </c>
      <c r="X74" s="37">
        <f>TO_EHG_E!X74+TO_EHG_CHP!X74+TO_EHG_H!X74+TO_EHG_EDHP!X74+TO_EHG_EB!X74+TO_EHG_PH!X74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TO_EHG_E!C75+TO_EHG_CHP!C75+TO_EHG_H!C75+TO_EHG_EDHP!C75+TO_EHG_EB!C75+TO_EHG_PH!C75</f>
        <v>134.37472055030094</v>
      </c>
      <c r="D75" s="37">
        <f>TO_EHG_E!D75+TO_EHG_CHP!D75+TO_EHG_H!D75+TO_EHG_EDHP!D75+TO_EHG_EB!D75+TO_EHG_PH!D75</f>
        <v>161.57927773000856</v>
      </c>
      <c r="E75" s="37">
        <f>TO_EHG_E!E75+TO_EHG_CHP!E75+TO_EHG_H!E75+TO_EHG_EDHP!E75+TO_EHG_EB!E75+TO_EHG_PH!E75</f>
        <v>200.15288048151336</v>
      </c>
      <c r="F75" s="37">
        <f>TO_EHG_E!F75+TO_EHG_CHP!F75+TO_EHG_H!F75+TO_EHG_EDHP!F75+TO_EHG_EB!F75+TO_EHG_PH!F75</f>
        <v>225.66165090283749</v>
      </c>
      <c r="G75" s="37">
        <f>TO_EHG_E!G75+TO_EHG_CHP!G75+TO_EHG_H!G75+TO_EHG_EDHP!G75+TO_EHG_EB!G75+TO_EHG_PH!G75</f>
        <v>257.69079965606193</v>
      </c>
      <c r="H75" s="37">
        <f>TO_EHG_E!H75+TO_EHG_CHP!H75+TO_EHG_H!H75+TO_EHG_EDHP!H75+TO_EHG_EB!H75+TO_EHG_PH!H75</f>
        <v>327.50550300945815</v>
      </c>
      <c r="I75" s="37">
        <f>TO_EHG_E!I75+TO_EHG_CHP!I75+TO_EHG_H!I75+TO_EHG_EDHP!I75+TO_EHG_EB!I75+TO_EHG_PH!I75</f>
        <v>330.56268271711093</v>
      </c>
      <c r="J75" s="37">
        <f>TO_EHG_E!J75+TO_EHG_CHP!J75+TO_EHG_H!J75+TO_EHG_EDHP!J75+TO_EHG_EB!J75+TO_EHG_PH!J75</f>
        <v>337.53705932932075</v>
      </c>
      <c r="K75" s="37">
        <f>TO_EHG_E!K75+TO_EHG_CHP!K75+TO_EHG_H!K75+TO_EHG_EDHP!K75+TO_EHG_EB!K75+TO_EHG_PH!K75</f>
        <v>316.49466895958727</v>
      </c>
      <c r="L75" s="37">
        <f>TO_EHG_E!L75+TO_EHG_CHP!L75+TO_EHG_H!L75+TO_EHG_EDHP!L75+TO_EHG_EB!L75+TO_EHG_PH!L75</f>
        <v>383.46706792777286</v>
      </c>
      <c r="M75" s="37">
        <f>TO_EHG_E!M75+TO_EHG_CHP!M75+TO_EHG_H!M75+TO_EHG_EDHP!M75+TO_EHG_EB!M75+TO_EHG_PH!M75</f>
        <v>504.22751504729143</v>
      </c>
      <c r="N75" s="37">
        <f>TO_EHG_E!N75+TO_EHG_CHP!N75+TO_EHG_H!N75+TO_EHG_EDHP!N75+TO_EHG_EB!N75+TO_EHG_PH!N75</f>
        <v>493.07343078245913</v>
      </c>
      <c r="O75" s="37">
        <f>TO_EHG_E!O75+TO_EHG_CHP!O75+TO_EHG_H!O75+TO_EHG_EDHP!O75+TO_EHG_EB!O75+TO_EHG_PH!O75</f>
        <v>512.89767841788466</v>
      </c>
      <c r="P75" s="37">
        <f>TO_EHG_E!P75+TO_EHG_CHP!P75+TO_EHG_H!P75+TO_EHG_EDHP!P75+TO_EHG_EB!P75+TO_EHG_PH!P75</f>
        <v>610.70507308684421</v>
      </c>
      <c r="Q75" s="37">
        <f>TO_EHG_E!Q75+TO_EHG_CHP!Q75+TO_EHG_H!Q75+TO_EHG_EDHP!Q75+TO_EHG_EB!Q75+TO_EHG_PH!Q75</f>
        <v>511.65571797076518</v>
      </c>
      <c r="R75" s="37">
        <f>TO_EHG_E!R75+TO_EHG_CHP!R75+TO_EHG_H!R75+TO_EHG_EDHP!R75+TO_EHG_EB!R75+TO_EHG_PH!R75</f>
        <v>468.47231298366296</v>
      </c>
      <c r="S75" s="37">
        <f>TO_EHG_E!S75+TO_EHG_CHP!S75+TO_EHG_H!S75+TO_EHG_EDHP!S75+TO_EHG_EB!S75+TO_EHG_PH!S75</f>
        <v>450.12897678417892</v>
      </c>
      <c r="T75" s="37">
        <f>TO_EHG_E!T75+TO_EHG_CHP!T75+TO_EHG_H!T75+TO_EHG_EDHP!T75+TO_EHG_EB!T75+TO_EHG_PH!T75</f>
        <v>456.20885640584686</v>
      </c>
      <c r="U75" s="37">
        <f>TO_EHG_E!U75+TO_EHG_CHP!U75+TO_EHG_H!U75+TO_EHG_EDHP!U75+TO_EHG_EB!U75+TO_EHG_PH!U75</f>
        <v>481.98718830610483</v>
      </c>
      <c r="V75" s="37">
        <f>TO_EHG_E!V75+TO_EHG_CHP!V75+TO_EHG_H!V75+TO_EHG_EDHP!V75+TO_EHG_EB!V75+TO_EHG_PH!V75</f>
        <v>499.82269991401529</v>
      </c>
      <c r="W75" s="37">
        <f>TO_EHG_E!W75+TO_EHG_CHP!W75+TO_EHG_H!W75+TO_EHG_EDHP!W75+TO_EHG_EB!W75+TO_EHG_PH!W75</f>
        <v>490.73018056749788</v>
      </c>
      <c r="X75" s="37">
        <f>TO_EHG_E!X75+TO_EHG_CHP!X75+TO_EHG_H!X75+TO_EHG_EDHP!X75+TO_EHG_EB!X75+TO_EHG_PH!X75</f>
        <v>398.23766122098027</v>
      </c>
    </row>
    <row r="76" spans="1:24" ht="11.25" customHeight="1" x14ac:dyDescent="0.2">
      <c r="A76" s="38" t="s">
        <v>139</v>
      </c>
      <c r="B76" s="39" t="s">
        <v>140</v>
      </c>
      <c r="C76" s="40">
        <f>TO_EHG_E!C76+TO_EHG_CHP!C76+TO_EHG_H!C76+TO_EHG_EDHP!C76+TO_EHG_EB!C76+TO_EHG_PH!C76</f>
        <v>3763.0266552020635</v>
      </c>
      <c r="D76" s="40">
        <f>TO_EHG_E!D76+TO_EHG_CHP!D76+TO_EHG_H!D76+TO_EHG_EDHP!D76+TO_EHG_EB!D76+TO_EHG_PH!D76</f>
        <v>3999.0541702493551</v>
      </c>
      <c r="E76" s="40">
        <f>TO_EHG_E!E76+TO_EHG_CHP!E76+TO_EHG_H!E76+TO_EHG_EDHP!E76+TO_EHG_EB!E76+TO_EHG_PH!E76</f>
        <v>3964.4883920894231</v>
      </c>
      <c r="F76" s="40">
        <f>TO_EHG_E!F76+TO_EHG_CHP!F76+TO_EHG_H!F76+TO_EHG_EDHP!F76+TO_EHG_EB!F76+TO_EHG_PH!F76</f>
        <v>4028.5468615649179</v>
      </c>
      <c r="G76" s="40">
        <f>TO_EHG_E!G76+TO_EHG_CHP!G76+TO_EHG_H!G76+TO_EHG_EDHP!G76+TO_EHG_EB!G76+TO_EHG_PH!G76</f>
        <v>3878.3735167669806</v>
      </c>
      <c r="H76" s="40">
        <f>TO_EHG_E!H76+TO_EHG_CHP!H76+TO_EHG_H!H76+TO_EHG_EDHP!H76+TO_EHG_EB!H76+TO_EHG_PH!H76</f>
        <v>4004.6058469475483</v>
      </c>
      <c r="I76" s="40">
        <f>TO_EHG_E!I76+TO_EHG_CHP!I76+TO_EHG_H!I76+TO_EHG_EDHP!I76+TO_EHG_EB!I76+TO_EHG_PH!I76</f>
        <v>4216.8062768701639</v>
      </c>
      <c r="J76" s="40">
        <f>TO_EHG_E!J76+TO_EHG_CHP!J76+TO_EHG_H!J76+TO_EHG_EDHP!J76+TO_EHG_EB!J76+TO_EHG_PH!J76</f>
        <v>4062.9613069647467</v>
      </c>
      <c r="K76" s="40">
        <f>TO_EHG_E!K76+TO_EHG_CHP!K76+TO_EHG_H!K76+TO_EHG_EDHP!K76+TO_EHG_EB!K76+TO_EHG_PH!K76</f>
        <v>3952.9435941530519</v>
      </c>
      <c r="L76" s="40">
        <f>TO_EHG_E!L76+TO_EHG_CHP!L76+TO_EHG_H!L76+TO_EHG_EDHP!L76+TO_EHG_EB!L76+TO_EHG_PH!L76</f>
        <v>4317.0290627687018</v>
      </c>
      <c r="M76" s="40">
        <f>TO_EHG_E!M76+TO_EHG_CHP!M76+TO_EHG_H!M76+TO_EHG_EDHP!M76+TO_EHG_EB!M76+TO_EHG_PH!M76</f>
        <v>4650.7949269131541</v>
      </c>
      <c r="N76" s="40">
        <f>TO_EHG_E!N76+TO_EHG_CHP!N76+TO_EHG_H!N76+TO_EHG_EDHP!N76+TO_EHG_EB!N76+TO_EHG_PH!N76</f>
        <v>4510.941702493551</v>
      </c>
      <c r="O76" s="40">
        <f>TO_EHG_E!O76+TO_EHG_CHP!O76+TO_EHG_H!O76+TO_EHG_EDHP!O76+TO_EHG_EB!O76+TO_EHG_PH!O76</f>
        <v>4008.3005159071372</v>
      </c>
      <c r="P76" s="40">
        <f>TO_EHG_E!P76+TO_EHG_CHP!P76+TO_EHG_H!P76+TO_EHG_EDHP!P76+TO_EHG_EB!P76+TO_EHG_PH!P76</f>
        <v>4443.0134995700755</v>
      </c>
      <c r="Q76" s="40">
        <f>TO_EHG_E!Q76+TO_EHG_CHP!Q76+TO_EHG_H!Q76+TO_EHG_EDHP!Q76+TO_EHG_EB!Q76+TO_EHG_PH!Q76</f>
        <v>4540.2843508168544</v>
      </c>
      <c r="R76" s="40">
        <f>TO_EHG_E!R76+TO_EHG_CHP!R76+TO_EHG_H!R76+TO_EHG_EDHP!R76+TO_EHG_EB!R76+TO_EHG_PH!R76</f>
        <v>4507.2675838349078</v>
      </c>
      <c r="S76" s="40">
        <f>TO_EHG_E!S76+TO_EHG_CHP!S76+TO_EHG_H!S76+TO_EHG_EDHP!S76+TO_EHG_EB!S76+TO_EHG_PH!S76</f>
        <v>5187.2871883061043</v>
      </c>
      <c r="T76" s="40">
        <f>TO_EHG_E!T76+TO_EHG_CHP!T76+TO_EHG_H!T76+TO_EHG_EDHP!T76+TO_EHG_EB!T76+TO_EHG_PH!T76</f>
        <v>5110.2082545141884</v>
      </c>
      <c r="U76" s="40">
        <f>TO_EHG_E!U76+TO_EHG_CHP!U76+TO_EHG_H!U76+TO_EHG_EDHP!U76+TO_EHG_EB!U76+TO_EHG_PH!U76</f>
        <v>5127.780051590712</v>
      </c>
      <c r="V76" s="40">
        <f>TO_EHG_E!V76+TO_EHG_CHP!V76+TO_EHG_H!V76+TO_EHG_EDHP!V76+TO_EHG_EB!V76+TO_EHG_PH!V76</f>
        <v>4570.4359415305235</v>
      </c>
      <c r="W76" s="40">
        <f>TO_EHG_E!W76+TO_EHG_CHP!W76+TO_EHG_H!W76+TO_EHG_EDHP!W76+TO_EHG_EB!W76+TO_EHG_PH!W76</f>
        <v>4563.9209802235619</v>
      </c>
      <c r="X76" s="40">
        <f>TO_EHG_E!X76+TO_EHG_CHP!X76+TO_EHG_H!X76+TO_EHG_EDHP!X76+TO_EHG_EB!X76+TO_EHG_PH!X76</f>
        <v>4383.4533104041266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369</v>
      </c>
      <c r="B1" s="4" t="s">
        <v>374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3320.7898131762058</v>
      </c>
      <c r="D2" s="31">
        <f t="shared" ref="D2:W2" si="1">SUM(D3,D17,D22,D25,D26,D51,D52,D71,D74,D75,D76)</f>
        <v>3582.3553429881272</v>
      </c>
      <c r="E2" s="31">
        <f t="shared" si="1"/>
        <v>3504.9606380663263</v>
      </c>
      <c r="F2" s="31">
        <f t="shared" si="1"/>
        <v>3584.9281358277362</v>
      </c>
      <c r="G2" s="31">
        <f t="shared" si="1"/>
        <v>3413.2465620453022</v>
      </c>
      <c r="H2" s="31">
        <f t="shared" si="1"/>
        <v>3496.0092366836716</v>
      </c>
      <c r="I2" s="31">
        <f t="shared" si="1"/>
        <v>3691.1567501301056</v>
      </c>
      <c r="J2" s="31">
        <f t="shared" si="1"/>
        <v>3541.2360774672616</v>
      </c>
      <c r="K2" s="31">
        <f t="shared" si="1"/>
        <v>3456.3855083442018</v>
      </c>
      <c r="L2" s="31">
        <f t="shared" si="1"/>
        <v>3752.6255815634031</v>
      </c>
      <c r="M2" s="31">
        <f t="shared" si="1"/>
        <v>4036.3765457101472</v>
      </c>
      <c r="N2" s="31">
        <f t="shared" si="1"/>
        <v>3854.3294354892778</v>
      </c>
      <c r="O2" s="31">
        <f t="shared" si="1"/>
        <v>3310.2082314406489</v>
      </c>
      <c r="P2" s="31">
        <f t="shared" si="1"/>
        <v>3695.8194131357036</v>
      </c>
      <c r="Q2" s="31">
        <f t="shared" si="1"/>
        <v>3839.3530619127432</v>
      </c>
      <c r="R2" s="31">
        <f t="shared" si="1"/>
        <v>3802.6993404990885</v>
      </c>
      <c r="S2" s="31">
        <f t="shared" si="1"/>
        <v>4485.1558334529782</v>
      </c>
      <c r="T2" s="31">
        <f t="shared" si="1"/>
        <v>4349.6525570570602</v>
      </c>
      <c r="U2" s="31">
        <f t="shared" si="1"/>
        <v>4413.3863880280942</v>
      </c>
      <c r="V2" s="31">
        <f t="shared" si="1"/>
        <v>3828.7054863259132</v>
      </c>
      <c r="W2" s="31">
        <f t="shared" si="1"/>
        <v>3816.8765504669273</v>
      </c>
      <c r="X2" s="31">
        <f t="shared" ref="X2" si="2">SUM(X3,X17,X22,X25,X26,X51,X52,X71,X74,X75,X76)</f>
        <v>3678.0869188398956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3320.7898131762058</v>
      </c>
      <c r="D76" s="40">
        <v>3582.3553429881272</v>
      </c>
      <c r="E76" s="40">
        <v>3504.9606380663263</v>
      </c>
      <c r="F76" s="40">
        <v>3584.9281358277362</v>
      </c>
      <c r="G76" s="40">
        <v>3413.2465620453022</v>
      </c>
      <c r="H76" s="40">
        <v>3496.0092366836716</v>
      </c>
      <c r="I76" s="40">
        <v>3691.1567501301056</v>
      </c>
      <c r="J76" s="40">
        <v>3541.2360774672616</v>
      </c>
      <c r="K76" s="40">
        <v>3456.3855083442018</v>
      </c>
      <c r="L76" s="40">
        <v>3752.6255815634031</v>
      </c>
      <c r="M76" s="40">
        <v>4036.3765457101472</v>
      </c>
      <c r="N76" s="40">
        <v>3854.3294354892778</v>
      </c>
      <c r="O76" s="40">
        <v>3310.2082314406489</v>
      </c>
      <c r="P76" s="40">
        <v>3695.8194131357036</v>
      </c>
      <c r="Q76" s="40">
        <v>3839.3530619127432</v>
      </c>
      <c r="R76" s="40">
        <v>3802.6993404990885</v>
      </c>
      <c r="S76" s="40">
        <v>4485.1558334529782</v>
      </c>
      <c r="T76" s="40">
        <v>4349.6525570570602</v>
      </c>
      <c r="U76" s="40">
        <v>4413.3863880280942</v>
      </c>
      <c r="V76" s="40">
        <v>3828.7054863259132</v>
      </c>
      <c r="W76" s="40">
        <v>3816.8765504669273</v>
      </c>
      <c r="X76" s="40">
        <v>3678.0869188398956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33:X33 C22:X22 C71:X71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370</v>
      </c>
      <c r="B1" s="4" t="s">
        <v>375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542.90562964408605</v>
      </c>
      <c r="D2" s="31">
        <f t="shared" si="0"/>
        <v>548.95738272124515</v>
      </c>
      <c r="E2" s="31">
        <f t="shared" si="0"/>
        <v>620.38570759145455</v>
      </c>
      <c r="F2" s="31">
        <f t="shared" si="0"/>
        <v>640.81949959788676</v>
      </c>
      <c r="G2" s="31">
        <f t="shared" si="0"/>
        <v>698.91405704326053</v>
      </c>
      <c r="H2" s="31">
        <f t="shared" si="0"/>
        <v>802.82610295519225</v>
      </c>
      <c r="I2" s="31">
        <f t="shared" si="0"/>
        <v>816.22940636172552</v>
      </c>
      <c r="J2" s="31">
        <f t="shared" si="0"/>
        <v>828.56581419224005</v>
      </c>
      <c r="K2" s="31">
        <f t="shared" si="0"/>
        <v>770.14647789827393</v>
      </c>
      <c r="L2" s="31">
        <f t="shared" si="0"/>
        <v>885.53177011329444</v>
      </c>
      <c r="M2" s="31">
        <f t="shared" si="0"/>
        <v>1084.3380716587251</v>
      </c>
      <c r="N2" s="31">
        <f t="shared" si="0"/>
        <v>1100.2445971848406</v>
      </c>
      <c r="O2" s="31">
        <f t="shared" si="0"/>
        <v>1121.7380282326098</v>
      </c>
      <c r="P2" s="31">
        <f t="shared" si="0"/>
        <v>1260.0487725908642</v>
      </c>
      <c r="Q2" s="31">
        <f t="shared" si="0"/>
        <v>1140.1020541663634</v>
      </c>
      <c r="R2" s="31">
        <f t="shared" si="0"/>
        <v>1075.1041848663438</v>
      </c>
      <c r="S2" s="31">
        <f t="shared" si="0"/>
        <v>1050.282687613229</v>
      </c>
      <c r="T2" s="31">
        <f t="shared" si="0"/>
        <v>1067.612275273121</v>
      </c>
      <c r="U2" s="31">
        <f t="shared" si="0"/>
        <v>1090.1977048351887</v>
      </c>
      <c r="V2" s="31">
        <f t="shared" si="0"/>
        <v>1119.042321068755</v>
      </c>
      <c r="W2" s="31">
        <f t="shared" si="0"/>
        <v>1104.5009215881041</v>
      </c>
      <c r="X2" s="31">
        <f t="shared" ref="X2" si="1">SUM(X3,X17,X22,X25,X26,X51,X52,X71,X74,X75,X76)</f>
        <v>970.57860136646684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134.37472055030094</v>
      </c>
      <c r="D75" s="37">
        <v>161.57927773000856</v>
      </c>
      <c r="E75" s="37">
        <v>200.15288048151336</v>
      </c>
      <c r="F75" s="37">
        <v>225.66165090283749</v>
      </c>
      <c r="G75" s="37">
        <v>257.69079965606193</v>
      </c>
      <c r="H75" s="37">
        <v>327.50550300945815</v>
      </c>
      <c r="I75" s="37">
        <v>330.56268271711093</v>
      </c>
      <c r="J75" s="37">
        <v>337.53705932932075</v>
      </c>
      <c r="K75" s="37">
        <v>316.49466895958727</v>
      </c>
      <c r="L75" s="37">
        <v>383.46706792777286</v>
      </c>
      <c r="M75" s="37">
        <v>504.22751504729143</v>
      </c>
      <c r="N75" s="37">
        <v>493.07343078245913</v>
      </c>
      <c r="O75" s="37">
        <v>512.89767841788466</v>
      </c>
      <c r="P75" s="37">
        <v>610.70507308684421</v>
      </c>
      <c r="Q75" s="37">
        <v>511.65571797076518</v>
      </c>
      <c r="R75" s="37">
        <v>468.47231298366296</v>
      </c>
      <c r="S75" s="37">
        <v>450.12897678417892</v>
      </c>
      <c r="T75" s="37">
        <v>456.20885640584686</v>
      </c>
      <c r="U75" s="37">
        <v>481.98718830610483</v>
      </c>
      <c r="V75" s="37">
        <v>499.82269991401529</v>
      </c>
      <c r="W75" s="37">
        <v>490.73018056749788</v>
      </c>
      <c r="X75" s="37">
        <v>398.23766122098027</v>
      </c>
    </row>
    <row r="76" spans="1:24" ht="11.25" customHeight="1" x14ac:dyDescent="0.2">
      <c r="A76" s="38" t="s">
        <v>139</v>
      </c>
      <c r="B76" s="39" t="s">
        <v>140</v>
      </c>
      <c r="C76" s="40">
        <v>408.53090909378511</v>
      </c>
      <c r="D76" s="40">
        <v>387.37810499123657</v>
      </c>
      <c r="E76" s="40">
        <v>420.23282710994124</v>
      </c>
      <c r="F76" s="40">
        <v>415.15784869504921</v>
      </c>
      <c r="G76" s="40">
        <v>441.2232573871986</v>
      </c>
      <c r="H76" s="40">
        <v>475.32059994573405</v>
      </c>
      <c r="I76" s="40">
        <v>485.66672364461465</v>
      </c>
      <c r="J76" s="40">
        <v>491.0287548629193</v>
      </c>
      <c r="K76" s="40">
        <v>453.65180893868666</v>
      </c>
      <c r="L76" s="40">
        <v>502.06470218552164</v>
      </c>
      <c r="M76" s="40">
        <v>580.11055661143359</v>
      </c>
      <c r="N76" s="40">
        <v>607.17116640238146</v>
      </c>
      <c r="O76" s="40">
        <v>608.84034981472519</v>
      </c>
      <c r="P76" s="40">
        <v>649.34369950401992</v>
      </c>
      <c r="Q76" s="40">
        <v>628.44633619559818</v>
      </c>
      <c r="R76" s="40">
        <v>606.6318718826808</v>
      </c>
      <c r="S76" s="40">
        <v>600.15371082905017</v>
      </c>
      <c r="T76" s="40">
        <v>611.40341886727413</v>
      </c>
      <c r="U76" s="40">
        <v>608.21051652908398</v>
      </c>
      <c r="V76" s="40">
        <v>619.2196211547398</v>
      </c>
      <c r="W76" s="40">
        <v>613.77074102060635</v>
      </c>
      <c r="X76" s="40">
        <v>572.34094014548657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33:X33 C71:X71 C22:X22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371</v>
      </c>
      <c r="B1" s="4" t="s">
        <v>376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207</v>
      </c>
      <c r="B1" s="4" t="s">
        <v>302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208</v>
      </c>
      <c r="B1" s="4" t="s">
        <v>301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223</v>
      </c>
      <c r="B1" s="4" t="s">
        <v>300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33.705932932072223</v>
      </c>
      <c r="D2" s="31">
        <f t="shared" si="0"/>
        <v>29.3207222699914</v>
      </c>
      <c r="E2" s="31">
        <f t="shared" si="0"/>
        <v>39.294926913155628</v>
      </c>
      <c r="F2" s="31">
        <f t="shared" si="0"/>
        <v>28.46087704213241</v>
      </c>
      <c r="G2" s="31">
        <f t="shared" si="0"/>
        <v>23.903697334479791</v>
      </c>
      <c r="H2" s="31">
        <f t="shared" si="0"/>
        <v>33.276010318142731</v>
      </c>
      <c r="I2" s="31">
        <f t="shared" si="0"/>
        <v>39.982803095442819</v>
      </c>
      <c r="J2" s="31">
        <f t="shared" si="0"/>
        <v>30.696474634565771</v>
      </c>
      <c r="K2" s="31">
        <f t="shared" si="0"/>
        <v>42.906276870163367</v>
      </c>
      <c r="L2" s="31">
        <f t="shared" si="0"/>
        <v>62.338779019776439</v>
      </c>
      <c r="M2" s="31">
        <f t="shared" si="0"/>
        <v>34.307824591573507</v>
      </c>
      <c r="N2" s="31">
        <f t="shared" si="0"/>
        <v>49.441100601891662</v>
      </c>
      <c r="O2" s="31">
        <f t="shared" si="0"/>
        <v>89.251934651762681</v>
      </c>
      <c r="P2" s="31">
        <f t="shared" si="0"/>
        <v>97.850386930352528</v>
      </c>
      <c r="Q2" s="31">
        <f t="shared" si="0"/>
        <v>72.484952708512466</v>
      </c>
      <c r="R2" s="31">
        <f t="shared" si="0"/>
        <v>97.936371453138435</v>
      </c>
      <c r="S2" s="31">
        <f t="shared" si="0"/>
        <v>101.9776440240757</v>
      </c>
      <c r="T2" s="31">
        <f t="shared" si="0"/>
        <v>149.15227858985381</v>
      </c>
      <c r="U2" s="31">
        <f t="shared" si="0"/>
        <v>106.183147033534</v>
      </c>
      <c r="V2" s="31">
        <f t="shared" si="0"/>
        <v>122.51083404987099</v>
      </c>
      <c r="W2" s="31">
        <f t="shared" si="0"/>
        <v>133.27368873602751</v>
      </c>
      <c r="X2" s="31">
        <f t="shared" ref="X2" si="1">SUM(X3,X17,X22,X25,X26,X51,X52,X71,X74,X75,X76)</f>
        <v>133.02545141874461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33.705932932072223</v>
      </c>
      <c r="D76" s="40">
        <v>29.3207222699914</v>
      </c>
      <c r="E76" s="40">
        <v>39.294926913155628</v>
      </c>
      <c r="F76" s="40">
        <v>28.46087704213241</v>
      </c>
      <c r="G76" s="40">
        <v>23.903697334479791</v>
      </c>
      <c r="H76" s="40">
        <v>33.276010318142731</v>
      </c>
      <c r="I76" s="40">
        <v>39.982803095442819</v>
      </c>
      <c r="J76" s="40">
        <v>30.696474634565771</v>
      </c>
      <c r="K76" s="40">
        <v>42.906276870163367</v>
      </c>
      <c r="L76" s="40">
        <v>62.338779019776439</v>
      </c>
      <c r="M76" s="40">
        <v>34.307824591573507</v>
      </c>
      <c r="N76" s="40">
        <v>49.441100601891662</v>
      </c>
      <c r="O76" s="40">
        <v>89.251934651762681</v>
      </c>
      <c r="P76" s="40">
        <v>97.850386930352528</v>
      </c>
      <c r="Q76" s="40">
        <v>72.484952708512466</v>
      </c>
      <c r="R76" s="40">
        <v>97.936371453138435</v>
      </c>
      <c r="S76" s="40">
        <v>101.9776440240757</v>
      </c>
      <c r="T76" s="40">
        <v>149.15227858985381</v>
      </c>
      <c r="U76" s="40">
        <v>106.183147033534</v>
      </c>
      <c r="V76" s="40">
        <v>122.51083404987099</v>
      </c>
      <c r="W76" s="40">
        <v>133.27368873602751</v>
      </c>
      <c r="X76" s="40">
        <v>133.02545141874461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311.47781599312123</v>
      </c>
      <c r="D2" s="31">
        <f t="shared" si="0"/>
        <v>53.668185726569206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248.49415305245051</v>
      </c>
      <c r="D3" s="34">
        <f t="shared" si="2"/>
        <v>44.876268271711083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248.49415305245051</v>
      </c>
      <c r="D11" s="29">
        <f t="shared" si="8"/>
        <v>44.876268271711083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248.49415305245051</v>
      </c>
      <c r="D13" s="10">
        <v>44.876268271711083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62.983662940670683</v>
      </c>
      <c r="D17" s="37">
        <f t="shared" si="10"/>
        <v>8.7919174548581243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62.983662940670683</v>
      </c>
      <c r="D19" s="10">
        <v>8.7919174548581243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46.001719690455722</v>
      </c>
      <c r="D2" s="31">
        <f t="shared" si="0"/>
        <v>10.38976784178848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46.001719690455722</v>
      </c>
      <c r="D17" s="37">
        <f t="shared" si="10"/>
        <v>10.38976784178848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46.001719690455722</v>
      </c>
      <c r="D20" s="10">
        <v>10.38976784178848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211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12740.22012037833</v>
      </c>
      <c r="D2" s="31">
        <f t="shared" si="0"/>
        <v>13595.194668959584</v>
      </c>
      <c r="E2" s="31">
        <f t="shared" si="0"/>
        <v>13020.482975064488</v>
      </c>
      <c r="F2" s="31">
        <f t="shared" si="0"/>
        <v>13750.601375752365</v>
      </c>
      <c r="G2" s="31">
        <f t="shared" si="0"/>
        <v>14021.421152192604</v>
      </c>
      <c r="H2" s="31">
        <f t="shared" si="0"/>
        <v>14398.244368013759</v>
      </c>
      <c r="I2" s="31">
        <f t="shared" si="0"/>
        <v>14888.301719690455</v>
      </c>
      <c r="J2" s="31">
        <f t="shared" si="0"/>
        <v>13513.696560619088</v>
      </c>
      <c r="K2" s="31">
        <f t="shared" si="0"/>
        <v>13162.509974204642</v>
      </c>
      <c r="L2" s="31">
        <f t="shared" si="0"/>
        <v>11739.117196904554</v>
      </c>
      <c r="M2" s="31">
        <f t="shared" si="0"/>
        <v>12268.534221840069</v>
      </c>
      <c r="N2" s="31">
        <f t="shared" si="0"/>
        <v>11096.922699914016</v>
      </c>
      <c r="O2" s="31">
        <f t="shared" si="0"/>
        <v>11956.903525365433</v>
      </c>
      <c r="P2" s="31">
        <f t="shared" si="0"/>
        <v>14444.618486672392</v>
      </c>
      <c r="Q2" s="31">
        <f t="shared" si="0"/>
        <v>13434.362166809971</v>
      </c>
      <c r="R2" s="31">
        <f t="shared" si="0"/>
        <v>15861.882803095439</v>
      </c>
      <c r="S2" s="31">
        <f t="shared" si="0"/>
        <v>15689.926741186588</v>
      </c>
      <c r="T2" s="31">
        <f t="shared" si="0"/>
        <v>16343.023215821147</v>
      </c>
      <c r="U2" s="31">
        <f t="shared" si="0"/>
        <v>14855.288993981083</v>
      </c>
      <c r="V2" s="31">
        <f t="shared" si="0"/>
        <v>13464.461650902835</v>
      </c>
      <c r="W2" s="31">
        <f t="shared" si="0"/>
        <v>12628.576698194325</v>
      </c>
      <c r="X2" s="31">
        <f t="shared" ref="X2" si="1">SUM(X3,X17,X22,X25,X26,X51,X52,X71,X74,X75,X76)</f>
        <v>11915.361908856403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TO_RPI_RO!C5+TO_RPI_BKFLOW!C5+TO_RPI_PT!C5+TO_RPI_IT!C5+TO_RPI_PPR!C5+TO_RPI_PIR!C5</f>
        <v>0</v>
      </c>
      <c r="D5" s="10">
        <f>TO_RPI_RO!D5+TO_RPI_BKFLOW!D5+TO_RPI_PT!D5+TO_RPI_IT!D5+TO_RPI_PPR!D5+TO_RPI_PIR!D5</f>
        <v>0</v>
      </c>
      <c r="E5" s="10">
        <f>TO_RPI_RO!E5+TO_RPI_BKFLOW!E5+TO_RPI_PT!E5+TO_RPI_IT!E5+TO_RPI_PPR!E5+TO_RPI_PIR!E5</f>
        <v>0</v>
      </c>
      <c r="F5" s="10">
        <f>TO_RPI_RO!F5+TO_RPI_BKFLOW!F5+TO_RPI_PT!F5+TO_RPI_IT!F5+TO_RPI_PPR!F5+TO_RPI_PIR!F5</f>
        <v>0</v>
      </c>
      <c r="G5" s="10">
        <f>TO_RPI_RO!G5+TO_RPI_BKFLOW!G5+TO_RPI_PT!G5+TO_RPI_IT!G5+TO_RPI_PPR!G5+TO_RPI_PIR!G5</f>
        <v>0</v>
      </c>
      <c r="H5" s="10">
        <f>TO_RPI_RO!H5+TO_RPI_BKFLOW!H5+TO_RPI_PT!H5+TO_RPI_IT!H5+TO_RPI_PPR!H5+TO_RPI_PIR!H5</f>
        <v>0</v>
      </c>
      <c r="I5" s="10">
        <f>TO_RPI_RO!I5+TO_RPI_BKFLOW!I5+TO_RPI_PT!I5+TO_RPI_IT!I5+TO_RPI_PPR!I5+TO_RPI_PIR!I5</f>
        <v>0</v>
      </c>
      <c r="J5" s="10">
        <f>TO_RPI_RO!J5+TO_RPI_BKFLOW!J5+TO_RPI_PT!J5+TO_RPI_IT!J5+TO_RPI_PPR!J5+TO_RPI_PIR!J5</f>
        <v>0</v>
      </c>
      <c r="K5" s="10">
        <f>TO_RPI_RO!K5+TO_RPI_BKFLOW!K5+TO_RPI_PT!K5+TO_RPI_IT!K5+TO_RPI_PPR!K5+TO_RPI_PIR!K5</f>
        <v>0</v>
      </c>
      <c r="L5" s="10">
        <f>TO_RPI_RO!L5+TO_RPI_BKFLOW!L5+TO_RPI_PT!L5+TO_RPI_IT!L5+TO_RPI_PPR!L5+TO_RPI_PIR!L5</f>
        <v>0</v>
      </c>
      <c r="M5" s="10">
        <f>TO_RPI_RO!M5+TO_RPI_BKFLOW!M5+TO_RPI_PT!M5+TO_RPI_IT!M5+TO_RPI_PPR!M5+TO_RPI_PIR!M5</f>
        <v>0</v>
      </c>
      <c r="N5" s="10">
        <f>TO_RPI_RO!N5+TO_RPI_BKFLOW!N5+TO_RPI_PT!N5+TO_RPI_IT!N5+TO_RPI_PPR!N5+TO_RPI_PIR!N5</f>
        <v>0</v>
      </c>
      <c r="O5" s="10">
        <f>TO_RPI_RO!O5+TO_RPI_BKFLOW!O5+TO_RPI_PT!O5+TO_RPI_IT!O5+TO_RPI_PPR!O5+TO_RPI_PIR!O5</f>
        <v>0</v>
      </c>
      <c r="P5" s="10">
        <f>TO_RPI_RO!P5+TO_RPI_BKFLOW!P5+TO_RPI_PT!P5+TO_RPI_IT!P5+TO_RPI_PPR!P5+TO_RPI_PIR!P5</f>
        <v>0</v>
      </c>
      <c r="Q5" s="10">
        <f>TO_RPI_RO!Q5+TO_RPI_BKFLOW!Q5+TO_RPI_PT!Q5+TO_RPI_IT!Q5+TO_RPI_PPR!Q5+TO_RPI_PIR!Q5</f>
        <v>0</v>
      </c>
      <c r="R5" s="10">
        <f>TO_RPI_RO!R5+TO_RPI_BKFLOW!R5+TO_RPI_PT!R5+TO_RPI_IT!R5+TO_RPI_PPR!R5+TO_RPI_PIR!R5</f>
        <v>0</v>
      </c>
      <c r="S5" s="10">
        <f>TO_RPI_RO!S5+TO_RPI_BKFLOW!S5+TO_RPI_PT!S5+TO_RPI_IT!S5+TO_RPI_PPR!S5+TO_RPI_PIR!S5</f>
        <v>0</v>
      </c>
      <c r="T5" s="10">
        <f>TO_RPI_RO!T5+TO_RPI_BKFLOW!T5+TO_RPI_PT!T5+TO_RPI_IT!T5+TO_RPI_PPR!T5+TO_RPI_PIR!T5</f>
        <v>0</v>
      </c>
      <c r="U5" s="10">
        <f>TO_RPI_RO!U5+TO_RPI_BKFLOW!U5+TO_RPI_PT!U5+TO_RPI_IT!U5+TO_RPI_PPR!U5+TO_RPI_PIR!U5</f>
        <v>0</v>
      </c>
      <c r="V5" s="10">
        <f>TO_RPI_RO!V5+TO_RPI_BKFLOW!V5+TO_RPI_PT!V5+TO_RPI_IT!V5+TO_RPI_PPR!V5+TO_RPI_PIR!V5</f>
        <v>0</v>
      </c>
      <c r="W5" s="10">
        <f>TO_RPI_RO!W5+TO_RPI_BKFLOW!W5+TO_RPI_PT!W5+TO_RPI_IT!W5+TO_RPI_PPR!W5+TO_RPI_PIR!W5</f>
        <v>0</v>
      </c>
      <c r="X5" s="10">
        <f>TO_RPI_RO!X5+TO_RPI_BKFLOW!X5+TO_RPI_PT!X5+TO_RPI_IT!X5+TO_RPI_PPR!X5+TO_RPI_PIR!X5</f>
        <v>0</v>
      </c>
    </row>
    <row r="6" spans="1:24" ht="11.25" customHeight="1" x14ac:dyDescent="0.2">
      <c r="A6" s="41" t="s">
        <v>7</v>
      </c>
      <c r="B6" s="9" t="s">
        <v>8</v>
      </c>
      <c r="C6" s="10">
        <f>TO_RPI_RO!C6+TO_RPI_BKFLOW!C6+TO_RPI_PT!C6+TO_RPI_IT!C6+TO_RPI_PPR!C6+TO_RPI_PIR!C6</f>
        <v>0</v>
      </c>
      <c r="D6" s="10">
        <f>TO_RPI_RO!D6+TO_RPI_BKFLOW!D6+TO_RPI_PT!D6+TO_RPI_IT!D6+TO_RPI_PPR!D6+TO_RPI_PIR!D6</f>
        <v>0</v>
      </c>
      <c r="E6" s="10">
        <f>TO_RPI_RO!E6+TO_RPI_BKFLOW!E6+TO_RPI_PT!E6+TO_RPI_IT!E6+TO_RPI_PPR!E6+TO_RPI_PIR!E6</f>
        <v>0</v>
      </c>
      <c r="F6" s="10">
        <f>TO_RPI_RO!F6+TO_RPI_BKFLOW!F6+TO_RPI_PT!F6+TO_RPI_IT!F6+TO_RPI_PPR!F6+TO_RPI_PIR!F6</f>
        <v>0</v>
      </c>
      <c r="G6" s="10">
        <f>TO_RPI_RO!G6+TO_RPI_BKFLOW!G6+TO_RPI_PT!G6+TO_RPI_IT!G6+TO_RPI_PPR!G6+TO_RPI_PIR!G6</f>
        <v>0</v>
      </c>
      <c r="H6" s="10">
        <f>TO_RPI_RO!H6+TO_RPI_BKFLOW!H6+TO_RPI_PT!H6+TO_RPI_IT!H6+TO_RPI_PPR!H6+TO_RPI_PIR!H6</f>
        <v>0</v>
      </c>
      <c r="I6" s="10">
        <f>TO_RPI_RO!I6+TO_RPI_BKFLOW!I6+TO_RPI_PT!I6+TO_RPI_IT!I6+TO_RPI_PPR!I6+TO_RPI_PIR!I6</f>
        <v>0</v>
      </c>
      <c r="J6" s="10">
        <f>TO_RPI_RO!J6+TO_RPI_BKFLOW!J6+TO_RPI_PT!J6+TO_RPI_IT!J6+TO_RPI_PPR!J6+TO_RPI_PIR!J6</f>
        <v>0</v>
      </c>
      <c r="K6" s="10">
        <f>TO_RPI_RO!K6+TO_RPI_BKFLOW!K6+TO_RPI_PT!K6+TO_RPI_IT!K6+TO_RPI_PPR!K6+TO_RPI_PIR!K6</f>
        <v>0</v>
      </c>
      <c r="L6" s="10">
        <f>TO_RPI_RO!L6+TO_RPI_BKFLOW!L6+TO_RPI_PT!L6+TO_RPI_IT!L6+TO_RPI_PPR!L6+TO_RPI_PIR!L6</f>
        <v>0</v>
      </c>
      <c r="M6" s="10">
        <f>TO_RPI_RO!M6+TO_RPI_BKFLOW!M6+TO_RPI_PT!M6+TO_RPI_IT!M6+TO_RPI_PPR!M6+TO_RPI_PIR!M6</f>
        <v>0</v>
      </c>
      <c r="N6" s="10">
        <f>TO_RPI_RO!N6+TO_RPI_BKFLOW!N6+TO_RPI_PT!N6+TO_RPI_IT!N6+TO_RPI_PPR!N6+TO_RPI_PIR!N6</f>
        <v>0</v>
      </c>
      <c r="O6" s="10">
        <f>TO_RPI_RO!O6+TO_RPI_BKFLOW!O6+TO_RPI_PT!O6+TO_RPI_IT!O6+TO_RPI_PPR!O6+TO_RPI_PIR!O6</f>
        <v>0</v>
      </c>
      <c r="P6" s="10">
        <f>TO_RPI_RO!P6+TO_RPI_BKFLOW!P6+TO_RPI_PT!P6+TO_RPI_IT!P6+TO_RPI_PPR!P6+TO_RPI_PIR!P6</f>
        <v>0</v>
      </c>
      <c r="Q6" s="10">
        <f>TO_RPI_RO!Q6+TO_RPI_BKFLOW!Q6+TO_RPI_PT!Q6+TO_RPI_IT!Q6+TO_RPI_PPR!Q6+TO_RPI_PIR!Q6</f>
        <v>0</v>
      </c>
      <c r="R6" s="10">
        <f>TO_RPI_RO!R6+TO_RPI_BKFLOW!R6+TO_RPI_PT!R6+TO_RPI_IT!R6+TO_RPI_PPR!R6+TO_RPI_PIR!R6</f>
        <v>0</v>
      </c>
      <c r="S6" s="10">
        <f>TO_RPI_RO!S6+TO_RPI_BKFLOW!S6+TO_RPI_PT!S6+TO_RPI_IT!S6+TO_RPI_PPR!S6+TO_RPI_PIR!S6</f>
        <v>0</v>
      </c>
      <c r="T6" s="10">
        <f>TO_RPI_RO!T6+TO_RPI_BKFLOW!T6+TO_RPI_PT!T6+TO_RPI_IT!T6+TO_RPI_PPR!T6+TO_RPI_PIR!T6</f>
        <v>0</v>
      </c>
      <c r="U6" s="10">
        <f>TO_RPI_RO!U6+TO_RPI_BKFLOW!U6+TO_RPI_PT!U6+TO_RPI_IT!U6+TO_RPI_PPR!U6+TO_RPI_PIR!U6</f>
        <v>0</v>
      </c>
      <c r="V6" s="10">
        <f>TO_RPI_RO!V6+TO_RPI_BKFLOW!V6+TO_RPI_PT!V6+TO_RPI_IT!V6+TO_RPI_PPR!V6+TO_RPI_PIR!V6</f>
        <v>0</v>
      </c>
      <c r="W6" s="10">
        <f>TO_RPI_RO!W6+TO_RPI_BKFLOW!W6+TO_RPI_PT!W6+TO_RPI_IT!W6+TO_RPI_PPR!W6+TO_RPI_PIR!W6</f>
        <v>0</v>
      </c>
      <c r="X6" s="10">
        <f>TO_RPI_RO!X6+TO_RPI_BKFLOW!X6+TO_RPI_PT!X6+TO_RPI_IT!X6+TO_RPI_PPR!X6+TO_RPI_PIR!X6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TO_RPI_RO!C7+TO_RPI_BKFLOW!C7+TO_RPI_PT!C7+TO_RPI_IT!C7+TO_RPI_PPR!C7+TO_RPI_PIR!C7</f>
        <v>0</v>
      </c>
      <c r="D7" s="10">
        <f>TO_RPI_RO!D7+TO_RPI_BKFLOW!D7+TO_RPI_PT!D7+TO_RPI_IT!D7+TO_RPI_PPR!D7+TO_RPI_PIR!D7</f>
        <v>0</v>
      </c>
      <c r="E7" s="10">
        <f>TO_RPI_RO!E7+TO_RPI_BKFLOW!E7+TO_RPI_PT!E7+TO_RPI_IT!E7+TO_RPI_PPR!E7+TO_RPI_PIR!E7</f>
        <v>0</v>
      </c>
      <c r="F7" s="10">
        <f>TO_RPI_RO!F7+TO_RPI_BKFLOW!F7+TO_RPI_PT!F7+TO_RPI_IT!F7+TO_RPI_PPR!F7+TO_RPI_PIR!F7</f>
        <v>0</v>
      </c>
      <c r="G7" s="10">
        <f>TO_RPI_RO!G7+TO_RPI_BKFLOW!G7+TO_RPI_PT!G7+TO_RPI_IT!G7+TO_RPI_PPR!G7+TO_RPI_PIR!G7</f>
        <v>0</v>
      </c>
      <c r="H7" s="10">
        <f>TO_RPI_RO!H7+TO_RPI_BKFLOW!H7+TO_RPI_PT!H7+TO_RPI_IT!H7+TO_RPI_PPR!H7+TO_RPI_PIR!H7</f>
        <v>0</v>
      </c>
      <c r="I7" s="10">
        <f>TO_RPI_RO!I7+TO_RPI_BKFLOW!I7+TO_RPI_PT!I7+TO_RPI_IT!I7+TO_RPI_PPR!I7+TO_RPI_PIR!I7</f>
        <v>0</v>
      </c>
      <c r="J7" s="10">
        <f>TO_RPI_RO!J7+TO_RPI_BKFLOW!J7+TO_RPI_PT!J7+TO_RPI_IT!J7+TO_RPI_PPR!J7+TO_RPI_PIR!J7</f>
        <v>0</v>
      </c>
      <c r="K7" s="10">
        <f>TO_RPI_RO!K7+TO_RPI_BKFLOW!K7+TO_RPI_PT!K7+TO_RPI_IT!K7+TO_RPI_PPR!K7+TO_RPI_PIR!K7</f>
        <v>0</v>
      </c>
      <c r="L7" s="10">
        <f>TO_RPI_RO!L7+TO_RPI_BKFLOW!L7+TO_RPI_PT!L7+TO_RPI_IT!L7+TO_RPI_PPR!L7+TO_RPI_PIR!L7</f>
        <v>0</v>
      </c>
      <c r="M7" s="10">
        <f>TO_RPI_RO!M7+TO_RPI_BKFLOW!M7+TO_RPI_PT!M7+TO_RPI_IT!M7+TO_RPI_PPR!M7+TO_RPI_PIR!M7</f>
        <v>0</v>
      </c>
      <c r="N7" s="10">
        <f>TO_RPI_RO!N7+TO_RPI_BKFLOW!N7+TO_RPI_PT!N7+TO_RPI_IT!N7+TO_RPI_PPR!N7+TO_RPI_PIR!N7</f>
        <v>0</v>
      </c>
      <c r="O7" s="10">
        <f>TO_RPI_RO!O7+TO_RPI_BKFLOW!O7+TO_RPI_PT!O7+TO_RPI_IT!O7+TO_RPI_PPR!O7+TO_RPI_PIR!O7</f>
        <v>0</v>
      </c>
      <c r="P7" s="10">
        <f>TO_RPI_RO!P7+TO_RPI_BKFLOW!P7+TO_RPI_PT!P7+TO_RPI_IT!P7+TO_RPI_PPR!P7+TO_RPI_PIR!P7</f>
        <v>0</v>
      </c>
      <c r="Q7" s="10">
        <f>TO_RPI_RO!Q7+TO_RPI_BKFLOW!Q7+TO_RPI_PT!Q7+TO_RPI_IT!Q7+TO_RPI_PPR!Q7+TO_RPI_PIR!Q7</f>
        <v>0</v>
      </c>
      <c r="R7" s="10">
        <f>TO_RPI_RO!R7+TO_RPI_BKFLOW!R7+TO_RPI_PT!R7+TO_RPI_IT!R7+TO_RPI_PPR!R7+TO_RPI_PIR!R7</f>
        <v>0</v>
      </c>
      <c r="S7" s="10">
        <f>TO_RPI_RO!S7+TO_RPI_BKFLOW!S7+TO_RPI_PT!S7+TO_RPI_IT!S7+TO_RPI_PPR!S7+TO_RPI_PIR!S7</f>
        <v>0</v>
      </c>
      <c r="T7" s="10">
        <f>TO_RPI_RO!T7+TO_RPI_BKFLOW!T7+TO_RPI_PT!T7+TO_RPI_IT!T7+TO_RPI_PPR!T7+TO_RPI_PIR!T7</f>
        <v>0</v>
      </c>
      <c r="U7" s="10">
        <f>TO_RPI_RO!U7+TO_RPI_BKFLOW!U7+TO_RPI_PT!U7+TO_RPI_IT!U7+TO_RPI_PPR!U7+TO_RPI_PIR!U7</f>
        <v>0</v>
      </c>
      <c r="V7" s="10">
        <f>TO_RPI_RO!V7+TO_RPI_BKFLOW!V7+TO_RPI_PT!V7+TO_RPI_IT!V7+TO_RPI_PPR!V7+TO_RPI_PIR!V7</f>
        <v>0</v>
      </c>
      <c r="W7" s="10">
        <f>TO_RPI_RO!W7+TO_RPI_BKFLOW!W7+TO_RPI_PT!W7+TO_RPI_IT!W7+TO_RPI_PPR!W7+TO_RPI_PIR!W7</f>
        <v>0</v>
      </c>
      <c r="X7" s="10">
        <f>TO_RPI_RO!X7+TO_RPI_BKFLOW!X7+TO_RPI_PT!X7+TO_RPI_IT!X7+TO_RPI_PPR!X7+TO_RPI_PIR!X7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TO_RPI_RO!C9+TO_RPI_BKFLOW!C9+TO_RPI_PT!C9+TO_RPI_IT!C9+TO_RPI_PPR!C9+TO_RPI_PIR!C9</f>
        <v>0</v>
      </c>
      <c r="D9" s="10">
        <f>TO_RPI_RO!D9+TO_RPI_BKFLOW!D9+TO_RPI_PT!D9+TO_RPI_IT!D9+TO_RPI_PPR!D9+TO_RPI_PIR!D9</f>
        <v>0</v>
      </c>
      <c r="E9" s="10">
        <f>TO_RPI_RO!E9+TO_RPI_BKFLOW!E9+TO_RPI_PT!E9+TO_RPI_IT!E9+TO_RPI_PPR!E9+TO_RPI_PIR!E9</f>
        <v>0</v>
      </c>
      <c r="F9" s="10">
        <f>TO_RPI_RO!F9+TO_RPI_BKFLOW!F9+TO_RPI_PT!F9+TO_RPI_IT!F9+TO_RPI_PPR!F9+TO_RPI_PIR!F9</f>
        <v>0</v>
      </c>
      <c r="G9" s="10">
        <f>TO_RPI_RO!G9+TO_RPI_BKFLOW!G9+TO_RPI_PT!G9+TO_RPI_IT!G9+TO_RPI_PPR!G9+TO_RPI_PIR!G9</f>
        <v>0</v>
      </c>
      <c r="H9" s="10">
        <f>TO_RPI_RO!H9+TO_RPI_BKFLOW!H9+TO_RPI_PT!H9+TO_RPI_IT!H9+TO_RPI_PPR!H9+TO_RPI_PIR!H9</f>
        <v>0</v>
      </c>
      <c r="I9" s="10">
        <f>TO_RPI_RO!I9+TO_RPI_BKFLOW!I9+TO_RPI_PT!I9+TO_RPI_IT!I9+TO_RPI_PPR!I9+TO_RPI_PIR!I9</f>
        <v>0</v>
      </c>
      <c r="J9" s="10">
        <f>TO_RPI_RO!J9+TO_RPI_BKFLOW!J9+TO_RPI_PT!J9+TO_RPI_IT!J9+TO_RPI_PPR!J9+TO_RPI_PIR!J9</f>
        <v>0</v>
      </c>
      <c r="K9" s="10">
        <f>TO_RPI_RO!K9+TO_RPI_BKFLOW!K9+TO_RPI_PT!K9+TO_RPI_IT!K9+TO_RPI_PPR!K9+TO_RPI_PIR!K9</f>
        <v>0</v>
      </c>
      <c r="L9" s="10">
        <f>TO_RPI_RO!L9+TO_RPI_BKFLOW!L9+TO_RPI_PT!L9+TO_RPI_IT!L9+TO_RPI_PPR!L9+TO_RPI_PIR!L9</f>
        <v>0</v>
      </c>
      <c r="M9" s="10">
        <f>TO_RPI_RO!M9+TO_RPI_BKFLOW!M9+TO_RPI_PT!M9+TO_RPI_IT!M9+TO_RPI_PPR!M9+TO_RPI_PIR!M9</f>
        <v>0</v>
      </c>
      <c r="N9" s="10">
        <f>TO_RPI_RO!N9+TO_RPI_BKFLOW!N9+TO_RPI_PT!N9+TO_RPI_IT!N9+TO_RPI_PPR!N9+TO_RPI_PIR!N9</f>
        <v>0</v>
      </c>
      <c r="O9" s="10">
        <f>TO_RPI_RO!O9+TO_RPI_BKFLOW!O9+TO_RPI_PT!O9+TO_RPI_IT!O9+TO_RPI_PPR!O9+TO_RPI_PIR!O9</f>
        <v>0</v>
      </c>
      <c r="P9" s="10">
        <f>TO_RPI_RO!P9+TO_RPI_BKFLOW!P9+TO_RPI_PT!P9+TO_RPI_IT!P9+TO_RPI_PPR!P9+TO_RPI_PIR!P9</f>
        <v>0</v>
      </c>
      <c r="Q9" s="10">
        <f>TO_RPI_RO!Q9+TO_RPI_BKFLOW!Q9+TO_RPI_PT!Q9+TO_RPI_IT!Q9+TO_RPI_PPR!Q9+TO_RPI_PIR!Q9</f>
        <v>0</v>
      </c>
      <c r="R9" s="10">
        <f>TO_RPI_RO!R9+TO_RPI_BKFLOW!R9+TO_RPI_PT!R9+TO_RPI_IT!R9+TO_RPI_PPR!R9+TO_RPI_PIR!R9</f>
        <v>0</v>
      </c>
      <c r="S9" s="10">
        <f>TO_RPI_RO!S9+TO_RPI_BKFLOW!S9+TO_RPI_PT!S9+TO_RPI_IT!S9+TO_RPI_PPR!S9+TO_RPI_PIR!S9</f>
        <v>0</v>
      </c>
      <c r="T9" s="10">
        <f>TO_RPI_RO!T9+TO_RPI_BKFLOW!T9+TO_RPI_PT!T9+TO_RPI_IT!T9+TO_RPI_PPR!T9+TO_RPI_PIR!T9</f>
        <v>0</v>
      </c>
      <c r="U9" s="10">
        <f>TO_RPI_RO!U9+TO_RPI_BKFLOW!U9+TO_RPI_PT!U9+TO_RPI_IT!U9+TO_RPI_PPR!U9+TO_RPI_PIR!U9</f>
        <v>0</v>
      </c>
      <c r="V9" s="10">
        <f>TO_RPI_RO!V9+TO_RPI_BKFLOW!V9+TO_RPI_PT!V9+TO_RPI_IT!V9+TO_RPI_PPR!V9+TO_RPI_PIR!V9</f>
        <v>0</v>
      </c>
      <c r="W9" s="10">
        <f>TO_RPI_RO!W9+TO_RPI_BKFLOW!W9+TO_RPI_PT!W9+TO_RPI_IT!W9+TO_RPI_PPR!W9+TO_RPI_PIR!W9</f>
        <v>0</v>
      </c>
      <c r="X9" s="10">
        <f>TO_RPI_RO!X9+TO_RPI_BKFLOW!X9+TO_RPI_PT!X9+TO_RPI_IT!X9+TO_RPI_PPR!X9+TO_RPI_PIR!X9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TO_RPI_RO!C10+TO_RPI_BKFLOW!C10+TO_RPI_PT!C10+TO_RPI_IT!C10+TO_RPI_PPR!C10+TO_RPI_PIR!C10</f>
        <v>0</v>
      </c>
      <c r="D10" s="10">
        <f>TO_RPI_RO!D10+TO_RPI_BKFLOW!D10+TO_RPI_PT!D10+TO_RPI_IT!D10+TO_RPI_PPR!D10+TO_RPI_PIR!D10</f>
        <v>0</v>
      </c>
      <c r="E10" s="10">
        <f>TO_RPI_RO!E10+TO_RPI_BKFLOW!E10+TO_RPI_PT!E10+TO_RPI_IT!E10+TO_RPI_PPR!E10+TO_RPI_PIR!E10</f>
        <v>0</v>
      </c>
      <c r="F10" s="10">
        <f>TO_RPI_RO!F10+TO_RPI_BKFLOW!F10+TO_RPI_PT!F10+TO_RPI_IT!F10+TO_RPI_PPR!F10+TO_RPI_PIR!F10</f>
        <v>0</v>
      </c>
      <c r="G10" s="10">
        <f>TO_RPI_RO!G10+TO_RPI_BKFLOW!G10+TO_RPI_PT!G10+TO_RPI_IT!G10+TO_RPI_PPR!G10+TO_RPI_PIR!G10</f>
        <v>0</v>
      </c>
      <c r="H10" s="10">
        <f>TO_RPI_RO!H10+TO_RPI_BKFLOW!H10+TO_RPI_PT!H10+TO_RPI_IT!H10+TO_RPI_PPR!H10+TO_RPI_PIR!H10</f>
        <v>0</v>
      </c>
      <c r="I10" s="10">
        <f>TO_RPI_RO!I10+TO_RPI_BKFLOW!I10+TO_RPI_PT!I10+TO_RPI_IT!I10+TO_RPI_PPR!I10+TO_RPI_PIR!I10</f>
        <v>0</v>
      </c>
      <c r="J10" s="10">
        <f>TO_RPI_RO!J10+TO_RPI_BKFLOW!J10+TO_RPI_PT!J10+TO_RPI_IT!J10+TO_RPI_PPR!J10+TO_RPI_PIR!J10</f>
        <v>0</v>
      </c>
      <c r="K10" s="10">
        <f>TO_RPI_RO!K10+TO_RPI_BKFLOW!K10+TO_RPI_PT!K10+TO_RPI_IT!K10+TO_RPI_PPR!K10+TO_RPI_PIR!K10</f>
        <v>0</v>
      </c>
      <c r="L10" s="10">
        <f>TO_RPI_RO!L10+TO_RPI_BKFLOW!L10+TO_RPI_PT!L10+TO_RPI_IT!L10+TO_RPI_PPR!L10+TO_RPI_PIR!L10</f>
        <v>0</v>
      </c>
      <c r="M10" s="10">
        <f>TO_RPI_RO!M10+TO_RPI_BKFLOW!M10+TO_RPI_PT!M10+TO_RPI_IT!M10+TO_RPI_PPR!M10+TO_RPI_PIR!M10</f>
        <v>0</v>
      </c>
      <c r="N10" s="10">
        <f>TO_RPI_RO!N10+TO_RPI_BKFLOW!N10+TO_RPI_PT!N10+TO_RPI_IT!N10+TO_RPI_PPR!N10+TO_RPI_PIR!N10</f>
        <v>0</v>
      </c>
      <c r="O10" s="10">
        <f>TO_RPI_RO!O10+TO_RPI_BKFLOW!O10+TO_RPI_PT!O10+TO_RPI_IT!O10+TO_RPI_PPR!O10+TO_RPI_PIR!O10</f>
        <v>0</v>
      </c>
      <c r="P10" s="10">
        <f>TO_RPI_RO!P10+TO_RPI_BKFLOW!P10+TO_RPI_PT!P10+TO_RPI_IT!P10+TO_RPI_PPR!P10+TO_RPI_PIR!P10</f>
        <v>0</v>
      </c>
      <c r="Q10" s="10">
        <f>TO_RPI_RO!Q10+TO_RPI_BKFLOW!Q10+TO_RPI_PT!Q10+TO_RPI_IT!Q10+TO_RPI_PPR!Q10+TO_RPI_PIR!Q10</f>
        <v>0</v>
      </c>
      <c r="R10" s="10">
        <f>TO_RPI_RO!R10+TO_RPI_BKFLOW!R10+TO_RPI_PT!R10+TO_RPI_IT!R10+TO_RPI_PPR!R10+TO_RPI_PIR!R10</f>
        <v>0</v>
      </c>
      <c r="S10" s="10">
        <f>TO_RPI_RO!S10+TO_RPI_BKFLOW!S10+TO_RPI_PT!S10+TO_RPI_IT!S10+TO_RPI_PPR!S10+TO_RPI_PIR!S10</f>
        <v>0</v>
      </c>
      <c r="T10" s="10">
        <f>TO_RPI_RO!T10+TO_RPI_BKFLOW!T10+TO_RPI_PT!T10+TO_RPI_IT!T10+TO_RPI_PPR!T10+TO_RPI_PIR!T10</f>
        <v>0</v>
      </c>
      <c r="U10" s="10">
        <f>TO_RPI_RO!U10+TO_RPI_BKFLOW!U10+TO_RPI_PT!U10+TO_RPI_IT!U10+TO_RPI_PPR!U10+TO_RPI_PIR!U10</f>
        <v>0</v>
      </c>
      <c r="V10" s="10">
        <f>TO_RPI_RO!V10+TO_RPI_BKFLOW!V10+TO_RPI_PT!V10+TO_RPI_IT!V10+TO_RPI_PPR!V10+TO_RPI_PIR!V10</f>
        <v>0</v>
      </c>
      <c r="W10" s="10">
        <f>TO_RPI_RO!W10+TO_RPI_BKFLOW!W10+TO_RPI_PT!W10+TO_RPI_IT!W10+TO_RPI_PPR!W10+TO_RPI_PIR!W10</f>
        <v>0</v>
      </c>
      <c r="X10" s="10">
        <f>TO_RPI_RO!X10+TO_RPI_BKFLOW!X10+TO_RPI_PT!X10+TO_RPI_IT!X10+TO_RPI_PPR!X10+TO_RPI_PIR!X10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TO_RPI_RO!C12+TO_RPI_BKFLOW!C12+TO_RPI_PT!C12+TO_RPI_IT!C12+TO_RPI_PPR!C12+TO_RPI_PIR!C12</f>
        <v>0</v>
      </c>
      <c r="D12" s="10">
        <f>TO_RPI_RO!D12+TO_RPI_BKFLOW!D12+TO_RPI_PT!D12+TO_RPI_IT!D12+TO_RPI_PPR!D12+TO_RPI_PIR!D12</f>
        <v>0</v>
      </c>
      <c r="E12" s="10">
        <f>TO_RPI_RO!E12+TO_RPI_BKFLOW!E12+TO_RPI_PT!E12+TO_RPI_IT!E12+TO_RPI_PPR!E12+TO_RPI_PIR!E12</f>
        <v>0</v>
      </c>
      <c r="F12" s="10">
        <f>TO_RPI_RO!F12+TO_RPI_BKFLOW!F12+TO_RPI_PT!F12+TO_RPI_IT!F12+TO_RPI_PPR!F12+TO_RPI_PIR!F12</f>
        <v>0</v>
      </c>
      <c r="G12" s="10">
        <f>TO_RPI_RO!G12+TO_RPI_BKFLOW!G12+TO_RPI_PT!G12+TO_RPI_IT!G12+TO_RPI_PPR!G12+TO_RPI_PIR!G12</f>
        <v>0</v>
      </c>
      <c r="H12" s="10">
        <f>TO_RPI_RO!H12+TO_RPI_BKFLOW!H12+TO_RPI_PT!H12+TO_RPI_IT!H12+TO_RPI_PPR!H12+TO_RPI_PIR!H12</f>
        <v>0</v>
      </c>
      <c r="I12" s="10">
        <f>TO_RPI_RO!I12+TO_RPI_BKFLOW!I12+TO_RPI_PT!I12+TO_RPI_IT!I12+TO_RPI_PPR!I12+TO_RPI_PIR!I12</f>
        <v>0</v>
      </c>
      <c r="J12" s="10">
        <f>TO_RPI_RO!J12+TO_RPI_BKFLOW!J12+TO_RPI_PT!J12+TO_RPI_IT!J12+TO_RPI_PPR!J12+TO_RPI_PIR!J12</f>
        <v>0</v>
      </c>
      <c r="K12" s="10">
        <f>TO_RPI_RO!K12+TO_RPI_BKFLOW!K12+TO_RPI_PT!K12+TO_RPI_IT!K12+TO_RPI_PPR!K12+TO_RPI_PIR!K12</f>
        <v>0</v>
      </c>
      <c r="L12" s="10">
        <f>TO_RPI_RO!L12+TO_RPI_BKFLOW!L12+TO_RPI_PT!L12+TO_RPI_IT!L12+TO_RPI_PPR!L12+TO_RPI_PIR!L12</f>
        <v>0</v>
      </c>
      <c r="M12" s="10">
        <f>TO_RPI_RO!M12+TO_RPI_BKFLOW!M12+TO_RPI_PT!M12+TO_RPI_IT!M12+TO_RPI_PPR!M12+TO_RPI_PIR!M12</f>
        <v>0</v>
      </c>
      <c r="N12" s="10">
        <f>TO_RPI_RO!N12+TO_RPI_BKFLOW!N12+TO_RPI_PT!N12+TO_RPI_IT!N12+TO_RPI_PPR!N12+TO_RPI_PIR!N12</f>
        <v>0</v>
      </c>
      <c r="O12" s="10">
        <f>TO_RPI_RO!O12+TO_RPI_BKFLOW!O12+TO_RPI_PT!O12+TO_RPI_IT!O12+TO_RPI_PPR!O12+TO_RPI_PIR!O12</f>
        <v>0</v>
      </c>
      <c r="P12" s="10">
        <f>TO_RPI_RO!P12+TO_RPI_BKFLOW!P12+TO_RPI_PT!P12+TO_RPI_IT!P12+TO_RPI_PPR!P12+TO_RPI_PIR!P12</f>
        <v>0</v>
      </c>
      <c r="Q12" s="10">
        <f>TO_RPI_RO!Q12+TO_RPI_BKFLOW!Q12+TO_RPI_PT!Q12+TO_RPI_IT!Q12+TO_RPI_PPR!Q12+TO_RPI_PIR!Q12</f>
        <v>0</v>
      </c>
      <c r="R12" s="10">
        <f>TO_RPI_RO!R12+TO_RPI_BKFLOW!R12+TO_RPI_PT!R12+TO_RPI_IT!R12+TO_RPI_PPR!R12+TO_RPI_PIR!R12</f>
        <v>0</v>
      </c>
      <c r="S12" s="10">
        <f>TO_RPI_RO!S12+TO_RPI_BKFLOW!S12+TO_RPI_PT!S12+TO_RPI_IT!S12+TO_RPI_PPR!S12+TO_RPI_PIR!S12</f>
        <v>0</v>
      </c>
      <c r="T12" s="10">
        <f>TO_RPI_RO!T12+TO_RPI_BKFLOW!T12+TO_RPI_PT!T12+TO_RPI_IT!T12+TO_RPI_PPR!T12+TO_RPI_PIR!T12</f>
        <v>0</v>
      </c>
      <c r="U12" s="10">
        <f>TO_RPI_RO!U12+TO_RPI_BKFLOW!U12+TO_RPI_PT!U12+TO_RPI_IT!U12+TO_RPI_PPR!U12+TO_RPI_PIR!U12</f>
        <v>0</v>
      </c>
      <c r="V12" s="10">
        <f>TO_RPI_RO!V12+TO_RPI_BKFLOW!V12+TO_RPI_PT!V12+TO_RPI_IT!V12+TO_RPI_PPR!V12+TO_RPI_PIR!V12</f>
        <v>0</v>
      </c>
      <c r="W12" s="10">
        <f>TO_RPI_RO!W12+TO_RPI_BKFLOW!W12+TO_RPI_PT!W12+TO_RPI_IT!W12+TO_RPI_PPR!W12+TO_RPI_PIR!W12</f>
        <v>0</v>
      </c>
      <c r="X12" s="10">
        <f>TO_RPI_RO!X12+TO_RPI_BKFLOW!X12+TO_RPI_PT!X12+TO_RPI_IT!X12+TO_RPI_PPR!X12+TO_RPI_PIR!X12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TO_RPI_RO!C13+TO_RPI_BKFLOW!C13+TO_RPI_PT!C13+TO_RPI_IT!C13+TO_RPI_PPR!C13+TO_RPI_PIR!C13</f>
        <v>0</v>
      </c>
      <c r="D13" s="10">
        <f>TO_RPI_RO!D13+TO_RPI_BKFLOW!D13+TO_RPI_PT!D13+TO_RPI_IT!D13+TO_RPI_PPR!D13+TO_RPI_PIR!D13</f>
        <v>0</v>
      </c>
      <c r="E13" s="10">
        <f>TO_RPI_RO!E13+TO_RPI_BKFLOW!E13+TO_RPI_PT!E13+TO_RPI_IT!E13+TO_RPI_PPR!E13+TO_RPI_PIR!E13</f>
        <v>0</v>
      </c>
      <c r="F13" s="10">
        <f>TO_RPI_RO!F13+TO_RPI_BKFLOW!F13+TO_RPI_PT!F13+TO_RPI_IT!F13+TO_RPI_PPR!F13+TO_RPI_PIR!F13</f>
        <v>0</v>
      </c>
      <c r="G13" s="10">
        <f>TO_RPI_RO!G13+TO_RPI_BKFLOW!G13+TO_RPI_PT!G13+TO_RPI_IT!G13+TO_RPI_PPR!G13+TO_RPI_PIR!G13</f>
        <v>0</v>
      </c>
      <c r="H13" s="10">
        <f>TO_RPI_RO!H13+TO_RPI_BKFLOW!H13+TO_RPI_PT!H13+TO_RPI_IT!H13+TO_RPI_PPR!H13+TO_RPI_PIR!H13</f>
        <v>0</v>
      </c>
      <c r="I13" s="10">
        <f>TO_RPI_RO!I13+TO_RPI_BKFLOW!I13+TO_RPI_PT!I13+TO_RPI_IT!I13+TO_RPI_PPR!I13+TO_RPI_PIR!I13</f>
        <v>0</v>
      </c>
      <c r="J13" s="10">
        <f>TO_RPI_RO!J13+TO_RPI_BKFLOW!J13+TO_RPI_PT!J13+TO_RPI_IT!J13+TO_RPI_PPR!J13+TO_RPI_PIR!J13</f>
        <v>0</v>
      </c>
      <c r="K13" s="10">
        <f>TO_RPI_RO!K13+TO_RPI_BKFLOW!K13+TO_RPI_PT!K13+TO_RPI_IT!K13+TO_RPI_PPR!K13+TO_RPI_PIR!K13</f>
        <v>0</v>
      </c>
      <c r="L13" s="10">
        <f>TO_RPI_RO!L13+TO_RPI_BKFLOW!L13+TO_RPI_PT!L13+TO_RPI_IT!L13+TO_RPI_PPR!L13+TO_RPI_PIR!L13</f>
        <v>0</v>
      </c>
      <c r="M13" s="10">
        <f>TO_RPI_RO!M13+TO_RPI_BKFLOW!M13+TO_RPI_PT!M13+TO_RPI_IT!M13+TO_RPI_PPR!M13+TO_RPI_PIR!M13</f>
        <v>0</v>
      </c>
      <c r="N13" s="10">
        <f>TO_RPI_RO!N13+TO_RPI_BKFLOW!N13+TO_RPI_PT!N13+TO_RPI_IT!N13+TO_RPI_PPR!N13+TO_RPI_PIR!N13</f>
        <v>0</v>
      </c>
      <c r="O13" s="10">
        <f>TO_RPI_RO!O13+TO_RPI_BKFLOW!O13+TO_RPI_PT!O13+TO_RPI_IT!O13+TO_RPI_PPR!O13+TO_RPI_PIR!O13</f>
        <v>0</v>
      </c>
      <c r="P13" s="10">
        <f>TO_RPI_RO!P13+TO_RPI_BKFLOW!P13+TO_RPI_PT!P13+TO_RPI_IT!P13+TO_RPI_PPR!P13+TO_RPI_PIR!P13</f>
        <v>0</v>
      </c>
      <c r="Q13" s="10">
        <f>TO_RPI_RO!Q13+TO_RPI_BKFLOW!Q13+TO_RPI_PT!Q13+TO_RPI_IT!Q13+TO_RPI_PPR!Q13+TO_RPI_PIR!Q13</f>
        <v>0</v>
      </c>
      <c r="R13" s="10">
        <f>TO_RPI_RO!R13+TO_RPI_BKFLOW!R13+TO_RPI_PT!R13+TO_RPI_IT!R13+TO_RPI_PPR!R13+TO_RPI_PIR!R13</f>
        <v>0</v>
      </c>
      <c r="S13" s="10">
        <f>TO_RPI_RO!S13+TO_RPI_BKFLOW!S13+TO_RPI_PT!S13+TO_RPI_IT!S13+TO_RPI_PPR!S13+TO_RPI_PIR!S13</f>
        <v>0</v>
      </c>
      <c r="T13" s="10">
        <f>TO_RPI_RO!T13+TO_RPI_BKFLOW!T13+TO_RPI_PT!T13+TO_RPI_IT!T13+TO_RPI_PPR!T13+TO_RPI_PIR!T13</f>
        <v>0</v>
      </c>
      <c r="U13" s="10">
        <f>TO_RPI_RO!U13+TO_RPI_BKFLOW!U13+TO_RPI_PT!U13+TO_RPI_IT!U13+TO_RPI_PPR!U13+TO_RPI_PIR!U13</f>
        <v>0</v>
      </c>
      <c r="V13" s="10">
        <f>TO_RPI_RO!V13+TO_RPI_BKFLOW!V13+TO_RPI_PT!V13+TO_RPI_IT!V13+TO_RPI_PPR!V13+TO_RPI_PIR!V13</f>
        <v>0</v>
      </c>
      <c r="W13" s="10">
        <f>TO_RPI_RO!W13+TO_RPI_BKFLOW!W13+TO_RPI_PT!W13+TO_RPI_IT!W13+TO_RPI_PPR!W13+TO_RPI_PIR!W13</f>
        <v>0</v>
      </c>
      <c r="X13" s="10">
        <f>TO_RPI_RO!X13+TO_RPI_BKFLOW!X13+TO_RPI_PT!X13+TO_RPI_IT!X13+TO_RPI_PPR!X13+TO_RPI_PIR!X13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TO_RPI_RO!C14+TO_RPI_BKFLOW!C14+TO_RPI_PT!C14+TO_RPI_IT!C14+TO_RPI_PPR!C14+TO_RPI_PIR!C14</f>
        <v>0</v>
      </c>
      <c r="D14" s="10">
        <f>TO_RPI_RO!D14+TO_RPI_BKFLOW!D14+TO_RPI_PT!D14+TO_RPI_IT!D14+TO_RPI_PPR!D14+TO_RPI_PIR!D14</f>
        <v>0</v>
      </c>
      <c r="E14" s="10">
        <f>TO_RPI_RO!E14+TO_RPI_BKFLOW!E14+TO_RPI_PT!E14+TO_RPI_IT!E14+TO_RPI_PPR!E14+TO_RPI_PIR!E14</f>
        <v>0</v>
      </c>
      <c r="F14" s="10">
        <f>TO_RPI_RO!F14+TO_RPI_BKFLOW!F14+TO_RPI_PT!F14+TO_RPI_IT!F14+TO_RPI_PPR!F14+TO_RPI_PIR!F14</f>
        <v>0</v>
      </c>
      <c r="G14" s="10">
        <f>TO_RPI_RO!G14+TO_RPI_BKFLOW!G14+TO_RPI_PT!G14+TO_RPI_IT!G14+TO_RPI_PPR!G14+TO_RPI_PIR!G14</f>
        <v>0</v>
      </c>
      <c r="H14" s="10">
        <f>TO_RPI_RO!H14+TO_RPI_BKFLOW!H14+TO_RPI_PT!H14+TO_RPI_IT!H14+TO_RPI_PPR!H14+TO_RPI_PIR!H14</f>
        <v>0</v>
      </c>
      <c r="I14" s="10">
        <f>TO_RPI_RO!I14+TO_RPI_BKFLOW!I14+TO_RPI_PT!I14+TO_RPI_IT!I14+TO_RPI_PPR!I14+TO_RPI_PIR!I14</f>
        <v>0</v>
      </c>
      <c r="J14" s="10">
        <f>TO_RPI_RO!J14+TO_RPI_BKFLOW!J14+TO_RPI_PT!J14+TO_RPI_IT!J14+TO_RPI_PPR!J14+TO_RPI_PIR!J14</f>
        <v>0</v>
      </c>
      <c r="K14" s="10">
        <f>TO_RPI_RO!K14+TO_RPI_BKFLOW!K14+TO_RPI_PT!K14+TO_RPI_IT!K14+TO_RPI_PPR!K14+TO_RPI_PIR!K14</f>
        <v>0</v>
      </c>
      <c r="L14" s="10">
        <f>TO_RPI_RO!L14+TO_RPI_BKFLOW!L14+TO_RPI_PT!L14+TO_RPI_IT!L14+TO_RPI_PPR!L14+TO_RPI_PIR!L14</f>
        <v>0</v>
      </c>
      <c r="M14" s="10">
        <f>TO_RPI_RO!M14+TO_RPI_BKFLOW!M14+TO_RPI_PT!M14+TO_RPI_IT!M14+TO_RPI_PPR!M14+TO_RPI_PIR!M14</f>
        <v>0</v>
      </c>
      <c r="N14" s="10">
        <f>TO_RPI_RO!N14+TO_RPI_BKFLOW!N14+TO_RPI_PT!N14+TO_RPI_IT!N14+TO_RPI_PPR!N14+TO_RPI_PIR!N14</f>
        <v>0</v>
      </c>
      <c r="O14" s="10">
        <f>TO_RPI_RO!O14+TO_RPI_BKFLOW!O14+TO_RPI_PT!O14+TO_RPI_IT!O14+TO_RPI_PPR!O14+TO_RPI_PIR!O14</f>
        <v>0</v>
      </c>
      <c r="P14" s="10">
        <f>TO_RPI_RO!P14+TO_RPI_BKFLOW!P14+TO_RPI_PT!P14+TO_RPI_IT!P14+TO_RPI_PPR!P14+TO_RPI_PIR!P14</f>
        <v>0</v>
      </c>
      <c r="Q14" s="10">
        <f>TO_RPI_RO!Q14+TO_RPI_BKFLOW!Q14+TO_RPI_PT!Q14+TO_RPI_IT!Q14+TO_RPI_PPR!Q14+TO_RPI_PIR!Q14</f>
        <v>0</v>
      </c>
      <c r="R14" s="10">
        <f>TO_RPI_RO!R14+TO_RPI_BKFLOW!R14+TO_RPI_PT!R14+TO_RPI_IT!R14+TO_RPI_PPR!R14+TO_RPI_PIR!R14</f>
        <v>0</v>
      </c>
      <c r="S14" s="10">
        <f>TO_RPI_RO!S14+TO_RPI_BKFLOW!S14+TO_RPI_PT!S14+TO_RPI_IT!S14+TO_RPI_PPR!S14+TO_RPI_PIR!S14</f>
        <v>0</v>
      </c>
      <c r="T14" s="10">
        <f>TO_RPI_RO!T14+TO_RPI_BKFLOW!T14+TO_RPI_PT!T14+TO_RPI_IT!T14+TO_RPI_PPR!T14+TO_RPI_PIR!T14</f>
        <v>0</v>
      </c>
      <c r="U14" s="10">
        <f>TO_RPI_RO!U14+TO_RPI_BKFLOW!U14+TO_RPI_PT!U14+TO_RPI_IT!U14+TO_RPI_PPR!U14+TO_RPI_PIR!U14</f>
        <v>0</v>
      </c>
      <c r="V14" s="10">
        <f>TO_RPI_RO!V14+TO_RPI_BKFLOW!V14+TO_RPI_PT!V14+TO_RPI_IT!V14+TO_RPI_PPR!V14+TO_RPI_PIR!V14</f>
        <v>0</v>
      </c>
      <c r="W14" s="10">
        <f>TO_RPI_RO!W14+TO_RPI_BKFLOW!W14+TO_RPI_PT!W14+TO_RPI_IT!W14+TO_RPI_PPR!W14+TO_RPI_PIR!W14</f>
        <v>0</v>
      </c>
      <c r="X14" s="10">
        <f>TO_RPI_RO!X14+TO_RPI_BKFLOW!X14+TO_RPI_PT!X14+TO_RPI_IT!X14+TO_RPI_PPR!X14+TO_RPI_PIR!X14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TO_RPI_RO!C15+TO_RPI_BKFLOW!C15+TO_RPI_PT!C15+TO_RPI_IT!C15+TO_RPI_PPR!C15+TO_RPI_PIR!C15</f>
        <v>0</v>
      </c>
      <c r="D15" s="10">
        <f>TO_RPI_RO!D15+TO_RPI_BKFLOW!D15+TO_RPI_PT!D15+TO_RPI_IT!D15+TO_RPI_PPR!D15+TO_RPI_PIR!D15</f>
        <v>0</v>
      </c>
      <c r="E15" s="10">
        <f>TO_RPI_RO!E15+TO_RPI_BKFLOW!E15+TO_RPI_PT!E15+TO_RPI_IT!E15+TO_RPI_PPR!E15+TO_RPI_PIR!E15</f>
        <v>0</v>
      </c>
      <c r="F15" s="10">
        <f>TO_RPI_RO!F15+TO_RPI_BKFLOW!F15+TO_RPI_PT!F15+TO_RPI_IT!F15+TO_RPI_PPR!F15+TO_RPI_PIR!F15</f>
        <v>0</v>
      </c>
      <c r="G15" s="10">
        <f>TO_RPI_RO!G15+TO_RPI_BKFLOW!G15+TO_RPI_PT!G15+TO_RPI_IT!G15+TO_RPI_PPR!G15+TO_RPI_PIR!G15</f>
        <v>0</v>
      </c>
      <c r="H15" s="10">
        <f>TO_RPI_RO!H15+TO_RPI_BKFLOW!H15+TO_RPI_PT!H15+TO_RPI_IT!H15+TO_RPI_PPR!H15+TO_RPI_PIR!H15</f>
        <v>0</v>
      </c>
      <c r="I15" s="10">
        <f>TO_RPI_RO!I15+TO_RPI_BKFLOW!I15+TO_RPI_PT!I15+TO_RPI_IT!I15+TO_RPI_PPR!I15+TO_RPI_PIR!I15</f>
        <v>0</v>
      </c>
      <c r="J15" s="10">
        <f>TO_RPI_RO!J15+TO_RPI_BKFLOW!J15+TO_RPI_PT!J15+TO_RPI_IT!J15+TO_RPI_PPR!J15+TO_RPI_PIR!J15</f>
        <v>0</v>
      </c>
      <c r="K15" s="10">
        <f>TO_RPI_RO!K15+TO_RPI_BKFLOW!K15+TO_RPI_PT!K15+TO_RPI_IT!K15+TO_RPI_PPR!K15+TO_RPI_PIR!K15</f>
        <v>0</v>
      </c>
      <c r="L15" s="10">
        <f>TO_RPI_RO!L15+TO_RPI_BKFLOW!L15+TO_RPI_PT!L15+TO_RPI_IT!L15+TO_RPI_PPR!L15+TO_RPI_PIR!L15</f>
        <v>0</v>
      </c>
      <c r="M15" s="10">
        <f>TO_RPI_RO!M15+TO_RPI_BKFLOW!M15+TO_RPI_PT!M15+TO_RPI_IT!M15+TO_RPI_PPR!M15+TO_RPI_PIR!M15</f>
        <v>0</v>
      </c>
      <c r="N15" s="10">
        <f>TO_RPI_RO!N15+TO_RPI_BKFLOW!N15+TO_RPI_PT!N15+TO_RPI_IT!N15+TO_RPI_PPR!N15+TO_RPI_PIR!N15</f>
        <v>0</v>
      </c>
      <c r="O15" s="10">
        <f>TO_RPI_RO!O15+TO_RPI_BKFLOW!O15+TO_RPI_PT!O15+TO_RPI_IT!O15+TO_RPI_PPR!O15+TO_RPI_PIR!O15</f>
        <v>0</v>
      </c>
      <c r="P15" s="10">
        <f>TO_RPI_RO!P15+TO_RPI_BKFLOW!P15+TO_RPI_PT!P15+TO_RPI_IT!P15+TO_RPI_PPR!P15+TO_RPI_PIR!P15</f>
        <v>0</v>
      </c>
      <c r="Q15" s="10">
        <f>TO_RPI_RO!Q15+TO_RPI_BKFLOW!Q15+TO_RPI_PT!Q15+TO_RPI_IT!Q15+TO_RPI_PPR!Q15+TO_RPI_PIR!Q15</f>
        <v>0</v>
      </c>
      <c r="R15" s="10">
        <f>TO_RPI_RO!R15+TO_RPI_BKFLOW!R15+TO_RPI_PT!R15+TO_RPI_IT!R15+TO_RPI_PPR!R15+TO_RPI_PIR!R15</f>
        <v>0</v>
      </c>
      <c r="S15" s="10">
        <f>TO_RPI_RO!S15+TO_RPI_BKFLOW!S15+TO_RPI_PT!S15+TO_RPI_IT!S15+TO_RPI_PPR!S15+TO_RPI_PIR!S15</f>
        <v>0</v>
      </c>
      <c r="T15" s="10">
        <f>TO_RPI_RO!T15+TO_RPI_BKFLOW!T15+TO_RPI_PT!T15+TO_RPI_IT!T15+TO_RPI_PPR!T15+TO_RPI_PIR!T15</f>
        <v>0</v>
      </c>
      <c r="U15" s="10">
        <f>TO_RPI_RO!U15+TO_RPI_BKFLOW!U15+TO_RPI_PT!U15+TO_RPI_IT!U15+TO_RPI_PPR!U15+TO_RPI_PIR!U15</f>
        <v>0</v>
      </c>
      <c r="V15" s="10">
        <f>TO_RPI_RO!V15+TO_RPI_BKFLOW!V15+TO_RPI_PT!V15+TO_RPI_IT!V15+TO_RPI_PPR!V15+TO_RPI_PIR!V15</f>
        <v>0</v>
      </c>
      <c r="W15" s="10">
        <f>TO_RPI_RO!W15+TO_RPI_BKFLOW!W15+TO_RPI_PT!W15+TO_RPI_IT!W15+TO_RPI_PPR!W15+TO_RPI_PIR!W15</f>
        <v>0</v>
      </c>
      <c r="X15" s="10">
        <f>TO_RPI_RO!X15+TO_RPI_BKFLOW!X15+TO_RPI_PT!X15+TO_RPI_IT!X15+TO_RPI_PPR!X15+TO_RPI_PIR!X15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TO_RPI_RO!C16+TO_RPI_BKFLOW!C16+TO_RPI_PT!C16+TO_RPI_IT!C16+TO_RPI_PPR!C16+TO_RPI_PIR!C16</f>
        <v>0</v>
      </c>
      <c r="D16" s="10">
        <f>TO_RPI_RO!D16+TO_RPI_BKFLOW!D16+TO_RPI_PT!D16+TO_RPI_IT!D16+TO_RPI_PPR!D16+TO_RPI_PIR!D16</f>
        <v>0</v>
      </c>
      <c r="E16" s="10">
        <f>TO_RPI_RO!E16+TO_RPI_BKFLOW!E16+TO_RPI_PT!E16+TO_RPI_IT!E16+TO_RPI_PPR!E16+TO_RPI_PIR!E16</f>
        <v>0</v>
      </c>
      <c r="F16" s="10">
        <f>TO_RPI_RO!F16+TO_RPI_BKFLOW!F16+TO_RPI_PT!F16+TO_RPI_IT!F16+TO_RPI_PPR!F16+TO_RPI_PIR!F16</f>
        <v>0</v>
      </c>
      <c r="G16" s="10">
        <f>TO_RPI_RO!G16+TO_RPI_BKFLOW!G16+TO_RPI_PT!G16+TO_RPI_IT!G16+TO_RPI_PPR!G16+TO_RPI_PIR!G16</f>
        <v>0</v>
      </c>
      <c r="H16" s="10">
        <f>TO_RPI_RO!H16+TO_RPI_BKFLOW!H16+TO_RPI_PT!H16+TO_RPI_IT!H16+TO_RPI_PPR!H16+TO_RPI_PIR!H16</f>
        <v>0</v>
      </c>
      <c r="I16" s="10">
        <f>TO_RPI_RO!I16+TO_RPI_BKFLOW!I16+TO_RPI_PT!I16+TO_RPI_IT!I16+TO_RPI_PPR!I16+TO_RPI_PIR!I16</f>
        <v>0</v>
      </c>
      <c r="J16" s="10">
        <f>TO_RPI_RO!J16+TO_RPI_BKFLOW!J16+TO_RPI_PT!J16+TO_RPI_IT!J16+TO_RPI_PPR!J16+TO_RPI_PIR!J16</f>
        <v>0</v>
      </c>
      <c r="K16" s="10">
        <f>TO_RPI_RO!K16+TO_RPI_BKFLOW!K16+TO_RPI_PT!K16+TO_RPI_IT!K16+TO_RPI_PPR!K16+TO_RPI_PIR!K16</f>
        <v>0</v>
      </c>
      <c r="L16" s="10">
        <f>TO_RPI_RO!L16+TO_RPI_BKFLOW!L16+TO_RPI_PT!L16+TO_RPI_IT!L16+TO_RPI_PPR!L16+TO_RPI_PIR!L16</f>
        <v>0</v>
      </c>
      <c r="M16" s="10">
        <f>TO_RPI_RO!M16+TO_RPI_BKFLOW!M16+TO_RPI_PT!M16+TO_RPI_IT!M16+TO_RPI_PPR!M16+TO_RPI_PIR!M16</f>
        <v>0</v>
      </c>
      <c r="N16" s="10">
        <f>TO_RPI_RO!N16+TO_RPI_BKFLOW!N16+TO_RPI_PT!N16+TO_RPI_IT!N16+TO_RPI_PPR!N16+TO_RPI_PIR!N16</f>
        <v>0</v>
      </c>
      <c r="O16" s="10">
        <f>TO_RPI_RO!O16+TO_RPI_BKFLOW!O16+TO_RPI_PT!O16+TO_RPI_IT!O16+TO_RPI_PPR!O16+TO_RPI_PIR!O16</f>
        <v>0</v>
      </c>
      <c r="P16" s="10">
        <f>TO_RPI_RO!P16+TO_RPI_BKFLOW!P16+TO_RPI_PT!P16+TO_RPI_IT!P16+TO_RPI_PPR!P16+TO_RPI_PIR!P16</f>
        <v>0</v>
      </c>
      <c r="Q16" s="10">
        <f>TO_RPI_RO!Q16+TO_RPI_BKFLOW!Q16+TO_RPI_PT!Q16+TO_RPI_IT!Q16+TO_RPI_PPR!Q16+TO_RPI_PIR!Q16</f>
        <v>0</v>
      </c>
      <c r="R16" s="10">
        <f>TO_RPI_RO!R16+TO_RPI_BKFLOW!R16+TO_RPI_PT!R16+TO_RPI_IT!R16+TO_RPI_PPR!R16+TO_RPI_PIR!R16</f>
        <v>0</v>
      </c>
      <c r="S16" s="10">
        <f>TO_RPI_RO!S16+TO_RPI_BKFLOW!S16+TO_RPI_PT!S16+TO_RPI_IT!S16+TO_RPI_PPR!S16+TO_RPI_PIR!S16</f>
        <v>0</v>
      </c>
      <c r="T16" s="10">
        <f>TO_RPI_RO!T16+TO_RPI_BKFLOW!T16+TO_RPI_PT!T16+TO_RPI_IT!T16+TO_RPI_PPR!T16+TO_RPI_PIR!T16</f>
        <v>0</v>
      </c>
      <c r="U16" s="10">
        <f>TO_RPI_RO!U16+TO_RPI_BKFLOW!U16+TO_RPI_PT!U16+TO_RPI_IT!U16+TO_RPI_PPR!U16+TO_RPI_PIR!U16</f>
        <v>0</v>
      </c>
      <c r="V16" s="10">
        <f>TO_RPI_RO!V16+TO_RPI_BKFLOW!V16+TO_RPI_PT!V16+TO_RPI_IT!V16+TO_RPI_PPR!V16+TO_RPI_PIR!V16</f>
        <v>0</v>
      </c>
      <c r="W16" s="10">
        <f>TO_RPI_RO!W16+TO_RPI_BKFLOW!W16+TO_RPI_PT!W16+TO_RPI_IT!W16+TO_RPI_PPR!W16+TO_RPI_PIR!W16</f>
        <v>0</v>
      </c>
      <c r="X16" s="10">
        <f>TO_RPI_RO!X16+TO_RPI_BKFLOW!X16+TO_RPI_PT!X16+TO_RPI_IT!X16+TO_RPI_PPR!X16+TO_RPI_PIR!X16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TO_RPI_RO!C18+TO_RPI_BKFLOW!C18+TO_RPI_PT!C18+TO_RPI_IT!C18+TO_RPI_PPR!C18+TO_RPI_PIR!C18</f>
        <v>0</v>
      </c>
      <c r="D18" s="10">
        <f>TO_RPI_RO!D18+TO_RPI_BKFLOW!D18+TO_RPI_PT!D18+TO_RPI_IT!D18+TO_RPI_PPR!D18+TO_RPI_PIR!D18</f>
        <v>0</v>
      </c>
      <c r="E18" s="10">
        <f>TO_RPI_RO!E18+TO_RPI_BKFLOW!E18+TO_RPI_PT!E18+TO_RPI_IT!E18+TO_RPI_PPR!E18+TO_RPI_PIR!E18</f>
        <v>0</v>
      </c>
      <c r="F18" s="10">
        <f>TO_RPI_RO!F18+TO_RPI_BKFLOW!F18+TO_RPI_PT!F18+TO_RPI_IT!F18+TO_RPI_PPR!F18+TO_RPI_PIR!F18</f>
        <v>0</v>
      </c>
      <c r="G18" s="10">
        <f>TO_RPI_RO!G18+TO_RPI_BKFLOW!G18+TO_RPI_PT!G18+TO_RPI_IT!G18+TO_RPI_PPR!G18+TO_RPI_PIR!G18</f>
        <v>0</v>
      </c>
      <c r="H18" s="10">
        <f>TO_RPI_RO!H18+TO_RPI_BKFLOW!H18+TO_RPI_PT!H18+TO_RPI_IT!H18+TO_RPI_PPR!H18+TO_RPI_PIR!H18</f>
        <v>0</v>
      </c>
      <c r="I18" s="10">
        <f>TO_RPI_RO!I18+TO_RPI_BKFLOW!I18+TO_RPI_PT!I18+TO_RPI_IT!I18+TO_RPI_PPR!I18+TO_RPI_PIR!I18</f>
        <v>0</v>
      </c>
      <c r="J18" s="10">
        <f>TO_RPI_RO!J18+TO_RPI_BKFLOW!J18+TO_RPI_PT!J18+TO_RPI_IT!J18+TO_RPI_PPR!J18+TO_RPI_PIR!J18</f>
        <v>0</v>
      </c>
      <c r="K18" s="10">
        <f>TO_RPI_RO!K18+TO_RPI_BKFLOW!K18+TO_RPI_PT!K18+TO_RPI_IT!K18+TO_RPI_PPR!K18+TO_RPI_PIR!K18</f>
        <v>0</v>
      </c>
      <c r="L18" s="10">
        <f>TO_RPI_RO!L18+TO_RPI_BKFLOW!L18+TO_RPI_PT!L18+TO_RPI_IT!L18+TO_RPI_PPR!L18+TO_RPI_PIR!L18</f>
        <v>0</v>
      </c>
      <c r="M18" s="10">
        <f>TO_RPI_RO!M18+TO_RPI_BKFLOW!M18+TO_RPI_PT!M18+TO_RPI_IT!M18+TO_RPI_PPR!M18+TO_RPI_PIR!M18</f>
        <v>0</v>
      </c>
      <c r="N18" s="10">
        <f>TO_RPI_RO!N18+TO_RPI_BKFLOW!N18+TO_RPI_PT!N18+TO_RPI_IT!N18+TO_RPI_PPR!N18+TO_RPI_PIR!N18</f>
        <v>0</v>
      </c>
      <c r="O18" s="10">
        <f>TO_RPI_RO!O18+TO_RPI_BKFLOW!O18+TO_RPI_PT!O18+TO_RPI_IT!O18+TO_RPI_PPR!O18+TO_RPI_PIR!O18</f>
        <v>0</v>
      </c>
      <c r="P18" s="10">
        <f>TO_RPI_RO!P18+TO_RPI_BKFLOW!P18+TO_RPI_PT!P18+TO_RPI_IT!P18+TO_RPI_PPR!P18+TO_RPI_PIR!P18</f>
        <v>0</v>
      </c>
      <c r="Q18" s="10">
        <f>TO_RPI_RO!Q18+TO_RPI_BKFLOW!Q18+TO_RPI_PT!Q18+TO_RPI_IT!Q18+TO_RPI_PPR!Q18+TO_RPI_PIR!Q18</f>
        <v>0</v>
      </c>
      <c r="R18" s="10">
        <f>TO_RPI_RO!R18+TO_RPI_BKFLOW!R18+TO_RPI_PT!R18+TO_RPI_IT!R18+TO_RPI_PPR!R18+TO_RPI_PIR!R18</f>
        <v>0</v>
      </c>
      <c r="S18" s="10">
        <f>TO_RPI_RO!S18+TO_RPI_BKFLOW!S18+TO_RPI_PT!S18+TO_RPI_IT!S18+TO_RPI_PPR!S18+TO_RPI_PIR!S18</f>
        <v>0</v>
      </c>
      <c r="T18" s="10">
        <f>TO_RPI_RO!T18+TO_RPI_BKFLOW!T18+TO_RPI_PT!T18+TO_RPI_IT!T18+TO_RPI_PPR!T18+TO_RPI_PIR!T18</f>
        <v>0</v>
      </c>
      <c r="U18" s="10">
        <f>TO_RPI_RO!U18+TO_RPI_BKFLOW!U18+TO_RPI_PT!U18+TO_RPI_IT!U18+TO_RPI_PPR!U18+TO_RPI_PIR!U18</f>
        <v>0</v>
      </c>
      <c r="V18" s="10">
        <f>TO_RPI_RO!V18+TO_RPI_BKFLOW!V18+TO_RPI_PT!V18+TO_RPI_IT!V18+TO_RPI_PPR!V18+TO_RPI_PIR!V18</f>
        <v>0</v>
      </c>
      <c r="W18" s="10">
        <f>TO_RPI_RO!W18+TO_RPI_BKFLOW!W18+TO_RPI_PT!W18+TO_RPI_IT!W18+TO_RPI_PPR!W18+TO_RPI_PIR!W18</f>
        <v>0</v>
      </c>
      <c r="X18" s="10">
        <f>TO_RPI_RO!X18+TO_RPI_BKFLOW!X18+TO_RPI_PT!X18+TO_RPI_IT!X18+TO_RPI_PPR!X18+TO_RPI_PIR!X18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TO_RPI_RO!C19+TO_RPI_BKFLOW!C19+TO_RPI_PT!C19+TO_RPI_IT!C19+TO_RPI_PPR!C19+TO_RPI_PIR!C19</f>
        <v>0</v>
      </c>
      <c r="D19" s="10">
        <f>TO_RPI_RO!D19+TO_RPI_BKFLOW!D19+TO_RPI_PT!D19+TO_RPI_IT!D19+TO_RPI_PPR!D19+TO_RPI_PIR!D19</f>
        <v>0</v>
      </c>
      <c r="E19" s="10">
        <f>TO_RPI_RO!E19+TO_RPI_BKFLOW!E19+TO_RPI_PT!E19+TO_RPI_IT!E19+TO_RPI_PPR!E19+TO_RPI_PIR!E19</f>
        <v>0</v>
      </c>
      <c r="F19" s="10">
        <f>TO_RPI_RO!F19+TO_RPI_BKFLOW!F19+TO_RPI_PT!F19+TO_RPI_IT!F19+TO_RPI_PPR!F19+TO_RPI_PIR!F19</f>
        <v>0</v>
      </c>
      <c r="G19" s="10">
        <f>TO_RPI_RO!G19+TO_RPI_BKFLOW!G19+TO_RPI_PT!G19+TO_RPI_IT!G19+TO_RPI_PPR!G19+TO_RPI_PIR!G19</f>
        <v>0</v>
      </c>
      <c r="H19" s="10">
        <f>TO_RPI_RO!H19+TO_RPI_BKFLOW!H19+TO_RPI_PT!H19+TO_RPI_IT!H19+TO_RPI_PPR!H19+TO_RPI_PIR!H19</f>
        <v>0</v>
      </c>
      <c r="I19" s="10">
        <f>TO_RPI_RO!I19+TO_RPI_BKFLOW!I19+TO_RPI_PT!I19+TO_RPI_IT!I19+TO_RPI_PPR!I19+TO_RPI_PIR!I19</f>
        <v>0</v>
      </c>
      <c r="J19" s="10">
        <f>TO_RPI_RO!J19+TO_RPI_BKFLOW!J19+TO_RPI_PT!J19+TO_RPI_IT!J19+TO_RPI_PPR!J19+TO_RPI_PIR!J19</f>
        <v>0</v>
      </c>
      <c r="K19" s="10">
        <f>TO_RPI_RO!K19+TO_RPI_BKFLOW!K19+TO_RPI_PT!K19+TO_RPI_IT!K19+TO_RPI_PPR!K19+TO_RPI_PIR!K19</f>
        <v>0</v>
      </c>
      <c r="L19" s="10">
        <f>TO_RPI_RO!L19+TO_RPI_BKFLOW!L19+TO_RPI_PT!L19+TO_RPI_IT!L19+TO_RPI_PPR!L19+TO_RPI_PIR!L19</f>
        <v>0</v>
      </c>
      <c r="M19" s="10">
        <f>TO_RPI_RO!M19+TO_RPI_BKFLOW!M19+TO_RPI_PT!M19+TO_RPI_IT!M19+TO_RPI_PPR!M19+TO_RPI_PIR!M19</f>
        <v>0</v>
      </c>
      <c r="N19" s="10">
        <f>TO_RPI_RO!N19+TO_RPI_BKFLOW!N19+TO_RPI_PT!N19+TO_RPI_IT!N19+TO_RPI_PPR!N19+TO_RPI_PIR!N19</f>
        <v>0</v>
      </c>
      <c r="O19" s="10">
        <f>TO_RPI_RO!O19+TO_RPI_BKFLOW!O19+TO_RPI_PT!O19+TO_RPI_IT!O19+TO_RPI_PPR!O19+TO_RPI_PIR!O19</f>
        <v>0</v>
      </c>
      <c r="P19" s="10">
        <f>TO_RPI_RO!P19+TO_RPI_BKFLOW!P19+TO_RPI_PT!P19+TO_RPI_IT!P19+TO_RPI_PPR!P19+TO_RPI_PIR!P19</f>
        <v>0</v>
      </c>
      <c r="Q19" s="10">
        <f>TO_RPI_RO!Q19+TO_RPI_BKFLOW!Q19+TO_RPI_PT!Q19+TO_RPI_IT!Q19+TO_RPI_PPR!Q19+TO_RPI_PIR!Q19</f>
        <v>0</v>
      </c>
      <c r="R19" s="10">
        <f>TO_RPI_RO!R19+TO_RPI_BKFLOW!R19+TO_RPI_PT!R19+TO_RPI_IT!R19+TO_RPI_PPR!R19+TO_RPI_PIR!R19</f>
        <v>0</v>
      </c>
      <c r="S19" s="10">
        <f>TO_RPI_RO!S19+TO_RPI_BKFLOW!S19+TO_RPI_PT!S19+TO_RPI_IT!S19+TO_RPI_PPR!S19+TO_RPI_PIR!S19</f>
        <v>0</v>
      </c>
      <c r="T19" s="10">
        <f>TO_RPI_RO!T19+TO_RPI_BKFLOW!T19+TO_RPI_PT!T19+TO_RPI_IT!T19+TO_RPI_PPR!T19+TO_RPI_PIR!T19</f>
        <v>0</v>
      </c>
      <c r="U19" s="10">
        <f>TO_RPI_RO!U19+TO_RPI_BKFLOW!U19+TO_RPI_PT!U19+TO_RPI_IT!U19+TO_RPI_PPR!U19+TO_RPI_PIR!U19</f>
        <v>0</v>
      </c>
      <c r="V19" s="10">
        <f>TO_RPI_RO!V19+TO_RPI_BKFLOW!V19+TO_RPI_PT!V19+TO_RPI_IT!V19+TO_RPI_PPR!V19+TO_RPI_PIR!V19</f>
        <v>0</v>
      </c>
      <c r="W19" s="10">
        <f>TO_RPI_RO!W19+TO_RPI_BKFLOW!W19+TO_RPI_PT!W19+TO_RPI_IT!W19+TO_RPI_PPR!W19+TO_RPI_PIR!W19</f>
        <v>0</v>
      </c>
      <c r="X19" s="10">
        <f>TO_RPI_RO!X19+TO_RPI_BKFLOW!X19+TO_RPI_PT!X19+TO_RPI_IT!X19+TO_RPI_PPR!X19+TO_RPI_PIR!X19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TO_RPI_RO!C20+TO_RPI_BKFLOW!C20+TO_RPI_PT!C20+TO_RPI_IT!C20+TO_RPI_PPR!C20+TO_RPI_PIR!C20</f>
        <v>0</v>
      </c>
      <c r="D20" s="10">
        <f>TO_RPI_RO!D20+TO_RPI_BKFLOW!D20+TO_RPI_PT!D20+TO_RPI_IT!D20+TO_RPI_PPR!D20+TO_RPI_PIR!D20</f>
        <v>0</v>
      </c>
      <c r="E20" s="10">
        <f>TO_RPI_RO!E20+TO_RPI_BKFLOW!E20+TO_RPI_PT!E20+TO_RPI_IT!E20+TO_RPI_PPR!E20+TO_RPI_PIR!E20</f>
        <v>0</v>
      </c>
      <c r="F20" s="10">
        <f>TO_RPI_RO!F20+TO_RPI_BKFLOW!F20+TO_RPI_PT!F20+TO_RPI_IT!F20+TO_RPI_PPR!F20+TO_RPI_PIR!F20</f>
        <v>0</v>
      </c>
      <c r="G20" s="10">
        <f>TO_RPI_RO!G20+TO_RPI_BKFLOW!G20+TO_RPI_PT!G20+TO_RPI_IT!G20+TO_RPI_PPR!G20+TO_RPI_PIR!G20</f>
        <v>0</v>
      </c>
      <c r="H20" s="10">
        <f>TO_RPI_RO!H20+TO_RPI_BKFLOW!H20+TO_RPI_PT!H20+TO_RPI_IT!H20+TO_RPI_PPR!H20+TO_RPI_PIR!H20</f>
        <v>0</v>
      </c>
      <c r="I20" s="10">
        <f>TO_RPI_RO!I20+TO_RPI_BKFLOW!I20+TO_RPI_PT!I20+TO_RPI_IT!I20+TO_RPI_PPR!I20+TO_RPI_PIR!I20</f>
        <v>0</v>
      </c>
      <c r="J20" s="10">
        <f>TO_RPI_RO!J20+TO_RPI_BKFLOW!J20+TO_RPI_PT!J20+TO_RPI_IT!J20+TO_RPI_PPR!J20+TO_RPI_PIR!J20</f>
        <v>0</v>
      </c>
      <c r="K20" s="10">
        <f>TO_RPI_RO!K20+TO_RPI_BKFLOW!K20+TO_RPI_PT!K20+TO_RPI_IT!K20+TO_RPI_PPR!K20+TO_RPI_PIR!K20</f>
        <v>0</v>
      </c>
      <c r="L20" s="10">
        <f>TO_RPI_RO!L20+TO_RPI_BKFLOW!L20+TO_RPI_PT!L20+TO_RPI_IT!L20+TO_RPI_PPR!L20+TO_RPI_PIR!L20</f>
        <v>0</v>
      </c>
      <c r="M20" s="10">
        <f>TO_RPI_RO!M20+TO_RPI_BKFLOW!M20+TO_RPI_PT!M20+TO_RPI_IT!M20+TO_RPI_PPR!M20+TO_RPI_PIR!M20</f>
        <v>0</v>
      </c>
      <c r="N20" s="10">
        <f>TO_RPI_RO!N20+TO_RPI_BKFLOW!N20+TO_RPI_PT!N20+TO_RPI_IT!N20+TO_RPI_PPR!N20+TO_RPI_PIR!N20</f>
        <v>0</v>
      </c>
      <c r="O20" s="10">
        <f>TO_RPI_RO!O20+TO_RPI_BKFLOW!O20+TO_RPI_PT!O20+TO_RPI_IT!O20+TO_RPI_PPR!O20+TO_RPI_PIR!O20</f>
        <v>0</v>
      </c>
      <c r="P20" s="10">
        <f>TO_RPI_RO!P20+TO_RPI_BKFLOW!P20+TO_RPI_PT!P20+TO_RPI_IT!P20+TO_RPI_PPR!P20+TO_RPI_PIR!P20</f>
        <v>0</v>
      </c>
      <c r="Q20" s="10">
        <f>TO_RPI_RO!Q20+TO_RPI_BKFLOW!Q20+TO_RPI_PT!Q20+TO_RPI_IT!Q20+TO_RPI_PPR!Q20+TO_RPI_PIR!Q20</f>
        <v>0</v>
      </c>
      <c r="R20" s="10">
        <f>TO_RPI_RO!R20+TO_RPI_BKFLOW!R20+TO_RPI_PT!R20+TO_RPI_IT!R20+TO_RPI_PPR!R20+TO_RPI_PIR!R20</f>
        <v>0</v>
      </c>
      <c r="S20" s="10">
        <f>TO_RPI_RO!S20+TO_RPI_BKFLOW!S20+TO_RPI_PT!S20+TO_RPI_IT!S20+TO_RPI_PPR!S20+TO_RPI_PIR!S20</f>
        <v>0</v>
      </c>
      <c r="T20" s="10">
        <f>TO_RPI_RO!T20+TO_RPI_BKFLOW!T20+TO_RPI_PT!T20+TO_RPI_IT!T20+TO_RPI_PPR!T20+TO_RPI_PIR!T20</f>
        <v>0</v>
      </c>
      <c r="U20" s="10">
        <f>TO_RPI_RO!U20+TO_RPI_BKFLOW!U20+TO_RPI_PT!U20+TO_RPI_IT!U20+TO_RPI_PPR!U20+TO_RPI_PIR!U20</f>
        <v>0</v>
      </c>
      <c r="V20" s="10">
        <f>TO_RPI_RO!V20+TO_RPI_BKFLOW!V20+TO_RPI_PT!V20+TO_RPI_IT!V20+TO_RPI_PPR!V20+TO_RPI_PIR!V20</f>
        <v>0</v>
      </c>
      <c r="W20" s="10">
        <f>TO_RPI_RO!W20+TO_RPI_BKFLOW!W20+TO_RPI_PT!W20+TO_RPI_IT!W20+TO_RPI_PPR!W20+TO_RPI_PIR!W20</f>
        <v>0</v>
      </c>
      <c r="X20" s="10">
        <f>TO_RPI_RO!X20+TO_RPI_BKFLOW!X20+TO_RPI_PT!X20+TO_RPI_IT!X20+TO_RPI_PPR!X20+TO_RPI_PIR!X20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TO_RPI_RO!C21+TO_RPI_BKFLOW!C21+TO_RPI_PT!C21+TO_RPI_IT!C21+TO_RPI_PPR!C21+TO_RPI_PIR!C21</f>
        <v>0</v>
      </c>
      <c r="D21" s="10">
        <f>TO_RPI_RO!D21+TO_RPI_BKFLOW!D21+TO_RPI_PT!D21+TO_RPI_IT!D21+TO_RPI_PPR!D21+TO_RPI_PIR!D21</f>
        <v>0</v>
      </c>
      <c r="E21" s="10">
        <f>TO_RPI_RO!E21+TO_RPI_BKFLOW!E21+TO_RPI_PT!E21+TO_RPI_IT!E21+TO_RPI_PPR!E21+TO_RPI_PIR!E21</f>
        <v>0</v>
      </c>
      <c r="F21" s="10">
        <f>TO_RPI_RO!F21+TO_RPI_BKFLOW!F21+TO_RPI_PT!F21+TO_RPI_IT!F21+TO_RPI_PPR!F21+TO_RPI_PIR!F21</f>
        <v>0</v>
      </c>
      <c r="G21" s="10">
        <f>TO_RPI_RO!G21+TO_RPI_BKFLOW!G21+TO_RPI_PT!G21+TO_RPI_IT!G21+TO_RPI_PPR!G21+TO_RPI_PIR!G21</f>
        <v>0</v>
      </c>
      <c r="H21" s="10">
        <f>TO_RPI_RO!H21+TO_RPI_BKFLOW!H21+TO_RPI_PT!H21+TO_RPI_IT!H21+TO_RPI_PPR!H21+TO_RPI_PIR!H21</f>
        <v>0</v>
      </c>
      <c r="I21" s="10">
        <f>TO_RPI_RO!I21+TO_RPI_BKFLOW!I21+TO_RPI_PT!I21+TO_RPI_IT!I21+TO_RPI_PPR!I21+TO_RPI_PIR!I21</f>
        <v>0</v>
      </c>
      <c r="J21" s="10">
        <f>TO_RPI_RO!J21+TO_RPI_BKFLOW!J21+TO_RPI_PT!J21+TO_RPI_IT!J21+TO_RPI_PPR!J21+TO_RPI_PIR!J21</f>
        <v>0</v>
      </c>
      <c r="K21" s="10">
        <f>TO_RPI_RO!K21+TO_RPI_BKFLOW!K21+TO_RPI_PT!K21+TO_RPI_IT!K21+TO_RPI_PPR!K21+TO_RPI_PIR!K21</f>
        <v>0</v>
      </c>
      <c r="L21" s="10">
        <f>TO_RPI_RO!L21+TO_RPI_BKFLOW!L21+TO_RPI_PT!L21+TO_RPI_IT!L21+TO_RPI_PPR!L21+TO_RPI_PIR!L21</f>
        <v>0</v>
      </c>
      <c r="M21" s="10">
        <f>TO_RPI_RO!M21+TO_RPI_BKFLOW!M21+TO_RPI_PT!M21+TO_RPI_IT!M21+TO_RPI_PPR!M21+TO_RPI_PIR!M21</f>
        <v>0</v>
      </c>
      <c r="N21" s="10">
        <f>TO_RPI_RO!N21+TO_RPI_BKFLOW!N21+TO_RPI_PT!N21+TO_RPI_IT!N21+TO_RPI_PPR!N21+TO_RPI_PIR!N21</f>
        <v>0</v>
      </c>
      <c r="O21" s="10">
        <f>TO_RPI_RO!O21+TO_RPI_BKFLOW!O21+TO_RPI_PT!O21+TO_RPI_IT!O21+TO_RPI_PPR!O21+TO_RPI_PIR!O21</f>
        <v>0</v>
      </c>
      <c r="P21" s="10">
        <f>TO_RPI_RO!P21+TO_RPI_BKFLOW!P21+TO_RPI_PT!P21+TO_RPI_IT!P21+TO_RPI_PPR!P21+TO_RPI_PIR!P21</f>
        <v>0</v>
      </c>
      <c r="Q21" s="10">
        <f>TO_RPI_RO!Q21+TO_RPI_BKFLOW!Q21+TO_RPI_PT!Q21+TO_RPI_IT!Q21+TO_RPI_PPR!Q21+TO_RPI_PIR!Q21</f>
        <v>0</v>
      </c>
      <c r="R21" s="10">
        <f>TO_RPI_RO!R21+TO_RPI_BKFLOW!R21+TO_RPI_PT!R21+TO_RPI_IT!R21+TO_RPI_PPR!R21+TO_RPI_PIR!R21</f>
        <v>0</v>
      </c>
      <c r="S21" s="10">
        <f>TO_RPI_RO!S21+TO_RPI_BKFLOW!S21+TO_RPI_PT!S21+TO_RPI_IT!S21+TO_RPI_PPR!S21+TO_RPI_PIR!S21</f>
        <v>0</v>
      </c>
      <c r="T21" s="10">
        <f>TO_RPI_RO!T21+TO_RPI_BKFLOW!T21+TO_RPI_PT!T21+TO_RPI_IT!T21+TO_RPI_PPR!T21+TO_RPI_PIR!T21</f>
        <v>0</v>
      </c>
      <c r="U21" s="10">
        <f>TO_RPI_RO!U21+TO_RPI_BKFLOW!U21+TO_RPI_PT!U21+TO_RPI_IT!U21+TO_RPI_PPR!U21+TO_RPI_PIR!U21</f>
        <v>0</v>
      </c>
      <c r="V21" s="10">
        <f>TO_RPI_RO!V21+TO_RPI_BKFLOW!V21+TO_RPI_PT!V21+TO_RPI_IT!V21+TO_RPI_PPR!V21+TO_RPI_PIR!V21</f>
        <v>0</v>
      </c>
      <c r="W21" s="10">
        <f>TO_RPI_RO!W21+TO_RPI_BKFLOW!W21+TO_RPI_PT!W21+TO_RPI_IT!W21+TO_RPI_PPR!W21+TO_RPI_PIR!W21</f>
        <v>0</v>
      </c>
      <c r="X21" s="10">
        <f>TO_RPI_RO!X21+TO_RPI_BKFLOW!X21+TO_RPI_PT!X21+TO_RPI_IT!X21+TO_RPI_PPR!X21+TO_RPI_PIR!X21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TO_RPI_RO!C23+TO_RPI_BKFLOW!C23+TO_RPI_PT!C23+TO_RPI_IT!C23+TO_RPI_PPR!C23+TO_RPI_PIR!C23</f>
        <v>0</v>
      </c>
      <c r="D23" s="10">
        <f>TO_RPI_RO!D23+TO_RPI_BKFLOW!D23+TO_RPI_PT!D23+TO_RPI_IT!D23+TO_RPI_PPR!D23+TO_RPI_PIR!D23</f>
        <v>0</v>
      </c>
      <c r="E23" s="10">
        <f>TO_RPI_RO!E23+TO_RPI_BKFLOW!E23+TO_RPI_PT!E23+TO_RPI_IT!E23+TO_RPI_PPR!E23+TO_RPI_PIR!E23</f>
        <v>0</v>
      </c>
      <c r="F23" s="10">
        <f>TO_RPI_RO!F23+TO_RPI_BKFLOW!F23+TO_RPI_PT!F23+TO_RPI_IT!F23+TO_RPI_PPR!F23+TO_RPI_PIR!F23</f>
        <v>0</v>
      </c>
      <c r="G23" s="10">
        <f>TO_RPI_RO!G23+TO_RPI_BKFLOW!G23+TO_RPI_PT!G23+TO_RPI_IT!G23+TO_RPI_PPR!G23+TO_RPI_PIR!G23</f>
        <v>0</v>
      </c>
      <c r="H23" s="10">
        <f>TO_RPI_RO!H23+TO_RPI_BKFLOW!H23+TO_RPI_PT!H23+TO_RPI_IT!H23+TO_RPI_PPR!H23+TO_RPI_PIR!H23</f>
        <v>0</v>
      </c>
      <c r="I23" s="10">
        <f>TO_RPI_RO!I23+TO_RPI_BKFLOW!I23+TO_RPI_PT!I23+TO_RPI_IT!I23+TO_RPI_PPR!I23+TO_RPI_PIR!I23</f>
        <v>0</v>
      </c>
      <c r="J23" s="10">
        <f>TO_RPI_RO!J23+TO_RPI_BKFLOW!J23+TO_RPI_PT!J23+TO_RPI_IT!J23+TO_RPI_PPR!J23+TO_RPI_PIR!J23</f>
        <v>0</v>
      </c>
      <c r="K23" s="10">
        <f>TO_RPI_RO!K23+TO_RPI_BKFLOW!K23+TO_RPI_PT!K23+TO_RPI_IT!K23+TO_RPI_PPR!K23+TO_RPI_PIR!K23</f>
        <v>0</v>
      </c>
      <c r="L23" s="10">
        <f>TO_RPI_RO!L23+TO_RPI_BKFLOW!L23+TO_RPI_PT!L23+TO_RPI_IT!L23+TO_RPI_PPR!L23+TO_RPI_PIR!L23</f>
        <v>0</v>
      </c>
      <c r="M23" s="10">
        <f>TO_RPI_RO!M23+TO_RPI_BKFLOW!M23+TO_RPI_PT!M23+TO_RPI_IT!M23+TO_RPI_PPR!M23+TO_RPI_PIR!M23</f>
        <v>0</v>
      </c>
      <c r="N23" s="10">
        <f>TO_RPI_RO!N23+TO_RPI_BKFLOW!N23+TO_RPI_PT!N23+TO_RPI_IT!N23+TO_RPI_PPR!N23+TO_RPI_PIR!N23</f>
        <v>0</v>
      </c>
      <c r="O23" s="10">
        <f>TO_RPI_RO!O23+TO_RPI_BKFLOW!O23+TO_RPI_PT!O23+TO_RPI_IT!O23+TO_RPI_PPR!O23+TO_RPI_PIR!O23</f>
        <v>0</v>
      </c>
      <c r="P23" s="10">
        <f>TO_RPI_RO!P23+TO_RPI_BKFLOW!P23+TO_RPI_PT!P23+TO_RPI_IT!P23+TO_RPI_PPR!P23+TO_RPI_PIR!P23</f>
        <v>0</v>
      </c>
      <c r="Q23" s="10">
        <f>TO_RPI_RO!Q23+TO_RPI_BKFLOW!Q23+TO_RPI_PT!Q23+TO_RPI_IT!Q23+TO_RPI_PPR!Q23+TO_RPI_PIR!Q23</f>
        <v>0</v>
      </c>
      <c r="R23" s="10">
        <f>TO_RPI_RO!R23+TO_RPI_BKFLOW!R23+TO_RPI_PT!R23+TO_RPI_IT!R23+TO_RPI_PPR!R23+TO_RPI_PIR!R23</f>
        <v>0</v>
      </c>
      <c r="S23" s="10">
        <f>TO_RPI_RO!S23+TO_RPI_BKFLOW!S23+TO_RPI_PT!S23+TO_RPI_IT!S23+TO_RPI_PPR!S23+TO_RPI_PIR!S23</f>
        <v>0</v>
      </c>
      <c r="T23" s="10">
        <f>TO_RPI_RO!T23+TO_RPI_BKFLOW!T23+TO_RPI_PT!T23+TO_RPI_IT!T23+TO_RPI_PPR!T23+TO_RPI_PIR!T23</f>
        <v>0</v>
      </c>
      <c r="U23" s="10">
        <f>TO_RPI_RO!U23+TO_RPI_BKFLOW!U23+TO_RPI_PT!U23+TO_RPI_IT!U23+TO_RPI_PPR!U23+TO_RPI_PIR!U23</f>
        <v>0</v>
      </c>
      <c r="V23" s="10">
        <f>TO_RPI_RO!V23+TO_RPI_BKFLOW!V23+TO_RPI_PT!V23+TO_RPI_IT!V23+TO_RPI_PPR!V23+TO_RPI_PIR!V23</f>
        <v>0</v>
      </c>
      <c r="W23" s="10">
        <f>TO_RPI_RO!W23+TO_RPI_BKFLOW!W23+TO_RPI_PT!W23+TO_RPI_IT!W23+TO_RPI_PPR!W23+TO_RPI_PIR!W23</f>
        <v>0</v>
      </c>
      <c r="X23" s="10">
        <f>TO_RPI_RO!X23+TO_RPI_BKFLOW!X23+TO_RPI_PT!X23+TO_RPI_IT!X23+TO_RPI_PPR!X23+TO_RPI_PIR!X23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TO_RPI_RO!C24+TO_RPI_BKFLOW!C24+TO_RPI_PT!C24+TO_RPI_IT!C24+TO_RPI_PPR!C24+TO_RPI_PIR!C24</f>
        <v>0</v>
      </c>
      <c r="D24" s="10">
        <f>TO_RPI_RO!D24+TO_RPI_BKFLOW!D24+TO_RPI_PT!D24+TO_RPI_IT!D24+TO_RPI_PPR!D24+TO_RPI_PIR!D24</f>
        <v>0</v>
      </c>
      <c r="E24" s="10">
        <f>TO_RPI_RO!E24+TO_RPI_BKFLOW!E24+TO_RPI_PT!E24+TO_RPI_IT!E24+TO_RPI_PPR!E24+TO_RPI_PIR!E24</f>
        <v>0</v>
      </c>
      <c r="F24" s="10">
        <f>TO_RPI_RO!F24+TO_RPI_BKFLOW!F24+TO_RPI_PT!F24+TO_RPI_IT!F24+TO_RPI_PPR!F24+TO_RPI_PIR!F24</f>
        <v>0</v>
      </c>
      <c r="G24" s="10">
        <f>TO_RPI_RO!G24+TO_RPI_BKFLOW!G24+TO_RPI_PT!G24+TO_RPI_IT!G24+TO_RPI_PPR!G24+TO_RPI_PIR!G24</f>
        <v>0</v>
      </c>
      <c r="H24" s="10">
        <f>TO_RPI_RO!H24+TO_RPI_BKFLOW!H24+TO_RPI_PT!H24+TO_RPI_IT!H24+TO_RPI_PPR!H24+TO_RPI_PIR!H24</f>
        <v>0</v>
      </c>
      <c r="I24" s="10">
        <f>TO_RPI_RO!I24+TO_RPI_BKFLOW!I24+TO_RPI_PT!I24+TO_RPI_IT!I24+TO_RPI_PPR!I24+TO_RPI_PIR!I24</f>
        <v>0</v>
      </c>
      <c r="J24" s="10">
        <f>TO_RPI_RO!J24+TO_RPI_BKFLOW!J24+TO_RPI_PT!J24+TO_RPI_IT!J24+TO_RPI_PPR!J24+TO_RPI_PIR!J24</f>
        <v>0</v>
      </c>
      <c r="K24" s="10">
        <f>TO_RPI_RO!K24+TO_RPI_BKFLOW!K24+TO_RPI_PT!K24+TO_RPI_IT!K24+TO_RPI_PPR!K24+TO_RPI_PIR!K24</f>
        <v>0</v>
      </c>
      <c r="L24" s="10">
        <f>TO_RPI_RO!L24+TO_RPI_BKFLOW!L24+TO_RPI_PT!L24+TO_RPI_IT!L24+TO_RPI_PPR!L24+TO_RPI_PIR!L24</f>
        <v>0</v>
      </c>
      <c r="M24" s="10">
        <f>TO_RPI_RO!M24+TO_RPI_BKFLOW!M24+TO_RPI_PT!M24+TO_RPI_IT!M24+TO_RPI_PPR!M24+TO_RPI_PIR!M24</f>
        <v>0</v>
      </c>
      <c r="N24" s="10">
        <f>TO_RPI_RO!N24+TO_RPI_BKFLOW!N24+TO_RPI_PT!N24+TO_RPI_IT!N24+TO_RPI_PPR!N24+TO_RPI_PIR!N24</f>
        <v>0</v>
      </c>
      <c r="O24" s="10">
        <f>TO_RPI_RO!O24+TO_RPI_BKFLOW!O24+TO_RPI_PT!O24+TO_RPI_IT!O24+TO_RPI_PPR!O24+TO_RPI_PIR!O24</f>
        <v>0</v>
      </c>
      <c r="P24" s="10">
        <f>TO_RPI_RO!P24+TO_RPI_BKFLOW!P24+TO_RPI_PT!P24+TO_RPI_IT!P24+TO_RPI_PPR!P24+TO_RPI_PIR!P24</f>
        <v>0</v>
      </c>
      <c r="Q24" s="10">
        <f>TO_RPI_RO!Q24+TO_RPI_BKFLOW!Q24+TO_RPI_PT!Q24+TO_RPI_IT!Q24+TO_RPI_PPR!Q24+TO_RPI_PIR!Q24</f>
        <v>0</v>
      </c>
      <c r="R24" s="10">
        <f>TO_RPI_RO!R24+TO_RPI_BKFLOW!R24+TO_RPI_PT!R24+TO_RPI_IT!R24+TO_RPI_PPR!R24+TO_RPI_PIR!R24</f>
        <v>0</v>
      </c>
      <c r="S24" s="10">
        <f>TO_RPI_RO!S24+TO_RPI_BKFLOW!S24+TO_RPI_PT!S24+TO_RPI_IT!S24+TO_RPI_PPR!S24+TO_RPI_PIR!S24</f>
        <v>0</v>
      </c>
      <c r="T24" s="10">
        <f>TO_RPI_RO!T24+TO_RPI_BKFLOW!T24+TO_RPI_PT!T24+TO_RPI_IT!T24+TO_RPI_PPR!T24+TO_RPI_PIR!T24</f>
        <v>0</v>
      </c>
      <c r="U24" s="10">
        <f>TO_RPI_RO!U24+TO_RPI_BKFLOW!U24+TO_RPI_PT!U24+TO_RPI_IT!U24+TO_RPI_PPR!U24+TO_RPI_PIR!U24</f>
        <v>0</v>
      </c>
      <c r="V24" s="10">
        <f>TO_RPI_RO!V24+TO_RPI_BKFLOW!V24+TO_RPI_PT!V24+TO_RPI_IT!V24+TO_RPI_PPR!V24+TO_RPI_PIR!V24</f>
        <v>0</v>
      </c>
      <c r="W24" s="10">
        <f>TO_RPI_RO!W24+TO_RPI_BKFLOW!W24+TO_RPI_PT!W24+TO_RPI_IT!W24+TO_RPI_PPR!W24+TO_RPI_PIR!W24</f>
        <v>0</v>
      </c>
      <c r="X24" s="10">
        <f>TO_RPI_RO!X24+TO_RPI_BKFLOW!X24+TO_RPI_PT!X24+TO_RPI_IT!X24+TO_RPI_PPR!X24+TO_RPI_PIR!X24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TO_RPI_RO!C25+TO_RPI_BKFLOW!C25+TO_RPI_PT!C25+TO_RPI_IT!C25+TO_RPI_PPR!C25+TO_RPI_PIR!C25</f>
        <v>0</v>
      </c>
      <c r="D25" s="37">
        <f>TO_RPI_RO!D25+TO_RPI_BKFLOW!D25+TO_RPI_PT!D25+TO_RPI_IT!D25+TO_RPI_PPR!D25+TO_RPI_PIR!D25</f>
        <v>0</v>
      </c>
      <c r="E25" s="37">
        <f>TO_RPI_RO!E25+TO_RPI_BKFLOW!E25+TO_RPI_PT!E25+TO_RPI_IT!E25+TO_RPI_PPR!E25+TO_RPI_PIR!E25</f>
        <v>0</v>
      </c>
      <c r="F25" s="37">
        <f>TO_RPI_RO!F25+TO_RPI_BKFLOW!F25+TO_RPI_PT!F25+TO_RPI_IT!F25+TO_RPI_PPR!F25+TO_RPI_PIR!F25</f>
        <v>0</v>
      </c>
      <c r="G25" s="37">
        <f>TO_RPI_RO!G25+TO_RPI_BKFLOW!G25+TO_RPI_PT!G25+TO_RPI_IT!G25+TO_RPI_PPR!G25+TO_RPI_PIR!G25</f>
        <v>0</v>
      </c>
      <c r="H25" s="37">
        <f>TO_RPI_RO!H25+TO_RPI_BKFLOW!H25+TO_RPI_PT!H25+TO_RPI_IT!H25+TO_RPI_PPR!H25+TO_RPI_PIR!H25</f>
        <v>0</v>
      </c>
      <c r="I25" s="37">
        <f>TO_RPI_RO!I25+TO_RPI_BKFLOW!I25+TO_RPI_PT!I25+TO_RPI_IT!I25+TO_RPI_PPR!I25+TO_RPI_PIR!I25</f>
        <v>0</v>
      </c>
      <c r="J25" s="37">
        <f>TO_RPI_RO!J25+TO_RPI_BKFLOW!J25+TO_RPI_PT!J25+TO_RPI_IT!J25+TO_RPI_PPR!J25+TO_RPI_PIR!J25</f>
        <v>0</v>
      </c>
      <c r="K25" s="37">
        <f>TO_RPI_RO!K25+TO_RPI_BKFLOW!K25+TO_RPI_PT!K25+TO_RPI_IT!K25+TO_RPI_PPR!K25+TO_RPI_PIR!K25</f>
        <v>0</v>
      </c>
      <c r="L25" s="37">
        <f>TO_RPI_RO!L25+TO_RPI_BKFLOW!L25+TO_RPI_PT!L25+TO_RPI_IT!L25+TO_RPI_PPR!L25+TO_RPI_PIR!L25</f>
        <v>0</v>
      </c>
      <c r="M25" s="37">
        <f>TO_RPI_RO!M25+TO_RPI_BKFLOW!M25+TO_RPI_PT!M25+TO_RPI_IT!M25+TO_RPI_PPR!M25+TO_RPI_PIR!M25</f>
        <v>0</v>
      </c>
      <c r="N25" s="37">
        <f>TO_RPI_RO!N25+TO_RPI_BKFLOW!N25+TO_RPI_PT!N25+TO_RPI_IT!N25+TO_RPI_PPR!N25+TO_RPI_PIR!N25</f>
        <v>0</v>
      </c>
      <c r="O25" s="37">
        <f>TO_RPI_RO!O25+TO_RPI_BKFLOW!O25+TO_RPI_PT!O25+TO_RPI_IT!O25+TO_RPI_PPR!O25+TO_RPI_PIR!O25</f>
        <v>0</v>
      </c>
      <c r="P25" s="37">
        <f>TO_RPI_RO!P25+TO_RPI_BKFLOW!P25+TO_RPI_PT!P25+TO_RPI_IT!P25+TO_RPI_PPR!P25+TO_RPI_PIR!P25</f>
        <v>0</v>
      </c>
      <c r="Q25" s="37">
        <f>TO_RPI_RO!Q25+TO_RPI_BKFLOW!Q25+TO_RPI_PT!Q25+TO_RPI_IT!Q25+TO_RPI_PPR!Q25+TO_RPI_PIR!Q25</f>
        <v>0</v>
      </c>
      <c r="R25" s="37">
        <f>TO_RPI_RO!R25+TO_RPI_BKFLOW!R25+TO_RPI_PT!R25+TO_RPI_IT!R25+TO_RPI_PPR!R25+TO_RPI_PIR!R25</f>
        <v>0</v>
      </c>
      <c r="S25" s="37">
        <f>TO_RPI_RO!S25+TO_RPI_BKFLOW!S25+TO_RPI_PT!S25+TO_RPI_IT!S25+TO_RPI_PPR!S25+TO_RPI_PIR!S25</f>
        <v>0</v>
      </c>
      <c r="T25" s="37">
        <f>TO_RPI_RO!T25+TO_RPI_BKFLOW!T25+TO_RPI_PT!T25+TO_RPI_IT!T25+TO_RPI_PPR!T25+TO_RPI_PIR!T25</f>
        <v>0</v>
      </c>
      <c r="U25" s="37">
        <f>TO_RPI_RO!U25+TO_RPI_BKFLOW!U25+TO_RPI_PT!U25+TO_RPI_IT!U25+TO_RPI_PPR!U25+TO_RPI_PIR!U25</f>
        <v>0</v>
      </c>
      <c r="V25" s="37">
        <f>TO_RPI_RO!V25+TO_RPI_BKFLOW!V25+TO_RPI_PT!V25+TO_RPI_IT!V25+TO_RPI_PPR!V25+TO_RPI_PIR!V25</f>
        <v>0</v>
      </c>
      <c r="W25" s="37">
        <f>TO_RPI_RO!W25+TO_RPI_BKFLOW!W25+TO_RPI_PT!W25+TO_RPI_IT!W25+TO_RPI_PPR!W25+TO_RPI_PIR!W25</f>
        <v>0</v>
      </c>
      <c r="X25" s="37">
        <f>TO_RPI_RO!X25+TO_RPI_BKFLOW!X25+TO_RPI_PT!X25+TO_RPI_IT!X25+TO_RPI_PPR!X25+TO_RPI_PIR!X25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12740.22012037833</v>
      </c>
      <c r="D26" s="37">
        <f t="shared" si="14"/>
        <v>13595.194668959584</v>
      </c>
      <c r="E26" s="37">
        <f t="shared" si="14"/>
        <v>13020.482975064488</v>
      </c>
      <c r="F26" s="37">
        <f t="shared" si="14"/>
        <v>13750.601375752365</v>
      </c>
      <c r="G26" s="37">
        <f t="shared" si="14"/>
        <v>14021.421152192604</v>
      </c>
      <c r="H26" s="37">
        <f t="shared" si="14"/>
        <v>14398.244368013759</v>
      </c>
      <c r="I26" s="37">
        <f t="shared" si="14"/>
        <v>14888.301719690455</v>
      </c>
      <c r="J26" s="37">
        <f t="shared" si="14"/>
        <v>13513.696560619088</v>
      </c>
      <c r="K26" s="37">
        <f t="shared" si="14"/>
        <v>13162.509974204642</v>
      </c>
      <c r="L26" s="37">
        <f t="shared" si="14"/>
        <v>11739.117196904554</v>
      </c>
      <c r="M26" s="37">
        <f t="shared" si="14"/>
        <v>12268.534221840069</v>
      </c>
      <c r="N26" s="37">
        <f t="shared" si="14"/>
        <v>11096.922699914016</v>
      </c>
      <c r="O26" s="37">
        <f t="shared" si="14"/>
        <v>11956.903525365433</v>
      </c>
      <c r="P26" s="37">
        <f t="shared" si="14"/>
        <v>14444.618486672392</v>
      </c>
      <c r="Q26" s="37">
        <f t="shared" si="14"/>
        <v>13434.362166809971</v>
      </c>
      <c r="R26" s="37">
        <f t="shared" si="14"/>
        <v>15861.882803095439</v>
      </c>
      <c r="S26" s="37">
        <f t="shared" si="14"/>
        <v>15689.926741186588</v>
      </c>
      <c r="T26" s="37">
        <f t="shared" si="14"/>
        <v>16343.023215821147</v>
      </c>
      <c r="U26" s="37">
        <f t="shared" si="14"/>
        <v>14855.288993981083</v>
      </c>
      <c r="V26" s="37">
        <f t="shared" si="14"/>
        <v>13464.461650902835</v>
      </c>
      <c r="W26" s="37">
        <f t="shared" si="14"/>
        <v>12628.576698194325</v>
      </c>
      <c r="X26" s="37">
        <f t="shared" ref="X26" si="15">SUM(X27,X33)</f>
        <v>11915.361908856403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109.615649183147</v>
      </c>
      <c r="D27" s="29">
        <f t="shared" si="16"/>
        <v>136.49432502149611</v>
      </c>
      <c r="E27" s="29">
        <f t="shared" si="16"/>
        <v>161.16362854686159</v>
      </c>
      <c r="F27" s="29">
        <f t="shared" si="16"/>
        <v>95.623731728288902</v>
      </c>
      <c r="G27" s="29">
        <f t="shared" si="16"/>
        <v>267.53164230438517</v>
      </c>
      <c r="H27" s="29">
        <f t="shared" si="16"/>
        <v>275.05262252794489</v>
      </c>
      <c r="I27" s="29">
        <f t="shared" si="16"/>
        <v>0</v>
      </c>
      <c r="J27" s="29">
        <f t="shared" si="16"/>
        <v>0</v>
      </c>
      <c r="K27" s="29">
        <f t="shared" si="16"/>
        <v>49.355202063628539</v>
      </c>
      <c r="L27" s="29">
        <f t="shared" si="16"/>
        <v>40.954256233877899</v>
      </c>
      <c r="M27" s="29">
        <f t="shared" si="16"/>
        <v>95.560017196904553</v>
      </c>
      <c r="N27" s="29">
        <f t="shared" si="16"/>
        <v>74.557781599312122</v>
      </c>
      <c r="O27" s="29">
        <f t="shared" si="16"/>
        <v>81.908598452278582</v>
      </c>
      <c r="P27" s="29">
        <f t="shared" si="16"/>
        <v>193.22020636285467</v>
      </c>
      <c r="Q27" s="29">
        <f t="shared" si="16"/>
        <v>313.98280309544282</v>
      </c>
      <c r="R27" s="29">
        <f t="shared" si="16"/>
        <v>257.42338779019769</v>
      </c>
      <c r="S27" s="29">
        <f t="shared" si="16"/>
        <v>256.40584694754943</v>
      </c>
      <c r="T27" s="29">
        <f t="shared" si="16"/>
        <v>284.95030094582972</v>
      </c>
      <c r="U27" s="29">
        <f t="shared" si="16"/>
        <v>264.492777300086</v>
      </c>
      <c r="V27" s="29">
        <f t="shared" si="16"/>
        <v>231.54462596732589</v>
      </c>
      <c r="W27" s="29">
        <f t="shared" si="16"/>
        <v>273.73155631986242</v>
      </c>
      <c r="X27" s="29">
        <f t="shared" ref="X27" si="17">SUM(X28:X32)</f>
        <v>294.14737747205498</v>
      </c>
    </row>
    <row r="28" spans="1:24" ht="11.25" customHeight="1" x14ac:dyDescent="0.2">
      <c r="A28" s="41" t="s">
        <v>45</v>
      </c>
      <c r="B28" s="9" t="s">
        <v>46</v>
      </c>
      <c r="C28" s="10">
        <f>TO_RPI_RO!C28+TO_RPI_BKFLOW!C28+TO_RPI_PT!C28+TO_RPI_IT!C28+TO_RPI_PPR!C28+TO_RPI_PIR!C28</f>
        <v>0</v>
      </c>
      <c r="D28" s="10">
        <f>TO_RPI_RO!D28+TO_RPI_BKFLOW!D28+TO_RPI_PT!D28+TO_RPI_IT!D28+TO_RPI_PPR!D28+TO_RPI_PIR!D28</f>
        <v>0</v>
      </c>
      <c r="E28" s="10">
        <f>TO_RPI_RO!E28+TO_RPI_BKFLOW!E28+TO_RPI_PT!E28+TO_RPI_IT!E28+TO_RPI_PPR!E28+TO_RPI_PIR!E28</f>
        <v>0</v>
      </c>
      <c r="F28" s="10">
        <f>TO_RPI_RO!F28+TO_RPI_BKFLOW!F28+TO_RPI_PT!F28+TO_RPI_IT!F28+TO_RPI_PPR!F28+TO_RPI_PIR!F28</f>
        <v>0</v>
      </c>
      <c r="G28" s="10">
        <f>TO_RPI_RO!G28+TO_RPI_BKFLOW!G28+TO_RPI_PT!G28+TO_RPI_IT!G28+TO_RPI_PPR!G28+TO_RPI_PIR!G28</f>
        <v>0</v>
      </c>
      <c r="H28" s="10">
        <f>TO_RPI_RO!H28+TO_RPI_BKFLOW!H28+TO_RPI_PT!H28+TO_RPI_IT!H28+TO_RPI_PPR!H28+TO_RPI_PIR!H28</f>
        <v>0</v>
      </c>
      <c r="I28" s="10">
        <f>TO_RPI_RO!I28+TO_RPI_BKFLOW!I28+TO_RPI_PT!I28+TO_RPI_IT!I28+TO_RPI_PPR!I28+TO_RPI_PIR!I28</f>
        <v>0</v>
      </c>
      <c r="J28" s="10">
        <f>TO_RPI_RO!J28+TO_RPI_BKFLOW!J28+TO_RPI_PT!J28+TO_RPI_IT!J28+TO_RPI_PPR!J28+TO_RPI_PIR!J28</f>
        <v>0</v>
      </c>
      <c r="K28" s="10">
        <f>TO_RPI_RO!K28+TO_RPI_BKFLOW!K28+TO_RPI_PT!K28+TO_RPI_IT!K28+TO_RPI_PPR!K28+TO_RPI_PIR!K28</f>
        <v>0</v>
      </c>
      <c r="L28" s="10">
        <f>TO_RPI_RO!L28+TO_RPI_BKFLOW!L28+TO_RPI_PT!L28+TO_RPI_IT!L28+TO_RPI_PPR!L28+TO_RPI_PIR!L28</f>
        <v>0</v>
      </c>
      <c r="M28" s="10">
        <f>TO_RPI_RO!M28+TO_RPI_BKFLOW!M28+TO_RPI_PT!M28+TO_RPI_IT!M28+TO_RPI_PPR!M28+TO_RPI_PIR!M28</f>
        <v>0</v>
      </c>
      <c r="N28" s="10">
        <f>TO_RPI_RO!N28+TO_RPI_BKFLOW!N28+TO_RPI_PT!N28+TO_RPI_IT!N28+TO_RPI_PPR!N28+TO_RPI_PIR!N28</f>
        <v>0</v>
      </c>
      <c r="O28" s="10">
        <f>TO_RPI_RO!O28+TO_RPI_BKFLOW!O28+TO_RPI_PT!O28+TO_RPI_IT!O28+TO_RPI_PPR!O28+TO_RPI_PIR!O28</f>
        <v>0</v>
      </c>
      <c r="P28" s="10">
        <f>TO_RPI_RO!P28+TO_RPI_BKFLOW!P28+TO_RPI_PT!P28+TO_RPI_IT!P28+TO_RPI_PPR!P28+TO_RPI_PIR!P28</f>
        <v>0</v>
      </c>
      <c r="Q28" s="10">
        <f>TO_RPI_RO!Q28+TO_RPI_BKFLOW!Q28+TO_RPI_PT!Q28+TO_RPI_IT!Q28+TO_RPI_PPR!Q28+TO_RPI_PIR!Q28</f>
        <v>0</v>
      </c>
      <c r="R28" s="10">
        <f>TO_RPI_RO!R28+TO_RPI_BKFLOW!R28+TO_RPI_PT!R28+TO_RPI_IT!R28+TO_RPI_PPR!R28+TO_RPI_PIR!R28</f>
        <v>0</v>
      </c>
      <c r="S28" s="10">
        <f>TO_RPI_RO!S28+TO_RPI_BKFLOW!S28+TO_RPI_PT!S28+TO_RPI_IT!S28+TO_RPI_PPR!S28+TO_RPI_PIR!S28</f>
        <v>0</v>
      </c>
      <c r="T28" s="10">
        <f>TO_RPI_RO!T28+TO_RPI_BKFLOW!T28+TO_RPI_PT!T28+TO_RPI_IT!T28+TO_RPI_PPR!T28+TO_RPI_PIR!T28</f>
        <v>0</v>
      </c>
      <c r="U28" s="10">
        <f>TO_RPI_RO!U28+TO_RPI_BKFLOW!U28+TO_RPI_PT!U28+TO_RPI_IT!U28+TO_RPI_PPR!U28+TO_RPI_PIR!U28</f>
        <v>0</v>
      </c>
      <c r="V28" s="10">
        <f>TO_RPI_RO!V28+TO_RPI_BKFLOW!V28+TO_RPI_PT!V28+TO_RPI_IT!V28+TO_RPI_PPR!V28+TO_RPI_PIR!V28</f>
        <v>0</v>
      </c>
      <c r="W28" s="10">
        <f>TO_RPI_RO!W28+TO_RPI_BKFLOW!W28+TO_RPI_PT!W28+TO_RPI_IT!W28+TO_RPI_PPR!W28+TO_RPI_PIR!W28</f>
        <v>0</v>
      </c>
      <c r="X28" s="10">
        <f>TO_RPI_RO!X28+TO_RPI_BKFLOW!X28+TO_RPI_PT!X28+TO_RPI_IT!X28+TO_RPI_PPR!X28+TO_RPI_PIR!X28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TO_RPI_RO!C29+TO_RPI_BKFLOW!C29+TO_RPI_PT!C29+TO_RPI_IT!C29+TO_RPI_PPR!C29+TO_RPI_PIR!C29</f>
        <v>0</v>
      </c>
      <c r="D29" s="10">
        <f>TO_RPI_RO!D29+TO_RPI_BKFLOW!D29+TO_RPI_PT!D29+TO_RPI_IT!D29+TO_RPI_PPR!D29+TO_RPI_PIR!D29</f>
        <v>0</v>
      </c>
      <c r="E29" s="10">
        <f>TO_RPI_RO!E29+TO_RPI_BKFLOW!E29+TO_RPI_PT!E29+TO_RPI_IT!E29+TO_RPI_PPR!E29+TO_RPI_PIR!E29</f>
        <v>0</v>
      </c>
      <c r="F29" s="10">
        <f>TO_RPI_RO!F29+TO_RPI_BKFLOW!F29+TO_RPI_PT!F29+TO_RPI_IT!F29+TO_RPI_PPR!F29+TO_RPI_PIR!F29</f>
        <v>0</v>
      </c>
      <c r="G29" s="10">
        <f>TO_RPI_RO!G29+TO_RPI_BKFLOW!G29+TO_RPI_PT!G29+TO_RPI_IT!G29+TO_RPI_PPR!G29+TO_RPI_PIR!G29</f>
        <v>0</v>
      </c>
      <c r="H29" s="10">
        <f>TO_RPI_RO!H29+TO_RPI_BKFLOW!H29+TO_RPI_PT!H29+TO_RPI_IT!H29+TO_RPI_PPR!H29+TO_RPI_PIR!H29</f>
        <v>0</v>
      </c>
      <c r="I29" s="10">
        <f>TO_RPI_RO!I29+TO_RPI_BKFLOW!I29+TO_RPI_PT!I29+TO_RPI_IT!I29+TO_RPI_PPR!I29+TO_RPI_PIR!I29</f>
        <v>0</v>
      </c>
      <c r="J29" s="10">
        <f>TO_RPI_RO!J29+TO_RPI_BKFLOW!J29+TO_RPI_PT!J29+TO_RPI_IT!J29+TO_RPI_PPR!J29+TO_RPI_PIR!J29</f>
        <v>0</v>
      </c>
      <c r="K29" s="10">
        <f>TO_RPI_RO!K29+TO_RPI_BKFLOW!K29+TO_RPI_PT!K29+TO_RPI_IT!K29+TO_RPI_PPR!K29+TO_RPI_PIR!K29</f>
        <v>0</v>
      </c>
      <c r="L29" s="10">
        <f>TO_RPI_RO!L29+TO_RPI_BKFLOW!L29+TO_RPI_PT!L29+TO_RPI_IT!L29+TO_RPI_PPR!L29+TO_RPI_PIR!L29</f>
        <v>0</v>
      </c>
      <c r="M29" s="10">
        <f>TO_RPI_RO!M29+TO_RPI_BKFLOW!M29+TO_RPI_PT!M29+TO_RPI_IT!M29+TO_RPI_PPR!M29+TO_RPI_PIR!M29</f>
        <v>0</v>
      </c>
      <c r="N29" s="10">
        <f>TO_RPI_RO!N29+TO_RPI_BKFLOW!N29+TO_RPI_PT!N29+TO_RPI_IT!N29+TO_RPI_PPR!N29+TO_RPI_PIR!N29</f>
        <v>0</v>
      </c>
      <c r="O29" s="10">
        <f>TO_RPI_RO!O29+TO_RPI_BKFLOW!O29+TO_RPI_PT!O29+TO_RPI_IT!O29+TO_RPI_PPR!O29+TO_RPI_PIR!O29</f>
        <v>0</v>
      </c>
      <c r="P29" s="10">
        <f>TO_RPI_RO!P29+TO_RPI_BKFLOW!P29+TO_RPI_PT!P29+TO_RPI_IT!P29+TO_RPI_PPR!P29+TO_RPI_PIR!P29</f>
        <v>0</v>
      </c>
      <c r="Q29" s="10">
        <f>TO_RPI_RO!Q29+TO_RPI_BKFLOW!Q29+TO_RPI_PT!Q29+TO_RPI_IT!Q29+TO_RPI_PPR!Q29+TO_RPI_PIR!Q29</f>
        <v>0</v>
      </c>
      <c r="R29" s="10">
        <f>TO_RPI_RO!R29+TO_RPI_BKFLOW!R29+TO_RPI_PT!R29+TO_RPI_IT!R29+TO_RPI_PPR!R29+TO_RPI_PIR!R29</f>
        <v>0</v>
      </c>
      <c r="S29" s="10">
        <f>TO_RPI_RO!S29+TO_RPI_BKFLOW!S29+TO_RPI_PT!S29+TO_RPI_IT!S29+TO_RPI_PPR!S29+TO_RPI_PIR!S29</f>
        <v>0</v>
      </c>
      <c r="T29" s="10">
        <f>TO_RPI_RO!T29+TO_RPI_BKFLOW!T29+TO_RPI_PT!T29+TO_RPI_IT!T29+TO_RPI_PPR!T29+TO_RPI_PIR!T29</f>
        <v>0</v>
      </c>
      <c r="U29" s="10">
        <f>TO_RPI_RO!U29+TO_RPI_BKFLOW!U29+TO_RPI_PT!U29+TO_RPI_IT!U29+TO_RPI_PPR!U29+TO_RPI_PIR!U29</f>
        <v>0</v>
      </c>
      <c r="V29" s="10">
        <f>TO_RPI_RO!V29+TO_RPI_BKFLOW!V29+TO_RPI_PT!V29+TO_RPI_IT!V29+TO_RPI_PPR!V29+TO_RPI_PIR!V29</f>
        <v>0</v>
      </c>
      <c r="W29" s="10">
        <f>TO_RPI_RO!W29+TO_RPI_BKFLOW!W29+TO_RPI_PT!W29+TO_RPI_IT!W29+TO_RPI_PPR!W29+TO_RPI_PIR!W29</f>
        <v>0</v>
      </c>
      <c r="X29" s="10">
        <f>TO_RPI_RO!X29+TO_RPI_BKFLOW!X29+TO_RPI_PT!X29+TO_RPI_IT!X29+TO_RPI_PPR!X29+TO_RPI_PIR!X29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TO_RPI_RO!C30+TO_RPI_BKFLOW!C30+TO_RPI_PT!C30+TO_RPI_IT!C30+TO_RPI_PPR!C30+TO_RPI_PIR!C30</f>
        <v>109.615649183147</v>
      </c>
      <c r="D30" s="10">
        <f>TO_RPI_RO!D30+TO_RPI_BKFLOW!D30+TO_RPI_PT!D30+TO_RPI_IT!D30+TO_RPI_PPR!D30+TO_RPI_PIR!D30</f>
        <v>136.49432502149611</v>
      </c>
      <c r="E30" s="10">
        <f>TO_RPI_RO!E30+TO_RPI_BKFLOW!E30+TO_RPI_PT!E30+TO_RPI_IT!E30+TO_RPI_PPR!E30+TO_RPI_PIR!E30</f>
        <v>161.16362854686159</v>
      </c>
      <c r="F30" s="10">
        <f>TO_RPI_RO!F30+TO_RPI_BKFLOW!F30+TO_RPI_PT!F30+TO_RPI_IT!F30+TO_RPI_PPR!F30+TO_RPI_PIR!F30</f>
        <v>95.623731728288902</v>
      </c>
      <c r="G30" s="10">
        <f>TO_RPI_RO!G30+TO_RPI_BKFLOW!G30+TO_RPI_PT!G30+TO_RPI_IT!G30+TO_RPI_PPR!G30+TO_RPI_PIR!G30</f>
        <v>267.53164230438517</v>
      </c>
      <c r="H30" s="10">
        <f>TO_RPI_RO!H30+TO_RPI_BKFLOW!H30+TO_RPI_PT!H30+TO_RPI_IT!H30+TO_RPI_PPR!H30+TO_RPI_PIR!H30</f>
        <v>275.05262252794489</v>
      </c>
      <c r="I30" s="10">
        <f>TO_RPI_RO!I30+TO_RPI_BKFLOW!I30+TO_RPI_PT!I30+TO_RPI_IT!I30+TO_RPI_PPR!I30+TO_RPI_PIR!I30</f>
        <v>0</v>
      </c>
      <c r="J30" s="10">
        <f>TO_RPI_RO!J30+TO_RPI_BKFLOW!J30+TO_RPI_PT!J30+TO_RPI_IT!J30+TO_RPI_PPR!J30+TO_RPI_PIR!J30</f>
        <v>0</v>
      </c>
      <c r="K30" s="10">
        <f>TO_RPI_RO!K30+TO_RPI_BKFLOW!K30+TO_RPI_PT!K30+TO_RPI_IT!K30+TO_RPI_PPR!K30+TO_RPI_PIR!K30</f>
        <v>49.355202063628539</v>
      </c>
      <c r="L30" s="10">
        <f>TO_RPI_RO!L30+TO_RPI_BKFLOW!L30+TO_RPI_PT!L30+TO_RPI_IT!L30+TO_RPI_PPR!L30+TO_RPI_PIR!L30</f>
        <v>40.954256233877899</v>
      </c>
      <c r="M30" s="10">
        <f>TO_RPI_RO!M30+TO_RPI_BKFLOW!M30+TO_RPI_PT!M30+TO_RPI_IT!M30+TO_RPI_PPR!M30+TO_RPI_PIR!M30</f>
        <v>95.560017196904553</v>
      </c>
      <c r="N30" s="10">
        <f>TO_RPI_RO!N30+TO_RPI_BKFLOW!N30+TO_RPI_PT!N30+TO_RPI_IT!N30+TO_RPI_PPR!N30+TO_RPI_PIR!N30</f>
        <v>74.557781599312122</v>
      </c>
      <c r="O30" s="10">
        <f>TO_RPI_RO!O30+TO_RPI_BKFLOW!O30+TO_RPI_PT!O30+TO_RPI_IT!O30+TO_RPI_PPR!O30+TO_RPI_PIR!O30</f>
        <v>81.908598452278582</v>
      </c>
      <c r="P30" s="10">
        <f>TO_RPI_RO!P30+TO_RPI_BKFLOW!P30+TO_RPI_PT!P30+TO_RPI_IT!P30+TO_RPI_PPR!P30+TO_RPI_PIR!P30</f>
        <v>193.22020636285467</v>
      </c>
      <c r="Q30" s="10">
        <f>TO_RPI_RO!Q30+TO_RPI_BKFLOW!Q30+TO_RPI_PT!Q30+TO_RPI_IT!Q30+TO_RPI_PPR!Q30+TO_RPI_PIR!Q30</f>
        <v>313.98280309544282</v>
      </c>
      <c r="R30" s="10">
        <f>TO_RPI_RO!R30+TO_RPI_BKFLOW!R30+TO_RPI_PT!R30+TO_RPI_IT!R30+TO_RPI_PPR!R30+TO_RPI_PIR!R30</f>
        <v>257.42338779019769</v>
      </c>
      <c r="S30" s="10">
        <f>TO_RPI_RO!S30+TO_RPI_BKFLOW!S30+TO_RPI_PT!S30+TO_RPI_IT!S30+TO_RPI_PPR!S30+TO_RPI_PIR!S30</f>
        <v>256.40584694754943</v>
      </c>
      <c r="T30" s="10">
        <f>TO_RPI_RO!T30+TO_RPI_BKFLOW!T30+TO_RPI_PT!T30+TO_RPI_IT!T30+TO_RPI_PPR!T30+TO_RPI_PIR!T30</f>
        <v>284.95030094582972</v>
      </c>
      <c r="U30" s="10">
        <f>TO_RPI_RO!U30+TO_RPI_BKFLOW!U30+TO_RPI_PT!U30+TO_RPI_IT!U30+TO_RPI_PPR!U30+TO_RPI_PIR!U30</f>
        <v>264.492777300086</v>
      </c>
      <c r="V30" s="10">
        <f>TO_RPI_RO!V30+TO_RPI_BKFLOW!V30+TO_RPI_PT!V30+TO_RPI_IT!V30+TO_RPI_PPR!V30+TO_RPI_PIR!V30</f>
        <v>231.54462596732589</v>
      </c>
      <c r="W30" s="10">
        <f>TO_RPI_RO!W30+TO_RPI_BKFLOW!W30+TO_RPI_PT!W30+TO_RPI_IT!W30+TO_RPI_PPR!W30+TO_RPI_PIR!W30</f>
        <v>273.73155631986242</v>
      </c>
      <c r="X30" s="10">
        <f>TO_RPI_RO!X30+TO_RPI_BKFLOW!X30+TO_RPI_PT!X30+TO_RPI_IT!X30+TO_RPI_PPR!X30+TO_RPI_PIR!X30</f>
        <v>294.14737747205498</v>
      </c>
    </row>
    <row r="31" spans="1:24" ht="11.25" customHeight="1" x14ac:dyDescent="0.2">
      <c r="A31" s="41" t="s">
        <v>51</v>
      </c>
      <c r="B31" s="9" t="s">
        <v>52</v>
      </c>
      <c r="C31" s="10">
        <f>TO_RPI_RO!C31+TO_RPI_BKFLOW!C31+TO_RPI_PT!C31+TO_RPI_IT!C31+TO_RPI_PPR!C31+TO_RPI_PIR!C31</f>
        <v>0</v>
      </c>
      <c r="D31" s="10">
        <f>TO_RPI_RO!D31+TO_RPI_BKFLOW!D31+TO_RPI_PT!D31+TO_RPI_IT!D31+TO_RPI_PPR!D31+TO_RPI_PIR!D31</f>
        <v>0</v>
      </c>
      <c r="E31" s="10">
        <f>TO_RPI_RO!E31+TO_RPI_BKFLOW!E31+TO_RPI_PT!E31+TO_RPI_IT!E31+TO_RPI_PPR!E31+TO_RPI_PIR!E31</f>
        <v>0</v>
      </c>
      <c r="F31" s="10">
        <f>TO_RPI_RO!F31+TO_RPI_BKFLOW!F31+TO_RPI_PT!F31+TO_RPI_IT!F31+TO_RPI_PPR!F31+TO_RPI_PIR!F31</f>
        <v>0</v>
      </c>
      <c r="G31" s="10">
        <f>TO_RPI_RO!G31+TO_RPI_BKFLOW!G31+TO_RPI_PT!G31+TO_RPI_IT!G31+TO_RPI_PPR!G31+TO_RPI_PIR!G31</f>
        <v>0</v>
      </c>
      <c r="H31" s="10">
        <f>TO_RPI_RO!H31+TO_RPI_BKFLOW!H31+TO_RPI_PT!H31+TO_RPI_IT!H31+TO_RPI_PPR!H31+TO_RPI_PIR!H31</f>
        <v>0</v>
      </c>
      <c r="I31" s="10">
        <f>TO_RPI_RO!I31+TO_RPI_BKFLOW!I31+TO_RPI_PT!I31+TO_RPI_IT!I31+TO_RPI_PPR!I31+TO_RPI_PIR!I31</f>
        <v>0</v>
      </c>
      <c r="J31" s="10">
        <f>TO_RPI_RO!J31+TO_RPI_BKFLOW!J31+TO_RPI_PT!J31+TO_RPI_IT!J31+TO_RPI_PPR!J31+TO_RPI_PIR!J31</f>
        <v>0</v>
      </c>
      <c r="K31" s="10">
        <f>TO_RPI_RO!K31+TO_RPI_BKFLOW!K31+TO_RPI_PT!K31+TO_RPI_IT!K31+TO_RPI_PPR!K31+TO_RPI_PIR!K31</f>
        <v>0</v>
      </c>
      <c r="L31" s="10">
        <f>TO_RPI_RO!L31+TO_RPI_BKFLOW!L31+TO_RPI_PT!L31+TO_RPI_IT!L31+TO_RPI_PPR!L31+TO_RPI_PIR!L31</f>
        <v>0</v>
      </c>
      <c r="M31" s="10">
        <f>TO_RPI_RO!M31+TO_RPI_BKFLOW!M31+TO_RPI_PT!M31+TO_RPI_IT!M31+TO_RPI_PPR!M31+TO_RPI_PIR!M31</f>
        <v>0</v>
      </c>
      <c r="N31" s="10">
        <f>TO_RPI_RO!N31+TO_RPI_BKFLOW!N31+TO_RPI_PT!N31+TO_RPI_IT!N31+TO_RPI_PPR!N31+TO_RPI_PIR!N31</f>
        <v>0</v>
      </c>
      <c r="O31" s="10">
        <f>TO_RPI_RO!O31+TO_RPI_BKFLOW!O31+TO_RPI_PT!O31+TO_RPI_IT!O31+TO_RPI_PPR!O31+TO_RPI_PIR!O31</f>
        <v>0</v>
      </c>
      <c r="P31" s="10">
        <f>TO_RPI_RO!P31+TO_RPI_BKFLOW!P31+TO_RPI_PT!P31+TO_RPI_IT!P31+TO_RPI_PPR!P31+TO_RPI_PIR!P31</f>
        <v>0</v>
      </c>
      <c r="Q31" s="10">
        <f>TO_RPI_RO!Q31+TO_RPI_BKFLOW!Q31+TO_RPI_PT!Q31+TO_RPI_IT!Q31+TO_RPI_PPR!Q31+TO_RPI_PIR!Q31</f>
        <v>0</v>
      </c>
      <c r="R31" s="10">
        <f>TO_RPI_RO!R31+TO_RPI_BKFLOW!R31+TO_RPI_PT!R31+TO_RPI_IT!R31+TO_RPI_PPR!R31+TO_RPI_PIR!R31</f>
        <v>0</v>
      </c>
      <c r="S31" s="10">
        <f>TO_RPI_RO!S31+TO_RPI_BKFLOW!S31+TO_RPI_PT!S31+TO_RPI_IT!S31+TO_RPI_PPR!S31+TO_RPI_PIR!S31</f>
        <v>0</v>
      </c>
      <c r="T31" s="10">
        <f>TO_RPI_RO!T31+TO_RPI_BKFLOW!T31+TO_RPI_PT!T31+TO_RPI_IT!T31+TO_RPI_PPR!T31+TO_RPI_PIR!T31</f>
        <v>0</v>
      </c>
      <c r="U31" s="10">
        <f>TO_RPI_RO!U31+TO_RPI_BKFLOW!U31+TO_RPI_PT!U31+TO_RPI_IT!U31+TO_RPI_PPR!U31+TO_RPI_PIR!U31</f>
        <v>0</v>
      </c>
      <c r="V31" s="10">
        <f>TO_RPI_RO!V31+TO_RPI_BKFLOW!V31+TO_RPI_PT!V31+TO_RPI_IT!V31+TO_RPI_PPR!V31+TO_RPI_PIR!V31</f>
        <v>0</v>
      </c>
      <c r="W31" s="10">
        <f>TO_RPI_RO!W31+TO_RPI_BKFLOW!W31+TO_RPI_PT!W31+TO_RPI_IT!W31+TO_RPI_PPR!W31+TO_RPI_PIR!W31</f>
        <v>0</v>
      </c>
      <c r="X31" s="10">
        <f>TO_RPI_RO!X31+TO_RPI_BKFLOW!X31+TO_RPI_PT!X31+TO_RPI_IT!X31+TO_RPI_PPR!X31+TO_RPI_PIR!X31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TO_RPI_RO!C32+TO_RPI_BKFLOW!C32+TO_RPI_PT!C32+TO_RPI_IT!C32+TO_RPI_PPR!C32+TO_RPI_PIR!C32</f>
        <v>0</v>
      </c>
      <c r="D32" s="10">
        <f>TO_RPI_RO!D32+TO_RPI_BKFLOW!D32+TO_RPI_PT!D32+TO_RPI_IT!D32+TO_RPI_PPR!D32+TO_RPI_PIR!D32</f>
        <v>0</v>
      </c>
      <c r="E32" s="10">
        <f>TO_RPI_RO!E32+TO_RPI_BKFLOW!E32+TO_RPI_PT!E32+TO_RPI_IT!E32+TO_RPI_PPR!E32+TO_RPI_PIR!E32</f>
        <v>0</v>
      </c>
      <c r="F32" s="10">
        <f>TO_RPI_RO!F32+TO_RPI_BKFLOW!F32+TO_RPI_PT!F32+TO_RPI_IT!F32+TO_RPI_PPR!F32+TO_RPI_PIR!F32</f>
        <v>0</v>
      </c>
      <c r="G32" s="10">
        <f>TO_RPI_RO!G32+TO_RPI_BKFLOW!G32+TO_RPI_PT!G32+TO_RPI_IT!G32+TO_RPI_PPR!G32+TO_RPI_PIR!G32</f>
        <v>0</v>
      </c>
      <c r="H32" s="10">
        <f>TO_RPI_RO!H32+TO_RPI_BKFLOW!H32+TO_RPI_PT!H32+TO_RPI_IT!H32+TO_RPI_PPR!H32+TO_RPI_PIR!H32</f>
        <v>0</v>
      </c>
      <c r="I32" s="10">
        <f>TO_RPI_RO!I32+TO_RPI_BKFLOW!I32+TO_RPI_PT!I32+TO_RPI_IT!I32+TO_RPI_PPR!I32+TO_RPI_PIR!I32</f>
        <v>0</v>
      </c>
      <c r="J32" s="10">
        <f>TO_RPI_RO!J32+TO_RPI_BKFLOW!J32+TO_RPI_PT!J32+TO_RPI_IT!J32+TO_RPI_PPR!J32+TO_RPI_PIR!J32</f>
        <v>0</v>
      </c>
      <c r="K32" s="10">
        <f>TO_RPI_RO!K32+TO_RPI_BKFLOW!K32+TO_RPI_PT!K32+TO_RPI_IT!K32+TO_RPI_PPR!K32+TO_RPI_PIR!K32</f>
        <v>0</v>
      </c>
      <c r="L32" s="10">
        <f>TO_RPI_RO!L32+TO_RPI_BKFLOW!L32+TO_RPI_PT!L32+TO_RPI_IT!L32+TO_RPI_PPR!L32+TO_RPI_PIR!L32</f>
        <v>0</v>
      </c>
      <c r="M32" s="10">
        <f>TO_RPI_RO!M32+TO_RPI_BKFLOW!M32+TO_RPI_PT!M32+TO_RPI_IT!M32+TO_RPI_PPR!M32+TO_RPI_PIR!M32</f>
        <v>0</v>
      </c>
      <c r="N32" s="10">
        <f>TO_RPI_RO!N32+TO_RPI_BKFLOW!N32+TO_RPI_PT!N32+TO_RPI_IT!N32+TO_RPI_PPR!N32+TO_RPI_PIR!N32</f>
        <v>0</v>
      </c>
      <c r="O32" s="10">
        <f>TO_RPI_RO!O32+TO_RPI_BKFLOW!O32+TO_RPI_PT!O32+TO_RPI_IT!O32+TO_RPI_PPR!O32+TO_RPI_PIR!O32</f>
        <v>0</v>
      </c>
      <c r="P32" s="10">
        <f>TO_RPI_RO!P32+TO_RPI_BKFLOW!P32+TO_RPI_PT!P32+TO_RPI_IT!P32+TO_RPI_PPR!P32+TO_RPI_PIR!P32</f>
        <v>0</v>
      </c>
      <c r="Q32" s="10">
        <f>TO_RPI_RO!Q32+TO_RPI_BKFLOW!Q32+TO_RPI_PT!Q32+TO_RPI_IT!Q32+TO_RPI_PPR!Q32+TO_RPI_PIR!Q32</f>
        <v>0</v>
      </c>
      <c r="R32" s="10">
        <f>TO_RPI_RO!R32+TO_RPI_BKFLOW!R32+TO_RPI_PT!R32+TO_RPI_IT!R32+TO_RPI_PPR!R32+TO_RPI_PIR!R32</f>
        <v>0</v>
      </c>
      <c r="S32" s="10">
        <f>TO_RPI_RO!S32+TO_RPI_BKFLOW!S32+TO_RPI_PT!S32+TO_RPI_IT!S32+TO_RPI_PPR!S32+TO_RPI_PIR!S32</f>
        <v>0</v>
      </c>
      <c r="T32" s="10">
        <f>TO_RPI_RO!T32+TO_RPI_BKFLOW!T32+TO_RPI_PT!T32+TO_RPI_IT!T32+TO_RPI_PPR!T32+TO_RPI_PIR!T32</f>
        <v>0</v>
      </c>
      <c r="U32" s="10">
        <f>TO_RPI_RO!U32+TO_RPI_BKFLOW!U32+TO_RPI_PT!U32+TO_RPI_IT!U32+TO_RPI_PPR!U32+TO_RPI_PIR!U32</f>
        <v>0</v>
      </c>
      <c r="V32" s="10">
        <f>TO_RPI_RO!V32+TO_RPI_BKFLOW!V32+TO_RPI_PT!V32+TO_RPI_IT!V32+TO_RPI_PPR!V32+TO_RPI_PIR!V32</f>
        <v>0</v>
      </c>
      <c r="W32" s="10">
        <f>TO_RPI_RO!W32+TO_RPI_BKFLOW!W32+TO_RPI_PT!W32+TO_RPI_IT!W32+TO_RPI_PPR!W32+TO_RPI_PIR!W32</f>
        <v>0</v>
      </c>
      <c r="X32" s="10">
        <f>TO_RPI_RO!X32+TO_RPI_BKFLOW!X32+TO_RPI_PT!X32+TO_RPI_IT!X32+TO_RPI_PPR!X32+TO_RPI_PIR!X32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12630.604471195184</v>
      </c>
      <c r="D33" s="29">
        <f t="shared" si="18"/>
        <v>13458.700343938088</v>
      </c>
      <c r="E33" s="29">
        <f t="shared" si="18"/>
        <v>12859.319346517626</v>
      </c>
      <c r="F33" s="29">
        <f t="shared" si="18"/>
        <v>13654.977644024077</v>
      </c>
      <c r="G33" s="29">
        <f t="shared" si="18"/>
        <v>13753.889509888219</v>
      </c>
      <c r="H33" s="29">
        <f t="shared" si="18"/>
        <v>14123.191745485814</v>
      </c>
      <c r="I33" s="29">
        <f t="shared" si="18"/>
        <v>14888.301719690455</v>
      </c>
      <c r="J33" s="29">
        <f t="shared" si="18"/>
        <v>13513.696560619088</v>
      </c>
      <c r="K33" s="29">
        <f t="shared" si="18"/>
        <v>13113.154772141013</v>
      </c>
      <c r="L33" s="29">
        <f t="shared" si="18"/>
        <v>11698.162940670676</v>
      </c>
      <c r="M33" s="29">
        <f t="shared" si="18"/>
        <v>12172.974204643164</v>
      </c>
      <c r="N33" s="29">
        <f t="shared" si="18"/>
        <v>11022.364918314703</v>
      </c>
      <c r="O33" s="29">
        <f t="shared" si="18"/>
        <v>11874.994926913154</v>
      </c>
      <c r="P33" s="29">
        <f t="shared" si="18"/>
        <v>14251.398280309539</v>
      </c>
      <c r="Q33" s="29">
        <f t="shared" si="18"/>
        <v>13120.379363714528</v>
      </c>
      <c r="R33" s="29">
        <f t="shared" si="18"/>
        <v>15604.459415305242</v>
      </c>
      <c r="S33" s="29">
        <f t="shared" si="18"/>
        <v>15433.520894239038</v>
      </c>
      <c r="T33" s="29">
        <f t="shared" si="18"/>
        <v>16058.072914875318</v>
      </c>
      <c r="U33" s="29">
        <f t="shared" si="18"/>
        <v>14590.796216680998</v>
      </c>
      <c r="V33" s="29">
        <f t="shared" si="18"/>
        <v>13232.917024935508</v>
      </c>
      <c r="W33" s="29">
        <f t="shared" si="18"/>
        <v>12354.845141874463</v>
      </c>
      <c r="X33" s="29">
        <f t="shared" ref="X33" si="19">SUM(X34:X50)</f>
        <v>11621.214531384348</v>
      </c>
    </row>
    <row r="34" spans="1:24" ht="11.25" customHeight="1" x14ac:dyDescent="0.2">
      <c r="A34" s="41" t="s">
        <v>55</v>
      </c>
      <c r="B34" s="9" t="s">
        <v>56</v>
      </c>
      <c r="C34" s="10">
        <f>TO_RPI_RO!C34+TO_RPI_BKFLOW!C34+TO_RPI_PT!C34+TO_RPI_IT!C34+TO_RPI_PPR!C34+TO_RPI_PIR!C34</f>
        <v>16.552020636285469</v>
      </c>
      <c r="D34" s="10">
        <f>TO_RPI_RO!D34+TO_RPI_BKFLOW!D34+TO_RPI_PT!D34+TO_RPI_IT!D34+TO_RPI_PPR!D34+TO_RPI_PIR!D34</f>
        <v>14.18744625967326</v>
      </c>
      <c r="E34" s="10">
        <f>TO_RPI_RO!E34+TO_RPI_BKFLOW!E34+TO_RPI_PT!E34+TO_RPI_IT!E34+TO_RPI_PPR!E34+TO_RPI_PIR!E34</f>
        <v>16.552020636285469</v>
      </c>
      <c r="F34" s="10">
        <f>TO_RPI_RO!F34+TO_RPI_BKFLOW!F34+TO_RPI_PT!F34+TO_RPI_IT!F34+TO_RPI_PPR!F34+TO_RPI_PIR!F34</f>
        <v>20.098882201203779</v>
      </c>
      <c r="G34" s="10">
        <f>TO_RPI_RO!G34+TO_RPI_BKFLOW!G34+TO_RPI_PT!G34+TO_RPI_IT!G34+TO_RPI_PPR!G34+TO_RPI_PIR!G34</f>
        <v>20.098882201203779</v>
      </c>
      <c r="H34" s="10">
        <f>TO_RPI_RO!H34+TO_RPI_BKFLOW!H34+TO_RPI_PT!H34+TO_RPI_IT!H34+TO_RPI_PPR!H34+TO_RPI_PIR!H34</f>
        <v>28.37489251934652</v>
      </c>
      <c r="I34" s="10">
        <f>TO_RPI_RO!I34+TO_RPI_BKFLOW!I34+TO_RPI_PT!I34+TO_RPI_IT!I34+TO_RPI_PPR!I34+TO_RPI_PIR!I34</f>
        <v>31.92175408426483</v>
      </c>
      <c r="J34" s="10">
        <f>TO_RPI_RO!J34+TO_RPI_BKFLOW!J34+TO_RPI_PT!J34+TO_RPI_IT!J34+TO_RPI_PPR!J34+TO_RPI_PIR!J34</f>
        <v>24.828030954428201</v>
      </c>
      <c r="K34" s="10">
        <f>TO_RPI_RO!K34+TO_RPI_BKFLOW!K34+TO_RPI_PT!K34+TO_RPI_IT!K34+TO_RPI_PPR!K34+TO_RPI_PIR!K34</f>
        <v>28.30834049871023</v>
      </c>
      <c r="L34" s="10">
        <f>TO_RPI_RO!L34+TO_RPI_BKFLOW!L34+TO_RPI_PT!L34+TO_RPI_IT!L34+TO_RPI_PPR!L34+TO_RPI_PIR!L34</f>
        <v>23.385124677558039</v>
      </c>
      <c r="M34" s="10">
        <f>TO_RPI_RO!M34+TO_RPI_BKFLOW!M34+TO_RPI_PT!M34+TO_RPI_IT!M34+TO_RPI_PPR!M34+TO_RPI_PIR!M34</f>
        <v>36.923903697334481</v>
      </c>
      <c r="N34" s="10">
        <f>TO_RPI_RO!N34+TO_RPI_BKFLOW!N34+TO_RPI_PT!N34+TO_RPI_IT!N34+TO_RPI_PPR!N34+TO_RPI_PIR!N34</f>
        <v>18.461994840928629</v>
      </c>
      <c r="O34" s="10">
        <f>TO_RPI_RO!O34+TO_RPI_BKFLOW!O34+TO_RPI_PT!O34+TO_RPI_IT!O34+TO_RPI_PPR!O34+TO_RPI_PIR!O34</f>
        <v>23.385124677558039</v>
      </c>
      <c r="P34" s="10">
        <f>TO_RPI_RO!P34+TO_RPI_BKFLOW!P34+TO_RPI_PT!P34+TO_RPI_IT!P34+TO_RPI_PPR!P34+TO_RPI_PIR!P34</f>
        <v>29.53912295786758</v>
      </c>
      <c r="Q34" s="10">
        <f>TO_RPI_RO!Q34+TO_RPI_BKFLOW!Q34+TO_RPI_PT!Q34+TO_RPI_IT!Q34+TO_RPI_PPR!Q34+TO_RPI_PIR!Q34</f>
        <v>23.385124677558039</v>
      </c>
      <c r="R34" s="10">
        <f>TO_RPI_RO!R34+TO_RPI_BKFLOW!R34+TO_RPI_PT!R34+TO_RPI_IT!R34+TO_RPI_PPR!R34+TO_RPI_PIR!R34</f>
        <v>16.000343938091142</v>
      </c>
      <c r="S34" s="10">
        <f>TO_RPI_RO!S34+TO_RPI_BKFLOW!S34+TO_RPI_PT!S34+TO_RPI_IT!S34+TO_RPI_PPR!S34+TO_RPI_PIR!S34</f>
        <v>9.8463456577815993</v>
      </c>
      <c r="T34" s="10">
        <f>TO_RPI_RO!T34+TO_RPI_BKFLOW!T34+TO_RPI_PT!T34+TO_RPI_IT!T34+TO_RPI_PPR!T34+TO_RPI_PIR!T34</f>
        <v>11.671625107480651</v>
      </c>
      <c r="U34" s="10">
        <f>TO_RPI_RO!U34+TO_RPI_BKFLOW!U34+TO_RPI_PT!U34+TO_RPI_IT!U34+TO_RPI_PPR!U34+TO_RPI_PIR!U34</f>
        <v>13.056319862424759</v>
      </c>
      <c r="V34" s="10">
        <f>TO_RPI_RO!V34+TO_RPI_BKFLOW!V34+TO_RPI_PT!V34+TO_RPI_IT!V34+TO_RPI_PPR!V34+TO_RPI_PIR!V34</f>
        <v>15.602837489251931</v>
      </c>
      <c r="W34" s="10">
        <f>TO_RPI_RO!W34+TO_RPI_BKFLOW!W34+TO_RPI_PT!W34+TO_RPI_IT!W34+TO_RPI_PPR!W34+TO_RPI_PIR!W34</f>
        <v>20.029406706792781</v>
      </c>
      <c r="X34" s="10">
        <f>TO_RPI_RO!X34+TO_RPI_BKFLOW!X34+TO_RPI_PT!X34+TO_RPI_IT!X34+TO_RPI_PPR!X34+TO_RPI_PIR!X34</f>
        <v>44.181169389509883</v>
      </c>
    </row>
    <row r="35" spans="1:24" ht="11.25" customHeight="1" x14ac:dyDescent="0.2">
      <c r="A35" s="41" t="s">
        <v>57</v>
      </c>
      <c r="B35" s="9" t="s">
        <v>58</v>
      </c>
      <c r="C35" s="10">
        <f>TO_RPI_RO!C35+TO_RPI_BKFLOW!C35+TO_RPI_PT!C35+TO_RPI_IT!C35+TO_RPI_PPR!C35+TO_RPI_PIR!C35</f>
        <v>0</v>
      </c>
      <c r="D35" s="10">
        <f>TO_RPI_RO!D35+TO_RPI_BKFLOW!D35+TO_RPI_PT!D35+TO_RPI_IT!D35+TO_RPI_PPR!D35+TO_RPI_PIR!D35</f>
        <v>0</v>
      </c>
      <c r="E35" s="10">
        <f>TO_RPI_RO!E35+TO_RPI_BKFLOW!E35+TO_RPI_PT!E35+TO_RPI_IT!E35+TO_RPI_PPR!E35+TO_RPI_PIR!E35</f>
        <v>0</v>
      </c>
      <c r="F35" s="10">
        <f>TO_RPI_RO!F35+TO_RPI_BKFLOW!F35+TO_RPI_PT!F35+TO_RPI_IT!F35+TO_RPI_PPR!F35+TO_RPI_PIR!F35</f>
        <v>0</v>
      </c>
      <c r="G35" s="10">
        <f>TO_RPI_RO!G35+TO_RPI_BKFLOW!G35+TO_RPI_PT!G35+TO_RPI_IT!G35+TO_RPI_PPR!G35+TO_RPI_PIR!G35</f>
        <v>0</v>
      </c>
      <c r="H35" s="10">
        <f>TO_RPI_RO!H35+TO_RPI_BKFLOW!H35+TO_RPI_PT!H35+TO_RPI_IT!H35+TO_RPI_PPR!H35+TO_RPI_PIR!H35</f>
        <v>0</v>
      </c>
      <c r="I35" s="10">
        <f>TO_RPI_RO!I35+TO_RPI_BKFLOW!I35+TO_RPI_PT!I35+TO_RPI_IT!I35+TO_RPI_PPR!I35+TO_RPI_PIR!I35</f>
        <v>0</v>
      </c>
      <c r="J35" s="10">
        <f>TO_RPI_RO!J35+TO_RPI_BKFLOW!J35+TO_RPI_PT!J35+TO_RPI_IT!J35+TO_RPI_PPR!J35+TO_RPI_PIR!J35</f>
        <v>0</v>
      </c>
      <c r="K35" s="10">
        <f>TO_RPI_RO!K35+TO_RPI_BKFLOW!K35+TO_RPI_PT!K35+TO_RPI_IT!K35+TO_RPI_PPR!K35+TO_RPI_PIR!K35</f>
        <v>0</v>
      </c>
      <c r="L35" s="10">
        <f>TO_RPI_RO!L35+TO_RPI_BKFLOW!L35+TO_RPI_PT!L35+TO_RPI_IT!L35+TO_RPI_PPR!L35+TO_RPI_PIR!L35</f>
        <v>0</v>
      </c>
      <c r="M35" s="10">
        <f>TO_RPI_RO!M35+TO_RPI_BKFLOW!M35+TO_RPI_PT!M35+TO_RPI_IT!M35+TO_RPI_PPR!M35+TO_RPI_PIR!M35</f>
        <v>0</v>
      </c>
      <c r="N35" s="10">
        <f>TO_RPI_RO!N35+TO_RPI_BKFLOW!N35+TO_RPI_PT!N35+TO_RPI_IT!N35+TO_RPI_PPR!N35+TO_RPI_PIR!N35</f>
        <v>0</v>
      </c>
      <c r="O35" s="10">
        <f>TO_RPI_RO!O35+TO_RPI_BKFLOW!O35+TO_RPI_PT!O35+TO_RPI_IT!O35+TO_RPI_PPR!O35+TO_RPI_PIR!O35</f>
        <v>0</v>
      </c>
      <c r="P35" s="10">
        <f>TO_RPI_RO!P35+TO_RPI_BKFLOW!P35+TO_RPI_PT!P35+TO_RPI_IT!P35+TO_RPI_PPR!P35+TO_RPI_PIR!P35</f>
        <v>0</v>
      </c>
      <c r="Q35" s="10">
        <f>TO_RPI_RO!Q35+TO_RPI_BKFLOW!Q35+TO_RPI_PT!Q35+TO_RPI_IT!Q35+TO_RPI_PPR!Q35+TO_RPI_PIR!Q35</f>
        <v>0</v>
      </c>
      <c r="R35" s="10">
        <f>TO_RPI_RO!R35+TO_RPI_BKFLOW!R35+TO_RPI_PT!R35+TO_RPI_IT!R35+TO_RPI_PPR!R35+TO_RPI_PIR!R35</f>
        <v>0</v>
      </c>
      <c r="S35" s="10">
        <f>TO_RPI_RO!S35+TO_RPI_BKFLOW!S35+TO_RPI_PT!S35+TO_RPI_IT!S35+TO_RPI_PPR!S35+TO_RPI_PIR!S35</f>
        <v>0</v>
      </c>
      <c r="T35" s="10">
        <f>TO_RPI_RO!T35+TO_RPI_BKFLOW!T35+TO_RPI_PT!T35+TO_RPI_IT!T35+TO_RPI_PPR!T35+TO_RPI_PIR!T35</f>
        <v>0</v>
      </c>
      <c r="U35" s="10">
        <f>TO_RPI_RO!U35+TO_RPI_BKFLOW!U35+TO_RPI_PT!U35+TO_RPI_IT!U35+TO_RPI_PPR!U35+TO_RPI_PIR!U35</f>
        <v>0</v>
      </c>
      <c r="V35" s="10">
        <f>TO_RPI_RO!V35+TO_RPI_BKFLOW!V35+TO_RPI_PT!V35+TO_RPI_IT!V35+TO_RPI_PPR!V35+TO_RPI_PIR!V35</f>
        <v>0</v>
      </c>
      <c r="W35" s="10">
        <f>TO_RPI_RO!W35+TO_RPI_BKFLOW!W35+TO_RPI_PT!W35+TO_RPI_IT!W35+TO_RPI_PPR!W35+TO_RPI_PIR!W35</f>
        <v>0</v>
      </c>
      <c r="X35" s="10">
        <f>TO_RPI_RO!X35+TO_RPI_BKFLOW!X35+TO_RPI_PT!X35+TO_RPI_IT!X35+TO_RPI_PPR!X35+TO_RPI_PIR!X35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TO_RPI_RO!C36+TO_RPI_BKFLOW!C36+TO_RPI_PT!C36+TO_RPI_IT!C36+TO_RPI_PPR!C36+TO_RPI_PIR!C36</f>
        <v>312.93826311263967</v>
      </c>
      <c r="D36" s="10">
        <f>TO_RPI_RO!D36+TO_RPI_BKFLOW!D36+TO_RPI_PT!D36+TO_RPI_IT!D36+TO_RPI_PPR!D36+TO_RPI_PIR!D36</f>
        <v>419.1339638865004</v>
      </c>
      <c r="E36" s="10">
        <f>TO_RPI_RO!E36+TO_RPI_BKFLOW!E36+TO_RPI_PT!E36+TO_RPI_IT!E36+TO_RPI_PPR!E36+TO_RPI_PIR!E36</f>
        <v>386.37145313843502</v>
      </c>
      <c r="F36" s="10">
        <f>TO_RPI_RO!F36+TO_RPI_BKFLOW!F36+TO_RPI_PT!F36+TO_RPI_IT!F36+TO_RPI_PPR!F36+TO_RPI_PIR!F36</f>
        <v>429.30163370593294</v>
      </c>
      <c r="G36" s="10">
        <f>TO_RPI_RO!G36+TO_RPI_BKFLOW!G36+TO_RPI_PT!G36+TO_RPI_IT!G36+TO_RPI_PPR!G36+TO_RPI_PIR!G36</f>
        <v>412.44264832330168</v>
      </c>
      <c r="H36" s="10">
        <f>TO_RPI_RO!H36+TO_RPI_BKFLOW!H36+TO_RPI_PT!H36+TO_RPI_IT!H36+TO_RPI_PPR!H36+TO_RPI_PIR!H36</f>
        <v>442.95219260533094</v>
      </c>
      <c r="I36" s="10">
        <f>TO_RPI_RO!I36+TO_RPI_BKFLOW!I36+TO_RPI_PT!I36+TO_RPI_IT!I36+TO_RPI_PPR!I36+TO_RPI_PIR!I36</f>
        <v>458.77188306104898</v>
      </c>
      <c r="J36" s="10">
        <f>TO_RPI_RO!J36+TO_RPI_BKFLOW!J36+TO_RPI_PT!J36+TO_RPI_IT!J36+TO_RPI_PPR!J36+TO_RPI_PIR!J36</f>
        <v>425.19346517626821</v>
      </c>
      <c r="K36" s="10">
        <f>TO_RPI_RO!K36+TO_RPI_BKFLOW!K36+TO_RPI_PT!K36+TO_RPI_IT!K36+TO_RPI_PPR!K36+TO_RPI_PIR!K36</f>
        <v>420.79871023215821</v>
      </c>
      <c r="L36" s="10">
        <f>TO_RPI_RO!L36+TO_RPI_BKFLOW!L36+TO_RPI_PT!L36+TO_RPI_IT!L36+TO_RPI_PPR!L36+TO_RPI_PIR!L36</f>
        <v>358.17334479793629</v>
      </c>
      <c r="M36" s="10">
        <f>TO_RPI_RO!M36+TO_RPI_BKFLOW!M36+TO_RPI_PT!M36+TO_RPI_IT!M36+TO_RPI_PPR!M36+TO_RPI_PIR!M36</f>
        <v>417.50266552020628</v>
      </c>
      <c r="N36" s="10">
        <f>TO_RPI_RO!N36+TO_RPI_BKFLOW!N36+TO_RPI_PT!N36+TO_RPI_IT!N36+TO_RPI_PPR!N36+TO_RPI_PIR!N36</f>
        <v>349.38374892519352</v>
      </c>
      <c r="O36" s="10">
        <f>TO_RPI_RO!O36+TO_RPI_BKFLOW!O36+TO_RPI_PT!O36+TO_RPI_IT!O36+TO_RPI_PPR!O36+TO_RPI_PIR!O36</f>
        <v>242.81074806534821</v>
      </c>
      <c r="P36" s="10">
        <f>TO_RPI_RO!P36+TO_RPI_BKFLOW!P36+TO_RPI_PT!P36+TO_RPI_IT!P36+TO_RPI_PPR!P36+TO_RPI_PIR!P36</f>
        <v>286.7583834909716</v>
      </c>
      <c r="Q36" s="10">
        <f>TO_RPI_RO!Q36+TO_RPI_BKFLOW!Q36+TO_RPI_PT!Q36+TO_RPI_IT!Q36+TO_RPI_PPR!Q36+TO_RPI_PIR!Q36</f>
        <v>217.54084264832329</v>
      </c>
      <c r="R36" s="10">
        <f>TO_RPI_RO!R36+TO_RPI_BKFLOW!R36+TO_RPI_PT!R36+TO_RPI_IT!R36+TO_RPI_PPR!R36+TO_RPI_PIR!R36</f>
        <v>192.27093723129829</v>
      </c>
      <c r="S36" s="10">
        <f>TO_RPI_RO!S36+TO_RPI_BKFLOW!S36+TO_RPI_PT!S36+TO_RPI_IT!S36+TO_RPI_PPR!S36+TO_RPI_PIR!S36</f>
        <v>335.10085984522783</v>
      </c>
      <c r="T36" s="10">
        <f>TO_RPI_RO!T36+TO_RPI_BKFLOW!T36+TO_RPI_PT!T36+TO_RPI_IT!T36+TO_RPI_PPR!T36+TO_RPI_PIR!T36</f>
        <v>305.02192605331038</v>
      </c>
      <c r="U36" s="10">
        <f>TO_RPI_RO!U36+TO_RPI_BKFLOW!U36+TO_RPI_PT!U36+TO_RPI_IT!U36+TO_RPI_PPR!U36+TO_RPI_PIR!U36</f>
        <v>288.89423903697337</v>
      </c>
      <c r="V36" s="10">
        <f>TO_RPI_RO!V36+TO_RPI_BKFLOW!V36+TO_RPI_PT!V36+TO_RPI_IT!V36+TO_RPI_PPR!V36+TO_RPI_PIR!V36</f>
        <v>252.02433361994841</v>
      </c>
      <c r="W36" s="10">
        <f>TO_RPI_RO!W36+TO_RPI_BKFLOW!W36+TO_RPI_PT!W36+TO_RPI_IT!W36+TO_RPI_PPR!W36+TO_RPI_PIR!W36</f>
        <v>273.0368013757523</v>
      </c>
      <c r="X36" s="10">
        <f>TO_RPI_RO!X36+TO_RPI_BKFLOW!X36+TO_RPI_PT!X36+TO_RPI_IT!X36+TO_RPI_PPR!X36+TO_RPI_PIR!X36</f>
        <v>218.44067067927773</v>
      </c>
    </row>
    <row r="37" spans="1:24" ht="11.25" customHeight="1" x14ac:dyDescent="0.2">
      <c r="A37" s="41" t="s">
        <v>61</v>
      </c>
      <c r="B37" s="9" t="s">
        <v>62</v>
      </c>
      <c r="C37" s="10">
        <f>TO_RPI_RO!C37+TO_RPI_BKFLOW!C37+TO_RPI_PT!C37+TO_RPI_IT!C37+TO_RPI_PPR!C37+TO_RPI_PIR!C37</f>
        <v>2458.9280309544279</v>
      </c>
      <c r="D37" s="10">
        <f>TO_RPI_RO!D37+TO_RPI_BKFLOW!D37+TO_RPI_PT!D37+TO_RPI_IT!D37+TO_RPI_PPR!D37+TO_RPI_PIR!D37</f>
        <v>2798.127429062768</v>
      </c>
      <c r="E37" s="10">
        <f>TO_RPI_RO!E37+TO_RPI_BKFLOW!E37+TO_RPI_PT!E37+TO_RPI_IT!E37+TO_RPI_PPR!E37+TO_RPI_PIR!E37</f>
        <v>2694.3345657781601</v>
      </c>
      <c r="F37" s="10">
        <f>TO_RPI_RO!F37+TO_RPI_BKFLOW!F37+TO_RPI_PT!F37+TO_RPI_IT!F37+TO_RPI_PPR!F37+TO_RPI_PIR!F37</f>
        <v>2925.460963026655</v>
      </c>
      <c r="G37" s="10">
        <f>TO_RPI_RO!G37+TO_RPI_BKFLOW!G37+TO_RPI_PT!G37+TO_RPI_IT!G37+TO_RPI_PPR!G37+TO_RPI_PIR!G37</f>
        <v>2730.7155631986238</v>
      </c>
      <c r="H37" s="10">
        <f>TO_RPI_RO!H37+TO_RPI_BKFLOW!H37+TO_RPI_PT!H37+TO_RPI_IT!H37+TO_RPI_PPR!H37+TO_RPI_PIR!H37</f>
        <v>2674.0040412725707</v>
      </c>
      <c r="I37" s="10">
        <f>TO_RPI_RO!I37+TO_RPI_BKFLOW!I37+TO_RPI_PT!I37+TO_RPI_IT!I37+TO_RPI_PPR!I37+TO_RPI_PIR!I37</f>
        <v>2945.791487532244</v>
      </c>
      <c r="J37" s="10">
        <f>TO_RPI_RO!J37+TO_RPI_BKFLOW!J37+TO_RPI_PT!J37+TO_RPI_IT!J37+TO_RPI_PPR!J37+TO_RPI_PIR!J37</f>
        <v>2742.9062768701629</v>
      </c>
      <c r="K37" s="10">
        <f>TO_RPI_RO!K37+TO_RPI_BKFLOW!K37+TO_RPI_PT!K37+TO_RPI_IT!K37+TO_RPI_PPR!K37+TO_RPI_PIR!K37</f>
        <v>2252.1257953568356</v>
      </c>
      <c r="L37" s="10">
        <f>TO_RPI_RO!L37+TO_RPI_BKFLOW!L37+TO_RPI_PT!L37+TO_RPI_IT!L37+TO_RPI_PPR!L37+TO_RPI_PIR!L37</f>
        <v>2160.6955288048148</v>
      </c>
      <c r="M37" s="10">
        <f>TO_RPI_RO!M37+TO_RPI_BKFLOW!M37+TO_RPI_PT!M37+TO_RPI_IT!M37+TO_RPI_PPR!M37+TO_RPI_PIR!M37</f>
        <v>2330.944883920894</v>
      </c>
      <c r="N37" s="10">
        <f>TO_RPI_RO!N37+TO_RPI_BKFLOW!N37+TO_RPI_PT!N37+TO_RPI_IT!N37+TO_RPI_PPR!N37+TO_RPI_PIR!N37</f>
        <v>1970.4786758383491</v>
      </c>
      <c r="O37" s="10">
        <f>TO_RPI_RO!O37+TO_RPI_BKFLOW!O37+TO_RPI_PT!O37+TO_RPI_IT!O37+TO_RPI_PPR!O37+TO_RPI_PIR!O37</f>
        <v>1958.918486672399</v>
      </c>
      <c r="P37" s="10">
        <f>TO_RPI_RO!P37+TO_RPI_BKFLOW!P37+TO_RPI_PT!P37+TO_RPI_IT!P37+TO_RPI_PPR!P37+TO_RPI_PIR!P37</f>
        <v>2457.055546001719</v>
      </c>
      <c r="Q37" s="10">
        <f>TO_RPI_RO!Q37+TO_RPI_BKFLOW!Q37+TO_RPI_PT!Q37+TO_RPI_IT!Q37+TO_RPI_PPR!Q37+TO_RPI_PIR!Q37</f>
        <v>2021.9738607050731</v>
      </c>
      <c r="R37" s="10">
        <f>TO_RPI_RO!R37+TO_RPI_BKFLOW!R37+TO_RPI_PT!R37+TO_RPI_IT!R37+TO_RPI_PPR!R37+TO_RPI_PIR!R37</f>
        <v>2831.183748925193</v>
      </c>
      <c r="S37" s="10">
        <f>TO_RPI_RO!S37+TO_RPI_BKFLOW!S37+TO_RPI_PT!S37+TO_RPI_IT!S37+TO_RPI_PPR!S37+TO_RPI_PIR!S37</f>
        <v>2752.3645743766119</v>
      </c>
      <c r="T37" s="10">
        <f>TO_RPI_RO!T37+TO_RPI_BKFLOW!T37+TO_RPI_PT!T37+TO_RPI_IT!T37+TO_RPI_PPR!T37+TO_RPI_PIR!T37</f>
        <v>2888.471539122957</v>
      </c>
      <c r="U37" s="10">
        <f>TO_RPI_RO!U37+TO_RPI_BKFLOW!U37+TO_RPI_PT!U37+TO_RPI_IT!U37+TO_RPI_PPR!U37+TO_RPI_PIR!U37</f>
        <v>2628.4230438521072</v>
      </c>
      <c r="V37" s="10">
        <f>TO_RPI_RO!V37+TO_RPI_BKFLOW!V37+TO_RPI_PT!V37+TO_RPI_IT!V37+TO_RPI_PPR!V37+TO_RPI_PIR!V37</f>
        <v>2523.4884780739462</v>
      </c>
      <c r="W37" s="10">
        <f>TO_RPI_RO!W37+TO_RPI_BKFLOW!W37+TO_RPI_PT!W37+TO_RPI_IT!W37+TO_RPI_PPR!W37+TO_RPI_PIR!W37</f>
        <v>2055.681083404987</v>
      </c>
      <c r="X37" s="10">
        <f>TO_RPI_RO!X37+TO_RPI_BKFLOW!X37+TO_RPI_PT!X37+TO_RPI_IT!X37+TO_RPI_PPR!X37+TO_RPI_PIR!X37</f>
        <v>2255.5811693895098</v>
      </c>
    </row>
    <row r="38" spans="1:24" ht="11.25" customHeight="1" x14ac:dyDescent="0.2">
      <c r="A38" s="41" t="s">
        <v>63</v>
      </c>
      <c r="B38" s="9" t="s">
        <v>64</v>
      </c>
      <c r="C38" s="10">
        <f>TO_RPI_RO!C38+TO_RPI_BKFLOW!C38+TO_RPI_PT!C38+TO_RPI_IT!C38+TO_RPI_PPR!C38+TO_RPI_PIR!C38</f>
        <v>0</v>
      </c>
      <c r="D38" s="10">
        <f>TO_RPI_RO!D38+TO_RPI_BKFLOW!D38+TO_RPI_PT!D38+TO_RPI_IT!D38+TO_RPI_PPR!D38+TO_RPI_PIR!D38</f>
        <v>0</v>
      </c>
      <c r="E38" s="10">
        <f>TO_RPI_RO!E38+TO_RPI_BKFLOW!E38+TO_RPI_PT!E38+TO_RPI_IT!E38+TO_RPI_PPR!E38+TO_RPI_PIR!E38</f>
        <v>0</v>
      </c>
      <c r="F38" s="10">
        <f>TO_RPI_RO!F38+TO_RPI_BKFLOW!F38+TO_RPI_PT!F38+TO_RPI_IT!F38+TO_RPI_PPR!F38+TO_RPI_PIR!F38</f>
        <v>0</v>
      </c>
      <c r="G38" s="10">
        <f>TO_RPI_RO!G38+TO_RPI_BKFLOW!G38+TO_RPI_PT!G38+TO_RPI_IT!G38+TO_RPI_PPR!G38+TO_RPI_PIR!G38</f>
        <v>0</v>
      </c>
      <c r="H38" s="10">
        <f>TO_RPI_RO!H38+TO_RPI_BKFLOW!H38+TO_RPI_PT!H38+TO_RPI_IT!H38+TO_RPI_PPR!H38+TO_RPI_PIR!H38</f>
        <v>0</v>
      </c>
      <c r="I38" s="10">
        <f>TO_RPI_RO!I38+TO_RPI_BKFLOW!I38+TO_RPI_PT!I38+TO_RPI_IT!I38+TO_RPI_PPR!I38+TO_RPI_PIR!I38</f>
        <v>0</v>
      </c>
      <c r="J38" s="10">
        <f>TO_RPI_RO!J38+TO_RPI_BKFLOW!J38+TO_RPI_PT!J38+TO_RPI_IT!J38+TO_RPI_PPR!J38+TO_RPI_PIR!J38</f>
        <v>0</v>
      </c>
      <c r="K38" s="10">
        <f>TO_RPI_RO!K38+TO_RPI_BKFLOW!K38+TO_RPI_PT!K38+TO_RPI_IT!K38+TO_RPI_PPR!K38+TO_RPI_PIR!K38</f>
        <v>0</v>
      </c>
      <c r="L38" s="10">
        <f>TO_RPI_RO!L38+TO_RPI_BKFLOW!L38+TO_RPI_PT!L38+TO_RPI_IT!L38+TO_RPI_PPR!L38+TO_RPI_PIR!L38</f>
        <v>0</v>
      </c>
      <c r="M38" s="10">
        <f>TO_RPI_RO!M38+TO_RPI_BKFLOW!M38+TO_RPI_PT!M38+TO_RPI_IT!M38+TO_RPI_PPR!M38+TO_RPI_PIR!M38</f>
        <v>0</v>
      </c>
      <c r="N38" s="10">
        <f>TO_RPI_RO!N38+TO_RPI_BKFLOW!N38+TO_RPI_PT!N38+TO_RPI_IT!N38+TO_RPI_PPR!N38+TO_RPI_PIR!N38</f>
        <v>0</v>
      </c>
      <c r="O38" s="10">
        <f>TO_RPI_RO!O38+TO_RPI_BKFLOW!O38+TO_RPI_PT!O38+TO_RPI_IT!O38+TO_RPI_PPR!O38+TO_RPI_PIR!O38</f>
        <v>0</v>
      </c>
      <c r="P38" s="10">
        <f>TO_RPI_RO!P38+TO_RPI_BKFLOW!P38+TO_RPI_PT!P38+TO_RPI_IT!P38+TO_RPI_PPR!P38+TO_RPI_PIR!P38</f>
        <v>0</v>
      </c>
      <c r="Q38" s="10">
        <f>TO_RPI_RO!Q38+TO_RPI_BKFLOW!Q38+TO_RPI_PT!Q38+TO_RPI_IT!Q38+TO_RPI_PPR!Q38+TO_RPI_PIR!Q38</f>
        <v>0</v>
      </c>
      <c r="R38" s="10">
        <f>TO_RPI_RO!R38+TO_RPI_BKFLOW!R38+TO_RPI_PT!R38+TO_RPI_IT!R38+TO_RPI_PPR!R38+TO_RPI_PIR!R38</f>
        <v>0</v>
      </c>
      <c r="S38" s="10">
        <f>TO_RPI_RO!S38+TO_RPI_BKFLOW!S38+TO_RPI_PT!S38+TO_RPI_IT!S38+TO_RPI_PPR!S38+TO_RPI_PIR!S38</f>
        <v>0</v>
      </c>
      <c r="T38" s="10">
        <f>TO_RPI_RO!T38+TO_RPI_BKFLOW!T38+TO_RPI_PT!T38+TO_RPI_IT!T38+TO_RPI_PPR!T38+TO_RPI_PIR!T38</f>
        <v>0</v>
      </c>
      <c r="U38" s="10">
        <f>TO_RPI_RO!U38+TO_RPI_BKFLOW!U38+TO_RPI_PT!U38+TO_RPI_IT!U38+TO_RPI_PPR!U38+TO_RPI_PIR!U38</f>
        <v>0</v>
      </c>
      <c r="V38" s="10">
        <f>TO_RPI_RO!V38+TO_RPI_BKFLOW!V38+TO_RPI_PT!V38+TO_RPI_IT!V38+TO_RPI_PPR!V38+TO_RPI_PIR!V38</f>
        <v>0</v>
      </c>
      <c r="W38" s="10">
        <f>TO_RPI_RO!W38+TO_RPI_BKFLOW!W38+TO_RPI_PT!W38+TO_RPI_IT!W38+TO_RPI_PPR!W38+TO_RPI_PIR!W38</f>
        <v>0</v>
      </c>
      <c r="X38" s="10">
        <f>TO_RPI_RO!X38+TO_RPI_BKFLOW!X38+TO_RPI_PT!X38+TO_RPI_IT!X38+TO_RPI_PPR!X38+TO_RPI_PIR!X38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TO_RPI_RO!C39+TO_RPI_BKFLOW!C39+TO_RPI_PT!C39+TO_RPI_IT!C39+TO_RPI_PPR!C39+TO_RPI_PIR!C39</f>
        <v>0</v>
      </c>
      <c r="D39" s="10">
        <f>TO_RPI_RO!D39+TO_RPI_BKFLOW!D39+TO_RPI_PT!D39+TO_RPI_IT!D39+TO_RPI_PPR!D39+TO_RPI_PIR!D39</f>
        <v>0</v>
      </c>
      <c r="E39" s="10">
        <f>TO_RPI_RO!E39+TO_RPI_BKFLOW!E39+TO_RPI_PT!E39+TO_RPI_IT!E39+TO_RPI_PPR!E39+TO_RPI_PIR!E39</f>
        <v>0</v>
      </c>
      <c r="F39" s="10">
        <f>TO_RPI_RO!F39+TO_RPI_BKFLOW!F39+TO_RPI_PT!F39+TO_RPI_IT!F39+TO_RPI_PPR!F39+TO_RPI_PIR!F39</f>
        <v>0</v>
      </c>
      <c r="G39" s="10">
        <f>TO_RPI_RO!G39+TO_RPI_BKFLOW!G39+TO_RPI_PT!G39+TO_RPI_IT!G39+TO_RPI_PPR!G39+TO_RPI_PIR!G39</f>
        <v>0</v>
      </c>
      <c r="H39" s="10">
        <f>TO_RPI_RO!H39+TO_RPI_BKFLOW!H39+TO_RPI_PT!H39+TO_RPI_IT!H39+TO_RPI_PPR!H39+TO_RPI_PIR!H39</f>
        <v>0</v>
      </c>
      <c r="I39" s="10">
        <f>TO_RPI_RO!I39+TO_RPI_BKFLOW!I39+TO_RPI_PT!I39+TO_RPI_IT!I39+TO_RPI_PPR!I39+TO_RPI_PIR!I39</f>
        <v>0</v>
      </c>
      <c r="J39" s="10">
        <f>TO_RPI_RO!J39+TO_RPI_BKFLOW!J39+TO_RPI_PT!J39+TO_RPI_IT!J39+TO_RPI_PPR!J39+TO_RPI_PIR!J39</f>
        <v>0</v>
      </c>
      <c r="K39" s="10">
        <f>TO_RPI_RO!K39+TO_RPI_BKFLOW!K39+TO_RPI_PT!K39+TO_RPI_IT!K39+TO_RPI_PPR!K39+TO_RPI_PIR!K39</f>
        <v>0</v>
      </c>
      <c r="L39" s="10">
        <f>TO_RPI_RO!L39+TO_RPI_BKFLOW!L39+TO_RPI_PT!L39+TO_RPI_IT!L39+TO_RPI_PPR!L39+TO_RPI_PIR!L39</f>
        <v>0</v>
      </c>
      <c r="M39" s="10">
        <f>TO_RPI_RO!M39+TO_RPI_BKFLOW!M39+TO_RPI_PT!M39+TO_RPI_IT!M39+TO_RPI_PPR!M39+TO_RPI_PIR!M39</f>
        <v>0</v>
      </c>
      <c r="N39" s="10">
        <f>TO_RPI_RO!N39+TO_RPI_BKFLOW!N39+TO_RPI_PT!N39+TO_RPI_IT!N39+TO_RPI_PPR!N39+TO_RPI_PIR!N39</f>
        <v>0</v>
      </c>
      <c r="O39" s="10">
        <f>TO_RPI_RO!O39+TO_RPI_BKFLOW!O39+TO_RPI_PT!O39+TO_RPI_IT!O39+TO_RPI_PPR!O39+TO_RPI_PIR!O39</f>
        <v>0</v>
      </c>
      <c r="P39" s="10">
        <f>TO_RPI_RO!P39+TO_RPI_BKFLOW!P39+TO_RPI_PT!P39+TO_RPI_IT!P39+TO_RPI_PPR!P39+TO_RPI_PIR!P39</f>
        <v>0</v>
      </c>
      <c r="Q39" s="10">
        <f>TO_RPI_RO!Q39+TO_RPI_BKFLOW!Q39+TO_RPI_PT!Q39+TO_RPI_IT!Q39+TO_RPI_PPR!Q39+TO_RPI_PIR!Q39</f>
        <v>0</v>
      </c>
      <c r="R39" s="10">
        <f>TO_RPI_RO!R39+TO_RPI_BKFLOW!R39+TO_RPI_PT!R39+TO_RPI_IT!R39+TO_RPI_PPR!R39+TO_RPI_PIR!R39</f>
        <v>0</v>
      </c>
      <c r="S39" s="10">
        <f>TO_RPI_RO!S39+TO_RPI_BKFLOW!S39+TO_RPI_PT!S39+TO_RPI_IT!S39+TO_RPI_PPR!S39+TO_RPI_PIR!S39</f>
        <v>0</v>
      </c>
      <c r="T39" s="10">
        <f>TO_RPI_RO!T39+TO_RPI_BKFLOW!T39+TO_RPI_PT!T39+TO_RPI_IT!T39+TO_RPI_PPR!T39+TO_RPI_PIR!T39</f>
        <v>0</v>
      </c>
      <c r="U39" s="10">
        <f>TO_RPI_RO!U39+TO_RPI_BKFLOW!U39+TO_RPI_PT!U39+TO_RPI_IT!U39+TO_RPI_PPR!U39+TO_RPI_PIR!U39</f>
        <v>0</v>
      </c>
      <c r="V39" s="10">
        <f>TO_RPI_RO!V39+TO_RPI_BKFLOW!V39+TO_RPI_PT!V39+TO_RPI_IT!V39+TO_RPI_PPR!V39+TO_RPI_PIR!V39</f>
        <v>0</v>
      </c>
      <c r="W39" s="10">
        <f>TO_RPI_RO!W39+TO_RPI_BKFLOW!W39+TO_RPI_PT!W39+TO_RPI_IT!W39+TO_RPI_PPR!W39+TO_RPI_PIR!W39</f>
        <v>0</v>
      </c>
      <c r="X39" s="10">
        <f>TO_RPI_RO!X39+TO_RPI_BKFLOW!X39+TO_RPI_PT!X39+TO_RPI_IT!X39+TO_RPI_PPR!X39+TO_RPI_PIR!X39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TO_RPI_RO!C40+TO_RPI_BKFLOW!C40+TO_RPI_PT!C40+TO_RPI_IT!C40+TO_RPI_PPR!C40+TO_RPI_PIR!C40</f>
        <v>849.88108340498707</v>
      </c>
      <c r="D40" s="10">
        <f>TO_RPI_RO!D40+TO_RPI_BKFLOW!D40+TO_RPI_PT!D40+TO_RPI_IT!D40+TO_RPI_PPR!D40+TO_RPI_PIR!D40</f>
        <v>658.17858985382634</v>
      </c>
      <c r="E40" s="10">
        <f>TO_RPI_RO!E40+TO_RPI_BKFLOW!E40+TO_RPI_PT!E40+TO_RPI_IT!E40+TO_RPI_PPR!E40+TO_RPI_PIR!E40</f>
        <v>546.35210662080817</v>
      </c>
      <c r="F40" s="10">
        <f>TO_RPI_RO!F40+TO_RPI_BKFLOW!F40+TO_RPI_PT!F40+TO_RPI_IT!F40+TO_RPI_PPR!F40+TO_RPI_PIR!F40</f>
        <v>750.83473774720539</v>
      </c>
      <c r="G40" s="10">
        <f>TO_RPI_RO!G40+TO_RPI_BKFLOW!G40+TO_RPI_PT!G40+TO_RPI_IT!G40+TO_RPI_PPR!G40+TO_RPI_PIR!G40</f>
        <v>829.64582975064491</v>
      </c>
      <c r="H40" s="10">
        <f>TO_RPI_RO!H40+TO_RPI_BKFLOW!H40+TO_RPI_PT!H40+TO_RPI_IT!H40+TO_RPI_PPR!H40+TO_RPI_PIR!H40</f>
        <v>909.52184006878747</v>
      </c>
      <c r="I40" s="10">
        <f>TO_RPI_RO!I40+TO_RPI_BKFLOW!I40+TO_RPI_PT!I40+TO_RPI_IT!I40+TO_RPI_PPR!I40+TO_RPI_PIR!I40</f>
        <v>911.65184866723985</v>
      </c>
      <c r="J40" s="10">
        <f>TO_RPI_RO!J40+TO_RPI_BKFLOW!J40+TO_RPI_PT!J40+TO_RPI_IT!J40+TO_RPI_PPR!J40+TO_RPI_PIR!J40</f>
        <v>765.14282029234744</v>
      </c>
      <c r="K40" s="10">
        <f>TO_RPI_RO!K40+TO_RPI_BKFLOW!K40+TO_RPI_PT!K40+TO_RPI_IT!K40+TO_RPI_PPR!K40+TO_RPI_PIR!K40</f>
        <v>768.22390369733444</v>
      </c>
      <c r="L40" s="10">
        <f>TO_RPI_RO!L40+TO_RPI_BKFLOW!L40+TO_RPI_PT!L40+TO_RPI_IT!L40+TO_RPI_PPR!L40+TO_RPI_PIR!L40</f>
        <v>803.14325021496131</v>
      </c>
      <c r="M40" s="10">
        <f>TO_RPI_RO!M40+TO_RPI_BKFLOW!M40+TO_RPI_PT!M40+TO_RPI_IT!M40+TO_RPI_PPR!M40+TO_RPI_PIR!M40</f>
        <v>993.14514187446252</v>
      </c>
      <c r="N40" s="10">
        <f>TO_RPI_RO!N40+TO_RPI_BKFLOW!N40+TO_RPI_PT!N40+TO_RPI_IT!N40+TO_RPI_PPR!N40+TO_RPI_PIR!N40</f>
        <v>812.38658641444533</v>
      </c>
      <c r="O40" s="10">
        <f>TO_RPI_RO!O40+TO_RPI_BKFLOW!O40+TO_RPI_PT!O40+TO_RPI_IT!O40+TO_RPI_PPR!O40+TO_RPI_PIR!O40</f>
        <v>934.60395528804804</v>
      </c>
      <c r="P40" s="10">
        <f>TO_RPI_RO!P40+TO_RPI_BKFLOW!P40+TO_RPI_PT!P40+TO_RPI_IT!P40+TO_RPI_PPR!P40+TO_RPI_PIR!P40</f>
        <v>1162.6062768701629</v>
      </c>
      <c r="Q40" s="10">
        <f>TO_RPI_RO!Q40+TO_RPI_BKFLOW!Q40+TO_RPI_PT!Q40+TO_RPI_IT!Q40+TO_RPI_PPR!Q40+TO_RPI_PIR!Q40</f>
        <v>1002.388478073947</v>
      </c>
      <c r="R40" s="10">
        <f>TO_RPI_RO!R40+TO_RPI_BKFLOW!R40+TO_RPI_PT!R40+TO_RPI_IT!R40+TO_RPI_PPR!R40+TO_RPI_PIR!R40</f>
        <v>1191.363370593293</v>
      </c>
      <c r="S40" s="10">
        <f>TO_RPI_RO!S40+TO_RPI_BKFLOW!S40+TO_RPI_PT!S40+TO_RPI_IT!S40+TO_RPI_PPR!S40+TO_RPI_PIR!S40</f>
        <v>1270.4452278589849</v>
      </c>
      <c r="T40" s="10">
        <f>TO_RPI_RO!T40+TO_RPI_BKFLOW!T40+TO_RPI_PT!T40+TO_RPI_IT!T40+TO_RPI_PPR!T40+TO_RPI_PIR!T40</f>
        <v>1397.3818572656919</v>
      </c>
      <c r="U40" s="10">
        <f>TO_RPI_RO!U40+TO_RPI_BKFLOW!U40+TO_RPI_PT!U40+TO_RPI_IT!U40+TO_RPI_PPR!U40+TO_RPI_PIR!U40</f>
        <v>1470.5952708512471</v>
      </c>
      <c r="V40" s="10">
        <f>TO_RPI_RO!V40+TO_RPI_BKFLOW!V40+TO_RPI_PT!V40+TO_RPI_IT!V40+TO_RPI_PPR!V40+TO_RPI_PIR!V40</f>
        <v>1382.676784178848</v>
      </c>
      <c r="W40" s="10">
        <f>TO_RPI_RO!W40+TO_RPI_BKFLOW!W40+TO_RPI_PT!W40+TO_RPI_IT!W40+TO_RPI_PPR!W40+TO_RPI_PIR!W40</f>
        <v>604.32725709372312</v>
      </c>
      <c r="X40" s="10">
        <f>TO_RPI_RO!X40+TO_RPI_BKFLOW!X40+TO_RPI_PT!X40+TO_RPI_IT!X40+TO_RPI_PPR!X40+TO_RPI_PIR!X40</f>
        <v>680.28486672398958</v>
      </c>
    </row>
    <row r="41" spans="1:24" ht="11.25" customHeight="1" x14ac:dyDescent="0.2">
      <c r="A41" s="41" t="s">
        <v>69</v>
      </c>
      <c r="B41" s="9" t="s">
        <v>70</v>
      </c>
      <c r="C41" s="10">
        <f>TO_RPI_RO!C41+TO_RPI_BKFLOW!C41+TO_RPI_PT!C41+TO_RPI_IT!C41+TO_RPI_PPR!C41+TO_RPI_PIR!C41</f>
        <v>5.2307824591573508</v>
      </c>
      <c r="D41" s="10">
        <f>TO_RPI_RO!D41+TO_RPI_BKFLOW!D41+TO_RPI_PT!D41+TO_RPI_IT!D41+TO_RPI_PPR!D41+TO_RPI_PIR!D41</f>
        <v>3.1384350816852971</v>
      </c>
      <c r="E41" s="10">
        <f>TO_RPI_RO!E41+TO_RPI_BKFLOW!E41+TO_RPI_PT!E41+TO_RPI_IT!E41+TO_RPI_PPR!E41+TO_RPI_PIR!E41</f>
        <v>2.0922613929492688</v>
      </c>
      <c r="F41" s="10">
        <f>TO_RPI_RO!F41+TO_RPI_BKFLOW!F41+TO_RPI_PT!F41+TO_RPI_IT!F41+TO_RPI_PPR!F41+TO_RPI_PIR!F41</f>
        <v>1.0461736887360269</v>
      </c>
      <c r="G41" s="10">
        <f>TO_RPI_RO!G41+TO_RPI_BKFLOW!G41+TO_RPI_PT!G41+TO_RPI_IT!G41+TO_RPI_PPR!G41+TO_RPI_PIR!G41</f>
        <v>2.0899398108340499</v>
      </c>
      <c r="H41" s="10">
        <f>TO_RPI_RO!H41+TO_RPI_BKFLOW!H41+TO_RPI_PT!H41+TO_RPI_IT!H41+TO_RPI_PPR!H41+TO_RPI_PIR!H41</f>
        <v>3.134823731728289</v>
      </c>
      <c r="I41" s="10">
        <f>TO_RPI_RO!I41+TO_RPI_BKFLOW!I41+TO_RPI_PT!I41+TO_RPI_IT!I41+TO_RPI_PPR!I41+TO_RPI_PIR!I41</f>
        <v>2.0899398108340499</v>
      </c>
      <c r="J41" s="10">
        <f>TO_RPI_RO!J41+TO_RPI_BKFLOW!J41+TO_RPI_PT!J41+TO_RPI_IT!J41+TO_RPI_PPR!J41+TO_RPI_PIR!J41</f>
        <v>2.0899398108340499</v>
      </c>
      <c r="K41" s="10">
        <f>TO_RPI_RO!K41+TO_RPI_BKFLOW!K41+TO_RPI_PT!K41+TO_RPI_IT!K41+TO_RPI_PPR!K41+TO_RPI_PIR!K41</f>
        <v>2.0899398108340499</v>
      </c>
      <c r="L41" s="10">
        <f>TO_RPI_RO!L41+TO_RPI_BKFLOW!L41+TO_RPI_PT!L41+TO_RPI_IT!L41+TO_RPI_PPR!L41+TO_RPI_PIR!L41</f>
        <v>0</v>
      </c>
      <c r="M41" s="10">
        <f>TO_RPI_RO!M41+TO_RPI_BKFLOW!M41+TO_RPI_PT!M41+TO_RPI_IT!M41+TO_RPI_PPR!M41+TO_RPI_PIR!M41</f>
        <v>2.0899398108340499</v>
      </c>
      <c r="N41" s="10">
        <f>TO_RPI_RO!N41+TO_RPI_BKFLOW!N41+TO_RPI_PT!N41+TO_RPI_IT!N41+TO_RPI_PPR!N41+TO_RPI_PIR!N41</f>
        <v>1.0449699054170249</v>
      </c>
      <c r="O41" s="10">
        <f>TO_RPI_RO!O41+TO_RPI_BKFLOW!O41+TO_RPI_PT!O41+TO_RPI_IT!O41+TO_RPI_PPR!O41+TO_RPI_PIR!O41</f>
        <v>1.0449699054170249</v>
      </c>
      <c r="P41" s="10">
        <f>TO_RPI_RO!P41+TO_RPI_BKFLOW!P41+TO_RPI_PT!P41+TO_RPI_IT!P41+TO_RPI_PPR!P41+TO_RPI_PIR!P41</f>
        <v>1.0449699054170249</v>
      </c>
      <c r="Q41" s="10">
        <f>TO_RPI_RO!Q41+TO_RPI_BKFLOW!Q41+TO_RPI_PT!Q41+TO_RPI_IT!Q41+TO_RPI_PPR!Q41+TO_RPI_PIR!Q41</f>
        <v>0</v>
      </c>
      <c r="R41" s="10">
        <f>TO_RPI_RO!R41+TO_RPI_BKFLOW!R41+TO_RPI_PT!R41+TO_RPI_IT!R41+TO_RPI_PPR!R41+TO_RPI_PIR!R41</f>
        <v>0</v>
      </c>
      <c r="S41" s="10">
        <f>TO_RPI_RO!S41+TO_RPI_BKFLOW!S41+TO_RPI_PT!S41+TO_RPI_IT!S41+TO_RPI_PPR!S41+TO_RPI_PIR!S41</f>
        <v>0</v>
      </c>
      <c r="T41" s="10">
        <f>TO_RPI_RO!T41+TO_RPI_BKFLOW!T41+TO_RPI_PT!T41+TO_RPI_IT!T41+TO_RPI_PPR!T41+TO_RPI_PIR!T41</f>
        <v>0.27687016337059328</v>
      </c>
      <c r="U41" s="10">
        <f>TO_RPI_RO!U41+TO_RPI_BKFLOW!U41+TO_RPI_PT!U41+TO_RPI_IT!U41+TO_RPI_PPR!U41+TO_RPI_PIR!U41</f>
        <v>0.22261392949269129</v>
      </c>
      <c r="V41" s="10">
        <f>TO_RPI_RO!V41+TO_RPI_BKFLOW!V41+TO_RPI_PT!V41+TO_RPI_IT!V41+TO_RPI_PPR!V41+TO_RPI_PIR!V41</f>
        <v>0.19750644883920901</v>
      </c>
      <c r="W41" s="10">
        <f>TO_RPI_RO!W41+TO_RPI_BKFLOW!W41+TO_RPI_PT!W41+TO_RPI_IT!W41+TO_RPI_PPR!W41+TO_RPI_PIR!W41</f>
        <v>0.2277730008598452</v>
      </c>
      <c r="X41" s="10">
        <f>TO_RPI_RO!X41+TO_RPI_BKFLOW!X41+TO_RPI_PT!X41+TO_RPI_IT!X41+TO_RPI_PPR!X41+TO_RPI_PIR!X41</f>
        <v>0.15984522785898539</v>
      </c>
    </row>
    <row r="42" spans="1:24" ht="11.25" customHeight="1" x14ac:dyDescent="0.2">
      <c r="A42" s="41" t="s">
        <v>71</v>
      </c>
      <c r="B42" s="9" t="s">
        <v>72</v>
      </c>
      <c r="C42" s="10">
        <f>TO_RPI_RO!C42+TO_RPI_BKFLOW!C42+TO_RPI_PT!C42+TO_RPI_IT!C42+TO_RPI_PPR!C42+TO_RPI_PIR!C42</f>
        <v>1058.6128116938951</v>
      </c>
      <c r="D42" s="10">
        <f>TO_RPI_RO!D42+TO_RPI_BKFLOW!D42+TO_RPI_PT!D42+TO_RPI_IT!D42+TO_RPI_PPR!D42+TO_RPI_PIR!D42</f>
        <v>1047.984178847807</v>
      </c>
      <c r="E42" s="10">
        <f>TO_RPI_RO!E42+TO_RPI_BKFLOW!E42+TO_RPI_PT!E42+TO_RPI_IT!E42+TO_RPI_PPR!E42+TO_RPI_PIR!E42</f>
        <v>1152.1447979363711</v>
      </c>
      <c r="F42" s="10">
        <f>TO_RPI_RO!F42+TO_RPI_BKFLOW!F42+TO_RPI_PT!F42+TO_RPI_IT!F42+TO_RPI_PPR!F42+TO_RPI_PIR!F42</f>
        <v>1201.0366294067071</v>
      </c>
      <c r="G42" s="10">
        <f>TO_RPI_RO!G42+TO_RPI_BKFLOW!G42+TO_RPI_PT!G42+TO_RPI_IT!G42+TO_RPI_PPR!G42+TO_RPI_PIR!G42</f>
        <v>1263.1783319002579</v>
      </c>
      <c r="H42" s="10">
        <f>TO_RPI_RO!H42+TO_RPI_BKFLOW!H42+TO_RPI_PT!H42+TO_RPI_IT!H42+TO_RPI_PPR!H42+TO_RPI_PIR!H42</f>
        <v>1277.153912295787</v>
      </c>
      <c r="I42" s="10">
        <f>TO_RPI_RO!I42+TO_RPI_BKFLOW!I42+TO_RPI_PT!I42+TO_RPI_IT!I42+TO_RPI_PPR!I42+TO_RPI_PIR!I42</f>
        <v>1114.8220980223559</v>
      </c>
      <c r="J42" s="10">
        <f>TO_RPI_RO!J42+TO_RPI_BKFLOW!J42+TO_RPI_PT!J42+TO_RPI_IT!J42+TO_RPI_PPR!J42+TO_RPI_PIR!J42</f>
        <v>1125.5374032674119</v>
      </c>
      <c r="K42" s="10">
        <f>TO_RPI_RO!K42+TO_RPI_BKFLOW!K42+TO_RPI_PT!K42+TO_RPI_IT!K42+TO_RPI_PPR!K42+TO_RPI_PIR!K42</f>
        <v>1209.611177987962</v>
      </c>
      <c r="L42" s="10">
        <f>TO_RPI_RO!L42+TO_RPI_BKFLOW!L42+TO_RPI_PT!L42+TO_RPI_IT!L42+TO_RPI_PPR!L42+TO_RPI_PIR!L42</f>
        <v>1042.5145313843509</v>
      </c>
      <c r="M42" s="10">
        <f>TO_RPI_RO!M42+TO_RPI_BKFLOW!M42+TO_RPI_PT!M42+TO_RPI_IT!M42+TO_RPI_PPR!M42+TO_RPI_PIR!M42</f>
        <v>1136.0466036113501</v>
      </c>
      <c r="N42" s="10">
        <f>TO_RPI_RO!N42+TO_RPI_BKFLOW!N42+TO_RPI_PT!N42+TO_RPI_IT!N42+TO_RPI_PPR!N42+TO_RPI_PIR!N42</f>
        <v>1009.936027515047</v>
      </c>
      <c r="O42" s="10">
        <f>TO_RPI_RO!O42+TO_RPI_BKFLOW!O42+TO_RPI_PT!O42+TO_RPI_IT!O42+TO_RPI_PPR!O42+TO_RPI_PIR!O42</f>
        <v>1280.022957867584</v>
      </c>
      <c r="P42" s="10">
        <f>TO_RPI_RO!P42+TO_RPI_BKFLOW!P42+TO_RPI_PT!P42+TO_RPI_IT!P42+TO_RPI_PPR!P42+TO_RPI_PIR!P42</f>
        <v>1009.9359415305242</v>
      </c>
      <c r="Q42" s="10">
        <f>TO_RPI_RO!Q42+TO_RPI_BKFLOW!Q42+TO_RPI_PT!Q42+TO_RPI_IT!Q42+TO_RPI_PPR!Q42+TO_RPI_PIR!Q42</f>
        <v>1441.8649183147031</v>
      </c>
      <c r="R42" s="10">
        <f>TO_RPI_RO!R42+TO_RPI_BKFLOW!R42+TO_RPI_PT!R42+TO_RPI_IT!R42+TO_RPI_PPR!R42+TO_RPI_PIR!R42</f>
        <v>1417.6937231298368</v>
      </c>
      <c r="S42" s="10">
        <f>TO_RPI_RO!S42+TO_RPI_BKFLOW!S42+TO_RPI_PT!S42+TO_RPI_IT!S42+TO_RPI_PPR!S42+TO_RPI_PIR!S42</f>
        <v>1332.5690455717968</v>
      </c>
      <c r="T42" s="10">
        <f>TO_RPI_RO!T42+TO_RPI_BKFLOW!T42+TO_RPI_PT!T42+TO_RPI_IT!T42+TO_RPI_PPR!T42+TO_RPI_PIR!T42</f>
        <v>1561.70154772141</v>
      </c>
      <c r="U42" s="10">
        <f>TO_RPI_RO!U42+TO_RPI_BKFLOW!U42+TO_RPI_PT!U42+TO_RPI_IT!U42+TO_RPI_PPR!U42+TO_RPI_PIR!U42</f>
        <v>1242.4924333619945</v>
      </c>
      <c r="V42" s="10">
        <f>TO_RPI_RO!V42+TO_RPI_BKFLOW!V42+TO_RPI_PT!V42+TO_RPI_IT!V42+TO_RPI_PPR!V42+TO_RPI_PIR!V42</f>
        <v>1262.0858125537402</v>
      </c>
      <c r="W42" s="10">
        <f>TO_RPI_RO!W42+TO_RPI_BKFLOW!W42+TO_RPI_PT!W42+TO_RPI_IT!W42+TO_RPI_PPR!W42+TO_RPI_PIR!W42</f>
        <v>1129.5087704213242</v>
      </c>
      <c r="X42" s="10">
        <f>TO_RPI_RO!X42+TO_RPI_BKFLOW!X42+TO_RPI_PT!X42+TO_RPI_IT!X42+TO_RPI_PPR!X42+TO_RPI_PIR!X42</f>
        <v>860.23215821152189</v>
      </c>
    </row>
    <row r="43" spans="1:24" ht="11.25" customHeight="1" x14ac:dyDescent="0.2">
      <c r="A43" s="41" t="s">
        <v>73</v>
      </c>
      <c r="B43" s="9" t="s">
        <v>74</v>
      </c>
      <c r="C43" s="10">
        <f>TO_RPI_RO!C43+TO_RPI_BKFLOW!C43+TO_RPI_PT!C43+TO_RPI_IT!C43+TO_RPI_PPR!C43+TO_RPI_PIR!C43</f>
        <v>3926.4837489251931</v>
      </c>
      <c r="D43" s="10">
        <f>TO_RPI_RO!D43+TO_RPI_BKFLOW!D43+TO_RPI_PT!D43+TO_RPI_IT!D43+TO_RPI_PPR!D43+TO_RPI_PIR!D43</f>
        <v>4717.1620808254511</v>
      </c>
      <c r="E43" s="10">
        <f>TO_RPI_RO!E43+TO_RPI_BKFLOW!E43+TO_RPI_PT!E43+TO_RPI_IT!E43+TO_RPI_PPR!E43+TO_RPI_PIR!E43</f>
        <v>4995.5552880481509</v>
      </c>
      <c r="F43" s="10">
        <f>TO_RPI_RO!F43+TO_RPI_BKFLOW!F43+TO_RPI_PT!F43+TO_RPI_IT!F43+TO_RPI_PPR!F43+TO_RPI_PIR!F43</f>
        <v>5128.0250214961297</v>
      </c>
      <c r="G43" s="10">
        <f>TO_RPI_RO!G43+TO_RPI_BKFLOW!G43+TO_RPI_PT!G43+TO_RPI_IT!G43+TO_RPI_PPR!G43+TO_RPI_PIR!G43</f>
        <v>4929.3205503009449</v>
      </c>
      <c r="H43" s="10">
        <f>TO_RPI_RO!H43+TO_RPI_BKFLOW!H43+TO_RPI_PT!H43+TO_RPI_IT!H43+TO_RPI_PPR!H43+TO_RPI_PIR!H43</f>
        <v>5196.3296646603612</v>
      </c>
      <c r="I43" s="10">
        <f>TO_RPI_RO!I43+TO_RPI_BKFLOW!I43+TO_RPI_PT!I43+TO_RPI_IT!I43+TO_RPI_PPR!I43+TO_RPI_PIR!I43</f>
        <v>5239.944625967325</v>
      </c>
      <c r="J43" s="10">
        <f>TO_RPI_RO!J43+TO_RPI_BKFLOW!J43+TO_RPI_PT!J43+TO_RPI_IT!J43+TO_RPI_PPR!J43+TO_RPI_PIR!J43</f>
        <v>4759.2911435941523</v>
      </c>
      <c r="K43" s="10">
        <f>TO_RPI_RO!K43+TO_RPI_BKFLOW!K43+TO_RPI_PT!K43+TO_RPI_IT!K43+TO_RPI_PPR!K43+TO_RPI_PIR!K43</f>
        <v>4666.857695614789</v>
      </c>
      <c r="L43" s="10">
        <f>TO_RPI_RO!L43+TO_RPI_BKFLOW!L43+TO_RPI_PT!L43+TO_RPI_IT!L43+TO_RPI_PPR!L43+TO_RPI_PIR!L43</f>
        <v>3913.0122957867579</v>
      </c>
      <c r="M43" s="10">
        <f>TO_RPI_RO!M43+TO_RPI_BKFLOW!M43+TO_RPI_PT!M43+TO_RPI_IT!M43+TO_RPI_PPR!M43+TO_RPI_PIR!M43</f>
        <v>4022.9053310404129</v>
      </c>
      <c r="N43" s="10">
        <f>TO_RPI_RO!N43+TO_RPI_BKFLOW!N43+TO_RPI_PT!N43+TO_RPI_IT!N43+TO_RPI_PPR!N43+TO_RPI_PIR!N43</f>
        <v>3672.6855546001721</v>
      </c>
      <c r="O43" s="10">
        <f>TO_RPI_RO!O43+TO_RPI_BKFLOW!O43+TO_RPI_PT!O43+TO_RPI_IT!O43+TO_RPI_PPR!O43+TO_RPI_PIR!O43</f>
        <v>3976.6886500429919</v>
      </c>
      <c r="P43" s="10">
        <f>TO_RPI_RO!P43+TO_RPI_BKFLOW!P43+TO_RPI_PT!P43+TO_RPI_IT!P43+TO_RPI_PPR!P43+TO_RPI_PIR!P43</f>
        <v>5544.9747205502999</v>
      </c>
      <c r="Q43" s="10">
        <f>TO_RPI_RO!Q43+TO_RPI_BKFLOW!Q43+TO_RPI_PT!Q43+TO_RPI_IT!Q43+TO_RPI_PPR!Q43+TO_RPI_PIR!Q43</f>
        <v>4996.5367153912293</v>
      </c>
      <c r="R43" s="10">
        <f>TO_RPI_RO!R43+TO_RPI_BKFLOW!R43+TO_RPI_PT!R43+TO_RPI_IT!R43+TO_RPI_PPR!R43+TO_RPI_PIR!R43</f>
        <v>6269.036027515046</v>
      </c>
      <c r="S43" s="10">
        <f>TO_RPI_RO!S43+TO_RPI_BKFLOW!S43+TO_RPI_PT!S43+TO_RPI_IT!S43+TO_RPI_PPR!S43+TO_RPI_PIR!S43</f>
        <v>5848.9777300085989</v>
      </c>
      <c r="T43" s="10">
        <f>TO_RPI_RO!T43+TO_RPI_BKFLOW!T43+TO_RPI_PT!T43+TO_RPI_IT!T43+TO_RPI_PPR!T43+TO_RPI_PIR!T43</f>
        <v>6095.067153912295</v>
      </c>
      <c r="U43" s="10">
        <f>TO_RPI_RO!U43+TO_RPI_BKFLOW!U43+TO_RPI_PT!U43+TO_RPI_IT!U43+TO_RPI_PPR!U43+TO_RPI_PIR!U43</f>
        <v>5364.8672398968183</v>
      </c>
      <c r="V43" s="10">
        <f>TO_RPI_RO!V43+TO_RPI_BKFLOW!V43+TO_RPI_PT!V43+TO_RPI_IT!V43+TO_RPI_PPR!V43+TO_RPI_PIR!V43</f>
        <v>4738.6918314703344</v>
      </c>
      <c r="W43" s="10">
        <f>TO_RPI_RO!W43+TO_RPI_BKFLOW!W43+TO_RPI_PT!W43+TO_RPI_IT!W43+TO_RPI_PPR!W43+TO_RPI_PIR!W43</f>
        <v>4912.5836629406704</v>
      </c>
      <c r="X43" s="10">
        <f>TO_RPI_RO!X43+TO_RPI_BKFLOW!X43+TO_RPI_PT!X43+TO_RPI_IT!X43+TO_RPI_PPR!X43+TO_RPI_PIR!X43</f>
        <v>4478.9048151332754</v>
      </c>
    </row>
    <row r="44" spans="1:24" ht="11.25" customHeight="1" x14ac:dyDescent="0.2">
      <c r="A44" s="41" t="s">
        <v>75</v>
      </c>
      <c r="B44" s="9" t="s">
        <v>76</v>
      </c>
      <c r="C44" s="10">
        <f>TO_RPI_RO!C44+TO_RPI_BKFLOW!C44+TO_RPI_PT!C44+TO_RPI_IT!C44+TO_RPI_PPR!C44+TO_RPI_PIR!C44</f>
        <v>2915.0760103181424</v>
      </c>
      <c r="D44" s="10">
        <f>TO_RPI_RO!D44+TO_RPI_BKFLOW!D44+TO_RPI_PT!D44+TO_RPI_IT!D44+TO_RPI_PPR!D44+TO_RPI_PIR!D44</f>
        <v>2616.9103181427349</v>
      </c>
      <c r="E44" s="10">
        <f>TO_RPI_RO!E44+TO_RPI_BKFLOW!E44+TO_RPI_PT!E44+TO_RPI_IT!E44+TO_RPI_PPR!E44+TO_RPI_PIR!E44</f>
        <v>2352.5174548581253</v>
      </c>
      <c r="F44" s="10">
        <f>TO_RPI_RO!F44+TO_RPI_BKFLOW!F44+TO_RPI_PT!F44+TO_RPI_IT!F44+TO_RPI_PPR!F44+TO_RPI_PIR!F44</f>
        <v>2311.025193465176</v>
      </c>
      <c r="G44" s="10">
        <f>TO_RPI_RO!G44+TO_RPI_BKFLOW!G44+TO_RPI_PT!G44+TO_RPI_IT!G44+TO_RPI_PPR!G44+TO_RPI_PIR!G44</f>
        <v>2850.007394668959</v>
      </c>
      <c r="H44" s="10">
        <f>TO_RPI_RO!H44+TO_RPI_BKFLOW!H44+TO_RPI_PT!H44+TO_RPI_IT!H44+TO_RPI_PPR!H44+TO_RPI_PIR!H44</f>
        <v>2939.280137575236</v>
      </c>
      <c r="I44" s="10">
        <f>TO_RPI_RO!I44+TO_RPI_BKFLOW!I44+TO_RPI_PT!I44+TO_RPI_IT!I44+TO_RPI_PPR!I44+TO_RPI_PIR!I44</f>
        <v>2954.6388650042986</v>
      </c>
      <c r="J44" s="10">
        <f>TO_RPI_RO!J44+TO_RPI_BKFLOW!J44+TO_RPI_PT!J44+TO_RPI_IT!J44+TO_RPI_PPR!J44+TO_RPI_PIR!J44</f>
        <v>2505.0157351676689</v>
      </c>
      <c r="K44" s="10">
        <f>TO_RPI_RO!K44+TO_RPI_BKFLOW!K44+TO_RPI_PT!K44+TO_RPI_IT!K44+TO_RPI_PPR!K44+TO_RPI_PIR!K44</f>
        <v>2658.832502149613</v>
      </c>
      <c r="L44" s="10">
        <f>TO_RPI_RO!L44+TO_RPI_BKFLOW!L44+TO_RPI_PT!L44+TO_RPI_IT!L44+TO_RPI_PPR!L44+TO_RPI_PIR!L44</f>
        <v>2026.3686156491826</v>
      </c>
      <c r="M44" s="10">
        <f>TO_RPI_RO!M44+TO_RPI_BKFLOW!M44+TO_RPI_PT!M44+TO_RPI_IT!M44+TO_RPI_PPR!M44+TO_RPI_PIR!M44</f>
        <v>2100.8884780739459</v>
      </c>
      <c r="N44" s="10">
        <f>TO_RPI_RO!N44+TO_RPI_BKFLOW!N44+TO_RPI_PT!N44+TO_RPI_IT!N44+TO_RPI_PPR!N44+TO_RPI_PIR!N44</f>
        <v>2435.2728288907997</v>
      </c>
      <c r="O44" s="10">
        <f>TO_RPI_RO!O44+TO_RPI_BKFLOW!O44+TO_RPI_PT!O44+TO_RPI_IT!O44+TO_RPI_PPR!O44+TO_RPI_PIR!O44</f>
        <v>2617.750988822012</v>
      </c>
      <c r="P44" s="10">
        <f>TO_RPI_RO!P44+TO_RPI_BKFLOW!P44+TO_RPI_PT!P44+TO_RPI_IT!P44+TO_RPI_PPR!P44+TO_RPI_PIR!P44</f>
        <v>2351.1989681857258</v>
      </c>
      <c r="Q44" s="10">
        <f>TO_RPI_RO!Q44+TO_RPI_BKFLOW!Q44+TO_RPI_PT!Q44+TO_RPI_IT!Q44+TO_RPI_PPR!Q44+TO_RPI_PIR!Q44</f>
        <v>2386.5482373172831</v>
      </c>
      <c r="R44" s="10">
        <f>TO_RPI_RO!R44+TO_RPI_BKFLOW!R44+TO_RPI_PT!R44+TO_RPI_IT!R44+TO_RPI_PPR!R44+TO_RPI_PIR!R44</f>
        <v>2386.5482373172831</v>
      </c>
      <c r="S44" s="10">
        <f>TO_RPI_RO!S44+TO_RPI_BKFLOW!S44+TO_RPI_PT!S44+TO_RPI_IT!S44+TO_RPI_PPR!S44+TO_RPI_PIR!S44</f>
        <v>2555.6510748065348</v>
      </c>
      <c r="T44" s="10">
        <f>TO_RPI_RO!T44+TO_RPI_BKFLOW!T44+TO_RPI_PT!T44+TO_RPI_IT!T44+TO_RPI_PPR!T44+TO_RPI_PIR!T44</f>
        <v>2526.7288048151331</v>
      </c>
      <c r="U44" s="10">
        <f>TO_RPI_RO!U44+TO_RPI_BKFLOW!U44+TO_RPI_PT!U44+TO_RPI_IT!U44+TO_RPI_PPR!U44+TO_RPI_PIR!U44</f>
        <v>2508.6280309544281</v>
      </c>
      <c r="V44" s="10">
        <f>TO_RPI_RO!V44+TO_RPI_BKFLOW!V44+TO_RPI_PT!V44+TO_RPI_IT!V44+TO_RPI_PPR!V44+TO_RPI_PIR!V44</f>
        <v>2019.2758383490971</v>
      </c>
      <c r="W44" s="10">
        <f>TO_RPI_RO!W44+TO_RPI_BKFLOW!W44+TO_RPI_PT!W44+TO_RPI_IT!W44+TO_RPI_PPR!W44+TO_RPI_PIR!W44</f>
        <v>2307.859931212382</v>
      </c>
      <c r="X44" s="10">
        <f>TO_RPI_RO!X44+TO_RPI_BKFLOW!X44+TO_RPI_PT!X44+TO_RPI_IT!X44+TO_RPI_PPR!X44+TO_RPI_PIR!X44</f>
        <v>2363.5693035253648</v>
      </c>
    </row>
    <row r="45" spans="1:24" ht="11.25" customHeight="1" x14ac:dyDescent="0.2">
      <c r="A45" s="41" t="s">
        <v>77</v>
      </c>
      <c r="B45" s="9" t="s">
        <v>78</v>
      </c>
      <c r="C45" s="10">
        <f>TO_RPI_RO!C45+TO_RPI_BKFLOW!C45+TO_RPI_PT!C45+TO_RPI_IT!C45+TO_RPI_PPR!C45+TO_RPI_PIR!C45</f>
        <v>42.247033533963886</v>
      </c>
      <c r="D45" s="10">
        <f>TO_RPI_RO!D45+TO_RPI_BKFLOW!D45+TO_RPI_PT!D45+TO_RPI_IT!D45+TO_RPI_PPR!D45+TO_RPI_PIR!D45</f>
        <v>23.043852106620811</v>
      </c>
      <c r="E45" s="10">
        <f>TO_RPI_RO!E45+TO_RPI_BKFLOW!E45+TO_RPI_PT!E45+TO_RPI_IT!E45+TO_RPI_PPR!E45+TO_RPI_PIR!E45</f>
        <v>28.804815133276009</v>
      </c>
      <c r="F45" s="10">
        <f>TO_RPI_RO!F45+TO_RPI_BKFLOW!F45+TO_RPI_PT!F45+TO_RPI_IT!F45+TO_RPI_PPR!F45+TO_RPI_PIR!F45</f>
        <v>32.645485812553737</v>
      </c>
      <c r="G45" s="10">
        <f>TO_RPI_RO!G45+TO_RPI_BKFLOW!G45+TO_RPI_PT!G45+TO_RPI_IT!G45+TO_RPI_PPR!G45+TO_RPI_PIR!G45</f>
        <v>33.597248495270847</v>
      </c>
      <c r="H45" s="10">
        <f>TO_RPI_RO!H45+TO_RPI_BKFLOW!H45+TO_RPI_PT!H45+TO_RPI_IT!H45+TO_RPI_PPR!H45+TO_RPI_PIR!H45</f>
        <v>33.597248495270847</v>
      </c>
      <c r="I45" s="10">
        <f>TO_RPI_RO!I45+TO_RPI_BKFLOW!I45+TO_RPI_PT!I45+TO_RPI_IT!I45+TO_RPI_PPR!I45+TO_RPI_PIR!I45</f>
        <v>32.637317282889079</v>
      </c>
      <c r="J45" s="10">
        <f>TO_RPI_RO!J45+TO_RPI_BKFLOW!J45+TO_RPI_PT!J45+TO_RPI_IT!J45+TO_RPI_PPR!J45+TO_RPI_PIR!J45</f>
        <v>22.91006018916595</v>
      </c>
      <c r="K45" s="10">
        <f>TO_RPI_RO!K45+TO_RPI_BKFLOW!K45+TO_RPI_PT!K45+TO_RPI_IT!K45+TO_RPI_PPR!K45+TO_RPI_PIR!K45</f>
        <v>21.868701633705928</v>
      </c>
      <c r="L45" s="10">
        <f>TO_RPI_RO!L45+TO_RPI_BKFLOW!L45+TO_RPI_PT!L45+TO_RPI_IT!L45+TO_RPI_PPR!L45+TO_RPI_PIR!L45</f>
        <v>21.868701633705928</v>
      </c>
      <c r="M45" s="10">
        <f>TO_RPI_RO!M45+TO_RPI_BKFLOW!M45+TO_RPI_PT!M45+TO_RPI_IT!M45+TO_RPI_PPR!M45+TO_RPI_PIR!M45</f>
        <v>30.199656061908851</v>
      </c>
      <c r="N45" s="10">
        <f>TO_RPI_RO!N45+TO_RPI_BKFLOW!N45+TO_RPI_PT!N45+TO_RPI_IT!N45+TO_RPI_PPR!N45+TO_RPI_PIR!N45</f>
        <v>14.57919174548581</v>
      </c>
      <c r="O45" s="10">
        <f>TO_RPI_RO!O45+TO_RPI_BKFLOW!O45+TO_RPI_PT!O45+TO_RPI_IT!O45+TO_RPI_PPR!O45+TO_RPI_PIR!O45</f>
        <v>17.703267411865859</v>
      </c>
      <c r="P45" s="10">
        <f>TO_RPI_RO!P45+TO_RPI_BKFLOW!P45+TO_RPI_PT!P45+TO_RPI_IT!P45+TO_RPI_PPR!P45+TO_RPI_PIR!P45</f>
        <v>13.53774720550301</v>
      </c>
      <c r="Q45" s="10">
        <f>TO_RPI_RO!Q45+TO_RPI_BKFLOW!Q45+TO_RPI_PT!Q45+TO_RPI_IT!Q45+TO_RPI_PPR!Q45+TO_RPI_PIR!Q45</f>
        <v>17.703267411865859</v>
      </c>
      <c r="R45" s="10">
        <f>TO_RPI_RO!R45+TO_RPI_BKFLOW!R45+TO_RPI_PT!R45+TO_RPI_IT!R45+TO_RPI_PPR!R45+TO_RPI_PIR!R45</f>
        <v>27.075580395528799</v>
      </c>
      <c r="S45" s="10">
        <f>TO_RPI_RO!S45+TO_RPI_BKFLOW!S45+TO_RPI_PT!S45+TO_RPI_IT!S45+TO_RPI_PPR!S45+TO_RPI_PIR!S45</f>
        <v>24.99286328460877</v>
      </c>
      <c r="T45" s="10">
        <f>TO_RPI_RO!T45+TO_RPI_BKFLOW!T45+TO_RPI_PT!T45+TO_RPI_IT!T45+TO_RPI_PPR!T45+TO_RPI_PIR!T45</f>
        <v>17.02424763542562</v>
      </c>
      <c r="U45" s="10">
        <f>TO_RPI_RO!U45+TO_RPI_BKFLOW!U45+TO_RPI_PT!U45+TO_RPI_IT!U45+TO_RPI_PPR!U45+TO_RPI_PIR!U45</f>
        <v>17.02424763542562</v>
      </c>
      <c r="V45" s="10">
        <f>TO_RPI_RO!V45+TO_RPI_BKFLOW!V45+TO_RPI_PT!V45+TO_RPI_IT!V45+TO_RPI_PPR!V45+TO_RPI_PIR!V45</f>
        <v>7.9081685296646604</v>
      </c>
      <c r="W45" s="10">
        <f>TO_RPI_RO!W45+TO_RPI_BKFLOW!W45+TO_RPI_PT!W45+TO_RPI_IT!W45+TO_RPI_PPR!W45+TO_RPI_PIR!W45</f>
        <v>12.557867583834909</v>
      </c>
      <c r="X45" s="10">
        <f>TO_RPI_RO!X45+TO_RPI_BKFLOW!X45+TO_RPI_PT!X45+TO_RPI_IT!X45+TO_RPI_PPR!X45+TO_RPI_PIR!X45</f>
        <v>4.5299226139294921</v>
      </c>
    </row>
    <row r="46" spans="1:24" ht="11.25" customHeight="1" x14ac:dyDescent="0.2">
      <c r="A46" s="41" t="s">
        <v>79</v>
      </c>
      <c r="B46" s="9" t="s">
        <v>80</v>
      </c>
      <c r="C46" s="10">
        <f>TO_RPI_RO!C46+TO_RPI_BKFLOW!C46+TO_RPI_PT!C46+TO_RPI_IT!C46+TO_RPI_PPR!C46+TO_RPI_PIR!C46</f>
        <v>133.4623387790198</v>
      </c>
      <c r="D46" s="10">
        <f>TO_RPI_RO!D46+TO_RPI_BKFLOW!D46+TO_RPI_PT!D46+TO_RPI_IT!D46+TO_RPI_PPR!D46+TO_RPI_PIR!D46</f>
        <v>112.3387790197764</v>
      </c>
      <c r="E46" s="10">
        <f>TO_RPI_RO!E46+TO_RPI_BKFLOW!E46+TO_RPI_PT!E46+TO_RPI_IT!E46+TO_RPI_PPR!E46+TO_RPI_PIR!E46</f>
        <v>152.66552020636291</v>
      </c>
      <c r="F46" s="10">
        <f>TO_RPI_RO!F46+TO_RPI_BKFLOW!F46+TO_RPI_PT!F46+TO_RPI_IT!F46+TO_RPI_PPR!F46+TO_RPI_PIR!F46</f>
        <v>120.0200343938091</v>
      </c>
      <c r="G46" s="10">
        <f>TO_RPI_RO!G46+TO_RPI_BKFLOW!G46+TO_RPI_PT!G46+TO_RPI_IT!G46+TO_RPI_PPR!G46+TO_RPI_PIR!G46</f>
        <v>147.82794496990539</v>
      </c>
      <c r="H46" s="10">
        <f>TO_RPI_RO!H46+TO_RPI_BKFLOW!H46+TO_RPI_PT!H46+TO_RPI_IT!H46+TO_RPI_PPR!H46+TO_RPI_PIR!H46</f>
        <v>128.62949269131559</v>
      </c>
      <c r="I46" s="10">
        <f>TO_RPI_RO!I46+TO_RPI_BKFLOW!I46+TO_RPI_PT!I46+TO_RPI_IT!I46+TO_RPI_PPR!I46+TO_RPI_PIR!I46</f>
        <v>142.06844368013759</v>
      </c>
      <c r="J46" s="10">
        <f>TO_RPI_RO!J46+TO_RPI_BKFLOW!J46+TO_RPI_PT!J46+TO_RPI_IT!J46+TO_RPI_PPR!J46+TO_RPI_PIR!J46</f>
        <v>120.3783319002579</v>
      </c>
      <c r="K46" s="10">
        <f>TO_RPI_RO!K46+TO_RPI_BKFLOW!K46+TO_RPI_PT!K46+TO_RPI_IT!K46+TO_RPI_PPR!K46+TO_RPI_PIR!K46</f>
        <v>166.52338779019769</v>
      </c>
      <c r="L46" s="10">
        <f>TO_RPI_RO!L46+TO_RPI_BKFLOW!L46+TO_RPI_PT!L46+TO_RPI_IT!L46+TO_RPI_PPR!L46+TO_RPI_PIR!L46</f>
        <v>126.3972484952708</v>
      </c>
      <c r="M46" s="10">
        <f>TO_RPI_RO!M46+TO_RPI_BKFLOW!M46+TO_RPI_PT!M46+TO_RPI_IT!M46+TO_RPI_PPR!M46+TO_RPI_PIR!M46</f>
        <v>123.3877901977644</v>
      </c>
      <c r="N46" s="10">
        <f>TO_RPI_RO!N46+TO_RPI_BKFLOW!N46+TO_RPI_PT!N46+TO_RPI_IT!N46+TO_RPI_PPR!N46+TO_RPI_PIR!N46</f>
        <v>135.42562338779021</v>
      </c>
      <c r="O46" s="10">
        <f>TO_RPI_RO!O46+TO_RPI_BKFLOW!O46+TO_RPI_PT!O46+TO_RPI_IT!O46+TO_RPI_PPR!O46+TO_RPI_PIR!O46</f>
        <v>135.42562338779021</v>
      </c>
      <c r="P46" s="10">
        <f>TO_RPI_RO!P46+TO_RPI_BKFLOW!P46+TO_RPI_PT!P46+TO_RPI_IT!P46+TO_RPI_PPR!P46+TO_RPI_PIR!P46</f>
        <v>102.3215821152193</v>
      </c>
      <c r="Q46" s="10">
        <f>TO_RPI_RO!Q46+TO_RPI_BKFLOW!Q46+TO_RPI_PT!Q46+TO_RPI_IT!Q46+TO_RPI_PPR!Q46+TO_RPI_PIR!Q46</f>
        <v>66.208082545141863</v>
      </c>
      <c r="R46" s="10">
        <f>TO_RPI_RO!R46+TO_RPI_BKFLOW!R46+TO_RPI_PT!R46+TO_RPI_IT!R46+TO_RPI_PPR!R46+TO_RPI_PIR!R46</f>
        <v>131.41298366294069</v>
      </c>
      <c r="S46" s="10">
        <f>TO_RPI_RO!S46+TO_RPI_BKFLOW!S46+TO_RPI_PT!S46+TO_RPI_IT!S46+TO_RPI_PPR!S46+TO_RPI_PIR!S46</f>
        <v>121.381513327601</v>
      </c>
      <c r="T46" s="10">
        <f>TO_RPI_RO!T46+TO_RPI_BKFLOW!T46+TO_RPI_PT!T46+TO_RPI_IT!T46+TO_RPI_PPR!T46+TO_RPI_PIR!T46</f>
        <v>136.46190885640581</v>
      </c>
      <c r="U46" s="10">
        <f>TO_RPI_RO!U46+TO_RPI_BKFLOW!U46+TO_RPI_PT!U46+TO_RPI_IT!U46+TO_RPI_PPR!U46+TO_RPI_PIR!U46</f>
        <v>115.951418744626</v>
      </c>
      <c r="V46" s="10">
        <f>TO_RPI_RO!V46+TO_RPI_BKFLOW!V46+TO_RPI_PT!V46+TO_RPI_IT!V46+TO_RPI_PPR!V46+TO_RPI_PIR!V46</f>
        <v>103.118056749785</v>
      </c>
      <c r="W46" s="10">
        <f>TO_RPI_RO!W46+TO_RPI_BKFLOW!W46+TO_RPI_PT!W46+TO_RPI_IT!W46+TO_RPI_PPR!W46+TO_RPI_PIR!W46</f>
        <v>137.32863284608769</v>
      </c>
      <c r="X46" s="10">
        <f>TO_RPI_RO!X46+TO_RPI_BKFLOW!X46+TO_RPI_PT!X46+TO_RPI_IT!X46+TO_RPI_PPR!X46+TO_RPI_PIR!X46</f>
        <v>53.856233877901971</v>
      </c>
    </row>
    <row r="47" spans="1:24" ht="11.25" customHeight="1" x14ac:dyDescent="0.2">
      <c r="A47" s="41" t="s">
        <v>81</v>
      </c>
      <c r="B47" s="9" t="s">
        <v>82</v>
      </c>
      <c r="C47" s="10">
        <f>TO_RPI_RO!C47+TO_RPI_BKFLOW!C47+TO_RPI_PT!C47+TO_RPI_IT!C47+TO_RPI_PPR!C47+TO_RPI_PIR!C47</f>
        <v>256.36285468615648</v>
      </c>
      <c r="D47" s="10">
        <f>TO_RPI_RO!D47+TO_RPI_BKFLOW!D47+TO_RPI_PT!D47+TO_RPI_IT!D47+TO_RPI_PPR!D47+TO_RPI_PIR!D47</f>
        <v>417.66981943250215</v>
      </c>
      <c r="E47" s="10">
        <f>TO_RPI_RO!E47+TO_RPI_BKFLOW!E47+TO_RPI_PT!E47+TO_RPI_IT!E47+TO_RPI_PPR!E47+TO_RPI_PIR!E47</f>
        <v>385.02441960447123</v>
      </c>
      <c r="F47" s="10">
        <f>TO_RPI_RO!F47+TO_RPI_BKFLOW!F47+TO_RPI_PT!F47+TO_RPI_IT!F47+TO_RPI_PPR!F47+TO_RPI_PIR!F47</f>
        <v>365.82115219260527</v>
      </c>
      <c r="G47" s="10">
        <f>TO_RPI_RO!G47+TO_RPI_BKFLOW!G47+TO_RPI_PT!G47+TO_RPI_IT!G47+TO_RPI_PPR!G47+TO_RPI_PIR!G47</f>
        <v>405.08693035253651</v>
      </c>
      <c r="H47" s="10">
        <f>TO_RPI_RO!H47+TO_RPI_BKFLOW!H47+TO_RPI_PT!H47+TO_RPI_IT!H47+TO_RPI_PPR!H47+TO_RPI_PIR!H47</f>
        <v>372.44961306964746</v>
      </c>
      <c r="I47" s="10">
        <f>TO_RPI_RO!I47+TO_RPI_BKFLOW!I47+TO_RPI_PT!I47+TO_RPI_IT!I47+TO_RPI_PPR!I47+TO_RPI_PIR!I47</f>
        <v>327.33327601031806</v>
      </c>
      <c r="J47" s="10">
        <f>TO_RPI_RO!J47+TO_RPI_BKFLOW!J47+TO_RPI_PT!J47+TO_RPI_IT!J47+TO_RPI_PPR!J47+TO_RPI_PIR!J47</f>
        <v>278.51814273430779</v>
      </c>
      <c r="K47" s="10">
        <f>TO_RPI_RO!K47+TO_RPI_BKFLOW!K47+TO_RPI_PT!K47+TO_RPI_IT!K47+TO_RPI_PPR!K47+TO_RPI_PIR!K47</f>
        <v>284.10713671539122</v>
      </c>
      <c r="L47" s="10">
        <f>TO_RPI_RO!L47+TO_RPI_BKFLOW!L47+TO_RPI_PT!L47+TO_RPI_IT!L47+TO_RPI_PPR!L47+TO_RPI_PIR!L47</f>
        <v>299.9426483233018</v>
      </c>
      <c r="M47" s="10">
        <f>TO_RPI_RO!M47+TO_RPI_BKFLOW!M47+TO_RPI_PT!M47+TO_RPI_IT!M47+TO_RPI_PPR!M47+TO_RPI_PIR!M47</f>
        <v>242.18976784178849</v>
      </c>
      <c r="N47" s="10">
        <f>TO_RPI_RO!N47+TO_RPI_BKFLOW!N47+TO_RPI_PT!N47+TO_RPI_IT!N47+TO_RPI_PPR!N47+TO_RPI_PIR!N47</f>
        <v>188.16276870163369</v>
      </c>
      <c r="O47" s="10">
        <f>TO_RPI_RO!O47+TO_RPI_BKFLOW!O47+TO_RPI_PT!O47+TO_RPI_IT!O47+TO_RPI_PPR!O47+TO_RPI_PIR!O47</f>
        <v>151.8343078245916</v>
      </c>
      <c r="P47" s="10">
        <f>TO_RPI_RO!P47+TO_RPI_BKFLOW!P47+TO_RPI_PT!P47+TO_RPI_IT!P47+TO_RPI_PPR!P47+TO_RPI_PIR!P47</f>
        <v>107.12235597592429</v>
      </c>
      <c r="Q47" s="10">
        <f>TO_RPI_RO!Q47+TO_RPI_BKFLOW!Q47+TO_RPI_PT!Q47+TO_RPI_IT!Q47+TO_RPI_PPR!Q47+TO_RPI_PIR!Q47</f>
        <v>108.9853826311264</v>
      </c>
      <c r="R47" s="10">
        <f>TO_RPI_RO!R47+TO_RPI_BKFLOW!R47+TO_RPI_PT!R47+TO_RPI_IT!R47+TO_RPI_PPR!R47+TO_RPI_PIR!R47</f>
        <v>155.5603611349957</v>
      </c>
      <c r="S47" s="10">
        <f>TO_RPI_RO!S47+TO_RPI_BKFLOW!S47+TO_RPI_PT!S47+TO_RPI_IT!S47+TO_RPI_PPR!S47+TO_RPI_PIR!S47</f>
        <v>152.76586414445401</v>
      </c>
      <c r="T47" s="10">
        <f>TO_RPI_RO!T47+TO_RPI_BKFLOW!T47+TO_RPI_PT!T47+TO_RPI_IT!T47+TO_RPI_PPR!T47+TO_RPI_PIR!T47</f>
        <v>182.55141874462589</v>
      </c>
      <c r="U47" s="10">
        <f>TO_RPI_RO!U47+TO_RPI_BKFLOW!U47+TO_RPI_PT!U47+TO_RPI_IT!U47+TO_RPI_PPR!U47+TO_RPI_PIR!U47</f>
        <v>122.5312123817713</v>
      </c>
      <c r="V47" s="10">
        <f>TO_RPI_RO!V47+TO_RPI_BKFLOW!V47+TO_RPI_PT!V47+TO_RPI_IT!V47+TO_RPI_PPR!V47+TO_RPI_PIR!V47</f>
        <v>158.98546861564921</v>
      </c>
      <c r="W47" s="10">
        <f>TO_RPI_RO!W47+TO_RPI_BKFLOW!W47+TO_RPI_PT!W47+TO_RPI_IT!W47+TO_RPI_PPR!W47+TO_RPI_PIR!W47</f>
        <v>176.5256233877902</v>
      </c>
      <c r="X47" s="10">
        <f>TO_RPI_RO!X47+TO_RPI_BKFLOW!X47+TO_RPI_PT!X47+TO_RPI_IT!X47+TO_RPI_PPR!X47+TO_RPI_PIR!X47</f>
        <v>61.769561478933788</v>
      </c>
    </row>
    <row r="48" spans="1:24" ht="11.25" customHeight="1" x14ac:dyDescent="0.2">
      <c r="A48" s="41" t="s">
        <v>83</v>
      </c>
      <c r="B48" s="9" t="s">
        <v>84</v>
      </c>
      <c r="C48" s="10">
        <f>TO_RPI_RO!C48+TO_RPI_BKFLOW!C48+TO_RPI_PT!C48+TO_RPI_IT!C48+TO_RPI_PPR!C48+TO_RPI_PIR!C48</f>
        <v>0</v>
      </c>
      <c r="D48" s="10">
        <f>TO_RPI_RO!D48+TO_RPI_BKFLOW!D48+TO_RPI_PT!D48+TO_RPI_IT!D48+TO_RPI_PPR!D48+TO_RPI_PIR!D48</f>
        <v>0</v>
      </c>
      <c r="E48" s="10">
        <f>TO_RPI_RO!E48+TO_RPI_BKFLOW!E48+TO_RPI_PT!E48+TO_RPI_IT!E48+TO_RPI_PPR!E48+TO_RPI_PIR!E48</f>
        <v>0</v>
      </c>
      <c r="F48" s="10">
        <f>TO_RPI_RO!F48+TO_RPI_BKFLOW!F48+TO_RPI_PT!F48+TO_RPI_IT!F48+TO_RPI_PPR!F48+TO_RPI_PIR!F48</f>
        <v>0</v>
      </c>
      <c r="G48" s="10">
        <f>TO_RPI_RO!G48+TO_RPI_BKFLOW!G48+TO_RPI_PT!G48+TO_RPI_IT!G48+TO_RPI_PPR!G48+TO_RPI_PIR!G48</f>
        <v>0</v>
      </c>
      <c r="H48" s="10">
        <f>TO_RPI_RO!H48+TO_RPI_BKFLOW!H48+TO_RPI_PT!H48+TO_RPI_IT!H48+TO_RPI_PPR!H48+TO_RPI_PIR!H48</f>
        <v>0</v>
      </c>
      <c r="I48" s="10">
        <f>TO_RPI_RO!I48+TO_RPI_BKFLOW!I48+TO_RPI_PT!I48+TO_RPI_IT!I48+TO_RPI_PPR!I48+TO_RPI_PIR!I48</f>
        <v>0</v>
      </c>
      <c r="J48" s="10">
        <f>TO_RPI_RO!J48+TO_RPI_BKFLOW!J48+TO_RPI_PT!J48+TO_RPI_IT!J48+TO_RPI_PPR!J48+TO_RPI_PIR!J48</f>
        <v>0</v>
      </c>
      <c r="K48" s="10">
        <f>TO_RPI_RO!K48+TO_RPI_BKFLOW!K48+TO_RPI_PT!K48+TO_RPI_IT!K48+TO_RPI_PPR!K48+TO_RPI_PIR!K48</f>
        <v>0</v>
      </c>
      <c r="L48" s="10">
        <f>TO_RPI_RO!L48+TO_RPI_BKFLOW!L48+TO_RPI_PT!L48+TO_RPI_IT!L48+TO_RPI_PPR!L48+TO_RPI_PIR!L48</f>
        <v>0</v>
      </c>
      <c r="M48" s="10">
        <f>TO_RPI_RO!M48+TO_RPI_BKFLOW!M48+TO_RPI_PT!M48+TO_RPI_IT!M48+TO_RPI_PPR!M48+TO_RPI_PIR!M48</f>
        <v>0</v>
      </c>
      <c r="N48" s="10">
        <f>TO_RPI_RO!N48+TO_RPI_BKFLOW!N48+TO_RPI_PT!N48+TO_RPI_IT!N48+TO_RPI_PPR!N48+TO_RPI_PIR!N48</f>
        <v>0</v>
      </c>
      <c r="O48" s="10">
        <f>TO_RPI_RO!O48+TO_RPI_BKFLOW!O48+TO_RPI_PT!O48+TO_RPI_IT!O48+TO_RPI_PPR!O48+TO_RPI_PIR!O48</f>
        <v>0</v>
      </c>
      <c r="P48" s="10">
        <f>TO_RPI_RO!P48+TO_RPI_BKFLOW!P48+TO_RPI_PT!P48+TO_RPI_IT!P48+TO_RPI_PPR!P48+TO_RPI_PIR!P48</f>
        <v>0</v>
      </c>
      <c r="Q48" s="10">
        <f>TO_RPI_RO!Q48+TO_RPI_BKFLOW!Q48+TO_RPI_PT!Q48+TO_RPI_IT!Q48+TO_RPI_PPR!Q48+TO_RPI_PIR!Q48</f>
        <v>0</v>
      </c>
      <c r="R48" s="10">
        <f>TO_RPI_RO!R48+TO_RPI_BKFLOW!R48+TO_RPI_PT!R48+TO_RPI_IT!R48+TO_RPI_PPR!R48+TO_RPI_PIR!R48</f>
        <v>0</v>
      </c>
      <c r="S48" s="10">
        <f>TO_RPI_RO!S48+TO_RPI_BKFLOW!S48+TO_RPI_PT!S48+TO_RPI_IT!S48+TO_RPI_PPR!S48+TO_RPI_PIR!S48</f>
        <v>0</v>
      </c>
      <c r="T48" s="10">
        <f>TO_RPI_RO!T48+TO_RPI_BKFLOW!T48+TO_RPI_PT!T48+TO_RPI_IT!T48+TO_RPI_PPR!T48+TO_RPI_PIR!T48</f>
        <v>0</v>
      </c>
      <c r="U48" s="10">
        <f>TO_RPI_RO!U48+TO_RPI_BKFLOW!U48+TO_RPI_PT!U48+TO_RPI_IT!U48+TO_RPI_PPR!U48+TO_RPI_PIR!U48</f>
        <v>0</v>
      </c>
      <c r="V48" s="10">
        <f>TO_RPI_RO!V48+TO_RPI_BKFLOW!V48+TO_RPI_PT!V48+TO_RPI_IT!V48+TO_RPI_PPR!V48+TO_RPI_PIR!V48</f>
        <v>0</v>
      </c>
      <c r="W48" s="10">
        <f>TO_RPI_RO!W48+TO_RPI_BKFLOW!W48+TO_RPI_PT!W48+TO_RPI_IT!W48+TO_RPI_PPR!W48+TO_RPI_PIR!W48</f>
        <v>0</v>
      </c>
      <c r="X48" s="10">
        <f>TO_RPI_RO!X48+TO_RPI_BKFLOW!X48+TO_RPI_PT!X48+TO_RPI_IT!X48+TO_RPI_PPR!X48+TO_RPI_PIR!X48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TO_RPI_RO!C49+TO_RPI_BKFLOW!C49+TO_RPI_PT!C49+TO_RPI_IT!C49+TO_RPI_PPR!C49+TO_RPI_PIR!C49</f>
        <v>14.402407566638001</v>
      </c>
      <c r="D49" s="10">
        <f>TO_RPI_RO!D49+TO_RPI_BKFLOW!D49+TO_RPI_PT!D49+TO_RPI_IT!D49+TO_RPI_PPR!D49+TO_RPI_PIR!D49</f>
        <v>19.203181427343083</v>
      </c>
      <c r="E49" s="10">
        <f>TO_RPI_RO!E49+TO_RPI_BKFLOW!E49+TO_RPI_PT!E49+TO_RPI_IT!E49+TO_RPI_PPR!E49+TO_RPI_PIR!E49</f>
        <v>22.083748925193468</v>
      </c>
      <c r="F49" s="10">
        <f>TO_RPI_RO!F49+TO_RPI_BKFLOW!F49+TO_RPI_PT!F49+TO_RPI_IT!F49+TO_RPI_PPR!F49+TO_RPI_PIR!F49</f>
        <v>15.362510748065343</v>
      </c>
      <c r="G49" s="10">
        <f>TO_RPI_RO!G49+TO_RPI_BKFLOW!G49+TO_RPI_PT!G49+TO_RPI_IT!G49+TO_RPI_PPR!G49+TO_RPI_PIR!G49</f>
        <v>20.158383490971623</v>
      </c>
      <c r="H49" s="10">
        <f>TO_RPI_RO!H49+TO_RPI_BKFLOW!H49+TO_RPI_PT!H49+TO_RPI_IT!H49+TO_RPI_PPR!H49+TO_RPI_PIR!H49</f>
        <v>15.358727429062769</v>
      </c>
      <c r="I49" s="10">
        <f>TO_RPI_RO!I49+TO_RPI_BKFLOW!I49+TO_RPI_PT!I49+TO_RPI_IT!I49+TO_RPI_PPR!I49+TO_RPI_PIR!I49</f>
        <v>19.198452278589851</v>
      </c>
      <c r="J49" s="10">
        <f>TO_RPI_RO!J49+TO_RPI_BKFLOW!J49+TO_RPI_PT!J49+TO_RPI_IT!J49+TO_RPI_PPR!J49+TO_RPI_PIR!J49</f>
        <v>11.464574376612211</v>
      </c>
      <c r="K49" s="10">
        <f>TO_RPI_RO!K49+TO_RPI_BKFLOW!K49+TO_RPI_PT!K49+TO_RPI_IT!K49+TO_RPI_PPR!K49+TO_RPI_PIR!K49</f>
        <v>16.241530524505588</v>
      </c>
      <c r="L49" s="10">
        <f>TO_RPI_RO!L49+TO_RPI_BKFLOW!L49+TO_RPI_PT!L49+TO_RPI_IT!L49+TO_RPI_PPR!L49+TO_RPI_PIR!L49</f>
        <v>11.464574376612211</v>
      </c>
      <c r="M49" s="10">
        <f>TO_RPI_RO!M49+TO_RPI_BKFLOW!M49+TO_RPI_PT!M49+TO_RPI_IT!M49+TO_RPI_PPR!M49+TO_RPI_PIR!M49</f>
        <v>10.50920034393809</v>
      </c>
      <c r="N49" s="10">
        <f>TO_RPI_RO!N49+TO_RPI_BKFLOW!N49+TO_RPI_PT!N49+TO_RPI_IT!N49+TO_RPI_PPR!N49+TO_RPI_PIR!N49</f>
        <v>14.33078245915735</v>
      </c>
      <c r="O49" s="10">
        <f>TO_RPI_RO!O49+TO_RPI_BKFLOW!O49+TO_RPI_PT!O49+TO_RPI_IT!O49+TO_RPI_PPR!O49+TO_RPI_PIR!O49</f>
        <v>13.375408426483229</v>
      </c>
      <c r="P49" s="10">
        <f>TO_RPI_RO!P49+TO_RPI_BKFLOW!P49+TO_RPI_PT!P49+TO_RPI_IT!P49+TO_RPI_PPR!P49+TO_RPI_PIR!P49</f>
        <v>7.643078245915734</v>
      </c>
      <c r="Q49" s="10">
        <f>TO_RPI_RO!Q49+TO_RPI_BKFLOW!Q49+TO_RPI_PT!Q49+TO_RPI_IT!Q49+TO_RPI_PPR!Q49+TO_RPI_PIR!Q49</f>
        <v>8.5984522785898534</v>
      </c>
      <c r="R49" s="10">
        <f>TO_RPI_RO!R49+TO_RPI_BKFLOW!R49+TO_RPI_PT!R49+TO_RPI_IT!R49+TO_RPI_PPR!R49+TO_RPI_PIR!R49</f>
        <v>12.419948409286331</v>
      </c>
      <c r="S49" s="10">
        <f>TO_RPI_RO!S49+TO_RPI_BKFLOW!S49+TO_RPI_PT!S49+TO_RPI_IT!S49+TO_RPI_PPR!S49+TO_RPI_PIR!S49</f>
        <v>9.5538263112639719</v>
      </c>
      <c r="T49" s="10">
        <f>TO_RPI_RO!T49+TO_RPI_BKFLOW!T49+TO_RPI_PT!T49+TO_RPI_IT!T49+TO_RPI_PPR!T49+TO_RPI_PIR!T49</f>
        <v>9.4048151332760099</v>
      </c>
      <c r="U49" s="10">
        <f>TO_RPI_RO!U49+TO_RPI_BKFLOW!U49+TO_RPI_PT!U49+TO_RPI_IT!U49+TO_RPI_PPR!U49+TO_RPI_PIR!U49</f>
        <v>8.6233018056749788</v>
      </c>
      <c r="V49" s="10">
        <f>TO_RPI_RO!V49+TO_RPI_BKFLOW!V49+TO_RPI_PT!V49+TO_RPI_IT!V49+TO_RPI_PPR!V49+TO_RPI_PIR!V49</f>
        <v>7.4166809974204639</v>
      </c>
      <c r="W49" s="10">
        <f>TO_RPI_RO!W49+TO_RPI_BKFLOW!W49+TO_RPI_PT!W49+TO_RPI_IT!W49+TO_RPI_PPR!W49+TO_RPI_PIR!W49</f>
        <v>6.1832330180567494</v>
      </c>
      <c r="X49" s="10">
        <f>TO_RPI_RO!X49+TO_RPI_BKFLOW!X49+TO_RPI_PT!X49+TO_RPI_IT!X49+TO_RPI_PPR!X49+TO_RPI_PIR!X49</f>
        <v>2.483061049011178</v>
      </c>
    </row>
    <row r="50" spans="1:24" ht="11.25" customHeight="1" x14ac:dyDescent="0.2">
      <c r="A50" s="41" t="s">
        <v>87</v>
      </c>
      <c r="B50" s="9" t="s">
        <v>88</v>
      </c>
      <c r="C50" s="10">
        <f>TO_RPI_RO!C50+TO_RPI_BKFLOW!C50+TO_RPI_PT!C50+TO_RPI_IT!C50+TO_RPI_PPR!C50+TO_RPI_PIR!C50</f>
        <v>640.42708512467755</v>
      </c>
      <c r="D50" s="10">
        <f>TO_RPI_RO!D50+TO_RPI_BKFLOW!D50+TO_RPI_PT!D50+TO_RPI_IT!D50+TO_RPI_PPR!D50+TO_RPI_PIR!D50</f>
        <v>611.62226999140159</v>
      </c>
      <c r="E50" s="10">
        <f>TO_RPI_RO!E50+TO_RPI_BKFLOW!E50+TO_RPI_PT!E50+TO_RPI_IT!E50+TO_RPI_PPR!E50+TO_RPI_PIR!E50</f>
        <v>124.820894239037</v>
      </c>
      <c r="F50" s="10">
        <f>TO_RPI_RO!F50+TO_RPI_BKFLOW!F50+TO_RPI_PT!F50+TO_RPI_IT!F50+TO_RPI_PPR!F50+TO_RPI_PIR!F50</f>
        <v>354.29922613929489</v>
      </c>
      <c r="G50" s="10">
        <f>TO_RPI_RO!G50+TO_RPI_BKFLOW!G50+TO_RPI_PT!G50+TO_RPI_IT!G50+TO_RPI_PPR!G50+TO_RPI_PIR!G50</f>
        <v>109.71986242476351</v>
      </c>
      <c r="H50" s="10">
        <f>TO_RPI_RO!H50+TO_RPI_BKFLOW!H50+TO_RPI_PT!H50+TO_RPI_IT!H50+TO_RPI_PPR!H50+TO_RPI_PIR!H50</f>
        <v>102.40515907136719</v>
      </c>
      <c r="I50" s="10">
        <f>TO_RPI_RO!I50+TO_RPI_BKFLOW!I50+TO_RPI_PT!I50+TO_RPI_IT!I50+TO_RPI_PPR!I50+TO_RPI_PIR!I50</f>
        <v>707.43172828890795</v>
      </c>
      <c r="J50" s="10">
        <f>TO_RPI_RO!J50+TO_RPI_BKFLOW!J50+TO_RPI_PT!J50+TO_RPI_IT!J50+TO_RPI_PPR!J50+TO_RPI_PIR!J50</f>
        <v>730.42063628546862</v>
      </c>
      <c r="K50" s="10">
        <f>TO_RPI_RO!K50+TO_RPI_BKFLOW!K50+TO_RPI_PT!K50+TO_RPI_IT!K50+TO_RPI_PPR!K50+TO_RPI_PIR!K50</f>
        <v>617.56595012897674</v>
      </c>
      <c r="L50" s="10">
        <f>TO_RPI_RO!L50+TO_RPI_BKFLOW!L50+TO_RPI_PT!L50+TO_RPI_IT!L50+TO_RPI_PPR!L50+TO_RPI_PIR!L50</f>
        <v>911.19707652622515</v>
      </c>
      <c r="M50" s="10">
        <f>TO_RPI_RO!M50+TO_RPI_BKFLOW!M50+TO_RPI_PT!M50+TO_RPI_IT!M50+TO_RPI_PPR!M50+TO_RPI_PIR!M50</f>
        <v>726.24084264832334</v>
      </c>
      <c r="N50" s="10">
        <f>TO_RPI_RO!N50+TO_RPI_BKFLOW!N50+TO_RPI_PT!N50+TO_RPI_IT!N50+TO_RPI_PPR!N50+TO_RPI_PIR!N50</f>
        <v>400.21616509028371</v>
      </c>
      <c r="O50" s="10">
        <f>TO_RPI_RO!O50+TO_RPI_BKFLOW!O50+TO_RPI_PT!O50+TO_RPI_IT!O50+TO_RPI_PPR!O50+TO_RPI_PIR!O50</f>
        <v>521.43043852106621</v>
      </c>
      <c r="P50" s="10">
        <f>TO_RPI_RO!P50+TO_RPI_BKFLOW!P50+TO_RPI_PT!P50+TO_RPI_IT!P50+TO_RPI_PPR!P50+TO_RPI_PIR!P50</f>
        <v>1177.659587274291</v>
      </c>
      <c r="Q50" s="10">
        <f>TO_RPI_RO!Q50+TO_RPI_BKFLOW!Q50+TO_RPI_PT!Q50+TO_RPI_IT!Q50+TO_RPI_PPR!Q50+TO_RPI_PIR!Q50</f>
        <v>828.64600171969039</v>
      </c>
      <c r="R50" s="10">
        <f>TO_RPI_RO!R50+TO_RPI_BKFLOW!R50+TO_RPI_PT!R50+TO_RPI_IT!R50+TO_RPI_PPR!R50+TO_RPI_PIR!R50</f>
        <v>973.89415305245041</v>
      </c>
      <c r="S50" s="10">
        <f>TO_RPI_RO!S50+TO_RPI_BKFLOW!S50+TO_RPI_PT!S50+TO_RPI_IT!S50+TO_RPI_PPR!S50+TO_RPI_PIR!S50</f>
        <v>1019.871969045572</v>
      </c>
      <c r="T50" s="10">
        <f>TO_RPI_RO!T50+TO_RPI_BKFLOW!T50+TO_RPI_PT!T50+TO_RPI_IT!T50+TO_RPI_PPR!T50+TO_RPI_PIR!T50</f>
        <v>926.30920034393807</v>
      </c>
      <c r="U50" s="10">
        <f>TO_RPI_RO!U50+TO_RPI_BKFLOW!U50+TO_RPI_PT!U50+TO_RPI_IT!U50+TO_RPI_PPR!U50+TO_RPI_PIR!U50</f>
        <v>809.48684436801375</v>
      </c>
      <c r="V50" s="10">
        <f>TO_RPI_RO!V50+TO_RPI_BKFLOW!V50+TO_RPI_PT!V50+TO_RPI_IT!V50+TO_RPI_PPR!V50+TO_RPI_PIR!V50</f>
        <v>761.44522785898539</v>
      </c>
      <c r="W50" s="10">
        <f>TO_RPI_RO!W50+TO_RPI_BKFLOW!W50+TO_RPI_PT!W50+TO_RPI_IT!W50+TO_RPI_PPR!W50+TO_RPI_PIR!W50</f>
        <v>718.99509888220121</v>
      </c>
      <c r="X50" s="10">
        <f>TO_RPI_RO!X50+TO_RPI_BKFLOW!X50+TO_RPI_PT!X50+TO_RPI_IT!X50+TO_RPI_PPR!X50+TO_RPI_PIR!X50</f>
        <v>597.22175408426483</v>
      </c>
    </row>
    <row r="51" spans="1:24" ht="11.25" customHeight="1" x14ac:dyDescent="0.2">
      <c r="A51" s="35" t="s">
        <v>89</v>
      </c>
      <c r="B51" s="36" t="s">
        <v>90</v>
      </c>
      <c r="C51" s="37">
        <f>TO_RPI_RO!C51+TO_RPI_BKFLOW!C51+TO_RPI_PT!C51+TO_RPI_IT!C51+TO_RPI_PPR!C51+TO_RPI_PIR!C51</f>
        <v>0</v>
      </c>
      <c r="D51" s="37">
        <f>TO_RPI_RO!D51+TO_RPI_BKFLOW!D51+TO_RPI_PT!D51+TO_RPI_IT!D51+TO_RPI_PPR!D51+TO_RPI_PIR!D51</f>
        <v>0</v>
      </c>
      <c r="E51" s="37">
        <f>TO_RPI_RO!E51+TO_RPI_BKFLOW!E51+TO_RPI_PT!E51+TO_RPI_IT!E51+TO_RPI_PPR!E51+TO_RPI_PIR!E51</f>
        <v>0</v>
      </c>
      <c r="F51" s="37">
        <f>TO_RPI_RO!F51+TO_RPI_BKFLOW!F51+TO_RPI_PT!F51+TO_RPI_IT!F51+TO_RPI_PPR!F51+TO_RPI_PIR!F51</f>
        <v>0</v>
      </c>
      <c r="G51" s="37">
        <f>TO_RPI_RO!G51+TO_RPI_BKFLOW!G51+TO_RPI_PT!G51+TO_RPI_IT!G51+TO_RPI_PPR!G51+TO_RPI_PIR!G51</f>
        <v>0</v>
      </c>
      <c r="H51" s="37">
        <f>TO_RPI_RO!H51+TO_RPI_BKFLOW!H51+TO_RPI_PT!H51+TO_RPI_IT!H51+TO_RPI_PPR!H51+TO_RPI_PIR!H51</f>
        <v>0</v>
      </c>
      <c r="I51" s="37">
        <f>TO_RPI_RO!I51+TO_RPI_BKFLOW!I51+TO_RPI_PT!I51+TO_RPI_IT!I51+TO_RPI_PPR!I51+TO_RPI_PIR!I51</f>
        <v>0</v>
      </c>
      <c r="J51" s="37">
        <f>TO_RPI_RO!J51+TO_RPI_BKFLOW!J51+TO_RPI_PT!J51+TO_RPI_IT!J51+TO_RPI_PPR!J51+TO_RPI_PIR!J51</f>
        <v>0</v>
      </c>
      <c r="K51" s="37">
        <f>TO_RPI_RO!K51+TO_RPI_BKFLOW!K51+TO_RPI_PT!K51+TO_RPI_IT!K51+TO_RPI_PPR!K51+TO_RPI_PIR!K51</f>
        <v>0</v>
      </c>
      <c r="L51" s="37">
        <f>TO_RPI_RO!L51+TO_RPI_BKFLOW!L51+TO_RPI_PT!L51+TO_RPI_IT!L51+TO_RPI_PPR!L51+TO_RPI_PIR!L51</f>
        <v>0</v>
      </c>
      <c r="M51" s="37">
        <f>TO_RPI_RO!M51+TO_RPI_BKFLOW!M51+TO_RPI_PT!M51+TO_RPI_IT!M51+TO_RPI_PPR!M51+TO_RPI_PIR!M51</f>
        <v>0</v>
      </c>
      <c r="N51" s="37">
        <f>TO_RPI_RO!N51+TO_RPI_BKFLOW!N51+TO_RPI_PT!N51+TO_RPI_IT!N51+TO_RPI_PPR!N51+TO_RPI_PIR!N51</f>
        <v>0</v>
      </c>
      <c r="O51" s="37">
        <f>TO_RPI_RO!O51+TO_RPI_BKFLOW!O51+TO_RPI_PT!O51+TO_RPI_IT!O51+TO_RPI_PPR!O51+TO_RPI_PIR!O51</f>
        <v>0</v>
      </c>
      <c r="P51" s="37">
        <f>TO_RPI_RO!P51+TO_RPI_BKFLOW!P51+TO_RPI_PT!P51+TO_RPI_IT!P51+TO_RPI_PPR!P51+TO_RPI_PIR!P51</f>
        <v>0</v>
      </c>
      <c r="Q51" s="37">
        <f>TO_RPI_RO!Q51+TO_RPI_BKFLOW!Q51+TO_RPI_PT!Q51+TO_RPI_IT!Q51+TO_RPI_PPR!Q51+TO_RPI_PIR!Q51</f>
        <v>0</v>
      </c>
      <c r="R51" s="37">
        <f>TO_RPI_RO!R51+TO_RPI_BKFLOW!R51+TO_RPI_PT!R51+TO_RPI_IT!R51+TO_RPI_PPR!R51+TO_RPI_PIR!R51</f>
        <v>0</v>
      </c>
      <c r="S51" s="37">
        <f>TO_RPI_RO!S51+TO_RPI_BKFLOW!S51+TO_RPI_PT!S51+TO_RPI_IT!S51+TO_RPI_PPR!S51+TO_RPI_PIR!S51</f>
        <v>0</v>
      </c>
      <c r="T51" s="37">
        <f>TO_RPI_RO!T51+TO_RPI_BKFLOW!T51+TO_RPI_PT!T51+TO_RPI_IT!T51+TO_RPI_PPR!T51+TO_RPI_PIR!T51</f>
        <v>0</v>
      </c>
      <c r="U51" s="37">
        <f>TO_RPI_RO!U51+TO_RPI_BKFLOW!U51+TO_RPI_PT!U51+TO_RPI_IT!U51+TO_RPI_PPR!U51+TO_RPI_PIR!U51</f>
        <v>0</v>
      </c>
      <c r="V51" s="37">
        <f>TO_RPI_RO!V51+TO_RPI_BKFLOW!V51+TO_RPI_PT!V51+TO_RPI_IT!V51+TO_RPI_PPR!V51+TO_RPI_PIR!V51</f>
        <v>0</v>
      </c>
      <c r="W51" s="37">
        <f>TO_RPI_RO!W51+TO_RPI_BKFLOW!W51+TO_RPI_PT!W51+TO_RPI_IT!W51+TO_RPI_PPR!W51+TO_RPI_PIR!W51</f>
        <v>0</v>
      </c>
      <c r="X51" s="37">
        <f>TO_RPI_RO!X51+TO_RPI_BKFLOW!X51+TO_RPI_PT!X51+TO_RPI_IT!X51+TO_RPI_PPR!X51+TO_RPI_PIR!X51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TO_RPI_RO!C53+TO_RPI_BKFLOW!C53+TO_RPI_PT!C53+TO_RPI_IT!C53+TO_RPI_PPR!C53+TO_RPI_PIR!C53</f>
        <v>0</v>
      </c>
      <c r="D53" s="10">
        <f>TO_RPI_RO!D53+TO_RPI_BKFLOW!D53+TO_RPI_PT!D53+TO_RPI_IT!D53+TO_RPI_PPR!D53+TO_RPI_PIR!D53</f>
        <v>0</v>
      </c>
      <c r="E53" s="10">
        <f>TO_RPI_RO!E53+TO_RPI_BKFLOW!E53+TO_RPI_PT!E53+TO_RPI_IT!E53+TO_RPI_PPR!E53+TO_RPI_PIR!E53</f>
        <v>0</v>
      </c>
      <c r="F53" s="10">
        <f>TO_RPI_RO!F53+TO_RPI_BKFLOW!F53+TO_RPI_PT!F53+TO_RPI_IT!F53+TO_RPI_PPR!F53+TO_RPI_PIR!F53</f>
        <v>0</v>
      </c>
      <c r="G53" s="10">
        <f>TO_RPI_RO!G53+TO_RPI_BKFLOW!G53+TO_RPI_PT!G53+TO_RPI_IT!G53+TO_RPI_PPR!G53+TO_RPI_PIR!G53</f>
        <v>0</v>
      </c>
      <c r="H53" s="10">
        <f>TO_RPI_RO!H53+TO_RPI_BKFLOW!H53+TO_RPI_PT!H53+TO_RPI_IT!H53+TO_RPI_PPR!H53+TO_RPI_PIR!H53</f>
        <v>0</v>
      </c>
      <c r="I53" s="10">
        <f>TO_RPI_RO!I53+TO_RPI_BKFLOW!I53+TO_RPI_PT!I53+TO_RPI_IT!I53+TO_RPI_PPR!I53+TO_RPI_PIR!I53</f>
        <v>0</v>
      </c>
      <c r="J53" s="10">
        <f>TO_RPI_RO!J53+TO_RPI_BKFLOW!J53+TO_RPI_PT!J53+TO_RPI_IT!J53+TO_RPI_PPR!J53+TO_RPI_PIR!J53</f>
        <v>0</v>
      </c>
      <c r="K53" s="10">
        <f>TO_RPI_RO!K53+TO_RPI_BKFLOW!K53+TO_RPI_PT!K53+TO_RPI_IT!K53+TO_RPI_PPR!K53+TO_RPI_PIR!K53</f>
        <v>0</v>
      </c>
      <c r="L53" s="10">
        <f>TO_RPI_RO!L53+TO_RPI_BKFLOW!L53+TO_RPI_PT!L53+TO_RPI_IT!L53+TO_RPI_PPR!L53+TO_RPI_PIR!L53</f>
        <v>0</v>
      </c>
      <c r="M53" s="10">
        <f>TO_RPI_RO!M53+TO_RPI_BKFLOW!M53+TO_RPI_PT!M53+TO_RPI_IT!M53+TO_RPI_PPR!M53+TO_RPI_PIR!M53</f>
        <v>0</v>
      </c>
      <c r="N53" s="10">
        <f>TO_RPI_RO!N53+TO_RPI_BKFLOW!N53+TO_RPI_PT!N53+TO_RPI_IT!N53+TO_RPI_PPR!N53+TO_RPI_PIR!N53</f>
        <v>0</v>
      </c>
      <c r="O53" s="10">
        <f>TO_RPI_RO!O53+TO_RPI_BKFLOW!O53+TO_RPI_PT!O53+TO_RPI_IT!O53+TO_RPI_PPR!O53+TO_RPI_PIR!O53</f>
        <v>0</v>
      </c>
      <c r="P53" s="10">
        <f>TO_RPI_RO!P53+TO_RPI_BKFLOW!P53+TO_RPI_PT!P53+TO_RPI_IT!P53+TO_RPI_PPR!P53+TO_RPI_PIR!P53</f>
        <v>0</v>
      </c>
      <c r="Q53" s="10">
        <f>TO_RPI_RO!Q53+TO_RPI_BKFLOW!Q53+TO_RPI_PT!Q53+TO_RPI_IT!Q53+TO_RPI_PPR!Q53+TO_RPI_PIR!Q53</f>
        <v>0</v>
      </c>
      <c r="R53" s="10">
        <f>TO_RPI_RO!R53+TO_RPI_BKFLOW!R53+TO_RPI_PT!R53+TO_RPI_IT!R53+TO_RPI_PPR!R53+TO_RPI_PIR!R53</f>
        <v>0</v>
      </c>
      <c r="S53" s="10">
        <f>TO_RPI_RO!S53+TO_RPI_BKFLOW!S53+TO_RPI_PT!S53+TO_RPI_IT!S53+TO_RPI_PPR!S53+TO_RPI_PIR!S53</f>
        <v>0</v>
      </c>
      <c r="T53" s="10">
        <f>TO_RPI_RO!T53+TO_RPI_BKFLOW!T53+TO_RPI_PT!T53+TO_RPI_IT!T53+TO_RPI_PPR!T53+TO_RPI_PIR!T53</f>
        <v>0</v>
      </c>
      <c r="U53" s="10">
        <f>TO_RPI_RO!U53+TO_RPI_BKFLOW!U53+TO_RPI_PT!U53+TO_RPI_IT!U53+TO_RPI_PPR!U53+TO_RPI_PIR!U53</f>
        <v>0</v>
      </c>
      <c r="V53" s="10">
        <f>TO_RPI_RO!V53+TO_RPI_BKFLOW!V53+TO_RPI_PT!V53+TO_RPI_IT!V53+TO_RPI_PPR!V53+TO_RPI_PIR!V53</f>
        <v>0</v>
      </c>
      <c r="W53" s="10">
        <f>TO_RPI_RO!W53+TO_RPI_BKFLOW!W53+TO_RPI_PT!W53+TO_RPI_IT!W53+TO_RPI_PPR!W53+TO_RPI_PIR!W53</f>
        <v>0</v>
      </c>
      <c r="X53" s="10">
        <f>TO_RPI_RO!X53+TO_RPI_BKFLOW!X53+TO_RPI_PT!X53+TO_RPI_IT!X53+TO_RPI_PPR!X53+TO_RPI_PIR!X53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TO_RPI_RO!C54+TO_RPI_BKFLOW!C54+TO_RPI_PT!C54+TO_RPI_IT!C54+TO_RPI_PPR!C54+TO_RPI_PIR!C54</f>
        <v>0</v>
      </c>
      <c r="D54" s="10">
        <f>TO_RPI_RO!D54+TO_RPI_BKFLOW!D54+TO_RPI_PT!D54+TO_RPI_IT!D54+TO_RPI_PPR!D54+TO_RPI_PIR!D54</f>
        <v>0</v>
      </c>
      <c r="E54" s="10">
        <f>TO_RPI_RO!E54+TO_RPI_BKFLOW!E54+TO_RPI_PT!E54+TO_RPI_IT!E54+TO_RPI_PPR!E54+TO_RPI_PIR!E54</f>
        <v>0</v>
      </c>
      <c r="F54" s="10">
        <f>TO_RPI_RO!F54+TO_RPI_BKFLOW!F54+TO_RPI_PT!F54+TO_RPI_IT!F54+TO_RPI_PPR!F54+TO_RPI_PIR!F54</f>
        <v>0</v>
      </c>
      <c r="G54" s="10">
        <f>TO_RPI_RO!G54+TO_RPI_BKFLOW!G54+TO_RPI_PT!G54+TO_RPI_IT!G54+TO_RPI_PPR!G54+TO_RPI_PIR!G54</f>
        <v>0</v>
      </c>
      <c r="H54" s="10">
        <f>TO_RPI_RO!H54+TO_RPI_BKFLOW!H54+TO_RPI_PT!H54+TO_RPI_IT!H54+TO_RPI_PPR!H54+TO_RPI_PIR!H54</f>
        <v>0</v>
      </c>
      <c r="I54" s="10">
        <f>TO_RPI_RO!I54+TO_RPI_BKFLOW!I54+TO_RPI_PT!I54+TO_RPI_IT!I54+TO_RPI_PPR!I54+TO_RPI_PIR!I54</f>
        <v>0</v>
      </c>
      <c r="J54" s="10">
        <f>TO_RPI_RO!J54+TO_RPI_BKFLOW!J54+TO_RPI_PT!J54+TO_RPI_IT!J54+TO_RPI_PPR!J54+TO_RPI_PIR!J54</f>
        <v>0</v>
      </c>
      <c r="K54" s="10">
        <f>TO_RPI_RO!K54+TO_RPI_BKFLOW!K54+TO_RPI_PT!K54+TO_RPI_IT!K54+TO_RPI_PPR!K54+TO_RPI_PIR!K54</f>
        <v>0</v>
      </c>
      <c r="L54" s="10">
        <f>TO_RPI_RO!L54+TO_RPI_BKFLOW!L54+TO_RPI_PT!L54+TO_RPI_IT!L54+TO_RPI_PPR!L54+TO_RPI_PIR!L54</f>
        <v>0</v>
      </c>
      <c r="M54" s="10">
        <f>TO_RPI_RO!M54+TO_RPI_BKFLOW!M54+TO_RPI_PT!M54+TO_RPI_IT!M54+TO_RPI_PPR!M54+TO_RPI_PIR!M54</f>
        <v>0</v>
      </c>
      <c r="N54" s="10">
        <f>TO_RPI_RO!N54+TO_RPI_BKFLOW!N54+TO_RPI_PT!N54+TO_RPI_IT!N54+TO_RPI_PPR!N54+TO_RPI_PIR!N54</f>
        <v>0</v>
      </c>
      <c r="O54" s="10">
        <f>TO_RPI_RO!O54+TO_RPI_BKFLOW!O54+TO_RPI_PT!O54+TO_RPI_IT!O54+TO_RPI_PPR!O54+TO_RPI_PIR!O54</f>
        <v>0</v>
      </c>
      <c r="P54" s="10">
        <f>TO_RPI_RO!P54+TO_RPI_BKFLOW!P54+TO_RPI_PT!P54+TO_RPI_IT!P54+TO_RPI_PPR!P54+TO_RPI_PIR!P54</f>
        <v>0</v>
      </c>
      <c r="Q54" s="10">
        <f>TO_RPI_RO!Q54+TO_RPI_BKFLOW!Q54+TO_RPI_PT!Q54+TO_RPI_IT!Q54+TO_RPI_PPR!Q54+TO_RPI_PIR!Q54</f>
        <v>0</v>
      </c>
      <c r="R54" s="10">
        <f>TO_RPI_RO!R54+TO_RPI_BKFLOW!R54+TO_RPI_PT!R54+TO_RPI_IT!R54+TO_RPI_PPR!R54+TO_RPI_PIR!R54</f>
        <v>0</v>
      </c>
      <c r="S54" s="10">
        <f>TO_RPI_RO!S54+TO_RPI_BKFLOW!S54+TO_RPI_PT!S54+TO_RPI_IT!S54+TO_RPI_PPR!S54+TO_RPI_PIR!S54</f>
        <v>0</v>
      </c>
      <c r="T54" s="10">
        <f>TO_RPI_RO!T54+TO_RPI_BKFLOW!T54+TO_RPI_PT!T54+TO_RPI_IT!T54+TO_RPI_PPR!T54+TO_RPI_PIR!T54</f>
        <v>0</v>
      </c>
      <c r="U54" s="10">
        <f>TO_RPI_RO!U54+TO_RPI_BKFLOW!U54+TO_RPI_PT!U54+TO_RPI_IT!U54+TO_RPI_PPR!U54+TO_RPI_PIR!U54</f>
        <v>0</v>
      </c>
      <c r="V54" s="10">
        <f>TO_RPI_RO!V54+TO_RPI_BKFLOW!V54+TO_RPI_PT!V54+TO_RPI_IT!V54+TO_RPI_PPR!V54+TO_RPI_PIR!V54</f>
        <v>0</v>
      </c>
      <c r="W54" s="10">
        <f>TO_RPI_RO!W54+TO_RPI_BKFLOW!W54+TO_RPI_PT!W54+TO_RPI_IT!W54+TO_RPI_PPR!W54+TO_RPI_PIR!W54</f>
        <v>0</v>
      </c>
      <c r="X54" s="10">
        <f>TO_RPI_RO!X54+TO_RPI_BKFLOW!X54+TO_RPI_PT!X54+TO_RPI_IT!X54+TO_RPI_PPR!X54+TO_RPI_PIR!X54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TO_RPI_RO!C55+TO_RPI_BKFLOW!C55+TO_RPI_PT!C55+TO_RPI_IT!C55+TO_RPI_PPR!C55+TO_RPI_PIR!C55</f>
        <v>0</v>
      </c>
      <c r="D55" s="10">
        <f>TO_RPI_RO!D55+TO_RPI_BKFLOW!D55+TO_RPI_PT!D55+TO_RPI_IT!D55+TO_RPI_PPR!D55+TO_RPI_PIR!D55</f>
        <v>0</v>
      </c>
      <c r="E55" s="10">
        <f>TO_RPI_RO!E55+TO_RPI_BKFLOW!E55+TO_RPI_PT!E55+TO_RPI_IT!E55+TO_RPI_PPR!E55+TO_RPI_PIR!E55</f>
        <v>0</v>
      </c>
      <c r="F55" s="10">
        <f>TO_RPI_RO!F55+TO_RPI_BKFLOW!F55+TO_RPI_PT!F55+TO_RPI_IT!F55+TO_RPI_PPR!F55+TO_RPI_PIR!F55</f>
        <v>0</v>
      </c>
      <c r="G55" s="10">
        <f>TO_RPI_RO!G55+TO_RPI_BKFLOW!G55+TO_RPI_PT!G55+TO_RPI_IT!G55+TO_RPI_PPR!G55+TO_RPI_PIR!G55</f>
        <v>0</v>
      </c>
      <c r="H55" s="10">
        <f>TO_RPI_RO!H55+TO_RPI_BKFLOW!H55+TO_RPI_PT!H55+TO_RPI_IT!H55+TO_RPI_PPR!H55+TO_RPI_PIR!H55</f>
        <v>0</v>
      </c>
      <c r="I55" s="10">
        <f>TO_RPI_RO!I55+TO_RPI_BKFLOW!I55+TO_RPI_PT!I55+TO_RPI_IT!I55+TO_RPI_PPR!I55+TO_RPI_PIR!I55</f>
        <v>0</v>
      </c>
      <c r="J55" s="10">
        <f>TO_RPI_RO!J55+TO_RPI_BKFLOW!J55+TO_RPI_PT!J55+TO_RPI_IT!J55+TO_RPI_PPR!J55+TO_RPI_PIR!J55</f>
        <v>0</v>
      </c>
      <c r="K55" s="10">
        <f>TO_RPI_RO!K55+TO_RPI_BKFLOW!K55+TO_RPI_PT!K55+TO_RPI_IT!K55+TO_RPI_PPR!K55+TO_RPI_PIR!K55</f>
        <v>0</v>
      </c>
      <c r="L55" s="10">
        <f>TO_RPI_RO!L55+TO_RPI_BKFLOW!L55+TO_RPI_PT!L55+TO_RPI_IT!L55+TO_RPI_PPR!L55+TO_RPI_PIR!L55</f>
        <v>0</v>
      </c>
      <c r="M55" s="10">
        <f>TO_RPI_RO!M55+TO_RPI_BKFLOW!M55+TO_RPI_PT!M55+TO_RPI_IT!M55+TO_RPI_PPR!M55+TO_RPI_PIR!M55</f>
        <v>0</v>
      </c>
      <c r="N55" s="10">
        <f>TO_RPI_RO!N55+TO_RPI_BKFLOW!N55+TO_RPI_PT!N55+TO_RPI_IT!N55+TO_RPI_PPR!N55+TO_RPI_PIR!N55</f>
        <v>0</v>
      </c>
      <c r="O55" s="10">
        <f>TO_RPI_RO!O55+TO_RPI_BKFLOW!O55+TO_RPI_PT!O55+TO_RPI_IT!O55+TO_RPI_PPR!O55+TO_RPI_PIR!O55</f>
        <v>0</v>
      </c>
      <c r="P55" s="10">
        <f>TO_RPI_RO!P55+TO_RPI_BKFLOW!P55+TO_RPI_PT!P55+TO_RPI_IT!P55+TO_RPI_PPR!P55+TO_RPI_PIR!P55</f>
        <v>0</v>
      </c>
      <c r="Q55" s="10">
        <f>TO_RPI_RO!Q55+TO_RPI_BKFLOW!Q55+TO_RPI_PT!Q55+TO_RPI_IT!Q55+TO_RPI_PPR!Q55+TO_RPI_PIR!Q55</f>
        <v>0</v>
      </c>
      <c r="R55" s="10">
        <f>TO_RPI_RO!R55+TO_RPI_BKFLOW!R55+TO_RPI_PT!R55+TO_RPI_IT!R55+TO_RPI_PPR!R55+TO_RPI_PIR!R55</f>
        <v>0</v>
      </c>
      <c r="S55" s="10">
        <f>TO_RPI_RO!S55+TO_RPI_BKFLOW!S55+TO_RPI_PT!S55+TO_RPI_IT!S55+TO_RPI_PPR!S55+TO_RPI_PIR!S55</f>
        <v>0</v>
      </c>
      <c r="T55" s="10">
        <f>TO_RPI_RO!T55+TO_RPI_BKFLOW!T55+TO_RPI_PT!T55+TO_RPI_IT!T55+TO_RPI_PPR!T55+TO_RPI_PIR!T55</f>
        <v>0</v>
      </c>
      <c r="U55" s="10">
        <f>TO_RPI_RO!U55+TO_RPI_BKFLOW!U55+TO_RPI_PT!U55+TO_RPI_IT!U55+TO_RPI_PPR!U55+TO_RPI_PIR!U55</f>
        <v>0</v>
      </c>
      <c r="V55" s="10">
        <f>TO_RPI_RO!V55+TO_RPI_BKFLOW!V55+TO_RPI_PT!V55+TO_RPI_IT!V55+TO_RPI_PPR!V55+TO_RPI_PIR!V55</f>
        <v>0</v>
      </c>
      <c r="W55" s="10">
        <f>TO_RPI_RO!W55+TO_RPI_BKFLOW!W55+TO_RPI_PT!W55+TO_RPI_IT!W55+TO_RPI_PPR!W55+TO_RPI_PIR!W55</f>
        <v>0</v>
      </c>
      <c r="X55" s="10">
        <f>TO_RPI_RO!X55+TO_RPI_BKFLOW!X55+TO_RPI_PT!X55+TO_RPI_IT!X55+TO_RPI_PPR!X55+TO_RPI_PIR!X55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TO_RPI_RO!C56+TO_RPI_BKFLOW!C56+TO_RPI_PT!C56+TO_RPI_IT!C56+TO_RPI_PPR!C56+TO_RPI_PIR!C56</f>
        <v>0</v>
      </c>
      <c r="D56" s="10">
        <f>TO_RPI_RO!D56+TO_RPI_BKFLOW!D56+TO_RPI_PT!D56+TO_RPI_IT!D56+TO_RPI_PPR!D56+TO_RPI_PIR!D56</f>
        <v>0</v>
      </c>
      <c r="E56" s="10">
        <f>TO_RPI_RO!E56+TO_RPI_BKFLOW!E56+TO_RPI_PT!E56+TO_RPI_IT!E56+TO_RPI_PPR!E56+TO_RPI_PIR!E56</f>
        <v>0</v>
      </c>
      <c r="F56" s="10">
        <f>TO_RPI_RO!F56+TO_RPI_BKFLOW!F56+TO_RPI_PT!F56+TO_RPI_IT!F56+TO_RPI_PPR!F56+TO_RPI_PIR!F56</f>
        <v>0</v>
      </c>
      <c r="G56" s="10">
        <f>TO_RPI_RO!G56+TO_RPI_BKFLOW!G56+TO_RPI_PT!G56+TO_RPI_IT!G56+TO_RPI_PPR!G56+TO_RPI_PIR!G56</f>
        <v>0</v>
      </c>
      <c r="H56" s="10">
        <f>TO_RPI_RO!H56+TO_RPI_BKFLOW!H56+TO_RPI_PT!H56+TO_RPI_IT!H56+TO_RPI_PPR!H56+TO_RPI_PIR!H56</f>
        <v>0</v>
      </c>
      <c r="I56" s="10">
        <f>TO_RPI_RO!I56+TO_RPI_BKFLOW!I56+TO_RPI_PT!I56+TO_RPI_IT!I56+TO_RPI_PPR!I56+TO_RPI_PIR!I56</f>
        <v>0</v>
      </c>
      <c r="J56" s="10">
        <f>TO_RPI_RO!J56+TO_RPI_BKFLOW!J56+TO_RPI_PT!J56+TO_RPI_IT!J56+TO_RPI_PPR!J56+TO_RPI_PIR!J56</f>
        <v>0</v>
      </c>
      <c r="K56" s="10">
        <f>TO_RPI_RO!K56+TO_RPI_BKFLOW!K56+TO_RPI_PT!K56+TO_RPI_IT!K56+TO_RPI_PPR!K56+TO_RPI_PIR!K56</f>
        <v>0</v>
      </c>
      <c r="L56" s="10">
        <f>TO_RPI_RO!L56+TO_RPI_BKFLOW!L56+TO_RPI_PT!L56+TO_RPI_IT!L56+TO_RPI_PPR!L56+TO_RPI_PIR!L56</f>
        <v>0</v>
      </c>
      <c r="M56" s="10">
        <f>TO_RPI_RO!M56+TO_RPI_BKFLOW!M56+TO_RPI_PT!M56+TO_RPI_IT!M56+TO_RPI_PPR!M56+TO_RPI_PIR!M56</f>
        <v>0</v>
      </c>
      <c r="N56" s="10">
        <f>TO_RPI_RO!N56+TO_RPI_BKFLOW!N56+TO_RPI_PT!N56+TO_RPI_IT!N56+TO_RPI_PPR!N56+TO_RPI_PIR!N56</f>
        <v>0</v>
      </c>
      <c r="O56" s="10">
        <f>TO_RPI_RO!O56+TO_RPI_BKFLOW!O56+TO_RPI_PT!O56+TO_RPI_IT!O56+TO_RPI_PPR!O56+TO_RPI_PIR!O56</f>
        <v>0</v>
      </c>
      <c r="P56" s="10">
        <f>TO_RPI_RO!P56+TO_RPI_BKFLOW!P56+TO_RPI_PT!P56+TO_RPI_IT!P56+TO_RPI_PPR!P56+TO_RPI_PIR!P56</f>
        <v>0</v>
      </c>
      <c r="Q56" s="10">
        <f>TO_RPI_RO!Q56+TO_RPI_BKFLOW!Q56+TO_RPI_PT!Q56+TO_RPI_IT!Q56+TO_RPI_PPR!Q56+TO_RPI_PIR!Q56</f>
        <v>0</v>
      </c>
      <c r="R56" s="10">
        <f>TO_RPI_RO!R56+TO_RPI_BKFLOW!R56+TO_RPI_PT!R56+TO_RPI_IT!R56+TO_RPI_PPR!R56+TO_RPI_PIR!R56</f>
        <v>0</v>
      </c>
      <c r="S56" s="10">
        <f>TO_RPI_RO!S56+TO_RPI_BKFLOW!S56+TO_RPI_PT!S56+TO_RPI_IT!S56+TO_RPI_PPR!S56+TO_RPI_PIR!S56</f>
        <v>0</v>
      </c>
      <c r="T56" s="10">
        <f>TO_RPI_RO!T56+TO_RPI_BKFLOW!T56+TO_RPI_PT!T56+TO_RPI_IT!T56+TO_RPI_PPR!T56+TO_RPI_PIR!T56</f>
        <v>0</v>
      </c>
      <c r="U56" s="10">
        <f>TO_RPI_RO!U56+TO_RPI_BKFLOW!U56+TO_RPI_PT!U56+TO_RPI_IT!U56+TO_RPI_PPR!U56+TO_RPI_PIR!U56</f>
        <v>0</v>
      </c>
      <c r="V56" s="10">
        <f>TO_RPI_RO!V56+TO_RPI_BKFLOW!V56+TO_RPI_PT!V56+TO_RPI_IT!V56+TO_RPI_PPR!V56+TO_RPI_PIR!V56</f>
        <v>0</v>
      </c>
      <c r="W56" s="10">
        <f>TO_RPI_RO!W56+TO_RPI_BKFLOW!W56+TO_RPI_PT!W56+TO_RPI_IT!W56+TO_RPI_PPR!W56+TO_RPI_PIR!W56</f>
        <v>0</v>
      </c>
      <c r="X56" s="10">
        <f>TO_RPI_RO!X56+TO_RPI_BKFLOW!X56+TO_RPI_PT!X56+TO_RPI_IT!X56+TO_RPI_PPR!X56+TO_RPI_PIR!X56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TO_RPI_RO!C57+TO_RPI_BKFLOW!C57+TO_RPI_PT!C57+TO_RPI_IT!C57+TO_RPI_PPR!C57+TO_RPI_PIR!C57</f>
        <v>0</v>
      </c>
      <c r="D57" s="10">
        <f>TO_RPI_RO!D57+TO_RPI_BKFLOW!D57+TO_RPI_PT!D57+TO_RPI_IT!D57+TO_RPI_PPR!D57+TO_RPI_PIR!D57</f>
        <v>0</v>
      </c>
      <c r="E57" s="10">
        <f>TO_RPI_RO!E57+TO_RPI_BKFLOW!E57+TO_RPI_PT!E57+TO_RPI_IT!E57+TO_RPI_PPR!E57+TO_RPI_PIR!E57</f>
        <v>0</v>
      </c>
      <c r="F57" s="10">
        <f>TO_RPI_RO!F57+TO_RPI_BKFLOW!F57+TO_RPI_PT!F57+TO_RPI_IT!F57+TO_RPI_PPR!F57+TO_RPI_PIR!F57</f>
        <v>0</v>
      </c>
      <c r="G57" s="10">
        <f>TO_RPI_RO!G57+TO_RPI_BKFLOW!G57+TO_RPI_PT!G57+TO_RPI_IT!G57+TO_RPI_PPR!G57+TO_RPI_PIR!G57</f>
        <v>0</v>
      </c>
      <c r="H57" s="10">
        <f>TO_RPI_RO!H57+TO_RPI_BKFLOW!H57+TO_RPI_PT!H57+TO_RPI_IT!H57+TO_RPI_PPR!H57+TO_RPI_PIR!H57</f>
        <v>0</v>
      </c>
      <c r="I57" s="10">
        <f>TO_RPI_RO!I57+TO_RPI_BKFLOW!I57+TO_RPI_PT!I57+TO_RPI_IT!I57+TO_RPI_PPR!I57+TO_RPI_PIR!I57</f>
        <v>0</v>
      </c>
      <c r="J57" s="10">
        <f>TO_RPI_RO!J57+TO_RPI_BKFLOW!J57+TO_RPI_PT!J57+TO_RPI_IT!J57+TO_RPI_PPR!J57+TO_RPI_PIR!J57</f>
        <v>0</v>
      </c>
      <c r="K57" s="10">
        <f>TO_RPI_RO!K57+TO_RPI_BKFLOW!K57+TO_RPI_PT!K57+TO_RPI_IT!K57+TO_RPI_PPR!K57+TO_RPI_PIR!K57</f>
        <v>0</v>
      </c>
      <c r="L57" s="10">
        <f>TO_RPI_RO!L57+TO_RPI_BKFLOW!L57+TO_RPI_PT!L57+TO_RPI_IT!L57+TO_RPI_PPR!L57+TO_RPI_PIR!L57</f>
        <v>0</v>
      </c>
      <c r="M57" s="10">
        <f>TO_RPI_RO!M57+TO_RPI_BKFLOW!M57+TO_RPI_PT!M57+TO_RPI_IT!M57+TO_RPI_PPR!M57+TO_RPI_PIR!M57</f>
        <v>0</v>
      </c>
      <c r="N57" s="10">
        <f>TO_RPI_RO!N57+TO_RPI_BKFLOW!N57+TO_RPI_PT!N57+TO_RPI_IT!N57+TO_RPI_PPR!N57+TO_RPI_PIR!N57</f>
        <v>0</v>
      </c>
      <c r="O57" s="10">
        <f>TO_RPI_RO!O57+TO_RPI_BKFLOW!O57+TO_RPI_PT!O57+TO_RPI_IT!O57+TO_RPI_PPR!O57+TO_RPI_PIR!O57</f>
        <v>0</v>
      </c>
      <c r="P57" s="10">
        <f>TO_RPI_RO!P57+TO_RPI_BKFLOW!P57+TO_RPI_PT!P57+TO_RPI_IT!P57+TO_RPI_PPR!P57+TO_RPI_PIR!P57</f>
        <v>0</v>
      </c>
      <c r="Q57" s="10">
        <f>TO_RPI_RO!Q57+TO_RPI_BKFLOW!Q57+TO_RPI_PT!Q57+TO_RPI_IT!Q57+TO_RPI_PPR!Q57+TO_RPI_PIR!Q57</f>
        <v>0</v>
      </c>
      <c r="R57" s="10">
        <f>TO_RPI_RO!R57+TO_RPI_BKFLOW!R57+TO_RPI_PT!R57+TO_RPI_IT!R57+TO_RPI_PPR!R57+TO_RPI_PIR!R57</f>
        <v>0</v>
      </c>
      <c r="S57" s="10">
        <f>TO_RPI_RO!S57+TO_RPI_BKFLOW!S57+TO_RPI_PT!S57+TO_RPI_IT!S57+TO_RPI_PPR!S57+TO_RPI_PIR!S57</f>
        <v>0</v>
      </c>
      <c r="T57" s="10">
        <f>TO_RPI_RO!T57+TO_RPI_BKFLOW!T57+TO_RPI_PT!T57+TO_RPI_IT!T57+TO_RPI_PPR!T57+TO_RPI_PIR!T57</f>
        <v>0</v>
      </c>
      <c r="U57" s="10">
        <f>TO_RPI_RO!U57+TO_RPI_BKFLOW!U57+TO_RPI_PT!U57+TO_RPI_IT!U57+TO_RPI_PPR!U57+TO_RPI_PIR!U57</f>
        <v>0</v>
      </c>
      <c r="V57" s="10">
        <f>TO_RPI_RO!V57+TO_RPI_BKFLOW!V57+TO_RPI_PT!V57+TO_RPI_IT!V57+TO_RPI_PPR!V57+TO_RPI_PIR!V57</f>
        <v>0</v>
      </c>
      <c r="W57" s="10">
        <f>TO_RPI_RO!W57+TO_RPI_BKFLOW!W57+TO_RPI_PT!W57+TO_RPI_IT!W57+TO_RPI_PPR!W57+TO_RPI_PIR!W57</f>
        <v>0</v>
      </c>
      <c r="X57" s="10">
        <f>TO_RPI_RO!X57+TO_RPI_BKFLOW!X57+TO_RPI_PT!X57+TO_RPI_IT!X57+TO_RPI_PPR!X57+TO_RPI_PIR!X57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TO_RPI_RO!C58+TO_RPI_BKFLOW!C58+TO_RPI_PT!C58+TO_RPI_IT!C58+TO_RPI_PPR!C58+TO_RPI_PIR!C58</f>
        <v>0</v>
      </c>
      <c r="D58" s="10">
        <f>TO_RPI_RO!D58+TO_RPI_BKFLOW!D58+TO_RPI_PT!D58+TO_RPI_IT!D58+TO_RPI_PPR!D58+TO_RPI_PIR!D58</f>
        <v>0</v>
      </c>
      <c r="E58" s="10">
        <f>TO_RPI_RO!E58+TO_RPI_BKFLOW!E58+TO_RPI_PT!E58+TO_RPI_IT!E58+TO_RPI_PPR!E58+TO_RPI_PIR!E58</f>
        <v>0</v>
      </c>
      <c r="F58" s="10">
        <f>TO_RPI_RO!F58+TO_RPI_BKFLOW!F58+TO_RPI_PT!F58+TO_RPI_IT!F58+TO_RPI_PPR!F58+TO_RPI_PIR!F58</f>
        <v>0</v>
      </c>
      <c r="G58" s="10">
        <f>TO_RPI_RO!G58+TO_RPI_BKFLOW!G58+TO_RPI_PT!G58+TO_RPI_IT!G58+TO_RPI_PPR!G58+TO_RPI_PIR!G58</f>
        <v>0</v>
      </c>
      <c r="H58" s="10">
        <f>TO_RPI_RO!H58+TO_RPI_BKFLOW!H58+TO_RPI_PT!H58+TO_RPI_IT!H58+TO_RPI_PPR!H58+TO_RPI_PIR!H58</f>
        <v>0</v>
      </c>
      <c r="I58" s="10">
        <f>TO_RPI_RO!I58+TO_RPI_BKFLOW!I58+TO_RPI_PT!I58+TO_RPI_IT!I58+TO_RPI_PPR!I58+TO_RPI_PIR!I58</f>
        <v>0</v>
      </c>
      <c r="J58" s="10">
        <f>TO_RPI_RO!J58+TO_RPI_BKFLOW!J58+TO_RPI_PT!J58+TO_RPI_IT!J58+TO_RPI_PPR!J58+TO_RPI_PIR!J58</f>
        <v>0</v>
      </c>
      <c r="K58" s="10">
        <f>TO_RPI_RO!K58+TO_RPI_BKFLOW!K58+TO_RPI_PT!K58+TO_RPI_IT!K58+TO_RPI_PPR!K58+TO_RPI_PIR!K58</f>
        <v>0</v>
      </c>
      <c r="L58" s="10">
        <f>TO_RPI_RO!L58+TO_RPI_BKFLOW!L58+TO_RPI_PT!L58+TO_RPI_IT!L58+TO_RPI_PPR!L58+TO_RPI_PIR!L58</f>
        <v>0</v>
      </c>
      <c r="M58" s="10">
        <f>TO_RPI_RO!M58+TO_RPI_BKFLOW!M58+TO_RPI_PT!M58+TO_RPI_IT!M58+TO_RPI_PPR!M58+TO_RPI_PIR!M58</f>
        <v>0</v>
      </c>
      <c r="N58" s="10">
        <f>TO_RPI_RO!N58+TO_RPI_BKFLOW!N58+TO_RPI_PT!N58+TO_RPI_IT!N58+TO_RPI_PPR!N58+TO_RPI_PIR!N58</f>
        <v>0</v>
      </c>
      <c r="O58" s="10">
        <f>TO_RPI_RO!O58+TO_RPI_BKFLOW!O58+TO_RPI_PT!O58+TO_RPI_IT!O58+TO_RPI_PPR!O58+TO_RPI_PIR!O58</f>
        <v>0</v>
      </c>
      <c r="P58" s="10">
        <f>TO_RPI_RO!P58+TO_RPI_BKFLOW!P58+TO_RPI_PT!P58+TO_RPI_IT!P58+TO_RPI_PPR!P58+TO_RPI_PIR!P58</f>
        <v>0</v>
      </c>
      <c r="Q58" s="10">
        <f>TO_RPI_RO!Q58+TO_RPI_BKFLOW!Q58+TO_RPI_PT!Q58+TO_RPI_IT!Q58+TO_RPI_PPR!Q58+TO_RPI_PIR!Q58</f>
        <v>0</v>
      </c>
      <c r="R58" s="10">
        <f>TO_RPI_RO!R58+TO_RPI_BKFLOW!R58+TO_RPI_PT!R58+TO_RPI_IT!R58+TO_RPI_PPR!R58+TO_RPI_PIR!R58</f>
        <v>0</v>
      </c>
      <c r="S58" s="10">
        <f>TO_RPI_RO!S58+TO_RPI_BKFLOW!S58+TO_RPI_PT!S58+TO_RPI_IT!S58+TO_RPI_PPR!S58+TO_RPI_PIR!S58</f>
        <v>0</v>
      </c>
      <c r="T58" s="10">
        <f>TO_RPI_RO!T58+TO_RPI_BKFLOW!T58+TO_RPI_PT!T58+TO_RPI_IT!T58+TO_RPI_PPR!T58+TO_RPI_PIR!T58</f>
        <v>0</v>
      </c>
      <c r="U58" s="10">
        <f>TO_RPI_RO!U58+TO_RPI_BKFLOW!U58+TO_RPI_PT!U58+TO_RPI_IT!U58+TO_RPI_PPR!U58+TO_RPI_PIR!U58</f>
        <v>0</v>
      </c>
      <c r="V58" s="10">
        <f>TO_RPI_RO!V58+TO_RPI_BKFLOW!V58+TO_RPI_PT!V58+TO_RPI_IT!V58+TO_RPI_PPR!V58+TO_RPI_PIR!V58</f>
        <v>0</v>
      </c>
      <c r="W58" s="10">
        <f>TO_RPI_RO!W58+TO_RPI_BKFLOW!W58+TO_RPI_PT!W58+TO_RPI_IT!W58+TO_RPI_PPR!W58+TO_RPI_PIR!W58</f>
        <v>0</v>
      </c>
      <c r="X58" s="10">
        <f>TO_RPI_RO!X58+TO_RPI_BKFLOW!X58+TO_RPI_PT!X58+TO_RPI_IT!X58+TO_RPI_PPR!X58+TO_RPI_PIR!X58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TO_RPI_RO!C59+TO_RPI_BKFLOW!C59+TO_RPI_PT!C59+TO_RPI_IT!C59+TO_RPI_PPR!C59+TO_RPI_PIR!C59</f>
        <v>0</v>
      </c>
      <c r="D59" s="10">
        <f>TO_RPI_RO!D59+TO_RPI_BKFLOW!D59+TO_RPI_PT!D59+TO_RPI_IT!D59+TO_RPI_PPR!D59+TO_RPI_PIR!D59</f>
        <v>0</v>
      </c>
      <c r="E59" s="10">
        <f>TO_RPI_RO!E59+TO_RPI_BKFLOW!E59+TO_RPI_PT!E59+TO_RPI_IT!E59+TO_RPI_PPR!E59+TO_RPI_PIR!E59</f>
        <v>0</v>
      </c>
      <c r="F59" s="10">
        <f>TO_RPI_RO!F59+TO_RPI_BKFLOW!F59+TO_RPI_PT!F59+TO_RPI_IT!F59+TO_RPI_PPR!F59+TO_RPI_PIR!F59</f>
        <v>0</v>
      </c>
      <c r="G59" s="10">
        <f>TO_RPI_RO!G59+TO_RPI_BKFLOW!G59+TO_RPI_PT!G59+TO_RPI_IT!G59+TO_RPI_PPR!G59+TO_RPI_PIR!G59</f>
        <v>0</v>
      </c>
      <c r="H59" s="10">
        <f>TO_RPI_RO!H59+TO_RPI_BKFLOW!H59+TO_RPI_PT!H59+TO_RPI_IT!H59+TO_RPI_PPR!H59+TO_RPI_PIR!H59</f>
        <v>0</v>
      </c>
      <c r="I59" s="10">
        <f>TO_RPI_RO!I59+TO_RPI_BKFLOW!I59+TO_RPI_PT!I59+TO_RPI_IT!I59+TO_RPI_PPR!I59+TO_RPI_PIR!I59</f>
        <v>0</v>
      </c>
      <c r="J59" s="10">
        <f>TO_RPI_RO!J59+TO_RPI_BKFLOW!J59+TO_RPI_PT!J59+TO_RPI_IT!J59+TO_RPI_PPR!J59+TO_RPI_PIR!J59</f>
        <v>0</v>
      </c>
      <c r="K59" s="10">
        <f>TO_RPI_RO!K59+TO_RPI_BKFLOW!K59+TO_RPI_PT!K59+TO_RPI_IT!K59+TO_RPI_PPR!K59+TO_RPI_PIR!K59</f>
        <v>0</v>
      </c>
      <c r="L59" s="10">
        <f>TO_RPI_RO!L59+TO_RPI_BKFLOW!L59+TO_RPI_PT!L59+TO_RPI_IT!L59+TO_RPI_PPR!L59+TO_RPI_PIR!L59</f>
        <v>0</v>
      </c>
      <c r="M59" s="10">
        <f>TO_RPI_RO!M59+TO_RPI_BKFLOW!M59+TO_RPI_PT!M59+TO_RPI_IT!M59+TO_RPI_PPR!M59+TO_RPI_PIR!M59</f>
        <v>0</v>
      </c>
      <c r="N59" s="10">
        <f>TO_RPI_RO!N59+TO_RPI_BKFLOW!N59+TO_RPI_PT!N59+TO_RPI_IT!N59+TO_RPI_PPR!N59+TO_RPI_PIR!N59</f>
        <v>0</v>
      </c>
      <c r="O59" s="10">
        <f>TO_RPI_RO!O59+TO_RPI_BKFLOW!O59+TO_RPI_PT!O59+TO_RPI_IT!O59+TO_RPI_PPR!O59+TO_RPI_PIR!O59</f>
        <v>0</v>
      </c>
      <c r="P59" s="10">
        <f>TO_RPI_RO!P59+TO_RPI_BKFLOW!P59+TO_RPI_PT!P59+TO_RPI_IT!P59+TO_RPI_PPR!P59+TO_RPI_PIR!P59</f>
        <v>0</v>
      </c>
      <c r="Q59" s="10">
        <f>TO_RPI_RO!Q59+TO_RPI_BKFLOW!Q59+TO_RPI_PT!Q59+TO_RPI_IT!Q59+TO_RPI_PPR!Q59+TO_RPI_PIR!Q59</f>
        <v>0</v>
      </c>
      <c r="R59" s="10">
        <f>TO_RPI_RO!R59+TO_RPI_BKFLOW!R59+TO_RPI_PT!R59+TO_RPI_IT!R59+TO_RPI_PPR!R59+TO_RPI_PIR!R59</f>
        <v>0</v>
      </c>
      <c r="S59" s="10">
        <f>TO_RPI_RO!S59+TO_RPI_BKFLOW!S59+TO_RPI_PT!S59+TO_RPI_IT!S59+TO_RPI_PPR!S59+TO_RPI_PIR!S59</f>
        <v>0</v>
      </c>
      <c r="T59" s="10">
        <f>TO_RPI_RO!T59+TO_RPI_BKFLOW!T59+TO_RPI_PT!T59+TO_RPI_IT!T59+TO_RPI_PPR!T59+TO_RPI_PIR!T59</f>
        <v>0</v>
      </c>
      <c r="U59" s="10">
        <f>TO_RPI_RO!U59+TO_RPI_BKFLOW!U59+TO_RPI_PT!U59+TO_RPI_IT!U59+TO_RPI_PPR!U59+TO_RPI_PIR!U59</f>
        <v>0</v>
      </c>
      <c r="V59" s="10">
        <f>TO_RPI_RO!V59+TO_RPI_BKFLOW!V59+TO_RPI_PT!V59+TO_RPI_IT!V59+TO_RPI_PPR!V59+TO_RPI_PIR!V59</f>
        <v>0</v>
      </c>
      <c r="W59" s="10">
        <f>TO_RPI_RO!W59+TO_RPI_BKFLOW!W59+TO_RPI_PT!W59+TO_RPI_IT!W59+TO_RPI_PPR!W59+TO_RPI_PIR!W59</f>
        <v>0</v>
      </c>
      <c r="X59" s="10">
        <f>TO_RPI_RO!X59+TO_RPI_BKFLOW!X59+TO_RPI_PT!X59+TO_RPI_IT!X59+TO_RPI_PPR!X59+TO_RPI_PIR!X59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TO_RPI_RO!C60+TO_RPI_BKFLOW!C60+TO_RPI_PT!C60+TO_RPI_IT!C60+TO_RPI_PPR!C60+TO_RPI_PIR!C60</f>
        <v>0</v>
      </c>
      <c r="D60" s="10">
        <f>TO_RPI_RO!D60+TO_RPI_BKFLOW!D60+TO_RPI_PT!D60+TO_RPI_IT!D60+TO_RPI_PPR!D60+TO_RPI_PIR!D60</f>
        <v>0</v>
      </c>
      <c r="E60" s="10">
        <f>TO_RPI_RO!E60+TO_RPI_BKFLOW!E60+TO_RPI_PT!E60+TO_RPI_IT!E60+TO_RPI_PPR!E60+TO_RPI_PIR!E60</f>
        <v>0</v>
      </c>
      <c r="F60" s="10">
        <f>TO_RPI_RO!F60+TO_RPI_BKFLOW!F60+TO_RPI_PT!F60+TO_RPI_IT!F60+TO_RPI_PPR!F60+TO_RPI_PIR!F60</f>
        <v>0</v>
      </c>
      <c r="G60" s="10">
        <f>TO_RPI_RO!G60+TO_RPI_BKFLOW!G60+TO_RPI_PT!G60+TO_RPI_IT!G60+TO_RPI_PPR!G60+TO_RPI_PIR!G60</f>
        <v>0</v>
      </c>
      <c r="H60" s="10">
        <f>TO_RPI_RO!H60+TO_RPI_BKFLOW!H60+TO_RPI_PT!H60+TO_RPI_IT!H60+TO_RPI_PPR!H60+TO_RPI_PIR!H60</f>
        <v>0</v>
      </c>
      <c r="I60" s="10">
        <f>TO_RPI_RO!I60+TO_RPI_BKFLOW!I60+TO_RPI_PT!I60+TO_RPI_IT!I60+TO_RPI_PPR!I60+TO_RPI_PIR!I60</f>
        <v>0</v>
      </c>
      <c r="J60" s="10">
        <f>TO_RPI_RO!J60+TO_RPI_BKFLOW!J60+TO_RPI_PT!J60+TO_RPI_IT!J60+TO_RPI_PPR!J60+TO_RPI_PIR!J60</f>
        <v>0</v>
      </c>
      <c r="K60" s="10">
        <f>TO_RPI_RO!K60+TO_RPI_BKFLOW!K60+TO_RPI_PT!K60+TO_RPI_IT!K60+TO_RPI_PPR!K60+TO_RPI_PIR!K60</f>
        <v>0</v>
      </c>
      <c r="L60" s="10">
        <f>TO_RPI_RO!L60+TO_RPI_BKFLOW!L60+TO_RPI_PT!L60+TO_RPI_IT!L60+TO_RPI_PPR!L60+TO_RPI_PIR!L60</f>
        <v>0</v>
      </c>
      <c r="M60" s="10">
        <f>TO_RPI_RO!M60+TO_RPI_BKFLOW!M60+TO_RPI_PT!M60+TO_RPI_IT!M60+TO_RPI_PPR!M60+TO_RPI_PIR!M60</f>
        <v>0</v>
      </c>
      <c r="N60" s="10">
        <f>TO_RPI_RO!N60+TO_RPI_BKFLOW!N60+TO_RPI_PT!N60+TO_RPI_IT!N60+TO_RPI_PPR!N60+TO_RPI_PIR!N60</f>
        <v>0</v>
      </c>
      <c r="O60" s="10">
        <f>TO_RPI_RO!O60+TO_RPI_BKFLOW!O60+TO_RPI_PT!O60+TO_RPI_IT!O60+TO_RPI_PPR!O60+TO_RPI_PIR!O60</f>
        <v>0</v>
      </c>
      <c r="P60" s="10">
        <f>TO_RPI_RO!P60+TO_RPI_BKFLOW!P60+TO_RPI_PT!P60+TO_RPI_IT!P60+TO_RPI_PPR!P60+TO_RPI_PIR!P60</f>
        <v>0</v>
      </c>
      <c r="Q60" s="10">
        <f>TO_RPI_RO!Q60+TO_RPI_BKFLOW!Q60+TO_RPI_PT!Q60+TO_RPI_IT!Q60+TO_RPI_PPR!Q60+TO_RPI_PIR!Q60</f>
        <v>0</v>
      </c>
      <c r="R60" s="10">
        <f>TO_RPI_RO!R60+TO_RPI_BKFLOW!R60+TO_RPI_PT!R60+TO_RPI_IT!R60+TO_RPI_PPR!R60+TO_RPI_PIR!R60</f>
        <v>0</v>
      </c>
      <c r="S60" s="10">
        <f>TO_RPI_RO!S60+TO_RPI_BKFLOW!S60+TO_RPI_PT!S60+TO_RPI_IT!S60+TO_RPI_PPR!S60+TO_RPI_PIR!S60</f>
        <v>0</v>
      </c>
      <c r="T60" s="10">
        <f>TO_RPI_RO!T60+TO_RPI_BKFLOW!T60+TO_RPI_PT!T60+TO_RPI_IT!T60+TO_RPI_PPR!T60+TO_RPI_PIR!T60</f>
        <v>0</v>
      </c>
      <c r="U60" s="10">
        <f>TO_RPI_RO!U60+TO_RPI_BKFLOW!U60+TO_RPI_PT!U60+TO_RPI_IT!U60+TO_RPI_PPR!U60+TO_RPI_PIR!U60</f>
        <v>0</v>
      </c>
      <c r="V60" s="10">
        <f>TO_RPI_RO!V60+TO_RPI_BKFLOW!V60+TO_RPI_PT!V60+TO_RPI_IT!V60+TO_RPI_PPR!V60+TO_RPI_PIR!V60</f>
        <v>0</v>
      </c>
      <c r="W60" s="10">
        <f>TO_RPI_RO!W60+TO_RPI_BKFLOW!W60+TO_RPI_PT!W60+TO_RPI_IT!W60+TO_RPI_PPR!W60+TO_RPI_PIR!W60</f>
        <v>0</v>
      </c>
      <c r="X60" s="10">
        <f>TO_RPI_RO!X60+TO_RPI_BKFLOW!X60+TO_RPI_PT!X60+TO_RPI_IT!X60+TO_RPI_PPR!X60+TO_RPI_PIR!X60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TO_RPI_RO!C61+TO_RPI_BKFLOW!C61+TO_RPI_PT!C61+TO_RPI_IT!C61+TO_RPI_PPR!C61+TO_RPI_PIR!C61</f>
        <v>0</v>
      </c>
      <c r="D61" s="10">
        <f>TO_RPI_RO!D61+TO_RPI_BKFLOW!D61+TO_RPI_PT!D61+TO_RPI_IT!D61+TO_RPI_PPR!D61+TO_RPI_PIR!D61</f>
        <v>0</v>
      </c>
      <c r="E61" s="10">
        <f>TO_RPI_RO!E61+TO_RPI_BKFLOW!E61+TO_RPI_PT!E61+TO_RPI_IT!E61+TO_RPI_PPR!E61+TO_RPI_PIR!E61</f>
        <v>0</v>
      </c>
      <c r="F61" s="10">
        <f>TO_RPI_RO!F61+TO_RPI_BKFLOW!F61+TO_RPI_PT!F61+TO_RPI_IT!F61+TO_RPI_PPR!F61+TO_RPI_PIR!F61</f>
        <v>0</v>
      </c>
      <c r="G61" s="10">
        <f>TO_RPI_RO!G61+TO_RPI_BKFLOW!G61+TO_RPI_PT!G61+TO_RPI_IT!G61+TO_RPI_PPR!G61+TO_RPI_PIR!G61</f>
        <v>0</v>
      </c>
      <c r="H61" s="10">
        <f>TO_RPI_RO!H61+TO_RPI_BKFLOW!H61+TO_RPI_PT!H61+TO_RPI_IT!H61+TO_RPI_PPR!H61+TO_RPI_PIR!H61</f>
        <v>0</v>
      </c>
      <c r="I61" s="10">
        <f>TO_RPI_RO!I61+TO_RPI_BKFLOW!I61+TO_RPI_PT!I61+TO_RPI_IT!I61+TO_RPI_PPR!I61+TO_RPI_PIR!I61</f>
        <v>0</v>
      </c>
      <c r="J61" s="10">
        <f>TO_RPI_RO!J61+TO_RPI_BKFLOW!J61+TO_RPI_PT!J61+TO_RPI_IT!J61+TO_RPI_PPR!J61+TO_RPI_PIR!J61</f>
        <v>0</v>
      </c>
      <c r="K61" s="10">
        <f>TO_RPI_RO!K61+TO_RPI_BKFLOW!K61+TO_RPI_PT!K61+TO_RPI_IT!K61+TO_RPI_PPR!K61+TO_RPI_PIR!K61</f>
        <v>0</v>
      </c>
      <c r="L61" s="10">
        <f>TO_RPI_RO!L61+TO_RPI_BKFLOW!L61+TO_RPI_PT!L61+TO_RPI_IT!L61+TO_RPI_PPR!L61+TO_RPI_PIR!L61</f>
        <v>0</v>
      </c>
      <c r="M61" s="10">
        <f>TO_RPI_RO!M61+TO_RPI_BKFLOW!M61+TO_RPI_PT!M61+TO_RPI_IT!M61+TO_RPI_PPR!M61+TO_RPI_PIR!M61</f>
        <v>0</v>
      </c>
      <c r="N61" s="10">
        <f>TO_RPI_RO!N61+TO_RPI_BKFLOW!N61+TO_RPI_PT!N61+TO_RPI_IT!N61+TO_RPI_PPR!N61+TO_RPI_PIR!N61</f>
        <v>0</v>
      </c>
      <c r="O61" s="10">
        <f>TO_RPI_RO!O61+TO_RPI_BKFLOW!O61+TO_RPI_PT!O61+TO_RPI_IT!O61+TO_RPI_PPR!O61+TO_RPI_PIR!O61</f>
        <v>0</v>
      </c>
      <c r="P61" s="10">
        <f>TO_RPI_RO!P61+TO_RPI_BKFLOW!P61+TO_RPI_PT!P61+TO_RPI_IT!P61+TO_RPI_PPR!P61+TO_RPI_PIR!P61</f>
        <v>0</v>
      </c>
      <c r="Q61" s="10">
        <f>TO_RPI_RO!Q61+TO_RPI_BKFLOW!Q61+TO_RPI_PT!Q61+TO_RPI_IT!Q61+TO_RPI_PPR!Q61+TO_RPI_PIR!Q61</f>
        <v>0</v>
      </c>
      <c r="R61" s="10">
        <f>TO_RPI_RO!R61+TO_RPI_BKFLOW!R61+TO_RPI_PT!R61+TO_RPI_IT!R61+TO_RPI_PPR!R61+TO_RPI_PIR!R61</f>
        <v>0</v>
      </c>
      <c r="S61" s="10">
        <f>TO_RPI_RO!S61+TO_RPI_BKFLOW!S61+TO_RPI_PT!S61+TO_RPI_IT!S61+TO_RPI_PPR!S61+TO_RPI_PIR!S61</f>
        <v>0</v>
      </c>
      <c r="T61" s="10">
        <f>TO_RPI_RO!T61+TO_RPI_BKFLOW!T61+TO_RPI_PT!T61+TO_RPI_IT!T61+TO_RPI_PPR!T61+TO_RPI_PIR!T61</f>
        <v>0</v>
      </c>
      <c r="U61" s="10">
        <f>TO_RPI_RO!U61+TO_RPI_BKFLOW!U61+TO_RPI_PT!U61+TO_RPI_IT!U61+TO_RPI_PPR!U61+TO_RPI_PIR!U61</f>
        <v>0</v>
      </c>
      <c r="V61" s="10">
        <f>TO_RPI_RO!V61+TO_RPI_BKFLOW!V61+TO_RPI_PT!V61+TO_RPI_IT!V61+TO_RPI_PPR!V61+TO_RPI_PIR!V61</f>
        <v>0</v>
      </c>
      <c r="W61" s="10">
        <f>TO_RPI_RO!W61+TO_RPI_BKFLOW!W61+TO_RPI_PT!W61+TO_RPI_IT!W61+TO_RPI_PPR!W61+TO_RPI_PIR!W61</f>
        <v>0</v>
      </c>
      <c r="X61" s="10">
        <f>TO_RPI_RO!X61+TO_RPI_BKFLOW!X61+TO_RPI_PT!X61+TO_RPI_IT!X61+TO_RPI_PPR!X61+TO_RPI_PIR!X61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TO_RPI_RO!C62+TO_RPI_BKFLOW!C62+TO_RPI_PT!C62+TO_RPI_IT!C62+TO_RPI_PPR!C62+TO_RPI_PIR!C62</f>
        <v>0</v>
      </c>
      <c r="D62" s="10">
        <f>TO_RPI_RO!D62+TO_RPI_BKFLOW!D62+TO_RPI_PT!D62+TO_RPI_IT!D62+TO_RPI_PPR!D62+TO_RPI_PIR!D62</f>
        <v>0</v>
      </c>
      <c r="E62" s="10">
        <f>TO_RPI_RO!E62+TO_RPI_BKFLOW!E62+TO_RPI_PT!E62+TO_RPI_IT!E62+TO_RPI_PPR!E62+TO_RPI_PIR!E62</f>
        <v>0</v>
      </c>
      <c r="F62" s="10">
        <f>TO_RPI_RO!F62+TO_RPI_BKFLOW!F62+TO_RPI_PT!F62+TO_RPI_IT!F62+TO_RPI_PPR!F62+TO_RPI_PIR!F62</f>
        <v>0</v>
      </c>
      <c r="G62" s="10">
        <f>TO_RPI_RO!G62+TO_RPI_BKFLOW!G62+TO_RPI_PT!G62+TO_RPI_IT!G62+TO_RPI_PPR!G62+TO_RPI_PIR!G62</f>
        <v>0</v>
      </c>
      <c r="H62" s="10">
        <f>TO_RPI_RO!H62+TO_RPI_BKFLOW!H62+TO_RPI_PT!H62+TO_RPI_IT!H62+TO_RPI_PPR!H62+TO_RPI_PIR!H62</f>
        <v>0</v>
      </c>
      <c r="I62" s="10">
        <f>TO_RPI_RO!I62+TO_RPI_BKFLOW!I62+TO_RPI_PT!I62+TO_RPI_IT!I62+TO_RPI_PPR!I62+TO_RPI_PIR!I62</f>
        <v>0</v>
      </c>
      <c r="J62" s="10">
        <f>TO_RPI_RO!J62+TO_RPI_BKFLOW!J62+TO_RPI_PT!J62+TO_RPI_IT!J62+TO_RPI_PPR!J62+TO_RPI_PIR!J62</f>
        <v>0</v>
      </c>
      <c r="K62" s="10">
        <f>TO_RPI_RO!K62+TO_RPI_BKFLOW!K62+TO_RPI_PT!K62+TO_RPI_IT!K62+TO_RPI_PPR!K62+TO_RPI_PIR!K62</f>
        <v>0</v>
      </c>
      <c r="L62" s="10">
        <f>TO_RPI_RO!L62+TO_RPI_BKFLOW!L62+TO_RPI_PT!L62+TO_RPI_IT!L62+TO_RPI_PPR!L62+TO_RPI_PIR!L62</f>
        <v>0</v>
      </c>
      <c r="M62" s="10">
        <f>TO_RPI_RO!M62+TO_RPI_BKFLOW!M62+TO_RPI_PT!M62+TO_RPI_IT!M62+TO_RPI_PPR!M62+TO_RPI_PIR!M62</f>
        <v>0</v>
      </c>
      <c r="N62" s="10">
        <f>TO_RPI_RO!N62+TO_RPI_BKFLOW!N62+TO_RPI_PT!N62+TO_RPI_IT!N62+TO_RPI_PPR!N62+TO_RPI_PIR!N62</f>
        <v>0</v>
      </c>
      <c r="O62" s="10">
        <f>TO_RPI_RO!O62+TO_RPI_BKFLOW!O62+TO_RPI_PT!O62+TO_RPI_IT!O62+TO_RPI_PPR!O62+TO_RPI_PIR!O62</f>
        <v>0</v>
      </c>
      <c r="P62" s="10">
        <f>TO_RPI_RO!P62+TO_RPI_BKFLOW!P62+TO_RPI_PT!P62+TO_RPI_IT!P62+TO_RPI_PPR!P62+TO_RPI_PIR!P62</f>
        <v>0</v>
      </c>
      <c r="Q62" s="10">
        <f>TO_RPI_RO!Q62+TO_RPI_BKFLOW!Q62+TO_RPI_PT!Q62+TO_RPI_IT!Q62+TO_RPI_PPR!Q62+TO_RPI_PIR!Q62</f>
        <v>0</v>
      </c>
      <c r="R62" s="10">
        <f>TO_RPI_RO!R62+TO_RPI_BKFLOW!R62+TO_RPI_PT!R62+TO_RPI_IT!R62+TO_RPI_PPR!R62+TO_RPI_PIR!R62</f>
        <v>0</v>
      </c>
      <c r="S62" s="10">
        <f>TO_RPI_RO!S62+TO_RPI_BKFLOW!S62+TO_RPI_PT!S62+TO_RPI_IT!S62+TO_RPI_PPR!S62+TO_RPI_PIR!S62</f>
        <v>0</v>
      </c>
      <c r="T62" s="10">
        <f>TO_RPI_RO!T62+TO_RPI_BKFLOW!T62+TO_RPI_PT!T62+TO_RPI_IT!T62+TO_RPI_PPR!T62+TO_RPI_PIR!T62</f>
        <v>0</v>
      </c>
      <c r="U62" s="10">
        <f>TO_RPI_RO!U62+TO_RPI_BKFLOW!U62+TO_RPI_PT!U62+TO_RPI_IT!U62+TO_RPI_PPR!U62+TO_RPI_PIR!U62</f>
        <v>0</v>
      </c>
      <c r="V62" s="10">
        <f>TO_RPI_RO!V62+TO_RPI_BKFLOW!V62+TO_RPI_PT!V62+TO_RPI_IT!V62+TO_RPI_PPR!V62+TO_RPI_PIR!V62</f>
        <v>0</v>
      </c>
      <c r="W62" s="10">
        <f>TO_RPI_RO!W62+TO_RPI_BKFLOW!W62+TO_RPI_PT!W62+TO_RPI_IT!W62+TO_RPI_PPR!W62+TO_RPI_PIR!W62</f>
        <v>0</v>
      </c>
      <c r="X62" s="10">
        <f>TO_RPI_RO!X62+TO_RPI_BKFLOW!X62+TO_RPI_PT!X62+TO_RPI_IT!X62+TO_RPI_PPR!X62+TO_RPI_PIR!X62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TO_RPI_RO!C63+TO_RPI_BKFLOW!C63+TO_RPI_PT!C63+TO_RPI_IT!C63+TO_RPI_PPR!C63+TO_RPI_PIR!C63</f>
        <v>0</v>
      </c>
      <c r="D63" s="10">
        <f>TO_RPI_RO!D63+TO_RPI_BKFLOW!D63+TO_RPI_PT!D63+TO_RPI_IT!D63+TO_RPI_PPR!D63+TO_RPI_PIR!D63</f>
        <v>0</v>
      </c>
      <c r="E63" s="10">
        <f>TO_RPI_RO!E63+TO_RPI_BKFLOW!E63+TO_RPI_PT!E63+TO_RPI_IT!E63+TO_RPI_PPR!E63+TO_RPI_PIR!E63</f>
        <v>0</v>
      </c>
      <c r="F63" s="10">
        <f>TO_RPI_RO!F63+TO_RPI_BKFLOW!F63+TO_RPI_PT!F63+TO_RPI_IT!F63+TO_RPI_PPR!F63+TO_RPI_PIR!F63</f>
        <v>0</v>
      </c>
      <c r="G63" s="10">
        <f>TO_RPI_RO!G63+TO_RPI_BKFLOW!G63+TO_RPI_PT!G63+TO_RPI_IT!G63+TO_RPI_PPR!G63+TO_RPI_PIR!G63</f>
        <v>0</v>
      </c>
      <c r="H63" s="10">
        <f>TO_RPI_RO!H63+TO_RPI_BKFLOW!H63+TO_RPI_PT!H63+TO_RPI_IT!H63+TO_RPI_PPR!H63+TO_RPI_PIR!H63</f>
        <v>0</v>
      </c>
      <c r="I63" s="10">
        <f>TO_RPI_RO!I63+TO_RPI_BKFLOW!I63+TO_RPI_PT!I63+TO_RPI_IT!I63+TO_RPI_PPR!I63+TO_RPI_PIR!I63</f>
        <v>0</v>
      </c>
      <c r="J63" s="10">
        <f>TO_RPI_RO!J63+TO_RPI_BKFLOW!J63+TO_RPI_PT!J63+TO_RPI_IT!J63+TO_RPI_PPR!J63+TO_RPI_PIR!J63</f>
        <v>0</v>
      </c>
      <c r="K63" s="10">
        <f>TO_RPI_RO!K63+TO_RPI_BKFLOW!K63+TO_RPI_PT!K63+TO_RPI_IT!K63+TO_RPI_PPR!K63+TO_RPI_PIR!K63</f>
        <v>0</v>
      </c>
      <c r="L63" s="10">
        <f>TO_RPI_RO!L63+TO_RPI_BKFLOW!L63+TO_RPI_PT!L63+TO_RPI_IT!L63+TO_RPI_PPR!L63+TO_RPI_PIR!L63</f>
        <v>0</v>
      </c>
      <c r="M63" s="10">
        <f>TO_RPI_RO!M63+TO_RPI_BKFLOW!M63+TO_RPI_PT!M63+TO_RPI_IT!M63+TO_RPI_PPR!M63+TO_RPI_PIR!M63</f>
        <v>0</v>
      </c>
      <c r="N63" s="10">
        <f>TO_RPI_RO!N63+TO_RPI_BKFLOW!N63+TO_RPI_PT!N63+TO_RPI_IT!N63+TO_RPI_PPR!N63+TO_RPI_PIR!N63</f>
        <v>0</v>
      </c>
      <c r="O63" s="10">
        <f>TO_RPI_RO!O63+TO_RPI_BKFLOW!O63+TO_RPI_PT!O63+TO_RPI_IT!O63+TO_RPI_PPR!O63+TO_RPI_PIR!O63</f>
        <v>0</v>
      </c>
      <c r="P63" s="10">
        <f>TO_RPI_RO!P63+TO_RPI_BKFLOW!P63+TO_RPI_PT!P63+TO_RPI_IT!P63+TO_RPI_PPR!P63+TO_RPI_PIR!P63</f>
        <v>0</v>
      </c>
      <c r="Q63" s="10">
        <f>TO_RPI_RO!Q63+TO_RPI_BKFLOW!Q63+TO_RPI_PT!Q63+TO_RPI_IT!Q63+TO_RPI_PPR!Q63+TO_RPI_PIR!Q63</f>
        <v>0</v>
      </c>
      <c r="R63" s="10">
        <f>TO_RPI_RO!R63+TO_RPI_BKFLOW!R63+TO_RPI_PT!R63+TO_RPI_IT!R63+TO_RPI_PPR!R63+TO_RPI_PIR!R63</f>
        <v>0</v>
      </c>
      <c r="S63" s="10">
        <f>TO_RPI_RO!S63+TO_RPI_BKFLOW!S63+TO_RPI_PT!S63+TO_RPI_IT!S63+TO_RPI_PPR!S63+TO_RPI_PIR!S63</f>
        <v>0</v>
      </c>
      <c r="T63" s="10">
        <f>TO_RPI_RO!T63+TO_RPI_BKFLOW!T63+TO_RPI_PT!T63+TO_RPI_IT!T63+TO_RPI_PPR!T63+TO_RPI_PIR!T63</f>
        <v>0</v>
      </c>
      <c r="U63" s="10">
        <f>TO_RPI_RO!U63+TO_RPI_BKFLOW!U63+TO_RPI_PT!U63+TO_RPI_IT!U63+TO_RPI_PPR!U63+TO_RPI_PIR!U63</f>
        <v>0</v>
      </c>
      <c r="V63" s="10">
        <f>TO_RPI_RO!V63+TO_RPI_BKFLOW!V63+TO_RPI_PT!V63+TO_RPI_IT!V63+TO_RPI_PPR!V63+TO_RPI_PIR!V63</f>
        <v>0</v>
      </c>
      <c r="W63" s="10">
        <f>TO_RPI_RO!W63+TO_RPI_BKFLOW!W63+TO_RPI_PT!W63+TO_RPI_IT!W63+TO_RPI_PPR!W63+TO_RPI_PIR!W63</f>
        <v>0</v>
      </c>
      <c r="X63" s="10">
        <f>TO_RPI_RO!X63+TO_RPI_BKFLOW!X63+TO_RPI_PT!X63+TO_RPI_IT!X63+TO_RPI_PPR!X63+TO_RPI_PIR!X63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TO_RPI_RO!C64+TO_RPI_BKFLOW!C64+TO_RPI_PT!C64+TO_RPI_IT!C64+TO_RPI_PPR!C64+TO_RPI_PIR!C64</f>
        <v>0</v>
      </c>
      <c r="D64" s="10">
        <f>TO_RPI_RO!D64+TO_RPI_BKFLOW!D64+TO_RPI_PT!D64+TO_RPI_IT!D64+TO_RPI_PPR!D64+TO_RPI_PIR!D64</f>
        <v>0</v>
      </c>
      <c r="E64" s="10">
        <f>TO_RPI_RO!E64+TO_RPI_BKFLOW!E64+TO_RPI_PT!E64+TO_RPI_IT!E64+TO_RPI_PPR!E64+TO_RPI_PIR!E64</f>
        <v>0</v>
      </c>
      <c r="F64" s="10">
        <f>TO_RPI_RO!F64+TO_RPI_BKFLOW!F64+TO_RPI_PT!F64+TO_RPI_IT!F64+TO_RPI_PPR!F64+TO_RPI_PIR!F64</f>
        <v>0</v>
      </c>
      <c r="G64" s="10">
        <f>TO_RPI_RO!G64+TO_RPI_BKFLOW!G64+TO_RPI_PT!G64+TO_RPI_IT!G64+TO_RPI_PPR!G64+TO_RPI_PIR!G64</f>
        <v>0</v>
      </c>
      <c r="H64" s="10">
        <f>TO_RPI_RO!H64+TO_RPI_BKFLOW!H64+TO_RPI_PT!H64+TO_RPI_IT!H64+TO_RPI_PPR!H64+TO_RPI_PIR!H64</f>
        <v>0</v>
      </c>
      <c r="I64" s="10">
        <f>TO_RPI_RO!I64+TO_RPI_BKFLOW!I64+TO_RPI_PT!I64+TO_RPI_IT!I64+TO_RPI_PPR!I64+TO_RPI_PIR!I64</f>
        <v>0</v>
      </c>
      <c r="J64" s="10">
        <f>TO_RPI_RO!J64+TO_RPI_BKFLOW!J64+TO_RPI_PT!J64+TO_RPI_IT!J64+TO_RPI_PPR!J64+TO_RPI_PIR!J64</f>
        <v>0</v>
      </c>
      <c r="K64" s="10">
        <f>TO_RPI_RO!K64+TO_RPI_BKFLOW!K64+TO_RPI_PT!K64+TO_RPI_IT!K64+TO_RPI_PPR!K64+TO_RPI_PIR!K64</f>
        <v>0</v>
      </c>
      <c r="L64" s="10">
        <f>TO_RPI_RO!L64+TO_RPI_BKFLOW!L64+TO_RPI_PT!L64+TO_RPI_IT!L64+TO_RPI_PPR!L64+TO_RPI_PIR!L64</f>
        <v>0</v>
      </c>
      <c r="M64" s="10">
        <f>TO_RPI_RO!M64+TO_RPI_BKFLOW!M64+TO_RPI_PT!M64+TO_RPI_IT!M64+TO_RPI_PPR!M64+TO_RPI_PIR!M64</f>
        <v>0</v>
      </c>
      <c r="N64" s="10">
        <f>TO_RPI_RO!N64+TO_RPI_BKFLOW!N64+TO_RPI_PT!N64+TO_RPI_IT!N64+TO_RPI_PPR!N64+TO_RPI_PIR!N64</f>
        <v>0</v>
      </c>
      <c r="O64" s="10">
        <f>TO_RPI_RO!O64+TO_RPI_BKFLOW!O64+TO_RPI_PT!O64+TO_RPI_IT!O64+TO_RPI_PPR!O64+TO_RPI_PIR!O64</f>
        <v>0</v>
      </c>
      <c r="P64" s="10">
        <f>TO_RPI_RO!P64+TO_RPI_BKFLOW!P64+TO_RPI_PT!P64+TO_RPI_IT!P64+TO_RPI_PPR!P64+TO_RPI_PIR!P64</f>
        <v>0</v>
      </c>
      <c r="Q64" s="10">
        <f>TO_RPI_RO!Q64+TO_RPI_BKFLOW!Q64+TO_RPI_PT!Q64+TO_RPI_IT!Q64+TO_RPI_PPR!Q64+TO_RPI_PIR!Q64</f>
        <v>0</v>
      </c>
      <c r="R64" s="10">
        <f>TO_RPI_RO!R64+TO_RPI_BKFLOW!R64+TO_RPI_PT!R64+TO_RPI_IT!R64+TO_RPI_PPR!R64+TO_RPI_PIR!R64</f>
        <v>0</v>
      </c>
      <c r="S64" s="10">
        <f>TO_RPI_RO!S64+TO_RPI_BKFLOW!S64+TO_RPI_PT!S64+TO_RPI_IT!S64+TO_RPI_PPR!S64+TO_RPI_PIR!S64</f>
        <v>0</v>
      </c>
      <c r="T64" s="10">
        <f>TO_RPI_RO!T64+TO_RPI_BKFLOW!T64+TO_RPI_PT!T64+TO_RPI_IT!T64+TO_RPI_PPR!T64+TO_RPI_PIR!T64</f>
        <v>0</v>
      </c>
      <c r="U64" s="10">
        <f>TO_RPI_RO!U64+TO_RPI_BKFLOW!U64+TO_RPI_PT!U64+TO_RPI_IT!U64+TO_RPI_PPR!U64+TO_RPI_PIR!U64</f>
        <v>0</v>
      </c>
      <c r="V64" s="10">
        <f>TO_RPI_RO!V64+TO_RPI_BKFLOW!V64+TO_RPI_PT!V64+TO_RPI_IT!V64+TO_RPI_PPR!V64+TO_RPI_PIR!V64</f>
        <v>0</v>
      </c>
      <c r="W64" s="10">
        <f>TO_RPI_RO!W64+TO_RPI_BKFLOW!W64+TO_RPI_PT!W64+TO_RPI_IT!W64+TO_RPI_PPR!W64+TO_RPI_PIR!W64</f>
        <v>0</v>
      </c>
      <c r="X64" s="10">
        <f>TO_RPI_RO!X64+TO_RPI_BKFLOW!X64+TO_RPI_PT!X64+TO_RPI_IT!X64+TO_RPI_PPR!X64+TO_RPI_PIR!X64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TO_RPI_RO!C65+TO_RPI_BKFLOW!C65+TO_RPI_PT!C65+TO_RPI_IT!C65+TO_RPI_PPR!C65+TO_RPI_PIR!C65</f>
        <v>0</v>
      </c>
      <c r="D65" s="10">
        <f>TO_RPI_RO!D65+TO_RPI_BKFLOW!D65+TO_RPI_PT!D65+TO_RPI_IT!D65+TO_RPI_PPR!D65+TO_RPI_PIR!D65</f>
        <v>0</v>
      </c>
      <c r="E65" s="10">
        <f>TO_RPI_RO!E65+TO_RPI_BKFLOW!E65+TO_RPI_PT!E65+TO_RPI_IT!E65+TO_RPI_PPR!E65+TO_RPI_PIR!E65</f>
        <v>0</v>
      </c>
      <c r="F65" s="10">
        <f>TO_RPI_RO!F65+TO_RPI_BKFLOW!F65+TO_RPI_PT!F65+TO_RPI_IT!F65+TO_RPI_PPR!F65+TO_RPI_PIR!F65</f>
        <v>0</v>
      </c>
      <c r="G65" s="10">
        <f>TO_RPI_RO!G65+TO_RPI_BKFLOW!G65+TO_RPI_PT!G65+TO_RPI_IT!G65+TO_RPI_PPR!G65+TO_RPI_PIR!G65</f>
        <v>0</v>
      </c>
      <c r="H65" s="10">
        <f>TO_RPI_RO!H65+TO_RPI_BKFLOW!H65+TO_RPI_PT!H65+TO_RPI_IT!H65+TO_RPI_PPR!H65+TO_RPI_PIR!H65</f>
        <v>0</v>
      </c>
      <c r="I65" s="10">
        <f>TO_RPI_RO!I65+TO_RPI_BKFLOW!I65+TO_RPI_PT!I65+TO_RPI_IT!I65+TO_RPI_PPR!I65+TO_RPI_PIR!I65</f>
        <v>0</v>
      </c>
      <c r="J65" s="10">
        <f>TO_RPI_RO!J65+TO_RPI_BKFLOW!J65+TO_RPI_PT!J65+TO_RPI_IT!J65+TO_RPI_PPR!J65+TO_RPI_PIR!J65</f>
        <v>0</v>
      </c>
      <c r="K65" s="10">
        <f>TO_RPI_RO!K65+TO_RPI_BKFLOW!K65+TO_RPI_PT!K65+TO_RPI_IT!K65+TO_RPI_PPR!K65+TO_RPI_PIR!K65</f>
        <v>0</v>
      </c>
      <c r="L65" s="10">
        <f>TO_RPI_RO!L65+TO_RPI_BKFLOW!L65+TO_RPI_PT!L65+TO_RPI_IT!L65+TO_RPI_PPR!L65+TO_RPI_PIR!L65</f>
        <v>0</v>
      </c>
      <c r="M65" s="10">
        <f>TO_RPI_RO!M65+TO_RPI_BKFLOW!M65+TO_RPI_PT!M65+TO_RPI_IT!M65+TO_RPI_PPR!M65+TO_RPI_PIR!M65</f>
        <v>0</v>
      </c>
      <c r="N65" s="10">
        <f>TO_RPI_RO!N65+TO_RPI_BKFLOW!N65+TO_RPI_PT!N65+TO_RPI_IT!N65+TO_RPI_PPR!N65+TO_RPI_PIR!N65</f>
        <v>0</v>
      </c>
      <c r="O65" s="10">
        <f>TO_RPI_RO!O65+TO_RPI_BKFLOW!O65+TO_RPI_PT!O65+TO_RPI_IT!O65+TO_RPI_PPR!O65+TO_RPI_PIR!O65</f>
        <v>0</v>
      </c>
      <c r="P65" s="10">
        <f>TO_RPI_RO!P65+TO_RPI_BKFLOW!P65+TO_RPI_PT!P65+TO_RPI_IT!P65+TO_RPI_PPR!P65+TO_RPI_PIR!P65</f>
        <v>0</v>
      </c>
      <c r="Q65" s="10">
        <f>TO_RPI_RO!Q65+TO_RPI_BKFLOW!Q65+TO_RPI_PT!Q65+TO_RPI_IT!Q65+TO_RPI_PPR!Q65+TO_RPI_PIR!Q65</f>
        <v>0</v>
      </c>
      <c r="R65" s="10">
        <f>TO_RPI_RO!R65+TO_RPI_BKFLOW!R65+TO_RPI_PT!R65+TO_RPI_IT!R65+TO_RPI_PPR!R65+TO_RPI_PIR!R65</f>
        <v>0</v>
      </c>
      <c r="S65" s="10">
        <f>TO_RPI_RO!S65+TO_RPI_BKFLOW!S65+TO_RPI_PT!S65+TO_RPI_IT!S65+TO_RPI_PPR!S65+TO_RPI_PIR!S65</f>
        <v>0</v>
      </c>
      <c r="T65" s="10">
        <f>TO_RPI_RO!T65+TO_RPI_BKFLOW!T65+TO_RPI_PT!T65+TO_RPI_IT!T65+TO_RPI_PPR!T65+TO_RPI_PIR!T65</f>
        <v>0</v>
      </c>
      <c r="U65" s="10">
        <f>TO_RPI_RO!U65+TO_RPI_BKFLOW!U65+TO_RPI_PT!U65+TO_RPI_IT!U65+TO_RPI_PPR!U65+TO_RPI_PIR!U65</f>
        <v>0</v>
      </c>
      <c r="V65" s="10">
        <f>TO_RPI_RO!V65+TO_RPI_BKFLOW!V65+TO_RPI_PT!V65+TO_RPI_IT!V65+TO_RPI_PPR!V65+TO_RPI_PIR!V65</f>
        <v>0</v>
      </c>
      <c r="W65" s="10">
        <f>TO_RPI_RO!W65+TO_RPI_BKFLOW!W65+TO_RPI_PT!W65+TO_RPI_IT!W65+TO_RPI_PPR!W65+TO_RPI_PIR!W65</f>
        <v>0</v>
      </c>
      <c r="X65" s="10">
        <f>TO_RPI_RO!X65+TO_RPI_BKFLOW!X65+TO_RPI_PT!X65+TO_RPI_IT!X65+TO_RPI_PPR!X65+TO_RPI_PIR!X65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TO_RPI_RO!C66+TO_RPI_BKFLOW!C66+TO_RPI_PT!C66+TO_RPI_IT!C66+TO_RPI_PPR!C66+TO_RPI_PIR!C66</f>
        <v>0</v>
      </c>
      <c r="D66" s="10">
        <f>TO_RPI_RO!D66+TO_RPI_BKFLOW!D66+TO_RPI_PT!D66+TO_RPI_IT!D66+TO_RPI_PPR!D66+TO_RPI_PIR!D66</f>
        <v>0</v>
      </c>
      <c r="E66" s="10">
        <f>TO_RPI_RO!E66+TO_RPI_BKFLOW!E66+TO_RPI_PT!E66+TO_RPI_IT!E66+TO_RPI_PPR!E66+TO_RPI_PIR!E66</f>
        <v>0</v>
      </c>
      <c r="F66" s="10">
        <f>TO_RPI_RO!F66+TO_RPI_BKFLOW!F66+TO_RPI_PT!F66+TO_RPI_IT!F66+TO_RPI_PPR!F66+TO_RPI_PIR!F66</f>
        <v>0</v>
      </c>
      <c r="G66" s="10">
        <f>TO_RPI_RO!G66+TO_RPI_BKFLOW!G66+TO_RPI_PT!G66+TO_RPI_IT!G66+TO_RPI_PPR!G66+TO_RPI_PIR!G66</f>
        <v>0</v>
      </c>
      <c r="H66" s="10">
        <f>TO_RPI_RO!H66+TO_RPI_BKFLOW!H66+TO_RPI_PT!H66+TO_RPI_IT!H66+TO_RPI_PPR!H66+TO_RPI_PIR!H66</f>
        <v>0</v>
      </c>
      <c r="I66" s="10">
        <f>TO_RPI_RO!I66+TO_RPI_BKFLOW!I66+TO_RPI_PT!I66+TO_RPI_IT!I66+TO_RPI_PPR!I66+TO_RPI_PIR!I66</f>
        <v>0</v>
      </c>
      <c r="J66" s="10">
        <f>TO_RPI_RO!J66+TO_RPI_BKFLOW!J66+TO_RPI_PT!J66+TO_RPI_IT!J66+TO_RPI_PPR!J66+TO_RPI_PIR!J66</f>
        <v>0</v>
      </c>
      <c r="K66" s="10">
        <f>TO_RPI_RO!K66+TO_RPI_BKFLOW!K66+TO_RPI_PT!K66+TO_RPI_IT!K66+TO_RPI_PPR!K66+TO_RPI_PIR!K66</f>
        <v>0</v>
      </c>
      <c r="L66" s="10">
        <f>TO_RPI_RO!L66+TO_RPI_BKFLOW!L66+TO_RPI_PT!L66+TO_RPI_IT!L66+TO_RPI_PPR!L66+TO_RPI_PIR!L66</f>
        <v>0</v>
      </c>
      <c r="M66" s="10">
        <f>TO_RPI_RO!M66+TO_RPI_BKFLOW!M66+TO_RPI_PT!M66+TO_RPI_IT!M66+TO_RPI_PPR!M66+TO_RPI_PIR!M66</f>
        <v>0</v>
      </c>
      <c r="N66" s="10">
        <f>TO_RPI_RO!N66+TO_RPI_BKFLOW!N66+TO_RPI_PT!N66+TO_RPI_IT!N66+TO_RPI_PPR!N66+TO_RPI_PIR!N66</f>
        <v>0</v>
      </c>
      <c r="O66" s="10">
        <f>TO_RPI_RO!O66+TO_RPI_BKFLOW!O66+TO_RPI_PT!O66+TO_RPI_IT!O66+TO_RPI_PPR!O66+TO_RPI_PIR!O66</f>
        <v>0</v>
      </c>
      <c r="P66" s="10">
        <f>TO_RPI_RO!P66+TO_RPI_BKFLOW!P66+TO_RPI_PT!P66+TO_RPI_IT!P66+TO_RPI_PPR!P66+TO_RPI_PIR!P66</f>
        <v>0</v>
      </c>
      <c r="Q66" s="10">
        <f>TO_RPI_RO!Q66+TO_RPI_BKFLOW!Q66+TO_RPI_PT!Q66+TO_RPI_IT!Q66+TO_RPI_PPR!Q66+TO_RPI_PIR!Q66</f>
        <v>0</v>
      </c>
      <c r="R66" s="10">
        <f>TO_RPI_RO!R66+TO_RPI_BKFLOW!R66+TO_RPI_PT!R66+TO_RPI_IT!R66+TO_RPI_PPR!R66+TO_RPI_PIR!R66</f>
        <v>0</v>
      </c>
      <c r="S66" s="10">
        <f>TO_RPI_RO!S66+TO_RPI_BKFLOW!S66+TO_RPI_PT!S66+TO_RPI_IT!S66+TO_RPI_PPR!S66+TO_RPI_PIR!S66</f>
        <v>0</v>
      </c>
      <c r="T66" s="10">
        <f>TO_RPI_RO!T66+TO_RPI_BKFLOW!T66+TO_RPI_PT!T66+TO_RPI_IT!T66+TO_RPI_PPR!T66+TO_RPI_PIR!T66</f>
        <v>0</v>
      </c>
      <c r="U66" s="10">
        <f>TO_RPI_RO!U66+TO_RPI_BKFLOW!U66+TO_RPI_PT!U66+TO_RPI_IT!U66+TO_RPI_PPR!U66+TO_RPI_PIR!U66</f>
        <v>0</v>
      </c>
      <c r="V66" s="10">
        <f>TO_RPI_RO!V66+TO_RPI_BKFLOW!V66+TO_RPI_PT!V66+TO_RPI_IT!V66+TO_RPI_PPR!V66+TO_RPI_PIR!V66</f>
        <v>0</v>
      </c>
      <c r="W66" s="10">
        <f>TO_RPI_RO!W66+TO_RPI_BKFLOW!W66+TO_RPI_PT!W66+TO_RPI_IT!W66+TO_RPI_PPR!W66+TO_RPI_PIR!W66</f>
        <v>0</v>
      </c>
      <c r="X66" s="10">
        <f>TO_RPI_RO!X66+TO_RPI_BKFLOW!X66+TO_RPI_PT!X66+TO_RPI_IT!X66+TO_RPI_PPR!X66+TO_RPI_PIR!X66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TO_RPI_RO!C67+TO_RPI_BKFLOW!C67+TO_RPI_PT!C67+TO_RPI_IT!C67+TO_RPI_PPR!C67+TO_RPI_PIR!C67</f>
        <v>0</v>
      </c>
      <c r="D67" s="10">
        <f>TO_RPI_RO!D67+TO_RPI_BKFLOW!D67+TO_RPI_PT!D67+TO_RPI_IT!D67+TO_RPI_PPR!D67+TO_RPI_PIR!D67</f>
        <v>0</v>
      </c>
      <c r="E67" s="10">
        <f>TO_RPI_RO!E67+TO_RPI_BKFLOW!E67+TO_RPI_PT!E67+TO_RPI_IT!E67+TO_RPI_PPR!E67+TO_RPI_PIR!E67</f>
        <v>0</v>
      </c>
      <c r="F67" s="10">
        <f>TO_RPI_RO!F67+TO_RPI_BKFLOW!F67+TO_RPI_PT!F67+TO_RPI_IT!F67+TO_RPI_PPR!F67+TO_RPI_PIR!F67</f>
        <v>0</v>
      </c>
      <c r="G67" s="10">
        <f>TO_RPI_RO!G67+TO_RPI_BKFLOW!G67+TO_RPI_PT!G67+TO_RPI_IT!G67+TO_RPI_PPR!G67+TO_RPI_PIR!G67</f>
        <v>0</v>
      </c>
      <c r="H67" s="10">
        <f>TO_RPI_RO!H67+TO_RPI_BKFLOW!H67+TO_RPI_PT!H67+TO_RPI_IT!H67+TO_RPI_PPR!H67+TO_RPI_PIR!H67</f>
        <v>0</v>
      </c>
      <c r="I67" s="10">
        <f>TO_RPI_RO!I67+TO_RPI_BKFLOW!I67+TO_RPI_PT!I67+TO_RPI_IT!I67+TO_RPI_PPR!I67+TO_RPI_PIR!I67</f>
        <v>0</v>
      </c>
      <c r="J67" s="10">
        <f>TO_RPI_RO!J67+TO_RPI_BKFLOW!J67+TO_RPI_PT!J67+TO_RPI_IT!J67+TO_RPI_PPR!J67+TO_RPI_PIR!J67</f>
        <v>0</v>
      </c>
      <c r="K67" s="10">
        <f>TO_RPI_RO!K67+TO_RPI_BKFLOW!K67+TO_RPI_PT!K67+TO_RPI_IT!K67+TO_RPI_PPR!K67+TO_RPI_PIR!K67</f>
        <v>0</v>
      </c>
      <c r="L67" s="10">
        <f>TO_RPI_RO!L67+TO_RPI_BKFLOW!L67+TO_RPI_PT!L67+TO_RPI_IT!L67+TO_RPI_PPR!L67+TO_RPI_PIR!L67</f>
        <v>0</v>
      </c>
      <c r="M67" s="10">
        <f>TO_RPI_RO!M67+TO_RPI_BKFLOW!M67+TO_RPI_PT!M67+TO_RPI_IT!M67+TO_RPI_PPR!M67+TO_RPI_PIR!M67</f>
        <v>0</v>
      </c>
      <c r="N67" s="10">
        <f>TO_RPI_RO!N67+TO_RPI_BKFLOW!N67+TO_RPI_PT!N67+TO_RPI_IT!N67+TO_RPI_PPR!N67+TO_RPI_PIR!N67</f>
        <v>0</v>
      </c>
      <c r="O67" s="10">
        <f>TO_RPI_RO!O67+TO_RPI_BKFLOW!O67+TO_RPI_PT!O67+TO_RPI_IT!O67+TO_RPI_PPR!O67+TO_RPI_PIR!O67</f>
        <v>0</v>
      </c>
      <c r="P67" s="10">
        <f>TO_RPI_RO!P67+TO_RPI_BKFLOW!P67+TO_RPI_PT!P67+TO_RPI_IT!P67+TO_RPI_PPR!P67+TO_RPI_PIR!P67</f>
        <v>0</v>
      </c>
      <c r="Q67" s="10">
        <f>TO_RPI_RO!Q67+TO_RPI_BKFLOW!Q67+TO_RPI_PT!Q67+TO_RPI_IT!Q67+TO_RPI_PPR!Q67+TO_RPI_PIR!Q67</f>
        <v>0</v>
      </c>
      <c r="R67" s="10">
        <f>TO_RPI_RO!R67+TO_RPI_BKFLOW!R67+TO_RPI_PT!R67+TO_RPI_IT!R67+TO_RPI_PPR!R67+TO_RPI_PIR!R67</f>
        <v>0</v>
      </c>
      <c r="S67" s="10">
        <f>TO_RPI_RO!S67+TO_RPI_BKFLOW!S67+TO_RPI_PT!S67+TO_RPI_IT!S67+TO_RPI_PPR!S67+TO_RPI_PIR!S67</f>
        <v>0</v>
      </c>
      <c r="T67" s="10">
        <f>TO_RPI_RO!T67+TO_RPI_BKFLOW!T67+TO_RPI_PT!T67+TO_RPI_IT!T67+TO_RPI_PPR!T67+TO_RPI_PIR!T67</f>
        <v>0</v>
      </c>
      <c r="U67" s="10">
        <f>TO_RPI_RO!U67+TO_RPI_BKFLOW!U67+TO_RPI_PT!U67+TO_RPI_IT!U67+TO_RPI_PPR!U67+TO_RPI_PIR!U67</f>
        <v>0</v>
      </c>
      <c r="V67" s="10">
        <f>TO_RPI_RO!V67+TO_RPI_BKFLOW!V67+TO_RPI_PT!V67+TO_RPI_IT!V67+TO_RPI_PPR!V67+TO_RPI_PIR!V67</f>
        <v>0</v>
      </c>
      <c r="W67" s="10">
        <f>TO_RPI_RO!W67+TO_RPI_BKFLOW!W67+TO_RPI_PT!W67+TO_RPI_IT!W67+TO_RPI_PPR!W67+TO_RPI_PIR!W67</f>
        <v>0</v>
      </c>
      <c r="X67" s="10">
        <f>TO_RPI_RO!X67+TO_RPI_BKFLOW!X67+TO_RPI_PT!X67+TO_RPI_IT!X67+TO_RPI_PPR!X67+TO_RPI_PIR!X67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TO_RPI_RO!C68+TO_RPI_BKFLOW!C68+TO_RPI_PT!C68+TO_RPI_IT!C68+TO_RPI_PPR!C68+TO_RPI_PIR!C68</f>
        <v>0</v>
      </c>
      <c r="D68" s="10">
        <f>TO_RPI_RO!D68+TO_RPI_BKFLOW!D68+TO_RPI_PT!D68+TO_RPI_IT!D68+TO_RPI_PPR!D68+TO_RPI_PIR!D68</f>
        <v>0</v>
      </c>
      <c r="E68" s="10">
        <f>TO_RPI_RO!E68+TO_RPI_BKFLOW!E68+TO_RPI_PT!E68+TO_RPI_IT!E68+TO_RPI_PPR!E68+TO_RPI_PIR!E68</f>
        <v>0</v>
      </c>
      <c r="F68" s="10">
        <f>TO_RPI_RO!F68+TO_RPI_BKFLOW!F68+TO_RPI_PT!F68+TO_RPI_IT!F68+TO_RPI_PPR!F68+TO_RPI_PIR!F68</f>
        <v>0</v>
      </c>
      <c r="G68" s="10">
        <f>TO_RPI_RO!G68+TO_RPI_BKFLOW!G68+TO_RPI_PT!G68+TO_RPI_IT!G68+TO_RPI_PPR!G68+TO_RPI_PIR!G68</f>
        <v>0</v>
      </c>
      <c r="H68" s="10">
        <f>TO_RPI_RO!H68+TO_RPI_BKFLOW!H68+TO_RPI_PT!H68+TO_RPI_IT!H68+TO_RPI_PPR!H68+TO_RPI_PIR!H68</f>
        <v>0</v>
      </c>
      <c r="I68" s="10">
        <f>TO_RPI_RO!I68+TO_RPI_BKFLOW!I68+TO_RPI_PT!I68+TO_RPI_IT!I68+TO_RPI_PPR!I68+TO_RPI_PIR!I68</f>
        <v>0</v>
      </c>
      <c r="J68" s="10">
        <f>TO_RPI_RO!J68+TO_RPI_BKFLOW!J68+TO_RPI_PT!J68+TO_RPI_IT!J68+TO_RPI_PPR!J68+TO_RPI_PIR!J68</f>
        <v>0</v>
      </c>
      <c r="K68" s="10">
        <f>TO_RPI_RO!K68+TO_RPI_BKFLOW!K68+TO_RPI_PT!K68+TO_RPI_IT!K68+TO_RPI_PPR!K68+TO_RPI_PIR!K68</f>
        <v>0</v>
      </c>
      <c r="L68" s="10">
        <f>TO_RPI_RO!L68+TO_RPI_BKFLOW!L68+TO_RPI_PT!L68+TO_RPI_IT!L68+TO_RPI_PPR!L68+TO_RPI_PIR!L68</f>
        <v>0</v>
      </c>
      <c r="M68" s="10">
        <f>TO_RPI_RO!M68+TO_RPI_BKFLOW!M68+TO_RPI_PT!M68+TO_RPI_IT!M68+TO_RPI_PPR!M68+TO_RPI_PIR!M68</f>
        <v>0</v>
      </c>
      <c r="N68" s="10">
        <f>TO_RPI_RO!N68+TO_RPI_BKFLOW!N68+TO_RPI_PT!N68+TO_RPI_IT!N68+TO_RPI_PPR!N68+TO_RPI_PIR!N68</f>
        <v>0</v>
      </c>
      <c r="O68" s="10">
        <f>TO_RPI_RO!O68+TO_RPI_BKFLOW!O68+TO_RPI_PT!O68+TO_RPI_IT!O68+TO_RPI_PPR!O68+TO_RPI_PIR!O68</f>
        <v>0</v>
      </c>
      <c r="P68" s="10">
        <f>TO_RPI_RO!P68+TO_RPI_BKFLOW!P68+TO_RPI_PT!P68+TO_RPI_IT!P68+TO_RPI_PPR!P68+TO_RPI_PIR!P68</f>
        <v>0</v>
      </c>
      <c r="Q68" s="10">
        <f>TO_RPI_RO!Q68+TO_RPI_BKFLOW!Q68+TO_RPI_PT!Q68+TO_RPI_IT!Q68+TO_RPI_PPR!Q68+TO_RPI_PIR!Q68</f>
        <v>0</v>
      </c>
      <c r="R68" s="10">
        <f>TO_RPI_RO!R68+TO_RPI_BKFLOW!R68+TO_RPI_PT!R68+TO_RPI_IT!R68+TO_RPI_PPR!R68+TO_RPI_PIR!R68</f>
        <v>0</v>
      </c>
      <c r="S68" s="10">
        <f>TO_RPI_RO!S68+TO_RPI_BKFLOW!S68+TO_RPI_PT!S68+TO_RPI_IT!S68+TO_RPI_PPR!S68+TO_RPI_PIR!S68</f>
        <v>0</v>
      </c>
      <c r="T68" s="10">
        <f>TO_RPI_RO!T68+TO_RPI_BKFLOW!T68+TO_RPI_PT!T68+TO_RPI_IT!T68+TO_RPI_PPR!T68+TO_RPI_PIR!T68</f>
        <v>0</v>
      </c>
      <c r="U68" s="10">
        <f>TO_RPI_RO!U68+TO_RPI_BKFLOW!U68+TO_RPI_PT!U68+TO_RPI_IT!U68+TO_RPI_PPR!U68+TO_RPI_PIR!U68</f>
        <v>0</v>
      </c>
      <c r="V68" s="10">
        <f>TO_RPI_RO!V68+TO_RPI_BKFLOW!V68+TO_RPI_PT!V68+TO_RPI_IT!V68+TO_RPI_PPR!V68+TO_RPI_PIR!V68</f>
        <v>0</v>
      </c>
      <c r="W68" s="10">
        <f>TO_RPI_RO!W68+TO_RPI_BKFLOW!W68+TO_RPI_PT!W68+TO_RPI_IT!W68+TO_RPI_PPR!W68+TO_RPI_PIR!W68</f>
        <v>0</v>
      </c>
      <c r="X68" s="10">
        <f>TO_RPI_RO!X68+TO_RPI_BKFLOW!X68+TO_RPI_PT!X68+TO_RPI_IT!X68+TO_RPI_PPR!X68+TO_RPI_PIR!X68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TO_RPI_RO!C69+TO_RPI_BKFLOW!C69+TO_RPI_PT!C69+TO_RPI_IT!C69+TO_RPI_PPR!C69+TO_RPI_PIR!C69</f>
        <v>0</v>
      </c>
      <c r="D69" s="10">
        <f>TO_RPI_RO!D69+TO_RPI_BKFLOW!D69+TO_RPI_PT!D69+TO_RPI_IT!D69+TO_RPI_PPR!D69+TO_RPI_PIR!D69</f>
        <v>0</v>
      </c>
      <c r="E69" s="10">
        <f>TO_RPI_RO!E69+TO_RPI_BKFLOW!E69+TO_RPI_PT!E69+TO_RPI_IT!E69+TO_RPI_PPR!E69+TO_RPI_PIR!E69</f>
        <v>0</v>
      </c>
      <c r="F69" s="10">
        <f>TO_RPI_RO!F69+TO_RPI_BKFLOW!F69+TO_RPI_PT!F69+TO_RPI_IT!F69+TO_RPI_PPR!F69+TO_RPI_PIR!F69</f>
        <v>0</v>
      </c>
      <c r="G69" s="10">
        <f>TO_RPI_RO!G69+TO_RPI_BKFLOW!G69+TO_RPI_PT!G69+TO_RPI_IT!G69+TO_RPI_PPR!G69+TO_RPI_PIR!G69</f>
        <v>0</v>
      </c>
      <c r="H69" s="10">
        <f>TO_RPI_RO!H69+TO_RPI_BKFLOW!H69+TO_RPI_PT!H69+TO_RPI_IT!H69+TO_RPI_PPR!H69+TO_RPI_PIR!H69</f>
        <v>0</v>
      </c>
      <c r="I69" s="10">
        <f>TO_RPI_RO!I69+TO_RPI_BKFLOW!I69+TO_RPI_PT!I69+TO_RPI_IT!I69+TO_RPI_PPR!I69+TO_RPI_PIR!I69</f>
        <v>0</v>
      </c>
      <c r="J69" s="10">
        <f>TO_RPI_RO!J69+TO_RPI_BKFLOW!J69+TO_RPI_PT!J69+TO_RPI_IT!J69+TO_RPI_PPR!J69+TO_RPI_PIR!J69</f>
        <v>0</v>
      </c>
      <c r="K69" s="10">
        <f>TO_RPI_RO!K69+TO_RPI_BKFLOW!K69+TO_RPI_PT!K69+TO_RPI_IT!K69+TO_RPI_PPR!K69+TO_RPI_PIR!K69</f>
        <v>0</v>
      </c>
      <c r="L69" s="10">
        <f>TO_RPI_RO!L69+TO_RPI_BKFLOW!L69+TO_RPI_PT!L69+TO_RPI_IT!L69+TO_RPI_PPR!L69+TO_RPI_PIR!L69</f>
        <v>0</v>
      </c>
      <c r="M69" s="10">
        <f>TO_RPI_RO!M69+TO_RPI_BKFLOW!M69+TO_RPI_PT!M69+TO_RPI_IT!M69+TO_RPI_PPR!M69+TO_RPI_PIR!M69</f>
        <v>0</v>
      </c>
      <c r="N69" s="10">
        <f>TO_RPI_RO!N69+TO_RPI_BKFLOW!N69+TO_RPI_PT!N69+TO_RPI_IT!N69+TO_RPI_PPR!N69+TO_RPI_PIR!N69</f>
        <v>0</v>
      </c>
      <c r="O69" s="10">
        <f>TO_RPI_RO!O69+TO_RPI_BKFLOW!O69+TO_RPI_PT!O69+TO_RPI_IT!O69+TO_RPI_PPR!O69+TO_RPI_PIR!O69</f>
        <v>0</v>
      </c>
      <c r="P69" s="10">
        <f>TO_RPI_RO!P69+TO_RPI_BKFLOW!P69+TO_RPI_PT!P69+TO_RPI_IT!P69+TO_RPI_PPR!P69+TO_RPI_PIR!P69</f>
        <v>0</v>
      </c>
      <c r="Q69" s="10">
        <f>TO_RPI_RO!Q69+TO_RPI_BKFLOW!Q69+TO_RPI_PT!Q69+TO_RPI_IT!Q69+TO_RPI_PPR!Q69+TO_RPI_PIR!Q69</f>
        <v>0</v>
      </c>
      <c r="R69" s="10">
        <f>TO_RPI_RO!R69+TO_RPI_BKFLOW!R69+TO_RPI_PT!R69+TO_RPI_IT!R69+TO_RPI_PPR!R69+TO_RPI_PIR!R69</f>
        <v>0</v>
      </c>
      <c r="S69" s="10">
        <f>TO_RPI_RO!S69+TO_RPI_BKFLOW!S69+TO_RPI_PT!S69+TO_RPI_IT!S69+TO_RPI_PPR!S69+TO_RPI_PIR!S69</f>
        <v>0</v>
      </c>
      <c r="T69" s="10">
        <f>TO_RPI_RO!T69+TO_RPI_BKFLOW!T69+TO_RPI_PT!T69+TO_RPI_IT!T69+TO_RPI_PPR!T69+TO_RPI_PIR!T69</f>
        <v>0</v>
      </c>
      <c r="U69" s="10">
        <f>TO_RPI_RO!U69+TO_RPI_BKFLOW!U69+TO_RPI_PT!U69+TO_RPI_IT!U69+TO_RPI_PPR!U69+TO_RPI_PIR!U69</f>
        <v>0</v>
      </c>
      <c r="V69" s="10">
        <f>TO_RPI_RO!V69+TO_RPI_BKFLOW!V69+TO_RPI_PT!V69+TO_RPI_IT!V69+TO_RPI_PPR!V69+TO_RPI_PIR!V69</f>
        <v>0</v>
      </c>
      <c r="W69" s="10">
        <f>TO_RPI_RO!W69+TO_RPI_BKFLOW!W69+TO_RPI_PT!W69+TO_RPI_IT!W69+TO_RPI_PPR!W69+TO_RPI_PIR!W69</f>
        <v>0</v>
      </c>
      <c r="X69" s="10">
        <f>TO_RPI_RO!X69+TO_RPI_BKFLOW!X69+TO_RPI_PT!X69+TO_RPI_IT!X69+TO_RPI_PPR!X69+TO_RPI_PIR!X69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TO_RPI_RO!C70+TO_RPI_BKFLOW!C70+TO_RPI_PT!C70+TO_RPI_IT!C70+TO_RPI_PPR!C70+TO_RPI_PIR!C70</f>
        <v>0</v>
      </c>
      <c r="D70" s="10">
        <f>TO_RPI_RO!D70+TO_RPI_BKFLOW!D70+TO_RPI_PT!D70+TO_RPI_IT!D70+TO_RPI_PPR!D70+TO_RPI_PIR!D70</f>
        <v>0</v>
      </c>
      <c r="E70" s="10">
        <f>TO_RPI_RO!E70+TO_RPI_BKFLOW!E70+TO_RPI_PT!E70+TO_RPI_IT!E70+TO_RPI_PPR!E70+TO_RPI_PIR!E70</f>
        <v>0</v>
      </c>
      <c r="F70" s="10">
        <f>TO_RPI_RO!F70+TO_RPI_BKFLOW!F70+TO_RPI_PT!F70+TO_RPI_IT!F70+TO_RPI_PPR!F70+TO_RPI_PIR!F70</f>
        <v>0</v>
      </c>
      <c r="G70" s="10">
        <f>TO_RPI_RO!G70+TO_RPI_BKFLOW!G70+TO_RPI_PT!G70+TO_RPI_IT!G70+TO_RPI_PPR!G70+TO_RPI_PIR!G70</f>
        <v>0</v>
      </c>
      <c r="H70" s="10">
        <f>TO_RPI_RO!H70+TO_RPI_BKFLOW!H70+TO_RPI_PT!H70+TO_RPI_IT!H70+TO_RPI_PPR!H70+TO_RPI_PIR!H70</f>
        <v>0</v>
      </c>
      <c r="I70" s="10">
        <f>TO_RPI_RO!I70+TO_RPI_BKFLOW!I70+TO_RPI_PT!I70+TO_RPI_IT!I70+TO_RPI_PPR!I70+TO_RPI_PIR!I70</f>
        <v>0</v>
      </c>
      <c r="J70" s="10">
        <f>TO_RPI_RO!J70+TO_RPI_BKFLOW!J70+TO_RPI_PT!J70+TO_RPI_IT!J70+TO_RPI_PPR!J70+TO_RPI_PIR!J70</f>
        <v>0</v>
      </c>
      <c r="K70" s="10">
        <f>TO_RPI_RO!K70+TO_RPI_BKFLOW!K70+TO_RPI_PT!K70+TO_RPI_IT!K70+TO_RPI_PPR!K70+TO_RPI_PIR!K70</f>
        <v>0</v>
      </c>
      <c r="L70" s="10">
        <f>TO_RPI_RO!L70+TO_RPI_BKFLOW!L70+TO_RPI_PT!L70+TO_RPI_IT!L70+TO_RPI_PPR!L70+TO_RPI_PIR!L70</f>
        <v>0</v>
      </c>
      <c r="M70" s="10">
        <f>TO_RPI_RO!M70+TO_RPI_BKFLOW!M70+TO_RPI_PT!M70+TO_RPI_IT!M70+TO_RPI_PPR!M70+TO_RPI_PIR!M70</f>
        <v>0</v>
      </c>
      <c r="N70" s="10">
        <f>TO_RPI_RO!N70+TO_RPI_BKFLOW!N70+TO_RPI_PT!N70+TO_RPI_IT!N70+TO_RPI_PPR!N70+TO_RPI_PIR!N70</f>
        <v>0</v>
      </c>
      <c r="O70" s="10">
        <f>TO_RPI_RO!O70+TO_RPI_BKFLOW!O70+TO_RPI_PT!O70+TO_RPI_IT!O70+TO_RPI_PPR!O70+TO_RPI_PIR!O70</f>
        <v>0</v>
      </c>
      <c r="P70" s="10">
        <f>TO_RPI_RO!P70+TO_RPI_BKFLOW!P70+TO_RPI_PT!P70+TO_RPI_IT!P70+TO_RPI_PPR!P70+TO_RPI_PIR!P70</f>
        <v>0</v>
      </c>
      <c r="Q70" s="10">
        <f>TO_RPI_RO!Q70+TO_RPI_BKFLOW!Q70+TO_RPI_PT!Q70+TO_RPI_IT!Q70+TO_RPI_PPR!Q70+TO_RPI_PIR!Q70</f>
        <v>0</v>
      </c>
      <c r="R70" s="10">
        <f>TO_RPI_RO!R70+TO_RPI_BKFLOW!R70+TO_RPI_PT!R70+TO_RPI_IT!R70+TO_RPI_PPR!R70+TO_RPI_PIR!R70</f>
        <v>0</v>
      </c>
      <c r="S70" s="10">
        <f>TO_RPI_RO!S70+TO_RPI_BKFLOW!S70+TO_RPI_PT!S70+TO_RPI_IT!S70+TO_RPI_PPR!S70+TO_RPI_PIR!S70</f>
        <v>0</v>
      </c>
      <c r="T70" s="10">
        <f>TO_RPI_RO!T70+TO_RPI_BKFLOW!T70+TO_RPI_PT!T70+TO_RPI_IT!T70+TO_RPI_PPR!T70+TO_RPI_PIR!T70</f>
        <v>0</v>
      </c>
      <c r="U70" s="10">
        <f>TO_RPI_RO!U70+TO_RPI_BKFLOW!U70+TO_RPI_PT!U70+TO_RPI_IT!U70+TO_RPI_PPR!U70+TO_RPI_PIR!U70</f>
        <v>0</v>
      </c>
      <c r="V70" s="10">
        <f>TO_RPI_RO!V70+TO_RPI_BKFLOW!V70+TO_RPI_PT!V70+TO_RPI_IT!V70+TO_RPI_PPR!V70+TO_RPI_PIR!V70</f>
        <v>0</v>
      </c>
      <c r="W70" s="10">
        <f>TO_RPI_RO!W70+TO_RPI_BKFLOW!W70+TO_RPI_PT!W70+TO_RPI_IT!W70+TO_RPI_PPR!W70+TO_RPI_PIR!W70</f>
        <v>0</v>
      </c>
      <c r="X70" s="10">
        <f>TO_RPI_RO!X70+TO_RPI_BKFLOW!X70+TO_RPI_PT!X70+TO_RPI_IT!X70+TO_RPI_PPR!X70+TO_RPI_PIR!X70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TO_RPI_RO!C72+TO_RPI_BKFLOW!C72+TO_RPI_PT!C72+TO_RPI_IT!C72+TO_RPI_PPR!C72+TO_RPI_PIR!C72</f>
        <v>0</v>
      </c>
      <c r="D72" s="10">
        <f>TO_RPI_RO!D72+TO_RPI_BKFLOW!D72+TO_RPI_PT!D72+TO_RPI_IT!D72+TO_RPI_PPR!D72+TO_RPI_PIR!D72</f>
        <v>0</v>
      </c>
      <c r="E72" s="10">
        <f>TO_RPI_RO!E72+TO_RPI_BKFLOW!E72+TO_RPI_PT!E72+TO_RPI_IT!E72+TO_RPI_PPR!E72+TO_RPI_PIR!E72</f>
        <v>0</v>
      </c>
      <c r="F72" s="10">
        <f>TO_RPI_RO!F72+TO_RPI_BKFLOW!F72+TO_RPI_PT!F72+TO_RPI_IT!F72+TO_RPI_PPR!F72+TO_RPI_PIR!F72</f>
        <v>0</v>
      </c>
      <c r="G72" s="10">
        <f>TO_RPI_RO!G72+TO_RPI_BKFLOW!G72+TO_RPI_PT!G72+TO_RPI_IT!G72+TO_RPI_PPR!G72+TO_RPI_PIR!G72</f>
        <v>0</v>
      </c>
      <c r="H72" s="10">
        <f>TO_RPI_RO!H72+TO_RPI_BKFLOW!H72+TO_RPI_PT!H72+TO_RPI_IT!H72+TO_RPI_PPR!H72+TO_RPI_PIR!H72</f>
        <v>0</v>
      </c>
      <c r="I72" s="10">
        <f>TO_RPI_RO!I72+TO_RPI_BKFLOW!I72+TO_RPI_PT!I72+TO_RPI_IT!I72+TO_RPI_PPR!I72+TO_RPI_PIR!I72</f>
        <v>0</v>
      </c>
      <c r="J72" s="10">
        <f>TO_RPI_RO!J72+TO_RPI_BKFLOW!J72+TO_RPI_PT!J72+TO_RPI_IT!J72+TO_RPI_PPR!J72+TO_RPI_PIR!J72</f>
        <v>0</v>
      </c>
      <c r="K72" s="10">
        <f>TO_RPI_RO!K72+TO_RPI_BKFLOW!K72+TO_RPI_PT!K72+TO_RPI_IT!K72+TO_RPI_PPR!K72+TO_RPI_PIR!K72</f>
        <v>0</v>
      </c>
      <c r="L72" s="10">
        <f>TO_RPI_RO!L72+TO_RPI_BKFLOW!L72+TO_RPI_PT!L72+TO_RPI_IT!L72+TO_RPI_PPR!L72+TO_RPI_PIR!L72</f>
        <v>0</v>
      </c>
      <c r="M72" s="10">
        <f>TO_RPI_RO!M72+TO_RPI_BKFLOW!M72+TO_RPI_PT!M72+TO_RPI_IT!M72+TO_RPI_PPR!M72+TO_RPI_PIR!M72</f>
        <v>0</v>
      </c>
      <c r="N72" s="10">
        <f>TO_RPI_RO!N72+TO_RPI_BKFLOW!N72+TO_RPI_PT!N72+TO_RPI_IT!N72+TO_RPI_PPR!N72+TO_RPI_PIR!N72</f>
        <v>0</v>
      </c>
      <c r="O72" s="10">
        <f>TO_RPI_RO!O72+TO_RPI_BKFLOW!O72+TO_RPI_PT!O72+TO_RPI_IT!O72+TO_RPI_PPR!O72+TO_RPI_PIR!O72</f>
        <v>0</v>
      </c>
      <c r="P72" s="10">
        <f>TO_RPI_RO!P72+TO_RPI_BKFLOW!P72+TO_RPI_PT!P72+TO_RPI_IT!P72+TO_RPI_PPR!P72+TO_RPI_PIR!P72</f>
        <v>0</v>
      </c>
      <c r="Q72" s="10">
        <f>TO_RPI_RO!Q72+TO_RPI_BKFLOW!Q72+TO_RPI_PT!Q72+TO_RPI_IT!Q72+TO_RPI_PPR!Q72+TO_RPI_PIR!Q72</f>
        <v>0</v>
      </c>
      <c r="R72" s="10">
        <f>TO_RPI_RO!R72+TO_RPI_BKFLOW!R72+TO_RPI_PT!R72+TO_RPI_IT!R72+TO_RPI_PPR!R72+TO_RPI_PIR!R72</f>
        <v>0</v>
      </c>
      <c r="S72" s="10">
        <f>TO_RPI_RO!S72+TO_RPI_BKFLOW!S72+TO_RPI_PT!S72+TO_RPI_IT!S72+TO_RPI_PPR!S72+TO_RPI_PIR!S72</f>
        <v>0</v>
      </c>
      <c r="T72" s="10">
        <f>TO_RPI_RO!T72+TO_RPI_BKFLOW!T72+TO_RPI_PT!T72+TO_RPI_IT!T72+TO_RPI_PPR!T72+TO_RPI_PIR!T72</f>
        <v>0</v>
      </c>
      <c r="U72" s="10">
        <f>TO_RPI_RO!U72+TO_RPI_BKFLOW!U72+TO_RPI_PT!U72+TO_RPI_IT!U72+TO_RPI_PPR!U72+TO_RPI_PIR!U72</f>
        <v>0</v>
      </c>
      <c r="V72" s="10">
        <f>TO_RPI_RO!V72+TO_RPI_BKFLOW!V72+TO_RPI_PT!V72+TO_RPI_IT!V72+TO_RPI_PPR!V72+TO_RPI_PIR!V72</f>
        <v>0</v>
      </c>
      <c r="W72" s="10">
        <f>TO_RPI_RO!W72+TO_RPI_BKFLOW!W72+TO_RPI_PT!W72+TO_RPI_IT!W72+TO_RPI_PPR!W72+TO_RPI_PIR!W72</f>
        <v>0</v>
      </c>
      <c r="X72" s="10">
        <f>TO_RPI_RO!X72+TO_RPI_BKFLOW!X72+TO_RPI_PT!X72+TO_RPI_IT!X72+TO_RPI_PPR!X72+TO_RPI_PIR!X72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TO_RPI_RO!C73+TO_RPI_BKFLOW!C73+TO_RPI_PT!C73+TO_RPI_IT!C73+TO_RPI_PPR!C73+TO_RPI_PIR!C73</f>
        <v>0</v>
      </c>
      <c r="D73" s="10">
        <f>TO_RPI_RO!D73+TO_RPI_BKFLOW!D73+TO_RPI_PT!D73+TO_RPI_IT!D73+TO_RPI_PPR!D73+TO_RPI_PIR!D73</f>
        <v>0</v>
      </c>
      <c r="E73" s="10">
        <f>TO_RPI_RO!E73+TO_RPI_BKFLOW!E73+TO_RPI_PT!E73+TO_RPI_IT!E73+TO_RPI_PPR!E73+TO_RPI_PIR!E73</f>
        <v>0</v>
      </c>
      <c r="F73" s="10">
        <f>TO_RPI_RO!F73+TO_RPI_BKFLOW!F73+TO_RPI_PT!F73+TO_RPI_IT!F73+TO_RPI_PPR!F73+TO_RPI_PIR!F73</f>
        <v>0</v>
      </c>
      <c r="G73" s="10">
        <f>TO_RPI_RO!G73+TO_RPI_BKFLOW!G73+TO_RPI_PT!G73+TO_RPI_IT!G73+TO_RPI_PPR!G73+TO_RPI_PIR!G73</f>
        <v>0</v>
      </c>
      <c r="H73" s="10">
        <f>TO_RPI_RO!H73+TO_RPI_BKFLOW!H73+TO_RPI_PT!H73+TO_RPI_IT!H73+TO_RPI_PPR!H73+TO_RPI_PIR!H73</f>
        <v>0</v>
      </c>
      <c r="I73" s="10">
        <f>TO_RPI_RO!I73+TO_RPI_BKFLOW!I73+TO_RPI_PT!I73+TO_RPI_IT!I73+TO_RPI_PPR!I73+TO_RPI_PIR!I73</f>
        <v>0</v>
      </c>
      <c r="J73" s="10">
        <f>TO_RPI_RO!J73+TO_RPI_BKFLOW!J73+TO_RPI_PT!J73+TO_RPI_IT!J73+TO_RPI_PPR!J73+TO_RPI_PIR!J73</f>
        <v>0</v>
      </c>
      <c r="K73" s="10">
        <f>TO_RPI_RO!K73+TO_RPI_BKFLOW!K73+TO_RPI_PT!K73+TO_RPI_IT!K73+TO_RPI_PPR!K73+TO_RPI_PIR!K73</f>
        <v>0</v>
      </c>
      <c r="L73" s="10">
        <f>TO_RPI_RO!L73+TO_RPI_BKFLOW!L73+TO_RPI_PT!L73+TO_RPI_IT!L73+TO_RPI_PPR!L73+TO_RPI_PIR!L73</f>
        <v>0</v>
      </c>
      <c r="M73" s="10">
        <f>TO_RPI_RO!M73+TO_RPI_BKFLOW!M73+TO_RPI_PT!M73+TO_RPI_IT!M73+TO_RPI_PPR!M73+TO_RPI_PIR!M73</f>
        <v>0</v>
      </c>
      <c r="N73" s="10">
        <f>TO_RPI_RO!N73+TO_RPI_BKFLOW!N73+TO_RPI_PT!N73+TO_RPI_IT!N73+TO_RPI_PPR!N73+TO_RPI_PIR!N73</f>
        <v>0</v>
      </c>
      <c r="O73" s="10">
        <f>TO_RPI_RO!O73+TO_RPI_BKFLOW!O73+TO_RPI_PT!O73+TO_RPI_IT!O73+TO_RPI_PPR!O73+TO_RPI_PIR!O73</f>
        <v>0</v>
      </c>
      <c r="P73" s="10">
        <f>TO_RPI_RO!P73+TO_RPI_BKFLOW!P73+TO_RPI_PT!P73+TO_RPI_IT!P73+TO_RPI_PPR!P73+TO_RPI_PIR!P73</f>
        <v>0</v>
      </c>
      <c r="Q73" s="10">
        <f>TO_RPI_RO!Q73+TO_RPI_BKFLOW!Q73+TO_RPI_PT!Q73+TO_RPI_IT!Q73+TO_RPI_PPR!Q73+TO_RPI_PIR!Q73</f>
        <v>0</v>
      </c>
      <c r="R73" s="10">
        <f>TO_RPI_RO!R73+TO_RPI_BKFLOW!R73+TO_RPI_PT!R73+TO_RPI_IT!R73+TO_RPI_PPR!R73+TO_RPI_PIR!R73</f>
        <v>0</v>
      </c>
      <c r="S73" s="10">
        <f>TO_RPI_RO!S73+TO_RPI_BKFLOW!S73+TO_RPI_PT!S73+TO_RPI_IT!S73+TO_RPI_PPR!S73+TO_RPI_PIR!S73</f>
        <v>0</v>
      </c>
      <c r="T73" s="10">
        <f>TO_RPI_RO!T73+TO_RPI_BKFLOW!T73+TO_RPI_PT!T73+TO_RPI_IT!T73+TO_RPI_PPR!T73+TO_RPI_PIR!T73</f>
        <v>0</v>
      </c>
      <c r="U73" s="10">
        <f>TO_RPI_RO!U73+TO_RPI_BKFLOW!U73+TO_RPI_PT!U73+TO_RPI_IT!U73+TO_RPI_PPR!U73+TO_RPI_PIR!U73</f>
        <v>0</v>
      </c>
      <c r="V73" s="10">
        <f>TO_RPI_RO!V73+TO_RPI_BKFLOW!V73+TO_RPI_PT!V73+TO_RPI_IT!V73+TO_RPI_PPR!V73+TO_RPI_PIR!V73</f>
        <v>0</v>
      </c>
      <c r="W73" s="10">
        <f>TO_RPI_RO!W73+TO_RPI_BKFLOW!W73+TO_RPI_PT!W73+TO_RPI_IT!W73+TO_RPI_PPR!W73+TO_RPI_PIR!W73</f>
        <v>0</v>
      </c>
      <c r="X73" s="10">
        <f>TO_RPI_RO!X73+TO_RPI_BKFLOW!X73+TO_RPI_PT!X73+TO_RPI_IT!X73+TO_RPI_PPR!X73+TO_RPI_PIR!X73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TO_RPI_RO!C74+TO_RPI_BKFLOW!C74+TO_RPI_PT!C74+TO_RPI_IT!C74+TO_RPI_PPR!C74+TO_RPI_PIR!C74</f>
        <v>0</v>
      </c>
      <c r="D74" s="37">
        <f>TO_RPI_RO!D74+TO_RPI_BKFLOW!D74+TO_RPI_PT!D74+TO_RPI_IT!D74+TO_RPI_PPR!D74+TO_RPI_PIR!D74</f>
        <v>0</v>
      </c>
      <c r="E74" s="37">
        <f>TO_RPI_RO!E74+TO_RPI_BKFLOW!E74+TO_RPI_PT!E74+TO_RPI_IT!E74+TO_RPI_PPR!E74+TO_RPI_PIR!E74</f>
        <v>0</v>
      </c>
      <c r="F74" s="37">
        <f>TO_RPI_RO!F74+TO_RPI_BKFLOW!F74+TO_RPI_PT!F74+TO_RPI_IT!F74+TO_RPI_PPR!F74+TO_RPI_PIR!F74</f>
        <v>0</v>
      </c>
      <c r="G74" s="37">
        <f>TO_RPI_RO!G74+TO_RPI_BKFLOW!G74+TO_RPI_PT!G74+TO_RPI_IT!G74+TO_RPI_PPR!G74+TO_RPI_PIR!G74</f>
        <v>0</v>
      </c>
      <c r="H74" s="37">
        <f>TO_RPI_RO!H74+TO_RPI_BKFLOW!H74+TO_RPI_PT!H74+TO_RPI_IT!H74+TO_RPI_PPR!H74+TO_RPI_PIR!H74</f>
        <v>0</v>
      </c>
      <c r="I74" s="37">
        <f>TO_RPI_RO!I74+TO_RPI_BKFLOW!I74+TO_RPI_PT!I74+TO_RPI_IT!I74+TO_RPI_PPR!I74+TO_RPI_PIR!I74</f>
        <v>0</v>
      </c>
      <c r="J74" s="37">
        <f>TO_RPI_RO!J74+TO_RPI_BKFLOW!J74+TO_RPI_PT!J74+TO_RPI_IT!J74+TO_RPI_PPR!J74+TO_RPI_PIR!J74</f>
        <v>0</v>
      </c>
      <c r="K74" s="37">
        <f>TO_RPI_RO!K74+TO_RPI_BKFLOW!K74+TO_RPI_PT!K74+TO_RPI_IT!K74+TO_RPI_PPR!K74+TO_RPI_PIR!K74</f>
        <v>0</v>
      </c>
      <c r="L74" s="37">
        <f>TO_RPI_RO!L74+TO_RPI_BKFLOW!L74+TO_RPI_PT!L74+TO_RPI_IT!L74+TO_RPI_PPR!L74+TO_RPI_PIR!L74</f>
        <v>0</v>
      </c>
      <c r="M74" s="37">
        <f>TO_RPI_RO!M74+TO_RPI_BKFLOW!M74+TO_RPI_PT!M74+TO_RPI_IT!M74+TO_RPI_PPR!M74+TO_RPI_PIR!M74</f>
        <v>0</v>
      </c>
      <c r="N74" s="37">
        <f>TO_RPI_RO!N74+TO_RPI_BKFLOW!N74+TO_RPI_PT!N74+TO_RPI_IT!N74+TO_RPI_PPR!N74+TO_RPI_PIR!N74</f>
        <v>0</v>
      </c>
      <c r="O74" s="37">
        <f>TO_RPI_RO!O74+TO_RPI_BKFLOW!O74+TO_RPI_PT!O74+TO_RPI_IT!O74+TO_RPI_PPR!O74+TO_RPI_PIR!O74</f>
        <v>0</v>
      </c>
      <c r="P74" s="37">
        <f>TO_RPI_RO!P74+TO_RPI_BKFLOW!P74+TO_RPI_PT!P74+TO_RPI_IT!P74+TO_RPI_PPR!P74+TO_RPI_PIR!P74</f>
        <v>0</v>
      </c>
      <c r="Q74" s="37">
        <f>TO_RPI_RO!Q74+TO_RPI_BKFLOW!Q74+TO_RPI_PT!Q74+TO_RPI_IT!Q74+TO_RPI_PPR!Q74+TO_RPI_PIR!Q74</f>
        <v>0</v>
      </c>
      <c r="R74" s="37">
        <f>TO_RPI_RO!R74+TO_RPI_BKFLOW!R74+TO_RPI_PT!R74+TO_RPI_IT!R74+TO_RPI_PPR!R74+TO_RPI_PIR!R74</f>
        <v>0</v>
      </c>
      <c r="S74" s="37">
        <f>TO_RPI_RO!S74+TO_RPI_BKFLOW!S74+TO_RPI_PT!S74+TO_RPI_IT!S74+TO_RPI_PPR!S74+TO_RPI_PIR!S74</f>
        <v>0</v>
      </c>
      <c r="T74" s="37">
        <f>TO_RPI_RO!T74+TO_RPI_BKFLOW!T74+TO_RPI_PT!T74+TO_RPI_IT!T74+TO_RPI_PPR!T74+TO_RPI_PIR!T74</f>
        <v>0</v>
      </c>
      <c r="U74" s="37">
        <f>TO_RPI_RO!U74+TO_RPI_BKFLOW!U74+TO_RPI_PT!U74+TO_RPI_IT!U74+TO_RPI_PPR!U74+TO_RPI_PIR!U74</f>
        <v>0</v>
      </c>
      <c r="V74" s="37">
        <f>TO_RPI_RO!V74+TO_RPI_BKFLOW!V74+TO_RPI_PT!V74+TO_RPI_IT!V74+TO_RPI_PPR!V74+TO_RPI_PIR!V74</f>
        <v>0</v>
      </c>
      <c r="W74" s="37">
        <f>TO_RPI_RO!W74+TO_RPI_BKFLOW!W74+TO_RPI_PT!W74+TO_RPI_IT!W74+TO_RPI_PPR!W74+TO_RPI_PIR!W74</f>
        <v>0</v>
      </c>
      <c r="X74" s="37">
        <f>TO_RPI_RO!X74+TO_RPI_BKFLOW!X74+TO_RPI_PT!X74+TO_RPI_IT!X74+TO_RPI_PPR!X74+TO_RPI_PIR!X74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TO_RPI_RO!C75+TO_RPI_BKFLOW!C75+TO_RPI_PT!C75+TO_RPI_IT!C75+TO_RPI_PPR!C75+TO_RPI_PIR!C75</f>
        <v>0</v>
      </c>
      <c r="D75" s="37">
        <f>TO_RPI_RO!D75+TO_RPI_BKFLOW!D75+TO_RPI_PT!D75+TO_RPI_IT!D75+TO_RPI_PPR!D75+TO_RPI_PIR!D75</f>
        <v>0</v>
      </c>
      <c r="E75" s="37">
        <f>TO_RPI_RO!E75+TO_RPI_BKFLOW!E75+TO_RPI_PT!E75+TO_RPI_IT!E75+TO_RPI_PPR!E75+TO_RPI_PIR!E75</f>
        <v>0</v>
      </c>
      <c r="F75" s="37">
        <f>TO_RPI_RO!F75+TO_RPI_BKFLOW!F75+TO_RPI_PT!F75+TO_RPI_IT!F75+TO_RPI_PPR!F75+TO_RPI_PIR!F75</f>
        <v>0</v>
      </c>
      <c r="G75" s="37">
        <f>TO_RPI_RO!G75+TO_RPI_BKFLOW!G75+TO_RPI_PT!G75+TO_RPI_IT!G75+TO_RPI_PPR!G75+TO_RPI_PIR!G75</f>
        <v>0</v>
      </c>
      <c r="H75" s="37">
        <f>TO_RPI_RO!H75+TO_RPI_BKFLOW!H75+TO_RPI_PT!H75+TO_RPI_IT!H75+TO_RPI_PPR!H75+TO_RPI_PIR!H75</f>
        <v>0</v>
      </c>
      <c r="I75" s="37">
        <f>TO_RPI_RO!I75+TO_RPI_BKFLOW!I75+TO_RPI_PT!I75+TO_RPI_IT!I75+TO_RPI_PPR!I75+TO_RPI_PIR!I75</f>
        <v>0</v>
      </c>
      <c r="J75" s="37">
        <f>TO_RPI_RO!J75+TO_RPI_BKFLOW!J75+TO_RPI_PT!J75+TO_RPI_IT!J75+TO_RPI_PPR!J75+TO_RPI_PIR!J75</f>
        <v>0</v>
      </c>
      <c r="K75" s="37">
        <f>TO_RPI_RO!K75+TO_RPI_BKFLOW!K75+TO_RPI_PT!K75+TO_RPI_IT!K75+TO_RPI_PPR!K75+TO_RPI_PIR!K75</f>
        <v>0</v>
      </c>
      <c r="L75" s="37">
        <f>TO_RPI_RO!L75+TO_RPI_BKFLOW!L75+TO_RPI_PT!L75+TO_RPI_IT!L75+TO_RPI_PPR!L75+TO_RPI_PIR!L75</f>
        <v>0</v>
      </c>
      <c r="M75" s="37">
        <f>TO_RPI_RO!M75+TO_RPI_BKFLOW!M75+TO_RPI_PT!M75+TO_RPI_IT!M75+TO_RPI_PPR!M75+TO_RPI_PIR!M75</f>
        <v>0</v>
      </c>
      <c r="N75" s="37">
        <f>TO_RPI_RO!N75+TO_RPI_BKFLOW!N75+TO_RPI_PT!N75+TO_RPI_IT!N75+TO_RPI_PPR!N75+TO_RPI_PIR!N75</f>
        <v>0</v>
      </c>
      <c r="O75" s="37">
        <f>TO_RPI_RO!O75+TO_RPI_BKFLOW!O75+TO_RPI_PT!O75+TO_RPI_IT!O75+TO_RPI_PPR!O75+TO_RPI_PIR!O75</f>
        <v>0</v>
      </c>
      <c r="P75" s="37">
        <f>TO_RPI_RO!P75+TO_RPI_BKFLOW!P75+TO_RPI_PT!P75+TO_RPI_IT!P75+TO_RPI_PPR!P75+TO_RPI_PIR!P75</f>
        <v>0</v>
      </c>
      <c r="Q75" s="37">
        <f>TO_RPI_RO!Q75+TO_RPI_BKFLOW!Q75+TO_RPI_PT!Q75+TO_RPI_IT!Q75+TO_RPI_PPR!Q75+TO_RPI_PIR!Q75</f>
        <v>0</v>
      </c>
      <c r="R75" s="37">
        <f>TO_RPI_RO!R75+TO_RPI_BKFLOW!R75+TO_RPI_PT!R75+TO_RPI_IT!R75+TO_RPI_PPR!R75+TO_RPI_PIR!R75</f>
        <v>0</v>
      </c>
      <c r="S75" s="37">
        <f>TO_RPI_RO!S75+TO_RPI_BKFLOW!S75+TO_RPI_PT!S75+TO_RPI_IT!S75+TO_RPI_PPR!S75+TO_RPI_PIR!S75</f>
        <v>0</v>
      </c>
      <c r="T75" s="37">
        <f>TO_RPI_RO!T75+TO_RPI_BKFLOW!T75+TO_RPI_PT!T75+TO_RPI_IT!T75+TO_RPI_PPR!T75+TO_RPI_PIR!T75</f>
        <v>0</v>
      </c>
      <c r="U75" s="37">
        <f>TO_RPI_RO!U75+TO_RPI_BKFLOW!U75+TO_RPI_PT!U75+TO_RPI_IT!U75+TO_RPI_PPR!U75+TO_RPI_PIR!U75</f>
        <v>0</v>
      </c>
      <c r="V75" s="37">
        <f>TO_RPI_RO!V75+TO_RPI_BKFLOW!V75+TO_RPI_PT!V75+TO_RPI_IT!V75+TO_RPI_PPR!V75+TO_RPI_PIR!V75</f>
        <v>0</v>
      </c>
      <c r="W75" s="37">
        <f>TO_RPI_RO!W75+TO_RPI_BKFLOW!W75+TO_RPI_PT!W75+TO_RPI_IT!W75+TO_RPI_PPR!W75+TO_RPI_PIR!W75</f>
        <v>0</v>
      </c>
      <c r="X75" s="37">
        <f>TO_RPI_RO!X75+TO_RPI_BKFLOW!X75+TO_RPI_PT!X75+TO_RPI_IT!X75+TO_RPI_PPR!X75+TO_RPI_PIR!X75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TO_RPI_RO!C76+TO_RPI_BKFLOW!C76+TO_RPI_PT!C76+TO_RPI_IT!C76+TO_RPI_PPR!C76+TO_RPI_PIR!C76</f>
        <v>0</v>
      </c>
      <c r="D76" s="40">
        <f>TO_RPI_RO!D76+TO_RPI_BKFLOW!D76+TO_RPI_PT!D76+TO_RPI_IT!D76+TO_RPI_PPR!D76+TO_RPI_PIR!D76</f>
        <v>0</v>
      </c>
      <c r="E76" s="40">
        <f>TO_RPI_RO!E76+TO_RPI_BKFLOW!E76+TO_RPI_PT!E76+TO_RPI_IT!E76+TO_RPI_PPR!E76+TO_RPI_PIR!E76</f>
        <v>0</v>
      </c>
      <c r="F76" s="40">
        <f>TO_RPI_RO!F76+TO_RPI_BKFLOW!F76+TO_RPI_PT!F76+TO_RPI_IT!F76+TO_RPI_PPR!F76+TO_RPI_PIR!F76</f>
        <v>0</v>
      </c>
      <c r="G76" s="40">
        <f>TO_RPI_RO!G76+TO_RPI_BKFLOW!G76+TO_RPI_PT!G76+TO_RPI_IT!G76+TO_RPI_PPR!G76+TO_RPI_PIR!G76</f>
        <v>0</v>
      </c>
      <c r="H76" s="40">
        <f>TO_RPI_RO!H76+TO_RPI_BKFLOW!H76+TO_RPI_PT!H76+TO_RPI_IT!H76+TO_RPI_PPR!H76+TO_RPI_PIR!H76</f>
        <v>0</v>
      </c>
      <c r="I76" s="40">
        <f>TO_RPI_RO!I76+TO_RPI_BKFLOW!I76+TO_RPI_PT!I76+TO_RPI_IT!I76+TO_RPI_PPR!I76+TO_RPI_PIR!I76</f>
        <v>0</v>
      </c>
      <c r="J76" s="40">
        <f>TO_RPI_RO!J76+TO_RPI_BKFLOW!J76+TO_RPI_PT!J76+TO_RPI_IT!J76+TO_RPI_PPR!J76+TO_RPI_PIR!J76</f>
        <v>0</v>
      </c>
      <c r="K76" s="40">
        <f>TO_RPI_RO!K76+TO_RPI_BKFLOW!K76+TO_RPI_PT!K76+TO_RPI_IT!K76+TO_RPI_PPR!K76+TO_RPI_PIR!K76</f>
        <v>0</v>
      </c>
      <c r="L76" s="40">
        <f>TO_RPI_RO!L76+TO_RPI_BKFLOW!L76+TO_RPI_PT!L76+TO_RPI_IT!L76+TO_RPI_PPR!L76+TO_RPI_PIR!L76</f>
        <v>0</v>
      </c>
      <c r="M76" s="40">
        <f>TO_RPI_RO!M76+TO_RPI_BKFLOW!M76+TO_RPI_PT!M76+TO_RPI_IT!M76+TO_RPI_PPR!M76+TO_RPI_PIR!M76</f>
        <v>0</v>
      </c>
      <c r="N76" s="40">
        <f>TO_RPI_RO!N76+TO_RPI_BKFLOW!N76+TO_RPI_PT!N76+TO_RPI_IT!N76+TO_RPI_PPR!N76+TO_RPI_PIR!N76</f>
        <v>0</v>
      </c>
      <c r="O76" s="40">
        <f>TO_RPI_RO!O76+TO_RPI_BKFLOW!O76+TO_RPI_PT!O76+TO_RPI_IT!O76+TO_RPI_PPR!O76+TO_RPI_PIR!O76</f>
        <v>0</v>
      </c>
      <c r="P76" s="40">
        <f>TO_RPI_RO!P76+TO_RPI_BKFLOW!P76+TO_RPI_PT!P76+TO_RPI_IT!P76+TO_RPI_PPR!P76+TO_RPI_PIR!P76</f>
        <v>0</v>
      </c>
      <c r="Q76" s="40">
        <f>TO_RPI_RO!Q76+TO_RPI_BKFLOW!Q76+TO_RPI_PT!Q76+TO_RPI_IT!Q76+TO_RPI_PPR!Q76+TO_RPI_PIR!Q76</f>
        <v>0</v>
      </c>
      <c r="R76" s="40">
        <f>TO_RPI_RO!R76+TO_RPI_BKFLOW!R76+TO_RPI_PT!R76+TO_RPI_IT!R76+TO_RPI_PPR!R76+TO_RPI_PIR!R76</f>
        <v>0</v>
      </c>
      <c r="S76" s="40">
        <f>TO_RPI_RO!S76+TO_RPI_BKFLOW!S76+TO_RPI_PT!S76+TO_RPI_IT!S76+TO_RPI_PPR!S76+TO_RPI_PIR!S76</f>
        <v>0</v>
      </c>
      <c r="T76" s="40">
        <f>TO_RPI_RO!T76+TO_RPI_BKFLOW!T76+TO_RPI_PT!T76+TO_RPI_IT!T76+TO_RPI_PPR!T76+TO_RPI_PIR!T76</f>
        <v>0</v>
      </c>
      <c r="U76" s="40">
        <f>TO_RPI_RO!U76+TO_RPI_BKFLOW!U76+TO_RPI_PT!U76+TO_RPI_IT!U76+TO_RPI_PPR!U76+TO_RPI_PIR!U76</f>
        <v>0</v>
      </c>
      <c r="V76" s="40">
        <f>TO_RPI_RO!V76+TO_RPI_BKFLOW!V76+TO_RPI_PT!V76+TO_RPI_IT!V76+TO_RPI_PPR!V76+TO_RPI_PIR!V76</f>
        <v>0</v>
      </c>
      <c r="W76" s="40">
        <f>TO_RPI_RO!W76+TO_RPI_BKFLOW!W76+TO_RPI_PT!W76+TO_RPI_IT!W76+TO_RPI_PPR!W76+TO_RPI_PIR!W76</f>
        <v>0</v>
      </c>
      <c r="X76" s="40">
        <f>TO_RPI_RO!X76+TO_RPI_BKFLOW!X76+TO_RPI_PT!X76+TO_RPI_IT!X76+TO_RPI_PPR!X76+TO_RPI_PIR!X76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224</v>
      </c>
      <c r="B1" s="4" t="s">
        <v>295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12604.016079105762</v>
      </c>
      <c r="D2" s="31">
        <f t="shared" si="0"/>
        <v>13411.660877042134</v>
      </c>
      <c r="E2" s="31">
        <f t="shared" si="0"/>
        <v>12774.063714531387</v>
      </c>
      <c r="F2" s="31">
        <f t="shared" si="0"/>
        <v>13636.102149613069</v>
      </c>
      <c r="G2" s="31">
        <f t="shared" si="0"/>
        <v>13685.92467755804</v>
      </c>
      <c r="H2" s="31">
        <f t="shared" si="0"/>
        <v>13965.81513327601</v>
      </c>
      <c r="I2" s="31">
        <f t="shared" si="0"/>
        <v>14732.464144453998</v>
      </c>
      <c r="J2" s="31">
        <f t="shared" si="0"/>
        <v>13432.106878761819</v>
      </c>
      <c r="K2" s="31">
        <f t="shared" si="0"/>
        <v>12974.409200343938</v>
      </c>
      <c r="L2" s="31">
        <f t="shared" si="0"/>
        <v>11559.632330180564</v>
      </c>
      <c r="M2" s="31">
        <f t="shared" si="0"/>
        <v>12172.974204643164</v>
      </c>
      <c r="N2" s="31">
        <f t="shared" si="0"/>
        <v>11008.034135855545</v>
      </c>
      <c r="O2" s="31">
        <f t="shared" si="0"/>
        <v>11874.994926913154</v>
      </c>
      <c r="P2" s="31">
        <f t="shared" si="0"/>
        <v>14250.347377472051</v>
      </c>
      <c r="Q2" s="31">
        <f t="shared" si="0"/>
        <v>12918.602321582113</v>
      </c>
      <c r="R2" s="31">
        <f t="shared" si="0"/>
        <v>15425.802665520205</v>
      </c>
      <c r="S2" s="31">
        <f t="shared" si="0"/>
        <v>15233.893465176268</v>
      </c>
      <c r="T2" s="31">
        <f t="shared" si="0"/>
        <v>15814.34952708512</v>
      </c>
      <c r="U2" s="31">
        <f t="shared" si="0"/>
        <v>14354.251160791058</v>
      </c>
      <c r="V2" s="31">
        <f t="shared" si="0"/>
        <v>13047.317110920032</v>
      </c>
      <c r="W2" s="31">
        <f t="shared" si="0"/>
        <v>12131.826397248497</v>
      </c>
      <c r="X2" s="31">
        <f t="shared" ref="X2" si="1">SUM(X3,X17,X22,X25,X26,X51,X52,X71,X74,X75,X76)</f>
        <v>11397.296216680994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12604.016079105762</v>
      </c>
      <c r="D26" s="37">
        <f t="shared" si="14"/>
        <v>13411.660877042134</v>
      </c>
      <c r="E26" s="37">
        <f t="shared" si="14"/>
        <v>12774.063714531387</v>
      </c>
      <c r="F26" s="37">
        <f t="shared" si="14"/>
        <v>13636.102149613069</v>
      </c>
      <c r="G26" s="37">
        <f t="shared" si="14"/>
        <v>13685.92467755804</v>
      </c>
      <c r="H26" s="37">
        <f t="shared" si="14"/>
        <v>13965.81513327601</v>
      </c>
      <c r="I26" s="37">
        <f t="shared" si="14"/>
        <v>14732.464144453998</v>
      </c>
      <c r="J26" s="37">
        <f t="shared" si="14"/>
        <v>13432.106878761819</v>
      </c>
      <c r="K26" s="37">
        <f t="shared" si="14"/>
        <v>12974.409200343938</v>
      </c>
      <c r="L26" s="37">
        <f t="shared" si="14"/>
        <v>11559.632330180564</v>
      </c>
      <c r="M26" s="37">
        <f t="shared" si="14"/>
        <v>12172.974204643164</v>
      </c>
      <c r="N26" s="37">
        <f t="shared" si="14"/>
        <v>11008.034135855545</v>
      </c>
      <c r="O26" s="37">
        <f t="shared" si="14"/>
        <v>11874.994926913154</v>
      </c>
      <c r="P26" s="37">
        <f t="shared" si="14"/>
        <v>14250.347377472051</v>
      </c>
      <c r="Q26" s="37">
        <f t="shared" si="14"/>
        <v>12918.602321582113</v>
      </c>
      <c r="R26" s="37">
        <f t="shared" si="14"/>
        <v>15425.802665520205</v>
      </c>
      <c r="S26" s="37">
        <f t="shared" si="14"/>
        <v>15233.893465176268</v>
      </c>
      <c r="T26" s="37">
        <f t="shared" si="14"/>
        <v>15814.34952708512</v>
      </c>
      <c r="U26" s="37">
        <f t="shared" si="14"/>
        <v>14354.251160791058</v>
      </c>
      <c r="V26" s="37">
        <f t="shared" si="14"/>
        <v>13047.317110920032</v>
      </c>
      <c r="W26" s="37">
        <f t="shared" si="14"/>
        <v>12131.826397248497</v>
      </c>
      <c r="X26" s="37">
        <f t="shared" ref="X26" si="15">SUM(X27,X33)</f>
        <v>11397.296216680994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12604.016079105762</v>
      </c>
      <c r="D33" s="29">
        <f t="shared" si="18"/>
        <v>13411.660877042134</v>
      </c>
      <c r="E33" s="29">
        <f t="shared" si="18"/>
        <v>12774.063714531387</v>
      </c>
      <c r="F33" s="29">
        <f t="shared" si="18"/>
        <v>13636.102149613069</v>
      </c>
      <c r="G33" s="29">
        <f t="shared" si="18"/>
        <v>13685.92467755804</v>
      </c>
      <c r="H33" s="29">
        <f t="shared" si="18"/>
        <v>13965.81513327601</v>
      </c>
      <c r="I33" s="29">
        <f t="shared" si="18"/>
        <v>14732.464144453998</v>
      </c>
      <c r="J33" s="29">
        <f t="shared" si="18"/>
        <v>13432.106878761819</v>
      </c>
      <c r="K33" s="29">
        <f t="shared" si="18"/>
        <v>12974.409200343938</v>
      </c>
      <c r="L33" s="29">
        <f t="shared" si="18"/>
        <v>11559.632330180564</v>
      </c>
      <c r="M33" s="29">
        <f t="shared" si="18"/>
        <v>12172.974204643164</v>
      </c>
      <c r="N33" s="29">
        <f t="shared" si="18"/>
        <v>11008.034135855545</v>
      </c>
      <c r="O33" s="29">
        <f t="shared" si="18"/>
        <v>11874.994926913154</v>
      </c>
      <c r="P33" s="29">
        <f t="shared" si="18"/>
        <v>14250.347377472051</v>
      </c>
      <c r="Q33" s="29">
        <f t="shared" si="18"/>
        <v>12918.602321582113</v>
      </c>
      <c r="R33" s="29">
        <f t="shared" si="18"/>
        <v>15425.802665520205</v>
      </c>
      <c r="S33" s="29">
        <f t="shared" si="18"/>
        <v>15233.893465176268</v>
      </c>
      <c r="T33" s="29">
        <f t="shared" si="18"/>
        <v>15814.34952708512</v>
      </c>
      <c r="U33" s="29">
        <f t="shared" si="18"/>
        <v>14354.251160791058</v>
      </c>
      <c r="V33" s="29">
        <f t="shared" si="18"/>
        <v>13047.317110920032</v>
      </c>
      <c r="W33" s="29">
        <f t="shared" si="18"/>
        <v>12131.826397248497</v>
      </c>
      <c r="X33" s="29">
        <f t="shared" ref="X33" si="19">SUM(X34:X50)</f>
        <v>11397.296216680994</v>
      </c>
    </row>
    <row r="34" spans="1:24" ht="11.25" customHeight="1" x14ac:dyDescent="0.2">
      <c r="A34" s="41" t="s">
        <v>55</v>
      </c>
      <c r="B34" s="9" t="s">
        <v>56</v>
      </c>
      <c r="C34" s="10">
        <v>16.552020636285469</v>
      </c>
      <c r="D34" s="10">
        <v>14.18744625967326</v>
      </c>
      <c r="E34" s="10">
        <v>16.552020636285469</v>
      </c>
      <c r="F34" s="10">
        <v>20.098882201203779</v>
      </c>
      <c r="G34" s="10">
        <v>20.098882201203779</v>
      </c>
      <c r="H34" s="10">
        <v>28.37489251934652</v>
      </c>
      <c r="I34" s="10">
        <v>31.92175408426483</v>
      </c>
      <c r="J34" s="10">
        <v>24.828030954428201</v>
      </c>
      <c r="K34" s="10">
        <v>28.30834049871023</v>
      </c>
      <c r="L34" s="10">
        <v>23.385124677558039</v>
      </c>
      <c r="M34" s="10">
        <v>36.923903697334481</v>
      </c>
      <c r="N34" s="10">
        <v>18.461994840928629</v>
      </c>
      <c r="O34" s="10">
        <v>23.385124677558039</v>
      </c>
      <c r="P34" s="10">
        <v>29.53912295786758</v>
      </c>
      <c r="Q34" s="10">
        <v>23.385124677558039</v>
      </c>
      <c r="R34" s="10">
        <v>16.000343938091142</v>
      </c>
      <c r="S34" s="10">
        <v>9.8463456577815993</v>
      </c>
      <c r="T34" s="10">
        <v>11.671625107480651</v>
      </c>
      <c r="U34" s="10">
        <v>13.056319862424759</v>
      </c>
      <c r="V34" s="10">
        <v>15.602837489251931</v>
      </c>
      <c r="W34" s="10">
        <v>20.029406706792781</v>
      </c>
      <c r="X34" s="10">
        <v>44.181169389509883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312.93826311263967</v>
      </c>
      <c r="D36" s="10">
        <v>419.1339638865004</v>
      </c>
      <c r="E36" s="10">
        <v>385.24170249355109</v>
      </c>
      <c r="F36" s="10">
        <v>428.17188306104902</v>
      </c>
      <c r="G36" s="10">
        <v>412.44264832330168</v>
      </c>
      <c r="H36" s="10">
        <v>441.82218400687867</v>
      </c>
      <c r="I36" s="10">
        <v>458.77188306104898</v>
      </c>
      <c r="J36" s="10">
        <v>402.12098022355968</v>
      </c>
      <c r="K36" s="10">
        <v>405.41702493551162</v>
      </c>
      <c r="L36" s="10">
        <v>358.17334479793629</v>
      </c>
      <c r="M36" s="10">
        <v>417.50266552020628</v>
      </c>
      <c r="N36" s="10">
        <v>349.38374892519352</v>
      </c>
      <c r="O36" s="10">
        <v>242.81074806534821</v>
      </c>
      <c r="P36" s="10">
        <v>286.7583834909716</v>
      </c>
      <c r="Q36" s="10">
        <v>217.54084264832329</v>
      </c>
      <c r="R36" s="10">
        <v>192.27093723129829</v>
      </c>
      <c r="S36" s="10">
        <v>263.68589853826307</v>
      </c>
      <c r="T36" s="10">
        <v>234.61341358555461</v>
      </c>
      <c r="U36" s="10">
        <v>224.95262252794501</v>
      </c>
      <c r="V36" s="10">
        <v>181.7158211521926</v>
      </c>
      <c r="W36" s="10">
        <v>177.49905417024931</v>
      </c>
      <c r="X36" s="10">
        <v>130.5926053310404</v>
      </c>
    </row>
    <row r="37" spans="1:24" ht="11.25" customHeight="1" x14ac:dyDescent="0.2">
      <c r="A37" s="41" t="s">
        <v>61</v>
      </c>
      <c r="B37" s="9" t="s">
        <v>62</v>
      </c>
      <c r="C37" s="10">
        <v>2456.7879621668098</v>
      </c>
      <c r="D37" s="10">
        <v>2798.127429062768</v>
      </c>
      <c r="E37" s="10">
        <v>2694.3345657781601</v>
      </c>
      <c r="F37" s="10">
        <v>2923.320894239037</v>
      </c>
      <c r="G37" s="10">
        <v>2729.6455717970762</v>
      </c>
      <c r="H37" s="10">
        <v>2638.6930352536542</v>
      </c>
      <c r="I37" s="10">
        <v>2942.5814273430778</v>
      </c>
      <c r="J37" s="10">
        <v>2722.9387790197761</v>
      </c>
      <c r="K37" s="10">
        <v>2197.4778159931211</v>
      </c>
      <c r="L37" s="10">
        <v>2160.6955288048148</v>
      </c>
      <c r="M37" s="10">
        <v>2330.944883920894</v>
      </c>
      <c r="N37" s="10">
        <v>1970.4786758383491</v>
      </c>
      <c r="O37" s="10">
        <v>1958.918486672399</v>
      </c>
      <c r="P37" s="10">
        <v>2457.055546001719</v>
      </c>
      <c r="Q37" s="10">
        <v>2021.9738607050731</v>
      </c>
      <c r="R37" s="10">
        <v>2831.183748925193</v>
      </c>
      <c r="S37" s="10">
        <v>2752.3645743766119</v>
      </c>
      <c r="T37" s="10">
        <v>2888.471539122957</v>
      </c>
      <c r="U37" s="10">
        <v>2628.4230438521072</v>
      </c>
      <c r="V37" s="10">
        <v>2523.4884780739462</v>
      </c>
      <c r="W37" s="10">
        <v>2055.681083404987</v>
      </c>
      <c r="X37" s="10">
        <v>2255.5811693895098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849.88108340498707</v>
      </c>
      <c r="D40" s="10">
        <v>658.17858985382634</v>
      </c>
      <c r="E40" s="10">
        <v>544.22209802235591</v>
      </c>
      <c r="F40" s="10">
        <v>748.70472914875313</v>
      </c>
      <c r="G40" s="10">
        <v>829.64582975064491</v>
      </c>
      <c r="H40" s="10">
        <v>909.52184006878747</v>
      </c>
      <c r="I40" s="10">
        <v>911.65184866723985</v>
      </c>
      <c r="J40" s="10">
        <v>765.14282029234744</v>
      </c>
      <c r="K40" s="10">
        <v>768.22390369733444</v>
      </c>
      <c r="L40" s="10">
        <v>803.14325021496131</v>
      </c>
      <c r="M40" s="10">
        <v>993.14514187446252</v>
      </c>
      <c r="N40" s="10">
        <v>812.38658641444533</v>
      </c>
      <c r="O40" s="10">
        <v>934.60395528804804</v>
      </c>
      <c r="P40" s="10">
        <v>1162.6062768701629</v>
      </c>
      <c r="Q40" s="10">
        <v>1002.388478073947</v>
      </c>
      <c r="R40" s="10">
        <v>1191.363370593293</v>
      </c>
      <c r="S40" s="10">
        <v>1270.4452278589849</v>
      </c>
      <c r="T40" s="10">
        <v>1397.3818572656919</v>
      </c>
      <c r="U40" s="10">
        <v>1470.5952708512471</v>
      </c>
      <c r="V40" s="10">
        <v>1382.676784178848</v>
      </c>
      <c r="W40" s="10">
        <v>604.32725709372312</v>
      </c>
      <c r="X40" s="10">
        <v>680.28486672398958</v>
      </c>
    </row>
    <row r="41" spans="1:24" ht="11.25" customHeight="1" x14ac:dyDescent="0.2">
      <c r="A41" s="41" t="s">
        <v>69</v>
      </c>
      <c r="B41" s="9" t="s">
        <v>70</v>
      </c>
      <c r="C41" s="10">
        <v>1.0461736887360269</v>
      </c>
      <c r="D41" s="10">
        <v>3.1384350816852971</v>
      </c>
      <c r="E41" s="10">
        <v>2.0922613929492688</v>
      </c>
      <c r="F41" s="10">
        <v>1.0461736887360269</v>
      </c>
      <c r="G41" s="10">
        <v>2.0899398108340499</v>
      </c>
      <c r="H41" s="10">
        <v>3.134823731728289</v>
      </c>
      <c r="I41" s="10">
        <v>2.0899398108340499</v>
      </c>
      <c r="J41" s="10">
        <v>2.0899398108340499</v>
      </c>
      <c r="K41" s="10">
        <v>2.0899398108340499</v>
      </c>
      <c r="L41" s="10">
        <v>0</v>
      </c>
      <c r="M41" s="10">
        <v>2.0899398108340499</v>
      </c>
      <c r="N41" s="10">
        <v>1.0449699054170249</v>
      </c>
      <c r="O41" s="10">
        <v>1.0449699054170249</v>
      </c>
      <c r="P41" s="10">
        <v>1.0449699054170249</v>
      </c>
      <c r="Q41" s="10">
        <v>0</v>
      </c>
      <c r="R41" s="10">
        <v>0</v>
      </c>
      <c r="S41" s="10">
        <v>0</v>
      </c>
      <c r="T41" s="10">
        <v>0.27687016337059328</v>
      </c>
      <c r="U41" s="10">
        <v>0.22261392949269129</v>
      </c>
      <c r="V41" s="10">
        <v>0.19750644883920901</v>
      </c>
      <c r="W41" s="10">
        <v>0.2277730008598452</v>
      </c>
      <c r="X41" s="10">
        <v>0.15984522785898539</v>
      </c>
    </row>
    <row r="42" spans="1:24" ht="11.25" customHeight="1" x14ac:dyDescent="0.2">
      <c r="A42" s="41" t="s">
        <v>71</v>
      </c>
      <c r="B42" s="9" t="s">
        <v>72</v>
      </c>
      <c r="C42" s="10">
        <v>1058.6128116938951</v>
      </c>
      <c r="D42" s="10">
        <v>1047.984178847807</v>
      </c>
      <c r="E42" s="10">
        <v>1152.1447979363711</v>
      </c>
      <c r="F42" s="10">
        <v>1201.0366294067071</v>
      </c>
      <c r="G42" s="10">
        <v>1263.1783319002579</v>
      </c>
      <c r="H42" s="10">
        <v>1277.153912295787</v>
      </c>
      <c r="I42" s="10">
        <v>1114.8220980223559</v>
      </c>
      <c r="J42" s="10">
        <v>1125.5374032674119</v>
      </c>
      <c r="K42" s="10">
        <v>1209.611177987962</v>
      </c>
      <c r="L42" s="10">
        <v>1042.5145313843509</v>
      </c>
      <c r="M42" s="10">
        <v>1136.0466036113501</v>
      </c>
      <c r="N42" s="10">
        <v>1009.936027515047</v>
      </c>
      <c r="O42" s="10">
        <v>1280.022957867584</v>
      </c>
      <c r="P42" s="10">
        <v>1008.885038693035</v>
      </c>
      <c r="Q42" s="10">
        <v>1240.0878761822869</v>
      </c>
      <c r="R42" s="10">
        <v>1239.0369733447981</v>
      </c>
      <c r="S42" s="10">
        <v>1204.356577815993</v>
      </c>
      <c r="T42" s="10">
        <v>1388.3866723989679</v>
      </c>
      <c r="U42" s="10">
        <v>1069.8889939810831</v>
      </c>
      <c r="V42" s="10">
        <v>1146.7944110060189</v>
      </c>
      <c r="W42" s="10">
        <v>1002.02777300086</v>
      </c>
      <c r="X42" s="10">
        <v>724.16190885640583</v>
      </c>
    </row>
    <row r="43" spans="1:24" ht="11.25" customHeight="1" x14ac:dyDescent="0.2">
      <c r="A43" s="41" t="s">
        <v>73</v>
      </c>
      <c r="B43" s="9" t="s">
        <v>74</v>
      </c>
      <c r="C43" s="10">
        <v>3926.4837489251931</v>
      </c>
      <c r="D43" s="10">
        <v>4691.2890799656061</v>
      </c>
      <c r="E43" s="10">
        <v>4995.5552880481509</v>
      </c>
      <c r="F43" s="10">
        <v>5128.0250214961297</v>
      </c>
      <c r="G43" s="10">
        <v>4867.2253654342212</v>
      </c>
      <c r="H43" s="10">
        <v>5077.3139294926914</v>
      </c>
      <c r="I43" s="10">
        <v>5239.944625967325</v>
      </c>
      <c r="J43" s="10">
        <v>4759.2911435941523</v>
      </c>
      <c r="K43" s="10">
        <v>4599.0732588134133</v>
      </c>
      <c r="L43" s="10">
        <v>3913.0122957867579</v>
      </c>
      <c r="M43" s="10">
        <v>4022.9053310404129</v>
      </c>
      <c r="N43" s="10">
        <v>3672.6855546001721</v>
      </c>
      <c r="O43" s="10">
        <v>3976.6886500429919</v>
      </c>
      <c r="P43" s="10">
        <v>5544.9747205502999</v>
      </c>
      <c r="Q43" s="10">
        <v>4996.5367153912293</v>
      </c>
      <c r="R43" s="10">
        <v>6269.036027515046</v>
      </c>
      <c r="S43" s="10">
        <v>5848.9777300085989</v>
      </c>
      <c r="T43" s="10">
        <v>6095.067153912295</v>
      </c>
      <c r="U43" s="10">
        <v>5364.8672398968183</v>
      </c>
      <c r="V43" s="10">
        <v>4738.6918314703344</v>
      </c>
      <c r="W43" s="10">
        <v>4912.5836629406704</v>
      </c>
      <c r="X43" s="10">
        <v>4478.9048151332754</v>
      </c>
    </row>
    <row r="44" spans="1:24" ht="11.25" customHeight="1" x14ac:dyDescent="0.2">
      <c r="A44" s="41" t="s">
        <v>75</v>
      </c>
      <c r="B44" s="9" t="s">
        <v>76</v>
      </c>
      <c r="C44" s="10">
        <v>2894.8122957867581</v>
      </c>
      <c r="D44" s="10">
        <v>2608.2258813413591</v>
      </c>
      <c r="E44" s="10">
        <v>2275.3224419604471</v>
      </c>
      <c r="F44" s="10">
        <v>2304.2705932932072</v>
      </c>
      <c r="G44" s="10">
        <v>2850.007394668959</v>
      </c>
      <c r="H44" s="10">
        <v>2939.280137575236</v>
      </c>
      <c r="I44" s="10">
        <v>2802.9712811693889</v>
      </c>
      <c r="J44" s="10">
        <v>2505.0157351676689</v>
      </c>
      <c r="K44" s="10">
        <v>2658.832502149613</v>
      </c>
      <c r="L44" s="10">
        <v>1887.8380051590709</v>
      </c>
      <c r="M44" s="10">
        <v>2100.8884780739459</v>
      </c>
      <c r="N44" s="10">
        <v>2420.9420464316422</v>
      </c>
      <c r="O44" s="10">
        <v>2617.750988822012</v>
      </c>
      <c r="P44" s="10">
        <v>2351.1989681857258</v>
      </c>
      <c r="Q44" s="10">
        <v>2386.5482373172831</v>
      </c>
      <c r="R44" s="10">
        <v>2386.5482373172831</v>
      </c>
      <c r="S44" s="10">
        <v>2555.6510748065348</v>
      </c>
      <c r="T44" s="10">
        <v>2526.7288048151331</v>
      </c>
      <c r="U44" s="10">
        <v>2508.6280309544281</v>
      </c>
      <c r="V44" s="10">
        <v>2019.2758383490971</v>
      </c>
      <c r="W44" s="10">
        <v>2307.859931212382</v>
      </c>
      <c r="X44" s="10">
        <v>2363.5693035253648</v>
      </c>
    </row>
    <row r="45" spans="1:24" ht="11.25" customHeight="1" x14ac:dyDescent="0.2">
      <c r="A45" s="41" t="s">
        <v>77</v>
      </c>
      <c r="B45" s="9" t="s">
        <v>78</v>
      </c>
      <c r="C45" s="10">
        <v>42.247033533963886</v>
      </c>
      <c r="D45" s="10">
        <v>23.043852106620811</v>
      </c>
      <c r="E45" s="10">
        <v>28.804815133276009</v>
      </c>
      <c r="F45" s="10">
        <v>32.645485812553737</v>
      </c>
      <c r="G45" s="10">
        <v>33.597248495270847</v>
      </c>
      <c r="H45" s="10">
        <v>33.597248495270847</v>
      </c>
      <c r="I45" s="10">
        <v>32.637317282889079</v>
      </c>
      <c r="J45" s="10">
        <v>22.91006018916595</v>
      </c>
      <c r="K45" s="10">
        <v>21.868701633705928</v>
      </c>
      <c r="L45" s="10">
        <v>21.868701633705928</v>
      </c>
      <c r="M45" s="10">
        <v>30.199656061908851</v>
      </c>
      <c r="N45" s="10">
        <v>14.57919174548581</v>
      </c>
      <c r="O45" s="10">
        <v>17.703267411865859</v>
      </c>
      <c r="P45" s="10">
        <v>13.53774720550301</v>
      </c>
      <c r="Q45" s="10">
        <v>17.703267411865859</v>
      </c>
      <c r="R45" s="10">
        <v>27.075580395528799</v>
      </c>
      <c r="S45" s="10">
        <v>24.99286328460877</v>
      </c>
      <c r="T45" s="10">
        <v>17.02424763542562</v>
      </c>
      <c r="U45" s="10">
        <v>17.02424763542562</v>
      </c>
      <c r="V45" s="10">
        <v>7.9081685296646604</v>
      </c>
      <c r="W45" s="10">
        <v>12.557867583834909</v>
      </c>
      <c r="X45" s="10">
        <v>4.5299226139294921</v>
      </c>
    </row>
    <row r="46" spans="1:24" ht="11.25" customHeight="1" x14ac:dyDescent="0.2">
      <c r="A46" s="41" t="s">
        <v>79</v>
      </c>
      <c r="B46" s="9" t="s">
        <v>80</v>
      </c>
      <c r="C46" s="10">
        <v>133.4623387790198</v>
      </c>
      <c r="D46" s="10">
        <v>112.3387790197764</v>
      </c>
      <c r="E46" s="10">
        <v>152.66552020636291</v>
      </c>
      <c r="F46" s="10">
        <v>120.0200343938091</v>
      </c>
      <c r="G46" s="10">
        <v>147.82794496990539</v>
      </c>
      <c r="H46" s="10">
        <v>128.62949269131559</v>
      </c>
      <c r="I46" s="10">
        <v>142.06844368013759</v>
      </c>
      <c r="J46" s="10">
        <v>120.3783319002579</v>
      </c>
      <c r="K46" s="10">
        <v>166.52338779019769</v>
      </c>
      <c r="L46" s="10">
        <v>126.3972484952708</v>
      </c>
      <c r="M46" s="10">
        <v>123.3877901977644</v>
      </c>
      <c r="N46" s="10">
        <v>135.42562338779021</v>
      </c>
      <c r="O46" s="10">
        <v>135.42562338779021</v>
      </c>
      <c r="P46" s="10">
        <v>102.3215821152193</v>
      </c>
      <c r="Q46" s="10">
        <v>66.208082545141863</v>
      </c>
      <c r="R46" s="10">
        <v>131.41298366294069</v>
      </c>
      <c r="S46" s="10">
        <v>121.381513327601</v>
      </c>
      <c r="T46" s="10">
        <v>136.46190885640581</v>
      </c>
      <c r="U46" s="10">
        <v>115.951418744626</v>
      </c>
      <c r="V46" s="10">
        <v>103.118056749785</v>
      </c>
      <c r="W46" s="10">
        <v>137.32863284608769</v>
      </c>
      <c r="X46" s="10">
        <v>53.856233877901971</v>
      </c>
    </row>
    <row r="47" spans="1:24" ht="11.25" customHeight="1" x14ac:dyDescent="0.2">
      <c r="A47" s="41" t="s">
        <v>81</v>
      </c>
      <c r="B47" s="9" t="s">
        <v>82</v>
      </c>
      <c r="C47" s="10">
        <v>256.36285468615648</v>
      </c>
      <c r="D47" s="10">
        <v>407.10808254514188</v>
      </c>
      <c r="E47" s="10">
        <v>381.18374892519353</v>
      </c>
      <c r="F47" s="10">
        <v>361.02037833190019</v>
      </c>
      <c r="G47" s="10">
        <v>402.20713671539119</v>
      </c>
      <c r="H47" s="10">
        <v>370.5297506448839</v>
      </c>
      <c r="I47" s="10">
        <v>326.37334479793628</v>
      </c>
      <c r="J47" s="10">
        <v>277.58667239896818</v>
      </c>
      <c r="K47" s="10">
        <v>283.17566638005161</v>
      </c>
      <c r="L47" s="10">
        <v>299.9426483233018</v>
      </c>
      <c r="M47" s="10">
        <v>242.18976784178849</v>
      </c>
      <c r="N47" s="10">
        <v>188.16276870163369</v>
      </c>
      <c r="O47" s="10">
        <v>151.8343078245916</v>
      </c>
      <c r="P47" s="10">
        <v>107.12235597592429</v>
      </c>
      <c r="Q47" s="10">
        <v>108.9853826311264</v>
      </c>
      <c r="R47" s="10">
        <v>155.5603611349957</v>
      </c>
      <c r="S47" s="10">
        <v>152.76586414445401</v>
      </c>
      <c r="T47" s="10">
        <v>182.55141874462589</v>
      </c>
      <c r="U47" s="10">
        <v>122.5312123817713</v>
      </c>
      <c r="V47" s="10">
        <v>158.98546861564921</v>
      </c>
      <c r="W47" s="10">
        <v>176.5256233877902</v>
      </c>
      <c r="X47" s="10">
        <v>61.769561478933788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14.402407566638001</v>
      </c>
      <c r="D49" s="10">
        <v>17.28288907996561</v>
      </c>
      <c r="E49" s="10">
        <v>21.123559759243339</v>
      </c>
      <c r="F49" s="10">
        <v>13.442218400687871</v>
      </c>
      <c r="G49" s="10">
        <v>18.238521066208079</v>
      </c>
      <c r="H49" s="10">
        <v>15.358727429062769</v>
      </c>
      <c r="I49" s="10">
        <v>19.198452278589851</v>
      </c>
      <c r="J49" s="10">
        <v>11.464574376612211</v>
      </c>
      <c r="K49" s="10">
        <v>16.241530524505588</v>
      </c>
      <c r="L49" s="10">
        <v>11.464574376612211</v>
      </c>
      <c r="M49" s="10">
        <v>10.50920034393809</v>
      </c>
      <c r="N49" s="10">
        <v>14.33078245915735</v>
      </c>
      <c r="O49" s="10">
        <v>13.375408426483229</v>
      </c>
      <c r="P49" s="10">
        <v>7.643078245915734</v>
      </c>
      <c r="Q49" s="10">
        <v>8.5984522785898534</v>
      </c>
      <c r="R49" s="10">
        <v>12.419948409286331</v>
      </c>
      <c r="S49" s="10">
        <v>9.5538263112639719</v>
      </c>
      <c r="T49" s="10">
        <v>9.4048151332760099</v>
      </c>
      <c r="U49" s="10">
        <v>8.6233018056749788</v>
      </c>
      <c r="V49" s="10">
        <v>7.4166809974204639</v>
      </c>
      <c r="W49" s="10">
        <v>6.1832330180567494</v>
      </c>
      <c r="X49" s="10">
        <v>2.483061049011178</v>
      </c>
    </row>
    <row r="50" spans="1:24" ht="11.25" customHeight="1" x14ac:dyDescent="0.2">
      <c r="A50" s="41" t="s">
        <v>87</v>
      </c>
      <c r="B50" s="9" t="s">
        <v>88</v>
      </c>
      <c r="C50" s="10">
        <v>640.42708512467755</v>
      </c>
      <c r="D50" s="10">
        <v>611.62226999140159</v>
      </c>
      <c r="E50" s="10">
        <v>124.820894239037</v>
      </c>
      <c r="F50" s="10">
        <v>354.29922613929489</v>
      </c>
      <c r="G50" s="10">
        <v>109.71986242476351</v>
      </c>
      <c r="H50" s="10">
        <v>102.40515907136719</v>
      </c>
      <c r="I50" s="10">
        <v>707.43172828890795</v>
      </c>
      <c r="J50" s="10">
        <v>692.80240756663795</v>
      </c>
      <c r="K50" s="10">
        <v>617.56595012897674</v>
      </c>
      <c r="L50" s="10">
        <v>911.19707652622515</v>
      </c>
      <c r="M50" s="10">
        <v>726.24084264832334</v>
      </c>
      <c r="N50" s="10">
        <v>400.21616509028371</v>
      </c>
      <c r="O50" s="10">
        <v>521.43043852106621</v>
      </c>
      <c r="P50" s="10">
        <v>1177.659587274291</v>
      </c>
      <c r="Q50" s="10">
        <v>828.64600171969039</v>
      </c>
      <c r="R50" s="10">
        <v>973.89415305245041</v>
      </c>
      <c r="S50" s="10">
        <v>1019.871969045572</v>
      </c>
      <c r="T50" s="10">
        <v>926.30920034393807</v>
      </c>
      <c r="U50" s="10">
        <v>809.48684436801375</v>
      </c>
      <c r="V50" s="10">
        <v>761.44522785898539</v>
      </c>
      <c r="W50" s="10">
        <v>718.99509888220121</v>
      </c>
      <c r="X50" s="10">
        <v>597.22175408426483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1.050128976784179</v>
      </c>
      <c r="Q2" s="31">
        <f t="shared" si="0"/>
        <v>201.62106620808251</v>
      </c>
      <c r="R2" s="31">
        <f t="shared" si="0"/>
        <v>172.9722269991401</v>
      </c>
      <c r="S2" s="31">
        <f t="shared" si="0"/>
        <v>190.26938950988821</v>
      </c>
      <c r="T2" s="31">
        <f t="shared" si="0"/>
        <v>233.0047291487532</v>
      </c>
      <c r="U2" s="31">
        <f t="shared" si="0"/>
        <v>226.32699914015481</v>
      </c>
      <c r="V2" s="31">
        <f t="shared" si="0"/>
        <v>176.73482373172831</v>
      </c>
      <c r="W2" s="31">
        <f t="shared" si="0"/>
        <v>211.90111779879621</v>
      </c>
      <c r="X2" s="31">
        <f t="shared" ref="X2" si="1">SUM(X3,X17,X22,X25,X26,X51,X52,X71,X74,X75,X76)</f>
        <v>213.0956147893379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1.050128976784179</v>
      </c>
      <c r="Q26" s="37">
        <f t="shared" si="14"/>
        <v>201.62106620808251</v>
      </c>
      <c r="R26" s="37">
        <f t="shared" si="14"/>
        <v>172.9722269991401</v>
      </c>
      <c r="S26" s="37">
        <f t="shared" si="14"/>
        <v>190.26938950988821</v>
      </c>
      <c r="T26" s="37">
        <f t="shared" si="14"/>
        <v>233.0047291487532</v>
      </c>
      <c r="U26" s="37">
        <f t="shared" si="14"/>
        <v>226.32699914015481</v>
      </c>
      <c r="V26" s="37">
        <f t="shared" si="14"/>
        <v>176.73482373172831</v>
      </c>
      <c r="W26" s="37">
        <f t="shared" si="14"/>
        <v>211.90111779879621</v>
      </c>
      <c r="X26" s="37">
        <f t="shared" ref="X26" si="15">SUM(X27,X33)</f>
        <v>213.0956147893379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1.050128976784179</v>
      </c>
      <c r="Q27" s="29">
        <f t="shared" si="16"/>
        <v>201.62106620808251</v>
      </c>
      <c r="R27" s="29">
        <f t="shared" si="16"/>
        <v>172.9722269991401</v>
      </c>
      <c r="S27" s="29">
        <f t="shared" si="16"/>
        <v>190.26938950988821</v>
      </c>
      <c r="T27" s="29">
        <f t="shared" si="16"/>
        <v>233.0047291487532</v>
      </c>
      <c r="U27" s="29">
        <f t="shared" si="16"/>
        <v>226.32699914015481</v>
      </c>
      <c r="V27" s="29">
        <f t="shared" si="16"/>
        <v>176.73482373172831</v>
      </c>
      <c r="W27" s="29">
        <f t="shared" si="16"/>
        <v>211.90111779879621</v>
      </c>
      <c r="X27" s="29">
        <f t="shared" ref="X27" si="17">SUM(X28:X32)</f>
        <v>213.0956147893379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1.050128976784179</v>
      </c>
      <c r="Q30" s="10">
        <v>201.62106620808251</v>
      </c>
      <c r="R30" s="10">
        <v>172.9722269991401</v>
      </c>
      <c r="S30" s="10">
        <v>190.26938950988821</v>
      </c>
      <c r="T30" s="10">
        <v>233.0047291487532</v>
      </c>
      <c r="U30" s="10">
        <v>226.32699914015481</v>
      </c>
      <c r="V30" s="10">
        <v>176.73482373172831</v>
      </c>
      <c r="W30" s="10">
        <v>211.90111779879621</v>
      </c>
      <c r="X30" s="10">
        <v>213.0956147893379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214</v>
      </c>
      <c r="B1" s="4" t="s">
        <v>293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109.615649183147</v>
      </c>
      <c r="D2" s="31">
        <f t="shared" si="0"/>
        <v>136.49432502149611</v>
      </c>
      <c r="E2" s="31">
        <f t="shared" si="0"/>
        <v>161.16362854686159</v>
      </c>
      <c r="F2" s="31">
        <f t="shared" si="0"/>
        <v>95.623731728288902</v>
      </c>
      <c r="G2" s="31">
        <f t="shared" si="0"/>
        <v>267.53164230438517</v>
      </c>
      <c r="H2" s="31">
        <f t="shared" si="0"/>
        <v>275.05262252794489</v>
      </c>
      <c r="I2" s="31">
        <f t="shared" si="0"/>
        <v>0</v>
      </c>
      <c r="J2" s="31">
        <f t="shared" si="0"/>
        <v>0</v>
      </c>
      <c r="K2" s="31">
        <f t="shared" si="0"/>
        <v>49.355202063628539</v>
      </c>
      <c r="L2" s="31">
        <f t="shared" si="0"/>
        <v>40.954256233877899</v>
      </c>
      <c r="M2" s="31">
        <f t="shared" si="0"/>
        <v>95.560017196904553</v>
      </c>
      <c r="N2" s="31">
        <f t="shared" si="0"/>
        <v>74.557781599312122</v>
      </c>
      <c r="O2" s="31">
        <f t="shared" si="0"/>
        <v>81.908598452278582</v>
      </c>
      <c r="P2" s="31">
        <f t="shared" si="0"/>
        <v>192.17007738607049</v>
      </c>
      <c r="Q2" s="31">
        <f t="shared" si="0"/>
        <v>112.36173688736029</v>
      </c>
      <c r="R2" s="31">
        <f t="shared" si="0"/>
        <v>84.451160791057603</v>
      </c>
      <c r="S2" s="31">
        <f t="shared" si="0"/>
        <v>66.136457437661221</v>
      </c>
      <c r="T2" s="31">
        <f t="shared" si="0"/>
        <v>51.945571797076518</v>
      </c>
      <c r="U2" s="31">
        <f t="shared" si="0"/>
        <v>38.165778159931207</v>
      </c>
      <c r="V2" s="31">
        <f t="shared" si="0"/>
        <v>54.809802235597587</v>
      </c>
      <c r="W2" s="31">
        <f t="shared" si="0"/>
        <v>61.830438521066199</v>
      </c>
      <c r="X2" s="31">
        <f t="shared" ref="X2" si="1">SUM(X3,X17,X22,X25,X26,X51,X52,X71,X74,X75,X76)</f>
        <v>81.051762682717097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109.615649183147</v>
      </c>
      <c r="D26" s="37">
        <f t="shared" si="14"/>
        <v>136.49432502149611</v>
      </c>
      <c r="E26" s="37">
        <f t="shared" si="14"/>
        <v>161.16362854686159</v>
      </c>
      <c r="F26" s="37">
        <f t="shared" si="14"/>
        <v>95.623731728288902</v>
      </c>
      <c r="G26" s="37">
        <f t="shared" si="14"/>
        <v>267.53164230438517</v>
      </c>
      <c r="H26" s="37">
        <f t="shared" si="14"/>
        <v>275.05262252794489</v>
      </c>
      <c r="I26" s="37">
        <f t="shared" si="14"/>
        <v>0</v>
      </c>
      <c r="J26" s="37">
        <f t="shared" si="14"/>
        <v>0</v>
      </c>
      <c r="K26" s="37">
        <f t="shared" si="14"/>
        <v>49.355202063628539</v>
      </c>
      <c r="L26" s="37">
        <f t="shared" si="14"/>
        <v>40.954256233877899</v>
      </c>
      <c r="M26" s="37">
        <f t="shared" si="14"/>
        <v>95.560017196904553</v>
      </c>
      <c r="N26" s="37">
        <f t="shared" si="14"/>
        <v>74.557781599312122</v>
      </c>
      <c r="O26" s="37">
        <f t="shared" si="14"/>
        <v>81.908598452278582</v>
      </c>
      <c r="P26" s="37">
        <f t="shared" si="14"/>
        <v>192.17007738607049</v>
      </c>
      <c r="Q26" s="37">
        <f t="shared" si="14"/>
        <v>112.36173688736029</v>
      </c>
      <c r="R26" s="37">
        <f t="shared" si="14"/>
        <v>84.451160791057603</v>
      </c>
      <c r="S26" s="37">
        <f t="shared" si="14"/>
        <v>66.136457437661221</v>
      </c>
      <c r="T26" s="37">
        <f t="shared" si="14"/>
        <v>51.945571797076518</v>
      </c>
      <c r="U26" s="37">
        <f t="shared" si="14"/>
        <v>38.165778159931207</v>
      </c>
      <c r="V26" s="37">
        <f t="shared" si="14"/>
        <v>54.809802235597587</v>
      </c>
      <c r="W26" s="37">
        <f t="shared" si="14"/>
        <v>61.830438521066199</v>
      </c>
      <c r="X26" s="37">
        <f t="shared" ref="X26" si="15">SUM(X27,X33)</f>
        <v>81.051762682717097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109.615649183147</v>
      </c>
      <c r="D27" s="29">
        <f t="shared" si="16"/>
        <v>136.49432502149611</v>
      </c>
      <c r="E27" s="29">
        <f t="shared" si="16"/>
        <v>161.16362854686159</v>
      </c>
      <c r="F27" s="29">
        <f t="shared" si="16"/>
        <v>95.623731728288902</v>
      </c>
      <c r="G27" s="29">
        <f t="shared" si="16"/>
        <v>267.53164230438517</v>
      </c>
      <c r="H27" s="29">
        <f t="shared" si="16"/>
        <v>275.05262252794489</v>
      </c>
      <c r="I27" s="29">
        <f t="shared" si="16"/>
        <v>0</v>
      </c>
      <c r="J27" s="29">
        <f t="shared" si="16"/>
        <v>0</v>
      </c>
      <c r="K27" s="29">
        <f t="shared" si="16"/>
        <v>49.355202063628539</v>
      </c>
      <c r="L27" s="29">
        <f t="shared" si="16"/>
        <v>40.954256233877899</v>
      </c>
      <c r="M27" s="29">
        <f t="shared" si="16"/>
        <v>95.560017196904553</v>
      </c>
      <c r="N27" s="29">
        <f t="shared" si="16"/>
        <v>74.557781599312122</v>
      </c>
      <c r="O27" s="29">
        <f t="shared" si="16"/>
        <v>81.908598452278582</v>
      </c>
      <c r="P27" s="29">
        <f t="shared" si="16"/>
        <v>192.17007738607049</v>
      </c>
      <c r="Q27" s="29">
        <f t="shared" si="16"/>
        <v>112.36173688736029</v>
      </c>
      <c r="R27" s="29">
        <f t="shared" si="16"/>
        <v>84.451160791057603</v>
      </c>
      <c r="S27" s="29">
        <f t="shared" si="16"/>
        <v>66.136457437661221</v>
      </c>
      <c r="T27" s="29">
        <f t="shared" si="16"/>
        <v>51.945571797076518</v>
      </c>
      <c r="U27" s="29">
        <f t="shared" si="16"/>
        <v>38.165778159931207</v>
      </c>
      <c r="V27" s="29">
        <f t="shared" si="16"/>
        <v>54.809802235597587</v>
      </c>
      <c r="W27" s="29">
        <f t="shared" si="16"/>
        <v>61.830438521066199</v>
      </c>
      <c r="X27" s="29">
        <f t="shared" ref="X27" si="17">SUM(X28:X32)</f>
        <v>81.051762682717097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109.615649183147</v>
      </c>
      <c r="D30" s="10">
        <v>136.49432502149611</v>
      </c>
      <c r="E30" s="10">
        <v>161.16362854686159</v>
      </c>
      <c r="F30" s="10">
        <v>95.623731728288902</v>
      </c>
      <c r="G30" s="10">
        <v>267.53164230438517</v>
      </c>
      <c r="H30" s="10">
        <v>275.05262252794489</v>
      </c>
      <c r="I30" s="10">
        <v>0</v>
      </c>
      <c r="J30" s="10">
        <v>0</v>
      </c>
      <c r="K30" s="10">
        <v>49.355202063628539</v>
      </c>
      <c r="L30" s="10">
        <v>40.954256233877899</v>
      </c>
      <c r="M30" s="10">
        <v>95.560017196904553</v>
      </c>
      <c r="N30" s="10">
        <v>74.557781599312122</v>
      </c>
      <c r="O30" s="10">
        <v>81.908598452278582</v>
      </c>
      <c r="P30" s="10">
        <v>192.17007738607049</v>
      </c>
      <c r="Q30" s="10">
        <v>112.36173688736029</v>
      </c>
      <c r="R30" s="10">
        <v>84.451160791057603</v>
      </c>
      <c r="S30" s="10">
        <v>66.136457437661221</v>
      </c>
      <c r="T30" s="10">
        <v>51.945571797076518</v>
      </c>
      <c r="U30" s="10">
        <v>38.165778159931207</v>
      </c>
      <c r="V30" s="10">
        <v>54.809802235597587</v>
      </c>
      <c r="W30" s="10">
        <v>61.830438521066199</v>
      </c>
      <c r="X30" s="10">
        <v>81.051762682717097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215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26.588392089423902</v>
      </c>
      <c r="D2" s="31">
        <f t="shared" si="0"/>
        <v>47.039466895958718</v>
      </c>
      <c r="E2" s="31">
        <f t="shared" si="0"/>
        <v>85.255631986242477</v>
      </c>
      <c r="F2" s="31">
        <f t="shared" si="0"/>
        <v>18.87549441100602</v>
      </c>
      <c r="G2" s="31">
        <f t="shared" si="0"/>
        <v>67.964832330180556</v>
      </c>
      <c r="H2" s="31">
        <f t="shared" si="0"/>
        <v>157.37661220980223</v>
      </c>
      <c r="I2" s="31">
        <f t="shared" si="0"/>
        <v>155.83757523645741</v>
      </c>
      <c r="J2" s="31">
        <f t="shared" si="0"/>
        <v>81.589681857265688</v>
      </c>
      <c r="K2" s="31">
        <f t="shared" si="0"/>
        <v>138.74557179707651</v>
      </c>
      <c r="L2" s="31">
        <f t="shared" si="0"/>
        <v>138.5306104901118</v>
      </c>
      <c r="M2" s="31">
        <f t="shared" si="0"/>
        <v>0</v>
      </c>
      <c r="N2" s="31">
        <f t="shared" si="0"/>
        <v>14.33078245915735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26.588392089423902</v>
      </c>
      <c r="D26" s="37">
        <f t="shared" si="14"/>
        <v>47.039466895958718</v>
      </c>
      <c r="E26" s="37">
        <f t="shared" si="14"/>
        <v>85.255631986242477</v>
      </c>
      <c r="F26" s="37">
        <f t="shared" si="14"/>
        <v>18.87549441100602</v>
      </c>
      <c r="G26" s="37">
        <f t="shared" si="14"/>
        <v>67.964832330180556</v>
      </c>
      <c r="H26" s="37">
        <f t="shared" si="14"/>
        <v>157.37661220980223</v>
      </c>
      <c r="I26" s="37">
        <f t="shared" si="14"/>
        <v>155.83757523645741</v>
      </c>
      <c r="J26" s="37">
        <f t="shared" si="14"/>
        <v>81.589681857265688</v>
      </c>
      <c r="K26" s="37">
        <f t="shared" si="14"/>
        <v>138.74557179707651</v>
      </c>
      <c r="L26" s="37">
        <f t="shared" si="14"/>
        <v>138.5306104901118</v>
      </c>
      <c r="M26" s="37">
        <f t="shared" si="14"/>
        <v>0</v>
      </c>
      <c r="N26" s="37">
        <f t="shared" si="14"/>
        <v>14.33078245915735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26.588392089423902</v>
      </c>
      <c r="D33" s="29">
        <f t="shared" si="18"/>
        <v>47.039466895958718</v>
      </c>
      <c r="E33" s="29">
        <f t="shared" si="18"/>
        <v>85.255631986242477</v>
      </c>
      <c r="F33" s="29">
        <f t="shared" si="18"/>
        <v>18.87549441100602</v>
      </c>
      <c r="G33" s="29">
        <f t="shared" si="18"/>
        <v>67.964832330180556</v>
      </c>
      <c r="H33" s="29">
        <f t="shared" si="18"/>
        <v>157.37661220980223</v>
      </c>
      <c r="I33" s="29">
        <f t="shared" si="18"/>
        <v>155.83757523645741</v>
      </c>
      <c r="J33" s="29">
        <f t="shared" si="18"/>
        <v>81.589681857265688</v>
      </c>
      <c r="K33" s="29">
        <f t="shared" si="18"/>
        <v>138.74557179707651</v>
      </c>
      <c r="L33" s="29">
        <f t="shared" si="18"/>
        <v>138.5306104901118</v>
      </c>
      <c r="M33" s="29">
        <f t="shared" si="18"/>
        <v>0</v>
      </c>
      <c r="N33" s="29">
        <f t="shared" si="18"/>
        <v>14.33078245915735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1.129750644883921</v>
      </c>
      <c r="F36" s="10">
        <v>1.129750644883921</v>
      </c>
      <c r="G36" s="10">
        <v>0</v>
      </c>
      <c r="H36" s="10">
        <v>1.130008598452279</v>
      </c>
      <c r="I36" s="10">
        <v>0</v>
      </c>
      <c r="J36" s="10">
        <v>23.072484952708511</v>
      </c>
      <c r="K36" s="10">
        <v>15.3816852966466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2.1400687876182292</v>
      </c>
      <c r="D37" s="10">
        <v>0</v>
      </c>
      <c r="E37" s="10">
        <v>0</v>
      </c>
      <c r="F37" s="10">
        <v>2.1400687876182292</v>
      </c>
      <c r="G37" s="10">
        <v>1.069991401547721</v>
      </c>
      <c r="H37" s="10">
        <v>35.311006018916594</v>
      </c>
      <c r="I37" s="10">
        <v>3.2100601891659499</v>
      </c>
      <c r="J37" s="10">
        <v>19.96749785038693</v>
      </c>
      <c r="K37" s="10">
        <v>54.647979363714533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2.130008598452279</v>
      </c>
      <c r="F40" s="10">
        <v>2.130008598452279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4.184608770421324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25.873000859845231</v>
      </c>
      <c r="E43" s="10">
        <v>0</v>
      </c>
      <c r="F43" s="10">
        <v>0</v>
      </c>
      <c r="G43" s="10">
        <v>62.09518486672399</v>
      </c>
      <c r="H43" s="10">
        <v>119.0157351676698</v>
      </c>
      <c r="I43" s="10">
        <v>0</v>
      </c>
      <c r="J43" s="10">
        <v>0</v>
      </c>
      <c r="K43" s="10">
        <v>67.784436801375747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20.263714531384348</v>
      </c>
      <c r="D44" s="10">
        <v>8.6844368013757514</v>
      </c>
      <c r="E44" s="10">
        <v>77.19501289767841</v>
      </c>
      <c r="F44" s="10">
        <v>6.7546001719690452</v>
      </c>
      <c r="G44" s="10">
        <v>0</v>
      </c>
      <c r="H44" s="10">
        <v>0</v>
      </c>
      <c r="I44" s="10">
        <v>151.66758383490969</v>
      </c>
      <c r="J44" s="10">
        <v>0</v>
      </c>
      <c r="K44" s="10">
        <v>0</v>
      </c>
      <c r="L44" s="10">
        <v>138.5306104901118</v>
      </c>
      <c r="M44" s="10">
        <v>0</v>
      </c>
      <c r="N44" s="10">
        <v>14.33078245915735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10.56173688736027</v>
      </c>
      <c r="E47" s="10">
        <v>3.8406706792777299</v>
      </c>
      <c r="F47" s="10">
        <v>4.8007738607050729</v>
      </c>
      <c r="G47" s="10">
        <v>2.8797936371453128</v>
      </c>
      <c r="H47" s="10">
        <v>1.9198624247635421</v>
      </c>
      <c r="I47" s="10">
        <v>0.95993121238177115</v>
      </c>
      <c r="J47" s="10">
        <v>0.93147033533963886</v>
      </c>
      <c r="K47" s="10">
        <v>0.93147033533963886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1.920292347377472</v>
      </c>
      <c r="E49" s="10">
        <v>0.96018916595012893</v>
      </c>
      <c r="F49" s="10">
        <v>1.920292347377472</v>
      </c>
      <c r="G49" s="10">
        <v>1.9198624247635421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37.618228718830608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226</v>
      </c>
      <c r="B1" s="4" t="s">
        <v>291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227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1.050902837489252</v>
      </c>
      <c r="Q2" s="31">
        <f t="shared" si="0"/>
        <v>201.77704213241611</v>
      </c>
      <c r="R2" s="31">
        <f t="shared" si="0"/>
        <v>178.6567497850387</v>
      </c>
      <c r="S2" s="31">
        <f t="shared" si="0"/>
        <v>199.62742906276867</v>
      </c>
      <c r="T2" s="31">
        <f t="shared" si="0"/>
        <v>243.72338779019779</v>
      </c>
      <c r="U2" s="31">
        <f t="shared" si="0"/>
        <v>236.54505588993976</v>
      </c>
      <c r="V2" s="31">
        <f t="shared" si="0"/>
        <v>185.59991401547722</v>
      </c>
      <c r="W2" s="31">
        <f t="shared" si="0"/>
        <v>223.01874462596732</v>
      </c>
      <c r="X2" s="31">
        <f t="shared" ref="X2" si="1">SUM(X3,X17,X22,X25,X26,X51,X52,X71,X74,X75,X76)</f>
        <v>223.91831470335342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1.050902837489252</v>
      </c>
      <c r="Q26" s="37">
        <f t="shared" si="14"/>
        <v>201.77704213241611</v>
      </c>
      <c r="R26" s="37">
        <f t="shared" si="14"/>
        <v>178.6567497850387</v>
      </c>
      <c r="S26" s="37">
        <f t="shared" si="14"/>
        <v>199.62742906276867</v>
      </c>
      <c r="T26" s="37">
        <f t="shared" si="14"/>
        <v>243.72338779019779</v>
      </c>
      <c r="U26" s="37">
        <f t="shared" si="14"/>
        <v>236.54505588993976</v>
      </c>
      <c r="V26" s="37">
        <f t="shared" si="14"/>
        <v>185.59991401547722</v>
      </c>
      <c r="W26" s="37">
        <f t="shared" si="14"/>
        <v>223.01874462596732</v>
      </c>
      <c r="X26" s="37">
        <f t="shared" ref="X26" si="15">SUM(X27,X33)</f>
        <v>223.91831470335342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1.050902837489252</v>
      </c>
      <c r="Q33" s="29">
        <f t="shared" si="18"/>
        <v>201.77704213241611</v>
      </c>
      <c r="R33" s="29">
        <f t="shared" si="18"/>
        <v>178.6567497850387</v>
      </c>
      <c r="S33" s="29">
        <f t="shared" si="18"/>
        <v>199.62742906276867</v>
      </c>
      <c r="T33" s="29">
        <f t="shared" si="18"/>
        <v>243.72338779019779</v>
      </c>
      <c r="U33" s="29">
        <f t="shared" si="18"/>
        <v>236.54505588993976</v>
      </c>
      <c r="V33" s="29">
        <f t="shared" si="18"/>
        <v>185.59991401547722</v>
      </c>
      <c r="W33" s="29">
        <f t="shared" si="18"/>
        <v>223.01874462596732</v>
      </c>
      <c r="X33" s="29">
        <f t="shared" ref="X33" si="19">SUM(X34:X50)</f>
        <v>223.91831470335342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71.414961306964742</v>
      </c>
      <c r="T36" s="10">
        <v>70.408512467755799</v>
      </c>
      <c r="U36" s="10">
        <v>63.941616509028357</v>
      </c>
      <c r="V36" s="10">
        <v>70.308512467755804</v>
      </c>
      <c r="W36" s="10">
        <v>95.53774720550301</v>
      </c>
      <c r="X36" s="10">
        <v>87.848065348237313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1.050902837489252</v>
      </c>
      <c r="Q42" s="10">
        <v>201.77704213241611</v>
      </c>
      <c r="R42" s="10">
        <v>178.6567497850387</v>
      </c>
      <c r="S42" s="10">
        <v>128.21246775580391</v>
      </c>
      <c r="T42" s="10">
        <v>173.31487532244199</v>
      </c>
      <c r="U42" s="10">
        <v>172.6034393809114</v>
      </c>
      <c r="V42" s="10">
        <v>115.29140154772141</v>
      </c>
      <c r="W42" s="10">
        <v>127.48099742046431</v>
      </c>
      <c r="X42" s="10">
        <v>136.07024935511609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289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287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228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219</v>
      </c>
      <c r="B1" s="4" t="s">
        <v>285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70.698366294067057</v>
      </c>
      <c r="J2" s="31">
        <f t="shared" si="0"/>
        <v>132.55950128976781</v>
      </c>
      <c r="K2" s="31">
        <f t="shared" si="0"/>
        <v>133.4431642304385</v>
      </c>
      <c r="L2" s="31">
        <f t="shared" si="0"/>
        <v>220.9324161650903</v>
      </c>
      <c r="M2" s="31">
        <f t="shared" si="0"/>
        <v>322.56139294926908</v>
      </c>
      <c r="N2" s="31">
        <f t="shared" si="0"/>
        <v>303.11934651762681</v>
      </c>
      <c r="O2" s="31">
        <f t="shared" si="0"/>
        <v>273.95623387790192</v>
      </c>
      <c r="P2" s="31">
        <f t="shared" si="0"/>
        <v>266.88641444539979</v>
      </c>
      <c r="Q2" s="31">
        <f t="shared" si="0"/>
        <v>266.00266552020628</v>
      </c>
      <c r="R2" s="31">
        <f t="shared" si="0"/>
        <v>319.64746345657784</v>
      </c>
      <c r="S2" s="31">
        <f t="shared" si="0"/>
        <v>270.25417024935513</v>
      </c>
      <c r="T2" s="31">
        <f t="shared" si="0"/>
        <v>252.98082545141867</v>
      </c>
      <c r="U2" s="31">
        <f t="shared" si="0"/>
        <v>266.51006018916587</v>
      </c>
      <c r="V2" s="31">
        <f t="shared" si="0"/>
        <v>270.45588993981085</v>
      </c>
      <c r="W2" s="31">
        <f t="shared" si="0"/>
        <v>237.0597592433362</v>
      </c>
      <c r="X2" s="31">
        <f t="shared" ref="X2" si="1">SUM(X3,X17,X22,X25,X26,X51,X52,X71,X74,X75,X76)</f>
        <v>324.11392949269134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70.698366294067057</v>
      </c>
      <c r="J52" s="37">
        <f t="shared" si="20"/>
        <v>132.55950128976781</v>
      </c>
      <c r="K52" s="37">
        <f t="shared" si="20"/>
        <v>133.4431642304385</v>
      </c>
      <c r="L52" s="37">
        <f t="shared" si="20"/>
        <v>220.9324161650903</v>
      </c>
      <c r="M52" s="37">
        <f t="shared" si="20"/>
        <v>322.56139294926908</v>
      </c>
      <c r="N52" s="37">
        <f t="shared" si="20"/>
        <v>303.11934651762681</v>
      </c>
      <c r="O52" s="37">
        <f t="shared" si="20"/>
        <v>273.95623387790192</v>
      </c>
      <c r="P52" s="37">
        <f t="shared" si="20"/>
        <v>266.88641444539979</v>
      </c>
      <c r="Q52" s="37">
        <f t="shared" si="20"/>
        <v>266.00266552020628</v>
      </c>
      <c r="R52" s="37">
        <f t="shared" si="20"/>
        <v>319.64746345657784</v>
      </c>
      <c r="S52" s="37">
        <f t="shared" si="20"/>
        <v>270.25417024935513</v>
      </c>
      <c r="T52" s="37">
        <f t="shared" si="20"/>
        <v>252.98082545141867</v>
      </c>
      <c r="U52" s="37">
        <f t="shared" si="20"/>
        <v>266.51006018916587</v>
      </c>
      <c r="V52" s="37">
        <f t="shared" si="20"/>
        <v>270.45588993981085</v>
      </c>
      <c r="W52" s="37">
        <f t="shared" si="20"/>
        <v>237.0597592433362</v>
      </c>
      <c r="X52" s="37">
        <f t="shared" ref="X52" si="21">SUM(X53:X70)</f>
        <v>324.11392949269134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17.411865864144449</v>
      </c>
      <c r="S64" s="10">
        <v>21.926053310404129</v>
      </c>
      <c r="T64" s="10">
        <v>2.9471195184866721</v>
      </c>
      <c r="U64" s="10">
        <v>4.3639724849527086</v>
      </c>
      <c r="V64" s="10">
        <v>4.15889939810834</v>
      </c>
      <c r="W64" s="10">
        <v>3.368873602751504</v>
      </c>
      <c r="X64" s="10">
        <v>14.104901117798789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70.698366294067057</v>
      </c>
      <c r="J66" s="10">
        <v>132.55950128976781</v>
      </c>
      <c r="K66" s="10">
        <v>133.4431642304385</v>
      </c>
      <c r="L66" s="10">
        <v>220.9324161650903</v>
      </c>
      <c r="M66" s="10">
        <v>322.56139294926908</v>
      </c>
      <c r="N66" s="10">
        <v>303.11934651762681</v>
      </c>
      <c r="O66" s="10">
        <v>273.95623387790192</v>
      </c>
      <c r="P66" s="10">
        <v>266.88641444539979</v>
      </c>
      <c r="Q66" s="10">
        <v>266.00266552020628</v>
      </c>
      <c r="R66" s="10">
        <v>302.23559759243341</v>
      </c>
      <c r="S66" s="10">
        <v>248.32811693895101</v>
      </c>
      <c r="T66" s="10">
        <v>250.03370593293201</v>
      </c>
      <c r="U66" s="10">
        <v>262.14608770421319</v>
      </c>
      <c r="V66" s="10">
        <v>266.29699054170248</v>
      </c>
      <c r="W66" s="10">
        <v>233.6908856405847</v>
      </c>
      <c r="X66" s="10">
        <v>310.00902837489252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13.38727429062769</v>
      </c>
      <c r="P2" s="31">
        <f t="shared" si="0"/>
        <v>8.4551160791057605</v>
      </c>
      <c r="Q2" s="31">
        <f t="shared" si="0"/>
        <v>5.6368013757523636</v>
      </c>
      <c r="R2" s="31">
        <f t="shared" si="0"/>
        <v>5.6368013757523636</v>
      </c>
      <c r="S2" s="31">
        <f t="shared" si="0"/>
        <v>6.3413585554600171</v>
      </c>
      <c r="T2" s="31">
        <f t="shared" si="0"/>
        <v>6.1792777300085966</v>
      </c>
      <c r="U2" s="31">
        <f t="shared" si="0"/>
        <v>6.1792777300085966</v>
      </c>
      <c r="V2" s="31">
        <f t="shared" si="0"/>
        <v>6.3413585554600171</v>
      </c>
      <c r="W2" s="31">
        <f t="shared" si="0"/>
        <v>6.3413585554600171</v>
      </c>
      <c r="X2" s="31">
        <f t="shared" ref="X2" si="1">SUM(X3,X17,X22,X25,X26,X51,X52,X71,X74,X75,X76)</f>
        <v>7.0459157351676698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13.38727429062769</v>
      </c>
      <c r="P52" s="37">
        <f t="shared" si="20"/>
        <v>8.4551160791057605</v>
      </c>
      <c r="Q52" s="37">
        <f t="shared" si="20"/>
        <v>5.6368013757523636</v>
      </c>
      <c r="R52" s="37">
        <f t="shared" si="20"/>
        <v>5.6368013757523636</v>
      </c>
      <c r="S52" s="37">
        <f t="shared" si="20"/>
        <v>6.3413585554600171</v>
      </c>
      <c r="T52" s="37">
        <f t="shared" si="20"/>
        <v>6.1792777300085966</v>
      </c>
      <c r="U52" s="37">
        <f t="shared" si="20"/>
        <v>6.1792777300085966</v>
      </c>
      <c r="V52" s="37">
        <f t="shared" si="20"/>
        <v>6.3413585554600171</v>
      </c>
      <c r="W52" s="37">
        <f t="shared" si="20"/>
        <v>6.3413585554600171</v>
      </c>
      <c r="X52" s="37">
        <f t="shared" ref="X52" si="21">SUM(X53:X70)</f>
        <v>7.0459157351676698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13.38727429062769</v>
      </c>
      <c r="P60" s="10">
        <v>8.4551160791057605</v>
      </c>
      <c r="Q60" s="10">
        <v>5.6368013757523636</v>
      </c>
      <c r="R60" s="10">
        <v>5.6368013757523636</v>
      </c>
      <c r="S60" s="10">
        <v>6.3413585554600171</v>
      </c>
      <c r="T60" s="10">
        <v>6.1792777300085966</v>
      </c>
      <c r="U60" s="10">
        <v>6.1792777300085966</v>
      </c>
      <c r="V60" s="10">
        <v>6.3413585554600171</v>
      </c>
      <c r="W60" s="10">
        <v>6.3413585554600171</v>
      </c>
      <c r="X60" s="10">
        <v>7.0459157351676698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220</v>
      </c>
      <c r="B1" s="4" t="s">
        <v>283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45.858383490971619</v>
      </c>
      <c r="P2" s="31">
        <f t="shared" si="0"/>
        <v>217.82742906276869</v>
      </c>
      <c r="Q2" s="31">
        <f t="shared" si="0"/>
        <v>206.36285468615651</v>
      </c>
      <c r="R2" s="31">
        <f t="shared" si="0"/>
        <v>200.63052450558899</v>
      </c>
      <c r="S2" s="31">
        <f t="shared" si="0"/>
        <v>183.4336199484093</v>
      </c>
      <c r="T2" s="31">
        <f t="shared" si="0"/>
        <v>203.00085984522789</v>
      </c>
      <c r="U2" s="31">
        <f t="shared" si="0"/>
        <v>187.38890799656059</v>
      </c>
      <c r="V2" s="31">
        <f t="shared" si="0"/>
        <v>188.21435941530521</v>
      </c>
      <c r="W2" s="31">
        <f t="shared" si="0"/>
        <v>157.42906276870161</v>
      </c>
      <c r="X2" s="31">
        <f t="shared" ref="X2" si="1">SUM(X3,X17,X22,X25,X26,X51,X52,X71,X74,X75,X76)</f>
        <v>140.9687876182287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45.858383490971619</v>
      </c>
      <c r="P26" s="37">
        <f t="shared" si="14"/>
        <v>217.82742906276869</v>
      </c>
      <c r="Q26" s="37">
        <f t="shared" si="14"/>
        <v>206.36285468615651</v>
      </c>
      <c r="R26" s="37">
        <f t="shared" si="14"/>
        <v>200.63052450558899</v>
      </c>
      <c r="S26" s="37">
        <f t="shared" si="14"/>
        <v>183.4336199484093</v>
      </c>
      <c r="T26" s="37">
        <f t="shared" si="14"/>
        <v>203.00085984522789</v>
      </c>
      <c r="U26" s="37">
        <f t="shared" si="14"/>
        <v>187.38890799656059</v>
      </c>
      <c r="V26" s="37">
        <f t="shared" si="14"/>
        <v>188.21435941530521</v>
      </c>
      <c r="W26" s="37">
        <f t="shared" si="14"/>
        <v>157.42906276870161</v>
      </c>
      <c r="X26" s="37">
        <f t="shared" ref="X26" si="15">SUM(X27,X33)</f>
        <v>140.9687876182287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45.858383490971619</v>
      </c>
      <c r="P27" s="29">
        <f t="shared" si="16"/>
        <v>217.82742906276869</v>
      </c>
      <c r="Q27" s="29">
        <f t="shared" si="16"/>
        <v>206.36285468615651</v>
      </c>
      <c r="R27" s="29">
        <f t="shared" si="16"/>
        <v>200.63052450558899</v>
      </c>
      <c r="S27" s="29">
        <f t="shared" si="16"/>
        <v>183.4336199484093</v>
      </c>
      <c r="T27" s="29">
        <f t="shared" si="16"/>
        <v>203.00085984522789</v>
      </c>
      <c r="U27" s="29">
        <f t="shared" si="16"/>
        <v>187.38890799656059</v>
      </c>
      <c r="V27" s="29">
        <f t="shared" si="16"/>
        <v>188.21435941530521</v>
      </c>
      <c r="W27" s="29">
        <f t="shared" si="16"/>
        <v>157.42906276870161</v>
      </c>
      <c r="X27" s="29">
        <f t="shared" ref="X27" si="17">SUM(X28:X32)</f>
        <v>140.9687876182287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45.858383490971619</v>
      </c>
      <c r="P32" s="10">
        <v>217.82742906276869</v>
      </c>
      <c r="Q32" s="10">
        <v>206.36285468615651</v>
      </c>
      <c r="R32" s="10">
        <v>200.63052450558899</v>
      </c>
      <c r="S32" s="10">
        <v>183.4336199484093</v>
      </c>
      <c r="T32" s="10">
        <v>203.00085984522789</v>
      </c>
      <c r="U32" s="10">
        <v>187.38890799656059</v>
      </c>
      <c r="V32" s="10">
        <v>188.21435941530521</v>
      </c>
      <c r="W32" s="10">
        <v>157.42906276870161</v>
      </c>
      <c r="X32" s="10">
        <v>140.9687876182287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44.561478933791918</v>
      </c>
      <c r="D2" s="31">
        <f t="shared" si="0"/>
        <v>4.7076526225279443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44.561478933791918</v>
      </c>
      <c r="D17" s="37">
        <f t="shared" si="10"/>
        <v>4.7076526225279443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44.561478933791918</v>
      </c>
      <c r="D18" s="10">
        <v>4.7076526225279443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916.68168529664661</v>
      </c>
      <c r="D2" s="31">
        <f t="shared" si="0"/>
        <v>971.69200343938087</v>
      </c>
      <c r="E2" s="31">
        <f t="shared" si="0"/>
        <v>930.10412725709375</v>
      </c>
      <c r="F2" s="31">
        <f t="shared" si="0"/>
        <v>1033.242562338779</v>
      </c>
      <c r="G2" s="31">
        <f t="shared" si="0"/>
        <v>995.45485812553738</v>
      </c>
      <c r="H2" s="31">
        <f t="shared" si="0"/>
        <v>1101.2865004299226</v>
      </c>
      <c r="I2" s="31">
        <f t="shared" si="0"/>
        <v>1033.5495270851245</v>
      </c>
      <c r="J2" s="31">
        <f t="shared" si="0"/>
        <v>1030.7415305245056</v>
      </c>
      <c r="K2" s="31">
        <f t="shared" si="0"/>
        <v>1164.9582975064491</v>
      </c>
      <c r="L2" s="31">
        <f t="shared" si="0"/>
        <v>1209.4005159071367</v>
      </c>
      <c r="M2" s="31">
        <f t="shared" si="0"/>
        <v>1148.5397248495269</v>
      </c>
      <c r="N2" s="31">
        <f t="shared" si="0"/>
        <v>999.50610490111762</v>
      </c>
      <c r="O2" s="31">
        <f t="shared" si="0"/>
        <v>1067.3677558039553</v>
      </c>
      <c r="P2" s="31">
        <f t="shared" si="0"/>
        <v>1507.2221840068787</v>
      </c>
      <c r="Q2" s="31">
        <f t="shared" si="0"/>
        <v>1225.3380911435941</v>
      </c>
      <c r="R2" s="31">
        <f t="shared" si="0"/>
        <v>1369.9153912295787</v>
      </c>
      <c r="S2" s="31">
        <f t="shared" si="0"/>
        <v>1424.2666380051592</v>
      </c>
      <c r="T2" s="31">
        <f t="shared" si="0"/>
        <v>1416.9248495270849</v>
      </c>
      <c r="U2" s="31">
        <f t="shared" si="0"/>
        <v>1286.2918314703354</v>
      </c>
      <c r="V2" s="31">
        <f t="shared" si="0"/>
        <v>1193.4549441100603</v>
      </c>
      <c r="W2" s="31">
        <f t="shared" si="0"/>
        <v>1145.1912295786758</v>
      </c>
      <c r="X2" s="31">
        <f t="shared" ref="X2" si="1">SUM(X3,X17,X22,X25,X26,X51,X52,X71,X74,X75,X76)</f>
        <v>905.86259673258814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NRG_EHG_E!C5+NRG_CM_E!C5+NRG_OIL_NG_E!C5+NRG_PF_E!C5+NRG_CO_E!C5+NRG_BKBPB_E!C5+NRG_GW_E!C5+NRG_BF_E!C5+NRG_PR_E!C5+NRG_NI_E!C5+NRG_CL_E!C5+NRG_LNG_E!C5+NRG_BIOG_E!C5+NRG_GTL_E!C5+NRG_CPP_E!C5+NRG_NSP_E!C5</f>
        <v>0</v>
      </c>
      <c r="D5" s="10">
        <f>NRG_EHG_E!D5+NRG_CM_E!D5+NRG_OIL_NG_E!D5+NRG_PF_E!D5+NRG_CO_E!D5+NRG_BKBPB_E!D5+NRG_GW_E!D5+NRG_BF_E!D5+NRG_PR_E!D5+NRG_NI_E!D5+NRG_CL_E!D5+NRG_LNG_E!D5+NRG_BIOG_E!D5+NRG_GTL_E!D5+NRG_CPP_E!D5+NRG_NSP_E!D5</f>
        <v>0</v>
      </c>
      <c r="E5" s="10">
        <f>NRG_EHG_E!E5+NRG_CM_E!E5+NRG_OIL_NG_E!E5+NRG_PF_E!E5+NRG_CO_E!E5+NRG_BKBPB_E!E5+NRG_GW_E!E5+NRG_BF_E!E5+NRG_PR_E!E5+NRG_NI_E!E5+NRG_CL_E!E5+NRG_LNG_E!E5+NRG_BIOG_E!E5+NRG_GTL_E!E5+NRG_CPP_E!E5+NRG_NSP_E!E5</f>
        <v>0</v>
      </c>
      <c r="F5" s="10">
        <f>NRG_EHG_E!F5+NRG_CM_E!F5+NRG_OIL_NG_E!F5+NRG_PF_E!F5+NRG_CO_E!F5+NRG_BKBPB_E!F5+NRG_GW_E!F5+NRG_BF_E!F5+NRG_PR_E!F5+NRG_NI_E!F5+NRG_CL_E!F5+NRG_LNG_E!F5+NRG_BIOG_E!F5+NRG_GTL_E!F5+NRG_CPP_E!F5+NRG_NSP_E!F5</f>
        <v>0</v>
      </c>
      <c r="G5" s="10">
        <f>NRG_EHG_E!G5+NRG_CM_E!G5+NRG_OIL_NG_E!G5+NRG_PF_E!G5+NRG_CO_E!G5+NRG_BKBPB_E!G5+NRG_GW_E!G5+NRG_BF_E!G5+NRG_PR_E!G5+NRG_NI_E!G5+NRG_CL_E!G5+NRG_LNG_E!G5+NRG_BIOG_E!G5+NRG_GTL_E!G5+NRG_CPP_E!G5+NRG_NSP_E!G5</f>
        <v>0</v>
      </c>
      <c r="H5" s="10">
        <f>NRG_EHG_E!H5+NRG_CM_E!H5+NRG_OIL_NG_E!H5+NRG_PF_E!H5+NRG_CO_E!H5+NRG_BKBPB_E!H5+NRG_GW_E!H5+NRG_BF_E!H5+NRG_PR_E!H5+NRG_NI_E!H5+NRG_CL_E!H5+NRG_LNG_E!H5+NRG_BIOG_E!H5+NRG_GTL_E!H5+NRG_CPP_E!H5+NRG_NSP_E!H5</f>
        <v>0</v>
      </c>
      <c r="I5" s="10">
        <f>NRG_EHG_E!I5+NRG_CM_E!I5+NRG_OIL_NG_E!I5+NRG_PF_E!I5+NRG_CO_E!I5+NRG_BKBPB_E!I5+NRG_GW_E!I5+NRG_BF_E!I5+NRG_PR_E!I5+NRG_NI_E!I5+NRG_CL_E!I5+NRG_LNG_E!I5+NRG_BIOG_E!I5+NRG_GTL_E!I5+NRG_CPP_E!I5+NRG_NSP_E!I5</f>
        <v>0</v>
      </c>
      <c r="J5" s="10">
        <f>NRG_EHG_E!J5+NRG_CM_E!J5+NRG_OIL_NG_E!J5+NRG_PF_E!J5+NRG_CO_E!J5+NRG_BKBPB_E!J5+NRG_GW_E!J5+NRG_BF_E!J5+NRG_PR_E!J5+NRG_NI_E!J5+NRG_CL_E!J5+NRG_LNG_E!J5+NRG_BIOG_E!J5+NRG_GTL_E!J5+NRG_CPP_E!J5+NRG_NSP_E!J5</f>
        <v>0</v>
      </c>
      <c r="K5" s="10">
        <f>NRG_EHG_E!K5+NRG_CM_E!K5+NRG_OIL_NG_E!K5+NRG_PF_E!K5+NRG_CO_E!K5+NRG_BKBPB_E!K5+NRG_GW_E!K5+NRG_BF_E!K5+NRG_PR_E!K5+NRG_NI_E!K5+NRG_CL_E!K5+NRG_LNG_E!K5+NRG_BIOG_E!K5+NRG_GTL_E!K5+NRG_CPP_E!K5+NRG_NSP_E!K5</f>
        <v>0</v>
      </c>
      <c r="L5" s="10">
        <f>NRG_EHG_E!L5+NRG_CM_E!L5+NRG_OIL_NG_E!L5+NRG_PF_E!L5+NRG_CO_E!L5+NRG_BKBPB_E!L5+NRG_GW_E!L5+NRG_BF_E!L5+NRG_PR_E!L5+NRG_NI_E!L5+NRG_CL_E!L5+NRG_LNG_E!L5+NRG_BIOG_E!L5+NRG_GTL_E!L5+NRG_CPP_E!L5+NRG_NSP_E!L5</f>
        <v>0</v>
      </c>
      <c r="M5" s="10">
        <f>NRG_EHG_E!M5+NRG_CM_E!M5+NRG_OIL_NG_E!M5+NRG_PF_E!M5+NRG_CO_E!M5+NRG_BKBPB_E!M5+NRG_GW_E!M5+NRG_BF_E!M5+NRG_PR_E!M5+NRG_NI_E!M5+NRG_CL_E!M5+NRG_LNG_E!M5+NRG_BIOG_E!M5+NRG_GTL_E!M5+NRG_CPP_E!M5+NRG_NSP_E!M5</f>
        <v>0</v>
      </c>
      <c r="N5" s="10">
        <f>NRG_EHG_E!N5+NRG_CM_E!N5+NRG_OIL_NG_E!N5+NRG_PF_E!N5+NRG_CO_E!N5+NRG_BKBPB_E!N5+NRG_GW_E!N5+NRG_BF_E!N5+NRG_PR_E!N5+NRG_NI_E!N5+NRG_CL_E!N5+NRG_LNG_E!N5+NRG_BIOG_E!N5+NRG_GTL_E!N5+NRG_CPP_E!N5+NRG_NSP_E!N5</f>
        <v>0</v>
      </c>
      <c r="O5" s="10">
        <f>NRG_EHG_E!O5+NRG_CM_E!O5+NRG_OIL_NG_E!O5+NRG_PF_E!O5+NRG_CO_E!O5+NRG_BKBPB_E!O5+NRG_GW_E!O5+NRG_BF_E!O5+NRG_PR_E!O5+NRG_NI_E!O5+NRG_CL_E!O5+NRG_LNG_E!O5+NRG_BIOG_E!O5+NRG_GTL_E!O5+NRG_CPP_E!O5+NRG_NSP_E!O5</f>
        <v>0</v>
      </c>
      <c r="P5" s="10">
        <f>NRG_EHG_E!P5+NRG_CM_E!P5+NRG_OIL_NG_E!P5+NRG_PF_E!P5+NRG_CO_E!P5+NRG_BKBPB_E!P5+NRG_GW_E!P5+NRG_BF_E!P5+NRG_PR_E!P5+NRG_NI_E!P5+NRG_CL_E!P5+NRG_LNG_E!P5+NRG_BIOG_E!P5+NRG_GTL_E!P5+NRG_CPP_E!P5+NRG_NSP_E!P5</f>
        <v>0</v>
      </c>
      <c r="Q5" s="10">
        <f>NRG_EHG_E!Q5+NRG_CM_E!Q5+NRG_OIL_NG_E!Q5+NRG_PF_E!Q5+NRG_CO_E!Q5+NRG_BKBPB_E!Q5+NRG_GW_E!Q5+NRG_BF_E!Q5+NRG_PR_E!Q5+NRG_NI_E!Q5+NRG_CL_E!Q5+NRG_LNG_E!Q5+NRG_BIOG_E!Q5+NRG_GTL_E!Q5+NRG_CPP_E!Q5+NRG_NSP_E!Q5</f>
        <v>0</v>
      </c>
      <c r="R5" s="10">
        <f>NRG_EHG_E!R5+NRG_CM_E!R5+NRG_OIL_NG_E!R5+NRG_PF_E!R5+NRG_CO_E!R5+NRG_BKBPB_E!R5+NRG_GW_E!R5+NRG_BF_E!R5+NRG_PR_E!R5+NRG_NI_E!R5+NRG_CL_E!R5+NRG_LNG_E!R5+NRG_BIOG_E!R5+NRG_GTL_E!R5+NRG_CPP_E!R5+NRG_NSP_E!R5</f>
        <v>0</v>
      </c>
      <c r="S5" s="10">
        <f>NRG_EHG_E!S5+NRG_CM_E!S5+NRG_OIL_NG_E!S5+NRG_PF_E!S5+NRG_CO_E!S5+NRG_BKBPB_E!S5+NRG_GW_E!S5+NRG_BF_E!S5+NRG_PR_E!S5+NRG_NI_E!S5+NRG_CL_E!S5+NRG_LNG_E!S5+NRG_BIOG_E!S5+NRG_GTL_E!S5+NRG_CPP_E!S5+NRG_NSP_E!S5</f>
        <v>0</v>
      </c>
      <c r="T5" s="10">
        <f>NRG_EHG_E!T5+NRG_CM_E!T5+NRG_OIL_NG_E!T5+NRG_PF_E!T5+NRG_CO_E!T5+NRG_BKBPB_E!T5+NRG_GW_E!T5+NRG_BF_E!T5+NRG_PR_E!T5+NRG_NI_E!T5+NRG_CL_E!T5+NRG_LNG_E!T5+NRG_BIOG_E!T5+NRG_GTL_E!T5+NRG_CPP_E!T5+NRG_NSP_E!T5</f>
        <v>0</v>
      </c>
      <c r="U5" s="10">
        <f>NRG_EHG_E!U5+NRG_CM_E!U5+NRG_OIL_NG_E!U5+NRG_PF_E!U5+NRG_CO_E!U5+NRG_BKBPB_E!U5+NRG_GW_E!U5+NRG_BF_E!U5+NRG_PR_E!U5+NRG_NI_E!U5+NRG_CL_E!U5+NRG_LNG_E!U5+NRG_BIOG_E!U5+NRG_GTL_E!U5+NRG_CPP_E!U5+NRG_NSP_E!U5</f>
        <v>0</v>
      </c>
      <c r="V5" s="10">
        <f>NRG_EHG_E!V5+NRG_CM_E!V5+NRG_OIL_NG_E!V5+NRG_PF_E!V5+NRG_CO_E!V5+NRG_BKBPB_E!V5+NRG_GW_E!V5+NRG_BF_E!V5+NRG_PR_E!V5+NRG_NI_E!V5+NRG_CL_E!V5+NRG_LNG_E!V5+NRG_BIOG_E!V5+NRG_GTL_E!V5+NRG_CPP_E!V5+NRG_NSP_E!V5</f>
        <v>0</v>
      </c>
      <c r="W5" s="10">
        <f>NRG_EHG_E!W5+NRG_CM_E!W5+NRG_OIL_NG_E!W5+NRG_PF_E!W5+NRG_CO_E!W5+NRG_BKBPB_E!W5+NRG_GW_E!W5+NRG_BF_E!W5+NRG_PR_E!W5+NRG_NI_E!W5+NRG_CL_E!W5+NRG_LNG_E!W5+NRG_BIOG_E!W5+NRG_GTL_E!W5+NRG_CPP_E!W5+NRG_NSP_E!W5</f>
        <v>0</v>
      </c>
      <c r="X5" s="10">
        <f>NRG_EHG_E!X5+NRG_CM_E!X5+NRG_OIL_NG_E!X5+NRG_PF_E!X5+NRG_CO_E!X5+NRG_BKBPB_E!X5+NRG_GW_E!X5+NRG_BF_E!X5+NRG_PR_E!X5+NRG_NI_E!X5+NRG_CL_E!X5+NRG_LNG_E!X5+NRG_BIOG_E!X5+NRG_GTL_E!X5+NRG_CPP_E!X5+NRG_NSP_E!X5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41" t="s">
        <v>7</v>
      </c>
      <c r="B6" s="9" t="s">
        <v>8</v>
      </c>
      <c r="C6" s="10">
        <f>NRG_EHG_E!C6+NRG_CM_E!C6+NRG_OIL_NG_E!C6+NRG_PF_E!C6+NRG_CO_E!C6+NRG_BKBPB_E!C6+NRG_GW_E!C6+NRG_BF_E!C6+NRG_PR_E!C6+NRG_NI_E!C6+NRG_CL_E!C6+NRG_LNG_E!C6+NRG_BIOG_E!C6+NRG_GTL_E!C6+NRG_CPP_E!C6+NRG_NSP_E!C6</f>
        <v>0</v>
      </c>
      <c r="D6" s="10">
        <f>NRG_EHG_E!D6+NRG_CM_E!D6+NRG_OIL_NG_E!D6+NRG_PF_E!D6+NRG_CO_E!D6+NRG_BKBPB_E!D6+NRG_GW_E!D6+NRG_BF_E!D6+NRG_PR_E!D6+NRG_NI_E!D6+NRG_CL_E!D6+NRG_LNG_E!D6+NRG_BIOG_E!D6+NRG_GTL_E!D6+NRG_CPP_E!D6+NRG_NSP_E!D6</f>
        <v>0</v>
      </c>
      <c r="E6" s="10">
        <f>NRG_EHG_E!E6+NRG_CM_E!E6+NRG_OIL_NG_E!E6+NRG_PF_E!E6+NRG_CO_E!E6+NRG_BKBPB_E!E6+NRG_GW_E!E6+NRG_BF_E!E6+NRG_PR_E!E6+NRG_NI_E!E6+NRG_CL_E!E6+NRG_LNG_E!E6+NRG_BIOG_E!E6+NRG_GTL_E!E6+NRG_CPP_E!E6+NRG_NSP_E!E6</f>
        <v>0</v>
      </c>
      <c r="F6" s="10">
        <f>NRG_EHG_E!F6+NRG_CM_E!F6+NRG_OIL_NG_E!F6+NRG_PF_E!F6+NRG_CO_E!F6+NRG_BKBPB_E!F6+NRG_GW_E!F6+NRG_BF_E!F6+NRG_PR_E!F6+NRG_NI_E!F6+NRG_CL_E!F6+NRG_LNG_E!F6+NRG_BIOG_E!F6+NRG_GTL_E!F6+NRG_CPP_E!F6+NRG_NSP_E!F6</f>
        <v>0</v>
      </c>
      <c r="G6" s="10">
        <f>NRG_EHG_E!G6+NRG_CM_E!G6+NRG_OIL_NG_E!G6+NRG_PF_E!G6+NRG_CO_E!G6+NRG_BKBPB_E!G6+NRG_GW_E!G6+NRG_BF_E!G6+NRG_PR_E!G6+NRG_NI_E!G6+NRG_CL_E!G6+NRG_LNG_E!G6+NRG_BIOG_E!G6+NRG_GTL_E!G6+NRG_CPP_E!G6+NRG_NSP_E!G6</f>
        <v>0</v>
      </c>
      <c r="H6" s="10">
        <f>NRG_EHG_E!H6+NRG_CM_E!H6+NRG_OIL_NG_E!H6+NRG_PF_E!H6+NRG_CO_E!H6+NRG_BKBPB_E!H6+NRG_GW_E!H6+NRG_BF_E!H6+NRG_PR_E!H6+NRG_NI_E!H6+NRG_CL_E!H6+NRG_LNG_E!H6+NRG_BIOG_E!H6+NRG_GTL_E!H6+NRG_CPP_E!H6+NRG_NSP_E!H6</f>
        <v>0</v>
      </c>
      <c r="I6" s="10">
        <f>NRG_EHG_E!I6+NRG_CM_E!I6+NRG_OIL_NG_E!I6+NRG_PF_E!I6+NRG_CO_E!I6+NRG_BKBPB_E!I6+NRG_GW_E!I6+NRG_BF_E!I6+NRG_PR_E!I6+NRG_NI_E!I6+NRG_CL_E!I6+NRG_LNG_E!I6+NRG_BIOG_E!I6+NRG_GTL_E!I6+NRG_CPP_E!I6+NRG_NSP_E!I6</f>
        <v>0</v>
      </c>
      <c r="J6" s="10">
        <f>NRG_EHG_E!J6+NRG_CM_E!J6+NRG_OIL_NG_E!J6+NRG_PF_E!J6+NRG_CO_E!J6+NRG_BKBPB_E!J6+NRG_GW_E!J6+NRG_BF_E!J6+NRG_PR_E!J6+NRG_NI_E!J6+NRG_CL_E!J6+NRG_LNG_E!J6+NRG_BIOG_E!J6+NRG_GTL_E!J6+NRG_CPP_E!J6+NRG_NSP_E!J6</f>
        <v>0</v>
      </c>
      <c r="K6" s="10">
        <f>NRG_EHG_E!K6+NRG_CM_E!K6+NRG_OIL_NG_E!K6+NRG_PF_E!K6+NRG_CO_E!K6+NRG_BKBPB_E!K6+NRG_GW_E!K6+NRG_BF_E!K6+NRG_PR_E!K6+NRG_NI_E!K6+NRG_CL_E!K6+NRG_LNG_E!K6+NRG_BIOG_E!K6+NRG_GTL_E!K6+NRG_CPP_E!K6+NRG_NSP_E!K6</f>
        <v>0</v>
      </c>
      <c r="L6" s="10">
        <f>NRG_EHG_E!L6+NRG_CM_E!L6+NRG_OIL_NG_E!L6+NRG_PF_E!L6+NRG_CO_E!L6+NRG_BKBPB_E!L6+NRG_GW_E!L6+NRG_BF_E!L6+NRG_PR_E!L6+NRG_NI_E!L6+NRG_CL_E!L6+NRG_LNG_E!L6+NRG_BIOG_E!L6+NRG_GTL_E!L6+NRG_CPP_E!L6+NRG_NSP_E!L6</f>
        <v>0</v>
      </c>
      <c r="M6" s="10">
        <f>NRG_EHG_E!M6+NRG_CM_E!M6+NRG_OIL_NG_E!M6+NRG_PF_E!M6+NRG_CO_E!M6+NRG_BKBPB_E!M6+NRG_GW_E!M6+NRG_BF_E!M6+NRG_PR_E!M6+NRG_NI_E!M6+NRG_CL_E!M6+NRG_LNG_E!M6+NRG_BIOG_E!M6+NRG_GTL_E!M6+NRG_CPP_E!M6+NRG_NSP_E!M6</f>
        <v>0</v>
      </c>
      <c r="N6" s="10">
        <f>NRG_EHG_E!N6+NRG_CM_E!N6+NRG_OIL_NG_E!N6+NRG_PF_E!N6+NRG_CO_E!N6+NRG_BKBPB_E!N6+NRG_GW_E!N6+NRG_BF_E!N6+NRG_PR_E!N6+NRG_NI_E!N6+NRG_CL_E!N6+NRG_LNG_E!N6+NRG_BIOG_E!N6+NRG_GTL_E!N6+NRG_CPP_E!N6+NRG_NSP_E!N6</f>
        <v>0</v>
      </c>
      <c r="O6" s="10">
        <f>NRG_EHG_E!O6+NRG_CM_E!O6+NRG_OIL_NG_E!O6+NRG_PF_E!O6+NRG_CO_E!O6+NRG_BKBPB_E!O6+NRG_GW_E!O6+NRG_BF_E!O6+NRG_PR_E!O6+NRG_NI_E!O6+NRG_CL_E!O6+NRG_LNG_E!O6+NRG_BIOG_E!O6+NRG_GTL_E!O6+NRG_CPP_E!O6+NRG_NSP_E!O6</f>
        <v>0</v>
      </c>
      <c r="P6" s="10">
        <f>NRG_EHG_E!P6+NRG_CM_E!P6+NRG_OIL_NG_E!P6+NRG_PF_E!P6+NRG_CO_E!P6+NRG_BKBPB_E!P6+NRG_GW_E!P6+NRG_BF_E!P6+NRG_PR_E!P6+NRG_NI_E!P6+NRG_CL_E!P6+NRG_LNG_E!P6+NRG_BIOG_E!P6+NRG_GTL_E!P6+NRG_CPP_E!P6+NRG_NSP_E!P6</f>
        <v>0</v>
      </c>
      <c r="Q6" s="10">
        <f>NRG_EHG_E!Q6+NRG_CM_E!Q6+NRG_OIL_NG_E!Q6+NRG_PF_E!Q6+NRG_CO_E!Q6+NRG_BKBPB_E!Q6+NRG_GW_E!Q6+NRG_BF_E!Q6+NRG_PR_E!Q6+NRG_NI_E!Q6+NRG_CL_E!Q6+NRG_LNG_E!Q6+NRG_BIOG_E!Q6+NRG_GTL_E!Q6+NRG_CPP_E!Q6+NRG_NSP_E!Q6</f>
        <v>0</v>
      </c>
      <c r="R6" s="10">
        <f>NRG_EHG_E!R6+NRG_CM_E!R6+NRG_OIL_NG_E!R6+NRG_PF_E!R6+NRG_CO_E!R6+NRG_BKBPB_E!R6+NRG_GW_E!R6+NRG_BF_E!R6+NRG_PR_E!R6+NRG_NI_E!R6+NRG_CL_E!R6+NRG_LNG_E!R6+NRG_BIOG_E!R6+NRG_GTL_E!R6+NRG_CPP_E!R6+NRG_NSP_E!R6</f>
        <v>0</v>
      </c>
      <c r="S6" s="10">
        <f>NRG_EHG_E!S6+NRG_CM_E!S6+NRG_OIL_NG_E!S6+NRG_PF_E!S6+NRG_CO_E!S6+NRG_BKBPB_E!S6+NRG_GW_E!S6+NRG_BF_E!S6+NRG_PR_E!S6+NRG_NI_E!S6+NRG_CL_E!S6+NRG_LNG_E!S6+NRG_BIOG_E!S6+NRG_GTL_E!S6+NRG_CPP_E!S6+NRG_NSP_E!S6</f>
        <v>0</v>
      </c>
      <c r="T6" s="10">
        <f>NRG_EHG_E!T6+NRG_CM_E!T6+NRG_OIL_NG_E!T6+NRG_PF_E!T6+NRG_CO_E!T6+NRG_BKBPB_E!T6+NRG_GW_E!T6+NRG_BF_E!T6+NRG_PR_E!T6+NRG_NI_E!T6+NRG_CL_E!T6+NRG_LNG_E!T6+NRG_BIOG_E!T6+NRG_GTL_E!T6+NRG_CPP_E!T6+NRG_NSP_E!T6</f>
        <v>0</v>
      </c>
      <c r="U6" s="10">
        <f>NRG_EHG_E!U6+NRG_CM_E!U6+NRG_OIL_NG_E!U6+NRG_PF_E!U6+NRG_CO_E!U6+NRG_BKBPB_E!U6+NRG_GW_E!U6+NRG_BF_E!U6+NRG_PR_E!U6+NRG_NI_E!U6+NRG_CL_E!U6+NRG_LNG_E!U6+NRG_BIOG_E!U6+NRG_GTL_E!U6+NRG_CPP_E!U6+NRG_NSP_E!U6</f>
        <v>0</v>
      </c>
      <c r="V6" s="10">
        <f>NRG_EHG_E!V6+NRG_CM_E!V6+NRG_OIL_NG_E!V6+NRG_PF_E!V6+NRG_CO_E!V6+NRG_BKBPB_E!V6+NRG_GW_E!V6+NRG_BF_E!V6+NRG_PR_E!V6+NRG_NI_E!V6+NRG_CL_E!V6+NRG_LNG_E!V6+NRG_BIOG_E!V6+NRG_GTL_E!V6+NRG_CPP_E!V6+NRG_NSP_E!V6</f>
        <v>0</v>
      </c>
      <c r="W6" s="10">
        <f>NRG_EHG_E!W6+NRG_CM_E!W6+NRG_OIL_NG_E!W6+NRG_PF_E!W6+NRG_CO_E!W6+NRG_BKBPB_E!W6+NRG_GW_E!W6+NRG_BF_E!W6+NRG_PR_E!W6+NRG_NI_E!W6+NRG_CL_E!W6+NRG_LNG_E!W6+NRG_BIOG_E!W6+NRG_GTL_E!W6+NRG_CPP_E!W6+NRG_NSP_E!W6</f>
        <v>0</v>
      </c>
      <c r="X6" s="10">
        <f>NRG_EHG_E!X6+NRG_CM_E!X6+NRG_OIL_NG_E!X6+NRG_PF_E!X6+NRG_CO_E!X6+NRG_BKBPB_E!X6+NRG_GW_E!X6+NRG_BF_E!X6+NRG_PR_E!X6+NRG_NI_E!X6+NRG_CL_E!X6+NRG_LNG_E!X6+NRG_BIOG_E!X6+NRG_GTL_E!X6+NRG_CPP_E!X6+NRG_NSP_E!X6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NRG_EHG_E!C7+NRG_CM_E!C7+NRG_OIL_NG_E!C7+NRG_PF_E!C7+NRG_CO_E!C7+NRG_BKBPB_E!C7+NRG_GW_E!C7+NRG_BF_E!C7+NRG_PR_E!C7+NRG_NI_E!C7+NRG_CL_E!C7+NRG_LNG_E!C7+NRG_BIOG_E!C7+NRG_GTL_E!C7+NRG_CPP_E!C7+NRG_NSP_E!C7</f>
        <v>0</v>
      </c>
      <c r="D7" s="10">
        <f>NRG_EHG_E!D7+NRG_CM_E!D7+NRG_OIL_NG_E!D7+NRG_PF_E!D7+NRG_CO_E!D7+NRG_BKBPB_E!D7+NRG_GW_E!D7+NRG_BF_E!D7+NRG_PR_E!D7+NRG_NI_E!D7+NRG_CL_E!D7+NRG_LNG_E!D7+NRG_BIOG_E!D7+NRG_GTL_E!D7+NRG_CPP_E!D7+NRG_NSP_E!D7</f>
        <v>0</v>
      </c>
      <c r="E7" s="10">
        <f>NRG_EHG_E!E7+NRG_CM_E!E7+NRG_OIL_NG_E!E7+NRG_PF_E!E7+NRG_CO_E!E7+NRG_BKBPB_E!E7+NRG_GW_E!E7+NRG_BF_E!E7+NRG_PR_E!E7+NRG_NI_E!E7+NRG_CL_E!E7+NRG_LNG_E!E7+NRG_BIOG_E!E7+NRG_GTL_E!E7+NRG_CPP_E!E7+NRG_NSP_E!E7</f>
        <v>0</v>
      </c>
      <c r="F7" s="10">
        <f>NRG_EHG_E!F7+NRG_CM_E!F7+NRG_OIL_NG_E!F7+NRG_PF_E!F7+NRG_CO_E!F7+NRG_BKBPB_E!F7+NRG_GW_E!F7+NRG_BF_E!F7+NRG_PR_E!F7+NRG_NI_E!F7+NRG_CL_E!F7+NRG_LNG_E!F7+NRG_BIOG_E!F7+NRG_GTL_E!F7+NRG_CPP_E!F7+NRG_NSP_E!F7</f>
        <v>0</v>
      </c>
      <c r="G7" s="10">
        <f>NRG_EHG_E!G7+NRG_CM_E!G7+NRG_OIL_NG_E!G7+NRG_PF_E!G7+NRG_CO_E!G7+NRG_BKBPB_E!G7+NRG_GW_E!G7+NRG_BF_E!G7+NRG_PR_E!G7+NRG_NI_E!G7+NRG_CL_E!G7+NRG_LNG_E!G7+NRG_BIOG_E!G7+NRG_GTL_E!G7+NRG_CPP_E!G7+NRG_NSP_E!G7</f>
        <v>0</v>
      </c>
      <c r="H7" s="10">
        <f>NRG_EHG_E!H7+NRG_CM_E!H7+NRG_OIL_NG_E!H7+NRG_PF_E!H7+NRG_CO_E!H7+NRG_BKBPB_E!H7+NRG_GW_E!H7+NRG_BF_E!H7+NRG_PR_E!H7+NRG_NI_E!H7+NRG_CL_E!H7+NRG_LNG_E!H7+NRG_BIOG_E!H7+NRG_GTL_E!H7+NRG_CPP_E!H7+NRG_NSP_E!H7</f>
        <v>0</v>
      </c>
      <c r="I7" s="10">
        <f>NRG_EHG_E!I7+NRG_CM_E!I7+NRG_OIL_NG_E!I7+NRG_PF_E!I7+NRG_CO_E!I7+NRG_BKBPB_E!I7+NRG_GW_E!I7+NRG_BF_E!I7+NRG_PR_E!I7+NRG_NI_E!I7+NRG_CL_E!I7+NRG_LNG_E!I7+NRG_BIOG_E!I7+NRG_GTL_E!I7+NRG_CPP_E!I7+NRG_NSP_E!I7</f>
        <v>0</v>
      </c>
      <c r="J7" s="10">
        <f>NRG_EHG_E!J7+NRG_CM_E!J7+NRG_OIL_NG_E!J7+NRG_PF_E!J7+NRG_CO_E!J7+NRG_BKBPB_E!J7+NRG_GW_E!J7+NRG_BF_E!J7+NRG_PR_E!J7+NRG_NI_E!J7+NRG_CL_E!J7+NRG_LNG_E!J7+NRG_BIOG_E!J7+NRG_GTL_E!J7+NRG_CPP_E!J7+NRG_NSP_E!J7</f>
        <v>0</v>
      </c>
      <c r="K7" s="10">
        <f>NRG_EHG_E!K7+NRG_CM_E!K7+NRG_OIL_NG_E!K7+NRG_PF_E!K7+NRG_CO_E!K7+NRG_BKBPB_E!K7+NRG_GW_E!K7+NRG_BF_E!K7+NRG_PR_E!K7+NRG_NI_E!K7+NRG_CL_E!K7+NRG_LNG_E!K7+NRG_BIOG_E!K7+NRG_GTL_E!K7+NRG_CPP_E!K7+NRG_NSP_E!K7</f>
        <v>0</v>
      </c>
      <c r="L7" s="10">
        <f>NRG_EHG_E!L7+NRG_CM_E!L7+NRG_OIL_NG_E!L7+NRG_PF_E!L7+NRG_CO_E!L7+NRG_BKBPB_E!L7+NRG_GW_E!L7+NRG_BF_E!L7+NRG_PR_E!L7+NRG_NI_E!L7+NRG_CL_E!L7+NRG_LNG_E!L7+NRG_BIOG_E!L7+NRG_GTL_E!L7+NRG_CPP_E!L7+NRG_NSP_E!L7</f>
        <v>0</v>
      </c>
      <c r="M7" s="10">
        <f>NRG_EHG_E!M7+NRG_CM_E!M7+NRG_OIL_NG_E!M7+NRG_PF_E!M7+NRG_CO_E!M7+NRG_BKBPB_E!M7+NRG_GW_E!M7+NRG_BF_E!M7+NRG_PR_E!M7+NRG_NI_E!M7+NRG_CL_E!M7+NRG_LNG_E!M7+NRG_BIOG_E!M7+NRG_GTL_E!M7+NRG_CPP_E!M7+NRG_NSP_E!M7</f>
        <v>0</v>
      </c>
      <c r="N7" s="10">
        <f>NRG_EHG_E!N7+NRG_CM_E!N7+NRG_OIL_NG_E!N7+NRG_PF_E!N7+NRG_CO_E!N7+NRG_BKBPB_E!N7+NRG_GW_E!N7+NRG_BF_E!N7+NRG_PR_E!N7+NRG_NI_E!N7+NRG_CL_E!N7+NRG_LNG_E!N7+NRG_BIOG_E!N7+NRG_GTL_E!N7+NRG_CPP_E!N7+NRG_NSP_E!N7</f>
        <v>0</v>
      </c>
      <c r="O7" s="10">
        <f>NRG_EHG_E!O7+NRG_CM_E!O7+NRG_OIL_NG_E!O7+NRG_PF_E!O7+NRG_CO_E!O7+NRG_BKBPB_E!O7+NRG_GW_E!O7+NRG_BF_E!O7+NRG_PR_E!O7+NRG_NI_E!O7+NRG_CL_E!O7+NRG_LNG_E!O7+NRG_BIOG_E!O7+NRG_GTL_E!O7+NRG_CPP_E!O7+NRG_NSP_E!O7</f>
        <v>0</v>
      </c>
      <c r="P7" s="10">
        <f>NRG_EHG_E!P7+NRG_CM_E!P7+NRG_OIL_NG_E!P7+NRG_PF_E!P7+NRG_CO_E!P7+NRG_BKBPB_E!P7+NRG_GW_E!P7+NRG_BF_E!P7+NRG_PR_E!P7+NRG_NI_E!P7+NRG_CL_E!P7+NRG_LNG_E!P7+NRG_BIOG_E!P7+NRG_GTL_E!P7+NRG_CPP_E!P7+NRG_NSP_E!P7</f>
        <v>0</v>
      </c>
      <c r="Q7" s="10">
        <f>NRG_EHG_E!Q7+NRG_CM_E!Q7+NRG_OIL_NG_E!Q7+NRG_PF_E!Q7+NRG_CO_E!Q7+NRG_BKBPB_E!Q7+NRG_GW_E!Q7+NRG_BF_E!Q7+NRG_PR_E!Q7+NRG_NI_E!Q7+NRG_CL_E!Q7+NRG_LNG_E!Q7+NRG_BIOG_E!Q7+NRG_GTL_E!Q7+NRG_CPP_E!Q7+NRG_NSP_E!Q7</f>
        <v>0</v>
      </c>
      <c r="R7" s="10">
        <f>NRG_EHG_E!R7+NRG_CM_E!R7+NRG_OIL_NG_E!R7+NRG_PF_E!R7+NRG_CO_E!R7+NRG_BKBPB_E!R7+NRG_GW_E!R7+NRG_BF_E!R7+NRG_PR_E!R7+NRG_NI_E!R7+NRG_CL_E!R7+NRG_LNG_E!R7+NRG_BIOG_E!R7+NRG_GTL_E!R7+NRG_CPP_E!R7+NRG_NSP_E!R7</f>
        <v>0</v>
      </c>
      <c r="S7" s="10">
        <f>NRG_EHG_E!S7+NRG_CM_E!S7+NRG_OIL_NG_E!S7+NRG_PF_E!S7+NRG_CO_E!S7+NRG_BKBPB_E!S7+NRG_GW_E!S7+NRG_BF_E!S7+NRG_PR_E!S7+NRG_NI_E!S7+NRG_CL_E!S7+NRG_LNG_E!S7+NRG_BIOG_E!S7+NRG_GTL_E!S7+NRG_CPP_E!S7+NRG_NSP_E!S7</f>
        <v>0</v>
      </c>
      <c r="T7" s="10">
        <f>NRG_EHG_E!T7+NRG_CM_E!T7+NRG_OIL_NG_E!T7+NRG_PF_E!T7+NRG_CO_E!T7+NRG_BKBPB_E!T7+NRG_GW_E!T7+NRG_BF_E!T7+NRG_PR_E!T7+NRG_NI_E!T7+NRG_CL_E!T7+NRG_LNG_E!T7+NRG_BIOG_E!T7+NRG_GTL_E!T7+NRG_CPP_E!T7+NRG_NSP_E!T7</f>
        <v>0</v>
      </c>
      <c r="U7" s="10">
        <f>NRG_EHG_E!U7+NRG_CM_E!U7+NRG_OIL_NG_E!U7+NRG_PF_E!U7+NRG_CO_E!U7+NRG_BKBPB_E!U7+NRG_GW_E!U7+NRG_BF_E!U7+NRG_PR_E!U7+NRG_NI_E!U7+NRG_CL_E!U7+NRG_LNG_E!U7+NRG_BIOG_E!U7+NRG_GTL_E!U7+NRG_CPP_E!U7+NRG_NSP_E!U7</f>
        <v>0</v>
      </c>
      <c r="V7" s="10">
        <f>NRG_EHG_E!V7+NRG_CM_E!V7+NRG_OIL_NG_E!V7+NRG_PF_E!V7+NRG_CO_E!V7+NRG_BKBPB_E!V7+NRG_GW_E!V7+NRG_BF_E!V7+NRG_PR_E!V7+NRG_NI_E!V7+NRG_CL_E!V7+NRG_LNG_E!V7+NRG_BIOG_E!V7+NRG_GTL_E!V7+NRG_CPP_E!V7+NRG_NSP_E!V7</f>
        <v>0</v>
      </c>
      <c r="W7" s="10">
        <f>NRG_EHG_E!W7+NRG_CM_E!W7+NRG_OIL_NG_E!W7+NRG_PF_E!W7+NRG_CO_E!W7+NRG_BKBPB_E!W7+NRG_GW_E!W7+NRG_BF_E!W7+NRG_PR_E!W7+NRG_NI_E!W7+NRG_CL_E!W7+NRG_LNG_E!W7+NRG_BIOG_E!W7+NRG_GTL_E!W7+NRG_CPP_E!W7+NRG_NSP_E!W7</f>
        <v>0</v>
      </c>
      <c r="X7" s="10">
        <f>NRG_EHG_E!X7+NRG_CM_E!X7+NRG_OIL_NG_E!X7+NRG_PF_E!X7+NRG_CO_E!X7+NRG_BKBPB_E!X7+NRG_GW_E!X7+NRG_BF_E!X7+NRG_PR_E!X7+NRG_NI_E!X7+NRG_CL_E!X7+NRG_LNG_E!X7+NRG_BIOG_E!X7+NRG_GTL_E!X7+NRG_CPP_E!X7+NRG_NSP_E!X7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NRG_EHG_E!C9+NRG_CM_E!C9+NRG_OIL_NG_E!C9+NRG_PF_E!C9+NRG_CO_E!C9+NRG_BKBPB_E!C9+NRG_GW_E!C9+NRG_BF_E!C9+NRG_PR_E!C9+NRG_NI_E!C9+NRG_CL_E!C9+NRG_LNG_E!C9+NRG_BIOG_E!C9+NRG_GTL_E!C9+NRG_CPP_E!C9+NRG_NSP_E!C9</f>
        <v>0</v>
      </c>
      <c r="D9" s="10">
        <f>NRG_EHG_E!D9+NRG_CM_E!D9+NRG_OIL_NG_E!D9+NRG_PF_E!D9+NRG_CO_E!D9+NRG_BKBPB_E!D9+NRG_GW_E!D9+NRG_BF_E!D9+NRG_PR_E!D9+NRG_NI_E!D9+NRG_CL_E!D9+NRG_LNG_E!D9+NRG_BIOG_E!D9+NRG_GTL_E!D9+NRG_CPP_E!D9+NRG_NSP_E!D9</f>
        <v>0</v>
      </c>
      <c r="E9" s="10">
        <f>NRG_EHG_E!E9+NRG_CM_E!E9+NRG_OIL_NG_E!E9+NRG_PF_E!E9+NRG_CO_E!E9+NRG_BKBPB_E!E9+NRG_GW_E!E9+NRG_BF_E!E9+NRG_PR_E!E9+NRG_NI_E!E9+NRG_CL_E!E9+NRG_LNG_E!E9+NRG_BIOG_E!E9+NRG_GTL_E!E9+NRG_CPP_E!E9+NRG_NSP_E!E9</f>
        <v>0</v>
      </c>
      <c r="F9" s="10">
        <f>NRG_EHG_E!F9+NRG_CM_E!F9+NRG_OIL_NG_E!F9+NRG_PF_E!F9+NRG_CO_E!F9+NRG_BKBPB_E!F9+NRG_GW_E!F9+NRG_BF_E!F9+NRG_PR_E!F9+NRG_NI_E!F9+NRG_CL_E!F9+NRG_LNG_E!F9+NRG_BIOG_E!F9+NRG_GTL_E!F9+NRG_CPP_E!F9+NRG_NSP_E!F9</f>
        <v>0</v>
      </c>
      <c r="G9" s="10">
        <f>NRG_EHG_E!G9+NRG_CM_E!G9+NRG_OIL_NG_E!G9+NRG_PF_E!G9+NRG_CO_E!G9+NRG_BKBPB_E!G9+NRG_GW_E!G9+NRG_BF_E!G9+NRG_PR_E!G9+NRG_NI_E!G9+NRG_CL_E!G9+NRG_LNG_E!G9+NRG_BIOG_E!G9+NRG_GTL_E!G9+NRG_CPP_E!G9+NRG_NSP_E!G9</f>
        <v>0</v>
      </c>
      <c r="H9" s="10">
        <f>NRG_EHG_E!H9+NRG_CM_E!H9+NRG_OIL_NG_E!H9+NRG_PF_E!H9+NRG_CO_E!H9+NRG_BKBPB_E!H9+NRG_GW_E!H9+NRG_BF_E!H9+NRG_PR_E!H9+NRG_NI_E!H9+NRG_CL_E!H9+NRG_LNG_E!H9+NRG_BIOG_E!H9+NRG_GTL_E!H9+NRG_CPP_E!H9+NRG_NSP_E!H9</f>
        <v>0</v>
      </c>
      <c r="I9" s="10">
        <f>NRG_EHG_E!I9+NRG_CM_E!I9+NRG_OIL_NG_E!I9+NRG_PF_E!I9+NRG_CO_E!I9+NRG_BKBPB_E!I9+NRG_GW_E!I9+NRG_BF_E!I9+NRG_PR_E!I9+NRG_NI_E!I9+NRG_CL_E!I9+NRG_LNG_E!I9+NRG_BIOG_E!I9+NRG_GTL_E!I9+NRG_CPP_E!I9+NRG_NSP_E!I9</f>
        <v>0</v>
      </c>
      <c r="J9" s="10">
        <f>NRG_EHG_E!J9+NRG_CM_E!J9+NRG_OIL_NG_E!J9+NRG_PF_E!J9+NRG_CO_E!J9+NRG_BKBPB_E!J9+NRG_GW_E!J9+NRG_BF_E!J9+NRG_PR_E!J9+NRG_NI_E!J9+NRG_CL_E!J9+NRG_LNG_E!J9+NRG_BIOG_E!J9+NRG_GTL_E!J9+NRG_CPP_E!J9+NRG_NSP_E!J9</f>
        <v>0</v>
      </c>
      <c r="K9" s="10">
        <f>NRG_EHG_E!K9+NRG_CM_E!K9+NRG_OIL_NG_E!K9+NRG_PF_E!K9+NRG_CO_E!K9+NRG_BKBPB_E!K9+NRG_GW_E!K9+NRG_BF_E!K9+NRG_PR_E!K9+NRG_NI_E!K9+NRG_CL_E!K9+NRG_LNG_E!K9+NRG_BIOG_E!K9+NRG_GTL_E!K9+NRG_CPP_E!K9+NRG_NSP_E!K9</f>
        <v>0</v>
      </c>
      <c r="L9" s="10">
        <f>NRG_EHG_E!L9+NRG_CM_E!L9+NRG_OIL_NG_E!L9+NRG_PF_E!L9+NRG_CO_E!L9+NRG_BKBPB_E!L9+NRG_GW_E!L9+NRG_BF_E!L9+NRG_PR_E!L9+NRG_NI_E!L9+NRG_CL_E!L9+NRG_LNG_E!L9+NRG_BIOG_E!L9+NRG_GTL_E!L9+NRG_CPP_E!L9+NRG_NSP_E!L9</f>
        <v>0</v>
      </c>
      <c r="M9" s="10">
        <f>NRG_EHG_E!M9+NRG_CM_E!M9+NRG_OIL_NG_E!M9+NRG_PF_E!M9+NRG_CO_E!M9+NRG_BKBPB_E!M9+NRG_GW_E!M9+NRG_BF_E!M9+NRG_PR_E!M9+NRG_NI_E!M9+NRG_CL_E!M9+NRG_LNG_E!M9+NRG_BIOG_E!M9+NRG_GTL_E!M9+NRG_CPP_E!M9+NRG_NSP_E!M9</f>
        <v>0</v>
      </c>
      <c r="N9" s="10">
        <f>NRG_EHG_E!N9+NRG_CM_E!N9+NRG_OIL_NG_E!N9+NRG_PF_E!N9+NRG_CO_E!N9+NRG_BKBPB_E!N9+NRG_GW_E!N9+NRG_BF_E!N9+NRG_PR_E!N9+NRG_NI_E!N9+NRG_CL_E!N9+NRG_LNG_E!N9+NRG_BIOG_E!N9+NRG_GTL_E!N9+NRG_CPP_E!N9+NRG_NSP_E!N9</f>
        <v>0</v>
      </c>
      <c r="O9" s="10">
        <f>NRG_EHG_E!O9+NRG_CM_E!O9+NRG_OIL_NG_E!O9+NRG_PF_E!O9+NRG_CO_E!O9+NRG_BKBPB_E!O9+NRG_GW_E!O9+NRG_BF_E!O9+NRG_PR_E!O9+NRG_NI_E!O9+NRG_CL_E!O9+NRG_LNG_E!O9+NRG_BIOG_E!O9+NRG_GTL_E!O9+NRG_CPP_E!O9+NRG_NSP_E!O9</f>
        <v>0</v>
      </c>
      <c r="P9" s="10">
        <f>NRG_EHG_E!P9+NRG_CM_E!P9+NRG_OIL_NG_E!P9+NRG_PF_E!P9+NRG_CO_E!P9+NRG_BKBPB_E!P9+NRG_GW_E!P9+NRG_BF_E!P9+NRG_PR_E!P9+NRG_NI_E!P9+NRG_CL_E!P9+NRG_LNG_E!P9+NRG_BIOG_E!P9+NRG_GTL_E!P9+NRG_CPP_E!P9+NRG_NSP_E!P9</f>
        <v>0</v>
      </c>
      <c r="Q9" s="10">
        <f>NRG_EHG_E!Q9+NRG_CM_E!Q9+NRG_OIL_NG_E!Q9+NRG_PF_E!Q9+NRG_CO_E!Q9+NRG_BKBPB_E!Q9+NRG_GW_E!Q9+NRG_BF_E!Q9+NRG_PR_E!Q9+NRG_NI_E!Q9+NRG_CL_E!Q9+NRG_LNG_E!Q9+NRG_BIOG_E!Q9+NRG_GTL_E!Q9+NRG_CPP_E!Q9+NRG_NSP_E!Q9</f>
        <v>0</v>
      </c>
      <c r="R9" s="10">
        <f>NRG_EHG_E!R9+NRG_CM_E!R9+NRG_OIL_NG_E!R9+NRG_PF_E!R9+NRG_CO_E!R9+NRG_BKBPB_E!R9+NRG_GW_E!R9+NRG_BF_E!R9+NRG_PR_E!R9+NRG_NI_E!R9+NRG_CL_E!R9+NRG_LNG_E!R9+NRG_BIOG_E!R9+NRG_GTL_E!R9+NRG_CPP_E!R9+NRG_NSP_E!R9</f>
        <v>0</v>
      </c>
      <c r="S9" s="10">
        <f>NRG_EHG_E!S9+NRG_CM_E!S9+NRG_OIL_NG_E!S9+NRG_PF_E!S9+NRG_CO_E!S9+NRG_BKBPB_E!S9+NRG_GW_E!S9+NRG_BF_E!S9+NRG_PR_E!S9+NRG_NI_E!S9+NRG_CL_E!S9+NRG_LNG_E!S9+NRG_BIOG_E!S9+NRG_GTL_E!S9+NRG_CPP_E!S9+NRG_NSP_E!S9</f>
        <v>0</v>
      </c>
      <c r="T9" s="10">
        <f>NRG_EHG_E!T9+NRG_CM_E!T9+NRG_OIL_NG_E!T9+NRG_PF_E!T9+NRG_CO_E!T9+NRG_BKBPB_E!T9+NRG_GW_E!T9+NRG_BF_E!T9+NRG_PR_E!T9+NRG_NI_E!T9+NRG_CL_E!T9+NRG_LNG_E!T9+NRG_BIOG_E!T9+NRG_GTL_E!T9+NRG_CPP_E!T9+NRG_NSP_E!T9</f>
        <v>0</v>
      </c>
      <c r="U9" s="10">
        <f>NRG_EHG_E!U9+NRG_CM_E!U9+NRG_OIL_NG_E!U9+NRG_PF_E!U9+NRG_CO_E!U9+NRG_BKBPB_E!U9+NRG_GW_E!U9+NRG_BF_E!U9+NRG_PR_E!U9+NRG_NI_E!U9+NRG_CL_E!U9+NRG_LNG_E!U9+NRG_BIOG_E!U9+NRG_GTL_E!U9+NRG_CPP_E!U9+NRG_NSP_E!U9</f>
        <v>0</v>
      </c>
      <c r="V9" s="10">
        <f>NRG_EHG_E!V9+NRG_CM_E!V9+NRG_OIL_NG_E!V9+NRG_PF_E!V9+NRG_CO_E!V9+NRG_BKBPB_E!V9+NRG_GW_E!V9+NRG_BF_E!V9+NRG_PR_E!V9+NRG_NI_E!V9+NRG_CL_E!V9+NRG_LNG_E!V9+NRG_BIOG_E!V9+NRG_GTL_E!V9+NRG_CPP_E!V9+NRG_NSP_E!V9</f>
        <v>0</v>
      </c>
      <c r="W9" s="10">
        <f>NRG_EHG_E!W9+NRG_CM_E!W9+NRG_OIL_NG_E!W9+NRG_PF_E!W9+NRG_CO_E!W9+NRG_BKBPB_E!W9+NRG_GW_E!W9+NRG_BF_E!W9+NRG_PR_E!W9+NRG_NI_E!W9+NRG_CL_E!W9+NRG_LNG_E!W9+NRG_BIOG_E!W9+NRG_GTL_E!W9+NRG_CPP_E!W9+NRG_NSP_E!W9</f>
        <v>0</v>
      </c>
      <c r="X9" s="10">
        <f>NRG_EHG_E!X9+NRG_CM_E!X9+NRG_OIL_NG_E!X9+NRG_PF_E!X9+NRG_CO_E!X9+NRG_BKBPB_E!X9+NRG_GW_E!X9+NRG_BF_E!X9+NRG_PR_E!X9+NRG_NI_E!X9+NRG_CL_E!X9+NRG_LNG_E!X9+NRG_BIOG_E!X9+NRG_GTL_E!X9+NRG_CPP_E!X9+NRG_NSP_E!X9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NRG_EHG_E!C10+NRG_CM_E!C10+NRG_OIL_NG_E!C10+NRG_PF_E!C10+NRG_CO_E!C10+NRG_BKBPB_E!C10+NRG_GW_E!C10+NRG_BF_E!C10+NRG_PR_E!C10+NRG_NI_E!C10+NRG_CL_E!C10+NRG_LNG_E!C10+NRG_BIOG_E!C10+NRG_GTL_E!C10+NRG_CPP_E!C10+NRG_NSP_E!C10</f>
        <v>0</v>
      </c>
      <c r="D10" s="10">
        <f>NRG_EHG_E!D10+NRG_CM_E!D10+NRG_OIL_NG_E!D10+NRG_PF_E!D10+NRG_CO_E!D10+NRG_BKBPB_E!D10+NRG_GW_E!D10+NRG_BF_E!D10+NRG_PR_E!D10+NRG_NI_E!D10+NRG_CL_E!D10+NRG_LNG_E!D10+NRG_BIOG_E!D10+NRG_GTL_E!D10+NRG_CPP_E!D10+NRG_NSP_E!D10</f>
        <v>0</v>
      </c>
      <c r="E10" s="10">
        <f>NRG_EHG_E!E10+NRG_CM_E!E10+NRG_OIL_NG_E!E10+NRG_PF_E!E10+NRG_CO_E!E10+NRG_BKBPB_E!E10+NRG_GW_E!E10+NRG_BF_E!E10+NRG_PR_E!E10+NRG_NI_E!E10+NRG_CL_E!E10+NRG_LNG_E!E10+NRG_BIOG_E!E10+NRG_GTL_E!E10+NRG_CPP_E!E10+NRG_NSP_E!E10</f>
        <v>0</v>
      </c>
      <c r="F10" s="10">
        <f>NRG_EHG_E!F10+NRG_CM_E!F10+NRG_OIL_NG_E!F10+NRG_PF_E!F10+NRG_CO_E!F10+NRG_BKBPB_E!F10+NRG_GW_E!F10+NRG_BF_E!F10+NRG_PR_E!F10+NRG_NI_E!F10+NRG_CL_E!F10+NRG_LNG_E!F10+NRG_BIOG_E!F10+NRG_GTL_E!F10+NRG_CPP_E!F10+NRG_NSP_E!F10</f>
        <v>0</v>
      </c>
      <c r="G10" s="10">
        <f>NRG_EHG_E!G10+NRG_CM_E!G10+NRG_OIL_NG_E!G10+NRG_PF_E!G10+NRG_CO_E!G10+NRG_BKBPB_E!G10+NRG_GW_E!G10+NRG_BF_E!G10+NRG_PR_E!G10+NRG_NI_E!G10+NRG_CL_E!G10+NRG_LNG_E!G10+NRG_BIOG_E!G10+NRG_GTL_E!G10+NRG_CPP_E!G10+NRG_NSP_E!G10</f>
        <v>0</v>
      </c>
      <c r="H10" s="10">
        <f>NRG_EHG_E!H10+NRG_CM_E!H10+NRG_OIL_NG_E!H10+NRG_PF_E!H10+NRG_CO_E!H10+NRG_BKBPB_E!H10+NRG_GW_E!H10+NRG_BF_E!H10+NRG_PR_E!H10+NRG_NI_E!H10+NRG_CL_E!H10+NRG_LNG_E!H10+NRG_BIOG_E!H10+NRG_GTL_E!H10+NRG_CPP_E!H10+NRG_NSP_E!H10</f>
        <v>0</v>
      </c>
      <c r="I10" s="10">
        <f>NRG_EHG_E!I10+NRG_CM_E!I10+NRG_OIL_NG_E!I10+NRG_PF_E!I10+NRG_CO_E!I10+NRG_BKBPB_E!I10+NRG_GW_E!I10+NRG_BF_E!I10+NRG_PR_E!I10+NRG_NI_E!I10+NRG_CL_E!I10+NRG_LNG_E!I10+NRG_BIOG_E!I10+NRG_GTL_E!I10+NRG_CPP_E!I10+NRG_NSP_E!I10</f>
        <v>0</v>
      </c>
      <c r="J10" s="10">
        <f>NRG_EHG_E!J10+NRG_CM_E!J10+NRG_OIL_NG_E!J10+NRG_PF_E!J10+NRG_CO_E!J10+NRG_BKBPB_E!J10+NRG_GW_E!J10+NRG_BF_E!J10+NRG_PR_E!J10+NRG_NI_E!J10+NRG_CL_E!J10+NRG_LNG_E!J10+NRG_BIOG_E!J10+NRG_GTL_E!J10+NRG_CPP_E!J10+NRG_NSP_E!J10</f>
        <v>0</v>
      </c>
      <c r="K10" s="10">
        <f>NRG_EHG_E!K10+NRG_CM_E!K10+NRG_OIL_NG_E!K10+NRG_PF_E!K10+NRG_CO_E!K10+NRG_BKBPB_E!K10+NRG_GW_E!K10+NRG_BF_E!K10+NRG_PR_E!K10+NRG_NI_E!K10+NRG_CL_E!K10+NRG_LNG_E!K10+NRG_BIOG_E!K10+NRG_GTL_E!K10+NRG_CPP_E!K10+NRG_NSP_E!K10</f>
        <v>0</v>
      </c>
      <c r="L10" s="10">
        <f>NRG_EHG_E!L10+NRG_CM_E!L10+NRG_OIL_NG_E!L10+NRG_PF_E!L10+NRG_CO_E!L10+NRG_BKBPB_E!L10+NRG_GW_E!L10+NRG_BF_E!L10+NRG_PR_E!L10+NRG_NI_E!L10+NRG_CL_E!L10+NRG_LNG_E!L10+NRG_BIOG_E!L10+NRG_GTL_E!L10+NRG_CPP_E!L10+NRG_NSP_E!L10</f>
        <v>0</v>
      </c>
      <c r="M10" s="10">
        <f>NRG_EHG_E!M10+NRG_CM_E!M10+NRG_OIL_NG_E!M10+NRG_PF_E!M10+NRG_CO_E!M10+NRG_BKBPB_E!M10+NRG_GW_E!M10+NRG_BF_E!M10+NRG_PR_E!M10+NRG_NI_E!M10+NRG_CL_E!M10+NRG_LNG_E!M10+NRG_BIOG_E!M10+NRG_GTL_E!M10+NRG_CPP_E!M10+NRG_NSP_E!M10</f>
        <v>0</v>
      </c>
      <c r="N10" s="10">
        <f>NRG_EHG_E!N10+NRG_CM_E!N10+NRG_OIL_NG_E!N10+NRG_PF_E!N10+NRG_CO_E!N10+NRG_BKBPB_E!N10+NRG_GW_E!N10+NRG_BF_E!N10+NRG_PR_E!N10+NRG_NI_E!N10+NRG_CL_E!N10+NRG_LNG_E!N10+NRG_BIOG_E!N10+NRG_GTL_E!N10+NRG_CPP_E!N10+NRG_NSP_E!N10</f>
        <v>0</v>
      </c>
      <c r="O10" s="10">
        <f>NRG_EHG_E!O10+NRG_CM_E!O10+NRG_OIL_NG_E!O10+NRG_PF_E!O10+NRG_CO_E!O10+NRG_BKBPB_E!O10+NRG_GW_E!O10+NRG_BF_E!O10+NRG_PR_E!O10+NRG_NI_E!O10+NRG_CL_E!O10+NRG_LNG_E!O10+NRG_BIOG_E!O10+NRG_GTL_E!O10+NRG_CPP_E!O10+NRG_NSP_E!O10</f>
        <v>0</v>
      </c>
      <c r="P10" s="10">
        <f>NRG_EHG_E!P10+NRG_CM_E!P10+NRG_OIL_NG_E!P10+NRG_PF_E!P10+NRG_CO_E!P10+NRG_BKBPB_E!P10+NRG_GW_E!P10+NRG_BF_E!P10+NRG_PR_E!P10+NRG_NI_E!P10+NRG_CL_E!P10+NRG_LNG_E!P10+NRG_BIOG_E!P10+NRG_GTL_E!P10+NRG_CPP_E!P10+NRG_NSP_E!P10</f>
        <v>0</v>
      </c>
      <c r="Q10" s="10">
        <f>NRG_EHG_E!Q10+NRG_CM_E!Q10+NRG_OIL_NG_E!Q10+NRG_PF_E!Q10+NRG_CO_E!Q10+NRG_BKBPB_E!Q10+NRG_GW_E!Q10+NRG_BF_E!Q10+NRG_PR_E!Q10+NRG_NI_E!Q10+NRG_CL_E!Q10+NRG_LNG_E!Q10+NRG_BIOG_E!Q10+NRG_GTL_E!Q10+NRG_CPP_E!Q10+NRG_NSP_E!Q10</f>
        <v>0</v>
      </c>
      <c r="R10" s="10">
        <f>NRG_EHG_E!R10+NRG_CM_E!R10+NRG_OIL_NG_E!R10+NRG_PF_E!R10+NRG_CO_E!R10+NRG_BKBPB_E!R10+NRG_GW_E!R10+NRG_BF_E!R10+NRG_PR_E!R10+NRG_NI_E!R10+NRG_CL_E!R10+NRG_LNG_E!R10+NRG_BIOG_E!R10+NRG_GTL_E!R10+NRG_CPP_E!R10+NRG_NSP_E!R10</f>
        <v>0</v>
      </c>
      <c r="S10" s="10">
        <f>NRG_EHG_E!S10+NRG_CM_E!S10+NRG_OIL_NG_E!S10+NRG_PF_E!S10+NRG_CO_E!S10+NRG_BKBPB_E!S10+NRG_GW_E!S10+NRG_BF_E!S10+NRG_PR_E!S10+NRG_NI_E!S10+NRG_CL_E!S10+NRG_LNG_E!S10+NRG_BIOG_E!S10+NRG_GTL_E!S10+NRG_CPP_E!S10+NRG_NSP_E!S10</f>
        <v>0</v>
      </c>
      <c r="T10" s="10">
        <f>NRG_EHG_E!T10+NRG_CM_E!T10+NRG_OIL_NG_E!T10+NRG_PF_E!T10+NRG_CO_E!T10+NRG_BKBPB_E!T10+NRG_GW_E!T10+NRG_BF_E!T10+NRG_PR_E!T10+NRG_NI_E!T10+NRG_CL_E!T10+NRG_LNG_E!T10+NRG_BIOG_E!T10+NRG_GTL_E!T10+NRG_CPP_E!T10+NRG_NSP_E!T10</f>
        <v>0</v>
      </c>
      <c r="U10" s="10">
        <f>NRG_EHG_E!U10+NRG_CM_E!U10+NRG_OIL_NG_E!U10+NRG_PF_E!U10+NRG_CO_E!U10+NRG_BKBPB_E!U10+NRG_GW_E!U10+NRG_BF_E!U10+NRG_PR_E!U10+NRG_NI_E!U10+NRG_CL_E!U10+NRG_LNG_E!U10+NRG_BIOG_E!U10+NRG_GTL_E!U10+NRG_CPP_E!U10+NRG_NSP_E!U10</f>
        <v>0</v>
      </c>
      <c r="V10" s="10">
        <f>NRG_EHG_E!V10+NRG_CM_E!V10+NRG_OIL_NG_E!V10+NRG_PF_E!V10+NRG_CO_E!V10+NRG_BKBPB_E!V10+NRG_GW_E!V10+NRG_BF_E!V10+NRG_PR_E!V10+NRG_NI_E!V10+NRG_CL_E!V10+NRG_LNG_E!V10+NRG_BIOG_E!V10+NRG_GTL_E!V10+NRG_CPP_E!V10+NRG_NSP_E!V10</f>
        <v>0</v>
      </c>
      <c r="W10" s="10">
        <f>NRG_EHG_E!W10+NRG_CM_E!W10+NRG_OIL_NG_E!W10+NRG_PF_E!W10+NRG_CO_E!W10+NRG_BKBPB_E!W10+NRG_GW_E!W10+NRG_BF_E!W10+NRG_PR_E!W10+NRG_NI_E!W10+NRG_CL_E!W10+NRG_LNG_E!W10+NRG_BIOG_E!W10+NRG_GTL_E!W10+NRG_CPP_E!W10+NRG_NSP_E!W10</f>
        <v>0</v>
      </c>
      <c r="X10" s="10">
        <f>NRG_EHG_E!X10+NRG_CM_E!X10+NRG_OIL_NG_E!X10+NRG_PF_E!X10+NRG_CO_E!X10+NRG_BKBPB_E!X10+NRG_GW_E!X10+NRG_BF_E!X10+NRG_PR_E!X10+NRG_NI_E!X10+NRG_CL_E!X10+NRG_LNG_E!X10+NRG_BIOG_E!X10+NRG_GTL_E!X10+NRG_CPP_E!X10+NRG_NSP_E!X10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NRG_EHG_E!C12+NRG_CM_E!C12+NRG_OIL_NG_E!C12+NRG_PF_E!C12+NRG_CO_E!C12+NRG_BKBPB_E!C12+NRG_GW_E!C12+NRG_BF_E!C12+NRG_PR_E!C12+NRG_NI_E!C12+NRG_CL_E!C12+NRG_LNG_E!C12+NRG_BIOG_E!C12+NRG_GTL_E!C12+NRG_CPP_E!C12+NRG_NSP_E!C12</f>
        <v>0</v>
      </c>
      <c r="D12" s="10">
        <f>NRG_EHG_E!D12+NRG_CM_E!D12+NRG_OIL_NG_E!D12+NRG_PF_E!D12+NRG_CO_E!D12+NRG_BKBPB_E!D12+NRG_GW_E!D12+NRG_BF_E!D12+NRG_PR_E!D12+NRG_NI_E!D12+NRG_CL_E!D12+NRG_LNG_E!D12+NRG_BIOG_E!D12+NRG_GTL_E!D12+NRG_CPP_E!D12+NRG_NSP_E!D12</f>
        <v>0</v>
      </c>
      <c r="E12" s="10">
        <f>NRG_EHG_E!E12+NRG_CM_E!E12+NRG_OIL_NG_E!E12+NRG_PF_E!E12+NRG_CO_E!E12+NRG_BKBPB_E!E12+NRG_GW_E!E12+NRG_BF_E!E12+NRG_PR_E!E12+NRG_NI_E!E12+NRG_CL_E!E12+NRG_LNG_E!E12+NRG_BIOG_E!E12+NRG_GTL_E!E12+NRG_CPP_E!E12+NRG_NSP_E!E12</f>
        <v>0</v>
      </c>
      <c r="F12" s="10">
        <f>NRG_EHG_E!F12+NRG_CM_E!F12+NRG_OIL_NG_E!F12+NRG_PF_E!F12+NRG_CO_E!F12+NRG_BKBPB_E!F12+NRG_GW_E!F12+NRG_BF_E!F12+NRG_PR_E!F12+NRG_NI_E!F12+NRG_CL_E!F12+NRG_LNG_E!F12+NRG_BIOG_E!F12+NRG_GTL_E!F12+NRG_CPP_E!F12+NRG_NSP_E!F12</f>
        <v>0</v>
      </c>
      <c r="G12" s="10">
        <f>NRG_EHG_E!G12+NRG_CM_E!G12+NRG_OIL_NG_E!G12+NRG_PF_E!G12+NRG_CO_E!G12+NRG_BKBPB_E!G12+NRG_GW_E!G12+NRG_BF_E!G12+NRG_PR_E!G12+NRG_NI_E!G12+NRG_CL_E!G12+NRG_LNG_E!G12+NRG_BIOG_E!G12+NRG_GTL_E!G12+NRG_CPP_E!G12+NRG_NSP_E!G12</f>
        <v>0</v>
      </c>
      <c r="H12" s="10">
        <f>NRG_EHG_E!H12+NRG_CM_E!H12+NRG_OIL_NG_E!H12+NRG_PF_E!H12+NRG_CO_E!H12+NRG_BKBPB_E!H12+NRG_GW_E!H12+NRG_BF_E!H12+NRG_PR_E!H12+NRG_NI_E!H12+NRG_CL_E!H12+NRG_LNG_E!H12+NRG_BIOG_E!H12+NRG_GTL_E!H12+NRG_CPP_E!H12+NRG_NSP_E!H12</f>
        <v>0</v>
      </c>
      <c r="I12" s="10">
        <f>NRG_EHG_E!I12+NRG_CM_E!I12+NRG_OIL_NG_E!I12+NRG_PF_E!I12+NRG_CO_E!I12+NRG_BKBPB_E!I12+NRG_GW_E!I12+NRG_BF_E!I12+NRG_PR_E!I12+NRG_NI_E!I12+NRG_CL_E!I12+NRG_LNG_E!I12+NRG_BIOG_E!I12+NRG_GTL_E!I12+NRG_CPP_E!I12+NRG_NSP_E!I12</f>
        <v>0</v>
      </c>
      <c r="J12" s="10">
        <f>NRG_EHG_E!J12+NRG_CM_E!J12+NRG_OIL_NG_E!J12+NRG_PF_E!J12+NRG_CO_E!J12+NRG_BKBPB_E!J12+NRG_GW_E!J12+NRG_BF_E!J12+NRG_PR_E!J12+NRG_NI_E!J12+NRG_CL_E!J12+NRG_LNG_E!J12+NRG_BIOG_E!J12+NRG_GTL_E!J12+NRG_CPP_E!J12+NRG_NSP_E!J12</f>
        <v>0</v>
      </c>
      <c r="K12" s="10">
        <f>NRG_EHG_E!K12+NRG_CM_E!K12+NRG_OIL_NG_E!K12+NRG_PF_E!K12+NRG_CO_E!K12+NRG_BKBPB_E!K12+NRG_GW_E!K12+NRG_BF_E!K12+NRG_PR_E!K12+NRG_NI_E!K12+NRG_CL_E!K12+NRG_LNG_E!K12+NRG_BIOG_E!K12+NRG_GTL_E!K12+NRG_CPP_E!K12+NRG_NSP_E!K12</f>
        <v>0</v>
      </c>
      <c r="L12" s="10">
        <f>NRG_EHG_E!L12+NRG_CM_E!L12+NRG_OIL_NG_E!L12+NRG_PF_E!L12+NRG_CO_E!L12+NRG_BKBPB_E!L12+NRG_GW_E!L12+NRG_BF_E!L12+NRG_PR_E!L12+NRG_NI_E!L12+NRG_CL_E!L12+NRG_LNG_E!L12+NRG_BIOG_E!L12+NRG_GTL_E!L12+NRG_CPP_E!L12+NRG_NSP_E!L12</f>
        <v>0</v>
      </c>
      <c r="M12" s="10">
        <f>NRG_EHG_E!M12+NRG_CM_E!M12+NRG_OIL_NG_E!M12+NRG_PF_E!M12+NRG_CO_E!M12+NRG_BKBPB_E!M12+NRG_GW_E!M12+NRG_BF_E!M12+NRG_PR_E!M12+NRG_NI_E!M12+NRG_CL_E!M12+NRG_LNG_E!M12+NRG_BIOG_E!M12+NRG_GTL_E!M12+NRG_CPP_E!M12+NRG_NSP_E!M12</f>
        <v>0</v>
      </c>
      <c r="N12" s="10">
        <f>NRG_EHG_E!N12+NRG_CM_E!N12+NRG_OIL_NG_E!N12+NRG_PF_E!N12+NRG_CO_E!N12+NRG_BKBPB_E!N12+NRG_GW_E!N12+NRG_BF_E!N12+NRG_PR_E!N12+NRG_NI_E!N12+NRG_CL_E!N12+NRG_LNG_E!N12+NRG_BIOG_E!N12+NRG_GTL_E!N12+NRG_CPP_E!N12+NRG_NSP_E!N12</f>
        <v>0</v>
      </c>
      <c r="O12" s="10">
        <f>NRG_EHG_E!O12+NRG_CM_E!O12+NRG_OIL_NG_E!O12+NRG_PF_E!O12+NRG_CO_E!O12+NRG_BKBPB_E!O12+NRG_GW_E!O12+NRG_BF_E!O12+NRG_PR_E!O12+NRG_NI_E!O12+NRG_CL_E!O12+NRG_LNG_E!O12+NRG_BIOG_E!O12+NRG_GTL_E!O12+NRG_CPP_E!O12+NRG_NSP_E!O12</f>
        <v>0</v>
      </c>
      <c r="P12" s="10">
        <f>NRG_EHG_E!P12+NRG_CM_E!P12+NRG_OIL_NG_E!P12+NRG_PF_E!P12+NRG_CO_E!P12+NRG_BKBPB_E!P12+NRG_GW_E!P12+NRG_BF_E!P12+NRG_PR_E!P12+NRG_NI_E!P12+NRG_CL_E!P12+NRG_LNG_E!P12+NRG_BIOG_E!P12+NRG_GTL_E!P12+NRG_CPP_E!P12+NRG_NSP_E!P12</f>
        <v>0</v>
      </c>
      <c r="Q12" s="10">
        <f>NRG_EHG_E!Q12+NRG_CM_E!Q12+NRG_OIL_NG_E!Q12+NRG_PF_E!Q12+NRG_CO_E!Q12+NRG_BKBPB_E!Q12+NRG_GW_E!Q12+NRG_BF_E!Q12+NRG_PR_E!Q12+NRG_NI_E!Q12+NRG_CL_E!Q12+NRG_LNG_E!Q12+NRG_BIOG_E!Q12+NRG_GTL_E!Q12+NRG_CPP_E!Q12+NRG_NSP_E!Q12</f>
        <v>0</v>
      </c>
      <c r="R12" s="10">
        <f>NRG_EHG_E!R12+NRG_CM_E!R12+NRG_OIL_NG_E!R12+NRG_PF_E!R12+NRG_CO_E!R12+NRG_BKBPB_E!R12+NRG_GW_E!R12+NRG_BF_E!R12+NRG_PR_E!R12+NRG_NI_E!R12+NRG_CL_E!R12+NRG_LNG_E!R12+NRG_BIOG_E!R12+NRG_GTL_E!R12+NRG_CPP_E!R12+NRG_NSP_E!R12</f>
        <v>0</v>
      </c>
      <c r="S12" s="10">
        <f>NRG_EHG_E!S12+NRG_CM_E!S12+NRG_OIL_NG_E!S12+NRG_PF_E!S12+NRG_CO_E!S12+NRG_BKBPB_E!S12+NRG_GW_E!S12+NRG_BF_E!S12+NRG_PR_E!S12+NRG_NI_E!S12+NRG_CL_E!S12+NRG_LNG_E!S12+NRG_BIOG_E!S12+NRG_GTL_E!S12+NRG_CPP_E!S12+NRG_NSP_E!S12</f>
        <v>0</v>
      </c>
      <c r="T12" s="10">
        <f>NRG_EHG_E!T12+NRG_CM_E!T12+NRG_OIL_NG_E!T12+NRG_PF_E!T12+NRG_CO_E!T12+NRG_BKBPB_E!T12+NRG_GW_E!T12+NRG_BF_E!T12+NRG_PR_E!T12+NRG_NI_E!T12+NRG_CL_E!T12+NRG_LNG_E!T12+NRG_BIOG_E!T12+NRG_GTL_E!T12+NRG_CPP_E!T12+NRG_NSP_E!T12</f>
        <v>0</v>
      </c>
      <c r="U12" s="10">
        <f>NRG_EHG_E!U12+NRG_CM_E!U12+NRG_OIL_NG_E!U12+NRG_PF_E!U12+NRG_CO_E!U12+NRG_BKBPB_E!U12+NRG_GW_E!U12+NRG_BF_E!U12+NRG_PR_E!U12+NRG_NI_E!U12+NRG_CL_E!U12+NRG_LNG_E!U12+NRG_BIOG_E!U12+NRG_GTL_E!U12+NRG_CPP_E!U12+NRG_NSP_E!U12</f>
        <v>0</v>
      </c>
      <c r="V12" s="10">
        <f>NRG_EHG_E!V12+NRG_CM_E!V12+NRG_OIL_NG_E!V12+NRG_PF_E!V12+NRG_CO_E!V12+NRG_BKBPB_E!V12+NRG_GW_E!V12+NRG_BF_E!V12+NRG_PR_E!V12+NRG_NI_E!V12+NRG_CL_E!V12+NRG_LNG_E!V12+NRG_BIOG_E!V12+NRG_GTL_E!V12+NRG_CPP_E!V12+NRG_NSP_E!V12</f>
        <v>0</v>
      </c>
      <c r="W12" s="10">
        <f>NRG_EHG_E!W12+NRG_CM_E!W12+NRG_OIL_NG_E!W12+NRG_PF_E!W12+NRG_CO_E!W12+NRG_BKBPB_E!W12+NRG_GW_E!W12+NRG_BF_E!W12+NRG_PR_E!W12+NRG_NI_E!W12+NRG_CL_E!W12+NRG_LNG_E!W12+NRG_BIOG_E!W12+NRG_GTL_E!W12+NRG_CPP_E!W12+NRG_NSP_E!W12</f>
        <v>0</v>
      </c>
      <c r="X12" s="10">
        <f>NRG_EHG_E!X12+NRG_CM_E!X12+NRG_OIL_NG_E!X12+NRG_PF_E!X12+NRG_CO_E!X12+NRG_BKBPB_E!X12+NRG_GW_E!X12+NRG_BF_E!X12+NRG_PR_E!X12+NRG_NI_E!X12+NRG_CL_E!X12+NRG_LNG_E!X12+NRG_BIOG_E!X12+NRG_GTL_E!X12+NRG_CPP_E!X12+NRG_NSP_E!X12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NRG_EHG_E!C13+NRG_CM_E!C13+NRG_OIL_NG_E!C13+NRG_PF_E!C13+NRG_CO_E!C13+NRG_BKBPB_E!C13+NRG_GW_E!C13+NRG_BF_E!C13+NRG_PR_E!C13+NRG_NI_E!C13+NRG_CL_E!C13+NRG_LNG_E!C13+NRG_BIOG_E!C13+NRG_GTL_E!C13+NRG_CPP_E!C13+NRG_NSP_E!C13</f>
        <v>0</v>
      </c>
      <c r="D13" s="10">
        <f>NRG_EHG_E!D13+NRG_CM_E!D13+NRG_OIL_NG_E!D13+NRG_PF_E!D13+NRG_CO_E!D13+NRG_BKBPB_E!D13+NRG_GW_E!D13+NRG_BF_E!D13+NRG_PR_E!D13+NRG_NI_E!D13+NRG_CL_E!D13+NRG_LNG_E!D13+NRG_BIOG_E!D13+NRG_GTL_E!D13+NRG_CPP_E!D13+NRG_NSP_E!D13</f>
        <v>0</v>
      </c>
      <c r="E13" s="10">
        <f>NRG_EHG_E!E13+NRG_CM_E!E13+NRG_OIL_NG_E!E13+NRG_PF_E!E13+NRG_CO_E!E13+NRG_BKBPB_E!E13+NRG_GW_E!E13+NRG_BF_E!E13+NRG_PR_E!E13+NRG_NI_E!E13+NRG_CL_E!E13+NRG_LNG_E!E13+NRG_BIOG_E!E13+NRG_GTL_E!E13+NRG_CPP_E!E13+NRG_NSP_E!E13</f>
        <v>0</v>
      </c>
      <c r="F13" s="10">
        <f>NRG_EHG_E!F13+NRG_CM_E!F13+NRG_OIL_NG_E!F13+NRG_PF_E!F13+NRG_CO_E!F13+NRG_BKBPB_E!F13+NRG_GW_E!F13+NRG_BF_E!F13+NRG_PR_E!F13+NRG_NI_E!F13+NRG_CL_E!F13+NRG_LNG_E!F13+NRG_BIOG_E!F13+NRG_GTL_E!F13+NRG_CPP_E!F13+NRG_NSP_E!F13</f>
        <v>0</v>
      </c>
      <c r="G13" s="10">
        <f>NRG_EHG_E!G13+NRG_CM_E!G13+NRG_OIL_NG_E!G13+NRG_PF_E!G13+NRG_CO_E!G13+NRG_BKBPB_E!G13+NRG_GW_E!G13+NRG_BF_E!G13+NRG_PR_E!G13+NRG_NI_E!G13+NRG_CL_E!G13+NRG_LNG_E!G13+NRG_BIOG_E!G13+NRG_GTL_E!G13+NRG_CPP_E!G13+NRG_NSP_E!G13</f>
        <v>0</v>
      </c>
      <c r="H13" s="10">
        <f>NRG_EHG_E!H13+NRG_CM_E!H13+NRG_OIL_NG_E!H13+NRG_PF_E!H13+NRG_CO_E!H13+NRG_BKBPB_E!H13+NRG_GW_E!H13+NRG_BF_E!H13+NRG_PR_E!H13+NRG_NI_E!H13+NRG_CL_E!H13+NRG_LNG_E!H13+NRG_BIOG_E!H13+NRG_GTL_E!H13+NRG_CPP_E!H13+NRG_NSP_E!H13</f>
        <v>0</v>
      </c>
      <c r="I13" s="10">
        <f>NRG_EHG_E!I13+NRG_CM_E!I13+NRG_OIL_NG_E!I13+NRG_PF_E!I13+NRG_CO_E!I13+NRG_BKBPB_E!I13+NRG_GW_E!I13+NRG_BF_E!I13+NRG_PR_E!I13+NRG_NI_E!I13+NRG_CL_E!I13+NRG_LNG_E!I13+NRG_BIOG_E!I13+NRG_GTL_E!I13+NRG_CPP_E!I13+NRG_NSP_E!I13</f>
        <v>0</v>
      </c>
      <c r="J13" s="10">
        <f>NRG_EHG_E!J13+NRG_CM_E!J13+NRG_OIL_NG_E!J13+NRG_PF_E!J13+NRG_CO_E!J13+NRG_BKBPB_E!J13+NRG_GW_E!J13+NRG_BF_E!J13+NRG_PR_E!J13+NRG_NI_E!J13+NRG_CL_E!J13+NRG_LNG_E!J13+NRG_BIOG_E!J13+NRG_GTL_E!J13+NRG_CPP_E!J13+NRG_NSP_E!J13</f>
        <v>0</v>
      </c>
      <c r="K13" s="10">
        <f>NRG_EHG_E!K13+NRG_CM_E!K13+NRG_OIL_NG_E!K13+NRG_PF_E!K13+NRG_CO_E!K13+NRG_BKBPB_E!K13+NRG_GW_E!K13+NRG_BF_E!K13+NRG_PR_E!K13+NRG_NI_E!K13+NRG_CL_E!K13+NRG_LNG_E!K13+NRG_BIOG_E!K13+NRG_GTL_E!K13+NRG_CPP_E!K13+NRG_NSP_E!K13</f>
        <v>0</v>
      </c>
      <c r="L13" s="10">
        <f>NRG_EHG_E!L13+NRG_CM_E!L13+NRG_OIL_NG_E!L13+NRG_PF_E!L13+NRG_CO_E!L13+NRG_BKBPB_E!L13+NRG_GW_E!L13+NRG_BF_E!L13+NRG_PR_E!L13+NRG_NI_E!L13+NRG_CL_E!L13+NRG_LNG_E!L13+NRG_BIOG_E!L13+NRG_GTL_E!L13+NRG_CPP_E!L13+NRG_NSP_E!L13</f>
        <v>0</v>
      </c>
      <c r="M13" s="10">
        <f>NRG_EHG_E!M13+NRG_CM_E!M13+NRG_OIL_NG_E!M13+NRG_PF_E!M13+NRG_CO_E!M13+NRG_BKBPB_E!M13+NRG_GW_E!M13+NRG_BF_E!M13+NRG_PR_E!M13+NRG_NI_E!M13+NRG_CL_E!M13+NRG_LNG_E!M13+NRG_BIOG_E!M13+NRG_GTL_E!M13+NRG_CPP_E!M13+NRG_NSP_E!M13</f>
        <v>0</v>
      </c>
      <c r="N13" s="10">
        <f>NRG_EHG_E!N13+NRG_CM_E!N13+NRG_OIL_NG_E!N13+NRG_PF_E!N13+NRG_CO_E!N13+NRG_BKBPB_E!N13+NRG_GW_E!N13+NRG_BF_E!N13+NRG_PR_E!N13+NRG_NI_E!N13+NRG_CL_E!N13+NRG_LNG_E!N13+NRG_BIOG_E!N13+NRG_GTL_E!N13+NRG_CPP_E!N13+NRG_NSP_E!N13</f>
        <v>0</v>
      </c>
      <c r="O13" s="10">
        <f>NRG_EHG_E!O13+NRG_CM_E!O13+NRG_OIL_NG_E!O13+NRG_PF_E!O13+NRG_CO_E!O13+NRG_BKBPB_E!O13+NRG_GW_E!O13+NRG_BF_E!O13+NRG_PR_E!O13+NRG_NI_E!O13+NRG_CL_E!O13+NRG_LNG_E!O13+NRG_BIOG_E!O13+NRG_GTL_E!O13+NRG_CPP_E!O13+NRG_NSP_E!O13</f>
        <v>0</v>
      </c>
      <c r="P13" s="10">
        <f>NRG_EHG_E!P13+NRG_CM_E!P13+NRG_OIL_NG_E!P13+NRG_PF_E!P13+NRG_CO_E!P13+NRG_BKBPB_E!P13+NRG_GW_E!P13+NRG_BF_E!P13+NRG_PR_E!P13+NRG_NI_E!P13+NRG_CL_E!P13+NRG_LNG_E!P13+NRG_BIOG_E!P13+NRG_GTL_E!P13+NRG_CPP_E!P13+NRG_NSP_E!P13</f>
        <v>0</v>
      </c>
      <c r="Q13" s="10">
        <f>NRG_EHG_E!Q13+NRG_CM_E!Q13+NRG_OIL_NG_E!Q13+NRG_PF_E!Q13+NRG_CO_E!Q13+NRG_BKBPB_E!Q13+NRG_GW_E!Q13+NRG_BF_E!Q13+NRG_PR_E!Q13+NRG_NI_E!Q13+NRG_CL_E!Q13+NRG_LNG_E!Q13+NRG_BIOG_E!Q13+NRG_GTL_E!Q13+NRG_CPP_E!Q13+NRG_NSP_E!Q13</f>
        <v>0</v>
      </c>
      <c r="R13" s="10">
        <f>NRG_EHG_E!R13+NRG_CM_E!R13+NRG_OIL_NG_E!R13+NRG_PF_E!R13+NRG_CO_E!R13+NRG_BKBPB_E!R13+NRG_GW_E!R13+NRG_BF_E!R13+NRG_PR_E!R13+NRG_NI_E!R13+NRG_CL_E!R13+NRG_LNG_E!R13+NRG_BIOG_E!R13+NRG_GTL_E!R13+NRG_CPP_E!R13+NRG_NSP_E!R13</f>
        <v>0</v>
      </c>
      <c r="S13" s="10">
        <f>NRG_EHG_E!S13+NRG_CM_E!S13+NRG_OIL_NG_E!S13+NRG_PF_E!S13+NRG_CO_E!S13+NRG_BKBPB_E!S13+NRG_GW_E!S13+NRG_BF_E!S13+NRG_PR_E!S13+NRG_NI_E!S13+NRG_CL_E!S13+NRG_LNG_E!S13+NRG_BIOG_E!S13+NRG_GTL_E!S13+NRG_CPP_E!S13+NRG_NSP_E!S13</f>
        <v>0</v>
      </c>
      <c r="T13" s="10">
        <f>NRG_EHG_E!T13+NRG_CM_E!T13+NRG_OIL_NG_E!T13+NRG_PF_E!T13+NRG_CO_E!T13+NRG_BKBPB_E!T13+NRG_GW_E!T13+NRG_BF_E!T13+NRG_PR_E!T13+NRG_NI_E!T13+NRG_CL_E!T13+NRG_LNG_E!T13+NRG_BIOG_E!T13+NRG_GTL_E!T13+NRG_CPP_E!T13+NRG_NSP_E!T13</f>
        <v>0</v>
      </c>
      <c r="U13" s="10">
        <f>NRG_EHG_E!U13+NRG_CM_E!U13+NRG_OIL_NG_E!U13+NRG_PF_E!U13+NRG_CO_E!U13+NRG_BKBPB_E!U13+NRG_GW_E!U13+NRG_BF_E!U13+NRG_PR_E!U13+NRG_NI_E!U13+NRG_CL_E!U13+NRG_LNG_E!U13+NRG_BIOG_E!U13+NRG_GTL_E!U13+NRG_CPP_E!U13+NRG_NSP_E!U13</f>
        <v>0</v>
      </c>
      <c r="V13" s="10">
        <f>NRG_EHG_E!V13+NRG_CM_E!V13+NRG_OIL_NG_E!V13+NRG_PF_E!V13+NRG_CO_E!V13+NRG_BKBPB_E!V13+NRG_GW_E!V13+NRG_BF_E!V13+NRG_PR_E!V13+NRG_NI_E!V13+NRG_CL_E!V13+NRG_LNG_E!V13+NRG_BIOG_E!V13+NRG_GTL_E!V13+NRG_CPP_E!V13+NRG_NSP_E!V13</f>
        <v>0</v>
      </c>
      <c r="W13" s="10">
        <f>NRG_EHG_E!W13+NRG_CM_E!W13+NRG_OIL_NG_E!W13+NRG_PF_E!W13+NRG_CO_E!W13+NRG_BKBPB_E!W13+NRG_GW_E!W13+NRG_BF_E!W13+NRG_PR_E!W13+NRG_NI_E!W13+NRG_CL_E!W13+NRG_LNG_E!W13+NRG_BIOG_E!W13+NRG_GTL_E!W13+NRG_CPP_E!W13+NRG_NSP_E!W13</f>
        <v>0</v>
      </c>
      <c r="X13" s="10">
        <f>NRG_EHG_E!X13+NRG_CM_E!X13+NRG_OIL_NG_E!X13+NRG_PF_E!X13+NRG_CO_E!X13+NRG_BKBPB_E!X13+NRG_GW_E!X13+NRG_BF_E!X13+NRG_PR_E!X13+NRG_NI_E!X13+NRG_CL_E!X13+NRG_LNG_E!X13+NRG_BIOG_E!X13+NRG_GTL_E!X13+NRG_CPP_E!X13+NRG_NSP_E!X13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NRG_EHG_E!C14+NRG_CM_E!C14+NRG_OIL_NG_E!C14+NRG_PF_E!C14+NRG_CO_E!C14+NRG_BKBPB_E!C14+NRG_GW_E!C14+NRG_BF_E!C14+NRG_PR_E!C14+NRG_NI_E!C14+NRG_CL_E!C14+NRG_LNG_E!C14+NRG_BIOG_E!C14+NRG_GTL_E!C14+NRG_CPP_E!C14+NRG_NSP_E!C14</f>
        <v>0</v>
      </c>
      <c r="D14" s="10">
        <f>NRG_EHG_E!D14+NRG_CM_E!D14+NRG_OIL_NG_E!D14+NRG_PF_E!D14+NRG_CO_E!D14+NRG_BKBPB_E!D14+NRG_GW_E!D14+NRG_BF_E!D14+NRG_PR_E!D14+NRG_NI_E!D14+NRG_CL_E!D14+NRG_LNG_E!D14+NRG_BIOG_E!D14+NRG_GTL_E!D14+NRG_CPP_E!D14+NRG_NSP_E!D14</f>
        <v>0</v>
      </c>
      <c r="E14" s="10">
        <f>NRG_EHG_E!E14+NRG_CM_E!E14+NRG_OIL_NG_E!E14+NRG_PF_E!E14+NRG_CO_E!E14+NRG_BKBPB_E!E14+NRG_GW_E!E14+NRG_BF_E!E14+NRG_PR_E!E14+NRG_NI_E!E14+NRG_CL_E!E14+NRG_LNG_E!E14+NRG_BIOG_E!E14+NRG_GTL_E!E14+NRG_CPP_E!E14+NRG_NSP_E!E14</f>
        <v>0</v>
      </c>
      <c r="F14" s="10">
        <f>NRG_EHG_E!F14+NRG_CM_E!F14+NRG_OIL_NG_E!F14+NRG_PF_E!F14+NRG_CO_E!F14+NRG_BKBPB_E!F14+NRG_GW_E!F14+NRG_BF_E!F14+NRG_PR_E!F14+NRG_NI_E!F14+NRG_CL_E!F14+NRG_LNG_E!F14+NRG_BIOG_E!F14+NRG_GTL_E!F14+NRG_CPP_E!F14+NRG_NSP_E!F14</f>
        <v>0</v>
      </c>
      <c r="G14" s="10">
        <f>NRG_EHG_E!G14+NRG_CM_E!G14+NRG_OIL_NG_E!G14+NRG_PF_E!G14+NRG_CO_E!G14+NRG_BKBPB_E!G14+NRG_GW_E!G14+NRG_BF_E!G14+NRG_PR_E!G14+NRG_NI_E!G14+NRG_CL_E!G14+NRG_LNG_E!G14+NRG_BIOG_E!G14+NRG_GTL_E!G14+NRG_CPP_E!G14+NRG_NSP_E!G14</f>
        <v>0</v>
      </c>
      <c r="H14" s="10">
        <f>NRG_EHG_E!H14+NRG_CM_E!H14+NRG_OIL_NG_E!H14+NRG_PF_E!H14+NRG_CO_E!H14+NRG_BKBPB_E!H14+NRG_GW_E!H14+NRG_BF_E!H14+NRG_PR_E!H14+NRG_NI_E!H14+NRG_CL_E!H14+NRG_LNG_E!H14+NRG_BIOG_E!H14+NRG_GTL_E!H14+NRG_CPP_E!H14+NRG_NSP_E!H14</f>
        <v>0</v>
      </c>
      <c r="I14" s="10">
        <f>NRG_EHG_E!I14+NRG_CM_E!I14+NRG_OIL_NG_E!I14+NRG_PF_E!I14+NRG_CO_E!I14+NRG_BKBPB_E!I14+NRG_GW_E!I14+NRG_BF_E!I14+NRG_PR_E!I14+NRG_NI_E!I14+NRG_CL_E!I14+NRG_LNG_E!I14+NRG_BIOG_E!I14+NRG_GTL_E!I14+NRG_CPP_E!I14+NRG_NSP_E!I14</f>
        <v>0</v>
      </c>
      <c r="J14" s="10">
        <f>NRG_EHG_E!J14+NRG_CM_E!J14+NRG_OIL_NG_E!J14+NRG_PF_E!J14+NRG_CO_E!J14+NRG_BKBPB_E!J14+NRG_GW_E!J14+NRG_BF_E!J14+NRG_PR_E!J14+NRG_NI_E!J14+NRG_CL_E!J14+NRG_LNG_E!J14+NRG_BIOG_E!J14+NRG_GTL_E!J14+NRG_CPP_E!J14+NRG_NSP_E!J14</f>
        <v>0</v>
      </c>
      <c r="K14" s="10">
        <f>NRG_EHG_E!K14+NRG_CM_E!K14+NRG_OIL_NG_E!K14+NRG_PF_E!K14+NRG_CO_E!K14+NRG_BKBPB_E!K14+NRG_GW_E!K14+NRG_BF_E!K14+NRG_PR_E!K14+NRG_NI_E!K14+NRG_CL_E!K14+NRG_LNG_E!K14+NRG_BIOG_E!K14+NRG_GTL_E!K14+NRG_CPP_E!K14+NRG_NSP_E!K14</f>
        <v>0</v>
      </c>
      <c r="L14" s="10">
        <f>NRG_EHG_E!L14+NRG_CM_E!L14+NRG_OIL_NG_E!L14+NRG_PF_E!L14+NRG_CO_E!L14+NRG_BKBPB_E!L14+NRG_GW_E!L14+NRG_BF_E!L14+NRG_PR_E!L14+NRG_NI_E!L14+NRG_CL_E!L14+NRG_LNG_E!L14+NRG_BIOG_E!L14+NRG_GTL_E!L14+NRG_CPP_E!L14+NRG_NSP_E!L14</f>
        <v>0</v>
      </c>
      <c r="M14" s="10">
        <f>NRG_EHG_E!M14+NRG_CM_E!M14+NRG_OIL_NG_E!M14+NRG_PF_E!M14+NRG_CO_E!M14+NRG_BKBPB_E!M14+NRG_GW_E!M14+NRG_BF_E!M14+NRG_PR_E!M14+NRG_NI_E!M14+NRG_CL_E!M14+NRG_LNG_E!M14+NRG_BIOG_E!M14+NRG_GTL_E!M14+NRG_CPP_E!M14+NRG_NSP_E!M14</f>
        <v>0</v>
      </c>
      <c r="N14" s="10">
        <f>NRG_EHG_E!N14+NRG_CM_E!N14+NRG_OIL_NG_E!N14+NRG_PF_E!N14+NRG_CO_E!N14+NRG_BKBPB_E!N14+NRG_GW_E!N14+NRG_BF_E!N14+NRG_PR_E!N14+NRG_NI_E!N14+NRG_CL_E!N14+NRG_LNG_E!N14+NRG_BIOG_E!N14+NRG_GTL_E!N14+NRG_CPP_E!N14+NRG_NSP_E!N14</f>
        <v>0</v>
      </c>
      <c r="O14" s="10">
        <f>NRG_EHG_E!O14+NRG_CM_E!O14+NRG_OIL_NG_E!O14+NRG_PF_E!O14+NRG_CO_E!O14+NRG_BKBPB_E!O14+NRG_GW_E!O14+NRG_BF_E!O14+NRG_PR_E!O14+NRG_NI_E!O14+NRG_CL_E!O14+NRG_LNG_E!O14+NRG_BIOG_E!O14+NRG_GTL_E!O14+NRG_CPP_E!O14+NRG_NSP_E!O14</f>
        <v>0</v>
      </c>
      <c r="P14" s="10">
        <f>NRG_EHG_E!P14+NRG_CM_E!P14+NRG_OIL_NG_E!P14+NRG_PF_E!P14+NRG_CO_E!P14+NRG_BKBPB_E!P14+NRG_GW_E!P14+NRG_BF_E!P14+NRG_PR_E!P14+NRG_NI_E!P14+NRG_CL_E!P14+NRG_LNG_E!P14+NRG_BIOG_E!P14+NRG_GTL_E!P14+NRG_CPP_E!P14+NRG_NSP_E!P14</f>
        <v>0</v>
      </c>
      <c r="Q14" s="10">
        <f>NRG_EHG_E!Q14+NRG_CM_E!Q14+NRG_OIL_NG_E!Q14+NRG_PF_E!Q14+NRG_CO_E!Q14+NRG_BKBPB_E!Q14+NRG_GW_E!Q14+NRG_BF_E!Q14+NRG_PR_E!Q14+NRG_NI_E!Q14+NRG_CL_E!Q14+NRG_LNG_E!Q14+NRG_BIOG_E!Q14+NRG_GTL_E!Q14+NRG_CPP_E!Q14+NRG_NSP_E!Q14</f>
        <v>0</v>
      </c>
      <c r="R14" s="10">
        <f>NRG_EHG_E!R14+NRG_CM_E!R14+NRG_OIL_NG_E!R14+NRG_PF_E!R14+NRG_CO_E!R14+NRG_BKBPB_E!R14+NRG_GW_E!R14+NRG_BF_E!R14+NRG_PR_E!R14+NRG_NI_E!R14+NRG_CL_E!R14+NRG_LNG_E!R14+NRG_BIOG_E!R14+NRG_GTL_E!R14+NRG_CPP_E!R14+NRG_NSP_E!R14</f>
        <v>0</v>
      </c>
      <c r="S14" s="10">
        <f>NRG_EHG_E!S14+NRG_CM_E!S14+NRG_OIL_NG_E!S14+NRG_PF_E!S14+NRG_CO_E!S14+NRG_BKBPB_E!S14+NRG_GW_E!S14+NRG_BF_E!S14+NRG_PR_E!S14+NRG_NI_E!S14+NRG_CL_E!S14+NRG_LNG_E!S14+NRG_BIOG_E!S14+NRG_GTL_E!S14+NRG_CPP_E!S14+NRG_NSP_E!S14</f>
        <v>0</v>
      </c>
      <c r="T14" s="10">
        <f>NRG_EHG_E!T14+NRG_CM_E!T14+NRG_OIL_NG_E!T14+NRG_PF_E!T14+NRG_CO_E!T14+NRG_BKBPB_E!T14+NRG_GW_E!T14+NRG_BF_E!T14+NRG_PR_E!T14+NRG_NI_E!T14+NRG_CL_E!T14+NRG_LNG_E!T14+NRG_BIOG_E!T14+NRG_GTL_E!T14+NRG_CPP_E!T14+NRG_NSP_E!T14</f>
        <v>0</v>
      </c>
      <c r="U14" s="10">
        <f>NRG_EHG_E!U14+NRG_CM_E!U14+NRG_OIL_NG_E!U14+NRG_PF_E!U14+NRG_CO_E!U14+NRG_BKBPB_E!U14+NRG_GW_E!U14+NRG_BF_E!U14+NRG_PR_E!U14+NRG_NI_E!U14+NRG_CL_E!U14+NRG_LNG_E!U14+NRG_BIOG_E!U14+NRG_GTL_E!U14+NRG_CPP_E!U14+NRG_NSP_E!U14</f>
        <v>0</v>
      </c>
      <c r="V14" s="10">
        <f>NRG_EHG_E!V14+NRG_CM_E!V14+NRG_OIL_NG_E!V14+NRG_PF_E!V14+NRG_CO_E!V14+NRG_BKBPB_E!V14+NRG_GW_E!V14+NRG_BF_E!V14+NRG_PR_E!V14+NRG_NI_E!V14+NRG_CL_E!V14+NRG_LNG_E!V14+NRG_BIOG_E!V14+NRG_GTL_E!V14+NRG_CPP_E!V14+NRG_NSP_E!V14</f>
        <v>0</v>
      </c>
      <c r="W14" s="10">
        <f>NRG_EHG_E!W14+NRG_CM_E!W14+NRG_OIL_NG_E!W14+NRG_PF_E!W14+NRG_CO_E!W14+NRG_BKBPB_E!W14+NRG_GW_E!W14+NRG_BF_E!W14+NRG_PR_E!W14+NRG_NI_E!W14+NRG_CL_E!W14+NRG_LNG_E!W14+NRG_BIOG_E!W14+NRG_GTL_E!W14+NRG_CPP_E!W14+NRG_NSP_E!W14</f>
        <v>0</v>
      </c>
      <c r="X14" s="10">
        <f>NRG_EHG_E!X14+NRG_CM_E!X14+NRG_OIL_NG_E!X14+NRG_PF_E!X14+NRG_CO_E!X14+NRG_BKBPB_E!X14+NRG_GW_E!X14+NRG_BF_E!X14+NRG_PR_E!X14+NRG_NI_E!X14+NRG_CL_E!X14+NRG_LNG_E!X14+NRG_BIOG_E!X14+NRG_GTL_E!X14+NRG_CPP_E!X14+NRG_NSP_E!X14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NRG_EHG_E!C15+NRG_CM_E!C15+NRG_OIL_NG_E!C15+NRG_PF_E!C15+NRG_CO_E!C15+NRG_BKBPB_E!C15+NRG_GW_E!C15+NRG_BF_E!C15+NRG_PR_E!C15+NRG_NI_E!C15+NRG_CL_E!C15+NRG_LNG_E!C15+NRG_BIOG_E!C15+NRG_GTL_E!C15+NRG_CPP_E!C15+NRG_NSP_E!C15</f>
        <v>0</v>
      </c>
      <c r="D15" s="10">
        <f>NRG_EHG_E!D15+NRG_CM_E!D15+NRG_OIL_NG_E!D15+NRG_PF_E!D15+NRG_CO_E!D15+NRG_BKBPB_E!D15+NRG_GW_E!D15+NRG_BF_E!D15+NRG_PR_E!D15+NRG_NI_E!D15+NRG_CL_E!D15+NRG_LNG_E!D15+NRG_BIOG_E!D15+NRG_GTL_E!D15+NRG_CPP_E!D15+NRG_NSP_E!D15</f>
        <v>0</v>
      </c>
      <c r="E15" s="10">
        <f>NRG_EHG_E!E15+NRG_CM_E!E15+NRG_OIL_NG_E!E15+NRG_PF_E!E15+NRG_CO_E!E15+NRG_BKBPB_E!E15+NRG_GW_E!E15+NRG_BF_E!E15+NRG_PR_E!E15+NRG_NI_E!E15+NRG_CL_E!E15+NRG_LNG_E!E15+NRG_BIOG_E!E15+NRG_GTL_E!E15+NRG_CPP_E!E15+NRG_NSP_E!E15</f>
        <v>0</v>
      </c>
      <c r="F15" s="10">
        <f>NRG_EHG_E!F15+NRG_CM_E!F15+NRG_OIL_NG_E!F15+NRG_PF_E!F15+NRG_CO_E!F15+NRG_BKBPB_E!F15+NRG_GW_E!F15+NRG_BF_E!F15+NRG_PR_E!F15+NRG_NI_E!F15+NRG_CL_E!F15+NRG_LNG_E!F15+NRG_BIOG_E!F15+NRG_GTL_E!F15+NRG_CPP_E!F15+NRG_NSP_E!F15</f>
        <v>0</v>
      </c>
      <c r="G15" s="10">
        <f>NRG_EHG_E!G15+NRG_CM_E!G15+NRG_OIL_NG_E!G15+NRG_PF_E!G15+NRG_CO_E!G15+NRG_BKBPB_E!G15+NRG_GW_E!G15+NRG_BF_E!G15+NRG_PR_E!G15+NRG_NI_E!G15+NRG_CL_E!G15+NRG_LNG_E!G15+NRG_BIOG_E!G15+NRG_GTL_E!G15+NRG_CPP_E!G15+NRG_NSP_E!G15</f>
        <v>0</v>
      </c>
      <c r="H15" s="10">
        <f>NRG_EHG_E!H15+NRG_CM_E!H15+NRG_OIL_NG_E!H15+NRG_PF_E!H15+NRG_CO_E!H15+NRG_BKBPB_E!H15+NRG_GW_E!H15+NRG_BF_E!H15+NRG_PR_E!H15+NRG_NI_E!H15+NRG_CL_E!H15+NRG_LNG_E!H15+NRG_BIOG_E!H15+NRG_GTL_E!H15+NRG_CPP_E!H15+NRG_NSP_E!H15</f>
        <v>0</v>
      </c>
      <c r="I15" s="10">
        <f>NRG_EHG_E!I15+NRG_CM_E!I15+NRG_OIL_NG_E!I15+NRG_PF_E!I15+NRG_CO_E!I15+NRG_BKBPB_E!I15+NRG_GW_E!I15+NRG_BF_E!I15+NRG_PR_E!I15+NRG_NI_E!I15+NRG_CL_E!I15+NRG_LNG_E!I15+NRG_BIOG_E!I15+NRG_GTL_E!I15+NRG_CPP_E!I15+NRG_NSP_E!I15</f>
        <v>0</v>
      </c>
      <c r="J15" s="10">
        <f>NRG_EHG_E!J15+NRG_CM_E!J15+NRG_OIL_NG_E!J15+NRG_PF_E!J15+NRG_CO_E!J15+NRG_BKBPB_E!J15+NRG_GW_E!J15+NRG_BF_E!J15+NRG_PR_E!J15+NRG_NI_E!J15+NRG_CL_E!J15+NRG_LNG_E!J15+NRG_BIOG_E!J15+NRG_GTL_E!J15+NRG_CPP_E!J15+NRG_NSP_E!J15</f>
        <v>0</v>
      </c>
      <c r="K15" s="10">
        <f>NRG_EHG_E!K15+NRG_CM_E!K15+NRG_OIL_NG_E!K15+NRG_PF_E!K15+NRG_CO_E!K15+NRG_BKBPB_E!K15+NRG_GW_E!K15+NRG_BF_E!K15+NRG_PR_E!K15+NRG_NI_E!K15+NRG_CL_E!K15+NRG_LNG_E!K15+NRG_BIOG_E!K15+NRG_GTL_E!K15+NRG_CPP_E!K15+NRG_NSP_E!K15</f>
        <v>0</v>
      </c>
      <c r="L15" s="10">
        <f>NRG_EHG_E!L15+NRG_CM_E!L15+NRG_OIL_NG_E!L15+NRG_PF_E!L15+NRG_CO_E!L15+NRG_BKBPB_E!L15+NRG_GW_E!L15+NRG_BF_E!L15+NRG_PR_E!L15+NRG_NI_E!L15+NRG_CL_E!L15+NRG_LNG_E!L15+NRG_BIOG_E!L15+NRG_GTL_E!L15+NRG_CPP_E!L15+NRG_NSP_E!L15</f>
        <v>0</v>
      </c>
      <c r="M15" s="10">
        <f>NRG_EHG_E!M15+NRG_CM_E!M15+NRG_OIL_NG_E!M15+NRG_PF_E!M15+NRG_CO_E!M15+NRG_BKBPB_E!M15+NRG_GW_E!M15+NRG_BF_E!M15+NRG_PR_E!M15+NRG_NI_E!M15+NRG_CL_E!M15+NRG_LNG_E!M15+NRG_BIOG_E!M15+NRG_GTL_E!M15+NRG_CPP_E!M15+NRG_NSP_E!M15</f>
        <v>0</v>
      </c>
      <c r="N15" s="10">
        <f>NRG_EHG_E!N15+NRG_CM_E!N15+NRG_OIL_NG_E!N15+NRG_PF_E!N15+NRG_CO_E!N15+NRG_BKBPB_E!N15+NRG_GW_E!N15+NRG_BF_E!N15+NRG_PR_E!N15+NRG_NI_E!N15+NRG_CL_E!N15+NRG_LNG_E!N15+NRG_BIOG_E!N15+NRG_GTL_E!N15+NRG_CPP_E!N15+NRG_NSP_E!N15</f>
        <v>0</v>
      </c>
      <c r="O15" s="10">
        <f>NRG_EHG_E!O15+NRG_CM_E!O15+NRG_OIL_NG_E!O15+NRG_PF_E!O15+NRG_CO_E!O15+NRG_BKBPB_E!O15+NRG_GW_E!O15+NRG_BF_E!O15+NRG_PR_E!O15+NRG_NI_E!O15+NRG_CL_E!O15+NRG_LNG_E!O15+NRG_BIOG_E!O15+NRG_GTL_E!O15+NRG_CPP_E!O15+NRG_NSP_E!O15</f>
        <v>0</v>
      </c>
      <c r="P15" s="10">
        <f>NRG_EHG_E!P15+NRG_CM_E!P15+NRG_OIL_NG_E!P15+NRG_PF_E!P15+NRG_CO_E!P15+NRG_BKBPB_E!P15+NRG_GW_E!P15+NRG_BF_E!P15+NRG_PR_E!P15+NRG_NI_E!P15+NRG_CL_E!P15+NRG_LNG_E!P15+NRG_BIOG_E!P15+NRG_GTL_E!P15+NRG_CPP_E!P15+NRG_NSP_E!P15</f>
        <v>0</v>
      </c>
      <c r="Q15" s="10">
        <f>NRG_EHG_E!Q15+NRG_CM_E!Q15+NRG_OIL_NG_E!Q15+NRG_PF_E!Q15+NRG_CO_E!Q15+NRG_BKBPB_E!Q15+NRG_GW_E!Q15+NRG_BF_E!Q15+NRG_PR_E!Q15+NRG_NI_E!Q15+NRG_CL_E!Q15+NRG_LNG_E!Q15+NRG_BIOG_E!Q15+NRG_GTL_E!Q15+NRG_CPP_E!Q15+NRG_NSP_E!Q15</f>
        <v>0</v>
      </c>
      <c r="R15" s="10">
        <f>NRG_EHG_E!R15+NRG_CM_E!R15+NRG_OIL_NG_E!R15+NRG_PF_E!R15+NRG_CO_E!R15+NRG_BKBPB_E!R15+NRG_GW_E!R15+NRG_BF_E!R15+NRG_PR_E!R15+NRG_NI_E!R15+NRG_CL_E!R15+NRG_LNG_E!R15+NRG_BIOG_E!R15+NRG_GTL_E!R15+NRG_CPP_E!R15+NRG_NSP_E!R15</f>
        <v>0</v>
      </c>
      <c r="S15" s="10">
        <f>NRG_EHG_E!S15+NRG_CM_E!S15+NRG_OIL_NG_E!S15+NRG_PF_E!S15+NRG_CO_E!S15+NRG_BKBPB_E!S15+NRG_GW_E!S15+NRG_BF_E!S15+NRG_PR_E!S15+NRG_NI_E!S15+NRG_CL_E!S15+NRG_LNG_E!S15+NRG_BIOG_E!S15+NRG_GTL_E!S15+NRG_CPP_E!S15+NRG_NSP_E!S15</f>
        <v>0</v>
      </c>
      <c r="T15" s="10">
        <f>NRG_EHG_E!T15+NRG_CM_E!T15+NRG_OIL_NG_E!T15+NRG_PF_E!T15+NRG_CO_E!T15+NRG_BKBPB_E!T15+NRG_GW_E!T15+NRG_BF_E!T15+NRG_PR_E!T15+NRG_NI_E!T15+NRG_CL_E!T15+NRG_LNG_E!T15+NRG_BIOG_E!T15+NRG_GTL_E!T15+NRG_CPP_E!T15+NRG_NSP_E!T15</f>
        <v>0</v>
      </c>
      <c r="U15" s="10">
        <f>NRG_EHG_E!U15+NRG_CM_E!U15+NRG_OIL_NG_E!U15+NRG_PF_E!U15+NRG_CO_E!U15+NRG_BKBPB_E!U15+NRG_GW_E!U15+NRG_BF_E!U15+NRG_PR_E!U15+NRG_NI_E!U15+NRG_CL_E!U15+NRG_LNG_E!U15+NRG_BIOG_E!U15+NRG_GTL_E!U15+NRG_CPP_E!U15+NRG_NSP_E!U15</f>
        <v>0</v>
      </c>
      <c r="V15" s="10">
        <f>NRG_EHG_E!V15+NRG_CM_E!V15+NRG_OIL_NG_E!V15+NRG_PF_E!V15+NRG_CO_E!V15+NRG_BKBPB_E!V15+NRG_GW_E!V15+NRG_BF_E!V15+NRG_PR_E!V15+NRG_NI_E!V15+NRG_CL_E!V15+NRG_LNG_E!V15+NRG_BIOG_E!V15+NRG_GTL_E!V15+NRG_CPP_E!V15+NRG_NSP_E!V15</f>
        <v>0</v>
      </c>
      <c r="W15" s="10">
        <f>NRG_EHG_E!W15+NRG_CM_E!W15+NRG_OIL_NG_E!W15+NRG_PF_E!W15+NRG_CO_E!W15+NRG_BKBPB_E!W15+NRG_GW_E!W15+NRG_BF_E!W15+NRG_PR_E!W15+NRG_NI_E!W15+NRG_CL_E!W15+NRG_LNG_E!W15+NRG_BIOG_E!W15+NRG_GTL_E!W15+NRG_CPP_E!W15+NRG_NSP_E!W15</f>
        <v>0</v>
      </c>
      <c r="X15" s="10">
        <f>NRG_EHG_E!X15+NRG_CM_E!X15+NRG_OIL_NG_E!X15+NRG_PF_E!X15+NRG_CO_E!X15+NRG_BKBPB_E!X15+NRG_GW_E!X15+NRG_BF_E!X15+NRG_PR_E!X15+NRG_NI_E!X15+NRG_CL_E!X15+NRG_LNG_E!X15+NRG_BIOG_E!X15+NRG_GTL_E!X15+NRG_CPP_E!X15+NRG_NSP_E!X15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NRG_EHG_E!C16+NRG_CM_E!C16+NRG_OIL_NG_E!C16+NRG_PF_E!C16+NRG_CO_E!C16+NRG_BKBPB_E!C16+NRG_GW_E!C16+NRG_BF_E!C16+NRG_PR_E!C16+NRG_NI_E!C16+NRG_CL_E!C16+NRG_LNG_E!C16+NRG_BIOG_E!C16+NRG_GTL_E!C16+NRG_CPP_E!C16+NRG_NSP_E!C16</f>
        <v>0</v>
      </c>
      <c r="D16" s="10">
        <f>NRG_EHG_E!D16+NRG_CM_E!D16+NRG_OIL_NG_E!D16+NRG_PF_E!D16+NRG_CO_E!D16+NRG_BKBPB_E!D16+NRG_GW_E!D16+NRG_BF_E!D16+NRG_PR_E!D16+NRG_NI_E!D16+NRG_CL_E!D16+NRG_LNG_E!D16+NRG_BIOG_E!D16+NRG_GTL_E!D16+NRG_CPP_E!D16+NRG_NSP_E!D16</f>
        <v>0</v>
      </c>
      <c r="E16" s="10">
        <f>NRG_EHG_E!E16+NRG_CM_E!E16+NRG_OIL_NG_E!E16+NRG_PF_E!E16+NRG_CO_E!E16+NRG_BKBPB_E!E16+NRG_GW_E!E16+NRG_BF_E!E16+NRG_PR_E!E16+NRG_NI_E!E16+NRG_CL_E!E16+NRG_LNG_E!E16+NRG_BIOG_E!E16+NRG_GTL_E!E16+NRG_CPP_E!E16+NRG_NSP_E!E16</f>
        <v>0</v>
      </c>
      <c r="F16" s="10">
        <f>NRG_EHG_E!F16+NRG_CM_E!F16+NRG_OIL_NG_E!F16+NRG_PF_E!F16+NRG_CO_E!F16+NRG_BKBPB_E!F16+NRG_GW_E!F16+NRG_BF_E!F16+NRG_PR_E!F16+NRG_NI_E!F16+NRG_CL_E!F16+NRG_LNG_E!F16+NRG_BIOG_E!F16+NRG_GTL_E!F16+NRG_CPP_E!F16+NRG_NSP_E!F16</f>
        <v>0</v>
      </c>
      <c r="G16" s="10">
        <f>NRG_EHG_E!G16+NRG_CM_E!G16+NRG_OIL_NG_E!G16+NRG_PF_E!G16+NRG_CO_E!G16+NRG_BKBPB_E!G16+NRG_GW_E!G16+NRG_BF_E!G16+NRG_PR_E!G16+NRG_NI_E!G16+NRG_CL_E!G16+NRG_LNG_E!G16+NRG_BIOG_E!G16+NRG_GTL_E!G16+NRG_CPP_E!G16+NRG_NSP_E!G16</f>
        <v>0</v>
      </c>
      <c r="H16" s="10">
        <f>NRG_EHG_E!H16+NRG_CM_E!H16+NRG_OIL_NG_E!H16+NRG_PF_E!H16+NRG_CO_E!H16+NRG_BKBPB_E!H16+NRG_GW_E!H16+NRG_BF_E!H16+NRG_PR_E!H16+NRG_NI_E!H16+NRG_CL_E!H16+NRG_LNG_E!H16+NRG_BIOG_E!H16+NRG_GTL_E!H16+NRG_CPP_E!H16+NRG_NSP_E!H16</f>
        <v>0</v>
      </c>
      <c r="I16" s="10">
        <f>NRG_EHG_E!I16+NRG_CM_E!I16+NRG_OIL_NG_E!I16+NRG_PF_E!I16+NRG_CO_E!I16+NRG_BKBPB_E!I16+NRG_GW_E!I16+NRG_BF_E!I16+NRG_PR_E!I16+NRG_NI_E!I16+NRG_CL_E!I16+NRG_LNG_E!I16+NRG_BIOG_E!I16+NRG_GTL_E!I16+NRG_CPP_E!I16+NRG_NSP_E!I16</f>
        <v>0</v>
      </c>
      <c r="J16" s="10">
        <f>NRG_EHG_E!J16+NRG_CM_E!J16+NRG_OIL_NG_E!J16+NRG_PF_E!J16+NRG_CO_E!J16+NRG_BKBPB_E!J16+NRG_GW_E!J16+NRG_BF_E!J16+NRG_PR_E!J16+NRG_NI_E!J16+NRG_CL_E!J16+NRG_LNG_E!J16+NRG_BIOG_E!J16+NRG_GTL_E!J16+NRG_CPP_E!J16+NRG_NSP_E!J16</f>
        <v>0</v>
      </c>
      <c r="K16" s="10">
        <f>NRG_EHG_E!K16+NRG_CM_E!K16+NRG_OIL_NG_E!K16+NRG_PF_E!K16+NRG_CO_E!K16+NRG_BKBPB_E!K16+NRG_GW_E!K16+NRG_BF_E!K16+NRG_PR_E!K16+NRG_NI_E!K16+NRG_CL_E!K16+NRG_LNG_E!K16+NRG_BIOG_E!K16+NRG_GTL_E!K16+NRG_CPP_E!K16+NRG_NSP_E!K16</f>
        <v>0</v>
      </c>
      <c r="L16" s="10">
        <f>NRG_EHG_E!L16+NRG_CM_E!L16+NRG_OIL_NG_E!L16+NRG_PF_E!L16+NRG_CO_E!L16+NRG_BKBPB_E!L16+NRG_GW_E!L16+NRG_BF_E!L16+NRG_PR_E!L16+NRG_NI_E!L16+NRG_CL_E!L16+NRG_LNG_E!L16+NRG_BIOG_E!L16+NRG_GTL_E!L16+NRG_CPP_E!L16+NRG_NSP_E!L16</f>
        <v>0</v>
      </c>
      <c r="M16" s="10">
        <f>NRG_EHG_E!M16+NRG_CM_E!M16+NRG_OIL_NG_E!M16+NRG_PF_E!M16+NRG_CO_E!M16+NRG_BKBPB_E!M16+NRG_GW_E!M16+NRG_BF_E!M16+NRG_PR_E!M16+NRG_NI_E!M16+NRG_CL_E!M16+NRG_LNG_E!M16+NRG_BIOG_E!M16+NRG_GTL_E!M16+NRG_CPP_E!M16+NRG_NSP_E!M16</f>
        <v>0</v>
      </c>
      <c r="N16" s="10">
        <f>NRG_EHG_E!N16+NRG_CM_E!N16+NRG_OIL_NG_E!N16+NRG_PF_E!N16+NRG_CO_E!N16+NRG_BKBPB_E!N16+NRG_GW_E!N16+NRG_BF_E!N16+NRG_PR_E!N16+NRG_NI_E!N16+NRG_CL_E!N16+NRG_LNG_E!N16+NRG_BIOG_E!N16+NRG_GTL_E!N16+NRG_CPP_E!N16+NRG_NSP_E!N16</f>
        <v>0</v>
      </c>
      <c r="O16" s="10">
        <f>NRG_EHG_E!O16+NRG_CM_E!O16+NRG_OIL_NG_E!O16+NRG_PF_E!O16+NRG_CO_E!O16+NRG_BKBPB_E!O16+NRG_GW_E!O16+NRG_BF_E!O16+NRG_PR_E!O16+NRG_NI_E!O16+NRG_CL_E!O16+NRG_LNG_E!O16+NRG_BIOG_E!O16+NRG_GTL_E!O16+NRG_CPP_E!O16+NRG_NSP_E!O16</f>
        <v>0</v>
      </c>
      <c r="P16" s="10">
        <f>NRG_EHG_E!P16+NRG_CM_E!P16+NRG_OIL_NG_E!P16+NRG_PF_E!P16+NRG_CO_E!P16+NRG_BKBPB_E!P16+NRG_GW_E!P16+NRG_BF_E!P16+NRG_PR_E!P16+NRG_NI_E!P16+NRG_CL_E!P16+NRG_LNG_E!P16+NRG_BIOG_E!P16+NRG_GTL_E!P16+NRG_CPP_E!P16+NRG_NSP_E!P16</f>
        <v>0</v>
      </c>
      <c r="Q16" s="10">
        <f>NRG_EHG_E!Q16+NRG_CM_E!Q16+NRG_OIL_NG_E!Q16+NRG_PF_E!Q16+NRG_CO_E!Q16+NRG_BKBPB_E!Q16+NRG_GW_E!Q16+NRG_BF_E!Q16+NRG_PR_E!Q16+NRG_NI_E!Q16+NRG_CL_E!Q16+NRG_LNG_E!Q16+NRG_BIOG_E!Q16+NRG_GTL_E!Q16+NRG_CPP_E!Q16+NRG_NSP_E!Q16</f>
        <v>0</v>
      </c>
      <c r="R16" s="10">
        <f>NRG_EHG_E!R16+NRG_CM_E!R16+NRG_OIL_NG_E!R16+NRG_PF_E!R16+NRG_CO_E!R16+NRG_BKBPB_E!R16+NRG_GW_E!R16+NRG_BF_E!R16+NRG_PR_E!R16+NRG_NI_E!R16+NRG_CL_E!R16+NRG_LNG_E!R16+NRG_BIOG_E!R16+NRG_GTL_E!R16+NRG_CPP_E!R16+NRG_NSP_E!R16</f>
        <v>0</v>
      </c>
      <c r="S16" s="10">
        <f>NRG_EHG_E!S16+NRG_CM_E!S16+NRG_OIL_NG_E!S16+NRG_PF_E!S16+NRG_CO_E!S16+NRG_BKBPB_E!S16+NRG_GW_E!S16+NRG_BF_E!S16+NRG_PR_E!S16+NRG_NI_E!S16+NRG_CL_E!S16+NRG_LNG_E!S16+NRG_BIOG_E!S16+NRG_GTL_E!S16+NRG_CPP_E!S16+NRG_NSP_E!S16</f>
        <v>0</v>
      </c>
      <c r="T16" s="10">
        <f>NRG_EHG_E!T16+NRG_CM_E!T16+NRG_OIL_NG_E!T16+NRG_PF_E!T16+NRG_CO_E!T16+NRG_BKBPB_E!T16+NRG_GW_E!T16+NRG_BF_E!T16+NRG_PR_E!T16+NRG_NI_E!T16+NRG_CL_E!T16+NRG_LNG_E!T16+NRG_BIOG_E!T16+NRG_GTL_E!T16+NRG_CPP_E!T16+NRG_NSP_E!T16</f>
        <v>0</v>
      </c>
      <c r="U16" s="10">
        <f>NRG_EHG_E!U16+NRG_CM_E!U16+NRG_OIL_NG_E!U16+NRG_PF_E!U16+NRG_CO_E!U16+NRG_BKBPB_E!U16+NRG_GW_E!U16+NRG_BF_E!U16+NRG_PR_E!U16+NRG_NI_E!U16+NRG_CL_E!U16+NRG_LNG_E!U16+NRG_BIOG_E!U16+NRG_GTL_E!U16+NRG_CPP_E!U16+NRG_NSP_E!U16</f>
        <v>0</v>
      </c>
      <c r="V16" s="10">
        <f>NRG_EHG_E!V16+NRG_CM_E!V16+NRG_OIL_NG_E!V16+NRG_PF_E!V16+NRG_CO_E!V16+NRG_BKBPB_E!V16+NRG_GW_E!V16+NRG_BF_E!V16+NRG_PR_E!V16+NRG_NI_E!V16+NRG_CL_E!V16+NRG_LNG_E!V16+NRG_BIOG_E!V16+NRG_GTL_E!V16+NRG_CPP_E!V16+NRG_NSP_E!V16</f>
        <v>0</v>
      </c>
      <c r="W16" s="10">
        <f>NRG_EHG_E!W16+NRG_CM_E!W16+NRG_OIL_NG_E!W16+NRG_PF_E!W16+NRG_CO_E!W16+NRG_BKBPB_E!W16+NRG_GW_E!W16+NRG_BF_E!W16+NRG_PR_E!W16+NRG_NI_E!W16+NRG_CL_E!W16+NRG_LNG_E!W16+NRG_BIOG_E!W16+NRG_GTL_E!W16+NRG_CPP_E!W16+NRG_NSP_E!W16</f>
        <v>0</v>
      </c>
      <c r="X16" s="10">
        <f>NRG_EHG_E!X16+NRG_CM_E!X16+NRG_OIL_NG_E!X16+NRG_PF_E!X16+NRG_CO_E!X16+NRG_BKBPB_E!X16+NRG_GW_E!X16+NRG_BF_E!X16+NRG_PR_E!X16+NRG_NI_E!X16+NRG_CL_E!X16+NRG_LNG_E!X16+NRG_BIOG_E!X16+NRG_GTL_E!X16+NRG_CPP_E!X16+NRG_NSP_E!X16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24.29062768701634</v>
      </c>
      <c r="D17" s="37">
        <f t="shared" si="10"/>
        <v>4.4926913155631976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NRG_EHG_E!C18+NRG_CM_E!C18+NRG_OIL_NG_E!C18+NRG_PF_E!C18+NRG_CO_E!C18+NRG_BKBPB_E!C18+NRG_GW_E!C18+NRG_BF_E!C18+NRG_PR_E!C18+NRG_NI_E!C18+NRG_CL_E!C18+NRG_LNG_E!C18+NRG_BIOG_E!C18+NRG_GTL_E!C18+NRG_CPP_E!C18+NRG_NSP_E!C18</f>
        <v>0</v>
      </c>
      <c r="D18" s="10">
        <f>NRG_EHG_E!D18+NRG_CM_E!D18+NRG_OIL_NG_E!D18+NRG_PF_E!D18+NRG_CO_E!D18+NRG_BKBPB_E!D18+NRG_GW_E!D18+NRG_BF_E!D18+NRG_PR_E!D18+NRG_NI_E!D18+NRG_CL_E!D18+NRG_LNG_E!D18+NRG_BIOG_E!D18+NRG_GTL_E!D18+NRG_CPP_E!D18+NRG_NSP_E!D18</f>
        <v>0</v>
      </c>
      <c r="E18" s="10">
        <f>NRG_EHG_E!E18+NRG_CM_E!E18+NRG_OIL_NG_E!E18+NRG_PF_E!E18+NRG_CO_E!E18+NRG_BKBPB_E!E18+NRG_GW_E!E18+NRG_BF_E!E18+NRG_PR_E!E18+NRG_NI_E!E18+NRG_CL_E!E18+NRG_LNG_E!E18+NRG_BIOG_E!E18+NRG_GTL_E!E18+NRG_CPP_E!E18+NRG_NSP_E!E18</f>
        <v>0</v>
      </c>
      <c r="F18" s="10">
        <f>NRG_EHG_E!F18+NRG_CM_E!F18+NRG_OIL_NG_E!F18+NRG_PF_E!F18+NRG_CO_E!F18+NRG_BKBPB_E!F18+NRG_GW_E!F18+NRG_BF_E!F18+NRG_PR_E!F18+NRG_NI_E!F18+NRG_CL_E!F18+NRG_LNG_E!F18+NRG_BIOG_E!F18+NRG_GTL_E!F18+NRG_CPP_E!F18+NRG_NSP_E!F18</f>
        <v>0</v>
      </c>
      <c r="G18" s="10">
        <f>NRG_EHG_E!G18+NRG_CM_E!G18+NRG_OIL_NG_E!G18+NRG_PF_E!G18+NRG_CO_E!G18+NRG_BKBPB_E!G18+NRG_GW_E!G18+NRG_BF_E!G18+NRG_PR_E!G18+NRG_NI_E!G18+NRG_CL_E!G18+NRG_LNG_E!G18+NRG_BIOG_E!G18+NRG_GTL_E!G18+NRG_CPP_E!G18+NRG_NSP_E!G18</f>
        <v>0</v>
      </c>
      <c r="H18" s="10">
        <f>NRG_EHG_E!H18+NRG_CM_E!H18+NRG_OIL_NG_E!H18+NRG_PF_E!H18+NRG_CO_E!H18+NRG_BKBPB_E!H18+NRG_GW_E!H18+NRG_BF_E!H18+NRG_PR_E!H18+NRG_NI_E!H18+NRG_CL_E!H18+NRG_LNG_E!H18+NRG_BIOG_E!H18+NRG_GTL_E!H18+NRG_CPP_E!H18+NRG_NSP_E!H18</f>
        <v>0</v>
      </c>
      <c r="I18" s="10">
        <f>NRG_EHG_E!I18+NRG_CM_E!I18+NRG_OIL_NG_E!I18+NRG_PF_E!I18+NRG_CO_E!I18+NRG_BKBPB_E!I18+NRG_GW_E!I18+NRG_BF_E!I18+NRG_PR_E!I18+NRG_NI_E!I18+NRG_CL_E!I18+NRG_LNG_E!I18+NRG_BIOG_E!I18+NRG_GTL_E!I18+NRG_CPP_E!I18+NRG_NSP_E!I18</f>
        <v>0</v>
      </c>
      <c r="J18" s="10">
        <f>NRG_EHG_E!J18+NRG_CM_E!J18+NRG_OIL_NG_E!J18+NRG_PF_E!J18+NRG_CO_E!J18+NRG_BKBPB_E!J18+NRG_GW_E!J18+NRG_BF_E!J18+NRG_PR_E!J18+NRG_NI_E!J18+NRG_CL_E!J18+NRG_LNG_E!J18+NRG_BIOG_E!J18+NRG_GTL_E!J18+NRG_CPP_E!J18+NRG_NSP_E!J18</f>
        <v>0</v>
      </c>
      <c r="K18" s="10">
        <f>NRG_EHG_E!K18+NRG_CM_E!K18+NRG_OIL_NG_E!K18+NRG_PF_E!K18+NRG_CO_E!K18+NRG_BKBPB_E!K18+NRG_GW_E!K18+NRG_BF_E!K18+NRG_PR_E!K18+NRG_NI_E!K18+NRG_CL_E!K18+NRG_LNG_E!K18+NRG_BIOG_E!K18+NRG_GTL_E!K18+NRG_CPP_E!K18+NRG_NSP_E!K18</f>
        <v>0</v>
      </c>
      <c r="L18" s="10">
        <f>NRG_EHG_E!L18+NRG_CM_E!L18+NRG_OIL_NG_E!L18+NRG_PF_E!L18+NRG_CO_E!L18+NRG_BKBPB_E!L18+NRG_GW_E!L18+NRG_BF_E!L18+NRG_PR_E!L18+NRG_NI_E!L18+NRG_CL_E!L18+NRG_LNG_E!L18+NRG_BIOG_E!L18+NRG_GTL_E!L18+NRG_CPP_E!L18+NRG_NSP_E!L18</f>
        <v>0</v>
      </c>
      <c r="M18" s="10">
        <f>NRG_EHG_E!M18+NRG_CM_E!M18+NRG_OIL_NG_E!M18+NRG_PF_E!M18+NRG_CO_E!M18+NRG_BKBPB_E!M18+NRG_GW_E!M18+NRG_BF_E!M18+NRG_PR_E!M18+NRG_NI_E!M18+NRG_CL_E!M18+NRG_LNG_E!M18+NRG_BIOG_E!M18+NRG_GTL_E!M18+NRG_CPP_E!M18+NRG_NSP_E!M18</f>
        <v>0</v>
      </c>
      <c r="N18" s="10">
        <f>NRG_EHG_E!N18+NRG_CM_E!N18+NRG_OIL_NG_E!N18+NRG_PF_E!N18+NRG_CO_E!N18+NRG_BKBPB_E!N18+NRG_GW_E!N18+NRG_BF_E!N18+NRG_PR_E!N18+NRG_NI_E!N18+NRG_CL_E!N18+NRG_LNG_E!N18+NRG_BIOG_E!N18+NRG_GTL_E!N18+NRG_CPP_E!N18+NRG_NSP_E!N18</f>
        <v>0</v>
      </c>
      <c r="O18" s="10">
        <f>NRG_EHG_E!O18+NRG_CM_E!O18+NRG_OIL_NG_E!O18+NRG_PF_E!O18+NRG_CO_E!O18+NRG_BKBPB_E!O18+NRG_GW_E!O18+NRG_BF_E!O18+NRG_PR_E!O18+NRG_NI_E!O18+NRG_CL_E!O18+NRG_LNG_E!O18+NRG_BIOG_E!O18+NRG_GTL_E!O18+NRG_CPP_E!O18+NRG_NSP_E!O18</f>
        <v>0</v>
      </c>
      <c r="P18" s="10">
        <f>NRG_EHG_E!P18+NRG_CM_E!P18+NRG_OIL_NG_E!P18+NRG_PF_E!P18+NRG_CO_E!P18+NRG_BKBPB_E!P18+NRG_GW_E!P18+NRG_BF_E!P18+NRG_PR_E!P18+NRG_NI_E!P18+NRG_CL_E!P18+NRG_LNG_E!P18+NRG_BIOG_E!P18+NRG_GTL_E!P18+NRG_CPP_E!P18+NRG_NSP_E!P18</f>
        <v>0</v>
      </c>
      <c r="Q18" s="10">
        <f>NRG_EHG_E!Q18+NRG_CM_E!Q18+NRG_OIL_NG_E!Q18+NRG_PF_E!Q18+NRG_CO_E!Q18+NRG_BKBPB_E!Q18+NRG_GW_E!Q18+NRG_BF_E!Q18+NRG_PR_E!Q18+NRG_NI_E!Q18+NRG_CL_E!Q18+NRG_LNG_E!Q18+NRG_BIOG_E!Q18+NRG_GTL_E!Q18+NRG_CPP_E!Q18+NRG_NSP_E!Q18</f>
        <v>0</v>
      </c>
      <c r="R18" s="10">
        <f>NRG_EHG_E!R18+NRG_CM_E!R18+NRG_OIL_NG_E!R18+NRG_PF_E!R18+NRG_CO_E!R18+NRG_BKBPB_E!R18+NRG_GW_E!R18+NRG_BF_E!R18+NRG_PR_E!R18+NRG_NI_E!R18+NRG_CL_E!R18+NRG_LNG_E!R18+NRG_BIOG_E!R18+NRG_GTL_E!R18+NRG_CPP_E!R18+NRG_NSP_E!R18</f>
        <v>0</v>
      </c>
      <c r="S18" s="10">
        <f>NRG_EHG_E!S18+NRG_CM_E!S18+NRG_OIL_NG_E!S18+NRG_PF_E!S18+NRG_CO_E!S18+NRG_BKBPB_E!S18+NRG_GW_E!S18+NRG_BF_E!S18+NRG_PR_E!S18+NRG_NI_E!S18+NRG_CL_E!S18+NRG_LNG_E!S18+NRG_BIOG_E!S18+NRG_GTL_E!S18+NRG_CPP_E!S18+NRG_NSP_E!S18</f>
        <v>0</v>
      </c>
      <c r="T18" s="10">
        <f>NRG_EHG_E!T18+NRG_CM_E!T18+NRG_OIL_NG_E!T18+NRG_PF_E!T18+NRG_CO_E!T18+NRG_BKBPB_E!T18+NRG_GW_E!T18+NRG_BF_E!T18+NRG_PR_E!T18+NRG_NI_E!T18+NRG_CL_E!T18+NRG_LNG_E!T18+NRG_BIOG_E!T18+NRG_GTL_E!T18+NRG_CPP_E!T18+NRG_NSP_E!T18</f>
        <v>0</v>
      </c>
      <c r="U18" s="10">
        <f>NRG_EHG_E!U18+NRG_CM_E!U18+NRG_OIL_NG_E!U18+NRG_PF_E!U18+NRG_CO_E!U18+NRG_BKBPB_E!U18+NRG_GW_E!U18+NRG_BF_E!U18+NRG_PR_E!U18+NRG_NI_E!U18+NRG_CL_E!U18+NRG_LNG_E!U18+NRG_BIOG_E!U18+NRG_GTL_E!U18+NRG_CPP_E!U18+NRG_NSP_E!U18</f>
        <v>0</v>
      </c>
      <c r="V18" s="10">
        <f>NRG_EHG_E!V18+NRG_CM_E!V18+NRG_OIL_NG_E!V18+NRG_PF_E!V18+NRG_CO_E!V18+NRG_BKBPB_E!V18+NRG_GW_E!V18+NRG_BF_E!V18+NRG_PR_E!V18+NRG_NI_E!V18+NRG_CL_E!V18+NRG_LNG_E!V18+NRG_BIOG_E!V18+NRG_GTL_E!V18+NRG_CPP_E!V18+NRG_NSP_E!V18</f>
        <v>0</v>
      </c>
      <c r="W18" s="10">
        <f>NRG_EHG_E!W18+NRG_CM_E!W18+NRG_OIL_NG_E!W18+NRG_PF_E!W18+NRG_CO_E!W18+NRG_BKBPB_E!W18+NRG_GW_E!W18+NRG_BF_E!W18+NRG_PR_E!W18+NRG_NI_E!W18+NRG_CL_E!W18+NRG_LNG_E!W18+NRG_BIOG_E!W18+NRG_GTL_E!W18+NRG_CPP_E!W18+NRG_NSP_E!W18</f>
        <v>0</v>
      </c>
      <c r="X18" s="10">
        <f>NRG_EHG_E!X18+NRG_CM_E!X18+NRG_OIL_NG_E!X18+NRG_PF_E!X18+NRG_CO_E!X18+NRG_BKBPB_E!X18+NRG_GW_E!X18+NRG_BF_E!X18+NRG_PR_E!X18+NRG_NI_E!X18+NRG_CL_E!X18+NRG_LNG_E!X18+NRG_BIOG_E!X18+NRG_GTL_E!X18+NRG_CPP_E!X18+NRG_NSP_E!X18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NRG_EHG_E!C19+NRG_CM_E!C19+NRG_OIL_NG_E!C19+NRG_PF_E!C19+NRG_CO_E!C19+NRG_BKBPB_E!C19+NRG_GW_E!C19+NRG_BF_E!C19+NRG_PR_E!C19+NRG_NI_E!C19+NRG_CL_E!C19+NRG_LNG_E!C19+NRG_BIOG_E!C19+NRG_GTL_E!C19+NRG_CPP_E!C19+NRG_NSP_E!C19</f>
        <v>24.29062768701634</v>
      </c>
      <c r="D19" s="10">
        <f>NRG_EHG_E!D19+NRG_CM_E!D19+NRG_OIL_NG_E!D19+NRG_PF_E!D19+NRG_CO_E!D19+NRG_BKBPB_E!D19+NRG_GW_E!D19+NRG_BF_E!D19+NRG_PR_E!D19+NRG_NI_E!D19+NRG_CL_E!D19+NRG_LNG_E!D19+NRG_BIOG_E!D19+NRG_GTL_E!D19+NRG_CPP_E!D19+NRG_NSP_E!D19</f>
        <v>4.4926913155631976</v>
      </c>
      <c r="E19" s="10">
        <f>NRG_EHG_E!E19+NRG_CM_E!E19+NRG_OIL_NG_E!E19+NRG_PF_E!E19+NRG_CO_E!E19+NRG_BKBPB_E!E19+NRG_GW_E!E19+NRG_BF_E!E19+NRG_PR_E!E19+NRG_NI_E!E19+NRG_CL_E!E19+NRG_LNG_E!E19+NRG_BIOG_E!E19+NRG_GTL_E!E19+NRG_CPP_E!E19+NRG_NSP_E!E19</f>
        <v>0</v>
      </c>
      <c r="F19" s="10">
        <f>NRG_EHG_E!F19+NRG_CM_E!F19+NRG_OIL_NG_E!F19+NRG_PF_E!F19+NRG_CO_E!F19+NRG_BKBPB_E!F19+NRG_GW_E!F19+NRG_BF_E!F19+NRG_PR_E!F19+NRG_NI_E!F19+NRG_CL_E!F19+NRG_LNG_E!F19+NRG_BIOG_E!F19+NRG_GTL_E!F19+NRG_CPP_E!F19+NRG_NSP_E!F19</f>
        <v>0</v>
      </c>
      <c r="G19" s="10">
        <f>NRG_EHG_E!G19+NRG_CM_E!G19+NRG_OIL_NG_E!G19+NRG_PF_E!G19+NRG_CO_E!G19+NRG_BKBPB_E!G19+NRG_GW_E!G19+NRG_BF_E!G19+NRG_PR_E!G19+NRG_NI_E!G19+NRG_CL_E!G19+NRG_LNG_E!G19+NRG_BIOG_E!G19+NRG_GTL_E!G19+NRG_CPP_E!G19+NRG_NSP_E!G19</f>
        <v>0</v>
      </c>
      <c r="H19" s="10">
        <f>NRG_EHG_E!H19+NRG_CM_E!H19+NRG_OIL_NG_E!H19+NRG_PF_E!H19+NRG_CO_E!H19+NRG_BKBPB_E!H19+NRG_GW_E!H19+NRG_BF_E!H19+NRG_PR_E!H19+NRG_NI_E!H19+NRG_CL_E!H19+NRG_LNG_E!H19+NRG_BIOG_E!H19+NRG_GTL_E!H19+NRG_CPP_E!H19+NRG_NSP_E!H19</f>
        <v>0</v>
      </c>
      <c r="I19" s="10">
        <f>NRG_EHG_E!I19+NRG_CM_E!I19+NRG_OIL_NG_E!I19+NRG_PF_E!I19+NRG_CO_E!I19+NRG_BKBPB_E!I19+NRG_GW_E!I19+NRG_BF_E!I19+NRG_PR_E!I19+NRG_NI_E!I19+NRG_CL_E!I19+NRG_LNG_E!I19+NRG_BIOG_E!I19+NRG_GTL_E!I19+NRG_CPP_E!I19+NRG_NSP_E!I19</f>
        <v>0</v>
      </c>
      <c r="J19" s="10">
        <f>NRG_EHG_E!J19+NRG_CM_E!J19+NRG_OIL_NG_E!J19+NRG_PF_E!J19+NRG_CO_E!J19+NRG_BKBPB_E!J19+NRG_GW_E!J19+NRG_BF_E!J19+NRG_PR_E!J19+NRG_NI_E!J19+NRG_CL_E!J19+NRG_LNG_E!J19+NRG_BIOG_E!J19+NRG_GTL_E!J19+NRG_CPP_E!J19+NRG_NSP_E!J19</f>
        <v>0</v>
      </c>
      <c r="K19" s="10">
        <f>NRG_EHG_E!K19+NRG_CM_E!K19+NRG_OIL_NG_E!K19+NRG_PF_E!K19+NRG_CO_E!K19+NRG_BKBPB_E!K19+NRG_GW_E!K19+NRG_BF_E!K19+NRG_PR_E!K19+NRG_NI_E!K19+NRG_CL_E!K19+NRG_LNG_E!K19+NRG_BIOG_E!K19+NRG_GTL_E!K19+NRG_CPP_E!K19+NRG_NSP_E!K19</f>
        <v>0</v>
      </c>
      <c r="L19" s="10">
        <f>NRG_EHG_E!L19+NRG_CM_E!L19+NRG_OIL_NG_E!L19+NRG_PF_E!L19+NRG_CO_E!L19+NRG_BKBPB_E!L19+NRG_GW_E!L19+NRG_BF_E!L19+NRG_PR_E!L19+NRG_NI_E!L19+NRG_CL_E!L19+NRG_LNG_E!L19+NRG_BIOG_E!L19+NRG_GTL_E!L19+NRG_CPP_E!L19+NRG_NSP_E!L19</f>
        <v>0</v>
      </c>
      <c r="M19" s="10">
        <f>NRG_EHG_E!M19+NRG_CM_E!M19+NRG_OIL_NG_E!M19+NRG_PF_E!M19+NRG_CO_E!M19+NRG_BKBPB_E!M19+NRG_GW_E!M19+NRG_BF_E!M19+NRG_PR_E!M19+NRG_NI_E!M19+NRG_CL_E!M19+NRG_LNG_E!M19+NRG_BIOG_E!M19+NRG_GTL_E!M19+NRG_CPP_E!M19+NRG_NSP_E!M19</f>
        <v>0</v>
      </c>
      <c r="N19" s="10">
        <f>NRG_EHG_E!N19+NRG_CM_E!N19+NRG_OIL_NG_E!N19+NRG_PF_E!N19+NRG_CO_E!N19+NRG_BKBPB_E!N19+NRG_GW_E!N19+NRG_BF_E!N19+NRG_PR_E!N19+NRG_NI_E!N19+NRG_CL_E!N19+NRG_LNG_E!N19+NRG_BIOG_E!N19+NRG_GTL_E!N19+NRG_CPP_E!N19+NRG_NSP_E!N19</f>
        <v>0</v>
      </c>
      <c r="O19" s="10">
        <f>NRG_EHG_E!O19+NRG_CM_E!O19+NRG_OIL_NG_E!O19+NRG_PF_E!O19+NRG_CO_E!O19+NRG_BKBPB_E!O19+NRG_GW_E!O19+NRG_BF_E!O19+NRG_PR_E!O19+NRG_NI_E!O19+NRG_CL_E!O19+NRG_LNG_E!O19+NRG_BIOG_E!O19+NRG_GTL_E!O19+NRG_CPP_E!O19+NRG_NSP_E!O19</f>
        <v>0</v>
      </c>
      <c r="P19" s="10">
        <f>NRG_EHG_E!P19+NRG_CM_E!P19+NRG_OIL_NG_E!P19+NRG_PF_E!P19+NRG_CO_E!P19+NRG_BKBPB_E!P19+NRG_GW_E!P19+NRG_BF_E!P19+NRG_PR_E!P19+NRG_NI_E!P19+NRG_CL_E!P19+NRG_LNG_E!P19+NRG_BIOG_E!P19+NRG_GTL_E!P19+NRG_CPP_E!P19+NRG_NSP_E!P19</f>
        <v>0</v>
      </c>
      <c r="Q19" s="10">
        <f>NRG_EHG_E!Q19+NRG_CM_E!Q19+NRG_OIL_NG_E!Q19+NRG_PF_E!Q19+NRG_CO_E!Q19+NRG_BKBPB_E!Q19+NRG_GW_E!Q19+NRG_BF_E!Q19+NRG_PR_E!Q19+NRG_NI_E!Q19+NRG_CL_E!Q19+NRG_LNG_E!Q19+NRG_BIOG_E!Q19+NRG_GTL_E!Q19+NRG_CPP_E!Q19+NRG_NSP_E!Q19</f>
        <v>0</v>
      </c>
      <c r="R19" s="10">
        <f>NRG_EHG_E!R19+NRG_CM_E!R19+NRG_OIL_NG_E!R19+NRG_PF_E!R19+NRG_CO_E!R19+NRG_BKBPB_E!R19+NRG_GW_E!R19+NRG_BF_E!R19+NRG_PR_E!R19+NRG_NI_E!R19+NRG_CL_E!R19+NRG_LNG_E!R19+NRG_BIOG_E!R19+NRG_GTL_E!R19+NRG_CPP_E!R19+NRG_NSP_E!R19</f>
        <v>0</v>
      </c>
      <c r="S19" s="10">
        <f>NRG_EHG_E!S19+NRG_CM_E!S19+NRG_OIL_NG_E!S19+NRG_PF_E!S19+NRG_CO_E!S19+NRG_BKBPB_E!S19+NRG_GW_E!S19+NRG_BF_E!S19+NRG_PR_E!S19+NRG_NI_E!S19+NRG_CL_E!S19+NRG_LNG_E!S19+NRG_BIOG_E!S19+NRG_GTL_E!S19+NRG_CPP_E!S19+NRG_NSP_E!S19</f>
        <v>0</v>
      </c>
      <c r="T19" s="10">
        <f>NRG_EHG_E!T19+NRG_CM_E!T19+NRG_OIL_NG_E!T19+NRG_PF_E!T19+NRG_CO_E!T19+NRG_BKBPB_E!T19+NRG_GW_E!T19+NRG_BF_E!T19+NRG_PR_E!T19+NRG_NI_E!T19+NRG_CL_E!T19+NRG_LNG_E!T19+NRG_BIOG_E!T19+NRG_GTL_E!T19+NRG_CPP_E!T19+NRG_NSP_E!T19</f>
        <v>0</v>
      </c>
      <c r="U19" s="10">
        <f>NRG_EHG_E!U19+NRG_CM_E!U19+NRG_OIL_NG_E!U19+NRG_PF_E!U19+NRG_CO_E!U19+NRG_BKBPB_E!U19+NRG_GW_E!U19+NRG_BF_E!U19+NRG_PR_E!U19+NRG_NI_E!U19+NRG_CL_E!U19+NRG_LNG_E!U19+NRG_BIOG_E!U19+NRG_GTL_E!U19+NRG_CPP_E!U19+NRG_NSP_E!U19</f>
        <v>0</v>
      </c>
      <c r="V19" s="10">
        <f>NRG_EHG_E!V19+NRG_CM_E!V19+NRG_OIL_NG_E!V19+NRG_PF_E!V19+NRG_CO_E!V19+NRG_BKBPB_E!V19+NRG_GW_E!V19+NRG_BF_E!V19+NRG_PR_E!V19+NRG_NI_E!V19+NRG_CL_E!V19+NRG_LNG_E!V19+NRG_BIOG_E!V19+NRG_GTL_E!V19+NRG_CPP_E!V19+NRG_NSP_E!V19</f>
        <v>0</v>
      </c>
      <c r="W19" s="10">
        <f>NRG_EHG_E!W19+NRG_CM_E!W19+NRG_OIL_NG_E!W19+NRG_PF_E!W19+NRG_CO_E!W19+NRG_BKBPB_E!W19+NRG_GW_E!W19+NRG_BF_E!W19+NRG_PR_E!W19+NRG_NI_E!W19+NRG_CL_E!W19+NRG_LNG_E!W19+NRG_BIOG_E!W19+NRG_GTL_E!W19+NRG_CPP_E!W19+NRG_NSP_E!W19</f>
        <v>0</v>
      </c>
      <c r="X19" s="10">
        <f>NRG_EHG_E!X19+NRG_CM_E!X19+NRG_OIL_NG_E!X19+NRG_PF_E!X19+NRG_CO_E!X19+NRG_BKBPB_E!X19+NRG_GW_E!X19+NRG_BF_E!X19+NRG_PR_E!X19+NRG_NI_E!X19+NRG_CL_E!X19+NRG_LNG_E!X19+NRG_BIOG_E!X19+NRG_GTL_E!X19+NRG_CPP_E!X19+NRG_NSP_E!X19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NRG_EHG_E!C20+NRG_CM_E!C20+NRG_OIL_NG_E!C20+NRG_PF_E!C20+NRG_CO_E!C20+NRG_BKBPB_E!C20+NRG_GW_E!C20+NRG_BF_E!C20+NRG_PR_E!C20+NRG_NI_E!C20+NRG_CL_E!C20+NRG_LNG_E!C20+NRG_BIOG_E!C20+NRG_GTL_E!C20+NRG_CPP_E!C20+NRG_NSP_E!C20</f>
        <v>0</v>
      </c>
      <c r="D20" s="10">
        <f>NRG_EHG_E!D20+NRG_CM_E!D20+NRG_OIL_NG_E!D20+NRG_PF_E!D20+NRG_CO_E!D20+NRG_BKBPB_E!D20+NRG_GW_E!D20+NRG_BF_E!D20+NRG_PR_E!D20+NRG_NI_E!D20+NRG_CL_E!D20+NRG_LNG_E!D20+NRG_BIOG_E!D20+NRG_GTL_E!D20+NRG_CPP_E!D20+NRG_NSP_E!D20</f>
        <v>0</v>
      </c>
      <c r="E20" s="10">
        <f>NRG_EHG_E!E20+NRG_CM_E!E20+NRG_OIL_NG_E!E20+NRG_PF_E!E20+NRG_CO_E!E20+NRG_BKBPB_E!E20+NRG_GW_E!E20+NRG_BF_E!E20+NRG_PR_E!E20+NRG_NI_E!E20+NRG_CL_E!E20+NRG_LNG_E!E20+NRG_BIOG_E!E20+NRG_GTL_E!E20+NRG_CPP_E!E20+NRG_NSP_E!E20</f>
        <v>0</v>
      </c>
      <c r="F20" s="10">
        <f>NRG_EHG_E!F20+NRG_CM_E!F20+NRG_OIL_NG_E!F20+NRG_PF_E!F20+NRG_CO_E!F20+NRG_BKBPB_E!F20+NRG_GW_E!F20+NRG_BF_E!F20+NRG_PR_E!F20+NRG_NI_E!F20+NRG_CL_E!F20+NRG_LNG_E!F20+NRG_BIOG_E!F20+NRG_GTL_E!F20+NRG_CPP_E!F20+NRG_NSP_E!F20</f>
        <v>0</v>
      </c>
      <c r="G20" s="10">
        <f>NRG_EHG_E!G20+NRG_CM_E!G20+NRG_OIL_NG_E!G20+NRG_PF_E!G20+NRG_CO_E!G20+NRG_BKBPB_E!G20+NRG_GW_E!G20+NRG_BF_E!G20+NRG_PR_E!G20+NRG_NI_E!G20+NRG_CL_E!G20+NRG_LNG_E!G20+NRG_BIOG_E!G20+NRG_GTL_E!G20+NRG_CPP_E!G20+NRG_NSP_E!G20</f>
        <v>0</v>
      </c>
      <c r="H20" s="10">
        <f>NRG_EHG_E!H20+NRG_CM_E!H20+NRG_OIL_NG_E!H20+NRG_PF_E!H20+NRG_CO_E!H20+NRG_BKBPB_E!H20+NRG_GW_E!H20+NRG_BF_E!H20+NRG_PR_E!H20+NRG_NI_E!H20+NRG_CL_E!H20+NRG_LNG_E!H20+NRG_BIOG_E!H20+NRG_GTL_E!H20+NRG_CPP_E!H20+NRG_NSP_E!H20</f>
        <v>0</v>
      </c>
      <c r="I20" s="10">
        <f>NRG_EHG_E!I20+NRG_CM_E!I20+NRG_OIL_NG_E!I20+NRG_PF_E!I20+NRG_CO_E!I20+NRG_BKBPB_E!I20+NRG_GW_E!I20+NRG_BF_E!I20+NRG_PR_E!I20+NRG_NI_E!I20+NRG_CL_E!I20+NRG_LNG_E!I20+NRG_BIOG_E!I20+NRG_GTL_E!I20+NRG_CPP_E!I20+NRG_NSP_E!I20</f>
        <v>0</v>
      </c>
      <c r="J20" s="10">
        <f>NRG_EHG_E!J20+NRG_CM_E!J20+NRG_OIL_NG_E!J20+NRG_PF_E!J20+NRG_CO_E!J20+NRG_BKBPB_E!J20+NRG_GW_E!J20+NRG_BF_E!J20+NRG_PR_E!J20+NRG_NI_E!J20+NRG_CL_E!J20+NRG_LNG_E!J20+NRG_BIOG_E!J20+NRG_GTL_E!J20+NRG_CPP_E!J20+NRG_NSP_E!J20</f>
        <v>0</v>
      </c>
      <c r="K20" s="10">
        <f>NRG_EHG_E!K20+NRG_CM_E!K20+NRG_OIL_NG_E!K20+NRG_PF_E!K20+NRG_CO_E!K20+NRG_BKBPB_E!K20+NRG_GW_E!K20+NRG_BF_E!K20+NRG_PR_E!K20+NRG_NI_E!K20+NRG_CL_E!K20+NRG_LNG_E!K20+NRG_BIOG_E!K20+NRG_GTL_E!K20+NRG_CPP_E!K20+NRG_NSP_E!K20</f>
        <v>0</v>
      </c>
      <c r="L20" s="10">
        <f>NRG_EHG_E!L20+NRG_CM_E!L20+NRG_OIL_NG_E!L20+NRG_PF_E!L20+NRG_CO_E!L20+NRG_BKBPB_E!L20+NRG_GW_E!L20+NRG_BF_E!L20+NRG_PR_E!L20+NRG_NI_E!L20+NRG_CL_E!L20+NRG_LNG_E!L20+NRG_BIOG_E!L20+NRG_GTL_E!L20+NRG_CPP_E!L20+NRG_NSP_E!L20</f>
        <v>0</v>
      </c>
      <c r="M20" s="10">
        <f>NRG_EHG_E!M20+NRG_CM_E!M20+NRG_OIL_NG_E!M20+NRG_PF_E!M20+NRG_CO_E!M20+NRG_BKBPB_E!M20+NRG_GW_E!M20+NRG_BF_E!M20+NRG_PR_E!M20+NRG_NI_E!M20+NRG_CL_E!M20+NRG_LNG_E!M20+NRG_BIOG_E!M20+NRG_GTL_E!M20+NRG_CPP_E!M20+NRG_NSP_E!M20</f>
        <v>0</v>
      </c>
      <c r="N20" s="10">
        <f>NRG_EHG_E!N20+NRG_CM_E!N20+NRG_OIL_NG_E!N20+NRG_PF_E!N20+NRG_CO_E!N20+NRG_BKBPB_E!N20+NRG_GW_E!N20+NRG_BF_E!N20+NRG_PR_E!N20+NRG_NI_E!N20+NRG_CL_E!N20+NRG_LNG_E!N20+NRG_BIOG_E!N20+NRG_GTL_E!N20+NRG_CPP_E!N20+NRG_NSP_E!N20</f>
        <v>0</v>
      </c>
      <c r="O20" s="10">
        <f>NRG_EHG_E!O20+NRG_CM_E!O20+NRG_OIL_NG_E!O20+NRG_PF_E!O20+NRG_CO_E!O20+NRG_BKBPB_E!O20+NRG_GW_E!O20+NRG_BF_E!O20+NRG_PR_E!O20+NRG_NI_E!O20+NRG_CL_E!O20+NRG_LNG_E!O20+NRG_BIOG_E!O20+NRG_GTL_E!O20+NRG_CPP_E!O20+NRG_NSP_E!O20</f>
        <v>0</v>
      </c>
      <c r="P20" s="10">
        <f>NRG_EHG_E!P20+NRG_CM_E!P20+NRG_OIL_NG_E!P20+NRG_PF_E!P20+NRG_CO_E!P20+NRG_BKBPB_E!P20+NRG_GW_E!P20+NRG_BF_E!P20+NRG_PR_E!P20+NRG_NI_E!P20+NRG_CL_E!P20+NRG_LNG_E!P20+NRG_BIOG_E!P20+NRG_GTL_E!P20+NRG_CPP_E!P20+NRG_NSP_E!P20</f>
        <v>0</v>
      </c>
      <c r="Q20" s="10">
        <f>NRG_EHG_E!Q20+NRG_CM_E!Q20+NRG_OIL_NG_E!Q20+NRG_PF_E!Q20+NRG_CO_E!Q20+NRG_BKBPB_E!Q20+NRG_GW_E!Q20+NRG_BF_E!Q20+NRG_PR_E!Q20+NRG_NI_E!Q20+NRG_CL_E!Q20+NRG_LNG_E!Q20+NRG_BIOG_E!Q20+NRG_GTL_E!Q20+NRG_CPP_E!Q20+NRG_NSP_E!Q20</f>
        <v>0</v>
      </c>
      <c r="R20" s="10">
        <f>NRG_EHG_E!R20+NRG_CM_E!R20+NRG_OIL_NG_E!R20+NRG_PF_E!R20+NRG_CO_E!R20+NRG_BKBPB_E!R20+NRG_GW_E!R20+NRG_BF_E!R20+NRG_PR_E!R20+NRG_NI_E!R20+NRG_CL_E!R20+NRG_LNG_E!R20+NRG_BIOG_E!R20+NRG_GTL_E!R20+NRG_CPP_E!R20+NRG_NSP_E!R20</f>
        <v>0</v>
      </c>
      <c r="S20" s="10">
        <f>NRG_EHG_E!S20+NRG_CM_E!S20+NRG_OIL_NG_E!S20+NRG_PF_E!S20+NRG_CO_E!S20+NRG_BKBPB_E!S20+NRG_GW_E!S20+NRG_BF_E!S20+NRG_PR_E!S20+NRG_NI_E!S20+NRG_CL_E!S20+NRG_LNG_E!S20+NRG_BIOG_E!S20+NRG_GTL_E!S20+NRG_CPP_E!S20+NRG_NSP_E!S20</f>
        <v>0</v>
      </c>
      <c r="T20" s="10">
        <f>NRG_EHG_E!T20+NRG_CM_E!T20+NRG_OIL_NG_E!T20+NRG_PF_E!T20+NRG_CO_E!T20+NRG_BKBPB_E!T20+NRG_GW_E!T20+NRG_BF_E!T20+NRG_PR_E!T20+NRG_NI_E!T20+NRG_CL_E!T20+NRG_LNG_E!T20+NRG_BIOG_E!T20+NRG_GTL_E!T20+NRG_CPP_E!T20+NRG_NSP_E!T20</f>
        <v>0</v>
      </c>
      <c r="U20" s="10">
        <f>NRG_EHG_E!U20+NRG_CM_E!U20+NRG_OIL_NG_E!U20+NRG_PF_E!U20+NRG_CO_E!U20+NRG_BKBPB_E!U20+NRG_GW_E!U20+NRG_BF_E!U20+NRG_PR_E!U20+NRG_NI_E!U20+NRG_CL_E!U20+NRG_LNG_E!U20+NRG_BIOG_E!U20+NRG_GTL_E!U20+NRG_CPP_E!U20+NRG_NSP_E!U20</f>
        <v>0</v>
      </c>
      <c r="V20" s="10">
        <f>NRG_EHG_E!V20+NRG_CM_E!V20+NRG_OIL_NG_E!V20+NRG_PF_E!V20+NRG_CO_E!V20+NRG_BKBPB_E!V20+NRG_GW_E!V20+NRG_BF_E!V20+NRG_PR_E!V20+NRG_NI_E!V20+NRG_CL_E!V20+NRG_LNG_E!V20+NRG_BIOG_E!V20+NRG_GTL_E!V20+NRG_CPP_E!V20+NRG_NSP_E!V20</f>
        <v>0</v>
      </c>
      <c r="W20" s="10">
        <f>NRG_EHG_E!W20+NRG_CM_E!W20+NRG_OIL_NG_E!W20+NRG_PF_E!W20+NRG_CO_E!W20+NRG_BKBPB_E!W20+NRG_GW_E!W20+NRG_BF_E!W20+NRG_PR_E!W20+NRG_NI_E!W20+NRG_CL_E!W20+NRG_LNG_E!W20+NRG_BIOG_E!W20+NRG_GTL_E!W20+NRG_CPP_E!W20+NRG_NSP_E!W20</f>
        <v>0</v>
      </c>
      <c r="X20" s="10">
        <f>NRG_EHG_E!X20+NRG_CM_E!X20+NRG_OIL_NG_E!X20+NRG_PF_E!X20+NRG_CO_E!X20+NRG_BKBPB_E!X20+NRG_GW_E!X20+NRG_BF_E!X20+NRG_PR_E!X20+NRG_NI_E!X20+NRG_CL_E!X20+NRG_LNG_E!X20+NRG_BIOG_E!X20+NRG_GTL_E!X20+NRG_CPP_E!X20+NRG_NSP_E!X20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NRG_EHG_E!C21+NRG_CM_E!C21+NRG_OIL_NG_E!C21+NRG_PF_E!C21+NRG_CO_E!C21+NRG_BKBPB_E!C21+NRG_GW_E!C21+NRG_BF_E!C21+NRG_PR_E!C21+NRG_NI_E!C21+NRG_CL_E!C21+NRG_LNG_E!C21+NRG_BIOG_E!C21+NRG_GTL_E!C21+NRG_CPP_E!C21+NRG_NSP_E!C21</f>
        <v>0</v>
      </c>
      <c r="D21" s="10">
        <f>NRG_EHG_E!D21+NRG_CM_E!D21+NRG_OIL_NG_E!D21+NRG_PF_E!D21+NRG_CO_E!D21+NRG_BKBPB_E!D21+NRG_GW_E!D21+NRG_BF_E!D21+NRG_PR_E!D21+NRG_NI_E!D21+NRG_CL_E!D21+NRG_LNG_E!D21+NRG_BIOG_E!D21+NRG_GTL_E!D21+NRG_CPP_E!D21+NRG_NSP_E!D21</f>
        <v>0</v>
      </c>
      <c r="E21" s="10">
        <f>NRG_EHG_E!E21+NRG_CM_E!E21+NRG_OIL_NG_E!E21+NRG_PF_E!E21+NRG_CO_E!E21+NRG_BKBPB_E!E21+NRG_GW_E!E21+NRG_BF_E!E21+NRG_PR_E!E21+NRG_NI_E!E21+NRG_CL_E!E21+NRG_LNG_E!E21+NRG_BIOG_E!E21+NRG_GTL_E!E21+NRG_CPP_E!E21+NRG_NSP_E!E21</f>
        <v>0</v>
      </c>
      <c r="F21" s="10">
        <f>NRG_EHG_E!F21+NRG_CM_E!F21+NRG_OIL_NG_E!F21+NRG_PF_E!F21+NRG_CO_E!F21+NRG_BKBPB_E!F21+NRG_GW_E!F21+NRG_BF_E!F21+NRG_PR_E!F21+NRG_NI_E!F21+NRG_CL_E!F21+NRG_LNG_E!F21+NRG_BIOG_E!F21+NRG_GTL_E!F21+NRG_CPP_E!F21+NRG_NSP_E!F21</f>
        <v>0</v>
      </c>
      <c r="G21" s="10">
        <f>NRG_EHG_E!G21+NRG_CM_E!G21+NRG_OIL_NG_E!G21+NRG_PF_E!G21+NRG_CO_E!G21+NRG_BKBPB_E!G21+NRG_GW_E!G21+NRG_BF_E!G21+NRG_PR_E!G21+NRG_NI_E!G21+NRG_CL_E!G21+NRG_LNG_E!G21+NRG_BIOG_E!G21+NRG_GTL_E!G21+NRG_CPP_E!G21+NRG_NSP_E!G21</f>
        <v>0</v>
      </c>
      <c r="H21" s="10">
        <f>NRG_EHG_E!H21+NRG_CM_E!H21+NRG_OIL_NG_E!H21+NRG_PF_E!H21+NRG_CO_E!H21+NRG_BKBPB_E!H21+NRG_GW_E!H21+NRG_BF_E!H21+NRG_PR_E!H21+NRG_NI_E!H21+NRG_CL_E!H21+NRG_LNG_E!H21+NRG_BIOG_E!H21+NRG_GTL_E!H21+NRG_CPP_E!H21+NRG_NSP_E!H21</f>
        <v>0</v>
      </c>
      <c r="I21" s="10">
        <f>NRG_EHG_E!I21+NRG_CM_E!I21+NRG_OIL_NG_E!I21+NRG_PF_E!I21+NRG_CO_E!I21+NRG_BKBPB_E!I21+NRG_GW_E!I21+NRG_BF_E!I21+NRG_PR_E!I21+NRG_NI_E!I21+NRG_CL_E!I21+NRG_LNG_E!I21+NRG_BIOG_E!I21+NRG_GTL_E!I21+NRG_CPP_E!I21+NRG_NSP_E!I21</f>
        <v>0</v>
      </c>
      <c r="J21" s="10">
        <f>NRG_EHG_E!J21+NRG_CM_E!J21+NRG_OIL_NG_E!J21+NRG_PF_E!J21+NRG_CO_E!J21+NRG_BKBPB_E!J21+NRG_GW_E!J21+NRG_BF_E!J21+NRG_PR_E!J21+NRG_NI_E!J21+NRG_CL_E!J21+NRG_LNG_E!J21+NRG_BIOG_E!J21+NRG_GTL_E!J21+NRG_CPP_E!J21+NRG_NSP_E!J21</f>
        <v>0</v>
      </c>
      <c r="K21" s="10">
        <f>NRG_EHG_E!K21+NRG_CM_E!K21+NRG_OIL_NG_E!K21+NRG_PF_E!K21+NRG_CO_E!K21+NRG_BKBPB_E!K21+NRG_GW_E!K21+NRG_BF_E!K21+NRG_PR_E!K21+NRG_NI_E!K21+NRG_CL_E!K21+NRG_LNG_E!K21+NRG_BIOG_E!K21+NRG_GTL_E!K21+NRG_CPP_E!K21+NRG_NSP_E!K21</f>
        <v>0</v>
      </c>
      <c r="L21" s="10">
        <f>NRG_EHG_E!L21+NRG_CM_E!L21+NRG_OIL_NG_E!L21+NRG_PF_E!L21+NRG_CO_E!L21+NRG_BKBPB_E!L21+NRG_GW_E!L21+NRG_BF_E!L21+NRG_PR_E!L21+NRG_NI_E!L21+NRG_CL_E!L21+NRG_LNG_E!L21+NRG_BIOG_E!L21+NRG_GTL_E!L21+NRG_CPP_E!L21+NRG_NSP_E!L21</f>
        <v>0</v>
      </c>
      <c r="M21" s="10">
        <f>NRG_EHG_E!M21+NRG_CM_E!M21+NRG_OIL_NG_E!M21+NRG_PF_E!M21+NRG_CO_E!M21+NRG_BKBPB_E!M21+NRG_GW_E!M21+NRG_BF_E!M21+NRG_PR_E!M21+NRG_NI_E!M21+NRG_CL_E!M21+NRG_LNG_E!M21+NRG_BIOG_E!M21+NRG_GTL_E!M21+NRG_CPP_E!M21+NRG_NSP_E!M21</f>
        <v>0</v>
      </c>
      <c r="N21" s="10">
        <f>NRG_EHG_E!N21+NRG_CM_E!N21+NRG_OIL_NG_E!N21+NRG_PF_E!N21+NRG_CO_E!N21+NRG_BKBPB_E!N21+NRG_GW_E!N21+NRG_BF_E!N21+NRG_PR_E!N21+NRG_NI_E!N21+NRG_CL_E!N21+NRG_LNG_E!N21+NRG_BIOG_E!N21+NRG_GTL_E!N21+NRG_CPP_E!N21+NRG_NSP_E!N21</f>
        <v>0</v>
      </c>
      <c r="O21" s="10">
        <f>NRG_EHG_E!O21+NRG_CM_E!O21+NRG_OIL_NG_E!O21+NRG_PF_E!O21+NRG_CO_E!O21+NRG_BKBPB_E!O21+NRG_GW_E!O21+NRG_BF_E!O21+NRG_PR_E!O21+NRG_NI_E!O21+NRG_CL_E!O21+NRG_LNG_E!O21+NRG_BIOG_E!O21+NRG_GTL_E!O21+NRG_CPP_E!O21+NRG_NSP_E!O21</f>
        <v>0</v>
      </c>
      <c r="P21" s="10">
        <f>NRG_EHG_E!P21+NRG_CM_E!P21+NRG_OIL_NG_E!P21+NRG_PF_E!P21+NRG_CO_E!P21+NRG_BKBPB_E!P21+NRG_GW_E!P21+NRG_BF_E!P21+NRG_PR_E!P21+NRG_NI_E!P21+NRG_CL_E!P21+NRG_LNG_E!P21+NRG_BIOG_E!P21+NRG_GTL_E!P21+NRG_CPP_E!P21+NRG_NSP_E!P21</f>
        <v>0</v>
      </c>
      <c r="Q21" s="10">
        <f>NRG_EHG_E!Q21+NRG_CM_E!Q21+NRG_OIL_NG_E!Q21+NRG_PF_E!Q21+NRG_CO_E!Q21+NRG_BKBPB_E!Q21+NRG_GW_E!Q21+NRG_BF_E!Q21+NRG_PR_E!Q21+NRG_NI_E!Q21+NRG_CL_E!Q21+NRG_LNG_E!Q21+NRG_BIOG_E!Q21+NRG_GTL_E!Q21+NRG_CPP_E!Q21+NRG_NSP_E!Q21</f>
        <v>0</v>
      </c>
      <c r="R21" s="10">
        <f>NRG_EHG_E!R21+NRG_CM_E!R21+NRG_OIL_NG_E!R21+NRG_PF_E!R21+NRG_CO_E!R21+NRG_BKBPB_E!R21+NRG_GW_E!R21+NRG_BF_E!R21+NRG_PR_E!R21+NRG_NI_E!R21+NRG_CL_E!R21+NRG_LNG_E!R21+NRG_BIOG_E!R21+NRG_GTL_E!R21+NRG_CPP_E!R21+NRG_NSP_E!R21</f>
        <v>0</v>
      </c>
      <c r="S21" s="10">
        <f>NRG_EHG_E!S21+NRG_CM_E!S21+NRG_OIL_NG_E!S21+NRG_PF_E!S21+NRG_CO_E!S21+NRG_BKBPB_E!S21+NRG_GW_E!S21+NRG_BF_E!S21+NRG_PR_E!S21+NRG_NI_E!S21+NRG_CL_E!S21+NRG_LNG_E!S21+NRG_BIOG_E!S21+NRG_GTL_E!S21+NRG_CPP_E!S21+NRG_NSP_E!S21</f>
        <v>0</v>
      </c>
      <c r="T21" s="10">
        <f>NRG_EHG_E!T21+NRG_CM_E!T21+NRG_OIL_NG_E!T21+NRG_PF_E!T21+NRG_CO_E!T21+NRG_BKBPB_E!T21+NRG_GW_E!T21+NRG_BF_E!T21+NRG_PR_E!T21+NRG_NI_E!T21+NRG_CL_E!T21+NRG_LNG_E!T21+NRG_BIOG_E!T21+NRG_GTL_E!T21+NRG_CPP_E!T21+NRG_NSP_E!T21</f>
        <v>0</v>
      </c>
      <c r="U21" s="10">
        <f>NRG_EHG_E!U21+NRG_CM_E!U21+NRG_OIL_NG_E!U21+NRG_PF_E!U21+NRG_CO_E!U21+NRG_BKBPB_E!U21+NRG_GW_E!U21+NRG_BF_E!U21+NRG_PR_E!U21+NRG_NI_E!U21+NRG_CL_E!U21+NRG_LNG_E!U21+NRG_BIOG_E!U21+NRG_GTL_E!U21+NRG_CPP_E!U21+NRG_NSP_E!U21</f>
        <v>0</v>
      </c>
      <c r="V21" s="10">
        <f>NRG_EHG_E!V21+NRG_CM_E!V21+NRG_OIL_NG_E!V21+NRG_PF_E!V21+NRG_CO_E!V21+NRG_BKBPB_E!V21+NRG_GW_E!V21+NRG_BF_E!V21+NRG_PR_E!V21+NRG_NI_E!V21+NRG_CL_E!V21+NRG_LNG_E!V21+NRG_BIOG_E!V21+NRG_GTL_E!V21+NRG_CPP_E!V21+NRG_NSP_E!V21</f>
        <v>0</v>
      </c>
      <c r="W21" s="10">
        <f>NRG_EHG_E!W21+NRG_CM_E!W21+NRG_OIL_NG_E!W21+NRG_PF_E!W21+NRG_CO_E!W21+NRG_BKBPB_E!W21+NRG_GW_E!W21+NRG_BF_E!W21+NRG_PR_E!W21+NRG_NI_E!W21+NRG_CL_E!W21+NRG_LNG_E!W21+NRG_BIOG_E!W21+NRG_GTL_E!W21+NRG_CPP_E!W21+NRG_NSP_E!W21</f>
        <v>0</v>
      </c>
      <c r="X21" s="10">
        <f>NRG_EHG_E!X21+NRG_CM_E!X21+NRG_OIL_NG_E!X21+NRG_PF_E!X21+NRG_CO_E!X21+NRG_BKBPB_E!X21+NRG_GW_E!X21+NRG_BF_E!X21+NRG_PR_E!X21+NRG_NI_E!X21+NRG_CL_E!X21+NRG_LNG_E!X21+NRG_BIOG_E!X21+NRG_GTL_E!X21+NRG_CPP_E!X21+NRG_NSP_E!X21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NRG_EHG_E!C23+NRG_CM_E!C23+NRG_OIL_NG_E!C23+NRG_PF_E!C23+NRG_CO_E!C23+NRG_BKBPB_E!C23+NRG_GW_E!C23+NRG_BF_E!C23+NRG_PR_E!C23+NRG_NI_E!C23+NRG_CL_E!C23+NRG_LNG_E!C23+NRG_BIOG_E!C23+NRG_GTL_E!C23+NRG_CPP_E!C23+NRG_NSP_E!C23</f>
        <v>0</v>
      </c>
      <c r="D23" s="10">
        <f>NRG_EHG_E!D23+NRG_CM_E!D23+NRG_OIL_NG_E!D23+NRG_PF_E!D23+NRG_CO_E!D23+NRG_BKBPB_E!D23+NRG_GW_E!D23+NRG_BF_E!D23+NRG_PR_E!D23+NRG_NI_E!D23+NRG_CL_E!D23+NRG_LNG_E!D23+NRG_BIOG_E!D23+NRG_GTL_E!D23+NRG_CPP_E!D23+NRG_NSP_E!D23</f>
        <v>0</v>
      </c>
      <c r="E23" s="10">
        <f>NRG_EHG_E!E23+NRG_CM_E!E23+NRG_OIL_NG_E!E23+NRG_PF_E!E23+NRG_CO_E!E23+NRG_BKBPB_E!E23+NRG_GW_E!E23+NRG_BF_E!E23+NRG_PR_E!E23+NRG_NI_E!E23+NRG_CL_E!E23+NRG_LNG_E!E23+NRG_BIOG_E!E23+NRG_GTL_E!E23+NRG_CPP_E!E23+NRG_NSP_E!E23</f>
        <v>0</v>
      </c>
      <c r="F23" s="10">
        <f>NRG_EHG_E!F23+NRG_CM_E!F23+NRG_OIL_NG_E!F23+NRG_PF_E!F23+NRG_CO_E!F23+NRG_BKBPB_E!F23+NRG_GW_E!F23+NRG_BF_E!F23+NRG_PR_E!F23+NRG_NI_E!F23+NRG_CL_E!F23+NRG_LNG_E!F23+NRG_BIOG_E!F23+NRG_GTL_E!F23+NRG_CPP_E!F23+NRG_NSP_E!F23</f>
        <v>0</v>
      </c>
      <c r="G23" s="10">
        <f>NRG_EHG_E!G23+NRG_CM_E!G23+NRG_OIL_NG_E!G23+NRG_PF_E!G23+NRG_CO_E!G23+NRG_BKBPB_E!G23+NRG_GW_E!G23+NRG_BF_E!G23+NRG_PR_E!G23+NRG_NI_E!G23+NRG_CL_E!G23+NRG_LNG_E!G23+NRG_BIOG_E!G23+NRG_GTL_E!G23+NRG_CPP_E!G23+NRG_NSP_E!G23</f>
        <v>0</v>
      </c>
      <c r="H23" s="10">
        <f>NRG_EHG_E!H23+NRG_CM_E!H23+NRG_OIL_NG_E!H23+NRG_PF_E!H23+NRG_CO_E!H23+NRG_BKBPB_E!H23+NRG_GW_E!H23+NRG_BF_E!H23+NRG_PR_E!H23+NRG_NI_E!H23+NRG_CL_E!H23+NRG_LNG_E!H23+NRG_BIOG_E!H23+NRG_GTL_E!H23+NRG_CPP_E!H23+NRG_NSP_E!H23</f>
        <v>0</v>
      </c>
      <c r="I23" s="10">
        <f>NRG_EHG_E!I23+NRG_CM_E!I23+NRG_OIL_NG_E!I23+NRG_PF_E!I23+NRG_CO_E!I23+NRG_BKBPB_E!I23+NRG_GW_E!I23+NRG_BF_E!I23+NRG_PR_E!I23+NRG_NI_E!I23+NRG_CL_E!I23+NRG_LNG_E!I23+NRG_BIOG_E!I23+NRG_GTL_E!I23+NRG_CPP_E!I23+NRG_NSP_E!I23</f>
        <v>0</v>
      </c>
      <c r="J23" s="10">
        <f>NRG_EHG_E!J23+NRG_CM_E!J23+NRG_OIL_NG_E!J23+NRG_PF_E!J23+NRG_CO_E!J23+NRG_BKBPB_E!J23+NRG_GW_E!J23+NRG_BF_E!J23+NRG_PR_E!J23+NRG_NI_E!J23+NRG_CL_E!J23+NRG_LNG_E!J23+NRG_BIOG_E!J23+NRG_GTL_E!J23+NRG_CPP_E!J23+NRG_NSP_E!J23</f>
        <v>0</v>
      </c>
      <c r="K23" s="10">
        <f>NRG_EHG_E!K23+NRG_CM_E!K23+NRG_OIL_NG_E!K23+NRG_PF_E!K23+NRG_CO_E!K23+NRG_BKBPB_E!K23+NRG_GW_E!K23+NRG_BF_E!K23+NRG_PR_E!K23+NRG_NI_E!K23+NRG_CL_E!K23+NRG_LNG_E!K23+NRG_BIOG_E!K23+NRG_GTL_E!K23+NRG_CPP_E!K23+NRG_NSP_E!K23</f>
        <v>0</v>
      </c>
      <c r="L23" s="10">
        <f>NRG_EHG_E!L23+NRG_CM_E!L23+NRG_OIL_NG_E!L23+NRG_PF_E!L23+NRG_CO_E!L23+NRG_BKBPB_E!L23+NRG_GW_E!L23+NRG_BF_E!L23+NRG_PR_E!L23+NRG_NI_E!L23+NRG_CL_E!L23+NRG_LNG_E!L23+NRG_BIOG_E!L23+NRG_GTL_E!L23+NRG_CPP_E!L23+NRG_NSP_E!L23</f>
        <v>0</v>
      </c>
      <c r="M23" s="10">
        <f>NRG_EHG_E!M23+NRG_CM_E!M23+NRG_OIL_NG_E!M23+NRG_PF_E!M23+NRG_CO_E!M23+NRG_BKBPB_E!M23+NRG_GW_E!M23+NRG_BF_E!M23+NRG_PR_E!M23+NRG_NI_E!M23+NRG_CL_E!M23+NRG_LNG_E!M23+NRG_BIOG_E!M23+NRG_GTL_E!M23+NRG_CPP_E!M23+NRG_NSP_E!M23</f>
        <v>0</v>
      </c>
      <c r="N23" s="10">
        <f>NRG_EHG_E!N23+NRG_CM_E!N23+NRG_OIL_NG_E!N23+NRG_PF_E!N23+NRG_CO_E!N23+NRG_BKBPB_E!N23+NRG_GW_E!N23+NRG_BF_E!N23+NRG_PR_E!N23+NRG_NI_E!N23+NRG_CL_E!N23+NRG_LNG_E!N23+NRG_BIOG_E!N23+NRG_GTL_E!N23+NRG_CPP_E!N23+NRG_NSP_E!N23</f>
        <v>0</v>
      </c>
      <c r="O23" s="10">
        <f>NRG_EHG_E!O23+NRG_CM_E!O23+NRG_OIL_NG_E!O23+NRG_PF_E!O23+NRG_CO_E!O23+NRG_BKBPB_E!O23+NRG_GW_E!O23+NRG_BF_E!O23+NRG_PR_E!O23+NRG_NI_E!O23+NRG_CL_E!O23+NRG_LNG_E!O23+NRG_BIOG_E!O23+NRG_GTL_E!O23+NRG_CPP_E!O23+NRG_NSP_E!O23</f>
        <v>0</v>
      </c>
      <c r="P23" s="10">
        <f>NRG_EHG_E!P23+NRG_CM_E!P23+NRG_OIL_NG_E!P23+NRG_PF_E!P23+NRG_CO_E!P23+NRG_BKBPB_E!P23+NRG_GW_E!P23+NRG_BF_E!P23+NRG_PR_E!P23+NRG_NI_E!P23+NRG_CL_E!P23+NRG_LNG_E!P23+NRG_BIOG_E!P23+NRG_GTL_E!P23+NRG_CPP_E!P23+NRG_NSP_E!P23</f>
        <v>0</v>
      </c>
      <c r="Q23" s="10">
        <f>NRG_EHG_E!Q23+NRG_CM_E!Q23+NRG_OIL_NG_E!Q23+NRG_PF_E!Q23+NRG_CO_E!Q23+NRG_BKBPB_E!Q23+NRG_GW_E!Q23+NRG_BF_E!Q23+NRG_PR_E!Q23+NRG_NI_E!Q23+NRG_CL_E!Q23+NRG_LNG_E!Q23+NRG_BIOG_E!Q23+NRG_GTL_E!Q23+NRG_CPP_E!Q23+NRG_NSP_E!Q23</f>
        <v>0</v>
      </c>
      <c r="R23" s="10">
        <f>NRG_EHG_E!R23+NRG_CM_E!R23+NRG_OIL_NG_E!R23+NRG_PF_E!R23+NRG_CO_E!R23+NRG_BKBPB_E!R23+NRG_GW_E!R23+NRG_BF_E!R23+NRG_PR_E!R23+NRG_NI_E!R23+NRG_CL_E!R23+NRG_LNG_E!R23+NRG_BIOG_E!R23+NRG_GTL_E!R23+NRG_CPP_E!R23+NRG_NSP_E!R23</f>
        <v>0</v>
      </c>
      <c r="S23" s="10">
        <f>NRG_EHG_E!S23+NRG_CM_E!S23+NRG_OIL_NG_E!S23+NRG_PF_E!S23+NRG_CO_E!S23+NRG_BKBPB_E!S23+NRG_GW_E!S23+NRG_BF_E!S23+NRG_PR_E!S23+NRG_NI_E!S23+NRG_CL_E!S23+NRG_LNG_E!S23+NRG_BIOG_E!S23+NRG_GTL_E!S23+NRG_CPP_E!S23+NRG_NSP_E!S23</f>
        <v>0</v>
      </c>
      <c r="T23" s="10">
        <f>NRG_EHG_E!T23+NRG_CM_E!T23+NRG_OIL_NG_E!T23+NRG_PF_E!T23+NRG_CO_E!T23+NRG_BKBPB_E!T23+NRG_GW_E!T23+NRG_BF_E!T23+NRG_PR_E!T23+NRG_NI_E!T23+NRG_CL_E!T23+NRG_LNG_E!T23+NRG_BIOG_E!T23+NRG_GTL_E!T23+NRG_CPP_E!T23+NRG_NSP_E!T23</f>
        <v>0</v>
      </c>
      <c r="U23" s="10">
        <f>NRG_EHG_E!U23+NRG_CM_E!U23+NRG_OIL_NG_E!U23+NRG_PF_E!U23+NRG_CO_E!U23+NRG_BKBPB_E!U23+NRG_GW_E!U23+NRG_BF_E!U23+NRG_PR_E!U23+NRG_NI_E!U23+NRG_CL_E!U23+NRG_LNG_E!U23+NRG_BIOG_E!U23+NRG_GTL_E!U23+NRG_CPP_E!U23+NRG_NSP_E!U23</f>
        <v>0</v>
      </c>
      <c r="V23" s="10">
        <f>NRG_EHG_E!V23+NRG_CM_E!V23+NRG_OIL_NG_E!V23+NRG_PF_E!V23+NRG_CO_E!V23+NRG_BKBPB_E!V23+NRG_GW_E!V23+NRG_BF_E!V23+NRG_PR_E!V23+NRG_NI_E!V23+NRG_CL_E!V23+NRG_LNG_E!V23+NRG_BIOG_E!V23+NRG_GTL_E!V23+NRG_CPP_E!V23+NRG_NSP_E!V23</f>
        <v>0</v>
      </c>
      <c r="W23" s="10">
        <f>NRG_EHG_E!W23+NRG_CM_E!W23+NRG_OIL_NG_E!W23+NRG_PF_E!W23+NRG_CO_E!W23+NRG_BKBPB_E!W23+NRG_GW_E!W23+NRG_BF_E!W23+NRG_PR_E!W23+NRG_NI_E!W23+NRG_CL_E!W23+NRG_LNG_E!W23+NRG_BIOG_E!W23+NRG_GTL_E!W23+NRG_CPP_E!W23+NRG_NSP_E!W23</f>
        <v>0</v>
      </c>
      <c r="X23" s="10">
        <f>NRG_EHG_E!X23+NRG_CM_E!X23+NRG_OIL_NG_E!X23+NRG_PF_E!X23+NRG_CO_E!X23+NRG_BKBPB_E!X23+NRG_GW_E!X23+NRG_BF_E!X23+NRG_PR_E!X23+NRG_NI_E!X23+NRG_CL_E!X23+NRG_LNG_E!X23+NRG_BIOG_E!X23+NRG_GTL_E!X23+NRG_CPP_E!X23+NRG_NSP_E!X23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NRG_EHG_E!C24+NRG_CM_E!C24+NRG_OIL_NG_E!C24+NRG_PF_E!C24+NRG_CO_E!C24+NRG_BKBPB_E!C24+NRG_GW_E!C24+NRG_BF_E!C24+NRG_PR_E!C24+NRG_NI_E!C24+NRG_CL_E!C24+NRG_LNG_E!C24+NRG_BIOG_E!C24+NRG_GTL_E!C24+NRG_CPP_E!C24+NRG_NSP_E!C24</f>
        <v>0</v>
      </c>
      <c r="D24" s="10">
        <f>NRG_EHG_E!D24+NRG_CM_E!D24+NRG_OIL_NG_E!D24+NRG_PF_E!D24+NRG_CO_E!D24+NRG_BKBPB_E!D24+NRG_GW_E!D24+NRG_BF_E!D24+NRG_PR_E!D24+NRG_NI_E!D24+NRG_CL_E!D24+NRG_LNG_E!D24+NRG_BIOG_E!D24+NRG_GTL_E!D24+NRG_CPP_E!D24+NRG_NSP_E!D24</f>
        <v>0</v>
      </c>
      <c r="E24" s="10">
        <f>NRG_EHG_E!E24+NRG_CM_E!E24+NRG_OIL_NG_E!E24+NRG_PF_E!E24+NRG_CO_E!E24+NRG_BKBPB_E!E24+NRG_GW_E!E24+NRG_BF_E!E24+NRG_PR_E!E24+NRG_NI_E!E24+NRG_CL_E!E24+NRG_LNG_E!E24+NRG_BIOG_E!E24+NRG_GTL_E!E24+NRG_CPP_E!E24+NRG_NSP_E!E24</f>
        <v>0</v>
      </c>
      <c r="F24" s="10">
        <f>NRG_EHG_E!F24+NRG_CM_E!F24+NRG_OIL_NG_E!F24+NRG_PF_E!F24+NRG_CO_E!F24+NRG_BKBPB_E!F24+NRG_GW_E!F24+NRG_BF_E!F24+NRG_PR_E!F24+NRG_NI_E!F24+NRG_CL_E!F24+NRG_LNG_E!F24+NRG_BIOG_E!F24+NRG_GTL_E!F24+NRG_CPP_E!F24+NRG_NSP_E!F24</f>
        <v>0</v>
      </c>
      <c r="G24" s="10">
        <f>NRG_EHG_E!G24+NRG_CM_E!G24+NRG_OIL_NG_E!G24+NRG_PF_E!G24+NRG_CO_E!G24+NRG_BKBPB_E!G24+NRG_GW_E!G24+NRG_BF_E!G24+NRG_PR_E!G24+NRG_NI_E!G24+NRG_CL_E!G24+NRG_LNG_E!G24+NRG_BIOG_E!G24+NRG_GTL_E!G24+NRG_CPP_E!G24+NRG_NSP_E!G24</f>
        <v>0</v>
      </c>
      <c r="H24" s="10">
        <f>NRG_EHG_E!H24+NRG_CM_E!H24+NRG_OIL_NG_E!H24+NRG_PF_E!H24+NRG_CO_E!H24+NRG_BKBPB_E!H24+NRG_GW_E!H24+NRG_BF_E!H24+NRG_PR_E!H24+NRG_NI_E!H24+NRG_CL_E!H24+NRG_LNG_E!H24+NRG_BIOG_E!H24+NRG_GTL_E!H24+NRG_CPP_E!H24+NRG_NSP_E!H24</f>
        <v>0</v>
      </c>
      <c r="I24" s="10">
        <f>NRG_EHG_E!I24+NRG_CM_E!I24+NRG_OIL_NG_E!I24+NRG_PF_E!I24+NRG_CO_E!I24+NRG_BKBPB_E!I24+NRG_GW_E!I24+NRG_BF_E!I24+NRG_PR_E!I24+NRG_NI_E!I24+NRG_CL_E!I24+NRG_LNG_E!I24+NRG_BIOG_E!I24+NRG_GTL_E!I24+NRG_CPP_E!I24+NRG_NSP_E!I24</f>
        <v>0</v>
      </c>
      <c r="J24" s="10">
        <f>NRG_EHG_E!J24+NRG_CM_E!J24+NRG_OIL_NG_E!J24+NRG_PF_E!J24+NRG_CO_E!J24+NRG_BKBPB_E!J24+NRG_GW_E!J24+NRG_BF_E!J24+NRG_PR_E!J24+NRG_NI_E!J24+NRG_CL_E!J24+NRG_LNG_E!J24+NRG_BIOG_E!J24+NRG_GTL_E!J24+NRG_CPP_E!J24+NRG_NSP_E!J24</f>
        <v>0</v>
      </c>
      <c r="K24" s="10">
        <f>NRG_EHG_E!K24+NRG_CM_E!K24+NRG_OIL_NG_E!K24+NRG_PF_E!K24+NRG_CO_E!K24+NRG_BKBPB_E!K24+NRG_GW_E!K24+NRG_BF_E!K24+NRG_PR_E!K24+NRG_NI_E!K24+NRG_CL_E!K24+NRG_LNG_E!K24+NRG_BIOG_E!K24+NRG_GTL_E!K24+NRG_CPP_E!K24+NRG_NSP_E!K24</f>
        <v>0</v>
      </c>
      <c r="L24" s="10">
        <f>NRG_EHG_E!L24+NRG_CM_E!L24+NRG_OIL_NG_E!L24+NRG_PF_E!L24+NRG_CO_E!L24+NRG_BKBPB_E!L24+NRG_GW_E!L24+NRG_BF_E!L24+NRG_PR_E!L24+NRG_NI_E!L24+NRG_CL_E!L24+NRG_LNG_E!L24+NRG_BIOG_E!L24+NRG_GTL_E!L24+NRG_CPP_E!L24+NRG_NSP_E!L24</f>
        <v>0</v>
      </c>
      <c r="M24" s="10">
        <f>NRG_EHG_E!M24+NRG_CM_E!M24+NRG_OIL_NG_E!M24+NRG_PF_E!M24+NRG_CO_E!M24+NRG_BKBPB_E!M24+NRG_GW_E!M24+NRG_BF_E!M24+NRG_PR_E!M24+NRG_NI_E!M24+NRG_CL_E!M24+NRG_LNG_E!M24+NRG_BIOG_E!M24+NRG_GTL_E!M24+NRG_CPP_E!M24+NRG_NSP_E!M24</f>
        <v>0</v>
      </c>
      <c r="N24" s="10">
        <f>NRG_EHG_E!N24+NRG_CM_E!N24+NRG_OIL_NG_E!N24+NRG_PF_E!N24+NRG_CO_E!N24+NRG_BKBPB_E!N24+NRG_GW_E!N24+NRG_BF_E!N24+NRG_PR_E!N24+NRG_NI_E!N24+NRG_CL_E!N24+NRG_LNG_E!N24+NRG_BIOG_E!N24+NRG_GTL_E!N24+NRG_CPP_E!N24+NRG_NSP_E!N24</f>
        <v>0</v>
      </c>
      <c r="O24" s="10">
        <f>NRG_EHG_E!O24+NRG_CM_E!O24+NRG_OIL_NG_E!O24+NRG_PF_E!O24+NRG_CO_E!O24+NRG_BKBPB_E!O24+NRG_GW_E!O24+NRG_BF_E!O24+NRG_PR_E!O24+NRG_NI_E!O24+NRG_CL_E!O24+NRG_LNG_E!O24+NRG_BIOG_E!O24+NRG_GTL_E!O24+NRG_CPP_E!O24+NRG_NSP_E!O24</f>
        <v>0</v>
      </c>
      <c r="P24" s="10">
        <f>NRG_EHG_E!P24+NRG_CM_E!P24+NRG_OIL_NG_E!P24+NRG_PF_E!P24+NRG_CO_E!P24+NRG_BKBPB_E!P24+NRG_GW_E!P24+NRG_BF_E!P24+NRG_PR_E!P24+NRG_NI_E!P24+NRG_CL_E!P24+NRG_LNG_E!P24+NRG_BIOG_E!P24+NRG_GTL_E!P24+NRG_CPP_E!P24+NRG_NSP_E!P24</f>
        <v>0</v>
      </c>
      <c r="Q24" s="10">
        <f>NRG_EHG_E!Q24+NRG_CM_E!Q24+NRG_OIL_NG_E!Q24+NRG_PF_E!Q24+NRG_CO_E!Q24+NRG_BKBPB_E!Q24+NRG_GW_E!Q24+NRG_BF_E!Q24+NRG_PR_E!Q24+NRG_NI_E!Q24+NRG_CL_E!Q24+NRG_LNG_E!Q24+NRG_BIOG_E!Q24+NRG_GTL_E!Q24+NRG_CPP_E!Q24+NRG_NSP_E!Q24</f>
        <v>0</v>
      </c>
      <c r="R24" s="10">
        <f>NRG_EHG_E!R24+NRG_CM_E!R24+NRG_OIL_NG_E!R24+NRG_PF_E!R24+NRG_CO_E!R24+NRG_BKBPB_E!R24+NRG_GW_E!R24+NRG_BF_E!R24+NRG_PR_E!R24+NRG_NI_E!R24+NRG_CL_E!R24+NRG_LNG_E!R24+NRG_BIOG_E!R24+NRG_GTL_E!R24+NRG_CPP_E!R24+NRG_NSP_E!R24</f>
        <v>0</v>
      </c>
      <c r="S24" s="10">
        <f>NRG_EHG_E!S24+NRG_CM_E!S24+NRG_OIL_NG_E!S24+NRG_PF_E!S24+NRG_CO_E!S24+NRG_BKBPB_E!S24+NRG_GW_E!S24+NRG_BF_E!S24+NRG_PR_E!S24+NRG_NI_E!S24+NRG_CL_E!S24+NRG_LNG_E!S24+NRG_BIOG_E!S24+NRG_GTL_E!S24+NRG_CPP_E!S24+NRG_NSP_E!S24</f>
        <v>0</v>
      </c>
      <c r="T24" s="10">
        <f>NRG_EHG_E!T24+NRG_CM_E!T24+NRG_OIL_NG_E!T24+NRG_PF_E!T24+NRG_CO_E!T24+NRG_BKBPB_E!T24+NRG_GW_E!T24+NRG_BF_E!T24+NRG_PR_E!T24+NRG_NI_E!T24+NRG_CL_E!T24+NRG_LNG_E!T24+NRG_BIOG_E!T24+NRG_GTL_E!T24+NRG_CPP_E!T24+NRG_NSP_E!T24</f>
        <v>0</v>
      </c>
      <c r="U24" s="10">
        <f>NRG_EHG_E!U24+NRG_CM_E!U24+NRG_OIL_NG_E!U24+NRG_PF_E!U24+NRG_CO_E!U24+NRG_BKBPB_E!U24+NRG_GW_E!U24+NRG_BF_E!U24+NRG_PR_E!U24+NRG_NI_E!U24+NRG_CL_E!U24+NRG_LNG_E!U24+NRG_BIOG_E!U24+NRG_GTL_E!U24+NRG_CPP_E!U24+NRG_NSP_E!U24</f>
        <v>0</v>
      </c>
      <c r="V24" s="10">
        <f>NRG_EHG_E!V24+NRG_CM_E!V24+NRG_OIL_NG_E!V24+NRG_PF_E!V24+NRG_CO_E!V24+NRG_BKBPB_E!V24+NRG_GW_E!V24+NRG_BF_E!V24+NRG_PR_E!V24+NRG_NI_E!V24+NRG_CL_E!V24+NRG_LNG_E!V24+NRG_BIOG_E!V24+NRG_GTL_E!V24+NRG_CPP_E!V24+NRG_NSP_E!V24</f>
        <v>0</v>
      </c>
      <c r="W24" s="10">
        <f>NRG_EHG_E!W24+NRG_CM_E!W24+NRG_OIL_NG_E!W24+NRG_PF_E!W24+NRG_CO_E!W24+NRG_BKBPB_E!W24+NRG_GW_E!W24+NRG_BF_E!W24+NRG_PR_E!W24+NRG_NI_E!W24+NRG_CL_E!W24+NRG_LNG_E!W24+NRG_BIOG_E!W24+NRG_GTL_E!W24+NRG_CPP_E!W24+NRG_NSP_E!W24</f>
        <v>0</v>
      </c>
      <c r="X24" s="10">
        <f>NRG_EHG_E!X24+NRG_CM_E!X24+NRG_OIL_NG_E!X24+NRG_PF_E!X24+NRG_CO_E!X24+NRG_BKBPB_E!X24+NRG_GW_E!X24+NRG_BF_E!X24+NRG_PR_E!X24+NRG_NI_E!X24+NRG_CL_E!X24+NRG_LNG_E!X24+NRG_BIOG_E!X24+NRG_GTL_E!X24+NRG_CPP_E!X24+NRG_NSP_E!X24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NRG_EHG_E!C25+NRG_CM_E!C25+NRG_OIL_NG_E!C25+NRG_PF_E!C25+NRG_CO_E!C25+NRG_BKBPB_E!C25+NRG_GW_E!C25+NRG_BF_E!C25+NRG_PR_E!C25+NRG_NI_E!C25+NRG_CL_E!C25+NRG_LNG_E!C25+NRG_BIOG_E!C25+NRG_GTL_E!C25+NRG_CPP_E!C25+NRG_NSP_E!C25</f>
        <v>0</v>
      </c>
      <c r="D25" s="37">
        <f>NRG_EHG_E!D25+NRG_CM_E!D25+NRG_OIL_NG_E!D25+NRG_PF_E!D25+NRG_CO_E!D25+NRG_BKBPB_E!D25+NRG_GW_E!D25+NRG_BF_E!D25+NRG_PR_E!D25+NRG_NI_E!D25+NRG_CL_E!D25+NRG_LNG_E!D25+NRG_BIOG_E!D25+NRG_GTL_E!D25+NRG_CPP_E!D25+NRG_NSP_E!D25</f>
        <v>0</v>
      </c>
      <c r="E25" s="37">
        <f>NRG_EHG_E!E25+NRG_CM_E!E25+NRG_OIL_NG_E!E25+NRG_PF_E!E25+NRG_CO_E!E25+NRG_BKBPB_E!E25+NRG_GW_E!E25+NRG_BF_E!E25+NRG_PR_E!E25+NRG_NI_E!E25+NRG_CL_E!E25+NRG_LNG_E!E25+NRG_BIOG_E!E25+NRG_GTL_E!E25+NRG_CPP_E!E25+NRG_NSP_E!E25</f>
        <v>0</v>
      </c>
      <c r="F25" s="37">
        <f>NRG_EHG_E!F25+NRG_CM_E!F25+NRG_OIL_NG_E!F25+NRG_PF_E!F25+NRG_CO_E!F25+NRG_BKBPB_E!F25+NRG_GW_E!F25+NRG_BF_E!F25+NRG_PR_E!F25+NRG_NI_E!F25+NRG_CL_E!F25+NRG_LNG_E!F25+NRG_BIOG_E!F25+NRG_GTL_E!F25+NRG_CPP_E!F25+NRG_NSP_E!F25</f>
        <v>0</v>
      </c>
      <c r="G25" s="37">
        <f>NRG_EHG_E!G25+NRG_CM_E!G25+NRG_OIL_NG_E!G25+NRG_PF_E!G25+NRG_CO_E!G25+NRG_BKBPB_E!G25+NRG_GW_E!G25+NRG_BF_E!G25+NRG_PR_E!G25+NRG_NI_E!G25+NRG_CL_E!G25+NRG_LNG_E!G25+NRG_BIOG_E!G25+NRG_GTL_E!G25+NRG_CPP_E!G25+NRG_NSP_E!G25</f>
        <v>0</v>
      </c>
      <c r="H25" s="37">
        <f>NRG_EHG_E!H25+NRG_CM_E!H25+NRG_OIL_NG_E!H25+NRG_PF_E!H25+NRG_CO_E!H25+NRG_BKBPB_E!H25+NRG_GW_E!H25+NRG_BF_E!H25+NRG_PR_E!H25+NRG_NI_E!H25+NRG_CL_E!H25+NRG_LNG_E!H25+NRG_BIOG_E!H25+NRG_GTL_E!H25+NRG_CPP_E!H25+NRG_NSP_E!H25</f>
        <v>0</v>
      </c>
      <c r="I25" s="37">
        <f>NRG_EHG_E!I25+NRG_CM_E!I25+NRG_OIL_NG_E!I25+NRG_PF_E!I25+NRG_CO_E!I25+NRG_BKBPB_E!I25+NRG_GW_E!I25+NRG_BF_E!I25+NRG_PR_E!I25+NRG_NI_E!I25+NRG_CL_E!I25+NRG_LNG_E!I25+NRG_BIOG_E!I25+NRG_GTL_E!I25+NRG_CPP_E!I25+NRG_NSP_E!I25</f>
        <v>0</v>
      </c>
      <c r="J25" s="37">
        <f>NRG_EHG_E!J25+NRG_CM_E!J25+NRG_OIL_NG_E!J25+NRG_PF_E!J25+NRG_CO_E!J25+NRG_BKBPB_E!J25+NRG_GW_E!J25+NRG_BF_E!J25+NRG_PR_E!J25+NRG_NI_E!J25+NRG_CL_E!J25+NRG_LNG_E!J25+NRG_BIOG_E!J25+NRG_GTL_E!J25+NRG_CPP_E!J25+NRG_NSP_E!J25</f>
        <v>0</v>
      </c>
      <c r="K25" s="37">
        <f>NRG_EHG_E!K25+NRG_CM_E!K25+NRG_OIL_NG_E!K25+NRG_PF_E!K25+NRG_CO_E!K25+NRG_BKBPB_E!K25+NRG_GW_E!K25+NRG_BF_E!K25+NRG_PR_E!K25+NRG_NI_E!K25+NRG_CL_E!K25+NRG_LNG_E!K25+NRG_BIOG_E!K25+NRG_GTL_E!K25+NRG_CPP_E!K25+NRG_NSP_E!K25</f>
        <v>0</v>
      </c>
      <c r="L25" s="37">
        <f>NRG_EHG_E!L25+NRG_CM_E!L25+NRG_OIL_NG_E!L25+NRG_PF_E!L25+NRG_CO_E!L25+NRG_BKBPB_E!L25+NRG_GW_E!L25+NRG_BF_E!L25+NRG_PR_E!L25+NRG_NI_E!L25+NRG_CL_E!L25+NRG_LNG_E!L25+NRG_BIOG_E!L25+NRG_GTL_E!L25+NRG_CPP_E!L25+NRG_NSP_E!L25</f>
        <v>0</v>
      </c>
      <c r="M25" s="37">
        <f>NRG_EHG_E!M25+NRG_CM_E!M25+NRG_OIL_NG_E!M25+NRG_PF_E!M25+NRG_CO_E!M25+NRG_BKBPB_E!M25+NRG_GW_E!M25+NRG_BF_E!M25+NRG_PR_E!M25+NRG_NI_E!M25+NRG_CL_E!M25+NRG_LNG_E!M25+NRG_BIOG_E!M25+NRG_GTL_E!M25+NRG_CPP_E!M25+NRG_NSP_E!M25</f>
        <v>0</v>
      </c>
      <c r="N25" s="37">
        <f>NRG_EHG_E!N25+NRG_CM_E!N25+NRG_OIL_NG_E!N25+NRG_PF_E!N25+NRG_CO_E!N25+NRG_BKBPB_E!N25+NRG_GW_E!N25+NRG_BF_E!N25+NRG_PR_E!N25+NRG_NI_E!N25+NRG_CL_E!N25+NRG_LNG_E!N25+NRG_BIOG_E!N25+NRG_GTL_E!N25+NRG_CPP_E!N25+NRG_NSP_E!N25</f>
        <v>0</v>
      </c>
      <c r="O25" s="37">
        <f>NRG_EHG_E!O25+NRG_CM_E!O25+NRG_OIL_NG_E!O25+NRG_PF_E!O25+NRG_CO_E!O25+NRG_BKBPB_E!O25+NRG_GW_E!O25+NRG_BF_E!O25+NRG_PR_E!O25+NRG_NI_E!O25+NRG_CL_E!O25+NRG_LNG_E!O25+NRG_BIOG_E!O25+NRG_GTL_E!O25+NRG_CPP_E!O25+NRG_NSP_E!O25</f>
        <v>0</v>
      </c>
      <c r="P25" s="37">
        <f>NRG_EHG_E!P25+NRG_CM_E!P25+NRG_OIL_NG_E!P25+NRG_PF_E!P25+NRG_CO_E!P25+NRG_BKBPB_E!P25+NRG_GW_E!P25+NRG_BF_E!P25+NRG_PR_E!P25+NRG_NI_E!P25+NRG_CL_E!P25+NRG_LNG_E!P25+NRG_BIOG_E!P25+NRG_GTL_E!P25+NRG_CPP_E!P25+NRG_NSP_E!P25</f>
        <v>0</v>
      </c>
      <c r="Q25" s="37">
        <f>NRG_EHG_E!Q25+NRG_CM_E!Q25+NRG_OIL_NG_E!Q25+NRG_PF_E!Q25+NRG_CO_E!Q25+NRG_BKBPB_E!Q25+NRG_GW_E!Q25+NRG_BF_E!Q25+NRG_PR_E!Q25+NRG_NI_E!Q25+NRG_CL_E!Q25+NRG_LNG_E!Q25+NRG_BIOG_E!Q25+NRG_GTL_E!Q25+NRG_CPP_E!Q25+NRG_NSP_E!Q25</f>
        <v>0</v>
      </c>
      <c r="R25" s="37">
        <f>NRG_EHG_E!R25+NRG_CM_E!R25+NRG_OIL_NG_E!R25+NRG_PF_E!R25+NRG_CO_E!R25+NRG_BKBPB_E!R25+NRG_GW_E!R25+NRG_BF_E!R25+NRG_PR_E!R25+NRG_NI_E!R25+NRG_CL_E!R25+NRG_LNG_E!R25+NRG_BIOG_E!R25+NRG_GTL_E!R25+NRG_CPP_E!R25+NRG_NSP_E!R25</f>
        <v>0</v>
      </c>
      <c r="S25" s="37">
        <f>NRG_EHG_E!S25+NRG_CM_E!S25+NRG_OIL_NG_E!S25+NRG_PF_E!S25+NRG_CO_E!S25+NRG_BKBPB_E!S25+NRG_GW_E!S25+NRG_BF_E!S25+NRG_PR_E!S25+NRG_NI_E!S25+NRG_CL_E!S25+NRG_LNG_E!S25+NRG_BIOG_E!S25+NRG_GTL_E!S25+NRG_CPP_E!S25+NRG_NSP_E!S25</f>
        <v>0</v>
      </c>
      <c r="T25" s="37">
        <f>NRG_EHG_E!T25+NRG_CM_E!T25+NRG_OIL_NG_E!T25+NRG_PF_E!T25+NRG_CO_E!T25+NRG_BKBPB_E!T25+NRG_GW_E!T25+NRG_BF_E!T25+NRG_PR_E!T25+NRG_NI_E!T25+NRG_CL_E!T25+NRG_LNG_E!T25+NRG_BIOG_E!T25+NRG_GTL_E!T25+NRG_CPP_E!T25+NRG_NSP_E!T25</f>
        <v>0</v>
      </c>
      <c r="U25" s="37">
        <f>NRG_EHG_E!U25+NRG_CM_E!U25+NRG_OIL_NG_E!U25+NRG_PF_E!U25+NRG_CO_E!U25+NRG_BKBPB_E!U25+NRG_GW_E!U25+NRG_BF_E!U25+NRG_PR_E!U25+NRG_NI_E!U25+NRG_CL_E!U25+NRG_LNG_E!U25+NRG_BIOG_E!U25+NRG_GTL_E!U25+NRG_CPP_E!U25+NRG_NSP_E!U25</f>
        <v>0</v>
      </c>
      <c r="V25" s="37">
        <f>NRG_EHG_E!V25+NRG_CM_E!V25+NRG_OIL_NG_E!V25+NRG_PF_E!V25+NRG_CO_E!V25+NRG_BKBPB_E!V25+NRG_GW_E!V25+NRG_BF_E!V25+NRG_PR_E!V25+NRG_NI_E!V25+NRG_CL_E!V25+NRG_LNG_E!V25+NRG_BIOG_E!V25+NRG_GTL_E!V25+NRG_CPP_E!V25+NRG_NSP_E!V25</f>
        <v>0</v>
      </c>
      <c r="W25" s="37">
        <f>NRG_EHG_E!W25+NRG_CM_E!W25+NRG_OIL_NG_E!W25+NRG_PF_E!W25+NRG_CO_E!W25+NRG_BKBPB_E!W25+NRG_GW_E!W25+NRG_BF_E!W25+NRG_PR_E!W25+NRG_NI_E!W25+NRG_CL_E!W25+NRG_LNG_E!W25+NRG_BIOG_E!W25+NRG_GTL_E!W25+NRG_CPP_E!W25+NRG_NSP_E!W25</f>
        <v>0</v>
      </c>
      <c r="X25" s="37">
        <f>NRG_EHG_E!X25+NRG_CM_E!X25+NRG_OIL_NG_E!X25+NRG_PF_E!X25+NRG_CO_E!X25+NRG_BKBPB_E!X25+NRG_GW_E!X25+NRG_BF_E!X25+NRG_PR_E!X25+NRG_NI_E!X25+NRG_CL_E!X25+NRG_LNG_E!X25+NRG_BIOG_E!X25+NRG_GTL_E!X25+NRG_CPP_E!X25+NRG_NSP_E!X25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710.53379191745489</v>
      </c>
      <c r="D26" s="37">
        <f t="shared" si="14"/>
        <v>772.1004299226139</v>
      </c>
      <c r="E26" s="37">
        <f t="shared" si="14"/>
        <v>727.09466895958724</v>
      </c>
      <c r="F26" s="37">
        <f t="shared" si="14"/>
        <v>851.29931212381769</v>
      </c>
      <c r="G26" s="37">
        <f t="shared" si="14"/>
        <v>767.87953568357693</v>
      </c>
      <c r="H26" s="37">
        <f t="shared" si="14"/>
        <v>824.34273430782468</v>
      </c>
      <c r="I26" s="37">
        <f t="shared" si="14"/>
        <v>744.55313843508156</v>
      </c>
      <c r="J26" s="37">
        <f t="shared" si="14"/>
        <v>767.45365434221844</v>
      </c>
      <c r="K26" s="37">
        <f t="shared" si="14"/>
        <v>887.07368873602763</v>
      </c>
      <c r="L26" s="37">
        <f t="shared" si="14"/>
        <v>838.00275150472919</v>
      </c>
      <c r="M26" s="37">
        <f t="shared" si="14"/>
        <v>687.36870163370588</v>
      </c>
      <c r="N26" s="37">
        <f t="shared" si="14"/>
        <v>534.22674118658631</v>
      </c>
      <c r="O26" s="37">
        <f t="shared" si="14"/>
        <v>610.11994840928628</v>
      </c>
      <c r="P26" s="37">
        <f t="shared" si="14"/>
        <v>895.64230438521065</v>
      </c>
      <c r="Q26" s="37">
        <f t="shared" si="14"/>
        <v>654.67661220980222</v>
      </c>
      <c r="R26" s="37">
        <f t="shared" si="14"/>
        <v>804.87489251934653</v>
      </c>
      <c r="S26" s="37">
        <f t="shared" si="14"/>
        <v>888.97248495270844</v>
      </c>
      <c r="T26" s="37">
        <f t="shared" si="14"/>
        <v>821.63989681857254</v>
      </c>
      <c r="U26" s="37">
        <f t="shared" si="14"/>
        <v>735.11943250214972</v>
      </c>
      <c r="V26" s="37">
        <f t="shared" si="14"/>
        <v>682.79570077386074</v>
      </c>
      <c r="W26" s="37">
        <f t="shared" si="14"/>
        <v>644.36216680997416</v>
      </c>
      <c r="X26" s="37">
        <f t="shared" ref="X26" si="15">SUM(X27,X33)</f>
        <v>495.8828030954428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NRG_EHG_E!C28+NRG_CM_E!C28+NRG_OIL_NG_E!C28+NRG_PF_E!C28+NRG_CO_E!C28+NRG_BKBPB_E!C28+NRG_GW_E!C28+NRG_BF_E!C28+NRG_PR_E!C28+NRG_NI_E!C28+NRG_CL_E!C28+NRG_LNG_E!C28+NRG_BIOG_E!C28+NRG_GTL_E!C28+NRG_CPP_E!C28+NRG_NSP_E!C28</f>
        <v>0</v>
      </c>
      <c r="D28" s="10">
        <f>NRG_EHG_E!D28+NRG_CM_E!D28+NRG_OIL_NG_E!D28+NRG_PF_E!D28+NRG_CO_E!D28+NRG_BKBPB_E!D28+NRG_GW_E!D28+NRG_BF_E!D28+NRG_PR_E!D28+NRG_NI_E!D28+NRG_CL_E!D28+NRG_LNG_E!D28+NRG_BIOG_E!D28+NRG_GTL_E!D28+NRG_CPP_E!D28+NRG_NSP_E!D28</f>
        <v>0</v>
      </c>
      <c r="E28" s="10">
        <f>NRG_EHG_E!E28+NRG_CM_E!E28+NRG_OIL_NG_E!E28+NRG_PF_E!E28+NRG_CO_E!E28+NRG_BKBPB_E!E28+NRG_GW_E!E28+NRG_BF_E!E28+NRG_PR_E!E28+NRG_NI_E!E28+NRG_CL_E!E28+NRG_LNG_E!E28+NRG_BIOG_E!E28+NRG_GTL_E!E28+NRG_CPP_E!E28+NRG_NSP_E!E28</f>
        <v>0</v>
      </c>
      <c r="F28" s="10">
        <f>NRG_EHG_E!F28+NRG_CM_E!F28+NRG_OIL_NG_E!F28+NRG_PF_E!F28+NRG_CO_E!F28+NRG_BKBPB_E!F28+NRG_GW_E!F28+NRG_BF_E!F28+NRG_PR_E!F28+NRG_NI_E!F28+NRG_CL_E!F28+NRG_LNG_E!F28+NRG_BIOG_E!F28+NRG_GTL_E!F28+NRG_CPP_E!F28+NRG_NSP_E!F28</f>
        <v>0</v>
      </c>
      <c r="G28" s="10">
        <f>NRG_EHG_E!G28+NRG_CM_E!G28+NRG_OIL_NG_E!G28+NRG_PF_E!G28+NRG_CO_E!G28+NRG_BKBPB_E!G28+NRG_GW_E!G28+NRG_BF_E!G28+NRG_PR_E!G28+NRG_NI_E!G28+NRG_CL_E!G28+NRG_LNG_E!G28+NRG_BIOG_E!G28+NRG_GTL_E!G28+NRG_CPP_E!G28+NRG_NSP_E!G28</f>
        <v>0</v>
      </c>
      <c r="H28" s="10">
        <f>NRG_EHG_E!H28+NRG_CM_E!H28+NRG_OIL_NG_E!H28+NRG_PF_E!H28+NRG_CO_E!H28+NRG_BKBPB_E!H28+NRG_GW_E!H28+NRG_BF_E!H28+NRG_PR_E!H28+NRG_NI_E!H28+NRG_CL_E!H28+NRG_LNG_E!H28+NRG_BIOG_E!H28+NRG_GTL_E!H28+NRG_CPP_E!H28+NRG_NSP_E!H28</f>
        <v>0</v>
      </c>
      <c r="I28" s="10">
        <f>NRG_EHG_E!I28+NRG_CM_E!I28+NRG_OIL_NG_E!I28+NRG_PF_E!I28+NRG_CO_E!I28+NRG_BKBPB_E!I28+NRG_GW_E!I28+NRG_BF_E!I28+NRG_PR_E!I28+NRG_NI_E!I28+NRG_CL_E!I28+NRG_LNG_E!I28+NRG_BIOG_E!I28+NRG_GTL_E!I28+NRG_CPP_E!I28+NRG_NSP_E!I28</f>
        <v>0</v>
      </c>
      <c r="J28" s="10">
        <f>NRG_EHG_E!J28+NRG_CM_E!J28+NRG_OIL_NG_E!J28+NRG_PF_E!J28+NRG_CO_E!J28+NRG_BKBPB_E!J28+NRG_GW_E!J28+NRG_BF_E!J28+NRG_PR_E!J28+NRG_NI_E!J28+NRG_CL_E!J28+NRG_LNG_E!J28+NRG_BIOG_E!J28+NRG_GTL_E!J28+NRG_CPP_E!J28+NRG_NSP_E!J28</f>
        <v>0</v>
      </c>
      <c r="K28" s="10">
        <f>NRG_EHG_E!K28+NRG_CM_E!K28+NRG_OIL_NG_E!K28+NRG_PF_E!K28+NRG_CO_E!K28+NRG_BKBPB_E!K28+NRG_GW_E!K28+NRG_BF_E!K28+NRG_PR_E!K28+NRG_NI_E!K28+NRG_CL_E!K28+NRG_LNG_E!K28+NRG_BIOG_E!K28+NRG_GTL_E!K28+NRG_CPP_E!K28+NRG_NSP_E!K28</f>
        <v>0</v>
      </c>
      <c r="L28" s="10">
        <f>NRG_EHG_E!L28+NRG_CM_E!L28+NRG_OIL_NG_E!L28+NRG_PF_E!L28+NRG_CO_E!L28+NRG_BKBPB_E!L28+NRG_GW_E!L28+NRG_BF_E!L28+NRG_PR_E!L28+NRG_NI_E!L28+NRG_CL_E!L28+NRG_LNG_E!L28+NRG_BIOG_E!L28+NRG_GTL_E!L28+NRG_CPP_E!L28+NRG_NSP_E!L28</f>
        <v>0</v>
      </c>
      <c r="M28" s="10">
        <f>NRG_EHG_E!M28+NRG_CM_E!M28+NRG_OIL_NG_E!M28+NRG_PF_E!M28+NRG_CO_E!M28+NRG_BKBPB_E!M28+NRG_GW_E!M28+NRG_BF_E!M28+NRG_PR_E!M28+NRG_NI_E!M28+NRG_CL_E!M28+NRG_LNG_E!M28+NRG_BIOG_E!M28+NRG_GTL_E!M28+NRG_CPP_E!M28+NRG_NSP_E!M28</f>
        <v>0</v>
      </c>
      <c r="N28" s="10">
        <f>NRG_EHG_E!N28+NRG_CM_E!N28+NRG_OIL_NG_E!N28+NRG_PF_E!N28+NRG_CO_E!N28+NRG_BKBPB_E!N28+NRG_GW_E!N28+NRG_BF_E!N28+NRG_PR_E!N28+NRG_NI_E!N28+NRG_CL_E!N28+NRG_LNG_E!N28+NRG_BIOG_E!N28+NRG_GTL_E!N28+NRG_CPP_E!N28+NRG_NSP_E!N28</f>
        <v>0</v>
      </c>
      <c r="O28" s="10">
        <f>NRG_EHG_E!O28+NRG_CM_E!O28+NRG_OIL_NG_E!O28+NRG_PF_E!O28+NRG_CO_E!O28+NRG_BKBPB_E!O28+NRG_GW_E!O28+NRG_BF_E!O28+NRG_PR_E!O28+NRG_NI_E!O28+NRG_CL_E!O28+NRG_LNG_E!O28+NRG_BIOG_E!O28+NRG_GTL_E!O28+NRG_CPP_E!O28+NRG_NSP_E!O28</f>
        <v>0</v>
      </c>
      <c r="P28" s="10">
        <f>NRG_EHG_E!P28+NRG_CM_E!P28+NRG_OIL_NG_E!P28+NRG_PF_E!P28+NRG_CO_E!P28+NRG_BKBPB_E!P28+NRG_GW_E!P28+NRG_BF_E!P28+NRG_PR_E!P28+NRG_NI_E!P28+NRG_CL_E!P28+NRG_LNG_E!P28+NRG_BIOG_E!P28+NRG_GTL_E!P28+NRG_CPP_E!P28+NRG_NSP_E!P28</f>
        <v>0</v>
      </c>
      <c r="Q28" s="10">
        <f>NRG_EHG_E!Q28+NRG_CM_E!Q28+NRG_OIL_NG_E!Q28+NRG_PF_E!Q28+NRG_CO_E!Q28+NRG_BKBPB_E!Q28+NRG_GW_E!Q28+NRG_BF_E!Q28+NRG_PR_E!Q28+NRG_NI_E!Q28+NRG_CL_E!Q28+NRG_LNG_E!Q28+NRG_BIOG_E!Q28+NRG_GTL_E!Q28+NRG_CPP_E!Q28+NRG_NSP_E!Q28</f>
        <v>0</v>
      </c>
      <c r="R28" s="10">
        <f>NRG_EHG_E!R28+NRG_CM_E!R28+NRG_OIL_NG_E!R28+NRG_PF_E!R28+NRG_CO_E!R28+NRG_BKBPB_E!R28+NRG_GW_E!R28+NRG_BF_E!R28+NRG_PR_E!R28+NRG_NI_E!R28+NRG_CL_E!R28+NRG_LNG_E!R28+NRG_BIOG_E!R28+NRG_GTL_E!R28+NRG_CPP_E!R28+NRG_NSP_E!R28</f>
        <v>0</v>
      </c>
      <c r="S28" s="10">
        <f>NRG_EHG_E!S28+NRG_CM_E!S28+NRG_OIL_NG_E!S28+NRG_PF_E!S28+NRG_CO_E!S28+NRG_BKBPB_E!S28+NRG_GW_E!S28+NRG_BF_E!S28+NRG_PR_E!S28+NRG_NI_E!S28+NRG_CL_E!S28+NRG_LNG_E!S28+NRG_BIOG_E!S28+NRG_GTL_E!S28+NRG_CPP_E!S28+NRG_NSP_E!S28</f>
        <v>0</v>
      </c>
      <c r="T28" s="10">
        <f>NRG_EHG_E!T28+NRG_CM_E!T28+NRG_OIL_NG_E!T28+NRG_PF_E!T28+NRG_CO_E!T28+NRG_BKBPB_E!T28+NRG_GW_E!T28+NRG_BF_E!T28+NRG_PR_E!T28+NRG_NI_E!T28+NRG_CL_E!T28+NRG_LNG_E!T28+NRG_BIOG_E!T28+NRG_GTL_E!T28+NRG_CPP_E!T28+NRG_NSP_E!T28</f>
        <v>0</v>
      </c>
      <c r="U28" s="10">
        <f>NRG_EHG_E!U28+NRG_CM_E!U28+NRG_OIL_NG_E!U28+NRG_PF_E!U28+NRG_CO_E!U28+NRG_BKBPB_E!U28+NRG_GW_E!U28+NRG_BF_E!U28+NRG_PR_E!U28+NRG_NI_E!U28+NRG_CL_E!U28+NRG_LNG_E!U28+NRG_BIOG_E!U28+NRG_GTL_E!U28+NRG_CPP_E!U28+NRG_NSP_E!U28</f>
        <v>0</v>
      </c>
      <c r="V28" s="10">
        <f>NRG_EHG_E!V28+NRG_CM_E!V28+NRG_OIL_NG_E!V28+NRG_PF_E!V28+NRG_CO_E!V28+NRG_BKBPB_E!V28+NRG_GW_E!V28+NRG_BF_E!V28+NRG_PR_E!V28+NRG_NI_E!V28+NRG_CL_E!V28+NRG_LNG_E!V28+NRG_BIOG_E!V28+NRG_GTL_E!V28+NRG_CPP_E!V28+NRG_NSP_E!V28</f>
        <v>0</v>
      </c>
      <c r="W28" s="10">
        <f>NRG_EHG_E!W28+NRG_CM_E!W28+NRG_OIL_NG_E!W28+NRG_PF_E!W28+NRG_CO_E!W28+NRG_BKBPB_E!W28+NRG_GW_E!W28+NRG_BF_E!W28+NRG_PR_E!W28+NRG_NI_E!W28+NRG_CL_E!W28+NRG_LNG_E!W28+NRG_BIOG_E!W28+NRG_GTL_E!W28+NRG_CPP_E!W28+NRG_NSP_E!W28</f>
        <v>0</v>
      </c>
      <c r="X28" s="10">
        <f>NRG_EHG_E!X28+NRG_CM_E!X28+NRG_OIL_NG_E!X28+NRG_PF_E!X28+NRG_CO_E!X28+NRG_BKBPB_E!X28+NRG_GW_E!X28+NRG_BF_E!X28+NRG_PR_E!X28+NRG_NI_E!X28+NRG_CL_E!X28+NRG_LNG_E!X28+NRG_BIOG_E!X28+NRG_GTL_E!X28+NRG_CPP_E!X28+NRG_NSP_E!X28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NRG_EHG_E!C29+NRG_CM_E!C29+NRG_OIL_NG_E!C29+NRG_PF_E!C29+NRG_CO_E!C29+NRG_BKBPB_E!C29+NRG_GW_E!C29+NRG_BF_E!C29+NRG_PR_E!C29+NRG_NI_E!C29+NRG_CL_E!C29+NRG_LNG_E!C29+NRG_BIOG_E!C29+NRG_GTL_E!C29+NRG_CPP_E!C29+NRG_NSP_E!C29</f>
        <v>0</v>
      </c>
      <c r="D29" s="10">
        <f>NRG_EHG_E!D29+NRG_CM_E!D29+NRG_OIL_NG_E!D29+NRG_PF_E!D29+NRG_CO_E!D29+NRG_BKBPB_E!D29+NRG_GW_E!D29+NRG_BF_E!D29+NRG_PR_E!D29+NRG_NI_E!D29+NRG_CL_E!D29+NRG_LNG_E!D29+NRG_BIOG_E!D29+NRG_GTL_E!D29+NRG_CPP_E!D29+NRG_NSP_E!D29</f>
        <v>0</v>
      </c>
      <c r="E29" s="10">
        <f>NRG_EHG_E!E29+NRG_CM_E!E29+NRG_OIL_NG_E!E29+NRG_PF_E!E29+NRG_CO_E!E29+NRG_BKBPB_E!E29+NRG_GW_E!E29+NRG_BF_E!E29+NRG_PR_E!E29+NRG_NI_E!E29+NRG_CL_E!E29+NRG_LNG_E!E29+NRG_BIOG_E!E29+NRG_GTL_E!E29+NRG_CPP_E!E29+NRG_NSP_E!E29</f>
        <v>0</v>
      </c>
      <c r="F29" s="10">
        <f>NRG_EHG_E!F29+NRG_CM_E!F29+NRG_OIL_NG_E!F29+NRG_PF_E!F29+NRG_CO_E!F29+NRG_BKBPB_E!F29+NRG_GW_E!F29+NRG_BF_E!F29+NRG_PR_E!F29+NRG_NI_E!F29+NRG_CL_E!F29+NRG_LNG_E!F29+NRG_BIOG_E!F29+NRG_GTL_E!F29+NRG_CPP_E!F29+NRG_NSP_E!F29</f>
        <v>0</v>
      </c>
      <c r="G29" s="10">
        <f>NRG_EHG_E!G29+NRG_CM_E!G29+NRG_OIL_NG_E!G29+NRG_PF_E!G29+NRG_CO_E!G29+NRG_BKBPB_E!G29+NRG_GW_E!G29+NRG_BF_E!G29+NRG_PR_E!G29+NRG_NI_E!G29+NRG_CL_E!G29+NRG_LNG_E!G29+NRG_BIOG_E!G29+NRG_GTL_E!G29+NRG_CPP_E!G29+NRG_NSP_E!G29</f>
        <v>0</v>
      </c>
      <c r="H29" s="10">
        <f>NRG_EHG_E!H29+NRG_CM_E!H29+NRG_OIL_NG_E!H29+NRG_PF_E!H29+NRG_CO_E!H29+NRG_BKBPB_E!H29+NRG_GW_E!H29+NRG_BF_E!H29+NRG_PR_E!H29+NRG_NI_E!H29+NRG_CL_E!H29+NRG_LNG_E!H29+NRG_BIOG_E!H29+NRG_GTL_E!H29+NRG_CPP_E!H29+NRG_NSP_E!H29</f>
        <v>0</v>
      </c>
      <c r="I29" s="10">
        <f>NRG_EHG_E!I29+NRG_CM_E!I29+NRG_OIL_NG_E!I29+NRG_PF_E!I29+NRG_CO_E!I29+NRG_BKBPB_E!I29+NRG_GW_E!I29+NRG_BF_E!I29+NRG_PR_E!I29+NRG_NI_E!I29+NRG_CL_E!I29+NRG_LNG_E!I29+NRG_BIOG_E!I29+NRG_GTL_E!I29+NRG_CPP_E!I29+NRG_NSP_E!I29</f>
        <v>0</v>
      </c>
      <c r="J29" s="10">
        <f>NRG_EHG_E!J29+NRG_CM_E!J29+NRG_OIL_NG_E!J29+NRG_PF_E!J29+NRG_CO_E!J29+NRG_BKBPB_E!J29+NRG_GW_E!J29+NRG_BF_E!J29+NRG_PR_E!J29+NRG_NI_E!J29+NRG_CL_E!J29+NRG_LNG_E!J29+NRG_BIOG_E!J29+NRG_GTL_E!J29+NRG_CPP_E!J29+NRG_NSP_E!J29</f>
        <v>0</v>
      </c>
      <c r="K29" s="10">
        <f>NRG_EHG_E!K29+NRG_CM_E!K29+NRG_OIL_NG_E!K29+NRG_PF_E!K29+NRG_CO_E!K29+NRG_BKBPB_E!K29+NRG_GW_E!K29+NRG_BF_E!K29+NRG_PR_E!K29+NRG_NI_E!K29+NRG_CL_E!K29+NRG_LNG_E!K29+NRG_BIOG_E!K29+NRG_GTL_E!K29+NRG_CPP_E!K29+NRG_NSP_E!K29</f>
        <v>0</v>
      </c>
      <c r="L29" s="10">
        <f>NRG_EHG_E!L29+NRG_CM_E!L29+NRG_OIL_NG_E!L29+NRG_PF_E!L29+NRG_CO_E!L29+NRG_BKBPB_E!L29+NRG_GW_E!L29+NRG_BF_E!L29+NRG_PR_E!L29+NRG_NI_E!L29+NRG_CL_E!L29+NRG_LNG_E!L29+NRG_BIOG_E!L29+NRG_GTL_E!L29+NRG_CPP_E!L29+NRG_NSP_E!L29</f>
        <v>0</v>
      </c>
      <c r="M29" s="10">
        <f>NRG_EHG_E!M29+NRG_CM_E!M29+NRG_OIL_NG_E!M29+NRG_PF_E!M29+NRG_CO_E!M29+NRG_BKBPB_E!M29+NRG_GW_E!M29+NRG_BF_E!M29+NRG_PR_E!M29+NRG_NI_E!M29+NRG_CL_E!M29+NRG_LNG_E!M29+NRG_BIOG_E!M29+NRG_GTL_E!M29+NRG_CPP_E!M29+NRG_NSP_E!M29</f>
        <v>0</v>
      </c>
      <c r="N29" s="10">
        <f>NRG_EHG_E!N29+NRG_CM_E!N29+NRG_OIL_NG_E!N29+NRG_PF_E!N29+NRG_CO_E!N29+NRG_BKBPB_E!N29+NRG_GW_E!N29+NRG_BF_E!N29+NRG_PR_E!N29+NRG_NI_E!N29+NRG_CL_E!N29+NRG_LNG_E!N29+NRG_BIOG_E!N29+NRG_GTL_E!N29+NRG_CPP_E!N29+NRG_NSP_E!N29</f>
        <v>0</v>
      </c>
      <c r="O29" s="10">
        <f>NRG_EHG_E!O29+NRG_CM_E!O29+NRG_OIL_NG_E!O29+NRG_PF_E!O29+NRG_CO_E!O29+NRG_BKBPB_E!O29+NRG_GW_E!O29+NRG_BF_E!O29+NRG_PR_E!O29+NRG_NI_E!O29+NRG_CL_E!O29+NRG_LNG_E!O29+NRG_BIOG_E!O29+NRG_GTL_E!O29+NRG_CPP_E!O29+NRG_NSP_E!O29</f>
        <v>0</v>
      </c>
      <c r="P29" s="10">
        <f>NRG_EHG_E!P29+NRG_CM_E!P29+NRG_OIL_NG_E!P29+NRG_PF_E!P29+NRG_CO_E!P29+NRG_BKBPB_E!P29+NRG_GW_E!P29+NRG_BF_E!P29+NRG_PR_E!P29+NRG_NI_E!P29+NRG_CL_E!P29+NRG_LNG_E!P29+NRG_BIOG_E!P29+NRG_GTL_E!P29+NRG_CPP_E!P29+NRG_NSP_E!P29</f>
        <v>0</v>
      </c>
      <c r="Q29" s="10">
        <f>NRG_EHG_E!Q29+NRG_CM_E!Q29+NRG_OIL_NG_E!Q29+NRG_PF_E!Q29+NRG_CO_E!Q29+NRG_BKBPB_E!Q29+NRG_GW_E!Q29+NRG_BF_E!Q29+NRG_PR_E!Q29+NRG_NI_E!Q29+NRG_CL_E!Q29+NRG_LNG_E!Q29+NRG_BIOG_E!Q29+NRG_GTL_E!Q29+NRG_CPP_E!Q29+NRG_NSP_E!Q29</f>
        <v>0</v>
      </c>
      <c r="R29" s="10">
        <f>NRG_EHG_E!R29+NRG_CM_E!R29+NRG_OIL_NG_E!R29+NRG_PF_E!R29+NRG_CO_E!R29+NRG_BKBPB_E!R29+NRG_GW_E!R29+NRG_BF_E!R29+NRG_PR_E!R29+NRG_NI_E!R29+NRG_CL_E!R29+NRG_LNG_E!R29+NRG_BIOG_E!R29+NRG_GTL_E!R29+NRG_CPP_E!R29+NRG_NSP_E!R29</f>
        <v>0</v>
      </c>
      <c r="S29" s="10">
        <f>NRG_EHG_E!S29+NRG_CM_E!S29+NRG_OIL_NG_E!S29+NRG_PF_E!S29+NRG_CO_E!S29+NRG_BKBPB_E!S29+NRG_GW_E!S29+NRG_BF_E!S29+NRG_PR_E!S29+NRG_NI_E!S29+NRG_CL_E!S29+NRG_LNG_E!S29+NRG_BIOG_E!S29+NRG_GTL_E!S29+NRG_CPP_E!S29+NRG_NSP_E!S29</f>
        <v>0</v>
      </c>
      <c r="T29" s="10">
        <f>NRG_EHG_E!T29+NRG_CM_E!T29+NRG_OIL_NG_E!T29+NRG_PF_E!T29+NRG_CO_E!T29+NRG_BKBPB_E!T29+NRG_GW_E!T29+NRG_BF_E!T29+NRG_PR_E!T29+NRG_NI_E!T29+NRG_CL_E!T29+NRG_LNG_E!T29+NRG_BIOG_E!T29+NRG_GTL_E!T29+NRG_CPP_E!T29+NRG_NSP_E!T29</f>
        <v>0</v>
      </c>
      <c r="U29" s="10">
        <f>NRG_EHG_E!U29+NRG_CM_E!U29+NRG_OIL_NG_E!U29+NRG_PF_E!U29+NRG_CO_E!U29+NRG_BKBPB_E!U29+NRG_GW_E!U29+NRG_BF_E!U29+NRG_PR_E!U29+NRG_NI_E!U29+NRG_CL_E!U29+NRG_LNG_E!U29+NRG_BIOG_E!U29+NRG_GTL_E!U29+NRG_CPP_E!U29+NRG_NSP_E!U29</f>
        <v>0</v>
      </c>
      <c r="V29" s="10">
        <f>NRG_EHG_E!V29+NRG_CM_E!V29+NRG_OIL_NG_E!V29+NRG_PF_E!V29+NRG_CO_E!V29+NRG_BKBPB_E!V29+NRG_GW_E!V29+NRG_BF_E!V29+NRG_PR_E!V29+NRG_NI_E!V29+NRG_CL_E!V29+NRG_LNG_E!V29+NRG_BIOG_E!V29+NRG_GTL_E!V29+NRG_CPP_E!V29+NRG_NSP_E!V29</f>
        <v>0</v>
      </c>
      <c r="W29" s="10">
        <f>NRG_EHG_E!W29+NRG_CM_E!W29+NRG_OIL_NG_E!W29+NRG_PF_E!W29+NRG_CO_E!W29+NRG_BKBPB_E!W29+NRG_GW_E!W29+NRG_BF_E!W29+NRG_PR_E!W29+NRG_NI_E!W29+NRG_CL_E!W29+NRG_LNG_E!W29+NRG_BIOG_E!W29+NRG_GTL_E!W29+NRG_CPP_E!W29+NRG_NSP_E!W29</f>
        <v>0</v>
      </c>
      <c r="X29" s="10">
        <f>NRG_EHG_E!X29+NRG_CM_E!X29+NRG_OIL_NG_E!X29+NRG_PF_E!X29+NRG_CO_E!X29+NRG_BKBPB_E!X29+NRG_GW_E!X29+NRG_BF_E!X29+NRG_PR_E!X29+NRG_NI_E!X29+NRG_CL_E!X29+NRG_LNG_E!X29+NRG_BIOG_E!X29+NRG_GTL_E!X29+NRG_CPP_E!X29+NRG_NSP_E!X29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NRG_EHG_E!C30+NRG_CM_E!C30+NRG_OIL_NG_E!C30+NRG_PF_E!C30+NRG_CO_E!C30+NRG_BKBPB_E!C30+NRG_GW_E!C30+NRG_BF_E!C30+NRG_PR_E!C30+NRG_NI_E!C30+NRG_CL_E!C30+NRG_LNG_E!C30+NRG_BIOG_E!C30+NRG_GTL_E!C30+NRG_CPP_E!C30+NRG_NSP_E!C30</f>
        <v>0</v>
      </c>
      <c r="D30" s="10">
        <f>NRG_EHG_E!D30+NRG_CM_E!D30+NRG_OIL_NG_E!D30+NRG_PF_E!D30+NRG_CO_E!D30+NRG_BKBPB_E!D30+NRG_GW_E!D30+NRG_BF_E!D30+NRG_PR_E!D30+NRG_NI_E!D30+NRG_CL_E!D30+NRG_LNG_E!D30+NRG_BIOG_E!D30+NRG_GTL_E!D30+NRG_CPP_E!D30+NRG_NSP_E!D30</f>
        <v>0</v>
      </c>
      <c r="E30" s="10">
        <f>NRG_EHG_E!E30+NRG_CM_E!E30+NRG_OIL_NG_E!E30+NRG_PF_E!E30+NRG_CO_E!E30+NRG_BKBPB_E!E30+NRG_GW_E!E30+NRG_BF_E!E30+NRG_PR_E!E30+NRG_NI_E!E30+NRG_CL_E!E30+NRG_LNG_E!E30+NRG_BIOG_E!E30+NRG_GTL_E!E30+NRG_CPP_E!E30+NRG_NSP_E!E30</f>
        <v>0</v>
      </c>
      <c r="F30" s="10">
        <f>NRG_EHG_E!F30+NRG_CM_E!F30+NRG_OIL_NG_E!F30+NRG_PF_E!F30+NRG_CO_E!F30+NRG_BKBPB_E!F30+NRG_GW_E!F30+NRG_BF_E!F30+NRG_PR_E!F30+NRG_NI_E!F30+NRG_CL_E!F30+NRG_LNG_E!F30+NRG_BIOG_E!F30+NRG_GTL_E!F30+NRG_CPP_E!F30+NRG_NSP_E!F30</f>
        <v>0</v>
      </c>
      <c r="G30" s="10">
        <f>NRG_EHG_E!G30+NRG_CM_E!G30+NRG_OIL_NG_E!G30+NRG_PF_E!G30+NRG_CO_E!G30+NRG_BKBPB_E!G30+NRG_GW_E!G30+NRG_BF_E!G30+NRG_PR_E!G30+NRG_NI_E!G30+NRG_CL_E!G30+NRG_LNG_E!G30+NRG_BIOG_E!G30+NRG_GTL_E!G30+NRG_CPP_E!G30+NRG_NSP_E!G30</f>
        <v>0</v>
      </c>
      <c r="H30" s="10">
        <f>NRG_EHG_E!H30+NRG_CM_E!H30+NRG_OIL_NG_E!H30+NRG_PF_E!H30+NRG_CO_E!H30+NRG_BKBPB_E!H30+NRG_GW_E!H30+NRG_BF_E!H30+NRG_PR_E!H30+NRG_NI_E!H30+NRG_CL_E!H30+NRG_LNG_E!H30+NRG_BIOG_E!H30+NRG_GTL_E!H30+NRG_CPP_E!H30+NRG_NSP_E!H30</f>
        <v>0</v>
      </c>
      <c r="I30" s="10">
        <f>NRG_EHG_E!I30+NRG_CM_E!I30+NRG_OIL_NG_E!I30+NRG_PF_E!I30+NRG_CO_E!I30+NRG_BKBPB_E!I30+NRG_GW_E!I30+NRG_BF_E!I30+NRG_PR_E!I30+NRG_NI_E!I30+NRG_CL_E!I30+NRG_LNG_E!I30+NRG_BIOG_E!I30+NRG_GTL_E!I30+NRG_CPP_E!I30+NRG_NSP_E!I30</f>
        <v>0</v>
      </c>
      <c r="J30" s="10">
        <f>NRG_EHG_E!J30+NRG_CM_E!J30+NRG_OIL_NG_E!J30+NRG_PF_E!J30+NRG_CO_E!J30+NRG_BKBPB_E!J30+NRG_GW_E!J30+NRG_BF_E!J30+NRG_PR_E!J30+NRG_NI_E!J30+NRG_CL_E!J30+NRG_LNG_E!J30+NRG_BIOG_E!J30+NRG_GTL_E!J30+NRG_CPP_E!J30+NRG_NSP_E!J30</f>
        <v>0</v>
      </c>
      <c r="K30" s="10">
        <f>NRG_EHG_E!K30+NRG_CM_E!K30+NRG_OIL_NG_E!K30+NRG_PF_E!K30+NRG_CO_E!K30+NRG_BKBPB_E!K30+NRG_GW_E!K30+NRG_BF_E!K30+NRG_PR_E!K30+NRG_NI_E!K30+NRG_CL_E!K30+NRG_LNG_E!K30+NRG_BIOG_E!K30+NRG_GTL_E!K30+NRG_CPP_E!K30+NRG_NSP_E!K30</f>
        <v>0</v>
      </c>
      <c r="L30" s="10">
        <f>NRG_EHG_E!L30+NRG_CM_E!L30+NRG_OIL_NG_E!L30+NRG_PF_E!L30+NRG_CO_E!L30+NRG_BKBPB_E!L30+NRG_GW_E!L30+NRG_BF_E!L30+NRG_PR_E!L30+NRG_NI_E!L30+NRG_CL_E!L30+NRG_LNG_E!L30+NRG_BIOG_E!L30+NRG_GTL_E!L30+NRG_CPP_E!L30+NRG_NSP_E!L30</f>
        <v>0</v>
      </c>
      <c r="M30" s="10">
        <f>NRG_EHG_E!M30+NRG_CM_E!M30+NRG_OIL_NG_E!M30+NRG_PF_E!M30+NRG_CO_E!M30+NRG_BKBPB_E!M30+NRG_GW_E!M30+NRG_BF_E!M30+NRG_PR_E!M30+NRG_NI_E!M30+NRG_CL_E!M30+NRG_LNG_E!M30+NRG_BIOG_E!M30+NRG_GTL_E!M30+NRG_CPP_E!M30+NRG_NSP_E!M30</f>
        <v>0</v>
      </c>
      <c r="N30" s="10">
        <f>NRG_EHG_E!N30+NRG_CM_E!N30+NRG_OIL_NG_E!N30+NRG_PF_E!N30+NRG_CO_E!N30+NRG_BKBPB_E!N30+NRG_GW_E!N30+NRG_BF_E!N30+NRG_PR_E!N30+NRG_NI_E!N30+NRG_CL_E!N30+NRG_LNG_E!N30+NRG_BIOG_E!N30+NRG_GTL_E!N30+NRG_CPP_E!N30+NRG_NSP_E!N30</f>
        <v>0</v>
      </c>
      <c r="O30" s="10">
        <f>NRG_EHG_E!O30+NRG_CM_E!O30+NRG_OIL_NG_E!O30+NRG_PF_E!O30+NRG_CO_E!O30+NRG_BKBPB_E!O30+NRG_GW_E!O30+NRG_BF_E!O30+NRG_PR_E!O30+NRG_NI_E!O30+NRG_CL_E!O30+NRG_LNG_E!O30+NRG_BIOG_E!O30+NRG_GTL_E!O30+NRG_CPP_E!O30+NRG_NSP_E!O30</f>
        <v>0</v>
      </c>
      <c r="P30" s="10">
        <f>NRG_EHG_E!P30+NRG_CM_E!P30+NRG_OIL_NG_E!P30+NRG_PF_E!P30+NRG_CO_E!P30+NRG_BKBPB_E!P30+NRG_GW_E!P30+NRG_BF_E!P30+NRG_PR_E!P30+NRG_NI_E!P30+NRG_CL_E!P30+NRG_LNG_E!P30+NRG_BIOG_E!P30+NRG_GTL_E!P30+NRG_CPP_E!P30+NRG_NSP_E!P30</f>
        <v>0</v>
      </c>
      <c r="Q30" s="10">
        <f>NRG_EHG_E!Q30+NRG_CM_E!Q30+NRG_OIL_NG_E!Q30+NRG_PF_E!Q30+NRG_CO_E!Q30+NRG_BKBPB_E!Q30+NRG_GW_E!Q30+NRG_BF_E!Q30+NRG_PR_E!Q30+NRG_NI_E!Q30+NRG_CL_E!Q30+NRG_LNG_E!Q30+NRG_BIOG_E!Q30+NRG_GTL_E!Q30+NRG_CPP_E!Q30+NRG_NSP_E!Q30</f>
        <v>0</v>
      </c>
      <c r="R30" s="10">
        <f>NRG_EHG_E!R30+NRG_CM_E!R30+NRG_OIL_NG_E!R30+NRG_PF_E!R30+NRG_CO_E!R30+NRG_BKBPB_E!R30+NRG_GW_E!R30+NRG_BF_E!R30+NRG_PR_E!R30+NRG_NI_E!R30+NRG_CL_E!R30+NRG_LNG_E!R30+NRG_BIOG_E!R30+NRG_GTL_E!R30+NRG_CPP_E!R30+NRG_NSP_E!R30</f>
        <v>0</v>
      </c>
      <c r="S30" s="10">
        <f>NRG_EHG_E!S30+NRG_CM_E!S30+NRG_OIL_NG_E!S30+NRG_PF_E!S30+NRG_CO_E!S30+NRG_BKBPB_E!S30+NRG_GW_E!S30+NRG_BF_E!S30+NRG_PR_E!S30+NRG_NI_E!S30+NRG_CL_E!S30+NRG_LNG_E!S30+NRG_BIOG_E!S30+NRG_GTL_E!S30+NRG_CPP_E!S30+NRG_NSP_E!S30</f>
        <v>0</v>
      </c>
      <c r="T30" s="10">
        <f>NRG_EHG_E!T30+NRG_CM_E!T30+NRG_OIL_NG_E!T30+NRG_PF_E!T30+NRG_CO_E!T30+NRG_BKBPB_E!T30+NRG_GW_E!T30+NRG_BF_E!T30+NRG_PR_E!T30+NRG_NI_E!T30+NRG_CL_E!T30+NRG_LNG_E!T30+NRG_BIOG_E!T30+NRG_GTL_E!T30+NRG_CPP_E!T30+NRG_NSP_E!T30</f>
        <v>0</v>
      </c>
      <c r="U30" s="10">
        <f>NRG_EHG_E!U30+NRG_CM_E!U30+NRG_OIL_NG_E!U30+NRG_PF_E!U30+NRG_CO_E!U30+NRG_BKBPB_E!U30+NRG_GW_E!U30+NRG_BF_E!U30+NRG_PR_E!U30+NRG_NI_E!U30+NRG_CL_E!U30+NRG_LNG_E!U30+NRG_BIOG_E!U30+NRG_GTL_E!U30+NRG_CPP_E!U30+NRG_NSP_E!U30</f>
        <v>0</v>
      </c>
      <c r="V30" s="10">
        <f>NRG_EHG_E!V30+NRG_CM_E!V30+NRG_OIL_NG_E!V30+NRG_PF_E!V30+NRG_CO_E!V30+NRG_BKBPB_E!V30+NRG_GW_E!V30+NRG_BF_E!V30+NRG_PR_E!V30+NRG_NI_E!V30+NRG_CL_E!V30+NRG_LNG_E!V30+NRG_BIOG_E!V30+NRG_GTL_E!V30+NRG_CPP_E!V30+NRG_NSP_E!V30</f>
        <v>0</v>
      </c>
      <c r="W30" s="10">
        <f>NRG_EHG_E!W30+NRG_CM_E!W30+NRG_OIL_NG_E!W30+NRG_PF_E!W30+NRG_CO_E!W30+NRG_BKBPB_E!W30+NRG_GW_E!W30+NRG_BF_E!W30+NRG_PR_E!W30+NRG_NI_E!W30+NRG_CL_E!W30+NRG_LNG_E!W30+NRG_BIOG_E!W30+NRG_GTL_E!W30+NRG_CPP_E!W30+NRG_NSP_E!W30</f>
        <v>0</v>
      </c>
      <c r="X30" s="10">
        <f>NRG_EHG_E!X30+NRG_CM_E!X30+NRG_OIL_NG_E!X30+NRG_PF_E!X30+NRG_CO_E!X30+NRG_BKBPB_E!X30+NRG_GW_E!X30+NRG_BF_E!X30+NRG_PR_E!X30+NRG_NI_E!X30+NRG_CL_E!X30+NRG_LNG_E!X30+NRG_BIOG_E!X30+NRG_GTL_E!X30+NRG_CPP_E!X30+NRG_NSP_E!X30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NRG_EHG_E!C31+NRG_CM_E!C31+NRG_OIL_NG_E!C31+NRG_PF_E!C31+NRG_CO_E!C31+NRG_BKBPB_E!C31+NRG_GW_E!C31+NRG_BF_E!C31+NRG_PR_E!C31+NRG_NI_E!C31+NRG_CL_E!C31+NRG_LNG_E!C31+NRG_BIOG_E!C31+NRG_GTL_E!C31+NRG_CPP_E!C31+NRG_NSP_E!C31</f>
        <v>0</v>
      </c>
      <c r="D31" s="10">
        <f>NRG_EHG_E!D31+NRG_CM_E!D31+NRG_OIL_NG_E!D31+NRG_PF_E!D31+NRG_CO_E!D31+NRG_BKBPB_E!D31+NRG_GW_E!D31+NRG_BF_E!D31+NRG_PR_E!D31+NRG_NI_E!D31+NRG_CL_E!D31+NRG_LNG_E!D31+NRG_BIOG_E!D31+NRG_GTL_E!D31+NRG_CPP_E!D31+NRG_NSP_E!D31</f>
        <v>0</v>
      </c>
      <c r="E31" s="10">
        <f>NRG_EHG_E!E31+NRG_CM_E!E31+NRG_OIL_NG_E!E31+NRG_PF_E!E31+NRG_CO_E!E31+NRG_BKBPB_E!E31+NRG_GW_E!E31+NRG_BF_E!E31+NRG_PR_E!E31+NRG_NI_E!E31+NRG_CL_E!E31+NRG_LNG_E!E31+NRG_BIOG_E!E31+NRG_GTL_E!E31+NRG_CPP_E!E31+NRG_NSP_E!E31</f>
        <v>0</v>
      </c>
      <c r="F31" s="10">
        <f>NRG_EHG_E!F31+NRG_CM_E!F31+NRG_OIL_NG_E!F31+NRG_PF_E!F31+NRG_CO_E!F31+NRG_BKBPB_E!F31+NRG_GW_E!F31+NRG_BF_E!F31+NRG_PR_E!F31+NRG_NI_E!F31+NRG_CL_E!F31+NRG_LNG_E!F31+NRG_BIOG_E!F31+NRG_GTL_E!F31+NRG_CPP_E!F31+NRG_NSP_E!F31</f>
        <v>0</v>
      </c>
      <c r="G31" s="10">
        <f>NRG_EHG_E!G31+NRG_CM_E!G31+NRG_OIL_NG_E!G31+NRG_PF_E!G31+NRG_CO_E!G31+NRG_BKBPB_E!G31+NRG_GW_E!G31+NRG_BF_E!G31+NRG_PR_E!G31+NRG_NI_E!G31+NRG_CL_E!G31+NRG_LNG_E!G31+NRG_BIOG_E!G31+NRG_GTL_E!G31+NRG_CPP_E!G31+NRG_NSP_E!G31</f>
        <v>0</v>
      </c>
      <c r="H31" s="10">
        <f>NRG_EHG_E!H31+NRG_CM_E!H31+NRG_OIL_NG_E!H31+NRG_PF_E!H31+NRG_CO_E!H31+NRG_BKBPB_E!H31+NRG_GW_E!H31+NRG_BF_E!H31+NRG_PR_E!H31+NRG_NI_E!H31+NRG_CL_E!H31+NRG_LNG_E!H31+NRG_BIOG_E!H31+NRG_GTL_E!H31+NRG_CPP_E!H31+NRG_NSP_E!H31</f>
        <v>0</v>
      </c>
      <c r="I31" s="10">
        <f>NRG_EHG_E!I31+NRG_CM_E!I31+NRG_OIL_NG_E!I31+NRG_PF_E!I31+NRG_CO_E!I31+NRG_BKBPB_E!I31+NRG_GW_E!I31+NRG_BF_E!I31+NRG_PR_E!I31+NRG_NI_E!I31+NRG_CL_E!I31+NRG_LNG_E!I31+NRG_BIOG_E!I31+NRG_GTL_E!I31+NRG_CPP_E!I31+NRG_NSP_E!I31</f>
        <v>0</v>
      </c>
      <c r="J31" s="10">
        <f>NRG_EHG_E!J31+NRG_CM_E!J31+NRG_OIL_NG_E!J31+NRG_PF_E!J31+NRG_CO_E!J31+NRG_BKBPB_E!J31+NRG_GW_E!J31+NRG_BF_E!J31+NRG_PR_E!J31+NRG_NI_E!J31+NRG_CL_E!J31+NRG_LNG_E!J31+NRG_BIOG_E!J31+NRG_GTL_E!J31+NRG_CPP_E!J31+NRG_NSP_E!J31</f>
        <v>0</v>
      </c>
      <c r="K31" s="10">
        <f>NRG_EHG_E!K31+NRG_CM_E!K31+NRG_OIL_NG_E!K31+NRG_PF_E!K31+NRG_CO_E!K31+NRG_BKBPB_E!K31+NRG_GW_E!K31+NRG_BF_E!K31+NRG_PR_E!K31+NRG_NI_E!K31+NRG_CL_E!K31+NRG_LNG_E!K31+NRG_BIOG_E!K31+NRG_GTL_E!K31+NRG_CPP_E!K31+NRG_NSP_E!K31</f>
        <v>0</v>
      </c>
      <c r="L31" s="10">
        <f>NRG_EHG_E!L31+NRG_CM_E!L31+NRG_OIL_NG_E!L31+NRG_PF_E!L31+NRG_CO_E!L31+NRG_BKBPB_E!L31+NRG_GW_E!L31+NRG_BF_E!L31+NRG_PR_E!L31+NRG_NI_E!L31+NRG_CL_E!L31+NRG_LNG_E!L31+NRG_BIOG_E!L31+NRG_GTL_E!L31+NRG_CPP_E!L31+NRG_NSP_E!L31</f>
        <v>0</v>
      </c>
      <c r="M31" s="10">
        <f>NRG_EHG_E!M31+NRG_CM_E!M31+NRG_OIL_NG_E!M31+NRG_PF_E!M31+NRG_CO_E!M31+NRG_BKBPB_E!M31+NRG_GW_E!M31+NRG_BF_E!M31+NRG_PR_E!M31+NRG_NI_E!M31+NRG_CL_E!M31+NRG_LNG_E!M31+NRG_BIOG_E!M31+NRG_GTL_E!M31+NRG_CPP_E!M31+NRG_NSP_E!M31</f>
        <v>0</v>
      </c>
      <c r="N31" s="10">
        <f>NRG_EHG_E!N31+NRG_CM_E!N31+NRG_OIL_NG_E!N31+NRG_PF_E!N31+NRG_CO_E!N31+NRG_BKBPB_E!N31+NRG_GW_E!N31+NRG_BF_E!N31+NRG_PR_E!N31+NRG_NI_E!N31+NRG_CL_E!N31+NRG_LNG_E!N31+NRG_BIOG_E!N31+NRG_GTL_E!N31+NRG_CPP_E!N31+NRG_NSP_E!N31</f>
        <v>0</v>
      </c>
      <c r="O31" s="10">
        <f>NRG_EHG_E!O31+NRG_CM_E!O31+NRG_OIL_NG_E!O31+NRG_PF_E!O31+NRG_CO_E!O31+NRG_BKBPB_E!O31+NRG_GW_E!O31+NRG_BF_E!O31+NRG_PR_E!O31+NRG_NI_E!O31+NRG_CL_E!O31+NRG_LNG_E!O31+NRG_BIOG_E!O31+NRG_GTL_E!O31+NRG_CPP_E!O31+NRG_NSP_E!O31</f>
        <v>0</v>
      </c>
      <c r="P31" s="10">
        <f>NRG_EHG_E!P31+NRG_CM_E!P31+NRG_OIL_NG_E!P31+NRG_PF_E!P31+NRG_CO_E!P31+NRG_BKBPB_E!P31+NRG_GW_E!P31+NRG_BF_E!P31+NRG_PR_E!P31+NRG_NI_E!P31+NRG_CL_E!P31+NRG_LNG_E!P31+NRG_BIOG_E!P31+NRG_GTL_E!P31+NRG_CPP_E!P31+NRG_NSP_E!P31</f>
        <v>0</v>
      </c>
      <c r="Q31" s="10">
        <f>NRG_EHG_E!Q31+NRG_CM_E!Q31+NRG_OIL_NG_E!Q31+NRG_PF_E!Q31+NRG_CO_E!Q31+NRG_BKBPB_E!Q31+NRG_GW_E!Q31+NRG_BF_E!Q31+NRG_PR_E!Q31+NRG_NI_E!Q31+NRG_CL_E!Q31+NRG_LNG_E!Q31+NRG_BIOG_E!Q31+NRG_GTL_E!Q31+NRG_CPP_E!Q31+NRG_NSP_E!Q31</f>
        <v>0</v>
      </c>
      <c r="R31" s="10">
        <f>NRG_EHG_E!R31+NRG_CM_E!R31+NRG_OIL_NG_E!R31+NRG_PF_E!R31+NRG_CO_E!R31+NRG_BKBPB_E!R31+NRG_GW_E!R31+NRG_BF_E!R31+NRG_PR_E!R31+NRG_NI_E!R31+NRG_CL_E!R31+NRG_LNG_E!R31+NRG_BIOG_E!R31+NRG_GTL_E!R31+NRG_CPP_E!R31+NRG_NSP_E!R31</f>
        <v>0</v>
      </c>
      <c r="S31" s="10">
        <f>NRG_EHG_E!S31+NRG_CM_E!S31+NRG_OIL_NG_E!S31+NRG_PF_E!S31+NRG_CO_E!S31+NRG_BKBPB_E!S31+NRG_GW_E!S31+NRG_BF_E!S31+NRG_PR_E!S31+NRG_NI_E!S31+NRG_CL_E!S31+NRG_LNG_E!S31+NRG_BIOG_E!S31+NRG_GTL_E!S31+NRG_CPP_E!S31+NRG_NSP_E!S31</f>
        <v>0</v>
      </c>
      <c r="T31" s="10">
        <f>NRG_EHG_E!T31+NRG_CM_E!T31+NRG_OIL_NG_E!T31+NRG_PF_E!T31+NRG_CO_E!T31+NRG_BKBPB_E!T31+NRG_GW_E!T31+NRG_BF_E!T31+NRG_PR_E!T31+NRG_NI_E!T31+NRG_CL_E!T31+NRG_LNG_E!T31+NRG_BIOG_E!T31+NRG_GTL_E!T31+NRG_CPP_E!T31+NRG_NSP_E!T31</f>
        <v>0</v>
      </c>
      <c r="U31" s="10">
        <f>NRG_EHG_E!U31+NRG_CM_E!U31+NRG_OIL_NG_E!U31+NRG_PF_E!U31+NRG_CO_E!U31+NRG_BKBPB_E!U31+NRG_GW_E!U31+NRG_BF_E!U31+NRG_PR_E!U31+NRG_NI_E!U31+NRG_CL_E!U31+NRG_LNG_E!U31+NRG_BIOG_E!U31+NRG_GTL_E!U31+NRG_CPP_E!U31+NRG_NSP_E!U31</f>
        <v>0</v>
      </c>
      <c r="V31" s="10">
        <f>NRG_EHG_E!V31+NRG_CM_E!V31+NRG_OIL_NG_E!V31+NRG_PF_E!V31+NRG_CO_E!V31+NRG_BKBPB_E!V31+NRG_GW_E!V31+NRG_BF_E!V31+NRG_PR_E!V31+NRG_NI_E!V31+NRG_CL_E!V31+NRG_LNG_E!V31+NRG_BIOG_E!V31+NRG_GTL_E!V31+NRG_CPP_E!V31+NRG_NSP_E!V31</f>
        <v>0</v>
      </c>
      <c r="W31" s="10">
        <f>NRG_EHG_E!W31+NRG_CM_E!W31+NRG_OIL_NG_E!W31+NRG_PF_E!W31+NRG_CO_E!W31+NRG_BKBPB_E!W31+NRG_GW_E!W31+NRG_BF_E!W31+NRG_PR_E!W31+NRG_NI_E!W31+NRG_CL_E!W31+NRG_LNG_E!W31+NRG_BIOG_E!W31+NRG_GTL_E!W31+NRG_CPP_E!W31+NRG_NSP_E!W31</f>
        <v>0</v>
      </c>
      <c r="X31" s="10">
        <f>NRG_EHG_E!X31+NRG_CM_E!X31+NRG_OIL_NG_E!X31+NRG_PF_E!X31+NRG_CO_E!X31+NRG_BKBPB_E!X31+NRG_GW_E!X31+NRG_BF_E!X31+NRG_PR_E!X31+NRG_NI_E!X31+NRG_CL_E!X31+NRG_LNG_E!X31+NRG_BIOG_E!X31+NRG_GTL_E!X31+NRG_CPP_E!X31+NRG_NSP_E!X31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NRG_EHG_E!C32+NRG_CM_E!C32+NRG_OIL_NG_E!C32+NRG_PF_E!C32+NRG_CO_E!C32+NRG_BKBPB_E!C32+NRG_GW_E!C32+NRG_BF_E!C32+NRG_PR_E!C32+NRG_NI_E!C32+NRG_CL_E!C32+NRG_LNG_E!C32+NRG_BIOG_E!C32+NRG_GTL_E!C32+NRG_CPP_E!C32+NRG_NSP_E!C32</f>
        <v>0</v>
      </c>
      <c r="D32" s="10">
        <f>NRG_EHG_E!D32+NRG_CM_E!D32+NRG_OIL_NG_E!D32+NRG_PF_E!D32+NRG_CO_E!D32+NRG_BKBPB_E!D32+NRG_GW_E!D32+NRG_BF_E!D32+NRG_PR_E!D32+NRG_NI_E!D32+NRG_CL_E!D32+NRG_LNG_E!D32+NRG_BIOG_E!D32+NRG_GTL_E!D32+NRG_CPP_E!D32+NRG_NSP_E!D32</f>
        <v>0</v>
      </c>
      <c r="E32" s="10">
        <f>NRG_EHG_E!E32+NRG_CM_E!E32+NRG_OIL_NG_E!E32+NRG_PF_E!E32+NRG_CO_E!E32+NRG_BKBPB_E!E32+NRG_GW_E!E32+NRG_BF_E!E32+NRG_PR_E!E32+NRG_NI_E!E32+NRG_CL_E!E32+NRG_LNG_E!E32+NRG_BIOG_E!E32+NRG_GTL_E!E32+NRG_CPP_E!E32+NRG_NSP_E!E32</f>
        <v>0</v>
      </c>
      <c r="F32" s="10">
        <f>NRG_EHG_E!F32+NRG_CM_E!F32+NRG_OIL_NG_E!F32+NRG_PF_E!F32+NRG_CO_E!F32+NRG_BKBPB_E!F32+NRG_GW_E!F32+NRG_BF_E!F32+NRG_PR_E!F32+NRG_NI_E!F32+NRG_CL_E!F32+NRG_LNG_E!F32+NRG_BIOG_E!F32+NRG_GTL_E!F32+NRG_CPP_E!F32+NRG_NSP_E!F32</f>
        <v>0</v>
      </c>
      <c r="G32" s="10">
        <f>NRG_EHG_E!G32+NRG_CM_E!G32+NRG_OIL_NG_E!G32+NRG_PF_E!G32+NRG_CO_E!G32+NRG_BKBPB_E!G32+NRG_GW_E!G32+NRG_BF_E!G32+NRG_PR_E!G32+NRG_NI_E!G32+NRG_CL_E!G32+NRG_LNG_E!G32+NRG_BIOG_E!G32+NRG_GTL_E!G32+NRG_CPP_E!G32+NRG_NSP_E!G32</f>
        <v>0</v>
      </c>
      <c r="H32" s="10">
        <f>NRG_EHG_E!H32+NRG_CM_E!H32+NRG_OIL_NG_E!H32+NRG_PF_E!H32+NRG_CO_E!H32+NRG_BKBPB_E!H32+NRG_GW_E!H32+NRG_BF_E!H32+NRG_PR_E!H32+NRG_NI_E!H32+NRG_CL_E!H32+NRG_LNG_E!H32+NRG_BIOG_E!H32+NRG_GTL_E!H32+NRG_CPP_E!H32+NRG_NSP_E!H32</f>
        <v>0</v>
      </c>
      <c r="I32" s="10">
        <f>NRG_EHG_E!I32+NRG_CM_E!I32+NRG_OIL_NG_E!I32+NRG_PF_E!I32+NRG_CO_E!I32+NRG_BKBPB_E!I32+NRG_GW_E!I32+NRG_BF_E!I32+NRG_PR_E!I32+NRG_NI_E!I32+NRG_CL_E!I32+NRG_LNG_E!I32+NRG_BIOG_E!I32+NRG_GTL_E!I32+NRG_CPP_E!I32+NRG_NSP_E!I32</f>
        <v>0</v>
      </c>
      <c r="J32" s="10">
        <f>NRG_EHG_E!J32+NRG_CM_E!J32+NRG_OIL_NG_E!J32+NRG_PF_E!J32+NRG_CO_E!J32+NRG_BKBPB_E!J32+NRG_GW_E!J32+NRG_BF_E!J32+NRG_PR_E!J32+NRG_NI_E!J32+NRG_CL_E!J32+NRG_LNG_E!J32+NRG_BIOG_E!J32+NRG_GTL_E!J32+NRG_CPP_E!J32+NRG_NSP_E!J32</f>
        <v>0</v>
      </c>
      <c r="K32" s="10">
        <f>NRG_EHG_E!K32+NRG_CM_E!K32+NRG_OIL_NG_E!K32+NRG_PF_E!K32+NRG_CO_E!K32+NRG_BKBPB_E!K32+NRG_GW_E!K32+NRG_BF_E!K32+NRG_PR_E!K32+NRG_NI_E!K32+NRG_CL_E!K32+NRG_LNG_E!K32+NRG_BIOG_E!K32+NRG_GTL_E!K32+NRG_CPP_E!K32+NRG_NSP_E!K32</f>
        <v>0</v>
      </c>
      <c r="L32" s="10">
        <f>NRG_EHG_E!L32+NRG_CM_E!L32+NRG_OIL_NG_E!L32+NRG_PF_E!L32+NRG_CO_E!L32+NRG_BKBPB_E!L32+NRG_GW_E!L32+NRG_BF_E!L32+NRG_PR_E!L32+NRG_NI_E!L32+NRG_CL_E!L32+NRG_LNG_E!L32+NRG_BIOG_E!L32+NRG_GTL_E!L32+NRG_CPP_E!L32+NRG_NSP_E!L32</f>
        <v>0</v>
      </c>
      <c r="M32" s="10">
        <f>NRG_EHG_E!M32+NRG_CM_E!M32+NRG_OIL_NG_E!M32+NRG_PF_E!M32+NRG_CO_E!M32+NRG_BKBPB_E!M32+NRG_GW_E!M32+NRG_BF_E!M32+NRG_PR_E!M32+NRG_NI_E!M32+NRG_CL_E!M32+NRG_LNG_E!M32+NRG_BIOG_E!M32+NRG_GTL_E!M32+NRG_CPP_E!M32+NRG_NSP_E!M32</f>
        <v>0</v>
      </c>
      <c r="N32" s="10">
        <f>NRG_EHG_E!N32+NRG_CM_E!N32+NRG_OIL_NG_E!N32+NRG_PF_E!N32+NRG_CO_E!N32+NRG_BKBPB_E!N32+NRG_GW_E!N32+NRG_BF_E!N32+NRG_PR_E!N32+NRG_NI_E!N32+NRG_CL_E!N32+NRG_LNG_E!N32+NRG_BIOG_E!N32+NRG_GTL_E!N32+NRG_CPP_E!N32+NRG_NSP_E!N32</f>
        <v>0</v>
      </c>
      <c r="O32" s="10">
        <f>NRG_EHG_E!O32+NRG_CM_E!O32+NRG_OIL_NG_E!O32+NRG_PF_E!O32+NRG_CO_E!O32+NRG_BKBPB_E!O32+NRG_GW_E!O32+NRG_BF_E!O32+NRG_PR_E!O32+NRG_NI_E!O32+NRG_CL_E!O32+NRG_LNG_E!O32+NRG_BIOG_E!O32+NRG_GTL_E!O32+NRG_CPP_E!O32+NRG_NSP_E!O32</f>
        <v>0</v>
      </c>
      <c r="P32" s="10">
        <f>NRG_EHG_E!P32+NRG_CM_E!P32+NRG_OIL_NG_E!P32+NRG_PF_E!P32+NRG_CO_E!P32+NRG_BKBPB_E!P32+NRG_GW_E!P32+NRG_BF_E!P32+NRG_PR_E!P32+NRG_NI_E!P32+NRG_CL_E!P32+NRG_LNG_E!P32+NRG_BIOG_E!P32+NRG_GTL_E!P32+NRG_CPP_E!P32+NRG_NSP_E!P32</f>
        <v>0</v>
      </c>
      <c r="Q32" s="10">
        <f>NRG_EHG_E!Q32+NRG_CM_E!Q32+NRG_OIL_NG_E!Q32+NRG_PF_E!Q32+NRG_CO_E!Q32+NRG_BKBPB_E!Q32+NRG_GW_E!Q32+NRG_BF_E!Q32+NRG_PR_E!Q32+NRG_NI_E!Q32+NRG_CL_E!Q32+NRG_LNG_E!Q32+NRG_BIOG_E!Q32+NRG_GTL_E!Q32+NRG_CPP_E!Q32+NRG_NSP_E!Q32</f>
        <v>0</v>
      </c>
      <c r="R32" s="10">
        <f>NRG_EHG_E!R32+NRG_CM_E!R32+NRG_OIL_NG_E!R32+NRG_PF_E!R32+NRG_CO_E!R32+NRG_BKBPB_E!R32+NRG_GW_E!R32+NRG_BF_E!R32+NRG_PR_E!R32+NRG_NI_E!R32+NRG_CL_E!R32+NRG_LNG_E!R32+NRG_BIOG_E!R32+NRG_GTL_E!R32+NRG_CPP_E!R32+NRG_NSP_E!R32</f>
        <v>0</v>
      </c>
      <c r="S32" s="10">
        <f>NRG_EHG_E!S32+NRG_CM_E!S32+NRG_OIL_NG_E!S32+NRG_PF_E!S32+NRG_CO_E!S32+NRG_BKBPB_E!S32+NRG_GW_E!S32+NRG_BF_E!S32+NRG_PR_E!S32+NRG_NI_E!S32+NRG_CL_E!S32+NRG_LNG_E!S32+NRG_BIOG_E!S32+NRG_GTL_E!S32+NRG_CPP_E!S32+NRG_NSP_E!S32</f>
        <v>0</v>
      </c>
      <c r="T32" s="10">
        <f>NRG_EHG_E!T32+NRG_CM_E!T32+NRG_OIL_NG_E!T32+NRG_PF_E!T32+NRG_CO_E!T32+NRG_BKBPB_E!T32+NRG_GW_E!T32+NRG_BF_E!T32+NRG_PR_E!T32+NRG_NI_E!T32+NRG_CL_E!T32+NRG_LNG_E!T32+NRG_BIOG_E!T32+NRG_GTL_E!T32+NRG_CPP_E!T32+NRG_NSP_E!T32</f>
        <v>0</v>
      </c>
      <c r="U32" s="10">
        <f>NRG_EHG_E!U32+NRG_CM_E!U32+NRG_OIL_NG_E!U32+NRG_PF_E!U32+NRG_CO_E!U32+NRG_BKBPB_E!U32+NRG_GW_E!U32+NRG_BF_E!U32+NRG_PR_E!U32+NRG_NI_E!U32+NRG_CL_E!U32+NRG_LNG_E!U32+NRG_BIOG_E!U32+NRG_GTL_E!U32+NRG_CPP_E!U32+NRG_NSP_E!U32</f>
        <v>0</v>
      </c>
      <c r="V32" s="10">
        <f>NRG_EHG_E!V32+NRG_CM_E!V32+NRG_OIL_NG_E!V32+NRG_PF_E!V32+NRG_CO_E!V32+NRG_BKBPB_E!V32+NRG_GW_E!V32+NRG_BF_E!V32+NRG_PR_E!V32+NRG_NI_E!V32+NRG_CL_E!V32+NRG_LNG_E!V32+NRG_BIOG_E!V32+NRG_GTL_E!V32+NRG_CPP_E!V32+NRG_NSP_E!V32</f>
        <v>0</v>
      </c>
      <c r="W32" s="10">
        <f>NRG_EHG_E!W32+NRG_CM_E!W32+NRG_OIL_NG_E!W32+NRG_PF_E!W32+NRG_CO_E!W32+NRG_BKBPB_E!W32+NRG_GW_E!W32+NRG_BF_E!W32+NRG_PR_E!W32+NRG_NI_E!W32+NRG_CL_E!W32+NRG_LNG_E!W32+NRG_BIOG_E!W32+NRG_GTL_E!W32+NRG_CPP_E!W32+NRG_NSP_E!W32</f>
        <v>0</v>
      </c>
      <c r="X32" s="10">
        <f>NRG_EHG_E!X32+NRG_CM_E!X32+NRG_OIL_NG_E!X32+NRG_PF_E!X32+NRG_CO_E!X32+NRG_BKBPB_E!X32+NRG_GW_E!X32+NRG_BF_E!X32+NRG_PR_E!X32+NRG_NI_E!X32+NRG_CL_E!X32+NRG_LNG_E!X32+NRG_BIOG_E!X32+NRG_GTL_E!X32+NRG_CPP_E!X32+NRG_NSP_E!X32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710.53379191745489</v>
      </c>
      <c r="D33" s="29">
        <f t="shared" si="18"/>
        <v>772.1004299226139</v>
      </c>
      <c r="E33" s="29">
        <f t="shared" si="18"/>
        <v>727.09466895958724</v>
      </c>
      <c r="F33" s="29">
        <f t="shared" si="18"/>
        <v>851.29931212381769</v>
      </c>
      <c r="G33" s="29">
        <f t="shared" si="18"/>
        <v>767.87953568357693</v>
      </c>
      <c r="H33" s="29">
        <f t="shared" si="18"/>
        <v>824.34273430782468</v>
      </c>
      <c r="I33" s="29">
        <f t="shared" si="18"/>
        <v>744.55313843508156</v>
      </c>
      <c r="J33" s="29">
        <f t="shared" si="18"/>
        <v>767.45365434221844</v>
      </c>
      <c r="K33" s="29">
        <f t="shared" si="18"/>
        <v>887.07368873602763</v>
      </c>
      <c r="L33" s="29">
        <f t="shared" si="18"/>
        <v>838.00275150472919</v>
      </c>
      <c r="M33" s="29">
        <f t="shared" si="18"/>
        <v>687.36870163370588</v>
      </c>
      <c r="N33" s="29">
        <f t="shared" si="18"/>
        <v>534.22674118658631</v>
      </c>
      <c r="O33" s="29">
        <f t="shared" si="18"/>
        <v>610.11994840928628</v>
      </c>
      <c r="P33" s="29">
        <f t="shared" si="18"/>
        <v>895.64230438521065</v>
      </c>
      <c r="Q33" s="29">
        <f t="shared" si="18"/>
        <v>654.67661220980222</v>
      </c>
      <c r="R33" s="29">
        <f t="shared" si="18"/>
        <v>804.87489251934653</v>
      </c>
      <c r="S33" s="29">
        <f t="shared" si="18"/>
        <v>888.97248495270844</v>
      </c>
      <c r="T33" s="29">
        <f t="shared" si="18"/>
        <v>821.63989681857254</v>
      </c>
      <c r="U33" s="29">
        <f t="shared" si="18"/>
        <v>735.11943250214972</v>
      </c>
      <c r="V33" s="29">
        <f t="shared" si="18"/>
        <v>682.79570077386074</v>
      </c>
      <c r="W33" s="29">
        <f t="shared" si="18"/>
        <v>644.36216680997416</v>
      </c>
      <c r="X33" s="29">
        <f t="shared" ref="X33" si="19">SUM(X34:X50)</f>
        <v>495.8828030954428</v>
      </c>
    </row>
    <row r="34" spans="1:24" ht="11.25" customHeight="1" x14ac:dyDescent="0.2">
      <c r="A34" s="41" t="s">
        <v>55</v>
      </c>
      <c r="B34" s="9" t="s">
        <v>56</v>
      </c>
      <c r="C34" s="10">
        <f>NRG_EHG_E!C34+NRG_CM_E!C34+NRG_OIL_NG_E!C34+NRG_PF_E!C34+NRG_CO_E!C34+NRG_BKBPB_E!C34+NRG_GW_E!C34+NRG_BF_E!C34+NRG_PR_E!C34+NRG_NI_E!C34+NRG_CL_E!C34+NRG_LNG_E!C34+NRG_BIOG_E!C34+NRG_GTL_E!C34+NRG_CPP_E!C34+NRG_NSP_E!C34</f>
        <v>0</v>
      </c>
      <c r="D34" s="10">
        <f>NRG_EHG_E!D34+NRG_CM_E!D34+NRG_OIL_NG_E!D34+NRG_PF_E!D34+NRG_CO_E!D34+NRG_BKBPB_E!D34+NRG_GW_E!D34+NRG_BF_E!D34+NRG_PR_E!D34+NRG_NI_E!D34+NRG_CL_E!D34+NRG_LNG_E!D34+NRG_BIOG_E!D34+NRG_GTL_E!D34+NRG_CPP_E!D34+NRG_NSP_E!D34</f>
        <v>0</v>
      </c>
      <c r="E34" s="10">
        <f>NRG_EHG_E!E34+NRG_CM_E!E34+NRG_OIL_NG_E!E34+NRG_PF_E!E34+NRG_CO_E!E34+NRG_BKBPB_E!E34+NRG_GW_E!E34+NRG_BF_E!E34+NRG_PR_E!E34+NRG_NI_E!E34+NRG_CL_E!E34+NRG_LNG_E!E34+NRG_BIOG_E!E34+NRG_GTL_E!E34+NRG_CPP_E!E34+NRG_NSP_E!E34</f>
        <v>0</v>
      </c>
      <c r="F34" s="10">
        <f>NRG_EHG_E!F34+NRG_CM_E!F34+NRG_OIL_NG_E!F34+NRG_PF_E!F34+NRG_CO_E!F34+NRG_BKBPB_E!F34+NRG_GW_E!F34+NRG_BF_E!F34+NRG_PR_E!F34+NRG_NI_E!F34+NRG_CL_E!F34+NRG_LNG_E!F34+NRG_BIOG_E!F34+NRG_GTL_E!F34+NRG_CPP_E!F34+NRG_NSP_E!F34</f>
        <v>0</v>
      </c>
      <c r="G34" s="10">
        <f>NRG_EHG_E!G34+NRG_CM_E!G34+NRG_OIL_NG_E!G34+NRG_PF_E!G34+NRG_CO_E!G34+NRG_BKBPB_E!G34+NRG_GW_E!G34+NRG_BF_E!G34+NRG_PR_E!G34+NRG_NI_E!G34+NRG_CL_E!G34+NRG_LNG_E!G34+NRG_BIOG_E!G34+NRG_GTL_E!G34+NRG_CPP_E!G34+NRG_NSP_E!G34</f>
        <v>0</v>
      </c>
      <c r="H34" s="10">
        <f>NRG_EHG_E!H34+NRG_CM_E!H34+NRG_OIL_NG_E!H34+NRG_PF_E!H34+NRG_CO_E!H34+NRG_BKBPB_E!H34+NRG_GW_E!H34+NRG_BF_E!H34+NRG_PR_E!H34+NRG_NI_E!H34+NRG_CL_E!H34+NRG_LNG_E!H34+NRG_BIOG_E!H34+NRG_GTL_E!H34+NRG_CPP_E!H34+NRG_NSP_E!H34</f>
        <v>0</v>
      </c>
      <c r="I34" s="10">
        <f>NRG_EHG_E!I34+NRG_CM_E!I34+NRG_OIL_NG_E!I34+NRG_PF_E!I34+NRG_CO_E!I34+NRG_BKBPB_E!I34+NRG_GW_E!I34+NRG_BF_E!I34+NRG_PR_E!I34+NRG_NI_E!I34+NRG_CL_E!I34+NRG_LNG_E!I34+NRG_BIOG_E!I34+NRG_GTL_E!I34+NRG_CPP_E!I34+NRG_NSP_E!I34</f>
        <v>0</v>
      </c>
      <c r="J34" s="10">
        <f>NRG_EHG_E!J34+NRG_CM_E!J34+NRG_OIL_NG_E!J34+NRG_PF_E!J34+NRG_CO_E!J34+NRG_BKBPB_E!J34+NRG_GW_E!J34+NRG_BF_E!J34+NRG_PR_E!J34+NRG_NI_E!J34+NRG_CL_E!J34+NRG_LNG_E!J34+NRG_BIOG_E!J34+NRG_GTL_E!J34+NRG_CPP_E!J34+NRG_NSP_E!J34</f>
        <v>0</v>
      </c>
      <c r="K34" s="10">
        <f>NRG_EHG_E!K34+NRG_CM_E!K34+NRG_OIL_NG_E!K34+NRG_PF_E!K34+NRG_CO_E!K34+NRG_BKBPB_E!K34+NRG_GW_E!K34+NRG_BF_E!K34+NRG_PR_E!K34+NRG_NI_E!K34+NRG_CL_E!K34+NRG_LNG_E!K34+NRG_BIOG_E!K34+NRG_GTL_E!K34+NRG_CPP_E!K34+NRG_NSP_E!K34</f>
        <v>0</v>
      </c>
      <c r="L34" s="10">
        <f>NRG_EHG_E!L34+NRG_CM_E!L34+NRG_OIL_NG_E!L34+NRG_PF_E!L34+NRG_CO_E!L34+NRG_BKBPB_E!L34+NRG_GW_E!L34+NRG_BF_E!L34+NRG_PR_E!L34+NRG_NI_E!L34+NRG_CL_E!L34+NRG_LNG_E!L34+NRG_BIOG_E!L34+NRG_GTL_E!L34+NRG_CPP_E!L34+NRG_NSP_E!L34</f>
        <v>0</v>
      </c>
      <c r="M34" s="10">
        <f>NRG_EHG_E!M34+NRG_CM_E!M34+NRG_OIL_NG_E!M34+NRG_PF_E!M34+NRG_CO_E!M34+NRG_BKBPB_E!M34+NRG_GW_E!M34+NRG_BF_E!M34+NRG_PR_E!M34+NRG_NI_E!M34+NRG_CL_E!M34+NRG_LNG_E!M34+NRG_BIOG_E!M34+NRG_GTL_E!M34+NRG_CPP_E!M34+NRG_NSP_E!M34</f>
        <v>0</v>
      </c>
      <c r="N34" s="10">
        <f>NRG_EHG_E!N34+NRG_CM_E!N34+NRG_OIL_NG_E!N34+NRG_PF_E!N34+NRG_CO_E!N34+NRG_BKBPB_E!N34+NRG_GW_E!N34+NRG_BF_E!N34+NRG_PR_E!N34+NRG_NI_E!N34+NRG_CL_E!N34+NRG_LNG_E!N34+NRG_BIOG_E!N34+NRG_GTL_E!N34+NRG_CPP_E!N34+NRG_NSP_E!N34</f>
        <v>0</v>
      </c>
      <c r="O34" s="10">
        <f>NRG_EHG_E!O34+NRG_CM_E!O34+NRG_OIL_NG_E!O34+NRG_PF_E!O34+NRG_CO_E!O34+NRG_BKBPB_E!O34+NRG_GW_E!O34+NRG_BF_E!O34+NRG_PR_E!O34+NRG_NI_E!O34+NRG_CL_E!O34+NRG_LNG_E!O34+NRG_BIOG_E!O34+NRG_GTL_E!O34+NRG_CPP_E!O34+NRG_NSP_E!O34</f>
        <v>0</v>
      </c>
      <c r="P34" s="10">
        <f>NRG_EHG_E!P34+NRG_CM_E!P34+NRG_OIL_NG_E!P34+NRG_PF_E!P34+NRG_CO_E!P34+NRG_BKBPB_E!P34+NRG_GW_E!P34+NRG_BF_E!P34+NRG_PR_E!P34+NRG_NI_E!P34+NRG_CL_E!P34+NRG_LNG_E!P34+NRG_BIOG_E!P34+NRG_GTL_E!P34+NRG_CPP_E!P34+NRG_NSP_E!P34</f>
        <v>0</v>
      </c>
      <c r="Q34" s="10">
        <f>NRG_EHG_E!Q34+NRG_CM_E!Q34+NRG_OIL_NG_E!Q34+NRG_PF_E!Q34+NRG_CO_E!Q34+NRG_BKBPB_E!Q34+NRG_GW_E!Q34+NRG_BF_E!Q34+NRG_PR_E!Q34+NRG_NI_E!Q34+NRG_CL_E!Q34+NRG_LNG_E!Q34+NRG_BIOG_E!Q34+NRG_GTL_E!Q34+NRG_CPP_E!Q34+NRG_NSP_E!Q34</f>
        <v>0</v>
      </c>
      <c r="R34" s="10">
        <f>NRG_EHG_E!R34+NRG_CM_E!R34+NRG_OIL_NG_E!R34+NRG_PF_E!R34+NRG_CO_E!R34+NRG_BKBPB_E!R34+NRG_GW_E!R34+NRG_BF_E!R34+NRG_PR_E!R34+NRG_NI_E!R34+NRG_CL_E!R34+NRG_LNG_E!R34+NRG_BIOG_E!R34+NRG_GTL_E!R34+NRG_CPP_E!R34+NRG_NSP_E!R34</f>
        <v>0</v>
      </c>
      <c r="S34" s="10">
        <f>NRG_EHG_E!S34+NRG_CM_E!S34+NRG_OIL_NG_E!S34+NRG_PF_E!S34+NRG_CO_E!S34+NRG_BKBPB_E!S34+NRG_GW_E!S34+NRG_BF_E!S34+NRG_PR_E!S34+NRG_NI_E!S34+NRG_CL_E!S34+NRG_LNG_E!S34+NRG_BIOG_E!S34+NRG_GTL_E!S34+NRG_CPP_E!S34+NRG_NSP_E!S34</f>
        <v>0</v>
      </c>
      <c r="T34" s="10">
        <f>NRG_EHG_E!T34+NRG_CM_E!T34+NRG_OIL_NG_E!T34+NRG_PF_E!T34+NRG_CO_E!T34+NRG_BKBPB_E!T34+NRG_GW_E!T34+NRG_BF_E!T34+NRG_PR_E!T34+NRG_NI_E!T34+NRG_CL_E!T34+NRG_LNG_E!T34+NRG_BIOG_E!T34+NRG_GTL_E!T34+NRG_CPP_E!T34+NRG_NSP_E!T34</f>
        <v>0</v>
      </c>
      <c r="U34" s="10">
        <f>NRG_EHG_E!U34+NRG_CM_E!U34+NRG_OIL_NG_E!U34+NRG_PF_E!U34+NRG_CO_E!U34+NRG_BKBPB_E!U34+NRG_GW_E!U34+NRG_BF_E!U34+NRG_PR_E!U34+NRG_NI_E!U34+NRG_CL_E!U34+NRG_LNG_E!U34+NRG_BIOG_E!U34+NRG_GTL_E!U34+NRG_CPP_E!U34+NRG_NSP_E!U34</f>
        <v>0</v>
      </c>
      <c r="V34" s="10">
        <f>NRG_EHG_E!V34+NRG_CM_E!V34+NRG_OIL_NG_E!V34+NRG_PF_E!V34+NRG_CO_E!V34+NRG_BKBPB_E!V34+NRG_GW_E!V34+NRG_BF_E!V34+NRG_PR_E!V34+NRG_NI_E!V34+NRG_CL_E!V34+NRG_LNG_E!V34+NRG_BIOG_E!V34+NRG_GTL_E!V34+NRG_CPP_E!V34+NRG_NSP_E!V34</f>
        <v>0</v>
      </c>
      <c r="W34" s="10">
        <f>NRG_EHG_E!W34+NRG_CM_E!W34+NRG_OIL_NG_E!W34+NRG_PF_E!W34+NRG_CO_E!W34+NRG_BKBPB_E!W34+NRG_GW_E!W34+NRG_BF_E!W34+NRG_PR_E!W34+NRG_NI_E!W34+NRG_CL_E!W34+NRG_LNG_E!W34+NRG_BIOG_E!W34+NRG_GTL_E!W34+NRG_CPP_E!W34+NRG_NSP_E!W34</f>
        <v>0</v>
      </c>
      <c r="X34" s="10">
        <f>NRG_EHG_E!X34+NRG_CM_E!X34+NRG_OIL_NG_E!X34+NRG_PF_E!X34+NRG_CO_E!X34+NRG_BKBPB_E!X34+NRG_GW_E!X34+NRG_BF_E!X34+NRG_PR_E!X34+NRG_NI_E!X34+NRG_CL_E!X34+NRG_LNG_E!X34+NRG_BIOG_E!X34+NRG_GTL_E!X34+NRG_CPP_E!X34+NRG_NSP_E!X34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NRG_EHG_E!C35+NRG_CM_E!C35+NRG_OIL_NG_E!C35+NRG_PF_E!C35+NRG_CO_E!C35+NRG_BKBPB_E!C35+NRG_GW_E!C35+NRG_BF_E!C35+NRG_PR_E!C35+NRG_NI_E!C35+NRG_CL_E!C35+NRG_LNG_E!C35+NRG_BIOG_E!C35+NRG_GTL_E!C35+NRG_CPP_E!C35+NRG_NSP_E!C35</f>
        <v>0</v>
      </c>
      <c r="D35" s="10">
        <f>NRG_EHG_E!D35+NRG_CM_E!D35+NRG_OIL_NG_E!D35+NRG_PF_E!D35+NRG_CO_E!D35+NRG_BKBPB_E!D35+NRG_GW_E!D35+NRG_BF_E!D35+NRG_PR_E!D35+NRG_NI_E!D35+NRG_CL_E!D35+NRG_LNG_E!D35+NRG_BIOG_E!D35+NRG_GTL_E!D35+NRG_CPP_E!D35+NRG_NSP_E!D35</f>
        <v>0</v>
      </c>
      <c r="E35" s="10">
        <f>NRG_EHG_E!E35+NRG_CM_E!E35+NRG_OIL_NG_E!E35+NRG_PF_E!E35+NRG_CO_E!E35+NRG_BKBPB_E!E35+NRG_GW_E!E35+NRG_BF_E!E35+NRG_PR_E!E35+NRG_NI_E!E35+NRG_CL_E!E35+NRG_LNG_E!E35+NRG_BIOG_E!E35+NRG_GTL_E!E35+NRG_CPP_E!E35+NRG_NSP_E!E35</f>
        <v>0</v>
      </c>
      <c r="F35" s="10">
        <f>NRG_EHG_E!F35+NRG_CM_E!F35+NRG_OIL_NG_E!F35+NRG_PF_E!F35+NRG_CO_E!F35+NRG_BKBPB_E!F35+NRG_GW_E!F35+NRG_BF_E!F35+NRG_PR_E!F35+NRG_NI_E!F35+NRG_CL_E!F35+NRG_LNG_E!F35+NRG_BIOG_E!F35+NRG_GTL_E!F35+NRG_CPP_E!F35+NRG_NSP_E!F35</f>
        <v>0</v>
      </c>
      <c r="G35" s="10">
        <f>NRG_EHG_E!G35+NRG_CM_E!G35+NRG_OIL_NG_E!G35+NRG_PF_E!G35+NRG_CO_E!G35+NRG_BKBPB_E!G35+NRG_GW_E!G35+NRG_BF_E!G35+NRG_PR_E!G35+NRG_NI_E!G35+NRG_CL_E!G35+NRG_LNG_E!G35+NRG_BIOG_E!G35+NRG_GTL_E!G35+NRG_CPP_E!G35+NRG_NSP_E!G35</f>
        <v>0</v>
      </c>
      <c r="H35" s="10">
        <f>NRG_EHG_E!H35+NRG_CM_E!H35+NRG_OIL_NG_E!H35+NRG_PF_E!H35+NRG_CO_E!H35+NRG_BKBPB_E!H35+NRG_GW_E!H35+NRG_BF_E!H35+NRG_PR_E!H35+NRG_NI_E!H35+NRG_CL_E!H35+NRG_LNG_E!H35+NRG_BIOG_E!H35+NRG_GTL_E!H35+NRG_CPP_E!H35+NRG_NSP_E!H35</f>
        <v>0</v>
      </c>
      <c r="I35" s="10">
        <f>NRG_EHG_E!I35+NRG_CM_E!I35+NRG_OIL_NG_E!I35+NRG_PF_E!I35+NRG_CO_E!I35+NRG_BKBPB_E!I35+NRG_GW_E!I35+NRG_BF_E!I35+NRG_PR_E!I35+NRG_NI_E!I35+NRG_CL_E!I35+NRG_LNG_E!I35+NRG_BIOG_E!I35+NRG_GTL_E!I35+NRG_CPP_E!I35+NRG_NSP_E!I35</f>
        <v>0</v>
      </c>
      <c r="J35" s="10">
        <f>NRG_EHG_E!J35+NRG_CM_E!J35+NRG_OIL_NG_E!J35+NRG_PF_E!J35+NRG_CO_E!J35+NRG_BKBPB_E!J35+NRG_GW_E!J35+NRG_BF_E!J35+NRG_PR_E!J35+NRG_NI_E!J35+NRG_CL_E!J35+NRG_LNG_E!J35+NRG_BIOG_E!J35+NRG_GTL_E!J35+NRG_CPP_E!J35+NRG_NSP_E!J35</f>
        <v>0</v>
      </c>
      <c r="K35" s="10">
        <f>NRG_EHG_E!K35+NRG_CM_E!K35+NRG_OIL_NG_E!K35+NRG_PF_E!K35+NRG_CO_E!K35+NRG_BKBPB_E!K35+NRG_GW_E!K35+NRG_BF_E!K35+NRG_PR_E!K35+NRG_NI_E!K35+NRG_CL_E!K35+NRG_LNG_E!K35+NRG_BIOG_E!K35+NRG_GTL_E!K35+NRG_CPP_E!K35+NRG_NSP_E!K35</f>
        <v>0</v>
      </c>
      <c r="L35" s="10">
        <f>NRG_EHG_E!L35+NRG_CM_E!L35+NRG_OIL_NG_E!L35+NRG_PF_E!L35+NRG_CO_E!L35+NRG_BKBPB_E!L35+NRG_GW_E!L35+NRG_BF_E!L35+NRG_PR_E!L35+NRG_NI_E!L35+NRG_CL_E!L35+NRG_LNG_E!L35+NRG_BIOG_E!L35+NRG_GTL_E!L35+NRG_CPP_E!L35+NRG_NSP_E!L35</f>
        <v>0</v>
      </c>
      <c r="M35" s="10">
        <f>NRG_EHG_E!M35+NRG_CM_E!M35+NRG_OIL_NG_E!M35+NRG_PF_E!M35+NRG_CO_E!M35+NRG_BKBPB_E!M35+NRG_GW_E!M35+NRG_BF_E!M35+NRG_PR_E!M35+NRG_NI_E!M35+NRG_CL_E!M35+NRG_LNG_E!M35+NRG_BIOG_E!M35+NRG_GTL_E!M35+NRG_CPP_E!M35+NRG_NSP_E!M35</f>
        <v>0</v>
      </c>
      <c r="N35" s="10">
        <f>NRG_EHG_E!N35+NRG_CM_E!N35+NRG_OIL_NG_E!N35+NRG_PF_E!N35+NRG_CO_E!N35+NRG_BKBPB_E!N35+NRG_GW_E!N35+NRG_BF_E!N35+NRG_PR_E!N35+NRG_NI_E!N35+NRG_CL_E!N35+NRG_LNG_E!N35+NRG_BIOG_E!N35+NRG_GTL_E!N35+NRG_CPP_E!N35+NRG_NSP_E!N35</f>
        <v>0</v>
      </c>
      <c r="O35" s="10">
        <f>NRG_EHG_E!O35+NRG_CM_E!O35+NRG_OIL_NG_E!O35+NRG_PF_E!O35+NRG_CO_E!O35+NRG_BKBPB_E!O35+NRG_GW_E!O35+NRG_BF_E!O35+NRG_PR_E!O35+NRG_NI_E!O35+NRG_CL_E!O35+NRG_LNG_E!O35+NRG_BIOG_E!O35+NRG_GTL_E!O35+NRG_CPP_E!O35+NRG_NSP_E!O35</f>
        <v>0</v>
      </c>
      <c r="P35" s="10">
        <f>NRG_EHG_E!P35+NRG_CM_E!P35+NRG_OIL_NG_E!P35+NRG_PF_E!P35+NRG_CO_E!P35+NRG_BKBPB_E!P35+NRG_GW_E!P35+NRG_BF_E!P35+NRG_PR_E!P35+NRG_NI_E!P35+NRG_CL_E!P35+NRG_LNG_E!P35+NRG_BIOG_E!P35+NRG_GTL_E!P35+NRG_CPP_E!P35+NRG_NSP_E!P35</f>
        <v>0</v>
      </c>
      <c r="Q35" s="10">
        <f>NRG_EHG_E!Q35+NRG_CM_E!Q35+NRG_OIL_NG_E!Q35+NRG_PF_E!Q35+NRG_CO_E!Q35+NRG_BKBPB_E!Q35+NRG_GW_E!Q35+NRG_BF_E!Q35+NRG_PR_E!Q35+NRG_NI_E!Q35+NRG_CL_E!Q35+NRG_LNG_E!Q35+NRG_BIOG_E!Q35+NRG_GTL_E!Q35+NRG_CPP_E!Q35+NRG_NSP_E!Q35</f>
        <v>0</v>
      </c>
      <c r="R35" s="10">
        <f>NRG_EHG_E!R35+NRG_CM_E!R35+NRG_OIL_NG_E!R35+NRG_PF_E!R35+NRG_CO_E!R35+NRG_BKBPB_E!R35+NRG_GW_E!R35+NRG_BF_E!R35+NRG_PR_E!R35+NRG_NI_E!R35+NRG_CL_E!R35+NRG_LNG_E!R35+NRG_BIOG_E!R35+NRG_GTL_E!R35+NRG_CPP_E!R35+NRG_NSP_E!R35</f>
        <v>0</v>
      </c>
      <c r="S35" s="10">
        <f>NRG_EHG_E!S35+NRG_CM_E!S35+NRG_OIL_NG_E!S35+NRG_PF_E!S35+NRG_CO_E!S35+NRG_BKBPB_E!S35+NRG_GW_E!S35+NRG_BF_E!S35+NRG_PR_E!S35+NRG_NI_E!S35+NRG_CL_E!S35+NRG_LNG_E!S35+NRG_BIOG_E!S35+NRG_GTL_E!S35+NRG_CPP_E!S35+NRG_NSP_E!S35</f>
        <v>0</v>
      </c>
      <c r="T35" s="10">
        <f>NRG_EHG_E!T35+NRG_CM_E!T35+NRG_OIL_NG_E!T35+NRG_PF_E!T35+NRG_CO_E!T35+NRG_BKBPB_E!T35+NRG_GW_E!T35+NRG_BF_E!T35+NRG_PR_E!T35+NRG_NI_E!T35+NRG_CL_E!T35+NRG_LNG_E!T35+NRG_BIOG_E!T35+NRG_GTL_E!T35+NRG_CPP_E!T35+NRG_NSP_E!T35</f>
        <v>0</v>
      </c>
      <c r="U35" s="10">
        <f>NRG_EHG_E!U35+NRG_CM_E!U35+NRG_OIL_NG_E!U35+NRG_PF_E!U35+NRG_CO_E!U35+NRG_BKBPB_E!U35+NRG_GW_E!U35+NRG_BF_E!U35+NRG_PR_E!U35+NRG_NI_E!U35+NRG_CL_E!U35+NRG_LNG_E!U35+NRG_BIOG_E!U35+NRG_GTL_E!U35+NRG_CPP_E!U35+NRG_NSP_E!U35</f>
        <v>0</v>
      </c>
      <c r="V35" s="10">
        <f>NRG_EHG_E!V35+NRG_CM_E!V35+NRG_OIL_NG_E!V35+NRG_PF_E!V35+NRG_CO_E!V35+NRG_BKBPB_E!V35+NRG_GW_E!V35+NRG_BF_E!V35+NRG_PR_E!V35+NRG_NI_E!V35+NRG_CL_E!V35+NRG_LNG_E!V35+NRG_BIOG_E!V35+NRG_GTL_E!V35+NRG_CPP_E!V35+NRG_NSP_E!V35</f>
        <v>0</v>
      </c>
      <c r="W35" s="10">
        <f>NRG_EHG_E!W35+NRG_CM_E!W35+NRG_OIL_NG_E!W35+NRG_PF_E!W35+NRG_CO_E!W35+NRG_BKBPB_E!W35+NRG_GW_E!W35+NRG_BF_E!W35+NRG_PR_E!W35+NRG_NI_E!W35+NRG_CL_E!W35+NRG_LNG_E!W35+NRG_BIOG_E!W35+NRG_GTL_E!W35+NRG_CPP_E!W35+NRG_NSP_E!W35</f>
        <v>0</v>
      </c>
      <c r="X35" s="10">
        <f>NRG_EHG_E!X35+NRG_CM_E!X35+NRG_OIL_NG_E!X35+NRG_PF_E!X35+NRG_CO_E!X35+NRG_BKBPB_E!X35+NRG_GW_E!X35+NRG_BF_E!X35+NRG_PR_E!X35+NRG_NI_E!X35+NRG_CL_E!X35+NRG_LNG_E!X35+NRG_BIOG_E!X35+NRG_GTL_E!X35+NRG_CPP_E!X35+NRG_NSP_E!X35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NRG_EHG_E!C36+NRG_CM_E!C36+NRG_OIL_NG_E!C36+NRG_PF_E!C36+NRG_CO_E!C36+NRG_BKBPB_E!C36+NRG_GW_E!C36+NRG_BF_E!C36+NRG_PR_E!C36+NRG_NI_E!C36+NRG_CL_E!C36+NRG_LNG_E!C36+NRG_BIOG_E!C36+NRG_GTL_E!C36+NRG_CPP_E!C36+NRG_NSP_E!C36</f>
        <v>7.9081685296646604</v>
      </c>
      <c r="D36" s="10">
        <f>NRG_EHG_E!D36+NRG_CM_E!D36+NRG_OIL_NG_E!D36+NRG_PF_E!D36+NRG_CO_E!D36+NRG_BKBPB_E!D36+NRG_GW_E!D36+NRG_BF_E!D36+NRG_PR_E!D36+NRG_NI_E!D36+NRG_CL_E!D36+NRG_LNG_E!D36+NRG_BIOG_E!D36+NRG_GTL_E!D36+NRG_CPP_E!D36+NRG_NSP_E!D36</f>
        <v>16.946087704213241</v>
      </c>
      <c r="E36" s="10">
        <f>NRG_EHG_E!E36+NRG_CM_E!E36+NRG_OIL_NG_E!E36+NRG_PF_E!E36+NRG_CO_E!E36+NRG_BKBPB_E!E36+NRG_GW_E!E36+NRG_BF_E!E36+NRG_PR_E!E36+NRG_NI_E!E36+NRG_CL_E!E36+NRG_LNG_E!E36+NRG_BIOG_E!E36+NRG_GTL_E!E36+NRG_CPP_E!E36+NRG_NSP_E!E36</f>
        <v>29.373258813413582</v>
      </c>
      <c r="F36" s="10">
        <f>NRG_EHG_E!F36+NRG_CM_E!F36+NRG_OIL_NG_E!F36+NRG_PF_E!F36+NRG_CO_E!F36+NRG_BKBPB_E!F36+NRG_GW_E!F36+NRG_BF_E!F36+NRG_PR_E!F36+NRG_NI_E!F36+NRG_CL_E!F36+NRG_LNG_E!F36+NRG_BIOG_E!F36+NRG_GTL_E!F36+NRG_CPP_E!F36+NRG_NSP_E!F36</f>
        <v>0</v>
      </c>
      <c r="G36" s="10">
        <f>NRG_EHG_E!G36+NRG_CM_E!G36+NRG_OIL_NG_E!G36+NRG_PF_E!G36+NRG_CO_E!G36+NRG_BKBPB_E!G36+NRG_GW_E!G36+NRG_BF_E!G36+NRG_PR_E!G36+NRG_NI_E!G36+NRG_CL_E!G36+NRG_LNG_E!G36+NRG_BIOG_E!G36+NRG_GTL_E!G36+NRG_CPP_E!G36+NRG_NSP_E!G36</f>
        <v>2.2599312123817712</v>
      </c>
      <c r="H36" s="10">
        <f>NRG_EHG_E!H36+NRG_CM_E!H36+NRG_OIL_NG_E!H36+NRG_PF_E!H36+NRG_CO_E!H36+NRG_BKBPB_E!H36+NRG_GW_E!H36+NRG_BF_E!H36+NRG_PR_E!H36+NRG_NI_E!H36+NRG_CL_E!H36+NRG_LNG_E!H36+NRG_BIOG_E!H36+NRG_GTL_E!H36+NRG_CPP_E!H36+NRG_NSP_E!H36</f>
        <v>2.2599312123817712</v>
      </c>
      <c r="I36" s="10">
        <f>NRG_EHG_E!I36+NRG_CM_E!I36+NRG_OIL_NG_E!I36+NRG_PF_E!I36+NRG_CO_E!I36+NRG_BKBPB_E!I36+NRG_GW_E!I36+NRG_BF_E!I36+NRG_PR_E!I36+NRG_NI_E!I36+NRG_CL_E!I36+NRG_LNG_E!I36+NRG_BIOG_E!I36+NRG_GTL_E!I36+NRG_CPP_E!I36+NRG_NSP_E!I36</f>
        <v>3.3899398108340488</v>
      </c>
      <c r="J36" s="10">
        <f>NRG_EHG_E!J36+NRG_CM_E!J36+NRG_OIL_NG_E!J36+NRG_PF_E!J36+NRG_CO_E!J36+NRG_BKBPB_E!J36+NRG_GW_E!J36+NRG_BF_E!J36+NRG_PR_E!J36+NRG_NI_E!J36+NRG_CL_E!J36+NRG_LNG_E!J36+NRG_BIOG_E!J36+NRG_GTL_E!J36+NRG_CPP_E!J36+NRG_NSP_E!J36</f>
        <v>8.7895098882201186</v>
      </c>
      <c r="K36" s="10">
        <f>NRG_EHG_E!K36+NRG_CM_E!K36+NRG_OIL_NG_E!K36+NRG_PF_E!K36+NRG_CO_E!K36+NRG_BKBPB_E!K36+NRG_GW_E!K36+NRG_BF_E!K36+NRG_PR_E!K36+NRG_NI_E!K36+NRG_CL_E!K36+NRG_LNG_E!K36+NRG_BIOG_E!K36+NRG_GTL_E!K36+NRG_CPP_E!K36+NRG_NSP_E!K36</f>
        <v>7.6908856405846944</v>
      </c>
      <c r="L36" s="10">
        <f>NRG_EHG_E!L36+NRG_CM_E!L36+NRG_OIL_NG_E!L36+NRG_PF_E!L36+NRG_CO_E!L36+NRG_BKBPB_E!L36+NRG_GW_E!L36+NRG_BF_E!L36+NRG_PR_E!L36+NRG_NI_E!L36+NRG_CL_E!L36+NRG_LNG_E!L36+NRG_BIOG_E!L36+NRG_GTL_E!L36+NRG_CPP_E!L36+NRG_NSP_E!L36</f>
        <v>8.7895098882201204</v>
      </c>
      <c r="M36" s="10">
        <f>NRG_EHG_E!M36+NRG_CM_E!M36+NRG_OIL_NG_E!M36+NRG_PF_E!M36+NRG_CO_E!M36+NRG_BKBPB_E!M36+NRG_GW_E!M36+NRG_BF_E!M36+NRG_PR_E!M36+NRG_NI_E!M36+NRG_CL_E!M36+NRG_LNG_E!M36+NRG_BIOG_E!M36+NRG_GTL_E!M36+NRG_CPP_E!M36+NRG_NSP_E!M36</f>
        <v>21.973860705073079</v>
      </c>
      <c r="N36" s="10">
        <f>NRG_EHG_E!N36+NRG_CM_E!N36+NRG_OIL_NG_E!N36+NRG_PF_E!N36+NRG_CO_E!N36+NRG_BKBPB_E!N36+NRG_GW_E!N36+NRG_BF_E!N36+NRG_PR_E!N36+NRG_NI_E!N36+NRG_CL_E!N36+NRG_LNG_E!N36+NRG_BIOG_E!N36+NRG_GTL_E!N36+NRG_CPP_E!N36+NRG_NSP_E!N36</f>
        <v>7.6908856405846944</v>
      </c>
      <c r="O36" s="10">
        <f>NRG_EHG_E!O36+NRG_CM_E!O36+NRG_OIL_NG_E!O36+NRG_PF_E!O36+NRG_CO_E!O36+NRG_BKBPB_E!O36+NRG_GW_E!O36+NRG_BF_E!O36+NRG_PR_E!O36+NRG_NI_E!O36+NRG_CL_E!O36+NRG_LNG_E!O36+NRG_BIOG_E!O36+NRG_GTL_E!O36+NRG_CPP_E!O36+NRG_NSP_E!O36</f>
        <v>2.1974204643164228</v>
      </c>
      <c r="P36" s="10">
        <f>NRG_EHG_E!P36+NRG_CM_E!P36+NRG_OIL_NG_E!P36+NRG_PF_E!P36+NRG_CO_E!P36+NRG_BKBPB_E!P36+NRG_GW_E!P36+NRG_BF_E!P36+NRG_PR_E!P36+NRG_NI_E!P36+NRG_CL_E!P36+NRG_LNG_E!P36+NRG_BIOG_E!P36+NRG_GTL_E!P36+NRG_CPP_E!P36+NRG_NSP_E!P36</f>
        <v>0</v>
      </c>
      <c r="Q36" s="10">
        <f>NRG_EHG_E!Q36+NRG_CM_E!Q36+NRG_OIL_NG_E!Q36+NRG_PF_E!Q36+NRG_CO_E!Q36+NRG_BKBPB_E!Q36+NRG_GW_E!Q36+NRG_BF_E!Q36+NRG_PR_E!Q36+NRG_NI_E!Q36+NRG_CL_E!Q36+NRG_LNG_E!Q36+NRG_BIOG_E!Q36+NRG_GTL_E!Q36+NRG_CPP_E!Q36+NRG_NSP_E!Q36</f>
        <v>5.4934651762682716</v>
      </c>
      <c r="R36" s="10">
        <f>NRG_EHG_E!R36+NRG_CM_E!R36+NRG_OIL_NG_E!R36+NRG_PF_E!R36+NRG_CO_E!R36+NRG_BKBPB_E!R36+NRG_GW_E!R36+NRG_BF_E!R36+NRG_PR_E!R36+NRG_NI_E!R36+NRG_CL_E!R36+NRG_LNG_E!R36+NRG_BIOG_E!R36+NRG_GTL_E!R36+NRG_CPP_E!R36+NRG_NSP_E!R36</f>
        <v>1.098710232158211</v>
      </c>
      <c r="S36" s="10">
        <f>NRG_EHG_E!S36+NRG_CM_E!S36+NRG_OIL_NG_E!S36+NRG_PF_E!S36+NRG_CO_E!S36+NRG_BKBPB_E!S36+NRG_GW_E!S36+NRG_BF_E!S36+NRG_PR_E!S36+NRG_NI_E!S36+NRG_CL_E!S36+NRG_LNG_E!S36+NRG_BIOG_E!S36+NRG_GTL_E!S36+NRG_CPP_E!S36+NRG_NSP_E!S36</f>
        <v>2.1974204643164228</v>
      </c>
      <c r="T36" s="10">
        <f>NRG_EHG_E!T36+NRG_CM_E!T36+NRG_OIL_NG_E!T36+NRG_PF_E!T36+NRG_CO_E!T36+NRG_BKBPB_E!T36+NRG_GW_E!T36+NRG_BF_E!T36+NRG_PR_E!T36+NRG_NI_E!T36+NRG_CL_E!T36+NRG_LNG_E!T36+NRG_BIOG_E!T36+NRG_GTL_E!T36+NRG_CPP_E!T36+NRG_NSP_E!T36</f>
        <v>2.62914875322442</v>
      </c>
      <c r="U36" s="10">
        <f>NRG_EHG_E!U36+NRG_CM_E!U36+NRG_OIL_NG_E!U36+NRG_PF_E!U36+NRG_CO_E!U36+NRG_BKBPB_E!U36+NRG_GW_E!U36+NRG_BF_E!U36+NRG_PR_E!U36+NRG_NI_E!U36+NRG_CL_E!U36+NRG_LNG_E!U36+NRG_BIOG_E!U36+NRG_GTL_E!U36+NRG_CPP_E!U36+NRG_NSP_E!U36</f>
        <v>1.163542562338779</v>
      </c>
      <c r="V36" s="10">
        <f>NRG_EHG_E!V36+NRG_CM_E!V36+NRG_OIL_NG_E!V36+NRG_PF_E!V36+NRG_CO_E!V36+NRG_BKBPB_E!V36+NRG_GW_E!V36+NRG_BF_E!V36+NRG_PR_E!V36+NRG_NI_E!V36+NRG_CL_E!V36+NRG_LNG_E!V36+NRG_BIOG_E!V36+NRG_GTL_E!V36+NRG_CPP_E!V36+NRG_NSP_E!V36</f>
        <v>0.80644883920894228</v>
      </c>
      <c r="W36" s="10">
        <f>NRG_EHG_E!W36+NRG_CM_E!W36+NRG_OIL_NG_E!W36+NRG_PF_E!W36+NRG_CO_E!W36+NRG_BKBPB_E!W36+NRG_GW_E!W36+NRG_BF_E!W36+NRG_PR_E!W36+NRG_NI_E!W36+NRG_CL_E!W36+NRG_LNG_E!W36+NRG_BIOG_E!W36+NRG_GTL_E!W36+NRG_CPP_E!W36+NRG_NSP_E!W36</f>
        <v>0.76466036113499569</v>
      </c>
      <c r="X36" s="10">
        <f>NRG_EHG_E!X36+NRG_CM_E!X36+NRG_OIL_NG_E!X36+NRG_PF_E!X36+NRG_CO_E!X36+NRG_BKBPB_E!X36+NRG_GW_E!X36+NRG_BF_E!X36+NRG_PR_E!X36+NRG_NI_E!X36+NRG_CL_E!X36+NRG_LNG_E!X36+NRG_BIOG_E!X36+NRG_GTL_E!X36+NRG_CPP_E!X36+NRG_NSP_E!X36</f>
        <v>0.21977644024075671</v>
      </c>
    </row>
    <row r="37" spans="1:24" ht="11.25" customHeight="1" x14ac:dyDescent="0.2">
      <c r="A37" s="41" t="s">
        <v>61</v>
      </c>
      <c r="B37" s="9" t="s">
        <v>62</v>
      </c>
      <c r="C37" s="10">
        <f>NRG_EHG_E!C37+NRG_CM_E!C37+NRG_OIL_NG_E!C37+NRG_PF_E!C37+NRG_CO_E!C37+NRG_BKBPB_E!C37+NRG_GW_E!C37+NRG_BF_E!C37+NRG_PR_E!C37+NRG_NI_E!C37+NRG_CL_E!C37+NRG_LNG_E!C37+NRG_BIOG_E!C37+NRG_GTL_E!C37+NRG_CPP_E!C37+NRG_NSP_E!C37</f>
        <v>0</v>
      </c>
      <c r="D37" s="10">
        <f>NRG_EHG_E!D37+NRG_CM_E!D37+NRG_OIL_NG_E!D37+NRG_PF_E!D37+NRG_CO_E!D37+NRG_BKBPB_E!D37+NRG_GW_E!D37+NRG_BF_E!D37+NRG_PR_E!D37+NRG_NI_E!D37+NRG_CL_E!D37+NRG_LNG_E!D37+NRG_BIOG_E!D37+NRG_GTL_E!D37+NRG_CPP_E!D37+NRG_NSP_E!D37</f>
        <v>0</v>
      </c>
      <c r="E37" s="10">
        <f>NRG_EHG_E!E37+NRG_CM_E!E37+NRG_OIL_NG_E!E37+NRG_PF_E!E37+NRG_CO_E!E37+NRG_BKBPB_E!E37+NRG_GW_E!E37+NRG_BF_E!E37+NRG_PR_E!E37+NRG_NI_E!E37+NRG_CL_E!E37+NRG_LNG_E!E37+NRG_BIOG_E!E37+NRG_GTL_E!E37+NRG_CPP_E!E37+NRG_NSP_E!E37</f>
        <v>0</v>
      </c>
      <c r="F37" s="10">
        <f>NRG_EHG_E!F37+NRG_CM_E!F37+NRG_OIL_NG_E!F37+NRG_PF_E!F37+NRG_CO_E!F37+NRG_BKBPB_E!F37+NRG_GW_E!F37+NRG_BF_E!F37+NRG_PR_E!F37+NRG_NI_E!F37+NRG_CL_E!F37+NRG_LNG_E!F37+NRG_BIOG_E!F37+NRG_GTL_E!F37+NRG_CPP_E!F37+NRG_NSP_E!F37</f>
        <v>0</v>
      </c>
      <c r="G37" s="10">
        <f>NRG_EHG_E!G37+NRG_CM_E!G37+NRG_OIL_NG_E!G37+NRG_PF_E!G37+NRG_CO_E!G37+NRG_BKBPB_E!G37+NRG_GW_E!G37+NRG_BF_E!G37+NRG_PR_E!G37+NRG_NI_E!G37+NRG_CL_E!G37+NRG_LNG_E!G37+NRG_BIOG_E!G37+NRG_GTL_E!G37+NRG_CPP_E!G37+NRG_NSP_E!G37</f>
        <v>0</v>
      </c>
      <c r="H37" s="10">
        <f>NRG_EHG_E!H37+NRG_CM_E!H37+NRG_OIL_NG_E!H37+NRG_PF_E!H37+NRG_CO_E!H37+NRG_BKBPB_E!H37+NRG_GW_E!H37+NRG_BF_E!H37+NRG_PR_E!H37+NRG_NI_E!H37+NRG_CL_E!H37+NRG_LNG_E!H37+NRG_BIOG_E!H37+NRG_GTL_E!H37+NRG_CPP_E!H37+NRG_NSP_E!H37</f>
        <v>0</v>
      </c>
      <c r="I37" s="10">
        <f>NRG_EHG_E!I37+NRG_CM_E!I37+NRG_OIL_NG_E!I37+NRG_PF_E!I37+NRG_CO_E!I37+NRG_BKBPB_E!I37+NRG_GW_E!I37+NRG_BF_E!I37+NRG_PR_E!I37+NRG_NI_E!I37+NRG_CL_E!I37+NRG_LNG_E!I37+NRG_BIOG_E!I37+NRG_GTL_E!I37+NRG_CPP_E!I37+NRG_NSP_E!I37</f>
        <v>0</v>
      </c>
      <c r="J37" s="10">
        <f>NRG_EHG_E!J37+NRG_CM_E!J37+NRG_OIL_NG_E!J37+NRG_PF_E!J37+NRG_CO_E!J37+NRG_BKBPB_E!J37+NRG_GW_E!J37+NRG_BF_E!J37+NRG_PR_E!J37+NRG_NI_E!J37+NRG_CL_E!J37+NRG_LNG_E!J37+NRG_BIOG_E!J37+NRG_GTL_E!J37+NRG_CPP_E!J37+NRG_NSP_E!J37</f>
        <v>0</v>
      </c>
      <c r="K37" s="10">
        <f>NRG_EHG_E!K37+NRG_CM_E!K37+NRG_OIL_NG_E!K37+NRG_PF_E!K37+NRG_CO_E!K37+NRG_BKBPB_E!K37+NRG_GW_E!K37+NRG_BF_E!K37+NRG_PR_E!K37+NRG_NI_E!K37+NRG_CL_E!K37+NRG_LNG_E!K37+NRG_BIOG_E!K37+NRG_GTL_E!K37+NRG_CPP_E!K37+NRG_NSP_E!K37</f>
        <v>0</v>
      </c>
      <c r="L37" s="10">
        <f>NRG_EHG_E!L37+NRG_CM_E!L37+NRG_OIL_NG_E!L37+NRG_PF_E!L37+NRG_CO_E!L37+NRG_BKBPB_E!L37+NRG_GW_E!L37+NRG_BF_E!L37+NRG_PR_E!L37+NRG_NI_E!L37+NRG_CL_E!L37+NRG_LNG_E!L37+NRG_BIOG_E!L37+NRG_GTL_E!L37+NRG_CPP_E!L37+NRG_NSP_E!L37</f>
        <v>0</v>
      </c>
      <c r="M37" s="10">
        <f>NRG_EHG_E!M37+NRG_CM_E!M37+NRG_OIL_NG_E!M37+NRG_PF_E!M37+NRG_CO_E!M37+NRG_BKBPB_E!M37+NRG_GW_E!M37+NRG_BF_E!M37+NRG_PR_E!M37+NRG_NI_E!M37+NRG_CL_E!M37+NRG_LNG_E!M37+NRG_BIOG_E!M37+NRG_GTL_E!M37+NRG_CPP_E!M37+NRG_NSP_E!M37</f>
        <v>0</v>
      </c>
      <c r="N37" s="10">
        <f>NRG_EHG_E!N37+NRG_CM_E!N37+NRG_OIL_NG_E!N37+NRG_PF_E!N37+NRG_CO_E!N37+NRG_BKBPB_E!N37+NRG_GW_E!N37+NRG_BF_E!N37+NRG_PR_E!N37+NRG_NI_E!N37+NRG_CL_E!N37+NRG_LNG_E!N37+NRG_BIOG_E!N37+NRG_GTL_E!N37+NRG_CPP_E!N37+NRG_NSP_E!N37</f>
        <v>0</v>
      </c>
      <c r="O37" s="10">
        <f>NRG_EHG_E!O37+NRG_CM_E!O37+NRG_OIL_NG_E!O37+NRG_PF_E!O37+NRG_CO_E!O37+NRG_BKBPB_E!O37+NRG_GW_E!O37+NRG_BF_E!O37+NRG_PR_E!O37+NRG_NI_E!O37+NRG_CL_E!O37+NRG_LNG_E!O37+NRG_BIOG_E!O37+NRG_GTL_E!O37+NRG_CPP_E!O37+NRG_NSP_E!O37</f>
        <v>0</v>
      </c>
      <c r="P37" s="10">
        <f>NRG_EHG_E!P37+NRG_CM_E!P37+NRG_OIL_NG_E!P37+NRG_PF_E!P37+NRG_CO_E!P37+NRG_BKBPB_E!P37+NRG_GW_E!P37+NRG_BF_E!P37+NRG_PR_E!P37+NRG_NI_E!P37+NRG_CL_E!P37+NRG_LNG_E!P37+NRG_BIOG_E!P37+NRG_GTL_E!P37+NRG_CPP_E!P37+NRG_NSP_E!P37</f>
        <v>0</v>
      </c>
      <c r="Q37" s="10">
        <f>NRG_EHG_E!Q37+NRG_CM_E!Q37+NRG_OIL_NG_E!Q37+NRG_PF_E!Q37+NRG_CO_E!Q37+NRG_BKBPB_E!Q37+NRG_GW_E!Q37+NRG_BF_E!Q37+NRG_PR_E!Q37+NRG_NI_E!Q37+NRG_CL_E!Q37+NRG_LNG_E!Q37+NRG_BIOG_E!Q37+NRG_GTL_E!Q37+NRG_CPP_E!Q37+NRG_NSP_E!Q37</f>
        <v>0</v>
      </c>
      <c r="R37" s="10">
        <f>NRG_EHG_E!R37+NRG_CM_E!R37+NRG_OIL_NG_E!R37+NRG_PF_E!R37+NRG_CO_E!R37+NRG_BKBPB_E!R37+NRG_GW_E!R37+NRG_BF_E!R37+NRG_PR_E!R37+NRG_NI_E!R37+NRG_CL_E!R37+NRG_LNG_E!R37+NRG_BIOG_E!R37+NRG_GTL_E!R37+NRG_CPP_E!R37+NRG_NSP_E!R37</f>
        <v>0</v>
      </c>
      <c r="S37" s="10">
        <f>NRG_EHG_E!S37+NRG_CM_E!S37+NRG_OIL_NG_E!S37+NRG_PF_E!S37+NRG_CO_E!S37+NRG_BKBPB_E!S37+NRG_GW_E!S37+NRG_BF_E!S37+NRG_PR_E!S37+NRG_NI_E!S37+NRG_CL_E!S37+NRG_LNG_E!S37+NRG_BIOG_E!S37+NRG_GTL_E!S37+NRG_CPP_E!S37+NRG_NSP_E!S37</f>
        <v>0</v>
      </c>
      <c r="T37" s="10">
        <f>NRG_EHG_E!T37+NRG_CM_E!T37+NRG_OIL_NG_E!T37+NRG_PF_E!T37+NRG_CO_E!T37+NRG_BKBPB_E!T37+NRG_GW_E!T37+NRG_BF_E!T37+NRG_PR_E!T37+NRG_NI_E!T37+NRG_CL_E!T37+NRG_LNG_E!T37+NRG_BIOG_E!T37+NRG_GTL_E!T37+NRG_CPP_E!T37+NRG_NSP_E!T37</f>
        <v>0</v>
      </c>
      <c r="U37" s="10">
        <f>NRG_EHG_E!U37+NRG_CM_E!U37+NRG_OIL_NG_E!U37+NRG_PF_E!U37+NRG_CO_E!U37+NRG_BKBPB_E!U37+NRG_GW_E!U37+NRG_BF_E!U37+NRG_PR_E!U37+NRG_NI_E!U37+NRG_CL_E!U37+NRG_LNG_E!U37+NRG_BIOG_E!U37+NRG_GTL_E!U37+NRG_CPP_E!U37+NRG_NSP_E!U37</f>
        <v>0</v>
      </c>
      <c r="V37" s="10">
        <f>NRG_EHG_E!V37+NRG_CM_E!V37+NRG_OIL_NG_E!V37+NRG_PF_E!V37+NRG_CO_E!V37+NRG_BKBPB_E!V37+NRG_GW_E!V37+NRG_BF_E!V37+NRG_PR_E!V37+NRG_NI_E!V37+NRG_CL_E!V37+NRG_LNG_E!V37+NRG_BIOG_E!V37+NRG_GTL_E!V37+NRG_CPP_E!V37+NRG_NSP_E!V37</f>
        <v>0</v>
      </c>
      <c r="W37" s="10">
        <f>NRG_EHG_E!W37+NRG_CM_E!W37+NRG_OIL_NG_E!W37+NRG_PF_E!W37+NRG_CO_E!W37+NRG_BKBPB_E!W37+NRG_GW_E!W37+NRG_BF_E!W37+NRG_PR_E!W37+NRG_NI_E!W37+NRG_CL_E!W37+NRG_LNG_E!W37+NRG_BIOG_E!W37+NRG_GTL_E!W37+NRG_CPP_E!W37+NRG_NSP_E!W37</f>
        <v>0</v>
      </c>
      <c r="X37" s="10">
        <f>NRG_EHG_E!X37+NRG_CM_E!X37+NRG_OIL_NG_E!X37+NRG_PF_E!X37+NRG_CO_E!X37+NRG_BKBPB_E!X37+NRG_GW_E!X37+NRG_BF_E!X37+NRG_PR_E!X37+NRG_NI_E!X37+NRG_CL_E!X37+NRG_LNG_E!X37+NRG_BIOG_E!X37+NRG_GTL_E!X37+NRG_CPP_E!X37+NRG_NSP_E!X37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NRG_EHG_E!C38+NRG_CM_E!C38+NRG_OIL_NG_E!C38+NRG_PF_E!C38+NRG_CO_E!C38+NRG_BKBPB_E!C38+NRG_GW_E!C38+NRG_BF_E!C38+NRG_PR_E!C38+NRG_NI_E!C38+NRG_CL_E!C38+NRG_LNG_E!C38+NRG_BIOG_E!C38+NRG_GTL_E!C38+NRG_CPP_E!C38+NRG_NSP_E!C38</f>
        <v>0</v>
      </c>
      <c r="D38" s="10">
        <f>NRG_EHG_E!D38+NRG_CM_E!D38+NRG_OIL_NG_E!D38+NRG_PF_E!D38+NRG_CO_E!D38+NRG_BKBPB_E!D38+NRG_GW_E!D38+NRG_BF_E!D38+NRG_PR_E!D38+NRG_NI_E!D38+NRG_CL_E!D38+NRG_LNG_E!D38+NRG_BIOG_E!D38+NRG_GTL_E!D38+NRG_CPP_E!D38+NRG_NSP_E!D38</f>
        <v>0</v>
      </c>
      <c r="E38" s="10">
        <f>NRG_EHG_E!E38+NRG_CM_E!E38+NRG_OIL_NG_E!E38+NRG_PF_E!E38+NRG_CO_E!E38+NRG_BKBPB_E!E38+NRG_GW_E!E38+NRG_BF_E!E38+NRG_PR_E!E38+NRG_NI_E!E38+NRG_CL_E!E38+NRG_LNG_E!E38+NRG_BIOG_E!E38+NRG_GTL_E!E38+NRG_CPP_E!E38+NRG_NSP_E!E38</f>
        <v>0</v>
      </c>
      <c r="F38" s="10">
        <f>NRG_EHG_E!F38+NRG_CM_E!F38+NRG_OIL_NG_E!F38+NRG_PF_E!F38+NRG_CO_E!F38+NRG_BKBPB_E!F38+NRG_GW_E!F38+NRG_BF_E!F38+NRG_PR_E!F38+NRG_NI_E!F38+NRG_CL_E!F38+NRG_LNG_E!F38+NRG_BIOG_E!F38+NRG_GTL_E!F38+NRG_CPP_E!F38+NRG_NSP_E!F38</f>
        <v>0</v>
      </c>
      <c r="G38" s="10">
        <f>NRG_EHG_E!G38+NRG_CM_E!G38+NRG_OIL_NG_E!G38+NRG_PF_E!G38+NRG_CO_E!G38+NRG_BKBPB_E!G38+NRG_GW_E!G38+NRG_BF_E!G38+NRG_PR_E!G38+NRG_NI_E!G38+NRG_CL_E!G38+NRG_LNG_E!G38+NRG_BIOG_E!G38+NRG_GTL_E!G38+NRG_CPP_E!G38+NRG_NSP_E!G38</f>
        <v>0</v>
      </c>
      <c r="H38" s="10">
        <f>NRG_EHG_E!H38+NRG_CM_E!H38+NRG_OIL_NG_E!H38+NRG_PF_E!H38+NRG_CO_E!H38+NRG_BKBPB_E!H38+NRG_GW_E!H38+NRG_BF_E!H38+NRG_PR_E!H38+NRG_NI_E!H38+NRG_CL_E!H38+NRG_LNG_E!H38+NRG_BIOG_E!H38+NRG_GTL_E!H38+NRG_CPP_E!H38+NRG_NSP_E!H38</f>
        <v>0</v>
      </c>
      <c r="I38" s="10">
        <f>NRG_EHG_E!I38+NRG_CM_E!I38+NRG_OIL_NG_E!I38+NRG_PF_E!I38+NRG_CO_E!I38+NRG_BKBPB_E!I38+NRG_GW_E!I38+NRG_BF_E!I38+NRG_PR_E!I38+NRG_NI_E!I38+NRG_CL_E!I38+NRG_LNG_E!I38+NRG_BIOG_E!I38+NRG_GTL_E!I38+NRG_CPP_E!I38+NRG_NSP_E!I38</f>
        <v>0</v>
      </c>
      <c r="J38" s="10">
        <f>NRG_EHG_E!J38+NRG_CM_E!J38+NRG_OIL_NG_E!J38+NRG_PF_E!J38+NRG_CO_E!J38+NRG_BKBPB_E!J38+NRG_GW_E!J38+NRG_BF_E!J38+NRG_PR_E!J38+NRG_NI_E!J38+NRG_CL_E!J38+NRG_LNG_E!J38+NRG_BIOG_E!J38+NRG_GTL_E!J38+NRG_CPP_E!J38+NRG_NSP_E!J38</f>
        <v>0</v>
      </c>
      <c r="K38" s="10">
        <f>NRG_EHG_E!K38+NRG_CM_E!K38+NRG_OIL_NG_E!K38+NRG_PF_E!K38+NRG_CO_E!K38+NRG_BKBPB_E!K38+NRG_GW_E!K38+NRG_BF_E!K38+NRG_PR_E!K38+NRG_NI_E!K38+NRG_CL_E!K38+NRG_LNG_E!K38+NRG_BIOG_E!K38+NRG_GTL_E!K38+NRG_CPP_E!K38+NRG_NSP_E!K38</f>
        <v>0</v>
      </c>
      <c r="L38" s="10">
        <f>NRG_EHG_E!L38+NRG_CM_E!L38+NRG_OIL_NG_E!L38+NRG_PF_E!L38+NRG_CO_E!L38+NRG_BKBPB_E!L38+NRG_GW_E!L38+NRG_BF_E!L38+NRG_PR_E!L38+NRG_NI_E!L38+NRG_CL_E!L38+NRG_LNG_E!L38+NRG_BIOG_E!L38+NRG_GTL_E!L38+NRG_CPP_E!L38+NRG_NSP_E!L38</f>
        <v>0</v>
      </c>
      <c r="M38" s="10">
        <f>NRG_EHG_E!M38+NRG_CM_E!M38+NRG_OIL_NG_E!M38+NRG_PF_E!M38+NRG_CO_E!M38+NRG_BKBPB_E!M38+NRG_GW_E!M38+NRG_BF_E!M38+NRG_PR_E!M38+NRG_NI_E!M38+NRG_CL_E!M38+NRG_LNG_E!M38+NRG_BIOG_E!M38+NRG_GTL_E!M38+NRG_CPP_E!M38+NRG_NSP_E!M38</f>
        <v>0</v>
      </c>
      <c r="N38" s="10">
        <f>NRG_EHG_E!N38+NRG_CM_E!N38+NRG_OIL_NG_E!N38+NRG_PF_E!N38+NRG_CO_E!N38+NRG_BKBPB_E!N38+NRG_GW_E!N38+NRG_BF_E!N38+NRG_PR_E!N38+NRG_NI_E!N38+NRG_CL_E!N38+NRG_LNG_E!N38+NRG_BIOG_E!N38+NRG_GTL_E!N38+NRG_CPP_E!N38+NRG_NSP_E!N38</f>
        <v>0</v>
      </c>
      <c r="O38" s="10">
        <f>NRG_EHG_E!O38+NRG_CM_E!O38+NRG_OIL_NG_E!O38+NRG_PF_E!O38+NRG_CO_E!O38+NRG_BKBPB_E!O38+NRG_GW_E!O38+NRG_BF_E!O38+NRG_PR_E!O38+NRG_NI_E!O38+NRG_CL_E!O38+NRG_LNG_E!O38+NRG_BIOG_E!O38+NRG_GTL_E!O38+NRG_CPP_E!O38+NRG_NSP_E!O38</f>
        <v>0</v>
      </c>
      <c r="P38" s="10">
        <f>NRG_EHG_E!P38+NRG_CM_E!P38+NRG_OIL_NG_E!P38+NRG_PF_E!P38+NRG_CO_E!P38+NRG_BKBPB_E!P38+NRG_GW_E!P38+NRG_BF_E!P38+NRG_PR_E!P38+NRG_NI_E!P38+NRG_CL_E!P38+NRG_LNG_E!P38+NRG_BIOG_E!P38+NRG_GTL_E!P38+NRG_CPP_E!P38+NRG_NSP_E!P38</f>
        <v>0</v>
      </c>
      <c r="Q38" s="10">
        <f>NRG_EHG_E!Q38+NRG_CM_E!Q38+NRG_OIL_NG_E!Q38+NRG_PF_E!Q38+NRG_CO_E!Q38+NRG_BKBPB_E!Q38+NRG_GW_E!Q38+NRG_BF_E!Q38+NRG_PR_E!Q38+NRG_NI_E!Q38+NRG_CL_E!Q38+NRG_LNG_E!Q38+NRG_BIOG_E!Q38+NRG_GTL_E!Q38+NRG_CPP_E!Q38+NRG_NSP_E!Q38</f>
        <v>0</v>
      </c>
      <c r="R38" s="10">
        <f>NRG_EHG_E!R38+NRG_CM_E!R38+NRG_OIL_NG_E!R38+NRG_PF_E!R38+NRG_CO_E!R38+NRG_BKBPB_E!R38+NRG_GW_E!R38+NRG_BF_E!R38+NRG_PR_E!R38+NRG_NI_E!R38+NRG_CL_E!R38+NRG_LNG_E!R38+NRG_BIOG_E!R38+NRG_GTL_E!R38+NRG_CPP_E!R38+NRG_NSP_E!R38</f>
        <v>0</v>
      </c>
      <c r="S38" s="10">
        <f>NRG_EHG_E!S38+NRG_CM_E!S38+NRG_OIL_NG_E!S38+NRG_PF_E!S38+NRG_CO_E!S38+NRG_BKBPB_E!S38+NRG_GW_E!S38+NRG_BF_E!S38+NRG_PR_E!S38+NRG_NI_E!S38+NRG_CL_E!S38+NRG_LNG_E!S38+NRG_BIOG_E!S38+NRG_GTL_E!S38+NRG_CPP_E!S38+NRG_NSP_E!S38</f>
        <v>0</v>
      </c>
      <c r="T38" s="10">
        <f>NRG_EHG_E!T38+NRG_CM_E!T38+NRG_OIL_NG_E!T38+NRG_PF_E!T38+NRG_CO_E!T38+NRG_BKBPB_E!T38+NRG_GW_E!T38+NRG_BF_E!T38+NRG_PR_E!T38+NRG_NI_E!T38+NRG_CL_E!T38+NRG_LNG_E!T38+NRG_BIOG_E!T38+NRG_GTL_E!T38+NRG_CPP_E!T38+NRG_NSP_E!T38</f>
        <v>0</v>
      </c>
      <c r="U38" s="10">
        <f>NRG_EHG_E!U38+NRG_CM_E!U38+NRG_OIL_NG_E!U38+NRG_PF_E!U38+NRG_CO_E!U38+NRG_BKBPB_E!U38+NRG_GW_E!U38+NRG_BF_E!U38+NRG_PR_E!U38+NRG_NI_E!U38+NRG_CL_E!U38+NRG_LNG_E!U38+NRG_BIOG_E!U38+NRG_GTL_E!U38+NRG_CPP_E!U38+NRG_NSP_E!U38</f>
        <v>0</v>
      </c>
      <c r="V38" s="10">
        <f>NRG_EHG_E!V38+NRG_CM_E!V38+NRG_OIL_NG_E!V38+NRG_PF_E!V38+NRG_CO_E!V38+NRG_BKBPB_E!V38+NRG_GW_E!V38+NRG_BF_E!V38+NRG_PR_E!V38+NRG_NI_E!V38+NRG_CL_E!V38+NRG_LNG_E!V38+NRG_BIOG_E!V38+NRG_GTL_E!V38+NRG_CPP_E!V38+NRG_NSP_E!V38</f>
        <v>0</v>
      </c>
      <c r="W38" s="10">
        <f>NRG_EHG_E!W38+NRG_CM_E!W38+NRG_OIL_NG_E!W38+NRG_PF_E!W38+NRG_CO_E!W38+NRG_BKBPB_E!W38+NRG_GW_E!W38+NRG_BF_E!W38+NRG_PR_E!W38+NRG_NI_E!W38+NRG_CL_E!W38+NRG_LNG_E!W38+NRG_BIOG_E!W38+NRG_GTL_E!W38+NRG_CPP_E!W38+NRG_NSP_E!W38</f>
        <v>0</v>
      </c>
      <c r="X38" s="10">
        <f>NRG_EHG_E!X38+NRG_CM_E!X38+NRG_OIL_NG_E!X38+NRG_PF_E!X38+NRG_CO_E!X38+NRG_BKBPB_E!X38+NRG_GW_E!X38+NRG_BF_E!X38+NRG_PR_E!X38+NRG_NI_E!X38+NRG_CL_E!X38+NRG_LNG_E!X38+NRG_BIOG_E!X38+NRG_GTL_E!X38+NRG_CPP_E!X38+NRG_NSP_E!X38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NRG_EHG_E!C39+NRG_CM_E!C39+NRG_OIL_NG_E!C39+NRG_PF_E!C39+NRG_CO_E!C39+NRG_BKBPB_E!C39+NRG_GW_E!C39+NRG_BF_E!C39+NRG_PR_E!C39+NRG_NI_E!C39+NRG_CL_E!C39+NRG_LNG_E!C39+NRG_BIOG_E!C39+NRG_GTL_E!C39+NRG_CPP_E!C39+NRG_NSP_E!C39</f>
        <v>0</v>
      </c>
      <c r="D39" s="10">
        <f>NRG_EHG_E!D39+NRG_CM_E!D39+NRG_OIL_NG_E!D39+NRG_PF_E!D39+NRG_CO_E!D39+NRG_BKBPB_E!D39+NRG_GW_E!D39+NRG_BF_E!D39+NRG_PR_E!D39+NRG_NI_E!D39+NRG_CL_E!D39+NRG_LNG_E!D39+NRG_BIOG_E!D39+NRG_GTL_E!D39+NRG_CPP_E!D39+NRG_NSP_E!D39</f>
        <v>0</v>
      </c>
      <c r="E39" s="10">
        <f>NRG_EHG_E!E39+NRG_CM_E!E39+NRG_OIL_NG_E!E39+NRG_PF_E!E39+NRG_CO_E!E39+NRG_BKBPB_E!E39+NRG_GW_E!E39+NRG_BF_E!E39+NRG_PR_E!E39+NRG_NI_E!E39+NRG_CL_E!E39+NRG_LNG_E!E39+NRG_BIOG_E!E39+NRG_GTL_E!E39+NRG_CPP_E!E39+NRG_NSP_E!E39</f>
        <v>0</v>
      </c>
      <c r="F39" s="10">
        <f>NRG_EHG_E!F39+NRG_CM_E!F39+NRG_OIL_NG_E!F39+NRG_PF_E!F39+NRG_CO_E!F39+NRG_BKBPB_E!F39+NRG_GW_E!F39+NRG_BF_E!F39+NRG_PR_E!F39+NRG_NI_E!F39+NRG_CL_E!F39+NRG_LNG_E!F39+NRG_BIOG_E!F39+NRG_GTL_E!F39+NRG_CPP_E!F39+NRG_NSP_E!F39</f>
        <v>0</v>
      </c>
      <c r="G39" s="10">
        <f>NRG_EHG_E!G39+NRG_CM_E!G39+NRG_OIL_NG_E!G39+NRG_PF_E!G39+NRG_CO_E!G39+NRG_BKBPB_E!G39+NRG_GW_E!G39+NRG_BF_E!G39+NRG_PR_E!G39+NRG_NI_E!G39+NRG_CL_E!G39+NRG_LNG_E!G39+NRG_BIOG_E!G39+NRG_GTL_E!G39+NRG_CPP_E!G39+NRG_NSP_E!G39</f>
        <v>0</v>
      </c>
      <c r="H39" s="10">
        <f>NRG_EHG_E!H39+NRG_CM_E!H39+NRG_OIL_NG_E!H39+NRG_PF_E!H39+NRG_CO_E!H39+NRG_BKBPB_E!H39+NRG_GW_E!H39+NRG_BF_E!H39+NRG_PR_E!H39+NRG_NI_E!H39+NRG_CL_E!H39+NRG_LNG_E!H39+NRG_BIOG_E!H39+NRG_GTL_E!H39+NRG_CPP_E!H39+NRG_NSP_E!H39</f>
        <v>0</v>
      </c>
      <c r="I39" s="10">
        <f>NRG_EHG_E!I39+NRG_CM_E!I39+NRG_OIL_NG_E!I39+NRG_PF_E!I39+NRG_CO_E!I39+NRG_BKBPB_E!I39+NRG_GW_E!I39+NRG_BF_E!I39+NRG_PR_E!I39+NRG_NI_E!I39+NRG_CL_E!I39+NRG_LNG_E!I39+NRG_BIOG_E!I39+NRG_GTL_E!I39+NRG_CPP_E!I39+NRG_NSP_E!I39</f>
        <v>0</v>
      </c>
      <c r="J39" s="10">
        <f>NRG_EHG_E!J39+NRG_CM_E!J39+NRG_OIL_NG_E!J39+NRG_PF_E!J39+NRG_CO_E!J39+NRG_BKBPB_E!J39+NRG_GW_E!J39+NRG_BF_E!J39+NRG_PR_E!J39+NRG_NI_E!J39+NRG_CL_E!J39+NRG_LNG_E!J39+NRG_BIOG_E!J39+NRG_GTL_E!J39+NRG_CPP_E!J39+NRG_NSP_E!J39</f>
        <v>0</v>
      </c>
      <c r="K39" s="10">
        <f>NRG_EHG_E!K39+NRG_CM_E!K39+NRG_OIL_NG_E!K39+NRG_PF_E!K39+NRG_CO_E!K39+NRG_BKBPB_E!K39+NRG_GW_E!K39+NRG_BF_E!K39+NRG_PR_E!K39+NRG_NI_E!K39+NRG_CL_E!K39+NRG_LNG_E!K39+NRG_BIOG_E!K39+NRG_GTL_E!K39+NRG_CPP_E!K39+NRG_NSP_E!K39</f>
        <v>0</v>
      </c>
      <c r="L39" s="10">
        <f>NRG_EHG_E!L39+NRG_CM_E!L39+NRG_OIL_NG_E!L39+NRG_PF_E!L39+NRG_CO_E!L39+NRG_BKBPB_E!L39+NRG_GW_E!L39+NRG_BF_E!L39+NRG_PR_E!L39+NRG_NI_E!L39+NRG_CL_E!L39+NRG_LNG_E!L39+NRG_BIOG_E!L39+NRG_GTL_E!L39+NRG_CPP_E!L39+NRG_NSP_E!L39</f>
        <v>0</v>
      </c>
      <c r="M39" s="10">
        <f>NRG_EHG_E!M39+NRG_CM_E!M39+NRG_OIL_NG_E!M39+NRG_PF_E!M39+NRG_CO_E!M39+NRG_BKBPB_E!M39+NRG_GW_E!M39+NRG_BF_E!M39+NRG_PR_E!M39+NRG_NI_E!M39+NRG_CL_E!M39+NRG_LNG_E!M39+NRG_BIOG_E!M39+NRG_GTL_E!M39+NRG_CPP_E!M39+NRG_NSP_E!M39</f>
        <v>0</v>
      </c>
      <c r="N39" s="10">
        <f>NRG_EHG_E!N39+NRG_CM_E!N39+NRG_OIL_NG_E!N39+NRG_PF_E!N39+NRG_CO_E!N39+NRG_BKBPB_E!N39+NRG_GW_E!N39+NRG_BF_E!N39+NRG_PR_E!N39+NRG_NI_E!N39+NRG_CL_E!N39+NRG_LNG_E!N39+NRG_BIOG_E!N39+NRG_GTL_E!N39+NRG_CPP_E!N39+NRG_NSP_E!N39</f>
        <v>0</v>
      </c>
      <c r="O39" s="10">
        <f>NRG_EHG_E!O39+NRG_CM_E!O39+NRG_OIL_NG_E!O39+NRG_PF_E!O39+NRG_CO_E!O39+NRG_BKBPB_E!O39+NRG_GW_E!O39+NRG_BF_E!O39+NRG_PR_E!O39+NRG_NI_E!O39+NRG_CL_E!O39+NRG_LNG_E!O39+NRG_BIOG_E!O39+NRG_GTL_E!O39+NRG_CPP_E!O39+NRG_NSP_E!O39</f>
        <v>0</v>
      </c>
      <c r="P39" s="10">
        <f>NRG_EHG_E!P39+NRG_CM_E!P39+NRG_OIL_NG_E!P39+NRG_PF_E!P39+NRG_CO_E!P39+NRG_BKBPB_E!P39+NRG_GW_E!P39+NRG_BF_E!P39+NRG_PR_E!P39+NRG_NI_E!P39+NRG_CL_E!P39+NRG_LNG_E!P39+NRG_BIOG_E!P39+NRG_GTL_E!P39+NRG_CPP_E!P39+NRG_NSP_E!P39</f>
        <v>0</v>
      </c>
      <c r="Q39" s="10">
        <f>NRG_EHG_E!Q39+NRG_CM_E!Q39+NRG_OIL_NG_E!Q39+NRG_PF_E!Q39+NRG_CO_E!Q39+NRG_BKBPB_E!Q39+NRG_GW_E!Q39+NRG_BF_E!Q39+NRG_PR_E!Q39+NRG_NI_E!Q39+NRG_CL_E!Q39+NRG_LNG_E!Q39+NRG_BIOG_E!Q39+NRG_GTL_E!Q39+NRG_CPP_E!Q39+NRG_NSP_E!Q39</f>
        <v>0</v>
      </c>
      <c r="R39" s="10">
        <f>NRG_EHG_E!R39+NRG_CM_E!R39+NRG_OIL_NG_E!R39+NRG_PF_E!R39+NRG_CO_E!R39+NRG_BKBPB_E!R39+NRG_GW_E!R39+NRG_BF_E!R39+NRG_PR_E!R39+NRG_NI_E!R39+NRG_CL_E!R39+NRG_LNG_E!R39+NRG_BIOG_E!R39+NRG_GTL_E!R39+NRG_CPP_E!R39+NRG_NSP_E!R39</f>
        <v>0</v>
      </c>
      <c r="S39" s="10">
        <f>NRG_EHG_E!S39+NRG_CM_E!S39+NRG_OIL_NG_E!S39+NRG_PF_E!S39+NRG_CO_E!S39+NRG_BKBPB_E!S39+NRG_GW_E!S39+NRG_BF_E!S39+NRG_PR_E!S39+NRG_NI_E!S39+NRG_CL_E!S39+NRG_LNG_E!S39+NRG_BIOG_E!S39+NRG_GTL_E!S39+NRG_CPP_E!S39+NRG_NSP_E!S39</f>
        <v>0</v>
      </c>
      <c r="T39" s="10">
        <f>NRG_EHG_E!T39+NRG_CM_E!T39+NRG_OIL_NG_E!T39+NRG_PF_E!T39+NRG_CO_E!T39+NRG_BKBPB_E!T39+NRG_GW_E!T39+NRG_BF_E!T39+NRG_PR_E!T39+NRG_NI_E!T39+NRG_CL_E!T39+NRG_LNG_E!T39+NRG_BIOG_E!T39+NRG_GTL_E!T39+NRG_CPP_E!T39+NRG_NSP_E!T39</f>
        <v>0</v>
      </c>
      <c r="U39" s="10">
        <f>NRG_EHG_E!U39+NRG_CM_E!U39+NRG_OIL_NG_E!U39+NRG_PF_E!U39+NRG_CO_E!U39+NRG_BKBPB_E!U39+NRG_GW_E!U39+NRG_BF_E!U39+NRG_PR_E!U39+NRG_NI_E!U39+NRG_CL_E!U39+NRG_LNG_E!U39+NRG_BIOG_E!U39+NRG_GTL_E!U39+NRG_CPP_E!U39+NRG_NSP_E!U39</f>
        <v>0</v>
      </c>
      <c r="V39" s="10">
        <f>NRG_EHG_E!V39+NRG_CM_E!V39+NRG_OIL_NG_E!V39+NRG_PF_E!V39+NRG_CO_E!V39+NRG_BKBPB_E!V39+NRG_GW_E!V39+NRG_BF_E!V39+NRG_PR_E!V39+NRG_NI_E!V39+NRG_CL_E!V39+NRG_LNG_E!V39+NRG_BIOG_E!V39+NRG_GTL_E!V39+NRG_CPP_E!V39+NRG_NSP_E!V39</f>
        <v>0</v>
      </c>
      <c r="W39" s="10">
        <f>NRG_EHG_E!W39+NRG_CM_E!W39+NRG_OIL_NG_E!W39+NRG_PF_E!W39+NRG_CO_E!W39+NRG_BKBPB_E!W39+NRG_GW_E!W39+NRG_BF_E!W39+NRG_PR_E!W39+NRG_NI_E!W39+NRG_CL_E!W39+NRG_LNG_E!W39+NRG_BIOG_E!W39+NRG_GTL_E!W39+NRG_CPP_E!W39+NRG_NSP_E!W39</f>
        <v>0</v>
      </c>
      <c r="X39" s="10">
        <f>NRG_EHG_E!X39+NRG_CM_E!X39+NRG_OIL_NG_E!X39+NRG_PF_E!X39+NRG_CO_E!X39+NRG_BKBPB_E!X39+NRG_GW_E!X39+NRG_BF_E!X39+NRG_PR_E!X39+NRG_NI_E!X39+NRG_CL_E!X39+NRG_LNG_E!X39+NRG_BIOG_E!X39+NRG_GTL_E!X39+NRG_CPP_E!X39+NRG_NSP_E!X39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NRG_EHG_E!C40+NRG_CM_E!C40+NRG_OIL_NG_E!C40+NRG_PF_E!C40+NRG_CO_E!C40+NRG_BKBPB_E!C40+NRG_GW_E!C40+NRG_BF_E!C40+NRG_PR_E!C40+NRG_NI_E!C40+NRG_CL_E!C40+NRG_LNG_E!C40+NRG_BIOG_E!C40+NRG_GTL_E!C40+NRG_CPP_E!C40+NRG_NSP_E!C40</f>
        <v>0</v>
      </c>
      <c r="D40" s="10">
        <f>NRG_EHG_E!D40+NRG_CM_E!D40+NRG_OIL_NG_E!D40+NRG_PF_E!D40+NRG_CO_E!D40+NRG_BKBPB_E!D40+NRG_GW_E!D40+NRG_BF_E!D40+NRG_PR_E!D40+NRG_NI_E!D40+NRG_CL_E!D40+NRG_LNG_E!D40+NRG_BIOG_E!D40+NRG_GTL_E!D40+NRG_CPP_E!D40+NRG_NSP_E!D40</f>
        <v>0</v>
      </c>
      <c r="E40" s="10">
        <f>NRG_EHG_E!E40+NRG_CM_E!E40+NRG_OIL_NG_E!E40+NRG_PF_E!E40+NRG_CO_E!E40+NRG_BKBPB_E!E40+NRG_GW_E!E40+NRG_BF_E!E40+NRG_PR_E!E40+NRG_NI_E!E40+NRG_CL_E!E40+NRG_LNG_E!E40+NRG_BIOG_E!E40+NRG_GTL_E!E40+NRG_CPP_E!E40+NRG_NSP_E!E40</f>
        <v>0</v>
      </c>
      <c r="F40" s="10">
        <f>NRG_EHG_E!F40+NRG_CM_E!F40+NRG_OIL_NG_E!F40+NRG_PF_E!F40+NRG_CO_E!F40+NRG_BKBPB_E!F40+NRG_GW_E!F40+NRG_BF_E!F40+NRG_PR_E!F40+NRG_NI_E!F40+NRG_CL_E!F40+NRG_LNG_E!F40+NRG_BIOG_E!F40+NRG_GTL_E!F40+NRG_CPP_E!F40+NRG_NSP_E!F40</f>
        <v>0</v>
      </c>
      <c r="G40" s="10">
        <f>NRG_EHG_E!G40+NRG_CM_E!G40+NRG_OIL_NG_E!G40+NRG_PF_E!G40+NRG_CO_E!G40+NRG_BKBPB_E!G40+NRG_GW_E!G40+NRG_BF_E!G40+NRG_PR_E!G40+NRG_NI_E!G40+NRG_CL_E!G40+NRG_LNG_E!G40+NRG_BIOG_E!G40+NRG_GTL_E!G40+NRG_CPP_E!G40+NRG_NSP_E!G40</f>
        <v>0</v>
      </c>
      <c r="H40" s="10">
        <f>NRG_EHG_E!H40+NRG_CM_E!H40+NRG_OIL_NG_E!H40+NRG_PF_E!H40+NRG_CO_E!H40+NRG_BKBPB_E!H40+NRG_GW_E!H40+NRG_BF_E!H40+NRG_PR_E!H40+NRG_NI_E!H40+NRG_CL_E!H40+NRG_LNG_E!H40+NRG_BIOG_E!H40+NRG_GTL_E!H40+NRG_CPP_E!H40+NRG_NSP_E!H40</f>
        <v>0</v>
      </c>
      <c r="I40" s="10">
        <f>NRG_EHG_E!I40+NRG_CM_E!I40+NRG_OIL_NG_E!I40+NRG_PF_E!I40+NRG_CO_E!I40+NRG_BKBPB_E!I40+NRG_GW_E!I40+NRG_BF_E!I40+NRG_PR_E!I40+NRG_NI_E!I40+NRG_CL_E!I40+NRG_LNG_E!I40+NRG_BIOG_E!I40+NRG_GTL_E!I40+NRG_CPP_E!I40+NRG_NSP_E!I40</f>
        <v>0</v>
      </c>
      <c r="J40" s="10">
        <f>NRG_EHG_E!J40+NRG_CM_E!J40+NRG_OIL_NG_E!J40+NRG_PF_E!J40+NRG_CO_E!J40+NRG_BKBPB_E!J40+NRG_GW_E!J40+NRG_BF_E!J40+NRG_PR_E!J40+NRG_NI_E!J40+NRG_CL_E!J40+NRG_LNG_E!J40+NRG_BIOG_E!J40+NRG_GTL_E!J40+NRG_CPP_E!J40+NRG_NSP_E!J40</f>
        <v>0</v>
      </c>
      <c r="K40" s="10">
        <f>NRG_EHG_E!K40+NRG_CM_E!K40+NRG_OIL_NG_E!K40+NRG_PF_E!K40+NRG_CO_E!K40+NRG_BKBPB_E!K40+NRG_GW_E!K40+NRG_BF_E!K40+NRG_PR_E!K40+NRG_NI_E!K40+NRG_CL_E!K40+NRG_LNG_E!K40+NRG_BIOG_E!K40+NRG_GTL_E!K40+NRG_CPP_E!K40+NRG_NSP_E!K40</f>
        <v>0</v>
      </c>
      <c r="L40" s="10">
        <f>NRG_EHG_E!L40+NRG_CM_E!L40+NRG_OIL_NG_E!L40+NRG_PF_E!L40+NRG_CO_E!L40+NRG_BKBPB_E!L40+NRG_GW_E!L40+NRG_BF_E!L40+NRG_PR_E!L40+NRG_NI_E!L40+NRG_CL_E!L40+NRG_LNG_E!L40+NRG_BIOG_E!L40+NRG_GTL_E!L40+NRG_CPP_E!L40+NRG_NSP_E!L40</f>
        <v>0</v>
      </c>
      <c r="M40" s="10">
        <f>NRG_EHG_E!M40+NRG_CM_E!M40+NRG_OIL_NG_E!M40+NRG_PF_E!M40+NRG_CO_E!M40+NRG_BKBPB_E!M40+NRG_GW_E!M40+NRG_BF_E!M40+NRG_PR_E!M40+NRG_NI_E!M40+NRG_CL_E!M40+NRG_LNG_E!M40+NRG_BIOG_E!M40+NRG_GTL_E!M40+NRG_CPP_E!M40+NRG_NSP_E!M40</f>
        <v>0</v>
      </c>
      <c r="N40" s="10">
        <f>NRG_EHG_E!N40+NRG_CM_E!N40+NRG_OIL_NG_E!N40+NRG_PF_E!N40+NRG_CO_E!N40+NRG_BKBPB_E!N40+NRG_GW_E!N40+NRG_BF_E!N40+NRG_PR_E!N40+NRG_NI_E!N40+NRG_CL_E!N40+NRG_LNG_E!N40+NRG_BIOG_E!N40+NRG_GTL_E!N40+NRG_CPP_E!N40+NRG_NSP_E!N40</f>
        <v>0</v>
      </c>
      <c r="O40" s="10">
        <f>NRG_EHG_E!O40+NRG_CM_E!O40+NRG_OIL_NG_E!O40+NRG_PF_E!O40+NRG_CO_E!O40+NRG_BKBPB_E!O40+NRG_GW_E!O40+NRG_BF_E!O40+NRG_PR_E!O40+NRG_NI_E!O40+NRG_CL_E!O40+NRG_LNG_E!O40+NRG_BIOG_E!O40+NRG_GTL_E!O40+NRG_CPP_E!O40+NRG_NSP_E!O40</f>
        <v>0</v>
      </c>
      <c r="P40" s="10">
        <f>NRG_EHG_E!P40+NRG_CM_E!P40+NRG_OIL_NG_E!P40+NRG_PF_E!P40+NRG_CO_E!P40+NRG_BKBPB_E!P40+NRG_GW_E!P40+NRG_BF_E!P40+NRG_PR_E!P40+NRG_NI_E!P40+NRG_CL_E!P40+NRG_LNG_E!P40+NRG_BIOG_E!P40+NRG_GTL_E!P40+NRG_CPP_E!P40+NRG_NSP_E!P40</f>
        <v>0</v>
      </c>
      <c r="Q40" s="10">
        <f>NRG_EHG_E!Q40+NRG_CM_E!Q40+NRG_OIL_NG_E!Q40+NRG_PF_E!Q40+NRG_CO_E!Q40+NRG_BKBPB_E!Q40+NRG_GW_E!Q40+NRG_BF_E!Q40+NRG_PR_E!Q40+NRG_NI_E!Q40+NRG_CL_E!Q40+NRG_LNG_E!Q40+NRG_BIOG_E!Q40+NRG_GTL_E!Q40+NRG_CPP_E!Q40+NRG_NSP_E!Q40</f>
        <v>0</v>
      </c>
      <c r="R40" s="10">
        <f>NRG_EHG_E!R40+NRG_CM_E!R40+NRG_OIL_NG_E!R40+NRG_PF_E!R40+NRG_CO_E!R40+NRG_BKBPB_E!R40+NRG_GW_E!R40+NRG_BF_E!R40+NRG_PR_E!R40+NRG_NI_E!R40+NRG_CL_E!R40+NRG_LNG_E!R40+NRG_BIOG_E!R40+NRG_GTL_E!R40+NRG_CPP_E!R40+NRG_NSP_E!R40</f>
        <v>0</v>
      </c>
      <c r="S40" s="10">
        <f>NRG_EHG_E!S40+NRG_CM_E!S40+NRG_OIL_NG_E!S40+NRG_PF_E!S40+NRG_CO_E!S40+NRG_BKBPB_E!S40+NRG_GW_E!S40+NRG_BF_E!S40+NRG_PR_E!S40+NRG_NI_E!S40+NRG_CL_E!S40+NRG_LNG_E!S40+NRG_BIOG_E!S40+NRG_GTL_E!S40+NRG_CPP_E!S40+NRG_NSP_E!S40</f>
        <v>0</v>
      </c>
      <c r="T40" s="10">
        <f>NRG_EHG_E!T40+NRG_CM_E!T40+NRG_OIL_NG_E!T40+NRG_PF_E!T40+NRG_CO_E!T40+NRG_BKBPB_E!T40+NRG_GW_E!T40+NRG_BF_E!T40+NRG_PR_E!T40+NRG_NI_E!T40+NRG_CL_E!T40+NRG_LNG_E!T40+NRG_BIOG_E!T40+NRG_GTL_E!T40+NRG_CPP_E!T40+NRG_NSP_E!T40</f>
        <v>0</v>
      </c>
      <c r="U40" s="10">
        <f>NRG_EHG_E!U40+NRG_CM_E!U40+NRG_OIL_NG_E!U40+NRG_PF_E!U40+NRG_CO_E!U40+NRG_BKBPB_E!U40+NRG_GW_E!U40+NRG_BF_E!U40+NRG_PR_E!U40+NRG_NI_E!U40+NRG_CL_E!U40+NRG_LNG_E!U40+NRG_BIOG_E!U40+NRG_GTL_E!U40+NRG_CPP_E!U40+NRG_NSP_E!U40</f>
        <v>0</v>
      </c>
      <c r="V40" s="10">
        <f>NRG_EHG_E!V40+NRG_CM_E!V40+NRG_OIL_NG_E!V40+NRG_PF_E!V40+NRG_CO_E!V40+NRG_BKBPB_E!V40+NRG_GW_E!V40+NRG_BF_E!V40+NRG_PR_E!V40+NRG_NI_E!V40+NRG_CL_E!V40+NRG_LNG_E!V40+NRG_BIOG_E!V40+NRG_GTL_E!V40+NRG_CPP_E!V40+NRG_NSP_E!V40</f>
        <v>0</v>
      </c>
      <c r="W40" s="10">
        <f>NRG_EHG_E!W40+NRG_CM_E!W40+NRG_OIL_NG_E!W40+NRG_PF_E!W40+NRG_CO_E!W40+NRG_BKBPB_E!W40+NRG_GW_E!W40+NRG_BF_E!W40+NRG_PR_E!W40+NRG_NI_E!W40+NRG_CL_E!W40+NRG_LNG_E!W40+NRG_BIOG_E!W40+NRG_GTL_E!W40+NRG_CPP_E!W40+NRG_NSP_E!W40</f>
        <v>0</v>
      </c>
      <c r="X40" s="10">
        <f>NRG_EHG_E!X40+NRG_CM_E!X40+NRG_OIL_NG_E!X40+NRG_PF_E!X40+NRG_CO_E!X40+NRG_BKBPB_E!X40+NRG_GW_E!X40+NRG_BF_E!X40+NRG_PR_E!X40+NRG_NI_E!X40+NRG_CL_E!X40+NRG_LNG_E!X40+NRG_BIOG_E!X40+NRG_GTL_E!X40+NRG_CPP_E!X40+NRG_NSP_E!X40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NRG_EHG_E!C41+NRG_CM_E!C41+NRG_OIL_NG_E!C41+NRG_PF_E!C41+NRG_CO_E!C41+NRG_BKBPB_E!C41+NRG_GW_E!C41+NRG_BF_E!C41+NRG_PR_E!C41+NRG_NI_E!C41+NRG_CL_E!C41+NRG_LNG_E!C41+NRG_BIOG_E!C41+NRG_GTL_E!C41+NRG_CPP_E!C41+NRG_NSP_E!C41</f>
        <v>0</v>
      </c>
      <c r="D41" s="10">
        <f>NRG_EHG_E!D41+NRG_CM_E!D41+NRG_OIL_NG_E!D41+NRG_PF_E!D41+NRG_CO_E!D41+NRG_BKBPB_E!D41+NRG_GW_E!D41+NRG_BF_E!D41+NRG_PR_E!D41+NRG_NI_E!D41+NRG_CL_E!D41+NRG_LNG_E!D41+NRG_BIOG_E!D41+NRG_GTL_E!D41+NRG_CPP_E!D41+NRG_NSP_E!D41</f>
        <v>0</v>
      </c>
      <c r="E41" s="10">
        <f>NRG_EHG_E!E41+NRG_CM_E!E41+NRG_OIL_NG_E!E41+NRG_PF_E!E41+NRG_CO_E!E41+NRG_BKBPB_E!E41+NRG_GW_E!E41+NRG_BF_E!E41+NRG_PR_E!E41+NRG_NI_E!E41+NRG_CL_E!E41+NRG_LNG_E!E41+NRG_BIOG_E!E41+NRG_GTL_E!E41+NRG_CPP_E!E41+NRG_NSP_E!E41</f>
        <v>0</v>
      </c>
      <c r="F41" s="10">
        <f>NRG_EHG_E!F41+NRG_CM_E!F41+NRG_OIL_NG_E!F41+NRG_PF_E!F41+NRG_CO_E!F41+NRG_BKBPB_E!F41+NRG_GW_E!F41+NRG_BF_E!F41+NRG_PR_E!F41+NRG_NI_E!F41+NRG_CL_E!F41+NRG_LNG_E!F41+NRG_BIOG_E!F41+NRG_GTL_E!F41+NRG_CPP_E!F41+NRG_NSP_E!F41</f>
        <v>0</v>
      </c>
      <c r="G41" s="10">
        <f>NRG_EHG_E!G41+NRG_CM_E!G41+NRG_OIL_NG_E!G41+NRG_PF_E!G41+NRG_CO_E!G41+NRG_BKBPB_E!G41+NRG_GW_E!G41+NRG_BF_E!G41+NRG_PR_E!G41+NRG_NI_E!G41+NRG_CL_E!G41+NRG_LNG_E!G41+NRG_BIOG_E!G41+NRG_GTL_E!G41+NRG_CPP_E!G41+NRG_NSP_E!G41</f>
        <v>0</v>
      </c>
      <c r="H41" s="10">
        <f>NRG_EHG_E!H41+NRG_CM_E!H41+NRG_OIL_NG_E!H41+NRG_PF_E!H41+NRG_CO_E!H41+NRG_BKBPB_E!H41+NRG_GW_E!H41+NRG_BF_E!H41+NRG_PR_E!H41+NRG_NI_E!H41+NRG_CL_E!H41+NRG_LNG_E!H41+NRG_BIOG_E!H41+NRG_GTL_E!H41+NRG_CPP_E!H41+NRG_NSP_E!H41</f>
        <v>0</v>
      </c>
      <c r="I41" s="10">
        <f>NRG_EHG_E!I41+NRG_CM_E!I41+NRG_OIL_NG_E!I41+NRG_PF_E!I41+NRG_CO_E!I41+NRG_BKBPB_E!I41+NRG_GW_E!I41+NRG_BF_E!I41+NRG_PR_E!I41+NRG_NI_E!I41+NRG_CL_E!I41+NRG_LNG_E!I41+NRG_BIOG_E!I41+NRG_GTL_E!I41+NRG_CPP_E!I41+NRG_NSP_E!I41</f>
        <v>0</v>
      </c>
      <c r="J41" s="10">
        <f>NRG_EHG_E!J41+NRG_CM_E!J41+NRG_OIL_NG_E!J41+NRG_PF_E!J41+NRG_CO_E!J41+NRG_BKBPB_E!J41+NRG_GW_E!J41+NRG_BF_E!J41+NRG_PR_E!J41+NRG_NI_E!J41+NRG_CL_E!J41+NRG_LNG_E!J41+NRG_BIOG_E!J41+NRG_GTL_E!J41+NRG_CPP_E!J41+NRG_NSP_E!J41</f>
        <v>0</v>
      </c>
      <c r="K41" s="10">
        <f>NRG_EHG_E!K41+NRG_CM_E!K41+NRG_OIL_NG_E!K41+NRG_PF_E!K41+NRG_CO_E!K41+NRG_BKBPB_E!K41+NRG_GW_E!K41+NRG_BF_E!K41+NRG_PR_E!K41+NRG_NI_E!K41+NRG_CL_E!K41+NRG_LNG_E!K41+NRG_BIOG_E!K41+NRG_GTL_E!K41+NRG_CPP_E!K41+NRG_NSP_E!K41</f>
        <v>0</v>
      </c>
      <c r="L41" s="10">
        <f>NRG_EHG_E!L41+NRG_CM_E!L41+NRG_OIL_NG_E!L41+NRG_PF_E!L41+NRG_CO_E!L41+NRG_BKBPB_E!L41+NRG_GW_E!L41+NRG_BF_E!L41+NRG_PR_E!L41+NRG_NI_E!L41+NRG_CL_E!L41+NRG_LNG_E!L41+NRG_BIOG_E!L41+NRG_GTL_E!L41+NRG_CPP_E!L41+NRG_NSP_E!L41</f>
        <v>0</v>
      </c>
      <c r="M41" s="10">
        <f>NRG_EHG_E!M41+NRG_CM_E!M41+NRG_OIL_NG_E!M41+NRG_PF_E!M41+NRG_CO_E!M41+NRG_BKBPB_E!M41+NRG_GW_E!M41+NRG_BF_E!M41+NRG_PR_E!M41+NRG_NI_E!M41+NRG_CL_E!M41+NRG_LNG_E!M41+NRG_BIOG_E!M41+NRG_GTL_E!M41+NRG_CPP_E!M41+NRG_NSP_E!M41</f>
        <v>0</v>
      </c>
      <c r="N41" s="10">
        <f>NRG_EHG_E!N41+NRG_CM_E!N41+NRG_OIL_NG_E!N41+NRG_PF_E!N41+NRG_CO_E!N41+NRG_BKBPB_E!N41+NRG_GW_E!N41+NRG_BF_E!N41+NRG_PR_E!N41+NRG_NI_E!N41+NRG_CL_E!N41+NRG_LNG_E!N41+NRG_BIOG_E!N41+NRG_GTL_E!N41+NRG_CPP_E!N41+NRG_NSP_E!N41</f>
        <v>0</v>
      </c>
      <c r="O41" s="10">
        <f>NRG_EHG_E!O41+NRG_CM_E!O41+NRG_OIL_NG_E!O41+NRG_PF_E!O41+NRG_CO_E!O41+NRG_BKBPB_E!O41+NRG_GW_E!O41+NRG_BF_E!O41+NRG_PR_E!O41+NRG_NI_E!O41+NRG_CL_E!O41+NRG_LNG_E!O41+NRG_BIOG_E!O41+NRG_GTL_E!O41+NRG_CPP_E!O41+NRG_NSP_E!O41</f>
        <v>0</v>
      </c>
      <c r="P41" s="10">
        <f>NRG_EHG_E!P41+NRG_CM_E!P41+NRG_OIL_NG_E!P41+NRG_PF_E!P41+NRG_CO_E!P41+NRG_BKBPB_E!P41+NRG_GW_E!P41+NRG_BF_E!P41+NRG_PR_E!P41+NRG_NI_E!P41+NRG_CL_E!P41+NRG_LNG_E!P41+NRG_BIOG_E!P41+NRG_GTL_E!P41+NRG_CPP_E!P41+NRG_NSP_E!P41</f>
        <v>0</v>
      </c>
      <c r="Q41" s="10">
        <f>NRG_EHG_E!Q41+NRG_CM_E!Q41+NRG_OIL_NG_E!Q41+NRG_PF_E!Q41+NRG_CO_E!Q41+NRG_BKBPB_E!Q41+NRG_GW_E!Q41+NRG_BF_E!Q41+NRG_PR_E!Q41+NRG_NI_E!Q41+NRG_CL_E!Q41+NRG_LNG_E!Q41+NRG_BIOG_E!Q41+NRG_GTL_E!Q41+NRG_CPP_E!Q41+NRG_NSP_E!Q41</f>
        <v>0</v>
      </c>
      <c r="R41" s="10">
        <f>NRG_EHG_E!R41+NRG_CM_E!R41+NRG_OIL_NG_E!R41+NRG_PF_E!R41+NRG_CO_E!R41+NRG_BKBPB_E!R41+NRG_GW_E!R41+NRG_BF_E!R41+NRG_PR_E!R41+NRG_NI_E!R41+NRG_CL_E!R41+NRG_LNG_E!R41+NRG_BIOG_E!R41+NRG_GTL_E!R41+NRG_CPP_E!R41+NRG_NSP_E!R41</f>
        <v>0</v>
      </c>
      <c r="S41" s="10">
        <f>NRG_EHG_E!S41+NRG_CM_E!S41+NRG_OIL_NG_E!S41+NRG_PF_E!S41+NRG_CO_E!S41+NRG_BKBPB_E!S41+NRG_GW_E!S41+NRG_BF_E!S41+NRG_PR_E!S41+NRG_NI_E!S41+NRG_CL_E!S41+NRG_LNG_E!S41+NRG_BIOG_E!S41+NRG_GTL_E!S41+NRG_CPP_E!S41+NRG_NSP_E!S41</f>
        <v>0</v>
      </c>
      <c r="T41" s="10">
        <f>NRG_EHG_E!T41+NRG_CM_E!T41+NRG_OIL_NG_E!T41+NRG_PF_E!T41+NRG_CO_E!T41+NRG_BKBPB_E!T41+NRG_GW_E!T41+NRG_BF_E!T41+NRG_PR_E!T41+NRG_NI_E!T41+NRG_CL_E!T41+NRG_LNG_E!T41+NRG_BIOG_E!T41+NRG_GTL_E!T41+NRG_CPP_E!T41+NRG_NSP_E!T41</f>
        <v>0</v>
      </c>
      <c r="U41" s="10">
        <f>NRG_EHG_E!U41+NRG_CM_E!U41+NRG_OIL_NG_E!U41+NRG_PF_E!U41+NRG_CO_E!U41+NRG_BKBPB_E!U41+NRG_GW_E!U41+NRG_BF_E!U41+NRG_PR_E!U41+NRG_NI_E!U41+NRG_CL_E!U41+NRG_LNG_E!U41+NRG_BIOG_E!U41+NRG_GTL_E!U41+NRG_CPP_E!U41+NRG_NSP_E!U41</f>
        <v>0</v>
      </c>
      <c r="V41" s="10">
        <f>NRG_EHG_E!V41+NRG_CM_E!V41+NRG_OIL_NG_E!V41+NRG_PF_E!V41+NRG_CO_E!V41+NRG_BKBPB_E!V41+NRG_GW_E!V41+NRG_BF_E!V41+NRG_PR_E!V41+NRG_NI_E!V41+NRG_CL_E!V41+NRG_LNG_E!V41+NRG_BIOG_E!V41+NRG_GTL_E!V41+NRG_CPP_E!V41+NRG_NSP_E!V41</f>
        <v>0</v>
      </c>
      <c r="W41" s="10">
        <f>NRG_EHG_E!W41+NRG_CM_E!W41+NRG_OIL_NG_E!W41+NRG_PF_E!W41+NRG_CO_E!W41+NRG_BKBPB_E!W41+NRG_GW_E!W41+NRG_BF_E!W41+NRG_PR_E!W41+NRG_NI_E!W41+NRG_CL_E!W41+NRG_LNG_E!W41+NRG_BIOG_E!W41+NRG_GTL_E!W41+NRG_CPP_E!W41+NRG_NSP_E!W41</f>
        <v>0</v>
      </c>
      <c r="X41" s="10">
        <f>NRG_EHG_E!X41+NRG_CM_E!X41+NRG_OIL_NG_E!X41+NRG_PF_E!X41+NRG_CO_E!X41+NRG_BKBPB_E!X41+NRG_GW_E!X41+NRG_BF_E!X41+NRG_PR_E!X41+NRG_NI_E!X41+NRG_CL_E!X41+NRG_LNG_E!X41+NRG_BIOG_E!X41+NRG_GTL_E!X41+NRG_CPP_E!X41+NRG_NSP_E!X41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NRG_EHG_E!C42+NRG_CM_E!C42+NRG_OIL_NG_E!C42+NRG_PF_E!C42+NRG_CO_E!C42+NRG_BKBPB_E!C42+NRG_GW_E!C42+NRG_BF_E!C42+NRG_PR_E!C42+NRG_NI_E!C42+NRG_CL_E!C42+NRG_LNG_E!C42+NRG_BIOG_E!C42+NRG_GTL_E!C42+NRG_CPP_E!C42+NRG_NSP_E!C42</f>
        <v>0</v>
      </c>
      <c r="D42" s="10">
        <f>NRG_EHG_E!D42+NRG_CM_E!D42+NRG_OIL_NG_E!D42+NRG_PF_E!D42+NRG_CO_E!D42+NRG_BKBPB_E!D42+NRG_GW_E!D42+NRG_BF_E!D42+NRG_PR_E!D42+NRG_NI_E!D42+NRG_CL_E!D42+NRG_LNG_E!D42+NRG_BIOG_E!D42+NRG_GTL_E!D42+NRG_CPP_E!D42+NRG_NSP_E!D42</f>
        <v>0</v>
      </c>
      <c r="E42" s="10">
        <f>NRG_EHG_E!E42+NRG_CM_E!E42+NRG_OIL_NG_E!E42+NRG_PF_E!E42+NRG_CO_E!E42+NRG_BKBPB_E!E42+NRG_GW_E!E42+NRG_BF_E!E42+NRG_PR_E!E42+NRG_NI_E!E42+NRG_CL_E!E42+NRG_LNG_E!E42+NRG_BIOG_E!E42+NRG_GTL_E!E42+NRG_CPP_E!E42+NRG_NSP_E!E42</f>
        <v>0</v>
      </c>
      <c r="F42" s="10">
        <f>NRG_EHG_E!F42+NRG_CM_E!F42+NRG_OIL_NG_E!F42+NRG_PF_E!F42+NRG_CO_E!F42+NRG_BKBPB_E!F42+NRG_GW_E!F42+NRG_BF_E!F42+NRG_PR_E!F42+NRG_NI_E!F42+NRG_CL_E!F42+NRG_LNG_E!F42+NRG_BIOG_E!F42+NRG_GTL_E!F42+NRG_CPP_E!F42+NRG_NSP_E!F42</f>
        <v>0</v>
      </c>
      <c r="G42" s="10">
        <f>NRG_EHG_E!G42+NRG_CM_E!G42+NRG_OIL_NG_E!G42+NRG_PF_E!G42+NRG_CO_E!G42+NRG_BKBPB_E!G42+NRG_GW_E!G42+NRG_BF_E!G42+NRG_PR_E!G42+NRG_NI_E!G42+NRG_CL_E!G42+NRG_LNG_E!G42+NRG_BIOG_E!G42+NRG_GTL_E!G42+NRG_CPP_E!G42+NRG_NSP_E!G42</f>
        <v>0</v>
      </c>
      <c r="H42" s="10">
        <f>NRG_EHG_E!H42+NRG_CM_E!H42+NRG_OIL_NG_E!H42+NRG_PF_E!H42+NRG_CO_E!H42+NRG_BKBPB_E!H42+NRG_GW_E!H42+NRG_BF_E!H42+NRG_PR_E!H42+NRG_NI_E!H42+NRG_CL_E!H42+NRG_LNG_E!H42+NRG_BIOG_E!H42+NRG_GTL_E!H42+NRG_CPP_E!H42+NRG_NSP_E!H42</f>
        <v>0</v>
      </c>
      <c r="I42" s="10">
        <f>NRG_EHG_E!I42+NRG_CM_E!I42+NRG_OIL_NG_E!I42+NRG_PF_E!I42+NRG_CO_E!I42+NRG_BKBPB_E!I42+NRG_GW_E!I42+NRG_BF_E!I42+NRG_PR_E!I42+NRG_NI_E!I42+NRG_CL_E!I42+NRG_LNG_E!I42+NRG_BIOG_E!I42+NRG_GTL_E!I42+NRG_CPP_E!I42+NRG_NSP_E!I42</f>
        <v>0</v>
      </c>
      <c r="J42" s="10">
        <f>NRG_EHG_E!J42+NRG_CM_E!J42+NRG_OIL_NG_E!J42+NRG_PF_E!J42+NRG_CO_E!J42+NRG_BKBPB_E!J42+NRG_GW_E!J42+NRG_BF_E!J42+NRG_PR_E!J42+NRG_NI_E!J42+NRG_CL_E!J42+NRG_LNG_E!J42+NRG_BIOG_E!J42+NRG_GTL_E!J42+NRG_CPP_E!J42+NRG_NSP_E!J42</f>
        <v>0</v>
      </c>
      <c r="K42" s="10">
        <f>NRG_EHG_E!K42+NRG_CM_E!K42+NRG_OIL_NG_E!K42+NRG_PF_E!K42+NRG_CO_E!K42+NRG_BKBPB_E!K42+NRG_GW_E!K42+NRG_BF_E!K42+NRG_PR_E!K42+NRG_NI_E!K42+NRG_CL_E!K42+NRG_LNG_E!K42+NRG_BIOG_E!K42+NRG_GTL_E!K42+NRG_CPP_E!K42+NRG_NSP_E!K42</f>
        <v>0</v>
      </c>
      <c r="L42" s="10">
        <f>NRG_EHG_E!L42+NRG_CM_E!L42+NRG_OIL_NG_E!L42+NRG_PF_E!L42+NRG_CO_E!L42+NRG_BKBPB_E!L42+NRG_GW_E!L42+NRG_BF_E!L42+NRG_PR_E!L42+NRG_NI_E!L42+NRG_CL_E!L42+NRG_LNG_E!L42+NRG_BIOG_E!L42+NRG_GTL_E!L42+NRG_CPP_E!L42+NRG_NSP_E!L42</f>
        <v>0</v>
      </c>
      <c r="M42" s="10">
        <f>NRG_EHG_E!M42+NRG_CM_E!M42+NRG_OIL_NG_E!M42+NRG_PF_E!M42+NRG_CO_E!M42+NRG_BKBPB_E!M42+NRG_GW_E!M42+NRG_BF_E!M42+NRG_PR_E!M42+NRG_NI_E!M42+NRG_CL_E!M42+NRG_LNG_E!M42+NRG_BIOG_E!M42+NRG_GTL_E!M42+NRG_CPP_E!M42+NRG_NSP_E!M42</f>
        <v>0</v>
      </c>
      <c r="N42" s="10">
        <f>NRG_EHG_E!N42+NRG_CM_E!N42+NRG_OIL_NG_E!N42+NRG_PF_E!N42+NRG_CO_E!N42+NRG_BKBPB_E!N42+NRG_GW_E!N42+NRG_BF_E!N42+NRG_PR_E!N42+NRG_NI_E!N42+NRG_CL_E!N42+NRG_LNG_E!N42+NRG_BIOG_E!N42+NRG_GTL_E!N42+NRG_CPP_E!N42+NRG_NSP_E!N42</f>
        <v>0</v>
      </c>
      <c r="O42" s="10">
        <f>NRG_EHG_E!O42+NRG_CM_E!O42+NRG_OIL_NG_E!O42+NRG_PF_E!O42+NRG_CO_E!O42+NRG_BKBPB_E!O42+NRG_GW_E!O42+NRG_BF_E!O42+NRG_PR_E!O42+NRG_NI_E!O42+NRG_CL_E!O42+NRG_LNG_E!O42+NRG_BIOG_E!O42+NRG_GTL_E!O42+NRG_CPP_E!O42+NRG_NSP_E!O42</f>
        <v>0</v>
      </c>
      <c r="P42" s="10">
        <f>NRG_EHG_E!P42+NRG_CM_E!P42+NRG_OIL_NG_E!P42+NRG_PF_E!P42+NRG_CO_E!P42+NRG_BKBPB_E!P42+NRG_GW_E!P42+NRG_BF_E!P42+NRG_PR_E!P42+NRG_NI_E!P42+NRG_CL_E!P42+NRG_LNG_E!P42+NRG_BIOG_E!P42+NRG_GTL_E!P42+NRG_CPP_E!P42+NRG_NSP_E!P42</f>
        <v>0</v>
      </c>
      <c r="Q42" s="10">
        <f>NRG_EHG_E!Q42+NRG_CM_E!Q42+NRG_OIL_NG_E!Q42+NRG_PF_E!Q42+NRG_CO_E!Q42+NRG_BKBPB_E!Q42+NRG_GW_E!Q42+NRG_BF_E!Q42+NRG_PR_E!Q42+NRG_NI_E!Q42+NRG_CL_E!Q42+NRG_LNG_E!Q42+NRG_BIOG_E!Q42+NRG_GTL_E!Q42+NRG_CPP_E!Q42+NRG_NSP_E!Q42</f>
        <v>0</v>
      </c>
      <c r="R42" s="10">
        <f>NRG_EHG_E!R42+NRG_CM_E!R42+NRG_OIL_NG_E!R42+NRG_PF_E!R42+NRG_CO_E!R42+NRG_BKBPB_E!R42+NRG_GW_E!R42+NRG_BF_E!R42+NRG_PR_E!R42+NRG_NI_E!R42+NRG_CL_E!R42+NRG_LNG_E!R42+NRG_BIOG_E!R42+NRG_GTL_E!R42+NRG_CPP_E!R42+NRG_NSP_E!R42</f>
        <v>0</v>
      </c>
      <c r="S42" s="10">
        <f>NRG_EHG_E!S42+NRG_CM_E!S42+NRG_OIL_NG_E!S42+NRG_PF_E!S42+NRG_CO_E!S42+NRG_BKBPB_E!S42+NRG_GW_E!S42+NRG_BF_E!S42+NRG_PR_E!S42+NRG_NI_E!S42+NRG_CL_E!S42+NRG_LNG_E!S42+NRG_BIOG_E!S42+NRG_GTL_E!S42+NRG_CPP_E!S42+NRG_NSP_E!S42</f>
        <v>0</v>
      </c>
      <c r="T42" s="10">
        <f>NRG_EHG_E!T42+NRG_CM_E!T42+NRG_OIL_NG_E!T42+NRG_PF_E!T42+NRG_CO_E!T42+NRG_BKBPB_E!T42+NRG_GW_E!T42+NRG_BF_E!T42+NRG_PR_E!T42+NRG_NI_E!T42+NRG_CL_E!T42+NRG_LNG_E!T42+NRG_BIOG_E!T42+NRG_GTL_E!T42+NRG_CPP_E!T42+NRG_NSP_E!T42</f>
        <v>0</v>
      </c>
      <c r="U42" s="10">
        <f>NRG_EHG_E!U42+NRG_CM_E!U42+NRG_OIL_NG_E!U42+NRG_PF_E!U42+NRG_CO_E!U42+NRG_BKBPB_E!U42+NRG_GW_E!U42+NRG_BF_E!U42+NRG_PR_E!U42+NRG_NI_E!U42+NRG_CL_E!U42+NRG_LNG_E!U42+NRG_BIOG_E!U42+NRG_GTL_E!U42+NRG_CPP_E!U42+NRG_NSP_E!U42</f>
        <v>0</v>
      </c>
      <c r="V42" s="10">
        <f>NRG_EHG_E!V42+NRG_CM_E!V42+NRG_OIL_NG_E!V42+NRG_PF_E!V42+NRG_CO_E!V42+NRG_BKBPB_E!V42+NRG_GW_E!V42+NRG_BF_E!V42+NRG_PR_E!V42+NRG_NI_E!V42+NRG_CL_E!V42+NRG_LNG_E!V42+NRG_BIOG_E!V42+NRG_GTL_E!V42+NRG_CPP_E!V42+NRG_NSP_E!V42</f>
        <v>0</v>
      </c>
      <c r="W42" s="10">
        <f>NRG_EHG_E!W42+NRG_CM_E!W42+NRG_OIL_NG_E!W42+NRG_PF_E!W42+NRG_CO_E!W42+NRG_BKBPB_E!W42+NRG_GW_E!W42+NRG_BF_E!W42+NRG_PR_E!W42+NRG_NI_E!W42+NRG_CL_E!W42+NRG_LNG_E!W42+NRG_BIOG_E!W42+NRG_GTL_E!W42+NRG_CPP_E!W42+NRG_NSP_E!W42</f>
        <v>0</v>
      </c>
      <c r="X42" s="10">
        <f>NRG_EHG_E!X42+NRG_CM_E!X42+NRG_OIL_NG_E!X42+NRG_PF_E!X42+NRG_CO_E!X42+NRG_BKBPB_E!X42+NRG_GW_E!X42+NRG_BF_E!X42+NRG_PR_E!X42+NRG_NI_E!X42+NRG_CL_E!X42+NRG_LNG_E!X42+NRG_BIOG_E!X42+NRG_GTL_E!X42+NRG_CPP_E!X42+NRG_NSP_E!X42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NRG_EHG_E!C43+NRG_CM_E!C43+NRG_OIL_NG_E!C43+NRG_PF_E!C43+NRG_CO_E!C43+NRG_BKBPB_E!C43+NRG_GW_E!C43+NRG_BF_E!C43+NRG_PR_E!C43+NRG_NI_E!C43+NRG_CL_E!C43+NRG_LNG_E!C43+NRG_BIOG_E!C43+NRG_GTL_E!C43+NRG_CPP_E!C43+NRG_NSP_E!C43</f>
        <v>1.034909716251075</v>
      </c>
      <c r="D43" s="10">
        <f>NRG_EHG_E!D43+NRG_CM_E!D43+NRG_OIL_NG_E!D43+NRG_PF_E!D43+NRG_CO_E!D43+NRG_BKBPB_E!D43+NRG_GW_E!D43+NRG_BF_E!D43+NRG_PR_E!D43+NRG_NI_E!D43+NRG_CL_E!D43+NRG_LNG_E!D43+NRG_BIOG_E!D43+NRG_GTL_E!D43+NRG_CPP_E!D43+NRG_NSP_E!D43</f>
        <v>0</v>
      </c>
      <c r="E43" s="10">
        <f>NRG_EHG_E!E43+NRG_CM_E!E43+NRG_OIL_NG_E!E43+NRG_PF_E!E43+NRG_CO_E!E43+NRG_BKBPB_E!E43+NRG_GW_E!E43+NRG_BF_E!E43+NRG_PR_E!E43+NRG_NI_E!E43+NRG_CL_E!E43+NRG_LNG_E!E43+NRG_BIOG_E!E43+NRG_GTL_E!E43+NRG_CPP_E!E43+NRG_NSP_E!E43</f>
        <v>0</v>
      </c>
      <c r="F43" s="10">
        <f>NRG_EHG_E!F43+NRG_CM_E!F43+NRG_OIL_NG_E!F43+NRG_PF_E!F43+NRG_CO_E!F43+NRG_BKBPB_E!F43+NRG_GW_E!F43+NRG_BF_E!F43+NRG_PR_E!F43+NRG_NI_E!F43+NRG_CL_E!F43+NRG_LNG_E!F43+NRG_BIOG_E!F43+NRG_GTL_E!F43+NRG_CPP_E!F43+NRG_NSP_E!F43</f>
        <v>0</v>
      </c>
      <c r="G43" s="10">
        <f>NRG_EHG_E!G43+NRG_CM_E!G43+NRG_OIL_NG_E!G43+NRG_PF_E!G43+NRG_CO_E!G43+NRG_BKBPB_E!G43+NRG_GW_E!G43+NRG_BF_E!G43+NRG_PR_E!G43+NRG_NI_E!G43+NRG_CL_E!G43+NRG_LNG_E!G43+NRG_BIOG_E!G43+NRG_GTL_E!G43+NRG_CPP_E!G43+NRG_NSP_E!G43</f>
        <v>0</v>
      </c>
      <c r="H43" s="10">
        <f>NRG_EHG_E!H43+NRG_CM_E!H43+NRG_OIL_NG_E!H43+NRG_PF_E!H43+NRG_CO_E!H43+NRG_BKBPB_E!H43+NRG_GW_E!H43+NRG_BF_E!H43+NRG_PR_E!H43+NRG_NI_E!H43+NRG_CL_E!H43+NRG_LNG_E!H43+NRG_BIOG_E!H43+NRG_GTL_E!H43+NRG_CPP_E!H43+NRG_NSP_E!H43</f>
        <v>0</v>
      </c>
      <c r="I43" s="10">
        <f>NRG_EHG_E!I43+NRG_CM_E!I43+NRG_OIL_NG_E!I43+NRG_PF_E!I43+NRG_CO_E!I43+NRG_BKBPB_E!I43+NRG_GW_E!I43+NRG_BF_E!I43+NRG_PR_E!I43+NRG_NI_E!I43+NRG_CL_E!I43+NRG_LNG_E!I43+NRG_BIOG_E!I43+NRG_GTL_E!I43+NRG_CPP_E!I43+NRG_NSP_E!I43</f>
        <v>0</v>
      </c>
      <c r="J43" s="10">
        <f>NRG_EHG_E!J43+NRG_CM_E!J43+NRG_OIL_NG_E!J43+NRG_PF_E!J43+NRG_CO_E!J43+NRG_BKBPB_E!J43+NRG_GW_E!J43+NRG_BF_E!J43+NRG_PR_E!J43+NRG_NI_E!J43+NRG_CL_E!J43+NRG_LNG_E!J43+NRG_BIOG_E!J43+NRG_GTL_E!J43+NRG_CPP_E!J43+NRG_NSP_E!J43</f>
        <v>5.135167669819432</v>
      </c>
      <c r="K43" s="10">
        <f>NRG_EHG_E!K43+NRG_CM_E!K43+NRG_OIL_NG_E!K43+NRG_PF_E!K43+NRG_CO_E!K43+NRG_BKBPB_E!K43+NRG_GW_E!K43+NRG_BF_E!K43+NRG_PR_E!K43+NRG_NI_E!K43+NRG_CL_E!K43+NRG_LNG_E!K43+NRG_BIOG_E!K43+NRG_GTL_E!K43+NRG_CPP_E!K43+NRG_NSP_E!K43</f>
        <v>4.1081685296646597</v>
      </c>
      <c r="L43" s="10">
        <f>NRG_EHG_E!L43+NRG_CM_E!L43+NRG_OIL_NG_E!L43+NRG_PF_E!L43+NRG_CO_E!L43+NRG_BKBPB_E!L43+NRG_GW_E!L43+NRG_BF_E!L43+NRG_PR_E!L43+NRG_NI_E!L43+NRG_CL_E!L43+NRG_LNG_E!L43+NRG_BIOG_E!L43+NRG_GTL_E!L43+NRG_CPP_E!L43+NRG_NSP_E!L43</f>
        <v>0</v>
      </c>
      <c r="M43" s="10">
        <f>NRG_EHG_E!M43+NRG_CM_E!M43+NRG_OIL_NG_E!M43+NRG_PF_E!M43+NRG_CO_E!M43+NRG_BKBPB_E!M43+NRG_GW_E!M43+NRG_BF_E!M43+NRG_PR_E!M43+NRG_NI_E!M43+NRG_CL_E!M43+NRG_LNG_E!M43+NRG_BIOG_E!M43+NRG_GTL_E!M43+NRG_CPP_E!M43+NRG_NSP_E!M43</f>
        <v>0</v>
      </c>
      <c r="N43" s="10">
        <f>NRG_EHG_E!N43+NRG_CM_E!N43+NRG_OIL_NG_E!N43+NRG_PF_E!N43+NRG_CO_E!N43+NRG_BKBPB_E!N43+NRG_GW_E!N43+NRG_BF_E!N43+NRG_PR_E!N43+NRG_NI_E!N43+NRG_CL_E!N43+NRG_LNG_E!N43+NRG_BIOG_E!N43+NRG_GTL_E!N43+NRG_CPP_E!N43+NRG_NSP_E!N43</f>
        <v>0</v>
      </c>
      <c r="O43" s="10">
        <f>NRG_EHG_E!O43+NRG_CM_E!O43+NRG_OIL_NG_E!O43+NRG_PF_E!O43+NRG_CO_E!O43+NRG_BKBPB_E!O43+NRG_GW_E!O43+NRG_BF_E!O43+NRG_PR_E!O43+NRG_NI_E!O43+NRG_CL_E!O43+NRG_LNG_E!O43+NRG_BIOG_E!O43+NRG_GTL_E!O43+NRG_CPP_E!O43+NRG_NSP_E!O43</f>
        <v>0</v>
      </c>
      <c r="P43" s="10">
        <f>NRG_EHG_E!P43+NRG_CM_E!P43+NRG_OIL_NG_E!P43+NRG_PF_E!P43+NRG_CO_E!P43+NRG_BKBPB_E!P43+NRG_GW_E!P43+NRG_BF_E!P43+NRG_PR_E!P43+NRG_NI_E!P43+NRG_CL_E!P43+NRG_LNG_E!P43+NRG_BIOG_E!P43+NRG_GTL_E!P43+NRG_CPP_E!P43+NRG_NSP_E!P43</f>
        <v>0</v>
      </c>
      <c r="Q43" s="10">
        <f>NRG_EHG_E!Q43+NRG_CM_E!Q43+NRG_OIL_NG_E!Q43+NRG_PF_E!Q43+NRG_CO_E!Q43+NRG_BKBPB_E!Q43+NRG_GW_E!Q43+NRG_BF_E!Q43+NRG_PR_E!Q43+NRG_NI_E!Q43+NRG_CL_E!Q43+NRG_LNG_E!Q43+NRG_BIOG_E!Q43+NRG_GTL_E!Q43+NRG_CPP_E!Q43+NRG_NSP_E!Q43</f>
        <v>0</v>
      </c>
      <c r="R43" s="10">
        <f>NRG_EHG_E!R43+NRG_CM_E!R43+NRG_OIL_NG_E!R43+NRG_PF_E!R43+NRG_CO_E!R43+NRG_BKBPB_E!R43+NRG_GW_E!R43+NRG_BF_E!R43+NRG_PR_E!R43+NRG_NI_E!R43+NRG_CL_E!R43+NRG_LNG_E!R43+NRG_BIOG_E!R43+NRG_GTL_E!R43+NRG_CPP_E!R43+NRG_NSP_E!R43</f>
        <v>0</v>
      </c>
      <c r="S43" s="10">
        <f>NRG_EHG_E!S43+NRG_CM_E!S43+NRG_OIL_NG_E!S43+NRG_PF_E!S43+NRG_CO_E!S43+NRG_BKBPB_E!S43+NRG_GW_E!S43+NRG_BF_E!S43+NRG_PR_E!S43+NRG_NI_E!S43+NRG_CL_E!S43+NRG_LNG_E!S43+NRG_BIOG_E!S43+NRG_GTL_E!S43+NRG_CPP_E!S43+NRG_NSP_E!S43</f>
        <v>0</v>
      </c>
      <c r="T43" s="10">
        <f>NRG_EHG_E!T43+NRG_CM_E!T43+NRG_OIL_NG_E!T43+NRG_PF_E!T43+NRG_CO_E!T43+NRG_BKBPB_E!T43+NRG_GW_E!T43+NRG_BF_E!T43+NRG_PR_E!T43+NRG_NI_E!T43+NRG_CL_E!T43+NRG_LNG_E!T43+NRG_BIOG_E!T43+NRG_GTL_E!T43+NRG_CPP_E!T43+NRG_NSP_E!T43</f>
        <v>0</v>
      </c>
      <c r="U43" s="10">
        <f>NRG_EHG_E!U43+NRG_CM_E!U43+NRG_OIL_NG_E!U43+NRG_PF_E!U43+NRG_CO_E!U43+NRG_BKBPB_E!U43+NRG_GW_E!U43+NRG_BF_E!U43+NRG_PR_E!U43+NRG_NI_E!U43+NRG_CL_E!U43+NRG_LNG_E!U43+NRG_BIOG_E!U43+NRG_GTL_E!U43+NRG_CPP_E!U43+NRG_NSP_E!U43</f>
        <v>1.74548581255374E-2</v>
      </c>
      <c r="V43" s="10">
        <f>NRG_EHG_E!V43+NRG_CM_E!V43+NRG_OIL_NG_E!V43+NRG_PF_E!V43+NRG_CO_E!V43+NRG_BKBPB_E!V43+NRG_GW_E!V43+NRG_BF_E!V43+NRG_PR_E!V43+NRG_NI_E!V43+NRG_CL_E!V43+NRG_LNG_E!V43+NRG_BIOG_E!V43+NRG_GTL_E!V43+NRG_CPP_E!V43+NRG_NSP_E!V43</f>
        <v>0.21977644024075671</v>
      </c>
      <c r="W43" s="10">
        <f>NRG_EHG_E!W43+NRG_CM_E!W43+NRG_OIL_NG_E!W43+NRG_PF_E!W43+NRG_CO_E!W43+NRG_BKBPB_E!W43+NRG_GW_E!W43+NRG_BF_E!W43+NRG_PR_E!W43+NRG_NI_E!W43+NRG_CL_E!W43+NRG_LNG_E!W43+NRG_BIOG_E!W43+NRG_GTL_E!W43+NRG_CPP_E!W43+NRG_NSP_E!W43</f>
        <v>0.25365434221840072</v>
      </c>
      <c r="X43" s="10">
        <f>NRG_EHG_E!X43+NRG_CM_E!X43+NRG_OIL_NG_E!X43+NRG_PF_E!X43+NRG_CO_E!X43+NRG_BKBPB_E!X43+NRG_GW_E!X43+NRG_BF_E!X43+NRG_PR_E!X43+NRG_NI_E!X43+NRG_CL_E!X43+NRG_LNG_E!X43+NRG_BIOG_E!X43+NRG_GTL_E!X43+NRG_CPP_E!X43+NRG_NSP_E!X43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NRG_EHG_E!C44+NRG_CM_E!C44+NRG_OIL_NG_E!C44+NRG_PF_E!C44+NRG_CO_E!C44+NRG_BKBPB_E!C44+NRG_GW_E!C44+NRG_BF_E!C44+NRG_PR_E!C44+NRG_NI_E!C44+NRG_CL_E!C44+NRG_LNG_E!C44+NRG_BIOG_E!C44+NRG_GTL_E!C44+NRG_CPP_E!C44+NRG_NSP_E!C44</f>
        <v>136.0561478933792</v>
      </c>
      <c r="D44" s="10">
        <f>NRG_EHG_E!D44+NRG_CM_E!D44+NRG_OIL_NG_E!D44+NRG_PF_E!D44+NRG_CO_E!D44+NRG_BKBPB_E!D44+NRG_GW_E!D44+NRG_BF_E!D44+NRG_PR_E!D44+NRG_NI_E!D44+NRG_CL_E!D44+NRG_LNG_E!D44+NRG_BIOG_E!D44+NRG_GTL_E!D44+NRG_CPP_E!D44+NRG_NSP_E!D44</f>
        <v>94.563886500429916</v>
      </c>
      <c r="E44" s="10">
        <f>NRG_EHG_E!E44+NRG_CM_E!E44+NRG_OIL_NG_E!E44+NRG_PF_E!E44+NRG_CO_E!E44+NRG_BKBPB_E!E44+NRG_GW_E!E44+NRG_BF_E!E44+NRG_PR_E!E44+NRG_NI_E!E44+NRG_CL_E!E44+NRG_LNG_E!E44+NRG_BIOG_E!E44+NRG_GTL_E!E44+NRG_CPP_E!E44+NRG_NSP_E!E44</f>
        <v>130.26655202063631</v>
      </c>
      <c r="F44" s="10">
        <f>NRG_EHG_E!F44+NRG_CM_E!F44+NRG_OIL_NG_E!F44+NRG_PF_E!F44+NRG_CO_E!F44+NRG_BKBPB_E!F44+NRG_GW_E!F44+NRG_BF_E!F44+NRG_PR_E!F44+NRG_NI_E!F44+NRG_CL_E!F44+NRG_LNG_E!F44+NRG_BIOG_E!F44+NRG_GTL_E!F44+NRG_CPP_E!F44+NRG_NSP_E!F44</f>
        <v>120.6171969045572</v>
      </c>
      <c r="G44" s="10">
        <f>NRG_EHG_E!G44+NRG_CM_E!G44+NRG_OIL_NG_E!G44+NRG_PF_E!G44+NRG_CO_E!G44+NRG_BKBPB_E!G44+NRG_GW_E!G44+NRG_BF_E!G44+NRG_PR_E!G44+NRG_NI_E!G44+NRG_CL_E!G44+NRG_LNG_E!G44+NRG_BIOG_E!G44+NRG_GTL_E!G44+NRG_CPP_E!G44+NRG_NSP_E!G44</f>
        <v>416.60601891659502</v>
      </c>
      <c r="H44" s="10">
        <f>NRG_EHG_E!H44+NRG_CM_E!H44+NRG_OIL_NG_E!H44+NRG_PF_E!H44+NRG_CO_E!H44+NRG_BKBPB_E!H44+NRG_GW_E!H44+NRG_BF_E!H44+NRG_PR_E!H44+NRG_NI_E!H44+NRG_CL_E!H44+NRG_LNG_E!H44+NRG_BIOG_E!H44+NRG_GTL_E!H44+NRG_CPP_E!H44+NRG_NSP_E!H44</f>
        <v>392.60799656061909</v>
      </c>
      <c r="I44" s="10">
        <f>NRG_EHG_E!I44+NRG_CM_E!I44+NRG_OIL_NG_E!I44+NRG_PF_E!I44+NRG_CO_E!I44+NRG_BKBPB_E!I44+NRG_GW_E!I44+NRG_BF_E!I44+NRG_PR_E!I44+NRG_NI_E!I44+NRG_CL_E!I44+NRG_LNG_E!I44+NRG_BIOG_E!I44+NRG_GTL_E!I44+NRG_CPP_E!I44+NRG_NSP_E!I44</f>
        <v>55.675494411006007</v>
      </c>
      <c r="J44" s="10">
        <f>NRG_EHG_E!J44+NRG_CM_E!J44+NRG_OIL_NG_E!J44+NRG_PF_E!J44+NRG_CO_E!J44+NRG_BKBPB_E!J44+NRG_GW_E!J44+NRG_BF_E!J44+NRG_PR_E!J44+NRG_NI_E!J44+NRG_CL_E!J44+NRG_LNG_E!J44+NRG_BIOG_E!J44+NRG_GTL_E!J44+NRG_CPP_E!J44+NRG_NSP_E!J44</f>
        <v>121.33370593293211</v>
      </c>
      <c r="K44" s="10">
        <f>NRG_EHG_E!K44+NRG_CM_E!K44+NRG_OIL_NG_E!K44+NRG_PF_E!K44+NRG_CO_E!K44+NRG_BKBPB_E!K44+NRG_GW_E!K44+NRG_BF_E!K44+NRG_PR_E!K44+NRG_NI_E!K44+NRG_CL_E!K44+NRG_LNG_E!K44+NRG_BIOG_E!K44+NRG_GTL_E!K44+NRG_CPP_E!K44+NRG_NSP_E!K44</f>
        <v>244.57815993121241</v>
      </c>
      <c r="L44" s="10">
        <f>NRG_EHG_E!L44+NRG_CM_E!L44+NRG_OIL_NG_E!L44+NRG_PF_E!L44+NRG_CO_E!L44+NRG_BKBPB_E!L44+NRG_GW_E!L44+NRG_BF_E!L44+NRG_PR_E!L44+NRG_NI_E!L44+NRG_CL_E!L44+NRG_LNG_E!L44+NRG_BIOG_E!L44+NRG_GTL_E!L44+NRG_CPP_E!L44+NRG_NSP_E!L44</f>
        <v>216.8720550300946</v>
      </c>
      <c r="M44" s="10">
        <f>NRG_EHG_E!M44+NRG_CM_E!M44+NRG_OIL_NG_E!M44+NRG_PF_E!M44+NRG_CO_E!M44+NRG_BKBPB_E!M44+NRG_GW_E!M44+NRG_BF_E!M44+NRG_PR_E!M44+NRG_NI_E!M44+NRG_CL_E!M44+NRG_LNG_E!M44+NRG_BIOG_E!M44+NRG_GTL_E!M44+NRG_CPP_E!M44+NRG_NSP_E!M44</f>
        <v>125.15528804815131</v>
      </c>
      <c r="N44" s="10">
        <f>NRG_EHG_E!N44+NRG_CM_E!N44+NRG_OIL_NG_E!N44+NRG_PF_E!N44+NRG_CO_E!N44+NRG_BKBPB_E!N44+NRG_GW_E!N44+NRG_BF_E!N44+NRG_PR_E!N44+NRG_NI_E!N44+NRG_CL_E!N44+NRG_LNG_E!N44+NRG_BIOG_E!N44+NRG_GTL_E!N44+NRG_CPP_E!N44+NRG_NSP_E!N44</f>
        <v>279.92742906276868</v>
      </c>
      <c r="O44" s="10">
        <f>NRG_EHG_E!O44+NRG_CM_E!O44+NRG_OIL_NG_E!O44+NRG_PF_E!O44+NRG_CO_E!O44+NRG_BKBPB_E!O44+NRG_GW_E!O44+NRG_BF_E!O44+NRG_PR_E!O44+NRG_NI_E!O44+NRG_CL_E!O44+NRG_LNG_E!O44+NRG_BIOG_E!O44+NRG_GTL_E!O44+NRG_CPP_E!O44+NRG_NSP_E!O44</f>
        <v>258.9089423903697</v>
      </c>
      <c r="P44" s="10">
        <f>NRG_EHG_E!P44+NRG_CM_E!P44+NRG_OIL_NG_E!P44+NRG_PF_E!P44+NRG_CO_E!P44+NRG_BKBPB_E!P44+NRG_GW_E!P44+NRG_BF_E!P44+NRG_PR_E!P44+NRG_NI_E!P44+NRG_CL_E!P44+NRG_LNG_E!P44+NRG_BIOG_E!P44+NRG_GTL_E!P44+NRG_CPP_E!P44+NRG_NSP_E!P44</f>
        <v>188.2105760963027</v>
      </c>
      <c r="Q44" s="10">
        <f>NRG_EHG_E!Q44+NRG_CM_E!Q44+NRG_OIL_NG_E!Q44+NRG_PF_E!Q44+NRG_CO_E!Q44+NRG_BKBPB_E!Q44+NRG_GW_E!Q44+NRG_BF_E!Q44+NRG_PR_E!Q44+NRG_NI_E!Q44+NRG_CL_E!Q44+NRG_LNG_E!Q44+NRG_BIOG_E!Q44+NRG_GTL_E!Q44+NRG_CPP_E!Q44+NRG_NSP_E!Q44</f>
        <v>97.449097162510753</v>
      </c>
      <c r="R44" s="10">
        <f>NRG_EHG_E!R44+NRG_CM_E!R44+NRG_OIL_NG_E!R44+NRG_PF_E!R44+NRG_CO_E!R44+NRG_BKBPB_E!R44+NRG_GW_E!R44+NRG_BF_E!R44+NRG_PR_E!R44+NRG_NI_E!R44+NRG_CL_E!R44+NRG_LNG_E!R44+NRG_BIOG_E!R44+NRG_GTL_E!R44+NRG_CPP_E!R44+NRG_NSP_E!R44</f>
        <v>120.3783319002579</v>
      </c>
      <c r="S44" s="10">
        <f>NRG_EHG_E!S44+NRG_CM_E!S44+NRG_OIL_NG_E!S44+NRG_PF_E!S44+NRG_CO_E!S44+NRG_BKBPB_E!S44+NRG_GW_E!S44+NRG_BF_E!S44+NRG_PR_E!S44+NRG_NI_E!S44+NRG_CL_E!S44+NRG_LNG_E!S44+NRG_BIOG_E!S44+NRG_GTL_E!S44+NRG_CPP_E!S44+NRG_NSP_E!S44</f>
        <v>115.6013757523646</v>
      </c>
      <c r="T44" s="10">
        <f>NRG_EHG_E!T44+NRG_CM_E!T44+NRG_OIL_NG_E!T44+NRG_PF_E!T44+NRG_CO_E!T44+NRG_BKBPB_E!T44+NRG_GW_E!T44+NRG_BF_E!T44+NRG_PR_E!T44+NRG_NI_E!T44+NRG_CL_E!T44+NRG_LNG_E!T44+NRG_BIOG_E!T44+NRG_GTL_E!T44+NRG_CPP_E!T44+NRG_NSP_E!T44</f>
        <v>118.4130696474634</v>
      </c>
      <c r="U44" s="10">
        <f>NRG_EHG_E!U44+NRG_CM_E!U44+NRG_OIL_NG_E!U44+NRG_PF_E!U44+NRG_CO_E!U44+NRG_BKBPB_E!U44+NRG_GW_E!U44+NRG_BF_E!U44+NRG_PR_E!U44+NRG_NI_E!U44+NRG_CL_E!U44+NRG_LNG_E!U44+NRG_BIOG_E!U44+NRG_GTL_E!U44+NRG_CPP_E!U44+NRG_NSP_E!U44</f>
        <v>118.4111779879622</v>
      </c>
      <c r="V44" s="10">
        <f>NRG_EHG_E!V44+NRG_CM_E!V44+NRG_OIL_NG_E!V44+NRG_PF_E!V44+NRG_CO_E!V44+NRG_BKBPB_E!V44+NRG_GW_E!V44+NRG_BF_E!V44+NRG_PR_E!V44+NRG_NI_E!V44+NRG_CL_E!V44+NRG_LNG_E!V44+NRG_BIOG_E!V44+NRG_GTL_E!V44+NRG_CPP_E!V44+NRG_NSP_E!V44</f>
        <v>131.69484092863291</v>
      </c>
      <c r="W44" s="10">
        <f>NRG_EHG_E!W44+NRG_CM_E!W44+NRG_OIL_NG_E!W44+NRG_PF_E!W44+NRG_CO_E!W44+NRG_BKBPB_E!W44+NRG_GW_E!W44+NRG_BF_E!W44+NRG_PR_E!W44+NRG_NI_E!W44+NRG_CL_E!W44+NRG_LNG_E!W44+NRG_BIOG_E!W44+NRG_GTL_E!W44+NRG_CPP_E!W44+NRG_NSP_E!W44</f>
        <v>113.5005159071367</v>
      </c>
      <c r="X44" s="10">
        <f>NRG_EHG_E!X44+NRG_CM_E!X44+NRG_OIL_NG_E!X44+NRG_PF_E!X44+NRG_CO_E!X44+NRG_BKBPB_E!X44+NRG_GW_E!X44+NRG_BF_E!X44+NRG_PR_E!X44+NRG_NI_E!X44+NRG_CL_E!X44+NRG_LNG_E!X44+NRG_BIOG_E!X44+NRG_GTL_E!X44+NRG_CPP_E!X44+NRG_NSP_E!X44</f>
        <v>96.670507308684435</v>
      </c>
    </row>
    <row r="45" spans="1:24" ht="11.25" customHeight="1" x14ac:dyDescent="0.2">
      <c r="A45" s="41" t="s">
        <v>77</v>
      </c>
      <c r="B45" s="9" t="s">
        <v>78</v>
      </c>
      <c r="C45" s="10">
        <f>NRG_EHG_E!C45+NRG_CM_E!C45+NRG_OIL_NG_E!C45+NRG_PF_E!C45+NRG_CO_E!C45+NRG_BKBPB_E!C45+NRG_GW_E!C45+NRG_BF_E!C45+NRG_PR_E!C45+NRG_NI_E!C45+NRG_CL_E!C45+NRG_LNG_E!C45+NRG_BIOG_E!C45+NRG_GTL_E!C45+NRG_CPP_E!C45+NRG_NSP_E!C45</f>
        <v>0</v>
      </c>
      <c r="D45" s="10">
        <f>NRG_EHG_E!D45+NRG_CM_E!D45+NRG_OIL_NG_E!D45+NRG_PF_E!D45+NRG_CO_E!D45+NRG_BKBPB_E!D45+NRG_GW_E!D45+NRG_BF_E!D45+NRG_PR_E!D45+NRG_NI_E!D45+NRG_CL_E!D45+NRG_LNG_E!D45+NRG_BIOG_E!D45+NRG_GTL_E!D45+NRG_CPP_E!D45+NRG_NSP_E!D45</f>
        <v>0</v>
      </c>
      <c r="E45" s="10">
        <f>NRG_EHG_E!E45+NRG_CM_E!E45+NRG_OIL_NG_E!E45+NRG_PF_E!E45+NRG_CO_E!E45+NRG_BKBPB_E!E45+NRG_GW_E!E45+NRG_BF_E!E45+NRG_PR_E!E45+NRG_NI_E!E45+NRG_CL_E!E45+NRG_LNG_E!E45+NRG_BIOG_E!E45+NRG_GTL_E!E45+NRG_CPP_E!E45+NRG_NSP_E!E45</f>
        <v>0</v>
      </c>
      <c r="F45" s="10">
        <f>NRG_EHG_E!F45+NRG_CM_E!F45+NRG_OIL_NG_E!F45+NRG_PF_E!F45+NRG_CO_E!F45+NRG_BKBPB_E!F45+NRG_GW_E!F45+NRG_BF_E!F45+NRG_PR_E!F45+NRG_NI_E!F45+NRG_CL_E!F45+NRG_LNG_E!F45+NRG_BIOG_E!F45+NRG_GTL_E!F45+NRG_CPP_E!F45+NRG_NSP_E!F45</f>
        <v>0</v>
      </c>
      <c r="G45" s="10">
        <f>NRG_EHG_E!G45+NRG_CM_E!G45+NRG_OIL_NG_E!G45+NRG_PF_E!G45+NRG_CO_E!G45+NRG_BKBPB_E!G45+NRG_GW_E!G45+NRG_BF_E!G45+NRG_PR_E!G45+NRG_NI_E!G45+NRG_CL_E!G45+NRG_LNG_E!G45+NRG_BIOG_E!G45+NRG_GTL_E!G45+NRG_CPP_E!G45+NRG_NSP_E!G45</f>
        <v>0</v>
      </c>
      <c r="H45" s="10">
        <f>NRG_EHG_E!H45+NRG_CM_E!H45+NRG_OIL_NG_E!H45+NRG_PF_E!H45+NRG_CO_E!H45+NRG_BKBPB_E!H45+NRG_GW_E!H45+NRG_BF_E!H45+NRG_PR_E!H45+NRG_NI_E!H45+NRG_CL_E!H45+NRG_LNG_E!H45+NRG_BIOG_E!H45+NRG_GTL_E!H45+NRG_CPP_E!H45+NRG_NSP_E!H45</f>
        <v>0</v>
      </c>
      <c r="I45" s="10">
        <f>NRG_EHG_E!I45+NRG_CM_E!I45+NRG_OIL_NG_E!I45+NRG_PF_E!I45+NRG_CO_E!I45+NRG_BKBPB_E!I45+NRG_GW_E!I45+NRG_BF_E!I45+NRG_PR_E!I45+NRG_NI_E!I45+NRG_CL_E!I45+NRG_LNG_E!I45+NRG_BIOG_E!I45+NRG_GTL_E!I45+NRG_CPP_E!I45+NRG_NSP_E!I45</f>
        <v>0</v>
      </c>
      <c r="J45" s="10">
        <f>NRG_EHG_E!J45+NRG_CM_E!J45+NRG_OIL_NG_E!J45+NRG_PF_E!J45+NRG_CO_E!J45+NRG_BKBPB_E!J45+NRG_GW_E!J45+NRG_BF_E!J45+NRG_PR_E!J45+NRG_NI_E!J45+NRG_CL_E!J45+NRG_LNG_E!J45+NRG_BIOG_E!J45+NRG_GTL_E!J45+NRG_CPP_E!J45+NRG_NSP_E!J45</f>
        <v>0</v>
      </c>
      <c r="K45" s="10">
        <f>NRG_EHG_E!K45+NRG_CM_E!K45+NRG_OIL_NG_E!K45+NRG_PF_E!K45+NRG_CO_E!K45+NRG_BKBPB_E!K45+NRG_GW_E!K45+NRG_BF_E!K45+NRG_PR_E!K45+NRG_NI_E!K45+NRG_CL_E!K45+NRG_LNG_E!K45+NRG_BIOG_E!K45+NRG_GTL_E!K45+NRG_CPP_E!K45+NRG_NSP_E!K45</f>
        <v>0</v>
      </c>
      <c r="L45" s="10">
        <f>NRG_EHG_E!L45+NRG_CM_E!L45+NRG_OIL_NG_E!L45+NRG_PF_E!L45+NRG_CO_E!L45+NRG_BKBPB_E!L45+NRG_GW_E!L45+NRG_BF_E!L45+NRG_PR_E!L45+NRG_NI_E!L45+NRG_CL_E!L45+NRG_LNG_E!L45+NRG_BIOG_E!L45+NRG_GTL_E!L45+NRG_CPP_E!L45+NRG_NSP_E!L45</f>
        <v>0</v>
      </c>
      <c r="M45" s="10">
        <f>NRG_EHG_E!M45+NRG_CM_E!M45+NRG_OIL_NG_E!M45+NRG_PF_E!M45+NRG_CO_E!M45+NRG_BKBPB_E!M45+NRG_GW_E!M45+NRG_BF_E!M45+NRG_PR_E!M45+NRG_NI_E!M45+NRG_CL_E!M45+NRG_LNG_E!M45+NRG_BIOG_E!M45+NRG_GTL_E!M45+NRG_CPP_E!M45+NRG_NSP_E!M45</f>
        <v>0</v>
      </c>
      <c r="N45" s="10">
        <f>NRG_EHG_E!N45+NRG_CM_E!N45+NRG_OIL_NG_E!N45+NRG_PF_E!N45+NRG_CO_E!N45+NRG_BKBPB_E!N45+NRG_GW_E!N45+NRG_BF_E!N45+NRG_PR_E!N45+NRG_NI_E!N45+NRG_CL_E!N45+NRG_LNG_E!N45+NRG_BIOG_E!N45+NRG_GTL_E!N45+NRG_CPP_E!N45+NRG_NSP_E!N45</f>
        <v>0</v>
      </c>
      <c r="O45" s="10">
        <f>NRG_EHG_E!O45+NRG_CM_E!O45+NRG_OIL_NG_E!O45+NRG_PF_E!O45+NRG_CO_E!O45+NRG_BKBPB_E!O45+NRG_GW_E!O45+NRG_BF_E!O45+NRG_PR_E!O45+NRG_NI_E!O45+NRG_CL_E!O45+NRG_LNG_E!O45+NRG_BIOG_E!O45+NRG_GTL_E!O45+NRG_CPP_E!O45+NRG_NSP_E!O45</f>
        <v>0</v>
      </c>
      <c r="P45" s="10">
        <f>NRG_EHG_E!P45+NRG_CM_E!P45+NRG_OIL_NG_E!P45+NRG_PF_E!P45+NRG_CO_E!P45+NRG_BKBPB_E!P45+NRG_GW_E!P45+NRG_BF_E!P45+NRG_PR_E!P45+NRG_NI_E!P45+NRG_CL_E!P45+NRG_LNG_E!P45+NRG_BIOG_E!P45+NRG_GTL_E!P45+NRG_CPP_E!P45+NRG_NSP_E!P45</f>
        <v>0</v>
      </c>
      <c r="Q45" s="10">
        <f>NRG_EHG_E!Q45+NRG_CM_E!Q45+NRG_OIL_NG_E!Q45+NRG_PF_E!Q45+NRG_CO_E!Q45+NRG_BKBPB_E!Q45+NRG_GW_E!Q45+NRG_BF_E!Q45+NRG_PR_E!Q45+NRG_NI_E!Q45+NRG_CL_E!Q45+NRG_LNG_E!Q45+NRG_BIOG_E!Q45+NRG_GTL_E!Q45+NRG_CPP_E!Q45+NRG_NSP_E!Q45</f>
        <v>0</v>
      </c>
      <c r="R45" s="10">
        <f>NRG_EHG_E!R45+NRG_CM_E!R45+NRG_OIL_NG_E!R45+NRG_PF_E!R45+NRG_CO_E!R45+NRG_BKBPB_E!R45+NRG_GW_E!R45+NRG_BF_E!R45+NRG_PR_E!R45+NRG_NI_E!R45+NRG_CL_E!R45+NRG_LNG_E!R45+NRG_BIOG_E!R45+NRG_GTL_E!R45+NRG_CPP_E!R45+NRG_NSP_E!R45</f>
        <v>0</v>
      </c>
      <c r="S45" s="10">
        <f>NRG_EHG_E!S45+NRG_CM_E!S45+NRG_OIL_NG_E!S45+NRG_PF_E!S45+NRG_CO_E!S45+NRG_BKBPB_E!S45+NRG_GW_E!S45+NRG_BF_E!S45+NRG_PR_E!S45+NRG_NI_E!S45+NRG_CL_E!S45+NRG_LNG_E!S45+NRG_BIOG_E!S45+NRG_GTL_E!S45+NRG_CPP_E!S45+NRG_NSP_E!S45</f>
        <v>0</v>
      </c>
      <c r="T45" s="10">
        <f>NRG_EHG_E!T45+NRG_CM_E!T45+NRG_OIL_NG_E!T45+NRG_PF_E!T45+NRG_CO_E!T45+NRG_BKBPB_E!T45+NRG_GW_E!T45+NRG_BF_E!T45+NRG_PR_E!T45+NRG_NI_E!T45+NRG_CL_E!T45+NRG_LNG_E!T45+NRG_BIOG_E!T45+NRG_GTL_E!T45+NRG_CPP_E!T45+NRG_NSP_E!T45</f>
        <v>0</v>
      </c>
      <c r="U45" s="10">
        <f>NRG_EHG_E!U45+NRG_CM_E!U45+NRG_OIL_NG_E!U45+NRG_PF_E!U45+NRG_CO_E!U45+NRG_BKBPB_E!U45+NRG_GW_E!U45+NRG_BF_E!U45+NRG_PR_E!U45+NRG_NI_E!U45+NRG_CL_E!U45+NRG_LNG_E!U45+NRG_BIOG_E!U45+NRG_GTL_E!U45+NRG_CPP_E!U45+NRG_NSP_E!U45</f>
        <v>0</v>
      </c>
      <c r="V45" s="10">
        <f>NRG_EHG_E!V45+NRG_CM_E!V45+NRG_OIL_NG_E!V45+NRG_PF_E!V45+NRG_CO_E!V45+NRG_BKBPB_E!V45+NRG_GW_E!V45+NRG_BF_E!V45+NRG_PR_E!V45+NRG_NI_E!V45+NRG_CL_E!V45+NRG_LNG_E!V45+NRG_BIOG_E!V45+NRG_GTL_E!V45+NRG_CPP_E!V45+NRG_NSP_E!V45</f>
        <v>0</v>
      </c>
      <c r="W45" s="10">
        <f>NRG_EHG_E!W45+NRG_CM_E!W45+NRG_OIL_NG_E!W45+NRG_PF_E!W45+NRG_CO_E!W45+NRG_BKBPB_E!W45+NRG_GW_E!W45+NRG_BF_E!W45+NRG_PR_E!W45+NRG_NI_E!W45+NRG_CL_E!W45+NRG_LNG_E!W45+NRG_BIOG_E!W45+NRG_GTL_E!W45+NRG_CPP_E!W45+NRG_NSP_E!W45</f>
        <v>0</v>
      </c>
      <c r="X45" s="10">
        <f>NRG_EHG_E!X45+NRG_CM_E!X45+NRG_OIL_NG_E!X45+NRG_PF_E!X45+NRG_CO_E!X45+NRG_BKBPB_E!X45+NRG_GW_E!X45+NRG_BF_E!X45+NRG_PR_E!X45+NRG_NI_E!X45+NRG_CL_E!X45+NRG_LNG_E!X45+NRG_BIOG_E!X45+NRG_GTL_E!X45+NRG_CPP_E!X45+NRG_NSP_E!X45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NRG_EHG_E!C46+NRG_CM_E!C46+NRG_OIL_NG_E!C46+NRG_PF_E!C46+NRG_CO_E!C46+NRG_BKBPB_E!C46+NRG_GW_E!C46+NRG_BF_E!C46+NRG_PR_E!C46+NRG_NI_E!C46+NRG_CL_E!C46+NRG_LNG_E!C46+NRG_BIOG_E!C46+NRG_GTL_E!C46+NRG_CPP_E!C46+NRG_NSP_E!C46</f>
        <v>0</v>
      </c>
      <c r="D46" s="10">
        <f>NRG_EHG_E!D46+NRG_CM_E!D46+NRG_OIL_NG_E!D46+NRG_PF_E!D46+NRG_CO_E!D46+NRG_BKBPB_E!D46+NRG_GW_E!D46+NRG_BF_E!D46+NRG_PR_E!D46+NRG_NI_E!D46+NRG_CL_E!D46+NRG_LNG_E!D46+NRG_BIOG_E!D46+NRG_GTL_E!D46+NRG_CPP_E!D46+NRG_NSP_E!D46</f>
        <v>0</v>
      </c>
      <c r="E46" s="10">
        <f>NRG_EHG_E!E46+NRG_CM_E!E46+NRG_OIL_NG_E!E46+NRG_PF_E!E46+NRG_CO_E!E46+NRG_BKBPB_E!E46+NRG_GW_E!E46+NRG_BF_E!E46+NRG_PR_E!E46+NRG_NI_E!E46+NRG_CL_E!E46+NRG_LNG_E!E46+NRG_BIOG_E!E46+NRG_GTL_E!E46+NRG_CPP_E!E46+NRG_NSP_E!E46</f>
        <v>0</v>
      </c>
      <c r="F46" s="10">
        <f>NRG_EHG_E!F46+NRG_CM_E!F46+NRG_OIL_NG_E!F46+NRG_PF_E!F46+NRG_CO_E!F46+NRG_BKBPB_E!F46+NRG_GW_E!F46+NRG_BF_E!F46+NRG_PR_E!F46+NRG_NI_E!F46+NRG_CL_E!F46+NRG_LNG_E!F46+NRG_BIOG_E!F46+NRG_GTL_E!F46+NRG_CPP_E!F46+NRG_NSP_E!F46</f>
        <v>0</v>
      </c>
      <c r="G46" s="10">
        <f>NRG_EHG_E!G46+NRG_CM_E!G46+NRG_OIL_NG_E!G46+NRG_PF_E!G46+NRG_CO_E!G46+NRG_BKBPB_E!G46+NRG_GW_E!G46+NRG_BF_E!G46+NRG_PR_E!G46+NRG_NI_E!G46+NRG_CL_E!G46+NRG_LNG_E!G46+NRG_BIOG_E!G46+NRG_GTL_E!G46+NRG_CPP_E!G46+NRG_NSP_E!G46</f>
        <v>0</v>
      </c>
      <c r="H46" s="10">
        <f>NRG_EHG_E!H46+NRG_CM_E!H46+NRG_OIL_NG_E!H46+NRG_PF_E!H46+NRG_CO_E!H46+NRG_BKBPB_E!H46+NRG_GW_E!H46+NRG_BF_E!H46+NRG_PR_E!H46+NRG_NI_E!H46+NRG_CL_E!H46+NRG_LNG_E!H46+NRG_BIOG_E!H46+NRG_GTL_E!H46+NRG_CPP_E!H46+NRG_NSP_E!H46</f>
        <v>0</v>
      </c>
      <c r="I46" s="10">
        <f>NRG_EHG_E!I46+NRG_CM_E!I46+NRG_OIL_NG_E!I46+NRG_PF_E!I46+NRG_CO_E!I46+NRG_BKBPB_E!I46+NRG_GW_E!I46+NRG_BF_E!I46+NRG_PR_E!I46+NRG_NI_E!I46+NRG_CL_E!I46+NRG_LNG_E!I46+NRG_BIOG_E!I46+NRG_GTL_E!I46+NRG_CPP_E!I46+NRG_NSP_E!I46</f>
        <v>0</v>
      </c>
      <c r="J46" s="10">
        <f>NRG_EHG_E!J46+NRG_CM_E!J46+NRG_OIL_NG_E!J46+NRG_PF_E!J46+NRG_CO_E!J46+NRG_BKBPB_E!J46+NRG_GW_E!J46+NRG_BF_E!J46+NRG_PR_E!J46+NRG_NI_E!J46+NRG_CL_E!J46+NRG_LNG_E!J46+NRG_BIOG_E!J46+NRG_GTL_E!J46+NRG_CPP_E!J46+NRG_NSP_E!J46</f>
        <v>0</v>
      </c>
      <c r="K46" s="10">
        <f>NRG_EHG_E!K46+NRG_CM_E!K46+NRG_OIL_NG_E!K46+NRG_PF_E!K46+NRG_CO_E!K46+NRG_BKBPB_E!K46+NRG_GW_E!K46+NRG_BF_E!K46+NRG_PR_E!K46+NRG_NI_E!K46+NRG_CL_E!K46+NRG_LNG_E!K46+NRG_BIOG_E!K46+NRG_GTL_E!K46+NRG_CPP_E!K46+NRG_NSP_E!K46</f>
        <v>0</v>
      </c>
      <c r="L46" s="10">
        <f>NRG_EHG_E!L46+NRG_CM_E!L46+NRG_OIL_NG_E!L46+NRG_PF_E!L46+NRG_CO_E!L46+NRG_BKBPB_E!L46+NRG_GW_E!L46+NRG_BF_E!L46+NRG_PR_E!L46+NRG_NI_E!L46+NRG_CL_E!L46+NRG_LNG_E!L46+NRG_BIOG_E!L46+NRG_GTL_E!L46+NRG_CPP_E!L46+NRG_NSP_E!L46</f>
        <v>0</v>
      </c>
      <c r="M46" s="10">
        <f>NRG_EHG_E!M46+NRG_CM_E!M46+NRG_OIL_NG_E!M46+NRG_PF_E!M46+NRG_CO_E!M46+NRG_BKBPB_E!M46+NRG_GW_E!M46+NRG_BF_E!M46+NRG_PR_E!M46+NRG_NI_E!M46+NRG_CL_E!M46+NRG_LNG_E!M46+NRG_BIOG_E!M46+NRG_GTL_E!M46+NRG_CPP_E!M46+NRG_NSP_E!M46</f>
        <v>0</v>
      </c>
      <c r="N46" s="10">
        <f>NRG_EHG_E!N46+NRG_CM_E!N46+NRG_OIL_NG_E!N46+NRG_PF_E!N46+NRG_CO_E!N46+NRG_BKBPB_E!N46+NRG_GW_E!N46+NRG_BF_E!N46+NRG_PR_E!N46+NRG_NI_E!N46+NRG_CL_E!N46+NRG_LNG_E!N46+NRG_BIOG_E!N46+NRG_GTL_E!N46+NRG_CPP_E!N46+NRG_NSP_E!N46</f>
        <v>0</v>
      </c>
      <c r="O46" s="10">
        <f>NRG_EHG_E!O46+NRG_CM_E!O46+NRG_OIL_NG_E!O46+NRG_PF_E!O46+NRG_CO_E!O46+NRG_BKBPB_E!O46+NRG_GW_E!O46+NRG_BF_E!O46+NRG_PR_E!O46+NRG_NI_E!O46+NRG_CL_E!O46+NRG_LNG_E!O46+NRG_BIOG_E!O46+NRG_GTL_E!O46+NRG_CPP_E!O46+NRG_NSP_E!O46</f>
        <v>0</v>
      </c>
      <c r="P46" s="10">
        <f>NRG_EHG_E!P46+NRG_CM_E!P46+NRG_OIL_NG_E!P46+NRG_PF_E!P46+NRG_CO_E!P46+NRG_BKBPB_E!P46+NRG_GW_E!P46+NRG_BF_E!P46+NRG_PR_E!P46+NRG_NI_E!P46+NRG_CL_E!P46+NRG_LNG_E!P46+NRG_BIOG_E!P46+NRG_GTL_E!P46+NRG_CPP_E!P46+NRG_NSP_E!P46</f>
        <v>0</v>
      </c>
      <c r="Q46" s="10">
        <f>NRG_EHG_E!Q46+NRG_CM_E!Q46+NRG_OIL_NG_E!Q46+NRG_PF_E!Q46+NRG_CO_E!Q46+NRG_BKBPB_E!Q46+NRG_GW_E!Q46+NRG_BF_E!Q46+NRG_PR_E!Q46+NRG_NI_E!Q46+NRG_CL_E!Q46+NRG_LNG_E!Q46+NRG_BIOG_E!Q46+NRG_GTL_E!Q46+NRG_CPP_E!Q46+NRG_NSP_E!Q46</f>
        <v>0</v>
      </c>
      <c r="R46" s="10">
        <f>NRG_EHG_E!R46+NRG_CM_E!R46+NRG_OIL_NG_E!R46+NRG_PF_E!R46+NRG_CO_E!R46+NRG_BKBPB_E!R46+NRG_GW_E!R46+NRG_BF_E!R46+NRG_PR_E!R46+NRG_NI_E!R46+NRG_CL_E!R46+NRG_LNG_E!R46+NRG_BIOG_E!R46+NRG_GTL_E!R46+NRG_CPP_E!R46+NRG_NSP_E!R46</f>
        <v>0</v>
      </c>
      <c r="S46" s="10">
        <f>NRG_EHG_E!S46+NRG_CM_E!S46+NRG_OIL_NG_E!S46+NRG_PF_E!S46+NRG_CO_E!S46+NRG_BKBPB_E!S46+NRG_GW_E!S46+NRG_BF_E!S46+NRG_PR_E!S46+NRG_NI_E!S46+NRG_CL_E!S46+NRG_LNG_E!S46+NRG_BIOG_E!S46+NRG_GTL_E!S46+NRG_CPP_E!S46+NRG_NSP_E!S46</f>
        <v>0</v>
      </c>
      <c r="T46" s="10">
        <f>NRG_EHG_E!T46+NRG_CM_E!T46+NRG_OIL_NG_E!T46+NRG_PF_E!T46+NRG_CO_E!T46+NRG_BKBPB_E!T46+NRG_GW_E!T46+NRG_BF_E!T46+NRG_PR_E!T46+NRG_NI_E!T46+NRG_CL_E!T46+NRG_LNG_E!T46+NRG_BIOG_E!T46+NRG_GTL_E!T46+NRG_CPP_E!T46+NRG_NSP_E!T46</f>
        <v>0</v>
      </c>
      <c r="U46" s="10">
        <f>NRG_EHG_E!U46+NRG_CM_E!U46+NRG_OIL_NG_E!U46+NRG_PF_E!U46+NRG_CO_E!U46+NRG_BKBPB_E!U46+NRG_GW_E!U46+NRG_BF_E!U46+NRG_PR_E!U46+NRG_NI_E!U46+NRG_CL_E!U46+NRG_LNG_E!U46+NRG_BIOG_E!U46+NRG_GTL_E!U46+NRG_CPP_E!U46+NRG_NSP_E!U46</f>
        <v>0</v>
      </c>
      <c r="V46" s="10">
        <f>NRG_EHG_E!V46+NRG_CM_E!V46+NRG_OIL_NG_E!V46+NRG_PF_E!V46+NRG_CO_E!V46+NRG_BKBPB_E!V46+NRG_GW_E!V46+NRG_BF_E!V46+NRG_PR_E!V46+NRG_NI_E!V46+NRG_CL_E!V46+NRG_LNG_E!V46+NRG_BIOG_E!V46+NRG_GTL_E!V46+NRG_CPP_E!V46+NRG_NSP_E!V46</f>
        <v>0</v>
      </c>
      <c r="W46" s="10">
        <f>NRG_EHG_E!W46+NRG_CM_E!W46+NRG_OIL_NG_E!W46+NRG_PF_E!W46+NRG_CO_E!W46+NRG_BKBPB_E!W46+NRG_GW_E!W46+NRG_BF_E!W46+NRG_PR_E!W46+NRG_NI_E!W46+NRG_CL_E!W46+NRG_LNG_E!W46+NRG_BIOG_E!W46+NRG_GTL_E!W46+NRG_CPP_E!W46+NRG_NSP_E!W46</f>
        <v>0</v>
      </c>
      <c r="X46" s="10">
        <f>NRG_EHG_E!X46+NRG_CM_E!X46+NRG_OIL_NG_E!X46+NRG_PF_E!X46+NRG_CO_E!X46+NRG_BKBPB_E!X46+NRG_GW_E!X46+NRG_BF_E!X46+NRG_PR_E!X46+NRG_NI_E!X46+NRG_CL_E!X46+NRG_LNG_E!X46+NRG_BIOG_E!X46+NRG_GTL_E!X46+NRG_CPP_E!X46+NRG_NSP_E!X46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NRG_EHG_E!C47+NRG_CM_E!C47+NRG_OIL_NG_E!C47+NRG_PF_E!C47+NRG_CO_E!C47+NRG_BKBPB_E!C47+NRG_GW_E!C47+NRG_BF_E!C47+NRG_PR_E!C47+NRG_NI_E!C47+NRG_CL_E!C47+NRG_LNG_E!C47+NRG_BIOG_E!C47+NRG_GTL_E!C47+NRG_CPP_E!C47+NRG_NSP_E!C47</f>
        <v>0</v>
      </c>
      <c r="D47" s="10">
        <f>NRG_EHG_E!D47+NRG_CM_E!D47+NRG_OIL_NG_E!D47+NRG_PF_E!D47+NRG_CO_E!D47+NRG_BKBPB_E!D47+NRG_GW_E!D47+NRG_BF_E!D47+NRG_PR_E!D47+NRG_NI_E!D47+NRG_CL_E!D47+NRG_LNG_E!D47+NRG_BIOG_E!D47+NRG_GTL_E!D47+NRG_CPP_E!D47+NRG_NSP_E!D47</f>
        <v>0</v>
      </c>
      <c r="E47" s="10">
        <f>NRG_EHG_E!E47+NRG_CM_E!E47+NRG_OIL_NG_E!E47+NRG_PF_E!E47+NRG_CO_E!E47+NRG_BKBPB_E!E47+NRG_GW_E!E47+NRG_BF_E!E47+NRG_PR_E!E47+NRG_NI_E!E47+NRG_CL_E!E47+NRG_LNG_E!E47+NRG_BIOG_E!E47+NRG_GTL_E!E47+NRG_CPP_E!E47+NRG_NSP_E!E47</f>
        <v>0</v>
      </c>
      <c r="F47" s="10">
        <f>NRG_EHG_E!F47+NRG_CM_E!F47+NRG_OIL_NG_E!F47+NRG_PF_E!F47+NRG_CO_E!F47+NRG_BKBPB_E!F47+NRG_GW_E!F47+NRG_BF_E!F47+NRG_PR_E!F47+NRG_NI_E!F47+NRG_CL_E!F47+NRG_LNG_E!F47+NRG_BIOG_E!F47+NRG_GTL_E!F47+NRG_CPP_E!F47+NRG_NSP_E!F47</f>
        <v>0</v>
      </c>
      <c r="G47" s="10">
        <f>NRG_EHG_E!G47+NRG_CM_E!G47+NRG_OIL_NG_E!G47+NRG_PF_E!G47+NRG_CO_E!G47+NRG_BKBPB_E!G47+NRG_GW_E!G47+NRG_BF_E!G47+NRG_PR_E!G47+NRG_NI_E!G47+NRG_CL_E!G47+NRG_LNG_E!G47+NRG_BIOG_E!G47+NRG_GTL_E!G47+NRG_CPP_E!G47+NRG_NSP_E!G47</f>
        <v>0</v>
      </c>
      <c r="H47" s="10">
        <f>NRG_EHG_E!H47+NRG_CM_E!H47+NRG_OIL_NG_E!H47+NRG_PF_E!H47+NRG_CO_E!H47+NRG_BKBPB_E!H47+NRG_GW_E!H47+NRG_BF_E!H47+NRG_PR_E!H47+NRG_NI_E!H47+NRG_CL_E!H47+NRG_LNG_E!H47+NRG_BIOG_E!H47+NRG_GTL_E!H47+NRG_CPP_E!H47+NRG_NSP_E!H47</f>
        <v>0</v>
      </c>
      <c r="I47" s="10">
        <f>NRG_EHG_E!I47+NRG_CM_E!I47+NRG_OIL_NG_E!I47+NRG_PF_E!I47+NRG_CO_E!I47+NRG_BKBPB_E!I47+NRG_GW_E!I47+NRG_BF_E!I47+NRG_PR_E!I47+NRG_NI_E!I47+NRG_CL_E!I47+NRG_LNG_E!I47+NRG_BIOG_E!I47+NRG_GTL_E!I47+NRG_CPP_E!I47+NRG_NSP_E!I47</f>
        <v>0</v>
      </c>
      <c r="J47" s="10">
        <f>NRG_EHG_E!J47+NRG_CM_E!J47+NRG_OIL_NG_E!J47+NRG_PF_E!J47+NRG_CO_E!J47+NRG_BKBPB_E!J47+NRG_GW_E!J47+NRG_BF_E!J47+NRG_PR_E!J47+NRG_NI_E!J47+NRG_CL_E!J47+NRG_LNG_E!J47+NRG_BIOG_E!J47+NRG_GTL_E!J47+NRG_CPP_E!J47+NRG_NSP_E!J47</f>
        <v>0</v>
      </c>
      <c r="K47" s="10">
        <f>NRG_EHG_E!K47+NRG_CM_E!K47+NRG_OIL_NG_E!K47+NRG_PF_E!K47+NRG_CO_E!K47+NRG_BKBPB_E!K47+NRG_GW_E!K47+NRG_BF_E!K47+NRG_PR_E!K47+NRG_NI_E!K47+NRG_CL_E!K47+NRG_LNG_E!K47+NRG_BIOG_E!K47+NRG_GTL_E!K47+NRG_CPP_E!K47+NRG_NSP_E!K47</f>
        <v>3.7259673258813408</v>
      </c>
      <c r="L47" s="10">
        <f>NRG_EHG_E!L47+NRG_CM_E!L47+NRG_OIL_NG_E!L47+NRG_PF_E!L47+NRG_CO_E!L47+NRG_BKBPB_E!L47+NRG_GW_E!L47+NRG_BF_E!L47+NRG_PR_E!L47+NRG_NI_E!L47+NRG_CL_E!L47+NRG_LNG_E!L47+NRG_BIOG_E!L47+NRG_GTL_E!L47+NRG_CPP_E!L47+NRG_NSP_E!L47</f>
        <v>0</v>
      </c>
      <c r="M47" s="10">
        <f>NRG_EHG_E!M47+NRG_CM_E!M47+NRG_OIL_NG_E!M47+NRG_PF_E!M47+NRG_CO_E!M47+NRG_BKBPB_E!M47+NRG_GW_E!M47+NRG_BF_E!M47+NRG_PR_E!M47+NRG_NI_E!M47+NRG_CL_E!M47+NRG_LNG_E!M47+NRG_BIOG_E!M47+NRG_GTL_E!M47+NRG_CPP_E!M47+NRG_NSP_E!M47</f>
        <v>0</v>
      </c>
      <c r="N47" s="10">
        <f>NRG_EHG_E!N47+NRG_CM_E!N47+NRG_OIL_NG_E!N47+NRG_PF_E!N47+NRG_CO_E!N47+NRG_BKBPB_E!N47+NRG_GW_E!N47+NRG_BF_E!N47+NRG_PR_E!N47+NRG_NI_E!N47+NRG_CL_E!N47+NRG_LNG_E!N47+NRG_BIOG_E!N47+NRG_GTL_E!N47+NRG_CPP_E!N47+NRG_NSP_E!N47</f>
        <v>0</v>
      </c>
      <c r="O47" s="10">
        <f>NRG_EHG_E!O47+NRG_CM_E!O47+NRG_OIL_NG_E!O47+NRG_PF_E!O47+NRG_CO_E!O47+NRG_BKBPB_E!O47+NRG_GW_E!O47+NRG_BF_E!O47+NRG_PR_E!O47+NRG_NI_E!O47+NRG_CL_E!O47+NRG_LNG_E!O47+NRG_BIOG_E!O47+NRG_GTL_E!O47+NRG_CPP_E!O47+NRG_NSP_E!O47</f>
        <v>0</v>
      </c>
      <c r="P47" s="10">
        <f>NRG_EHG_E!P47+NRG_CM_E!P47+NRG_OIL_NG_E!P47+NRG_PF_E!P47+NRG_CO_E!P47+NRG_BKBPB_E!P47+NRG_GW_E!P47+NRG_BF_E!P47+NRG_PR_E!P47+NRG_NI_E!P47+NRG_CL_E!P47+NRG_LNG_E!P47+NRG_BIOG_E!P47+NRG_GTL_E!P47+NRG_CPP_E!P47+NRG_NSP_E!P47</f>
        <v>0</v>
      </c>
      <c r="Q47" s="10">
        <f>NRG_EHG_E!Q47+NRG_CM_E!Q47+NRG_OIL_NG_E!Q47+NRG_PF_E!Q47+NRG_CO_E!Q47+NRG_BKBPB_E!Q47+NRG_GW_E!Q47+NRG_BF_E!Q47+NRG_PR_E!Q47+NRG_NI_E!Q47+NRG_CL_E!Q47+NRG_LNG_E!Q47+NRG_BIOG_E!Q47+NRG_GTL_E!Q47+NRG_CPP_E!Q47+NRG_NSP_E!Q47</f>
        <v>0</v>
      </c>
      <c r="R47" s="10">
        <f>NRG_EHG_E!R47+NRG_CM_E!R47+NRG_OIL_NG_E!R47+NRG_PF_E!R47+NRG_CO_E!R47+NRG_BKBPB_E!R47+NRG_GW_E!R47+NRG_BF_E!R47+NRG_PR_E!R47+NRG_NI_E!R47+NRG_CL_E!R47+NRG_LNG_E!R47+NRG_BIOG_E!R47+NRG_GTL_E!R47+NRG_CPP_E!R47+NRG_NSP_E!R47</f>
        <v>0</v>
      </c>
      <c r="S47" s="10">
        <f>NRG_EHG_E!S47+NRG_CM_E!S47+NRG_OIL_NG_E!S47+NRG_PF_E!S47+NRG_CO_E!S47+NRG_BKBPB_E!S47+NRG_GW_E!S47+NRG_BF_E!S47+NRG_PR_E!S47+NRG_NI_E!S47+NRG_CL_E!S47+NRG_LNG_E!S47+NRG_BIOG_E!S47+NRG_GTL_E!S47+NRG_CPP_E!S47+NRG_NSP_E!S47</f>
        <v>0</v>
      </c>
      <c r="T47" s="10">
        <f>NRG_EHG_E!T47+NRG_CM_E!T47+NRG_OIL_NG_E!T47+NRG_PF_E!T47+NRG_CO_E!T47+NRG_BKBPB_E!T47+NRG_GW_E!T47+NRG_BF_E!T47+NRG_PR_E!T47+NRG_NI_E!T47+NRG_CL_E!T47+NRG_LNG_E!T47+NRG_BIOG_E!T47+NRG_GTL_E!T47+NRG_CPP_E!T47+NRG_NSP_E!T47</f>
        <v>0</v>
      </c>
      <c r="U47" s="10">
        <f>NRG_EHG_E!U47+NRG_CM_E!U47+NRG_OIL_NG_E!U47+NRG_PF_E!U47+NRG_CO_E!U47+NRG_BKBPB_E!U47+NRG_GW_E!U47+NRG_BF_E!U47+NRG_PR_E!U47+NRG_NI_E!U47+NRG_CL_E!U47+NRG_LNG_E!U47+NRG_BIOG_E!U47+NRG_GTL_E!U47+NRG_CPP_E!U47+NRG_NSP_E!U47</f>
        <v>0</v>
      </c>
      <c r="V47" s="10">
        <f>NRG_EHG_E!V47+NRG_CM_E!V47+NRG_OIL_NG_E!V47+NRG_PF_E!V47+NRG_CO_E!V47+NRG_BKBPB_E!V47+NRG_GW_E!V47+NRG_BF_E!V47+NRG_PR_E!V47+NRG_NI_E!V47+NRG_CL_E!V47+NRG_LNG_E!V47+NRG_BIOG_E!V47+NRG_GTL_E!V47+NRG_CPP_E!V47+NRG_NSP_E!V47</f>
        <v>0</v>
      </c>
      <c r="W47" s="10">
        <f>NRG_EHG_E!W47+NRG_CM_E!W47+NRG_OIL_NG_E!W47+NRG_PF_E!W47+NRG_CO_E!W47+NRG_BKBPB_E!W47+NRG_GW_E!W47+NRG_BF_E!W47+NRG_PR_E!W47+NRG_NI_E!W47+NRG_CL_E!W47+NRG_LNG_E!W47+NRG_BIOG_E!W47+NRG_GTL_E!W47+NRG_CPP_E!W47+NRG_NSP_E!W47</f>
        <v>0</v>
      </c>
      <c r="X47" s="10">
        <f>NRG_EHG_E!X47+NRG_CM_E!X47+NRG_OIL_NG_E!X47+NRG_PF_E!X47+NRG_CO_E!X47+NRG_BKBPB_E!X47+NRG_GW_E!X47+NRG_BF_E!X47+NRG_PR_E!X47+NRG_NI_E!X47+NRG_CL_E!X47+NRG_LNG_E!X47+NRG_BIOG_E!X47+NRG_GTL_E!X47+NRG_CPP_E!X47+NRG_NSP_E!X47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NRG_EHG_E!C48+NRG_CM_E!C48+NRG_OIL_NG_E!C48+NRG_PF_E!C48+NRG_CO_E!C48+NRG_BKBPB_E!C48+NRG_GW_E!C48+NRG_BF_E!C48+NRG_PR_E!C48+NRG_NI_E!C48+NRG_CL_E!C48+NRG_LNG_E!C48+NRG_BIOG_E!C48+NRG_GTL_E!C48+NRG_CPP_E!C48+NRG_NSP_E!C48</f>
        <v>0</v>
      </c>
      <c r="D48" s="10">
        <f>NRG_EHG_E!D48+NRG_CM_E!D48+NRG_OIL_NG_E!D48+NRG_PF_E!D48+NRG_CO_E!D48+NRG_BKBPB_E!D48+NRG_GW_E!D48+NRG_BF_E!D48+NRG_PR_E!D48+NRG_NI_E!D48+NRG_CL_E!D48+NRG_LNG_E!D48+NRG_BIOG_E!D48+NRG_GTL_E!D48+NRG_CPP_E!D48+NRG_NSP_E!D48</f>
        <v>0</v>
      </c>
      <c r="E48" s="10">
        <f>NRG_EHG_E!E48+NRG_CM_E!E48+NRG_OIL_NG_E!E48+NRG_PF_E!E48+NRG_CO_E!E48+NRG_BKBPB_E!E48+NRG_GW_E!E48+NRG_BF_E!E48+NRG_PR_E!E48+NRG_NI_E!E48+NRG_CL_E!E48+NRG_LNG_E!E48+NRG_BIOG_E!E48+NRG_GTL_E!E48+NRG_CPP_E!E48+NRG_NSP_E!E48</f>
        <v>0</v>
      </c>
      <c r="F48" s="10">
        <f>NRG_EHG_E!F48+NRG_CM_E!F48+NRG_OIL_NG_E!F48+NRG_PF_E!F48+NRG_CO_E!F48+NRG_BKBPB_E!F48+NRG_GW_E!F48+NRG_BF_E!F48+NRG_PR_E!F48+NRG_NI_E!F48+NRG_CL_E!F48+NRG_LNG_E!F48+NRG_BIOG_E!F48+NRG_GTL_E!F48+NRG_CPP_E!F48+NRG_NSP_E!F48</f>
        <v>0</v>
      </c>
      <c r="G48" s="10">
        <f>NRG_EHG_E!G48+NRG_CM_E!G48+NRG_OIL_NG_E!G48+NRG_PF_E!G48+NRG_CO_E!G48+NRG_BKBPB_E!G48+NRG_GW_E!G48+NRG_BF_E!G48+NRG_PR_E!G48+NRG_NI_E!G48+NRG_CL_E!G48+NRG_LNG_E!G48+NRG_BIOG_E!G48+NRG_GTL_E!G48+NRG_CPP_E!G48+NRG_NSP_E!G48</f>
        <v>0</v>
      </c>
      <c r="H48" s="10">
        <f>NRG_EHG_E!H48+NRG_CM_E!H48+NRG_OIL_NG_E!H48+NRG_PF_E!H48+NRG_CO_E!H48+NRG_BKBPB_E!H48+NRG_GW_E!H48+NRG_BF_E!H48+NRG_PR_E!H48+NRG_NI_E!H48+NRG_CL_E!H48+NRG_LNG_E!H48+NRG_BIOG_E!H48+NRG_GTL_E!H48+NRG_CPP_E!H48+NRG_NSP_E!H48</f>
        <v>0</v>
      </c>
      <c r="I48" s="10">
        <f>NRG_EHG_E!I48+NRG_CM_E!I48+NRG_OIL_NG_E!I48+NRG_PF_E!I48+NRG_CO_E!I48+NRG_BKBPB_E!I48+NRG_GW_E!I48+NRG_BF_E!I48+NRG_PR_E!I48+NRG_NI_E!I48+NRG_CL_E!I48+NRG_LNG_E!I48+NRG_BIOG_E!I48+NRG_GTL_E!I48+NRG_CPP_E!I48+NRG_NSP_E!I48</f>
        <v>0</v>
      </c>
      <c r="J48" s="10">
        <f>NRG_EHG_E!J48+NRG_CM_E!J48+NRG_OIL_NG_E!J48+NRG_PF_E!J48+NRG_CO_E!J48+NRG_BKBPB_E!J48+NRG_GW_E!J48+NRG_BF_E!J48+NRG_PR_E!J48+NRG_NI_E!J48+NRG_CL_E!J48+NRG_LNG_E!J48+NRG_BIOG_E!J48+NRG_GTL_E!J48+NRG_CPP_E!J48+NRG_NSP_E!J48</f>
        <v>0</v>
      </c>
      <c r="K48" s="10">
        <f>NRG_EHG_E!K48+NRG_CM_E!K48+NRG_OIL_NG_E!K48+NRG_PF_E!K48+NRG_CO_E!K48+NRG_BKBPB_E!K48+NRG_GW_E!K48+NRG_BF_E!K48+NRG_PR_E!K48+NRG_NI_E!K48+NRG_CL_E!K48+NRG_LNG_E!K48+NRG_BIOG_E!K48+NRG_GTL_E!K48+NRG_CPP_E!K48+NRG_NSP_E!K48</f>
        <v>0</v>
      </c>
      <c r="L48" s="10">
        <f>NRG_EHG_E!L48+NRG_CM_E!L48+NRG_OIL_NG_E!L48+NRG_PF_E!L48+NRG_CO_E!L48+NRG_BKBPB_E!L48+NRG_GW_E!L48+NRG_BF_E!L48+NRG_PR_E!L48+NRG_NI_E!L48+NRG_CL_E!L48+NRG_LNG_E!L48+NRG_BIOG_E!L48+NRG_GTL_E!L48+NRG_CPP_E!L48+NRG_NSP_E!L48</f>
        <v>0</v>
      </c>
      <c r="M48" s="10">
        <f>NRG_EHG_E!M48+NRG_CM_E!M48+NRG_OIL_NG_E!M48+NRG_PF_E!M48+NRG_CO_E!M48+NRG_BKBPB_E!M48+NRG_GW_E!M48+NRG_BF_E!M48+NRG_PR_E!M48+NRG_NI_E!M48+NRG_CL_E!M48+NRG_LNG_E!M48+NRG_BIOG_E!M48+NRG_GTL_E!M48+NRG_CPP_E!M48+NRG_NSP_E!M48</f>
        <v>0</v>
      </c>
      <c r="N48" s="10">
        <f>NRG_EHG_E!N48+NRG_CM_E!N48+NRG_OIL_NG_E!N48+NRG_PF_E!N48+NRG_CO_E!N48+NRG_BKBPB_E!N48+NRG_GW_E!N48+NRG_BF_E!N48+NRG_PR_E!N48+NRG_NI_E!N48+NRG_CL_E!N48+NRG_LNG_E!N48+NRG_BIOG_E!N48+NRG_GTL_E!N48+NRG_CPP_E!N48+NRG_NSP_E!N48</f>
        <v>0</v>
      </c>
      <c r="O48" s="10">
        <f>NRG_EHG_E!O48+NRG_CM_E!O48+NRG_OIL_NG_E!O48+NRG_PF_E!O48+NRG_CO_E!O48+NRG_BKBPB_E!O48+NRG_GW_E!O48+NRG_BF_E!O48+NRG_PR_E!O48+NRG_NI_E!O48+NRG_CL_E!O48+NRG_LNG_E!O48+NRG_BIOG_E!O48+NRG_GTL_E!O48+NRG_CPP_E!O48+NRG_NSP_E!O48</f>
        <v>0</v>
      </c>
      <c r="P48" s="10">
        <f>NRG_EHG_E!P48+NRG_CM_E!P48+NRG_OIL_NG_E!P48+NRG_PF_E!P48+NRG_CO_E!P48+NRG_BKBPB_E!P48+NRG_GW_E!P48+NRG_BF_E!P48+NRG_PR_E!P48+NRG_NI_E!P48+NRG_CL_E!P48+NRG_LNG_E!P48+NRG_BIOG_E!P48+NRG_GTL_E!P48+NRG_CPP_E!P48+NRG_NSP_E!P48</f>
        <v>0</v>
      </c>
      <c r="Q48" s="10">
        <f>NRG_EHG_E!Q48+NRG_CM_E!Q48+NRG_OIL_NG_E!Q48+NRG_PF_E!Q48+NRG_CO_E!Q48+NRG_BKBPB_E!Q48+NRG_GW_E!Q48+NRG_BF_E!Q48+NRG_PR_E!Q48+NRG_NI_E!Q48+NRG_CL_E!Q48+NRG_LNG_E!Q48+NRG_BIOG_E!Q48+NRG_GTL_E!Q48+NRG_CPP_E!Q48+NRG_NSP_E!Q48</f>
        <v>0</v>
      </c>
      <c r="R48" s="10">
        <f>NRG_EHG_E!R48+NRG_CM_E!R48+NRG_OIL_NG_E!R48+NRG_PF_E!R48+NRG_CO_E!R48+NRG_BKBPB_E!R48+NRG_GW_E!R48+NRG_BF_E!R48+NRG_PR_E!R48+NRG_NI_E!R48+NRG_CL_E!R48+NRG_LNG_E!R48+NRG_BIOG_E!R48+NRG_GTL_E!R48+NRG_CPP_E!R48+NRG_NSP_E!R48</f>
        <v>0</v>
      </c>
      <c r="S48" s="10">
        <f>NRG_EHG_E!S48+NRG_CM_E!S48+NRG_OIL_NG_E!S48+NRG_PF_E!S48+NRG_CO_E!S48+NRG_BKBPB_E!S48+NRG_GW_E!S48+NRG_BF_E!S48+NRG_PR_E!S48+NRG_NI_E!S48+NRG_CL_E!S48+NRG_LNG_E!S48+NRG_BIOG_E!S48+NRG_GTL_E!S48+NRG_CPP_E!S48+NRG_NSP_E!S48</f>
        <v>0</v>
      </c>
      <c r="T48" s="10">
        <f>NRG_EHG_E!T48+NRG_CM_E!T48+NRG_OIL_NG_E!T48+NRG_PF_E!T48+NRG_CO_E!T48+NRG_BKBPB_E!T48+NRG_GW_E!T48+NRG_BF_E!T48+NRG_PR_E!T48+NRG_NI_E!T48+NRG_CL_E!T48+NRG_LNG_E!T48+NRG_BIOG_E!T48+NRG_GTL_E!T48+NRG_CPP_E!T48+NRG_NSP_E!T48</f>
        <v>0</v>
      </c>
      <c r="U48" s="10">
        <f>NRG_EHG_E!U48+NRG_CM_E!U48+NRG_OIL_NG_E!U48+NRG_PF_E!U48+NRG_CO_E!U48+NRG_BKBPB_E!U48+NRG_GW_E!U48+NRG_BF_E!U48+NRG_PR_E!U48+NRG_NI_E!U48+NRG_CL_E!U48+NRG_LNG_E!U48+NRG_BIOG_E!U48+NRG_GTL_E!U48+NRG_CPP_E!U48+NRG_NSP_E!U48</f>
        <v>0</v>
      </c>
      <c r="V48" s="10">
        <f>NRG_EHG_E!V48+NRG_CM_E!V48+NRG_OIL_NG_E!V48+NRG_PF_E!V48+NRG_CO_E!V48+NRG_BKBPB_E!V48+NRG_GW_E!V48+NRG_BF_E!V48+NRG_PR_E!V48+NRG_NI_E!V48+NRG_CL_E!V48+NRG_LNG_E!V48+NRG_BIOG_E!V48+NRG_GTL_E!V48+NRG_CPP_E!V48+NRG_NSP_E!V48</f>
        <v>0</v>
      </c>
      <c r="W48" s="10">
        <f>NRG_EHG_E!W48+NRG_CM_E!W48+NRG_OIL_NG_E!W48+NRG_PF_E!W48+NRG_CO_E!W48+NRG_BKBPB_E!W48+NRG_GW_E!W48+NRG_BF_E!W48+NRG_PR_E!W48+NRG_NI_E!W48+NRG_CL_E!W48+NRG_LNG_E!W48+NRG_BIOG_E!W48+NRG_GTL_E!W48+NRG_CPP_E!W48+NRG_NSP_E!W48</f>
        <v>0</v>
      </c>
      <c r="X48" s="10">
        <f>NRG_EHG_E!X48+NRG_CM_E!X48+NRG_OIL_NG_E!X48+NRG_PF_E!X48+NRG_CO_E!X48+NRG_BKBPB_E!X48+NRG_GW_E!X48+NRG_BF_E!X48+NRG_PR_E!X48+NRG_NI_E!X48+NRG_CL_E!X48+NRG_LNG_E!X48+NRG_BIOG_E!X48+NRG_GTL_E!X48+NRG_CPP_E!X48+NRG_NSP_E!X48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NRG_EHG_E!C49+NRG_CM_E!C49+NRG_OIL_NG_E!C49+NRG_PF_E!C49+NRG_CO_E!C49+NRG_BKBPB_E!C49+NRG_GW_E!C49+NRG_BF_E!C49+NRG_PR_E!C49+NRG_NI_E!C49+NRG_CL_E!C49+NRG_LNG_E!C49+NRG_BIOG_E!C49+NRG_GTL_E!C49+NRG_CPP_E!C49+NRG_NSP_E!C49</f>
        <v>0</v>
      </c>
      <c r="D49" s="10">
        <f>NRG_EHG_E!D49+NRG_CM_E!D49+NRG_OIL_NG_E!D49+NRG_PF_E!D49+NRG_CO_E!D49+NRG_BKBPB_E!D49+NRG_GW_E!D49+NRG_BF_E!D49+NRG_PR_E!D49+NRG_NI_E!D49+NRG_CL_E!D49+NRG_LNG_E!D49+NRG_BIOG_E!D49+NRG_GTL_E!D49+NRG_CPP_E!D49+NRG_NSP_E!D49</f>
        <v>0</v>
      </c>
      <c r="E49" s="10">
        <f>NRG_EHG_E!E49+NRG_CM_E!E49+NRG_OIL_NG_E!E49+NRG_PF_E!E49+NRG_CO_E!E49+NRG_BKBPB_E!E49+NRG_GW_E!E49+NRG_BF_E!E49+NRG_PR_E!E49+NRG_NI_E!E49+NRG_CL_E!E49+NRG_LNG_E!E49+NRG_BIOG_E!E49+NRG_GTL_E!E49+NRG_CPP_E!E49+NRG_NSP_E!E49</f>
        <v>0</v>
      </c>
      <c r="F49" s="10">
        <f>NRG_EHG_E!F49+NRG_CM_E!F49+NRG_OIL_NG_E!F49+NRG_PF_E!F49+NRG_CO_E!F49+NRG_BKBPB_E!F49+NRG_GW_E!F49+NRG_BF_E!F49+NRG_PR_E!F49+NRG_NI_E!F49+NRG_CL_E!F49+NRG_LNG_E!F49+NRG_BIOG_E!F49+NRG_GTL_E!F49+NRG_CPP_E!F49+NRG_NSP_E!F49</f>
        <v>0</v>
      </c>
      <c r="G49" s="10">
        <f>NRG_EHG_E!G49+NRG_CM_E!G49+NRG_OIL_NG_E!G49+NRG_PF_E!G49+NRG_CO_E!G49+NRG_BKBPB_E!G49+NRG_GW_E!G49+NRG_BF_E!G49+NRG_PR_E!G49+NRG_NI_E!G49+NRG_CL_E!G49+NRG_LNG_E!G49+NRG_BIOG_E!G49+NRG_GTL_E!G49+NRG_CPP_E!G49+NRG_NSP_E!G49</f>
        <v>0</v>
      </c>
      <c r="H49" s="10">
        <f>NRG_EHG_E!H49+NRG_CM_E!H49+NRG_OIL_NG_E!H49+NRG_PF_E!H49+NRG_CO_E!H49+NRG_BKBPB_E!H49+NRG_GW_E!H49+NRG_BF_E!H49+NRG_PR_E!H49+NRG_NI_E!H49+NRG_CL_E!H49+NRG_LNG_E!H49+NRG_BIOG_E!H49+NRG_GTL_E!H49+NRG_CPP_E!H49+NRG_NSP_E!H49</f>
        <v>0</v>
      </c>
      <c r="I49" s="10">
        <f>NRG_EHG_E!I49+NRG_CM_E!I49+NRG_OIL_NG_E!I49+NRG_PF_E!I49+NRG_CO_E!I49+NRG_BKBPB_E!I49+NRG_GW_E!I49+NRG_BF_E!I49+NRG_PR_E!I49+NRG_NI_E!I49+NRG_CL_E!I49+NRG_LNG_E!I49+NRG_BIOG_E!I49+NRG_GTL_E!I49+NRG_CPP_E!I49+NRG_NSP_E!I49</f>
        <v>0</v>
      </c>
      <c r="J49" s="10">
        <f>NRG_EHG_E!J49+NRG_CM_E!J49+NRG_OIL_NG_E!J49+NRG_PF_E!J49+NRG_CO_E!J49+NRG_BKBPB_E!J49+NRG_GW_E!J49+NRG_BF_E!J49+NRG_PR_E!J49+NRG_NI_E!J49+NRG_CL_E!J49+NRG_LNG_E!J49+NRG_BIOG_E!J49+NRG_GTL_E!J49+NRG_CPP_E!J49+NRG_NSP_E!J49</f>
        <v>0</v>
      </c>
      <c r="K49" s="10">
        <f>NRG_EHG_E!K49+NRG_CM_E!K49+NRG_OIL_NG_E!K49+NRG_PF_E!K49+NRG_CO_E!K49+NRG_BKBPB_E!K49+NRG_GW_E!K49+NRG_BF_E!K49+NRG_PR_E!K49+NRG_NI_E!K49+NRG_CL_E!K49+NRG_LNG_E!K49+NRG_BIOG_E!K49+NRG_GTL_E!K49+NRG_CPP_E!K49+NRG_NSP_E!K49</f>
        <v>0</v>
      </c>
      <c r="L49" s="10">
        <f>NRG_EHG_E!L49+NRG_CM_E!L49+NRG_OIL_NG_E!L49+NRG_PF_E!L49+NRG_CO_E!L49+NRG_BKBPB_E!L49+NRG_GW_E!L49+NRG_BF_E!L49+NRG_PR_E!L49+NRG_NI_E!L49+NRG_CL_E!L49+NRG_LNG_E!L49+NRG_BIOG_E!L49+NRG_GTL_E!L49+NRG_CPP_E!L49+NRG_NSP_E!L49</f>
        <v>0</v>
      </c>
      <c r="M49" s="10">
        <f>NRG_EHG_E!M49+NRG_CM_E!M49+NRG_OIL_NG_E!M49+NRG_PF_E!M49+NRG_CO_E!M49+NRG_BKBPB_E!M49+NRG_GW_E!M49+NRG_BF_E!M49+NRG_PR_E!M49+NRG_NI_E!M49+NRG_CL_E!M49+NRG_LNG_E!M49+NRG_BIOG_E!M49+NRG_GTL_E!M49+NRG_CPP_E!M49+NRG_NSP_E!M49</f>
        <v>0</v>
      </c>
      <c r="N49" s="10">
        <f>NRG_EHG_E!N49+NRG_CM_E!N49+NRG_OIL_NG_E!N49+NRG_PF_E!N49+NRG_CO_E!N49+NRG_BKBPB_E!N49+NRG_GW_E!N49+NRG_BF_E!N49+NRG_PR_E!N49+NRG_NI_E!N49+NRG_CL_E!N49+NRG_LNG_E!N49+NRG_BIOG_E!N49+NRG_GTL_E!N49+NRG_CPP_E!N49+NRG_NSP_E!N49</f>
        <v>0</v>
      </c>
      <c r="O49" s="10">
        <f>NRG_EHG_E!O49+NRG_CM_E!O49+NRG_OIL_NG_E!O49+NRG_PF_E!O49+NRG_CO_E!O49+NRG_BKBPB_E!O49+NRG_GW_E!O49+NRG_BF_E!O49+NRG_PR_E!O49+NRG_NI_E!O49+NRG_CL_E!O49+NRG_LNG_E!O49+NRG_BIOG_E!O49+NRG_GTL_E!O49+NRG_CPP_E!O49+NRG_NSP_E!O49</f>
        <v>0</v>
      </c>
      <c r="P49" s="10">
        <f>NRG_EHG_E!P49+NRG_CM_E!P49+NRG_OIL_NG_E!P49+NRG_PF_E!P49+NRG_CO_E!P49+NRG_BKBPB_E!P49+NRG_GW_E!P49+NRG_BF_E!P49+NRG_PR_E!P49+NRG_NI_E!P49+NRG_CL_E!P49+NRG_LNG_E!P49+NRG_BIOG_E!P49+NRG_GTL_E!P49+NRG_CPP_E!P49+NRG_NSP_E!P49</f>
        <v>0</v>
      </c>
      <c r="Q49" s="10">
        <f>NRG_EHG_E!Q49+NRG_CM_E!Q49+NRG_OIL_NG_E!Q49+NRG_PF_E!Q49+NRG_CO_E!Q49+NRG_BKBPB_E!Q49+NRG_GW_E!Q49+NRG_BF_E!Q49+NRG_PR_E!Q49+NRG_NI_E!Q49+NRG_CL_E!Q49+NRG_LNG_E!Q49+NRG_BIOG_E!Q49+NRG_GTL_E!Q49+NRG_CPP_E!Q49+NRG_NSP_E!Q49</f>
        <v>0</v>
      </c>
      <c r="R49" s="10">
        <f>NRG_EHG_E!R49+NRG_CM_E!R49+NRG_OIL_NG_E!R49+NRG_PF_E!R49+NRG_CO_E!R49+NRG_BKBPB_E!R49+NRG_GW_E!R49+NRG_BF_E!R49+NRG_PR_E!R49+NRG_NI_E!R49+NRG_CL_E!R49+NRG_LNG_E!R49+NRG_BIOG_E!R49+NRG_GTL_E!R49+NRG_CPP_E!R49+NRG_NSP_E!R49</f>
        <v>0</v>
      </c>
      <c r="S49" s="10">
        <f>NRG_EHG_E!S49+NRG_CM_E!S49+NRG_OIL_NG_E!S49+NRG_PF_E!S49+NRG_CO_E!S49+NRG_BKBPB_E!S49+NRG_GW_E!S49+NRG_BF_E!S49+NRG_PR_E!S49+NRG_NI_E!S49+NRG_CL_E!S49+NRG_LNG_E!S49+NRG_BIOG_E!S49+NRG_GTL_E!S49+NRG_CPP_E!S49+NRG_NSP_E!S49</f>
        <v>0</v>
      </c>
      <c r="T49" s="10">
        <f>NRG_EHG_E!T49+NRG_CM_E!T49+NRG_OIL_NG_E!T49+NRG_PF_E!T49+NRG_CO_E!T49+NRG_BKBPB_E!T49+NRG_GW_E!T49+NRG_BF_E!T49+NRG_PR_E!T49+NRG_NI_E!T49+NRG_CL_E!T49+NRG_LNG_E!T49+NRG_BIOG_E!T49+NRG_GTL_E!T49+NRG_CPP_E!T49+NRG_NSP_E!T49</f>
        <v>0</v>
      </c>
      <c r="U49" s="10">
        <f>NRG_EHG_E!U49+NRG_CM_E!U49+NRG_OIL_NG_E!U49+NRG_PF_E!U49+NRG_CO_E!U49+NRG_BKBPB_E!U49+NRG_GW_E!U49+NRG_BF_E!U49+NRG_PR_E!U49+NRG_NI_E!U49+NRG_CL_E!U49+NRG_LNG_E!U49+NRG_BIOG_E!U49+NRG_GTL_E!U49+NRG_CPP_E!U49+NRG_NSP_E!U49</f>
        <v>0</v>
      </c>
      <c r="V49" s="10">
        <f>NRG_EHG_E!V49+NRG_CM_E!V49+NRG_OIL_NG_E!V49+NRG_PF_E!V49+NRG_CO_E!V49+NRG_BKBPB_E!V49+NRG_GW_E!V49+NRG_BF_E!V49+NRG_PR_E!V49+NRG_NI_E!V49+NRG_CL_E!V49+NRG_LNG_E!V49+NRG_BIOG_E!V49+NRG_GTL_E!V49+NRG_CPP_E!V49+NRG_NSP_E!V49</f>
        <v>0</v>
      </c>
      <c r="W49" s="10">
        <f>NRG_EHG_E!W49+NRG_CM_E!W49+NRG_OIL_NG_E!W49+NRG_PF_E!W49+NRG_CO_E!W49+NRG_BKBPB_E!W49+NRG_GW_E!W49+NRG_BF_E!W49+NRG_PR_E!W49+NRG_NI_E!W49+NRG_CL_E!W49+NRG_LNG_E!W49+NRG_BIOG_E!W49+NRG_GTL_E!W49+NRG_CPP_E!W49+NRG_NSP_E!W49</f>
        <v>0</v>
      </c>
      <c r="X49" s="10">
        <f>NRG_EHG_E!X49+NRG_CM_E!X49+NRG_OIL_NG_E!X49+NRG_PF_E!X49+NRG_CO_E!X49+NRG_BKBPB_E!X49+NRG_GW_E!X49+NRG_BF_E!X49+NRG_PR_E!X49+NRG_NI_E!X49+NRG_CL_E!X49+NRG_LNG_E!X49+NRG_BIOG_E!X49+NRG_GTL_E!X49+NRG_CPP_E!X49+NRG_NSP_E!X49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NRG_EHG_E!C50+NRG_CM_E!C50+NRG_OIL_NG_E!C50+NRG_PF_E!C50+NRG_CO_E!C50+NRG_BKBPB_E!C50+NRG_GW_E!C50+NRG_BF_E!C50+NRG_PR_E!C50+NRG_NI_E!C50+NRG_CL_E!C50+NRG_LNG_E!C50+NRG_BIOG_E!C50+NRG_GTL_E!C50+NRG_CPP_E!C50+NRG_NSP_E!C50</f>
        <v>565.53456577815996</v>
      </c>
      <c r="D50" s="10">
        <f>NRG_EHG_E!D50+NRG_CM_E!D50+NRG_OIL_NG_E!D50+NRG_PF_E!D50+NRG_CO_E!D50+NRG_BKBPB_E!D50+NRG_GW_E!D50+NRG_BF_E!D50+NRG_PR_E!D50+NRG_NI_E!D50+NRG_CL_E!D50+NRG_LNG_E!D50+NRG_BIOG_E!D50+NRG_GTL_E!D50+NRG_CPP_E!D50+NRG_NSP_E!D50</f>
        <v>660.59045571797071</v>
      </c>
      <c r="E50" s="10">
        <f>NRG_EHG_E!E50+NRG_CM_E!E50+NRG_OIL_NG_E!E50+NRG_PF_E!E50+NRG_CO_E!E50+NRG_BKBPB_E!E50+NRG_GW_E!E50+NRG_BF_E!E50+NRG_PR_E!E50+NRG_NI_E!E50+NRG_CL_E!E50+NRG_LNG_E!E50+NRG_BIOG_E!E50+NRG_GTL_E!E50+NRG_CPP_E!E50+NRG_NSP_E!E50</f>
        <v>567.45485812553738</v>
      </c>
      <c r="F50" s="10">
        <f>NRG_EHG_E!F50+NRG_CM_E!F50+NRG_OIL_NG_E!F50+NRG_PF_E!F50+NRG_CO_E!F50+NRG_BKBPB_E!F50+NRG_GW_E!F50+NRG_BF_E!F50+NRG_PR_E!F50+NRG_NI_E!F50+NRG_CL_E!F50+NRG_LNG_E!F50+NRG_BIOG_E!F50+NRG_GTL_E!F50+NRG_CPP_E!F50+NRG_NSP_E!F50</f>
        <v>730.68211521926048</v>
      </c>
      <c r="G50" s="10">
        <f>NRG_EHG_E!G50+NRG_CM_E!G50+NRG_OIL_NG_E!G50+NRG_PF_E!G50+NRG_CO_E!G50+NRG_BKBPB_E!G50+NRG_GW_E!G50+NRG_BF_E!G50+NRG_PR_E!G50+NRG_NI_E!G50+NRG_CL_E!G50+NRG_LNG_E!G50+NRG_BIOG_E!G50+NRG_GTL_E!G50+NRG_CPP_E!G50+NRG_NSP_E!G50</f>
        <v>349.01358555460013</v>
      </c>
      <c r="H50" s="10">
        <f>NRG_EHG_E!H50+NRG_CM_E!H50+NRG_OIL_NG_E!H50+NRG_PF_E!H50+NRG_CO_E!H50+NRG_BKBPB_E!H50+NRG_GW_E!H50+NRG_BF_E!H50+NRG_PR_E!H50+NRG_NI_E!H50+NRG_CL_E!H50+NRG_LNG_E!H50+NRG_BIOG_E!H50+NRG_GTL_E!H50+NRG_CPP_E!H50+NRG_NSP_E!H50</f>
        <v>429.47480653482381</v>
      </c>
      <c r="I50" s="10">
        <f>NRG_EHG_E!I50+NRG_CM_E!I50+NRG_OIL_NG_E!I50+NRG_PF_E!I50+NRG_CO_E!I50+NRG_BKBPB_E!I50+NRG_GW_E!I50+NRG_BF_E!I50+NRG_PR_E!I50+NRG_NI_E!I50+NRG_CL_E!I50+NRG_LNG_E!I50+NRG_BIOG_E!I50+NRG_GTL_E!I50+NRG_CPP_E!I50+NRG_NSP_E!I50</f>
        <v>685.4877042132415</v>
      </c>
      <c r="J50" s="10">
        <f>NRG_EHG_E!J50+NRG_CM_E!J50+NRG_OIL_NG_E!J50+NRG_PF_E!J50+NRG_CO_E!J50+NRG_BKBPB_E!J50+NRG_GW_E!J50+NRG_BF_E!J50+NRG_PR_E!J50+NRG_NI_E!J50+NRG_CL_E!J50+NRG_LNG_E!J50+NRG_BIOG_E!J50+NRG_GTL_E!J50+NRG_CPP_E!J50+NRG_NSP_E!J50</f>
        <v>632.19527085124673</v>
      </c>
      <c r="K50" s="10">
        <f>NRG_EHG_E!K50+NRG_CM_E!K50+NRG_OIL_NG_E!K50+NRG_PF_E!K50+NRG_CO_E!K50+NRG_BKBPB_E!K50+NRG_GW_E!K50+NRG_BF_E!K50+NRG_PR_E!K50+NRG_NI_E!K50+NRG_CL_E!K50+NRG_LNG_E!K50+NRG_BIOG_E!K50+NRG_GTL_E!K50+NRG_CPP_E!K50+NRG_NSP_E!K50</f>
        <v>626.97050730868443</v>
      </c>
      <c r="L50" s="10">
        <f>NRG_EHG_E!L50+NRG_CM_E!L50+NRG_OIL_NG_E!L50+NRG_PF_E!L50+NRG_CO_E!L50+NRG_BKBPB_E!L50+NRG_GW_E!L50+NRG_BF_E!L50+NRG_PR_E!L50+NRG_NI_E!L50+NRG_CL_E!L50+NRG_LNG_E!L50+NRG_BIOG_E!L50+NRG_GTL_E!L50+NRG_CPP_E!L50+NRG_NSP_E!L50</f>
        <v>612.34118658641444</v>
      </c>
      <c r="M50" s="10">
        <f>NRG_EHG_E!M50+NRG_CM_E!M50+NRG_OIL_NG_E!M50+NRG_PF_E!M50+NRG_CO_E!M50+NRG_BKBPB_E!M50+NRG_GW_E!M50+NRG_BF_E!M50+NRG_PR_E!M50+NRG_NI_E!M50+NRG_CL_E!M50+NRG_LNG_E!M50+NRG_BIOG_E!M50+NRG_GTL_E!M50+NRG_CPP_E!M50+NRG_NSP_E!M50</f>
        <v>540.23955288048148</v>
      </c>
      <c r="N50" s="10">
        <f>NRG_EHG_E!N50+NRG_CM_E!N50+NRG_OIL_NG_E!N50+NRG_PF_E!N50+NRG_CO_E!N50+NRG_BKBPB_E!N50+NRG_GW_E!N50+NRG_BF_E!N50+NRG_PR_E!N50+NRG_NI_E!N50+NRG_CL_E!N50+NRG_LNG_E!N50+NRG_BIOG_E!N50+NRG_GTL_E!N50+NRG_CPP_E!N50+NRG_NSP_E!N50</f>
        <v>246.60842648323299</v>
      </c>
      <c r="O50" s="10">
        <f>NRG_EHG_E!O50+NRG_CM_E!O50+NRG_OIL_NG_E!O50+NRG_PF_E!O50+NRG_CO_E!O50+NRG_BKBPB_E!O50+NRG_GW_E!O50+NRG_BF_E!O50+NRG_PR_E!O50+NRG_NI_E!O50+NRG_CL_E!O50+NRG_LNG_E!O50+NRG_BIOG_E!O50+NRG_GTL_E!O50+NRG_CPP_E!O50+NRG_NSP_E!O50</f>
        <v>349.01358555460013</v>
      </c>
      <c r="P50" s="10">
        <f>NRG_EHG_E!P50+NRG_CM_E!P50+NRG_OIL_NG_E!P50+NRG_PF_E!P50+NRG_CO_E!P50+NRG_BKBPB_E!P50+NRG_GW_E!P50+NRG_BF_E!P50+NRG_PR_E!P50+NRG_NI_E!P50+NRG_CL_E!P50+NRG_LNG_E!P50+NRG_BIOG_E!P50+NRG_GTL_E!P50+NRG_CPP_E!P50+NRG_NSP_E!P50</f>
        <v>707.43172828890795</v>
      </c>
      <c r="Q50" s="10">
        <f>NRG_EHG_E!Q50+NRG_CM_E!Q50+NRG_OIL_NG_E!Q50+NRG_PF_E!Q50+NRG_CO_E!Q50+NRG_BKBPB_E!Q50+NRG_GW_E!Q50+NRG_BF_E!Q50+NRG_PR_E!Q50+NRG_NI_E!Q50+NRG_CL_E!Q50+NRG_LNG_E!Q50+NRG_BIOG_E!Q50+NRG_GTL_E!Q50+NRG_CPP_E!Q50+NRG_NSP_E!Q50</f>
        <v>551.73404987102322</v>
      </c>
      <c r="R50" s="10">
        <f>NRG_EHG_E!R50+NRG_CM_E!R50+NRG_OIL_NG_E!R50+NRG_PF_E!R50+NRG_CO_E!R50+NRG_BKBPB_E!R50+NRG_GW_E!R50+NRG_BF_E!R50+NRG_PR_E!R50+NRG_NI_E!R50+NRG_CL_E!R50+NRG_LNG_E!R50+NRG_BIOG_E!R50+NRG_GTL_E!R50+NRG_CPP_E!R50+NRG_NSP_E!R50</f>
        <v>683.39785038693037</v>
      </c>
      <c r="S50" s="10">
        <f>NRG_EHG_E!S50+NRG_CM_E!S50+NRG_OIL_NG_E!S50+NRG_PF_E!S50+NRG_CO_E!S50+NRG_BKBPB_E!S50+NRG_GW_E!S50+NRG_BF_E!S50+NRG_PR_E!S50+NRG_NI_E!S50+NRG_CL_E!S50+NRG_LNG_E!S50+NRG_BIOG_E!S50+NRG_GTL_E!S50+NRG_CPP_E!S50+NRG_NSP_E!S50</f>
        <v>771.17368873602743</v>
      </c>
      <c r="T50" s="10">
        <f>NRG_EHG_E!T50+NRG_CM_E!T50+NRG_OIL_NG_E!T50+NRG_PF_E!T50+NRG_CO_E!T50+NRG_BKBPB_E!T50+NRG_GW_E!T50+NRG_BF_E!T50+NRG_PR_E!T50+NRG_NI_E!T50+NRG_CL_E!T50+NRG_LNG_E!T50+NRG_BIOG_E!T50+NRG_GTL_E!T50+NRG_CPP_E!T50+NRG_NSP_E!T50</f>
        <v>700.59767841788471</v>
      </c>
      <c r="U50" s="10">
        <f>NRG_EHG_E!U50+NRG_CM_E!U50+NRG_OIL_NG_E!U50+NRG_PF_E!U50+NRG_CO_E!U50+NRG_BKBPB_E!U50+NRG_GW_E!U50+NRG_BF_E!U50+NRG_PR_E!U50+NRG_NI_E!U50+NRG_CL_E!U50+NRG_LNG_E!U50+NRG_BIOG_E!U50+NRG_GTL_E!U50+NRG_CPP_E!U50+NRG_NSP_E!U50</f>
        <v>615.52725709372316</v>
      </c>
      <c r="V50" s="10">
        <f>NRG_EHG_E!V50+NRG_CM_E!V50+NRG_OIL_NG_E!V50+NRG_PF_E!V50+NRG_CO_E!V50+NRG_BKBPB_E!V50+NRG_GW_E!V50+NRG_BF_E!V50+NRG_PR_E!V50+NRG_NI_E!V50+NRG_CL_E!V50+NRG_LNG_E!V50+NRG_BIOG_E!V50+NRG_GTL_E!V50+NRG_CPP_E!V50+NRG_NSP_E!V50</f>
        <v>550.07463456577818</v>
      </c>
      <c r="W50" s="10">
        <f>NRG_EHG_E!W50+NRG_CM_E!W50+NRG_OIL_NG_E!W50+NRG_PF_E!W50+NRG_CO_E!W50+NRG_BKBPB_E!W50+NRG_GW_E!W50+NRG_BF_E!W50+NRG_PR_E!W50+NRG_NI_E!W50+NRG_CL_E!W50+NRG_LNG_E!W50+NRG_BIOG_E!W50+NRG_GTL_E!W50+NRG_CPP_E!W50+NRG_NSP_E!W50</f>
        <v>529.84333619948404</v>
      </c>
      <c r="X50" s="10">
        <f>NRG_EHG_E!X50+NRG_CM_E!X50+NRG_OIL_NG_E!X50+NRG_PF_E!X50+NRG_CO_E!X50+NRG_BKBPB_E!X50+NRG_GW_E!X50+NRG_BF_E!X50+NRG_PR_E!X50+NRG_NI_E!X50+NRG_CL_E!X50+NRG_LNG_E!X50+NRG_BIOG_E!X50+NRG_GTL_E!X50+NRG_CPP_E!X50+NRG_NSP_E!X50</f>
        <v>398.99251934651761</v>
      </c>
    </row>
    <row r="51" spans="1:24" ht="11.25" customHeight="1" x14ac:dyDescent="0.2">
      <c r="A51" s="35" t="s">
        <v>89</v>
      </c>
      <c r="B51" s="36" t="s">
        <v>90</v>
      </c>
      <c r="C51" s="37">
        <f>NRG_EHG_E!C51+NRG_CM_E!C51+NRG_OIL_NG_E!C51+NRG_PF_E!C51+NRG_CO_E!C51+NRG_BKBPB_E!C51+NRG_GW_E!C51+NRG_BF_E!C51+NRG_PR_E!C51+NRG_NI_E!C51+NRG_CL_E!C51+NRG_LNG_E!C51+NRG_BIOG_E!C51+NRG_GTL_E!C51+NRG_CPP_E!C51+NRG_NSP_E!C51</f>
        <v>0</v>
      </c>
      <c r="D51" s="37">
        <f>NRG_EHG_E!D51+NRG_CM_E!D51+NRG_OIL_NG_E!D51+NRG_PF_E!D51+NRG_CO_E!D51+NRG_BKBPB_E!D51+NRG_GW_E!D51+NRG_BF_E!D51+NRG_PR_E!D51+NRG_NI_E!D51+NRG_CL_E!D51+NRG_LNG_E!D51+NRG_BIOG_E!D51+NRG_GTL_E!D51+NRG_CPP_E!D51+NRG_NSP_E!D51</f>
        <v>0</v>
      </c>
      <c r="E51" s="37">
        <f>NRG_EHG_E!E51+NRG_CM_E!E51+NRG_OIL_NG_E!E51+NRG_PF_E!E51+NRG_CO_E!E51+NRG_BKBPB_E!E51+NRG_GW_E!E51+NRG_BF_E!E51+NRG_PR_E!E51+NRG_NI_E!E51+NRG_CL_E!E51+NRG_LNG_E!E51+NRG_BIOG_E!E51+NRG_GTL_E!E51+NRG_CPP_E!E51+NRG_NSP_E!E51</f>
        <v>0</v>
      </c>
      <c r="F51" s="37">
        <f>NRG_EHG_E!F51+NRG_CM_E!F51+NRG_OIL_NG_E!F51+NRG_PF_E!F51+NRG_CO_E!F51+NRG_BKBPB_E!F51+NRG_GW_E!F51+NRG_BF_E!F51+NRG_PR_E!F51+NRG_NI_E!F51+NRG_CL_E!F51+NRG_LNG_E!F51+NRG_BIOG_E!F51+NRG_GTL_E!F51+NRG_CPP_E!F51+NRG_NSP_E!F51</f>
        <v>0</v>
      </c>
      <c r="G51" s="37">
        <f>NRG_EHG_E!G51+NRG_CM_E!G51+NRG_OIL_NG_E!G51+NRG_PF_E!G51+NRG_CO_E!G51+NRG_BKBPB_E!G51+NRG_GW_E!G51+NRG_BF_E!G51+NRG_PR_E!G51+NRG_NI_E!G51+NRG_CL_E!G51+NRG_LNG_E!G51+NRG_BIOG_E!G51+NRG_GTL_E!G51+NRG_CPP_E!G51+NRG_NSP_E!G51</f>
        <v>16.659501289767839</v>
      </c>
      <c r="H51" s="37">
        <f>NRG_EHG_E!H51+NRG_CM_E!H51+NRG_OIL_NG_E!H51+NRG_PF_E!H51+NRG_CO_E!H51+NRG_BKBPB_E!H51+NRG_GW_E!H51+NRG_BF_E!H51+NRG_PR_E!H51+NRG_NI_E!H51+NRG_CL_E!H51+NRG_LNG_E!H51+NRG_BIOG_E!H51+NRG_GTL_E!H51+NRG_CPP_E!H51+NRG_NSP_E!H51</f>
        <v>79.449699054170239</v>
      </c>
      <c r="I51" s="37">
        <f>NRG_EHG_E!I51+NRG_CM_E!I51+NRG_OIL_NG_E!I51+NRG_PF_E!I51+NRG_CO_E!I51+NRG_BKBPB_E!I51+NRG_GW_E!I51+NRG_BF_E!I51+NRG_PR_E!I51+NRG_NI_E!I51+NRG_CL_E!I51+NRG_LNG_E!I51+NRG_BIOG_E!I51+NRG_GTL_E!I51+NRG_CPP_E!I51+NRG_NSP_E!I51</f>
        <v>88.671539122957867</v>
      </c>
      <c r="J51" s="37">
        <f>NRG_EHG_E!J51+NRG_CM_E!J51+NRG_OIL_NG_E!J51+NRG_PF_E!J51+NRG_CO_E!J51+NRG_BKBPB_E!J51+NRG_GW_E!J51+NRG_BF_E!J51+NRG_PR_E!J51+NRG_NI_E!J51+NRG_CL_E!J51+NRG_LNG_E!J51+NRG_BIOG_E!J51+NRG_GTL_E!J51+NRG_CPP_E!J51+NRG_NSP_E!J51</f>
        <v>91.616509028374892</v>
      </c>
      <c r="K51" s="37">
        <f>NRG_EHG_E!K51+NRG_CM_E!K51+NRG_OIL_NG_E!K51+NRG_PF_E!K51+NRG_CO_E!K51+NRG_BKBPB_E!K51+NRG_GW_E!K51+NRG_BF_E!K51+NRG_PR_E!K51+NRG_NI_E!K51+NRG_CL_E!K51+NRG_LNG_E!K51+NRG_BIOG_E!K51+NRG_GTL_E!K51+NRG_CPP_E!K51+NRG_NSP_E!K51</f>
        <v>86.564918314703348</v>
      </c>
      <c r="L51" s="37">
        <f>NRG_EHG_E!L51+NRG_CM_E!L51+NRG_OIL_NG_E!L51+NRG_PF_E!L51+NRG_CO_E!L51+NRG_BKBPB_E!L51+NRG_GW_E!L51+NRG_BF_E!L51+NRG_PR_E!L51+NRG_NI_E!L51+NRG_CL_E!L51+NRG_LNG_E!L51+NRG_BIOG_E!L51+NRG_GTL_E!L51+NRG_CPP_E!L51+NRG_NSP_E!L51</f>
        <v>94.131556319862412</v>
      </c>
      <c r="M51" s="37">
        <f>NRG_EHG_E!M51+NRG_CM_E!M51+NRG_OIL_NG_E!M51+NRG_PF_E!M51+NRG_CO_E!M51+NRG_BKBPB_E!M51+NRG_GW_E!M51+NRG_BF_E!M51+NRG_PR_E!M51+NRG_NI_E!M51+NRG_CL_E!M51+NRG_LNG_E!M51+NRG_BIOG_E!M51+NRG_GTL_E!M51+NRG_CPP_E!M51+NRG_NSP_E!M51</f>
        <v>120.74376612209799</v>
      </c>
      <c r="N51" s="37">
        <f>NRG_EHG_E!N51+NRG_CM_E!N51+NRG_OIL_NG_E!N51+NRG_PF_E!N51+NRG_CO_E!N51+NRG_BKBPB_E!N51+NRG_GW_E!N51+NRG_BF_E!N51+NRG_PR_E!N51+NRG_NI_E!N51+NRG_CL_E!N51+NRG_LNG_E!N51+NRG_BIOG_E!N51+NRG_GTL_E!N51+NRG_CPP_E!N51+NRG_NSP_E!N51</f>
        <v>128.0309544282029</v>
      </c>
      <c r="O51" s="37">
        <f>NRG_EHG_E!O51+NRG_CM_E!O51+NRG_OIL_NG_E!O51+NRG_PF_E!O51+NRG_CO_E!O51+NRG_BKBPB_E!O51+NRG_GW_E!O51+NRG_BF_E!O51+NRG_PR_E!O51+NRG_NI_E!O51+NRG_CL_E!O51+NRG_LNG_E!O51+NRG_BIOG_E!O51+NRG_GTL_E!O51+NRG_CPP_E!O51+NRG_NSP_E!O51</f>
        <v>99.075666380051587</v>
      </c>
      <c r="P51" s="37">
        <f>NRG_EHG_E!P51+NRG_CM_E!P51+NRG_OIL_NG_E!P51+NRG_PF_E!P51+NRG_CO_E!P51+NRG_BKBPB_E!P51+NRG_GW_E!P51+NRG_BF_E!P51+NRG_PR_E!P51+NRG_NI_E!P51+NRG_CL_E!P51+NRG_LNG_E!P51+NRG_BIOG_E!P51+NRG_GTL_E!P51+NRG_CPP_E!P51+NRG_NSP_E!P51</f>
        <v>158.10404127257092</v>
      </c>
      <c r="Q51" s="37">
        <f>NRG_EHG_E!Q51+NRG_CM_E!Q51+NRG_OIL_NG_E!Q51+NRG_PF_E!Q51+NRG_CO_E!Q51+NRG_BKBPB_E!Q51+NRG_GW_E!Q51+NRG_BF_E!Q51+NRG_PR_E!Q51+NRG_NI_E!Q51+NRG_CL_E!Q51+NRG_LNG_E!Q51+NRG_BIOG_E!Q51+NRG_GTL_E!Q51+NRG_CPP_E!Q51+NRG_NSP_E!Q51</f>
        <v>139.46689595872741</v>
      </c>
      <c r="R51" s="37">
        <f>NRG_EHG_E!R51+NRG_CM_E!R51+NRG_OIL_NG_E!R51+NRG_PF_E!R51+NRG_CO_E!R51+NRG_BKBPB_E!R51+NRG_GW_E!R51+NRG_BF_E!R51+NRG_PR_E!R51+NRG_NI_E!R51+NRG_CL_E!R51+NRG_LNG_E!R51+NRG_BIOG_E!R51+NRG_GTL_E!R51+NRG_CPP_E!R51+NRG_NSP_E!R51</f>
        <v>125.859845227859</v>
      </c>
      <c r="S51" s="37">
        <f>NRG_EHG_E!S51+NRG_CM_E!S51+NRG_OIL_NG_E!S51+NRG_PF_E!S51+NRG_CO_E!S51+NRG_BKBPB_E!S51+NRG_GW_E!S51+NRG_BF_E!S51+NRG_PR_E!S51+NRG_NI_E!S51+NRG_CL_E!S51+NRG_LNG_E!S51+NRG_BIOG_E!S51+NRG_GTL_E!S51+NRG_CPP_E!S51+NRG_NSP_E!S51</f>
        <v>87.274290627687009</v>
      </c>
      <c r="T51" s="37">
        <f>NRG_EHG_E!T51+NRG_CM_E!T51+NRG_OIL_NG_E!T51+NRG_PF_E!T51+NRG_CO_E!T51+NRG_BKBPB_E!T51+NRG_GW_E!T51+NRG_BF_E!T51+NRG_PR_E!T51+NRG_NI_E!T51+NRG_CL_E!T51+NRG_LNG_E!T51+NRG_BIOG_E!T51+NRG_GTL_E!T51+NRG_CPP_E!T51+NRG_NSP_E!T51</f>
        <v>105.3809974204643</v>
      </c>
      <c r="U51" s="37">
        <f>NRG_EHG_E!U51+NRG_CM_E!U51+NRG_OIL_NG_E!U51+NRG_PF_E!U51+NRG_CO_E!U51+NRG_BKBPB_E!U51+NRG_GW_E!U51+NRG_BF_E!U51+NRG_PR_E!U51+NRG_NI_E!U51+NRG_CL_E!U51+NRG_LNG_E!U51+NRG_BIOG_E!U51+NRG_GTL_E!U51+NRG_CPP_E!U51+NRG_NSP_E!U51</f>
        <v>95.016595012897668</v>
      </c>
      <c r="V51" s="37">
        <f>NRG_EHG_E!V51+NRG_CM_E!V51+NRG_OIL_NG_E!V51+NRG_PF_E!V51+NRG_CO_E!V51+NRG_BKBPB_E!V51+NRG_GW_E!V51+NRG_BF_E!V51+NRG_PR_E!V51+NRG_NI_E!V51+NRG_CL_E!V51+NRG_LNG_E!V51+NRG_BIOG_E!V51+NRG_GTL_E!V51+NRG_CPP_E!V51+NRG_NSP_E!V51</f>
        <v>94.683490971625105</v>
      </c>
      <c r="W51" s="37">
        <f>NRG_EHG_E!W51+NRG_CM_E!W51+NRG_OIL_NG_E!W51+NRG_PF_E!W51+NRG_CO_E!W51+NRG_BKBPB_E!W51+NRG_GW_E!W51+NRG_BF_E!W51+NRG_PR_E!W51+NRG_NI_E!W51+NRG_CL_E!W51+NRG_LNG_E!W51+NRG_BIOG_E!W51+NRG_GTL_E!W51+NRG_CPP_E!W51+NRG_NSP_E!W51</f>
        <v>87.134737747205492</v>
      </c>
      <c r="X51" s="37">
        <f>NRG_EHG_E!X51+NRG_CM_E!X51+NRG_OIL_NG_E!X51+NRG_PF_E!X51+NRG_CO_E!X51+NRG_BKBPB_E!X51+NRG_GW_E!X51+NRG_BF_E!X51+NRG_PR_E!X51+NRG_NI_E!X51+NRG_CL_E!X51+NRG_LNG_E!X51+NRG_BIOG_E!X51+NRG_GTL_E!X51+NRG_CPP_E!X51+NRG_NSP_E!X51</f>
        <v>90.791057609630272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NRG_EHG_E!C53+NRG_CM_E!C53+NRG_OIL_NG_E!C53+NRG_PF_E!C53+NRG_CO_E!C53+NRG_BKBPB_E!C53+NRG_GW_E!C53+NRG_BF_E!C53+NRG_PR_E!C53+NRG_NI_E!C53+NRG_CL_E!C53+NRG_LNG_E!C53+NRG_BIOG_E!C53+NRG_GTL_E!C53+NRG_CPP_E!C53+NRG_NSP_E!C53</f>
        <v>0</v>
      </c>
      <c r="D53" s="10">
        <f>NRG_EHG_E!D53+NRG_CM_E!D53+NRG_OIL_NG_E!D53+NRG_PF_E!D53+NRG_CO_E!D53+NRG_BKBPB_E!D53+NRG_GW_E!D53+NRG_BF_E!D53+NRG_PR_E!D53+NRG_NI_E!D53+NRG_CL_E!D53+NRG_LNG_E!D53+NRG_BIOG_E!D53+NRG_GTL_E!D53+NRG_CPP_E!D53+NRG_NSP_E!D53</f>
        <v>0</v>
      </c>
      <c r="E53" s="10">
        <f>NRG_EHG_E!E53+NRG_CM_E!E53+NRG_OIL_NG_E!E53+NRG_PF_E!E53+NRG_CO_E!E53+NRG_BKBPB_E!E53+NRG_GW_E!E53+NRG_BF_E!E53+NRG_PR_E!E53+NRG_NI_E!E53+NRG_CL_E!E53+NRG_LNG_E!E53+NRG_BIOG_E!E53+NRG_GTL_E!E53+NRG_CPP_E!E53+NRG_NSP_E!E53</f>
        <v>0</v>
      </c>
      <c r="F53" s="10">
        <f>NRG_EHG_E!F53+NRG_CM_E!F53+NRG_OIL_NG_E!F53+NRG_PF_E!F53+NRG_CO_E!F53+NRG_BKBPB_E!F53+NRG_GW_E!F53+NRG_BF_E!F53+NRG_PR_E!F53+NRG_NI_E!F53+NRG_CL_E!F53+NRG_LNG_E!F53+NRG_BIOG_E!F53+NRG_GTL_E!F53+NRG_CPP_E!F53+NRG_NSP_E!F53</f>
        <v>0</v>
      </c>
      <c r="G53" s="10">
        <f>NRG_EHG_E!G53+NRG_CM_E!G53+NRG_OIL_NG_E!G53+NRG_PF_E!G53+NRG_CO_E!G53+NRG_BKBPB_E!G53+NRG_GW_E!G53+NRG_BF_E!G53+NRG_PR_E!G53+NRG_NI_E!G53+NRG_CL_E!G53+NRG_LNG_E!G53+NRG_BIOG_E!G53+NRG_GTL_E!G53+NRG_CPP_E!G53+NRG_NSP_E!G53</f>
        <v>0</v>
      </c>
      <c r="H53" s="10">
        <f>NRG_EHG_E!H53+NRG_CM_E!H53+NRG_OIL_NG_E!H53+NRG_PF_E!H53+NRG_CO_E!H53+NRG_BKBPB_E!H53+NRG_GW_E!H53+NRG_BF_E!H53+NRG_PR_E!H53+NRG_NI_E!H53+NRG_CL_E!H53+NRG_LNG_E!H53+NRG_BIOG_E!H53+NRG_GTL_E!H53+NRG_CPP_E!H53+NRG_NSP_E!H53</f>
        <v>0</v>
      </c>
      <c r="I53" s="10">
        <f>NRG_EHG_E!I53+NRG_CM_E!I53+NRG_OIL_NG_E!I53+NRG_PF_E!I53+NRG_CO_E!I53+NRG_BKBPB_E!I53+NRG_GW_E!I53+NRG_BF_E!I53+NRG_PR_E!I53+NRG_NI_E!I53+NRG_CL_E!I53+NRG_LNG_E!I53+NRG_BIOG_E!I53+NRG_GTL_E!I53+NRG_CPP_E!I53+NRG_NSP_E!I53</f>
        <v>0</v>
      </c>
      <c r="J53" s="10">
        <f>NRG_EHG_E!J53+NRG_CM_E!J53+NRG_OIL_NG_E!J53+NRG_PF_E!J53+NRG_CO_E!J53+NRG_BKBPB_E!J53+NRG_GW_E!J53+NRG_BF_E!J53+NRG_PR_E!J53+NRG_NI_E!J53+NRG_CL_E!J53+NRG_LNG_E!J53+NRG_BIOG_E!J53+NRG_GTL_E!J53+NRG_CPP_E!J53+NRG_NSP_E!J53</f>
        <v>0</v>
      </c>
      <c r="K53" s="10">
        <f>NRG_EHG_E!K53+NRG_CM_E!K53+NRG_OIL_NG_E!K53+NRG_PF_E!K53+NRG_CO_E!K53+NRG_BKBPB_E!K53+NRG_GW_E!K53+NRG_BF_E!K53+NRG_PR_E!K53+NRG_NI_E!K53+NRG_CL_E!K53+NRG_LNG_E!K53+NRG_BIOG_E!K53+NRG_GTL_E!K53+NRG_CPP_E!K53+NRG_NSP_E!K53</f>
        <v>0</v>
      </c>
      <c r="L53" s="10">
        <f>NRG_EHG_E!L53+NRG_CM_E!L53+NRG_OIL_NG_E!L53+NRG_PF_E!L53+NRG_CO_E!L53+NRG_BKBPB_E!L53+NRG_GW_E!L53+NRG_BF_E!L53+NRG_PR_E!L53+NRG_NI_E!L53+NRG_CL_E!L53+NRG_LNG_E!L53+NRG_BIOG_E!L53+NRG_GTL_E!L53+NRG_CPP_E!L53+NRG_NSP_E!L53</f>
        <v>0</v>
      </c>
      <c r="M53" s="10">
        <f>NRG_EHG_E!M53+NRG_CM_E!M53+NRG_OIL_NG_E!M53+NRG_PF_E!M53+NRG_CO_E!M53+NRG_BKBPB_E!M53+NRG_GW_E!M53+NRG_BF_E!M53+NRG_PR_E!M53+NRG_NI_E!M53+NRG_CL_E!M53+NRG_LNG_E!M53+NRG_BIOG_E!M53+NRG_GTL_E!M53+NRG_CPP_E!M53+NRG_NSP_E!M53</f>
        <v>0</v>
      </c>
      <c r="N53" s="10">
        <f>NRG_EHG_E!N53+NRG_CM_E!N53+NRG_OIL_NG_E!N53+NRG_PF_E!N53+NRG_CO_E!N53+NRG_BKBPB_E!N53+NRG_GW_E!N53+NRG_BF_E!N53+NRG_PR_E!N53+NRG_NI_E!N53+NRG_CL_E!N53+NRG_LNG_E!N53+NRG_BIOG_E!N53+NRG_GTL_E!N53+NRG_CPP_E!N53+NRG_NSP_E!N53</f>
        <v>0</v>
      </c>
      <c r="O53" s="10">
        <f>NRG_EHG_E!O53+NRG_CM_E!O53+NRG_OIL_NG_E!O53+NRG_PF_E!O53+NRG_CO_E!O53+NRG_BKBPB_E!O53+NRG_GW_E!O53+NRG_BF_E!O53+NRG_PR_E!O53+NRG_NI_E!O53+NRG_CL_E!O53+NRG_LNG_E!O53+NRG_BIOG_E!O53+NRG_GTL_E!O53+NRG_CPP_E!O53+NRG_NSP_E!O53</f>
        <v>0</v>
      </c>
      <c r="P53" s="10">
        <f>NRG_EHG_E!P53+NRG_CM_E!P53+NRG_OIL_NG_E!P53+NRG_PF_E!P53+NRG_CO_E!P53+NRG_BKBPB_E!P53+NRG_GW_E!P53+NRG_BF_E!P53+NRG_PR_E!P53+NRG_NI_E!P53+NRG_CL_E!P53+NRG_LNG_E!P53+NRG_BIOG_E!P53+NRG_GTL_E!P53+NRG_CPP_E!P53+NRG_NSP_E!P53</f>
        <v>0</v>
      </c>
      <c r="Q53" s="10">
        <f>NRG_EHG_E!Q53+NRG_CM_E!Q53+NRG_OIL_NG_E!Q53+NRG_PF_E!Q53+NRG_CO_E!Q53+NRG_BKBPB_E!Q53+NRG_GW_E!Q53+NRG_BF_E!Q53+NRG_PR_E!Q53+NRG_NI_E!Q53+NRG_CL_E!Q53+NRG_LNG_E!Q53+NRG_BIOG_E!Q53+NRG_GTL_E!Q53+NRG_CPP_E!Q53+NRG_NSP_E!Q53</f>
        <v>0</v>
      </c>
      <c r="R53" s="10">
        <f>NRG_EHG_E!R53+NRG_CM_E!R53+NRG_OIL_NG_E!R53+NRG_PF_E!R53+NRG_CO_E!R53+NRG_BKBPB_E!R53+NRG_GW_E!R53+NRG_BF_E!R53+NRG_PR_E!R53+NRG_NI_E!R53+NRG_CL_E!R53+NRG_LNG_E!R53+NRG_BIOG_E!R53+NRG_GTL_E!R53+NRG_CPP_E!R53+NRG_NSP_E!R53</f>
        <v>0</v>
      </c>
      <c r="S53" s="10">
        <f>NRG_EHG_E!S53+NRG_CM_E!S53+NRG_OIL_NG_E!S53+NRG_PF_E!S53+NRG_CO_E!S53+NRG_BKBPB_E!S53+NRG_GW_E!S53+NRG_BF_E!S53+NRG_PR_E!S53+NRG_NI_E!S53+NRG_CL_E!S53+NRG_LNG_E!S53+NRG_BIOG_E!S53+NRG_GTL_E!S53+NRG_CPP_E!S53+NRG_NSP_E!S53</f>
        <v>0</v>
      </c>
      <c r="T53" s="10">
        <f>NRG_EHG_E!T53+NRG_CM_E!T53+NRG_OIL_NG_E!T53+NRG_PF_E!T53+NRG_CO_E!T53+NRG_BKBPB_E!T53+NRG_GW_E!T53+NRG_BF_E!T53+NRG_PR_E!T53+NRG_NI_E!T53+NRG_CL_E!T53+NRG_LNG_E!T53+NRG_BIOG_E!T53+NRG_GTL_E!T53+NRG_CPP_E!T53+NRG_NSP_E!T53</f>
        <v>0</v>
      </c>
      <c r="U53" s="10">
        <f>NRG_EHG_E!U53+NRG_CM_E!U53+NRG_OIL_NG_E!U53+NRG_PF_E!U53+NRG_CO_E!U53+NRG_BKBPB_E!U53+NRG_GW_E!U53+NRG_BF_E!U53+NRG_PR_E!U53+NRG_NI_E!U53+NRG_CL_E!U53+NRG_LNG_E!U53+NRG_BIOG_E!U53+NRG_GTL_E!U53+NRG_CPP_E!U53+NRG_NSP_E!U53</f>
        <v>0</v>
      </c>
      <c r="V53" s="10">
        <f>NRG_EHG_E!V53+NRG_CM_E!V53+NRG_OIL_NG_E!V53+NRG_PF_E!V53+NRG_CO_E!V53+NRG_BKBPB_E!V53+NRG_GW_E!V53+NRG_BF_E!V53+NRG_PR_E!V53+NRG_NI_E!V53+NRG_CL_E!V53+NRG_LNG_E!V53+NRG_BIOG_E!V53+NRG_GTL_E!V53+NRG_CPP_E!V53+NRG_NSP_E!V53</f>
        <v>0</v>
      </c>
      <c r="W53" s="10">
        <f>NRG_EHG_E!W53+NRG_CM_E!W53+NRG_OIL_NG_E!W53+NRG_PF_E!W53+NRG_CO_E!W53+NRG_BKBPB_E!W53+NRG_GW_E!W53+NRG_BF_E!W53+NRG_PR_E!W53+NRG_NI_E!W53+NRG_CL_E!W53+NRG_LNG_E!W53+NRG_BIOG_E!W53+NRG_GTL_E!W53+NRG_CPP_E!W53+NRG_NSP_E!W53</f>
        <v>0</v>
      </c>
      <c r="X53" s="10">
        <f>NRG_EHG_E!X53+NRG_CM_E!X53+NRG_OIL_NG_E!X53+NRG_PF_E!X53+NRG_CO_E!X53+NRG_BKBPB_E!X53+NRG_GW_E!X53+NRG_BF_E!X53+NRG_PR_E!X53+NRG_NI_E!X53+NRG_CL_E!X53+NRG_LNG_E!X53+NRG_BIOG_E!X53+NRG_GTL_E!X53+NRG_CPP_E!X53+NRG_NSP_E!X53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NRG_EHG_E!C54+NRG_CM_E!C54+NRG_OIL_NG_E!C54+NRG_PF_E!C54+NRG_CO_E!C54+NRG_BKBPB_E!C54+NRG_GW_E!C54+NRG_BF_E!C54+NRG_PR_E!C54+NRG_NI_E!C54+NRG_CL_E!C54+NRG_LNG_E!C54+NRG_BIOG_E!C54+NRG_GTL_E!C54+NRG_CPP_E!C54+NRG_NSP_E!C54</f>
        <v>0</v>
      </c>
      <c r="D54" s="10">
        <f>NRG_EHG_E!D54+NRG_CM_E!D54+NRG_OIL_NG_E!D54+NRG_PF_E!D54+NRG_CO_E!D54+NRG_BKBPB_E!D54+NRG_GW_E!D54+NRG_BF_E!D54+NRG_PR_E!D54+NRG_NI_E!D54+NRG_CL_E!D54+NRG_LNG_E!D54+NRG_BIOG_E!D54+NRG_GTL_E!D54+NRG_CPP_E!D54+NRG_NSP_E!D54</f>
        <v>0</v>
      </c>
      <c r="E54" s="10">
        <f>NRG_EHG_E!E54+NRG_CM_E!E54+NRG_OIL_NG_E!E54+NRG_PF_E!E54+NRG_CO_E!E54+NRG_BKBPB_E!E54+NRG_GW_E!E54+NRG_BF_E!E54+NRG_PR_E!E54+NRG_NI_E!E54+NRG_CL_E!E54+NRG_LNG_E!E54+NRG_BIOG_E!E54+NRG_GTL_E!E54+NRG_CPP_E!E54+NRG_NSP_E!E54</f>
        <v>0</v>
      </c>
      <c r="F54" s="10">
        <f>NRG_EHG_E!F54+NRG_CM_E!F54+NRG_OIL_NG_E!F54+NRG_PF_E!F54+NRG_CO_E!F54+NRG_BKBPB_E!F54+NRG_GW_E!F54+NRG_BF_E!F54+NRG_PR_E!F54+NRG_NI_E!F54+NRG_CL_E!F54+NRG_LNG_E!F54+NRG_BIOG_E!F54+NRG_GTL_E!F54+NRG_CPP_E!F54+NRG_NSP_E!F54</f>
        <v>0</v>
      </c>
      <c r="G54" s="10">
        <f>NRG_EHG_E!G54+NRG_CM_E!G54+NRG_OIL_NG_E!G54+NRG_PF_E!G54+NRG_CO_E!G54+NRG_BKBPB_E!G54+NRG_GW_E!G54+NRG_BF_E!G54+NRG_PR_E!G54+NRG_NI_E!G54+NRG_CL_E!G54+NRG_LNG_E!G54+NRG_BIOG_E!G54+NRG_GTL_E!G54+NRG_CPP_E!G54+NRG_NSP_E!G54</f>
        <v>0</v>
      </c>
      <c r="H54" s="10">
        <f>NRG_EHG_E!H54+NRG_CM_E!H54+NRG_OIL_NG_E!H54+NRG_PF_E!H54+NRG_CO_E!H54+NRG_BKBPB_E!H54+NRG_GW_E!H54+NRG_BF_E!H54+NRG_PR_E!H54+NRG_NI_E!H54+NRG_CL_E!H54+NRG_LNG_E!H54+NRG_BIOG_E!H54+NRG_GTL_E!H54+NRG_CPP_E!H54+NRG_NSP_E!H54</f>
        <v>0</v>
      </c>
      <c r="I54" s="10">
        <f>NRG_EHG_E!I54+NRG_CM_E!I54+NRG_OIL_NG_E!I54+NRG_PF_E!I54+NRG_CO_E!I54+NRG_BKBPB_E!I54+NRG_GW_E!I54+NRG_BF_E!I54+NRG_PR_E!I54+NRG_NI_E!I54+NRG_CL_E!I54+NRG_LNG_E!I54+NRG_BIOG_E!I54+NRG_GTL_E!I54+NRG_CPP_E!I54+NRG_NSP_E!I54</f>
        <v>0</v>
      </c>
      <c r="J54" s="10">
        <f>NRG_EHG_E!J54+NRG_CM_E!J54+NRG_OIL_NG_E!J54+NRG_PF_E!J54+NRG_CO_E!J54+NRG_BKBPB_E!J54+NRG_GW_E!J54+NRG_BF_E!J54+NRG_PR_E!J54+NRG_NI_E!J54+NRG_CL_E!J54+NRG_LNG_E!J54+NRG_BIOG_E!J54+NRG_GTL_E!J54+NRG_CPP_E!J54+NRG_NSP_E!J54</f>
        <v>0</v>
      </c>
      <c r="K54" s="10">
        <f>NRG_EHG_E!K54+NRG_CM_E!K54+NRG_OIL_NG_E!K54+NRG_PF_E!K54+NRG_CO_E!K54+NRG_BKBPB_E!K54+NRG_GW_E!K54+NRG_BF_E!K54+NRG_PR_E!K54+NRG_NI_E!K54+NRG_CL_E!K54+NRG_LNG_E!K54+NRG_BIOG_E!K54+NRG_GTL_E!K54+NRG_CPP_E!K54+NRG_NSP_E!K54</f>
        <v>0</v>
      </c>
      <c r="L54" s="10">
        <f>NRG_EHG_E!L54+NRG_CM_E!L54+NRG_OIL_NG_E!L54+NRG_PF_E!L54+NRG_CO_E!L54+NRG_BKBPB_E!L54+NRG_GW_E!L54+NRG_BF_E!L54+NRG_PR_E!L54+NRG_NI_E!L54+NRG_CL_E!L54+NRG_LNG_E!L54+NRG_BIOG_E!L54+NRG_GTL_E!L54+NRG_CPP_E!L54+NRG_NSP_E!L54</f>
        <v>0</v>
      </c>
      <c r="M54" s="10">
        <f>NRG_EHG_E!M54+NRG_CM_E!M54+NRG_OIL_NG_E!M54+NRG_PF_E!M54+NRG_CO_E!M54+NRG_BKBPB_E!M54+NRG_GW_E!M54+NRG_BF_E!M54+NRG_PR_E!M54+NRG_NI_E!M54+NRG_CL_E!M54+NRG_LNG_E!M54+NRG_BIOG_E!M54+NRG_GTL_E!M54+NRG_CPP_E!M54+NRG_NSP_E!M54</f>
        <v>0</v>
      </c>
      <c r="N54" s="10">
        <f>NRG_EHG_E!N54+NRG_CM_E!N54+NRG_OIL_NG_E!N54+NRG_PF_E!N54+NRG_CO_E!N54+NRG_BKBPB_E!N54+NRG_GW_E!N54+NRG_BF_E!N54+NRG_PR_E!N54+NRG_NI_E!N54+NRG_CL_E!N54+NRG_LNG_E!N54+NRG_BIOG_E!N54+NRG_GTL_E!N54+NRG_CPP_E!N54+NRG_NSP_E!N54</f>
        <v>0</v>
      </c>
      <c r="O54" s="10">
        <f>NRG_EHG_E!O54+NRG_CM_E!O54+NRG_OIL_NG_E!O54+NRG_PF_E!O54+NRG_CO_E!O54+NRG_BKBPB_E!O54+NRG_GW_E!O54+NRG_BF_E!O54+NRG_PR_E!O54+NRG_NI_E!O54+NRG_CL_E!O54+NRG_LNG_E!O54+NRG_BIOG_E!O54+NRG_GTL_E!O54+NRG_CPP_E!O54+NRG_NSP_E!O54</f>
        <v>0</v>
      </c>
      <c r="P54" s="10">
        <f>NRG_EHG_E!P54+NRG_CM_E!P54+NRG_OIL_NG_E!P54+NRG_PF_E!P54+NRG_CO_E!P54+NRG_BKBPB_E!P54+NRG_GW_E!P54+NRG_BF_E!P54+NRG_PR_E!P54+NRG_NI_E!P54+NRG_CL_E!P54+NRG_LNG_E!P54+NRG_BIOG_E!P54+NRG_GTL_E!P54+NRG_CPP_E!P54+NRG_NSP_E!P54</f>
        <v>0</v>
      </c>
      <c r="Q54" s="10">
        <f>NRG_EHG_E!Q54+NRG_CM_E!Q54+NRG_OIL_NG_E!Q54+NRG_PF_E!Q54+NRG_CO_E!Q54+NRG_BKBPB_E!Q54+NRG_GW_E!Q54+NRG_BF_E!Q54+NRG_PR_E!Q54+NRG_NI_E!Q54+NRG_CL_E!Q54+NRG_LNG_E!Q54+NRG_BIOG_E!Q54+NRG_GTL_E!Q54+NRG_CPP_E!Q54+NRG_NSP_E!Q54</f>
        <v>0</v>
      </c>
      <c r="R54" s="10">
        <f>NRG_EHG_E!R54+NRG_CM_E!R54+NRG_OIL_NG_E!R54+NRG_PF_E!R54+NRG_CO_E!R54+NRG_BKBPB_E!R54+NRG_GW_E!R54+NRG_BF_E!R54+NRG_PR_E!R54+NRG_NI_E!R54+NRG_CL_E!R54+NRG_LNG_E!R54+NRG_BIOG_E!R54+NRG_GTL_E!R54+NRG_CPP_E!R54+NRG_NSP_E!R54</f>
        <v>0</v>
      </c>
      <c r="S54" s="10">
        <f>NRG_EHG_E!S54+NRG_CM_E!S54+NRG_OIL_NG_E!S54+NRG_PF_E!S54+NRG_CO_E!S54+NRG_BKBPB_E!S54+NRG_GW_E!S54+NRG_BF_E!S54+NRG_PR_E!S54+NRG_NI_E!S54+NRG_CL_E!S54+NRG_LNG_E!S54+NRG_BIOG_E!S54+NRG_GTL_E!S54+NRG_CPP_E!S54+NRG_NSP_E!S54</f>
        <v>0</v>
      </c>
      <c r="T54" s="10">
        <f>NRG_EHG_E!T54+NRG_CM_E!T54+NRG_OIL_NG_E!T54+NRG_PF_E!T54+NRG_CO_E!T54+NRG_BKBPB_E!T54+NRG_GW_E!T54+NRG_BF_E!T54+NRG_PR_E!T54+NRG_NI_E!T54+NRG_CL_E!T54+NRG_LNG_E!T54+NRG_BIOG_E!T54+NRG_GTL_E!T54+NRG_CPP_E!T54+NRG_NSP_E!T54</f>
        <v>0</v>
      </c>
      <c r="U54" s="10">
        <f>NRG_EHG_E!U54+NRG_CM_E!U54+NRG_OIL_NG_E!U54+NRG_PF_E!U54+NRG_CO_E!U54+NRG_BKBPB_E!U54+NRG_GW_E!U54+NRG_BF_E!U54+NRG_PR_E!U54+NRG_NI_E!U54+NRG_CL_E!U54+NRG_LNG_E!U54+NRG_BIOG_E!U54+NRG_GTL_E!U54+NRG_CPP_E!U54+NRG_NSP_E!U54</f>
        <v>0</v>
      </c>
      <c r="V54" s="10">
        <f>NRG_EHG_E!V54+NRG_CM_E!V54+NRG_OIL_NG_E!V54+NRG_PF_E!V54+NRG_CO_E!V54+NRG_BKBPB_E!V54+NRG_GW_E!V54+NRG_BF_E!V54+NRG_PR_E!V54+NRG_NI_E!V54+NRG_CL_E!V54+NRG_LNG_E!V54+NRG_BIOG_E!V54+NRG_GTL_E!V54+NRG_CPP_E!V54+NRG_NSP_E!V54</f>
        <v>0</v>
      </c>
      <c r="W54" s="10">
        <f>NRG_EHG_E!W54+NRG_CM_E!W54+NRG_OIL_NG_E!W54+NRG_PF_E!W54+NRG_CO_E!W54+NRG_BKBPB_E!W54+NRG_GW_E!W54+NRG_BF_E!W54+NRG_PR_E!W54+NRG_NI_E!W54+NRG_CL_E!W54+NRG_LNG_E!W54+NRG_BIOG_E!W54+NRG_GTL_E!W54+NRG_CPP_E!W54+NRG_NSP_E!W54</f>
        <v>0</v>
      </c>
      <c r="X54" s="10">
        <f>NRG_EHG_E!X54+NRG_CM_E!X54+NRG_OIL_NG_E!X54+NRG_PF_E!X54+NRG_CO_E!X54+NRG_BKBPB_E!X54+NRG_GW_E!X54+NRG_BF_E!X54+NRG_PR_E!X54+NRG_NI_E!X54+NRG_CL_E!X54+NRG_LNG_E!X54+NRG_BIOG_E!X54+NRG_GTL_E!X54+NRG_CPP_E!X54+NRG_NSP_E!X54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NRG_EHG_E!C55+NRG_CM_E!C55+NRG_OIL_NG_E!C55+NRG_PF_E!C55+NRG_CO_E!C55+NRG_BKBPB_E!C55+NRG_GW_E!C55+NRG_BF_E!C55+NRG_PR_E!C55+NRG_NI_E!C55+NRG_CL_E!C55+NRG_LNG_E!C55+NRG_BIOG_E!C55+NRG_GTL_E!C55+NRG_CPP_E!C55+NRG_NSP_E!C55</f>
        <v>0</v>
      </c>
      <c r="D55" s="10">
        <f>NRG_EHG_E!D55+NRG_CM_E!D55+NRG_OIL_NG_E!D55+NRG_PF_E!D55+NRG_CO_E!D55+NRG_BKBPB_E!D55+NRG_GW_E!D55+NRG_BF_E!D55+NRG_PR_E!D55+NRG_NI_E!D55+NRG_CL_E!D55+NRG_LNG_E!D55+NRG_BIOG_E!D55+NRG_GTL_E!D55+NRG_CPP_E!D55+NRG_NSP_E!D55</f>
        <v>0</v>
      </c>
      <c r="E55" s="10">
        <f>NRG_EHG_E!E55+NRG_CM_E!E55+NRG_OIL_NG_E!E55+NRG_PF_E!E55+NRG_CO_E!E55+NRG_BKBPB_E!E55+NRG_GW_E!E55+NRG_BF_E!E55+NRG_PR_E!E55+NRG_NI_E!E55+NRG_CL_E!E55+NRG_LNG_E!E55+NRG_BIOG_E!E55+NRG_GTL_E!E55+NRG_CPP_E!E55+NRG_NSP_E!E55</f>
        <v>0</v>
      </c>
      <c r="F55" s="10">
        <f>NRG_EHG_E!F55+NRG_CM_E!F55+NRG_OIL_NG_E!F55+NRG_PF_E!F55+NRG_CO_E!F55+NRG_BKBPB_E!F55+NRG_GW_E!F55+NRG_BF_E!F55+NRG_PR_E!F55+NRG_NI_E!F55+NRG_CL_E!F55+NRG_LNG_E!F55+NRG_BIOG_E!F55+NRG_GTL_E!F55+NRG_CPP_E!F55+NRG_NSP_E!F55</f>
        <v>0</v>
      </c>
      <c r="G55" s="10">
        <f>NRG_EHG_E!G55+NRG_CM_E!G55+NRG_OIL_NG_E!G55+NRG_PF_E!G55+NRG_CO_E!G55+NRG_BKBPB_E!G55+NRG_GW_E!G55+NRG_BF_E!G55+NRG_PR_E!G55+NRG_NI_E!G55+NRG_CL_E!G55+NRG_LNG_E!G55+NRG_BIOG_E!G55+NRG_GTL_E!G55+NRG_CPP_E!G55+NRG_NSP_E!G55</f>
        <v>0</v>
      </c>
      <c r="H55" s="10">
        <f>NRG_EHG_E!H55+NRG_CM_E!H55+NRG_OIL_NG_E!H55+NRG_PF_E!H55+NRG_CO_E!H55+NRG_BKBPB_E!H55+NRG_GW_E!H55+NRG_BF_E!H55+NRG_PR_E!H55+NRG_NI_E!H55+NRG_CL_E!H55+NRG_LNG_E!H55+NRG_BIOG_E!H55+NRG_GTL_E!H55+NRG_CPP_E!H55+NRG_NSP_E!H55</f>
        <v>0</v>
      </c>
      <c r="I55" s="10">
        <f>NRG_EHG_E!I55+NRG_CM_E!I55+NRG_OIL_NG_E!I55+NRG_PF_E!I55+NRG_CO_E!I55+NRG_BKBPB_E!I55+NRG_GW_E!I55+NRG_BF_E!I55+NRG_PR_E!I55+NRG_NI_E!I55+NRG_CL_E!I55+NRG_LNG_E!I55+NRG_BIOG_E!I55+NRG_GTL_E!I55+NRG_CPP_E!I55+NRG_NSP_E!I55</f>
        <v>0</v>
      </c>
      <c r="J55" s="10">
        <f>NRG_EHG_E!J55+NRG_CM_E!J55+NRG_OIL_NG_E!J55+NRG_PF_E!J55+NRG_CO_E!J55+NRG_BKBPB_E!J55+NRG_GW_E!J55+NRG_BF_E!J55+NRG_PR_E!J55+NRG_NI_E!J55+NRG_CL_E!J55+NRG_LNG_E!J55+NRG_BIOG_E!J55+NRG_GTL_E!J55+NRG_CPP_E!J55+NRG_NSP_E!J55</f>
        <v>0</v>
      </c>
      <c r="K55" s="10">
        <f>NRG_EHG_E!K55+NRG_CM_E!K55+NRG_OIL_NG_E!K55+NRG_PF_E!K55+NRG_CO_E!K55+NRG_BKBPB_E!K55+NRG_GW_E!K55+NRG_BF_E!K55+NRG_PR_E!K55+NRG_NI_E!K55+NRG_CL_E!K55+NRG_LNG_E!K55+NRG_BIOG_E!K55+NRG_GTL_E!K55+NRG_CPP_E!K55+NRG_NSP_E!K55</f>
        <v>0</v>
      </c>
      <c r="L55" s="10">
        <f>NRG_EHG_E!L55+NRG_CM_E!L55+NRG_OIL_NG_E!L55+NRG_PF_E!L55+NRG_CO_E!L55+NRG_BKBPB_E!L55+NRG_GW_E!L55+NRG_BF_E!L55+NRG_PR_E!L55+NRG_NI_E!L55+NRG_CL_E!L55+NRG_LNG_E!L55+NRG_BIOG_E!L55+NRG_GTL_E!L55+NRG_CPP_E!L55+NRG_NSP_E!L55</f>
        <v>0</v>
      </c>
      <c r="M55" s="10">
        <f>NRG_EHG_E!M55+NRG_CM_E!M55+NRG_OIL_NG_E!M55+NRG_PF_E!M55+NRG_CO_E!M55+NRG_BKBPB_E!M55+NRG_GW_E!M55+NRG_BF_E!M55+NRG_PR_E!M55+NRG_NI_E!M55+NRG_CL_E!M55+NRG_LNG_E!M55+NRG_BIOG_E!M55+NRG_GTL_E!M55+NRG_CPP_E!M55+NRG_NSP_E!M55</f>
        <v>0</v>
      </c>
      <c r="N55" s="10">
        <f>NRG_EHG_E!N55+NRG_CM_E!N55+NRG_OIL_NG_E!N55+NRG_PF_E!N55+NRG_CO_E!N55+NRG_BKBPB_E!N55+NRG_GW_E!N55+NRG_BF_E!N55+NRG_PR_E!N55+NRG_NI_E!N55+NRG_CL_E!N55+NRG_LNG_E!N55+NRG_BIOG_E!N55+NRG_GTL_E!N55+NRG_CPP_E!N55+NRG_NSP_E!N55</f>
        <v>0</v>
      </c>
      <c r="O55" s="10">
        <f>NRG_EHG_E!O55+NRG_CM_E!O55+NRG_OIL_NG_E!O55+NRG_PF_E!O55+NRG_CO_E!O55+NRG_BKBPB_E!O55+NRG_GW_E!O55+NRG_BF_E!O55+NRG_PR_E!O55+NRG_NI_E!O55+NRG_CL_E!O55+NRG_LNG_E!O55+NRG_BIOG_E!O55+NRG_GTL_E!O55+NRG_CPP_E!O55+NRG_NSP_E!O55</f>
        <v>0</v>
      </c>
      <c r="P55" s="10">
        <f>NRG_EHG_E!P55+NRG_CM_E!P55+NRG_OIL_NG_E!P55+NRG_PF_E!P55+NRG_CO_E!P55+NRG_BKBPB_E!P55+NRG_GW_E!P55+NRG_BF_E!P55+NRG_PR_E!P55+NRG_NI_E!P55+NRG_CL_E!P55+NRG_LNG_E!P55+NRG_BIOG_E!P55+NRG_GTL_E!P55+NRG_CPP_E!P55+NRG_NSP_E!P55</f>
        <v>0</v>
      </c>
      <c r="Q55" s="10">
        <f>NRG_EHG_E!Q55+NRG_CM_E!Q55+NRG_OIL_NG_E!Q55+NRG_PF_E!Q55+NRG_CO_E!Q55+NRG_BKBPB_E!Q55+NRG_GW_E!Q55+NRG_BF_E!Q55+NRG_PR_E!Q55+NRG_NI_E!Q55+NRG_CL_E!Q55+NRG_LNG_E!Q55+NRG_BIOG_E!Q55+NRG_GTL_E!Q55+NRG_CPP_E!Q55+NRG_NSP_E!Q55</f>
        <v>0</v>
      </c>
      <c r="R55" s="10">
        <f>NRG_EHG_E!R55+NRG_CM_E!R55+NRG_OIL_NG_E!R55+NRG_PF_E!R55+NRG_CO_E!R55+NRG_BKBPB_E!R55+NRG_GW_E!R55+NRG_BF_E!R55+NRG_PR_E!R55+NRG_NI_E!R55+NRG_CL_E!R55+NRG_LNG_E!R55+NRG_BIOG_E!R55+NRG_GTL_E!R55+NRG_CPP_E!R55+NRG_NSP_E!R55</f>
        <v>0</v>
      </c>
      <c r="S55" s="10">
        <f>NRG_EHG_E!S55+NRG_CM_E!S55+NRG_OIL_NG_E!S55+NRG_PF_E!S55+NRG_CO_E!S55+NRG_BKBPB_E!S55+NRG_GW_E!S55+NRG_BF_E!S55+NRG_PR_E!S55+NRG_NI_E!S55+NRG_CL_E!S55+NRG_LNG_E!S55+NRG_BIOG_E!S55+NRG_GTL_E!S55+NRG_CPP_E!S55+NRG_NSP_E!S55</f>
        <v>0</v>
      </c>
      <c r="T55" s="10">
        <f>NRG_EHG_E!T55+NRG_CM_E!T55+NRG_OIL_NG_E!T55+NRG_PF_E!T55+NRG_CO_E!T55+NRG_BKBPB_E!T55+NRG_GW_E!T55+NRG_BF_E!T55+NRG_PR_E!T55+NRG_NI_E!T55+NRG_CL_E!T55+NRG_LNG_E!T55+NRG_BIOG_E!T55+NRG_GTL_E!T55+NRG_CPP_E!T55+NRG_NSP_E!T55</f>
        <v>0</v>
      </c>
      <c r="U55" s="10">
        <f>NRG_EHG_E!U55+NRG_CM_E!U55+NRG_OIL_NG_E!U55+NRG_PF_E!U55+NRG_CO_E!U55+NRG_BKBPB_E!U55+NRG_GW_E!U55+NRG_BF_E!U55+NRG_PR_E!U55+NRG_NI_E!U55+NRG_CL_E!U55+NRG_LNG_E!U55+NRG_BIOG_E!U55+NRG_GTL_E!U55+NRG_CPP_E!U55+NRG_NSP_E!U55</f>
        <v>0</v>
      </c>
      <c r="V55" s="10">
        <f>NRG_EHG_E!V55+NRG_CM_E!V55+NRG_OIL_NG_E!V55+NRG_PF_E!V55+NRG_CO_E!V55+NRG_BKBPB_E!V55+NRG_GW_E!V55+NRG_BF_E!V55+NRG_PR_E!V55+NRG_NI_E!V55+NRG_CL_E!V55+NRG_LNG_E!V55+NRG_BIOG_E!V55+NRG_GTL_E!V55+NRG_CPP_E!V55+NRG_NSP_E!V55</f>
        <v>0</v>
      </c>
      <c r="W55" s="10">
        <f>NRG_EHG_E!W55+NRG_CM_E!W55+NRG_OIL_NG_E!W55+NRG_PF_E!W55+NRG_CO_E!W55+NRG_BKBPB_E!W55+NRG_GW_E!W55+NRG_BF_E!W55+NRG_PR_E!W55+NRG_NI_E!W55+NRG_CL_E!W55+NRG_LNG_E!W55+NRG_BIOG_E!W55+NRG_GTL_E!W55+NRG_CPP_E!W55+NRG_NSP_E!W55</f>
        <v>0</v>
      </c>
      <c r="X55" s="10">
        <f>NRG_EHG_E!X55+NRG_CM_E!X55+NRG_OIL_NG_E!X55+NRG_PF_E!X55+NRG_CO_E!X55+NRG_BKBPB_E!X55+NRG_GW_E!X55+NRG_BF_E!X55+NRG_PR_E!X55+NRG_NI_E!X55+NRG_CL_E!X55+NRG_LNG_E!X55+NRG_BIOG_E!X55+NRG_GTL_E!X55+NRG_CPP_E!X55+NRG_NSP_E!X55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NRG_EHG_E!C56+NRG_CM_E!C56+NRG_OIL_NG_E!C56+NRG_PF_E!C56+NRG_CO_E!C56+NRG_BKBPB_E!C56+NRG_GW_E!C56+NRG_BF_E!C56+NRG_PR_E!C56+NRG_NI_E!C56+NRG_CL_E!C56+NRG_LNG_E!C56+NRG_BIOG_E!C56+NRG_GTL_E!C56+NRG_CPP_E!C56+NRG_NSP_E!C56</f>
        <v>0</v>
      </c>
      <c r="D56" s="10">
        <f>NRG_EHG_E!D56+NRG_CM_E!D56+NRG_OIL_NG_E!D56+NRG_PF_E!D56+NRG_CO_E!D56+NRG_BKBPB_E!D56+NRG_GW_E!D56+NRG_BF_E!D56+NRG_PR_E!D56+NRG_NI_E!D56+NRG_CL_E!D56+NRG_LNG_E!D56+NRG_BIOG_E!D56+NRG_GTL_E!D56+NRG_CPP_E!D56+NRG_NSP_E!D56</f>
        <v>0</v>
      </c>
      <c r="E56" s="10">
        <f>NRG_EHG_E!E56+NRG_CM_E!E56+NRG_OIL_NG_E!E56+NRG_PF_E!E56+NRG_CO_E!E56+NRG_BKBPB_E!E56+NRG_GW_E!E56+NRG_BF_E!E56+NRG_PR_E!E56+NRG_NI_E!E56+NRG_CL_E!E56+NRG_LNG_E!E56+NRG_BIOG_E!E56+NRG_GTL_E!E56+NRG_CPP_E!E56+NRG_NSP_E!E56</f>
        <v>0</v>
      </c>
      <c r="F56" s="10">
        <f>NRG_EHG_E!F56+NRG_CM_E!F56+NRG_OIL_NG_E!F56+NRG_PF_E!F56+NRG_CO_E!F56+NRG_BKBPB_E!F56+NRG_GW_E!F56+NRG_BF_E!F56+NRG_PR_E!F56+NRG_NI_E!F56+NRG_CL_E!F56+NRG_LNG_E!F56+NRG_BIOG_E!F56+NRG_GTL_E!F56+NRG_CPP_E!F56+NRG_NSP_E!F56</f>
        <v>0</v>
      </c>
      <c r="G56" s="10">
        <f>NRG_EHG_E!G56+NRG_CM_E!G56+NRG_OIL_NG_E!G56+NRG_PF_E!G56+NRG_CO_E!G56+NRG_BKBPB_E!G56+NRG_GW_E!G56+NRG_BF_E!G56+NRG_PR_E!G56+NRG_NI_E!G56+NRG_CL_E!G56+NRG_LNG_E!G56+NRG_BIOG_E!G56+NRG_GTL_E!G56+NRG_CPP_E!G56+NRG_NSP_E!G56</f>
        <v>0</v>
      </c>
      <c r="H56" s="10">
        <f>NRG_EHG_E!H56+NRG_CM_E!H56+NRG_OIL_NG_E!H56+NRG_PF_E!H56+NRG_CO_E!H56+NRG_BKBPB_E!H56+NRG_GW_E!H56+NRG_BF_E!H56+NRG_PR_E!H56+NRG_NI_E!H56+NRG_CL_E!H56+NRG_LNG_E!H56+NRG_BIOG_E!H56+NRG_GTL_E!H56+NRG_CPP_E!H56+NRG_NSP_E!H56</f>
        <v>0</v>
      </c>
      <c r="I56" s="10">
        <f>NRG_EHG_E!I56+NRG_CM_E!I56+NRG_OIL_NG_E!I56+NRG_PF_E!I56+NRG_CO_E!I56+NRG_BKBPB_E!I56+NRG_GW_E!I56+NRG_BF_E!I56+NRG_PR_E!I56+NRG_NI_E!I56+NRG_CL_E!I56+NRG_LNG_E!I56+NRG_BIOG_E!I56+NRG_GTL_E!I56+NRG_CPP_E!I56+NRG_NSP_E!I56</f>
        <v>0</v>
      </c>
      <c r="J56" s="10">
        <f>NRG_EHG_E!J56+NRG_CM_E!J56+NRG_OIL_NG_E!J56+NRG_PF_E!J56+NRG_CO_E!J56+NRG_BKBPB_E!J56+NRG_GW_E!J56+NRG_BF_E!J56+NRG_PR_E!J56+NRG_NI_E!J56+NRG_CL_E!J56+NRG_LNG_E!J56+NRG_BIOG_E!J56+NRG_GTL_E!J56+NRG_CPP_E!J56+NRG_NSP_E!J56</f>
        <v>0</v>
      </c>
      <c r="K56" s="10">
        <f>NRG_EHG_E!K56+NRG_CM_E!K56+NRG_OIL_NG_E!K56+NRG_PF_E!K56+NRG_CO_E!K56+NRG_BKBPB_E!K56+NRG_GW_E!K56+NRG_BF_E!K56+NRG_PR_E!K56+NRG_NI_E!K56+NRG_CL_E!K56+NRG_LNG_E!K56+NRG_BIOG_E!K56+NRG_GTL_E!K56+NRG_CPP_E!K56+NRG_NSP_E!K56</f>
        <v>0</v>
      </c>
      <c r="L56" s="10">
        <f>NRG_EHG_E!L56+NRG_CM_E!L56+NRG_OIL_NG_E!L56+NRG_PF_E!L56+NRG_CO_E!L56+NRG_BKBPB_E!L56+NRG_GW_E!L56+NRG_BF_E!L56+NRG_PR_E!L56+NRG_NI_E!L56+NRG_CL_E!L56+NRG_LNG_E!L56+NRG_BIOG_E!L56+NRG_GTL_E!L56+NRG_CPP_E!L56+NRG_NSP_E!L56</f>
        <v>0</v>
      </c>
      <c r="M56" s="10">
        <f>NRG_EHG_E!M56+NRG_CM_E!M56+NRG_OIL_NG_E!M56+NRG_PF_E!M56+NRG_CO_E!M56+NRG_BKBPB_E!M56+NRG_GW_E!M56+NRG_BF_E!M56+NRG_PR_E!M56+NRG_NI_E!M56+NRG_CL_E!M56+NRG_LNG_E!M56+NRG_BIOG_E!M56+NRG_GTL_E!M56+NRG_CPP_E!M56+NRG_NSP_E!M56</f>
        <v>0</v>
      </c>
      <c r="N56" s="10">
        <f>NRG_EHG_E!N56+NRG_CM_E!N56+NRG_OIL_NG_E!N56+NRG_PF_E!N56+NRG_CO_E!N56+NRG_BKBPB_E!N56+NRG_GW_E!N56+NRG_BF_E!N56+NRG_PR_E!N56+NRG_NI_E!N56+NRG_CL_E!N56+NRG_LNG_E!N56+NRG_BIOG_E!N56+NRG_GTL_E!N56+NRG_CPP_E!N56+NRG_NSP_E!N56</f>
        <v>0</v>
      </c>
      <c r="O56" s="10">
        <f>NRG_EHG_E!O56+NRG_CM_E!O56+NRG_OIL_NG_E!O56+NRG_PF_E!O56+NRG_CO_E!O56+NRG_BKBPB_E!O56+NRG_GW_E!O56+NRG_BF_E!O56+NRG_PR_E!O56+NRG_NI_E!O56+NRG_CL_E!O56+NRG_LNG_E!O56+NRG_BIOG_E!O56+NRG_GTL_E!O56+NRG_CPP_E!O56+NRG_NSP_E!O56</f>
        <v>0</v>
      </c>
      <c r="P56" s="10">
        <f>NRG_EHG_E!P56+NRG_CM_E!P56+NRG_OIL_NG_E!P56+NRG_PF_E!P56+NRG_CO_E!P56+NRG_BKBPB_E!P56+NRG_GW_E!P56+NRG_BF_E!P56+NRG_PR_E!P56+NRG_NI_E!P56+NRG_CL_E!P56+NRG_LNG_E!P56+NRG_BIOG_E!P56+NRG_GTL_E!P56+NRG_CPP_E!P56+NRG_NSP_E!P56</f>
        <v>0</v>
      </c>
      <c r="Q56" s="10">
        <f>NRG_EHG_E!Q56+NRG_CM_E!Q56+NRG_OIL_NG_E!Q56+NRG_PF_E!Q56+NRG_CO_E!Q56+NRG_BKBPB_E!Q56+NRG_GW_E!Q56+NRG_BF_E!Q56+NRG_PR_E!Q56+NRG_NI_E!Q56+NRG_CL_E!Q56+NRG_LNG_E!Q56+NRG_BIOG_E!Q56+NRG_GTL_E!Q56+NRG_CPP_E!Q56+NRG_NSP_E!Q56</f>
        <v>0</v>
      </c>
      <c r="R56" s="10">
        <f>NRG_EHG_E!R56+NRG_CM_E!R56+NRG_OIL_NG_E!R56+NRG_PF_E!R56+NRG_CO_E!R56+NRG_BKBPB_E!R56+NRG_GW_E!R56+NRG_BF_E!R56+NRG_PR_E!R56+NRG_NI_E!R56+NRG_CL_E!R56+NRG_LNG_E!R56+NRG_BIOG_E!R56+NRG_GTL_E!R56+NRG_CPP_E!R56+NRG_NSP_E!R56</f>
        <v>0</v>
      </c>
      <c r="S56" s="10">
        <f>NRG_EHG_E!S56+NRG_CM_E!S56+NRG_OIL_NG_E!S56+NRG_PF_E!S56+NRG_CO_E!S56+NRG_BKBPB_E!S56+NRG_GW_E!S56+NRG_BF_E!S56+NRG_PR_E!S56+NRG_NI_E!S56+NRG_CL_E!S56+NRG_LNG_E!S56+NRG_BIOG_E!S56+NRG_GTL_E!S56+NRG_CPP_E!S56+NRG_NSP_E!S56</f>
        <v>0</v>
      </c>
      <c r="T56" s="10">
        <f>NRG_EHG_E!T56+NRG_CM_E!T56+NRG_OIL_NG_E!T56+NRG_PF_E!T56+NRG_CO_E!T56+NRG_BKBPB_E!T56+NRG_GW_E!T56+NRG_BF_E!T56+NRG_PR_E!T56+NRG_NI_E!T56+NRG_CL_E!T56+NRG_LNG_E!T56+NRG_BIOG_E!T56+NRG_GTL_E!T56+NRG_CPP_E!T56+NRG_NSP_E!T56</f>
        <v>0</v>
      </c>
      <c r="U56" s="10">
        <f>NRG_EHG_E!U56+NRG_CM_E!U56+NRG_OIL_NG_E!U56+NRG_PF_E!U56+NRG_CO_E!U56+NRG_BKBPB_E!U56+NRG_GW_E!U56+NRG_BF_E!U56+NRG_PR_E!U56+NRG_NI_E!U56+NRG_CL_E!U56+NRG_LNG_E!U56+NRG_BIOG_E!U56+NRG_GTL_E!U56+NRG_CPP_E!U56+NRG_NSP_E!U56</f>
        <v>0</v>
      </c>
      <c r="V56" s="10">
        <f>NRG_EHG_E!V56+NRG_CM_E!V56+NRG_OIL_NG_E!V56+NRG_PF_E!V56+NRG_CO_E!V56+NRG_BKBPB_E!V56+NRG_GW_E!V56+NRG_BF_E!V56+NRG_PR_E!V56+NRG_NI_E!V56+NRG_CL_E!V56+NRG_LNG_E!V56+NRG_BIOG_E!V56+NRG_GTL_E!V56+NRG_CPP_E!V56+NRG_NSP_E!V56</f>
        <v>0</v>
      </c>
      <c r="W56" s="10">
        <f>NRG_EHG_E!W56+NRG_CM_E!W56+NRG_OIL_NG_E!W56+NRG_PF_E!W56+NRG_CO_E!W56+NRG_BKBPB_E!W56+NRG_GW_E!W56+NRG_BF_E!W56+NRG_PR_E!W56+NRG_NI_E!W56+NRG_CL_E!W56+NRG_LNG_E!W56+NRG_BIOG_E!W56+NRG_GTL_E!W56+NRG_CPP_E!W56+NRG_NSP_E!W56</f>
        <v>0</v>
      </c>
      <c r="X56" s="10">
        <f>NRG_EHG_E!X56+NRG_CM_E!X56+NRG_OIL_NG_E!X56+NRG_PF_E!X56+NRG_CO_E!X56+NRG_BKBPB_E!X56+NRG_GW_E!X56+NRG_BF_E!X56+NRG_PR_E!X56+NRG_NI_E!X56+NRG_CL_E!X56+NRG_LNG_E!X56+NRG_BIOG_E!X56+NRG_GTL_E!X56+NRG_CPP_E!X56+NRG_NSP_E!X56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NRG_EHG_E!C57+NRG_CM_E!C57+NRG_OIL_NG_E!C57+NRG_PF_E!C57+NRG_CO_E!C57+NRG_BKBPB_E!C57+NRG_GW_E!C57+NRG_BF_E!C57+NRG_PR_E!C57+NRG_NI_E!C57+NRG_CL_E!C57+NRG_LNG_E!C57+NRG_BIOG_E!C57+NRG_GTL_E!C57+NRG_CPP_E!C57+NRG_NSP_E!C57</f>
        <v>0</v>
      </c>
      <c r="D57" s="10">
        <f>NRG_EHG_E!D57+NRG_CM_E!D57+NRG_OIL_NG_E!D57+NRG_PF_E!D57+NRG_CO_E!D57+NRG_BKBPB_E!D57+NRG_GW_E!D57+NRG_BF_E!D57+NRG_PR_E!D57+NRG_NI_E!D57+NRG_CL_E!D57+NRG_LNG_E!D57+NRG_BIOG_E!D57+NRG_GTL_E!D57+NRG_CPP_E!D57+NRG_NSP_E!D57</f>
        <v>0</v>
      </c>
      <c r="E57" s="10">
        <f>NRG_EHG_E!E57+NRG_CM_E!E57+NRG_OIL_NG_E!E57+NRG_PF_E!E57+NRG_CO_E!E57+NRG_BKBPB_E!E57+NRG_GW_E!E57+NRG_BF_E!E57+NRG_PR_E!E57+NRG_NI_E!E57+NRG_CL_E!E57+NRG_LNG_E!E57+NRG_BIOG_E!E57+NRG_GTL_E!E57+NRG_CPP_E!E57+NRG_NSP_E!E57</f>
        <v>0</v>
      </c>
      <c r="F57" s="10">
        <f>NRG_EHG_E!F57+NRG_CM_E!F57+NRG_OIL_NG_E!F57+NRG_PF_E!F57+NRG_CO_E!F57+NRG_BKBPB_E!F57+NRG_GW_E!F57+NRG_BF_E!F57+NRG_PR_E!F57+NRG_NI_E!F57+NRG_CL_E!F57+NRG_LNG_E!F57+NRG_BIOG_E!F57+NRG_GTL_E!F57+NRG_CPP_E!F57+NRG_NSP_E!F57</f>
        <v>0</v>
      </c>
      <c r="G57" s="10">
        <f>NRG_EHG_E!G57+NRG_CM_E!G57+NRG_OIL_NG_E!G57+NRG_PF_E!G57+NRG_CO_E!G57+NRG_BKBPB_E!G57+NRG_GW_E!G57+NRG_BF_E!G57+NRG_PR_E!G57+NRG_NI_E!G57+NRG_CL_E!G57+NRG_LNG_E!G57+NRG_BIOG_E!G57+NRG_GTL_E!G57+NRG_CPP_E!G57+NRG_NSP_E!G57</f>
        <v>0</v>
      </c>
      <c r="H57" s="10">
        <f>NRG_EHG_E!H57+NRG_CM_E!H57+NRG_OIL_NG_E!H57+NRG_PF_E!H57+NRG_CO_E!H57+NRG_BKBPB_E!H57+NRG_GW_E!H57+NRG_BF_E!H57+NRG_PR_E!H57+NRG_NI_E!H57+NRG_CL_E!H57+NRG_LNG_E!H57+NRG_BIOG_E!H57+NRG_GTL_E!H57+NRG_CPP_E!H57+NRG_NSP_E!H57</f>
        <v>0</v>
      </c>
      <c r="I57" s="10">
        <f>NRG_EHG_E!I57+NRG_CM_E!I57+NRG_OIL_NG_E!I57+NRG_PF_E!I57+NRG_CO_E!I57+NRG_BKBPB_E!I57+NRG_GW_E!I57+NRG_BF_E!I57+NRG_PR_E!I57+NRG_NI_E!I57+NRG_CL_E!I57+NRG_LNG_E!I57+NRG_BIOG_E!I57+NRG_GTL_E!I57+NRG_CPP_E!I57+NRG_NSP_E!I57</f>
        <v>0</v>
      </c>
      <c r="J57" s="10">
        <f>NRG_EHG_E!J57+NRG_CM_E!J57+NRG_OIL_NG_E!J57+NRG_PF_E!J57+NRG_CO_E!J57+NRG_BKBPB_E!J57+NRG_GW_E!J57+NRG_BF_E!J57+NRG_PR_E!J57+NRG_NI_E!J57+NRG_CL_E!J57+NRG_LNG_E!J57+NRG_BIOG_E!J57+NRG_GTL_E!J57+NRG_CPP_E!J57+NRG_NSP_E!J57</f>
        <v>0</v>
      </c>
      <c r="K57" s="10">
        <f>NRG_EHG_E!K57+NRG_CM_E!K57+NRG_OIL_NG_E!K57+NRG_PF_E!K57+NRG_CO_E!K57+NRG_BKBPB_E!K57+NRG_GW_E!K57+NRG_BF_E!K57+NRG_PR_E!K57+NRG_NI_E!K57+NRG_CL_E!K57+NRG_LNG_E!K57+NRG_BIOG_E!K57+NRG_GTL_E!K57+NRG_CPP_E!K57+NRG_NSP_E!K57</f>
        <v>0</v>
      </c>
      <c r="L57" s="10">
        <f>NRG_EHG_E!L57+NRG_CM_E!L57+NRG_OIL_NG_E!L57+NRG_PF_E!L57+NRG_CO_E!L57+NRG_BKBPB_E!L57+NRG_GW_E!L57+NRG_BF_E!L57+NRG_PR_E!L57+NRG_NI_E!L57+NRG_CL_E!L57+NRG_LNG_E!L57+NRG_BIOG_E!L57+NRG_GTL_E!L57+NRG_CPP_E!L57+NRG_NSP_E!L57</f>
        <v>0</v>
      </c>
      <c r="M57" s="10">
        <f>NRG_EHG_E!M57+NRG_CM_E!M57+NRG_OIL_NG_E!M57+NRG_PF_E!M57+NRG_CO_E!M57+NRG_BKBPB_E!M57+NRG_GW_E!M57+NRG_BF_E!M57+NRG_PR_E!M57+NRG_NI_E!M57+NRG_CL_E!M57+NRG_LNG_E!M57+NRG_BIOG_E!M57+NRG_GTL_E!M57+NRG_CPP_E!M57+NRG_NSP_E!M57</f>
        <v>0</v>
      </c>
      <c r="N57" s="10">
        <f>NRG_EHG_E!N57+NRG_CM_E!N57+NRG_OIL_NG_E!N57+NRG_PF_E!N57+NRG_CO_E!N57+NRG_BKBPB_E!N57+NRG_GW_E!N57+NRG_BF_E!N57+NRG_PR_E!N57+NRG_NI_E!N57+NRG_CL_E!N57+NRG_LNG_E!N57+NRG_BIOG_E!N57+NRG_GTL_E!N57+NRG_CPP_E!N57+NRG_NSP_E!N57</f>
        <v>0</v>
      </c>
      <c r="O57" s="10">
        <f>NRG_EHG_E!O57+NRG_CM_E!O57+NRG_OIL_NG_E!O57+NRG_PF_E!O57+NRG_CO_E!O57+NRG_BKBPB_E!O57+NRG_GW_E!O57+NRG_BF_E!O57+NRG_PR_E!O57+NRG_NI_E!O57+NRG_CL_E!O57+NRG_LNG_E!O57+NRG_BIOG_E!O57+NRG_GTL_E!O57+NRG_CPP_E!O57+NRG_NSP_E!O57</f>
        <v>0</v>
      </c>
      <c r="P57" s="10">
        <f>NRG_EHG_E!P57+NRG_CM_E!P57+NRG_OIL_NG_E!P57+NRG_PF_E!P57+NRG_CO_E!P57+NRG_BKBPB_E!P57+NRG_GW_E!P57+NRG_BF_E!P57+NRG_PR_E!P57+NRG_NI_E!P57+NRG_CL_E!P57+NRG_LNG_E!P57+NRG_BIOG_E!P57+NRG_GTL_E!P57+NRG_CPP_E!P57+NRG_NSP_E!P57</f>
        <v>0</v>
      </c>
      <c r="Q57" s="10">
        <f>NRG_EHG_E!Q57+NRG_CM_E!Q57+NRG_OIL_NG_E!Q57+NRG_PF_E!Q57+NRG_CO_E!Q57+NRG_BKBPB_E!Q57+NRG_GW_E!Q57+NRG_BF_E!Q57+NRG_PR_E!Q57+NRG_NI_E!Q57+NRG_CL_E!Q57+NRG_LNG_E!Q57+NRG_BIOG_E!Q57+NRG_GTL_E!Q57+NRG_CPP_E!Q57+NRG_NSP_E!Q57</f>
        <v>0</v>
      </c>
      <c r="R57" s="10">
        <f>NRG_EHG_E!R57+NRG_CM_E!R57+NRG_OIL_NG_E!R57+NRG_PF_E!R57+NRG_CO_E!R57+NRG_BKBPB_E!R57+NRG_GW_E!R57+NRG_BF_E!R57+NRG_PR_E!R57+NRG_NI_E!R57+NRG_CL_E!R57+NRG_LNG_E!R57+NRG_BIOG_E!R57+NRG_GTL_E!R57+NRG_CPP_E!R57+NRG_NSP_E!R57</f>
        <v>0</v>
      </c>
      <c r="S57" s="10">
        <f>NRG_EHG_E!S57+NRG_CM_E!S57+NRG_OIL_NG_E!S57+NRG_PF_E!S57+NRG_CO_E!S57+NRG_BKBPB_E!S57+NRG_GW_E!S57+NRG_BF_E!S57+NRG_PR_E!S57+NRG_NI_E!S57+NRG_CL_E!S57+NRG_LNG_E!S57+NRG_BIOG_E!S57+NRG_GTL_E!S57+NRG_CPP_E!S57+NRG_NSP_E!S57</f>
        <v>0</v>
      </c>
      <c r="T57" s="10">
        <f>NRG_EHG_E!T57+NRG_CM_E!T57+NRG_OIL_NG_E!T57+NRG_PF_E!T57+NRG_CO_E!T57+NRG_BKBPB_E!T57+NRG_GW_E!T57+NRG_BF_E!T57+NRG_PR_E!T57+NRG_NI_E!T57+NRG_CL_E!T57+NRG_LNG_E!T57+NRG_BIOG_E!T57+NRG_GTL_E!T57+NRG_CPP_E!T57+NRG_NSP_E!T57</f>
        <v>0</v>
      </c>
      <c r="U57" s="10">
        <f>NRG_EHG_E!U57+NRG_CM_E!U57+NRG_OIL_NG_E!U57+NRG_PF_E!U57+NRG_CO_E!U57+NRG_BKBPB_E!U57+NRG_GW_E!U57+NRG_BF_E!U57+NRG_PR_E!U57+NRG_NI_E!U57+NRG_CL_E!U57+NRG_LNG_E!U57+NRG_BIOG_E!U57+NRG_GTL_E!U57+NRG_CPP_E!U57+NRG_NSP_E!U57</f>
        <v>0</v>
      </c>
      <c r="V57" s="10">
        <f>NRG_EHG_E!V57+NRG_CM_E!V57+NRG_OIL_NG_E!V57+NRG_PF_E!V57+NRG_CO_E!V57+NRG_BKBPB_E!V57+NRG_GW_E!V57+NRG_BF_E!V57+NRG_PR_E!V57+NRG_NI_E!V57+NRG_CL_E!V57+NRG_LNG_E!V57+NRG_BIOG_E!V57+NRG_GTL_E!V57+NRG_CPP_E!V57+NRG_NSP_E!V57</f>
        <v>0</v>
      </c>
      <c r="W57" s="10">
        <f>NRG_EHG_E!W57+NRG_CM_E!W57+NRG_OIL_NG_E!W57+NRG_PF_E!W57+NRG_CO_E!W57+NRG_BKBPB_E!W57+NRG_GW_E!W57+NRG_BF_E!W57+NRG_PR_E!W57+NRG_NI_E!W57+NRG_CL_E!W57+NRG_LNG_E!W57+NRG_BIOG_E!W57+NRG_GTL_E!W57+NRG_CPP_E!W57+NRG_NSP_E!W57</f>
        <v>0</v>
      </c>
      <c r="X57" s="10">
        <f>NRG_EHG_E!X57+NRG_CM_E!X57+NRG_OIL_NG_E!X57+NRG_PF_E!X57+NRG_CO_E!X57+NRG_BKBPB_E!X57+NRG_GW_E!X57+NRG_BF_E!X57+NRG_PR_E!X57+NRG_NI_E!X57+NRG_CL_E!X57+NRG_LNG_E!X57+NRG_BIOG_E!X57+NRG_GTL_E!X57+NRG_CPP_E!X57+NRG_NSP_E!X57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NRG_EHG_E!C58+NRG_CM_E!C58+NRG_OIL_NG_E!C58+NRG_PF_E!C58+NRG_CO_E!C58+NRG_BKBPB_E!C58+NRG_GW_E!C58+NRG_BF_E!C58+NRG_PR_E!C58+NRG_NI_E!C58+NRG_CL_E!C58+NRG_LNG_E!C58+NRG_BIOG_E!C58+NRG_GTL_E!C58+NRG_CPP_E!C58+NRG_NSP_E!C58</f>
        <v>0</v>
      </c>
      <c r="D58" s="10">
        <f>NRG_EHG_E!D58+NRG_CM_E!D58+NRG_OIL_NG_E!D58+NRG_PF_E!D58+NRG_CO_E!D58+NRG_BKBPB_E!D58+NRG_GW_E!D58+NRG_BF_E!D58+NRG_PR_E!D58+NRG_NI_E!D58+NRG_CL_E!D58+NRG_LNG_E!D58+NRG_BIOG_E!D58+NRG_GTL_E!D58+NRG_CPP_E!D58+NRG_NSP_E!D58</f>
        <v>0</v>
      </c>
      <c r="E58" s="10">
        <f>NRG_EHG_E!E58+NRG_CM_E!E58+NRG_OIL_NG_E!E58+NRG_PF_E!E58+NRG_CO_E!E58+NRG_BKBPB_E!E58+NRG_GW_E!E58+NRG_BF_E!E58+NRG_PR_E!E58+NRG_NI_E!E58+NRG_CL_E!E58+NRG_LNG_E!E58+NRG_BIOG_E!E58+NRG_GTL_E!E58+NRG_CPP_E!E58+NRG_NSP_E!E58</f>
        <v>0</v>
      </c>
      <c r="F58" s="10">
        <f>NRG_EHG_E!F58+NRG_CM_E!F58+NRG_OIL_NG_E!F58+NRG_PF_E!F58+NRG_CO_E!F58+NRG_BKBPB_E!F58+NRG_GW_E!F58+NRG_BF_E!F58+NRG_PR_E!F58+NRG_NI_E!F58+NRG_CL_E!F58+NRG_LNG_E!F58+NRG_BIOG_E!F58+NRG_GTL_E!F58+NRG_CPP_E!F58+NRG_NSP_E!F58</f>
        <v>0</v>
      </c>
      <c r="G58" s="10">
        <f>NRG_EHG_E!G58+NRG_CM_E!G58+NRG_OIL_NG_E!G58+NRG_PF_E!G58+NRG_CO_E!G58+NRG_BKBPB_E!G58+NRG_GW_E!G58+NRG_BF_E!G58+NRG_PR_E!G58+NRG_NI_E!G58+NRG_CL_E!G58+NRG_LNG_E!G58+NRG_BIOG_E!G58+NRG_GTL_E!G58+NRG_CPP_E!G58+NRG_NSP_E!G58</f>
        <v>0</v>
      </c>
      <c r="H58" s="10">
        <f>NRG_EHG_E!H58+NRG_CM_E!H58+NRG_OIL_NG_E!H58+NRG_PF_E!H58+NRG_CO_E!H58+NRG_BKBPB_E!H58+NRG_GW_E!H58+NRG_BF_E!H58+NRG_PR_E!H58+NRG_NI_E!H58+NRG_CL_E!H58+NRG_LNG_E!H58+NRG_BIOG_E!H58+NRG_GTL_E!H58+NRG_CPP_E!H58+NRG_NSP_E!H58</f>
        <v>0</v>
      </c>
      <c r="I58" s="10">
        <f>NRG_EHG_E!I58+NRG_CM_E!I58+NRG_OIL_NG_E!I58+NRG_PF_E!I58+NRG_CO_E!I58+NRG_BKBPB_E!I58+NRG_GW_E!I58+NRG_BF_E!I58+NRG_PR_E!I58+NRG_NI_E!I58+NRG_CL_E!I58+NRG_LNG_E!I58+NRG_BIOG_E!I58+NRG_GTL_E!I58+NRG_CPP_E!I58+NRG_NSP_E!I58</f>
        <v>0</v>
      </c>
      <c r="J58" s="10">
        <f>NRG_EHG_E!J58+NRG_CM_E!J58+NRG_OIL_NG_E!J58+NRG_PF_E!J58+NRG_CO_E!J58+NRG_BKBPB_E!J58+NRG_GW_E!J58+NRG_BF_E!J58+NRG_PR_E!J58+NRG_NI_E!J58+NRG_CL_E!J58+NRG_LNG_E!J58+NRG_BIOG_E!J58+NRG_GTL_E!J58+NRG_CPP_E!J58+NRG_NSP_E!J58</f>
        <v>0</v>
      </c>
      <c r="K58" s="10">
        <f>NRG_EHG_E!K58+NRG_CM_E!K58+NRG_OIL_NG_E!K58+NRG_PF_E!K58+NRG_CO_E!K58+NRG_BKBPB_E!K58+NRG_GW_E!K58+NRG_BF_E!K58+NRG_PR_E!K58+NRG_NI_E!K58+NRG_CL_E!K58+NRG_LNG_E!K58+NRG_BIOG_E!K58+NRG_GTL_E!K58+NRG_CPP_E!K58+NRG_NSP_E!K58</f>
        <v>0</v>
      </c>
      <c r="L58" s="10">
        <f>NRG_EHG_E!L58+NRG_CM_E!L58+NRG_OIL_NG_E!L58+NRG_PF_E!L58+NRG_CO_E!L58+NRG_BKBPB_E!L58+NRG_GW_E!L58+NRG_BF_E!L58+NRG_PR_E!L58+NRG_NI_E!L58+NRG_CL_E!L58+NRG_LNG_E!L58+NRG_BIOG_E!L58+NRG_GTL_E!L58+NRG_CPP_E!L58+NRG_NSP_E!L58</f>
        <v>0</v>
      </c>
      <c r="M58" s="10">
        <f>NRG_EHG_E!M58+NRG_CM_E!M58+NRG_OIL_NG_E!M58+NRG_PF_E!M58+NRG_CO_E!M58+NRG_BKBPB_E!M58+NRG_GW_E!M58+NRG_BF_E!M58+NRG_PR_E!M58+NRG_NI_E!M58+NRG_CL_E!M58+NRG_LNG_E!M58+NRG_BIOG_E!M58+NRG_GTL_E!M58+NRG_CPP_E!M58+NRG_NSP_E!M58</f>
        <v>0</v>
      </c>
      <c r="N58" s="10">
        <f>NRG_EHG_E!N58+NRG_CM_E!N58+NRG_OIL_NG_E!N58+NRG_PF_E!N58+NRG_CO_E!N58+NRG_BKBPB_E!N58+NRG_GW_E!N58+NRG_BF_E!N58+NRG_PR_E!N58+NRG_NI_E!N58+NRG_CL_E!N58+NRG_LNG_E!N58+NRG_BIOG_E!N58+NRG_GTL_E!N58+NRG_CPP_E!N58+NRG_NSP_E!N58</f>
        <v>0</v>
      </c>
      <c r="O58" s="10">
        <f>NRG_EHG_E!O58+NRG_CM_E!O58+NRG_OIL_NG_E!O58+NRG_PF_E!O58+NRG_CO_E!O58+NRG_BKBPB_E!O58+NRG_GW_E!O58+NRG_BF_E!O58+NRG_PR_E!O58+NRG_NI_E!O58+NRG_CL_E!O58+NRG_LNG_E!O58+NRG_BIOG_E!O58+NRG_GTL_E!O58+NRG_CPP_E!O58+NRG_NSP_E!O58</f>
        <v>0</v>
      </c>
      <c r="P58" s="10">
        <f>NRG_EHG_E!P58+NRG_CM_E!P58+NRG_OIL_NG_E!P58+NRG_PF_E!P58+NRG_CO_E!P58+NRG_BKBPB_E!P58+NRG_GW_E!P58+NRG_BF_E!P58+NRG_PR_E!P58+NRG_NI_E!P58+NRG_CL_E!P58+NRG_LNG_E!P58+NRG_BIOG_E!P58+NRG_GTL_E!P58+NRG_CPP_E!P58+NRG_NSP_E!P58</f>
        <v>0</v>
      </c>
      <c r="Q58" s="10">
        <f>NRG_EHG_E!Q58+NRG_CM_E!Q58+NRG_OIL_NG_E!Q58+NRG_PF_E!Q58+NRG_CO_E!Q58+NRG_BKBPB_E!Q58+NRG_GW_E!Q58+NRG_BF_E!Q58+NRG_PR_E!Q58+NRG_NI_E!Q58+NRG_CL_E!Q58+NRG_LNG_E!Q58+NRG_BIOG_E!Q58+NRG_GTL_E!Q58+NRG_CPP_E!Q58+NRG_NSP_E!Q58</f>
        <v>0</v>
      </c>
      <c r="R58" s="10">
        <f>NRG_EHG_E!R58+NRG_CM_E!R58+NRG_OIL_NG_E!R58+NRG_PF_E!R58+NRG_CO_E!R58+NRG_BKBPB_E!R58+NRG_GW_E!R58+NRG_BF_E!R58+NRG_PR_E!R58+NRG_NI_E!R58+NRG_CL_E!R58+NRG_LNG_E!R58+NRG_BIOG_E!R58+NRG_GTL_E!R58+NRG_CPP_E!R58+NRG_NSP_E!R58</f>
        <v>0</v>
      </c>
      <c r="S58" s="10">
        <f>NRG_EHG_E!S58+NRG_CM_E!S58+NRG_OIL_NG_E!S58+NRG_PF_E!S58+NRG_CO_E!S58+NRG_BKBPB_E!S58+NRG_GW_E!S58+NRG_BF_E!S58+NRG_PR_E!S58+NRG_NI_E!S58+NRG_CL_E!S58+NRG_LNG_E!S58+NRG_BIOG_E!S58+NRG_GTL_E!S58+NRG_CPP_E!S58+NRG_NSP_E!S58</f>
        <v>0</v>
      </c>
      <c r="T58" s="10">
        <f>NRG_EHG_E!T58+NRG_CM_E!T58+NRG_OIL_NG_E!T58+NRG_PF_E!T58+NRG_CO_E!T58+NRG_BKBPB_E!T58+NRG_GW_E!T58+NRG_BF_E!T58+NRG_PR_E!T58+NRG_NI_E!T58+NRG_CL_E!T58+NRG_LNG_E!T58+NRG_BIOG_E!T58+NRG_GTL_E!T58+NRG_CPP_E!T58+NRG_NSP_E!T58</f>
        <v>0</v>
      </c>
      <c r="U58" s="10">
        <f>NRG_EHG_E!U58+NRG_CM_E!U58+NRG_OIL_NG_E!U58+NRG_PF_E!U58+NRG_CO_E!U58+NRG_BKBPB_E!U58+NRG_GW_E!U58+NRG_BF_E!U58+NRG_PR_E!U58+NRG_NI_E!U58+NRG_CL_E!U58+NRG_LNG_E!U58+NRG_BIOG_E!U58+NRG_GTL_E!U58+NRG_CPP_E!U58+NRG_NSP_E!U58</f>
        <v>0</v>
      </c>
      <c r="V58" s="10">
        <f>NRG_EHG_E!V58+NRG_CM_E!V58+NRG_OIL_NG_E!V58+NRG_PF_E!V58+NRG_CO_E!V58+NRG_BKBPB_E!V58+NRG_GW_E!V58+NRG_BF_E!V58+NRG_PR_E!V58+NRG_NI_E!V58+NRG_CL_E!V58+NRG_LNG_E!V58+NRG_BIOG_E!V58+NRG_GTL_E!V58+NRG_CPP_E!V58+NRG_NSP_E!V58</f>
        <v>0</v>
      </c>
      <c r="W58" s="10">
        <f>NRG_EHG_E!W58+NRG_CM_E!W58+NRG_OIL_NG_E!W58+NRG_PF_E!W58+NRG_CO_E!W58+NRG_BKBPB_E!W58+NRG_GW_E!W58+NRG_BF_E!W58+NRG_PR_E!W58+NRG_NI_E!W58+NRG_CL_E!W58+NRG_LNG_E!W58+NRG_BIOG_E!W58+NRG_GTL_E!W58+NRG_CPP_E!W58+NRG_NSP_E!W58</f>
        <v>0</v>
      </c>
      <c r="X58" s="10">
        <f>NRG_EHG_E!X58+NRG_CM_E!X58+NRG_OIL_NG_E!X58+NRG_PF_E!X58+NRG_CO_E!X58+NRG_BKBPB_E!X58+NRG_GW_E!X58+NRG_BF_E!X58+NRG_PR_E!X58+NRG_NI_E!X58+NRG_CL_E!X58+NRG_LNG_E!X58+NRG_BIOG_E!X58+NRG_GTL_E!X58+NRG_CPP_E!X58+NRG_NSP_E!X58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NRG_EHG_E!C59+NRG_CM_E!C59+NRG_OIL_NG_E!C59+NRG_PF_E!C59+NRG_CO_E!C59+NRG_BKBPB_E!C59+NRG_GW_E!C59+NRG_BF_E!C59+NRG_PR_E!C59+NRG_NI_E!C59+NRG_CL_E!C59+NRG_LNG_E!C59+NRG_BIOG_E!C59+NRG_GTL_E!C59+NRG_CPP_E!C59+NRG_NSP_E!C59</f>
        <v>0</v>
      </c>
      <c r="D59" s="10">
        <f>NRG_EHG_E!D59+NRG_CM_E!D59+NRG_OIL_NG_E!D59+NRG_PF_E!D59+NRG_CO_E!D59+NRG_BKBPB_E!D59+NRG_GW_E!D59+NRG_BF_E!D59+NRG_PR_E!D59+NRG_NI_E!D59+NRG_CL_E!D59+NRG_LNG_E!D59+NRG_BIOG_E!D59+NRG_GTL_E!D59+NRG_CPP_E!D59+NRG_NSP_E!D59</f>
        <v>0</v>
      </c>
      <c r="E59" s="10">
        <f>NRG_EHG_E!E59+NRG_CM_E!E59+NRG_OIL_NG_E!E59+NRG_PF_E!E59+NRG_CO_E!E59+NRG_BKBPB_E!E59+NRG_GW_E!E59+NRG_BF_E!E59+NRG_PR_E!E59+NRG_NI_E!E59+NRG_CL_E!E59+NRG_LNG_E!E59+NRG_BIOG_E!E59+NRG_GTL_E!E59+NRG_CPP_E!E59+NRG_NSP_E!E59</f>
        <v>0</v>
      </c>
      <c r="F59" s="10">
        <f>NRG_EHG_E!F59+NRG_CM_E!F59+NRG_OIL_NG_E!F59+NRG_PF_E!F59+NRG_CO_E!F59+NRG_BKBPB_E!F59+NRG_GW_E!F59+NRG_BF_E!F59+NRG_PR_E!F59+NRG_NI_E!F59+NRG_CL_E!F59+NRG_LNG_E!F59+NRG_BIOG_E!F59+NRG_GTL_E!F59+NRG_CPP_E!F59+NRG_NSP_E!F59</f>
        <v>0</v>
      </c>
      <c r="G59" s="10">
        <f>NRG_EHG_E!G59+NRG_CM_E!G59+NRG_OIL_NG_E!G59+NRG_PF_E!G59+NRG_CO_E!G59+NRG_BKBPB_E!G59+NRG_GW_E!G59+NRG_BF_E!G59+NRG_PR_E!G59+NRG_NI_E!G59+NRG_CL_E!G59+NRG_LNG_E!G59+NRG_BIOG_E!G59+NRG_GTL_E!G59+NRG_CPP_E!G59+NRG_NSP_E!G59</f>
        <v>0</v>
      </c>
      <c r="H59" s="10">
        <f>NRG_EHG_E!H59+NRG_CM_E!H59+NRG_OIL_NG_E!H59+NRG_PF_E!H59+NRG_CO_E!H59+NRG_BKBPB_E!H59+NRG_GW_E!H59+NRG_BF_E!H59+NRG_PR_E!H59+NRG_NI_E!H59+NRG_CL_E!H59+NRG_LNG_E!H59+NRG_BIOG_E!H59+NRG_GTL_E!H59+NRG_CPP_E!H59+NRG_NSP_E!H59</f>
        <v>0</v>
      </c>
      <c r="I59" s="10">
        <f>NRG_EHG_E!I59+NRG_CM_E!I59+NRG_OIL_NG_E!I59+NRG_PF_E!I59+NRG_CO_E!I59+NRG_BKBPB_E!I59+NRG_GW_E!I59+NRG_BF_E!I59+NRG_PR_E!I59+NRG_NI_E!I59+NRG_CL_E!I59+NRG_LNG_E!I59+NRG_BIOG_E!I59+NRG_GTL_E!I59+NRG_CPP_E!I59+NRG_NSP_E!I59</f>
        <v>0</v>
      </c>
      <c r="J59" s="10">
        <f>NRG_EHG_E!J59+NRG_CM_E!J59+NRG_OIL_NG_E!J59+NRG_PF_E!J59+NRG_CO_E!J59+NRG_BKBPB_E!J59+NRG_GW_E!J59+NRG_BF_E!J59+NRG_PR_E!J59+NRG_NI_E!J59+NRG_CL_E!J59+NRG_LNG_E!J59+NRG_BIOG_E!J59+NRG_GTL_E!J59+NRG_CPP_E!J59+NRG_NSP_E!J59</f>
        <v>0</v>
      </c>
      <c r="K59" s="10">
        <f>NRG_EHG_E!K59+NRG_CM_E!K59+NRG_OIL_NG_E!K59+NRG_PF_E!K59+NRG_CO_E!K59+NRG_BKBPB_E!K59+NRG_GW_E!K59+NRG_BF_E!K59+NRG_PR_E!K59+NRG_NI_E!K59+NRG_CL_E!K59+NRG_LNG_E!K59+NRG_BIOG_E!K59+NRG_GTL_E!K59+NRG_CPP_E!K59+NRG_NSP_E!K59</f>
        <v>0</v>
      </c>
      <c r="L59" s="10">
        <f>NRG_EHG_E!L59+NRG_CM_E!L59+NRG_OIL_NG_E!L59+NRG_PF_E!L59+NRG_CO_E!L59+NRG_BKBPB_E!L59+NRG_GW_E!L59+NRG_BF_E!L59+NRG_PR_E!L59+NRG_NI_E!L59+NRG_CL_E!L59+NRG_LNG_E!L59+NRG_BIOG_E!L59+NRG_GTL_E!L59+NRG_CPP_E!L59+NRG_NSP_E!L59</f>
        <v>0</v>
      </c>
      <c r="M59" s="10">
        <f>NRG_EHG_E!M59+NRG_CM_E!M59+NRG_OIL_NG_E!M59+NRG_PF_E!M59+NRG_CO_E!M59+NRG_BKBPB_E!M59+NRG_GW_E!M59+NRG_BF_E!M59+NRG_PR_E!M59+NRG_NI_E!M59+NRG_CL_E!M59+NRG_LNG_E!M59+NRG_BIOG_E!M59+NRG_GTL_E!M59+NRG_CPP_E!M59+NRG_NSP_E!M59</f>
        <v>0</v>
      </c>
      <c r="N59" s="10">
        <f>NRG_EHG_E!N59+NRG_CM_E!N59+NRG_OIL_NG_E!N59+NRG_PF_E!N59+NRG_CO_E!N59+NRG_BKBPB_E!N59+NRG_GW_E!N59+NRG_BF_E!N59+NRG_PR_E!N59+NRG_NI_E!N59+NRG_CL_E!N59+NRG_LNG_E!N59+NRG_BIOG_E!N59+NRG_GTL_E!N59+NRG_CPP_E!N59+NRG_NSP_E!N59</f>
        <v>0</v>
      </c>
      <c r="O59" s="10">
        <f>NRG_EHG_E!O59+NRG_CM_E!O59+NRG_OIL_NG_E!O59+NRG_PF_E!O59+NRG_CO_E!O59+NRG_BKBPB_E!O59+NRG_GW_E!O59+NRG_BF_E!O59+NRG_PR_E!O59+NRG_NI_E!O59+NRG_CL_E!O59+NRG_LNG_E!O59+NRG_BIOG_E!O59+NRG_GTL_E!O59+NRG_CPP_E!O59+NRG_NSP_E!O59</f>
        <v>0</v>
      </c>
      <c r="P59" s="10">
        <f>NRG_EHG_E!P59+NRG_CM_E!P59+NRG_OIL_NG_E!P59+NRG_PF_E!P59+NRG_CO_E!P59+NRG_BKBPB_E!P59+NRG_GW_E!P59+NRG_BF_E!P59+NRG_PR_E!P59+NRG_NI_E!P59+NRG_CL_E!P59+NRG_LNG_E!P59+NRG_BIOG_E!P59+NRG_GTL_E!P59+NRG_CPP_E!P59+NRG_NSP_E!P59</f>
        <v>0</v>
      </c>
      <c r="Q59" s="10">
        <f>NRG_EHG_E!Q59+NRG_CM_E!Q59+NRG_OIL_NG_E!Q59+NRG_PF_E!Q59+NRG_CO_E!Q59+NRG_BKBPB_E!Q59+NRG_GW_E!Q59+NRG_BF_E!Q59+NRG_PR_E!Q59+NRG_NI_E!Q59+NRG_CL_E!Q59+NRG_LNG_E!Q59+NRG_BIOG_E!Q59+NRG_GTL_E!Q59+NRG_CPP_E!Q59+NRG_NSP_E!Q59</f>
        <v>0</v>
      </c>
      <c r="R59" s="10">
        <f>NRG_EHG_E!R59+NRG_CM_E!R59+NRG_OIL_NG_E!R59+NRG_PF_E!R59+NRG_CO_E!R59+NRG_BKBPB_E!R59+NRG_GW_E!R59+NRG_BF_E!R59+NRG_PR_E!R59+NRG_NI_E!R59+NRG_CL_E!R59+NRG_LNG_E!R59+NRG_BIOG_E!R59+NRG_GTL_E!R59+NRG_CPP_E!R59+NRG_NSP_E!R59</f>
        <v>0</v>
      </c>
      <c r="S59" s="10">
        <f>NRG_EHG_E!S59+NRG_CM_E!S59+NRG_OIL_NG_E!S59+NRG_PF_E!S59+NRG_CO_E!S59+NRG_BKBPB_E!S59+NRG_GW_E!S59+NRG_BF_E!S59+NRG_PR_E!S59+NRG_NI_E!S59+NRG_CL_E!S59+NRG_LNG_E!S59+NRG_BIOG_E!S59+NRG_GTL_E!S59+NRG_CPP_E!S59+NRG_NSP_E!S59</f>
        <v>0</v>
      </c>
      <c r="T59" s="10">
        <f>NRG_EHG_E!T59+NRG_CM_E!T59+NRG_OIL_NG_E!T59+NRG_PF_E!T59+NRG_CO_E!T59+NRG_BKBPB_E!T59+NRG_GW_E!T59+NRG_BF_E!T59+NRG_PR_E!T59+NRG_NI_E!T59+NRG_CL_E!T59+NRG_LNG_E!T59+NRG_BIOG_E!T59+NRG_GTL_E!T59+NRG_CPP_E!T59+NRG_NSP_E!T59</f>
        <v>0</v>
      </c>
      <c r="U59" s="10">
        <f>NRG_EHG_E!U59+NRG_CM_E!U59+NRG_OIL_NG_E!U59+NRG_PF_E!U59+NRG_CO_E!U59+NRG_BKBPB_E!U59+NRG_GW_E!U59+NRG_BF_E!U59+NRG_PR_E!U59+NRG_NI_E!U59+NRG_CL_E!U59+NRG_LNG_E!U59+NRG_BIOG_E!U59+NRG_GTL_E!U59+NRG_CPP_E!U59+NRG_NSP_E!U59</f>
        <v>0</v>
      </c>
      <c r="V59" s="10">
        <f>NRG_EHG_E!V59+NRG_CM_E!V59+NRG_OIL_NG_E!V59+NRG_PF_E!V59+NRG_CO_E!V59+NRG_BKBPB_E!V59+NRG_GW_E!V59+NRG_BF_E!V59+NRG_PR_E!V59+NRG_NI_E!V59+NRG_CL_E!V59+NRG_LNG_E!V59+NRG_BIOG_E!V59+NRG_GTL_E!V59+NRG_CPP_E!V59+NRG_NSP_E!V59</f>
        <v>0</v>
      </c>
      <c r="W59" s="10">
        <f>NRG_EHG_E!W59+NRG_CM_E!W59+NRG_OIL_NG_E!W59+NRG_PF_E!W59+NRG_CO_E!W59+NRG_BKBPB_E!W59+NRG_GW_E!W59+NRG_BF_E!W59+NRG_PR_E!W59+NRG_NI_E!W59+NRG_CL_E!W59+NRG_LNG_E!W59+NRG_BIOG_E!W59+NRG_GTL_E!W59+NRG_CPP_E!W59+NRG_NSP_E!W59</f>
        <v>0</v>
      </c>
      <c r="X59" s="10">
        <f>NRG_EHG_E!X59+NRG_CM_E!X59+NRG_OIL_NG_E!X59+NRG_PF_E!X59+NRG_CO_E!X59+NRG_BKBPB_E!X59+NRG_GW_E!X59+NRG_BF_E!X59+NRG_PR_E!X59+NRG_NI_E!X59+NRG_CL_E!X59+NRG_LNG_E!X59+NRG_BIOG_E!X59+NRG_GTL_E!X59+NRG_CPP_E!X59+NRG_NSP_E!X59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NRG_EHG_E!C60+NRG_CM_E!C60+NRG_OIL_NG_E!C60+NRG_PF_E!C60+NRG_CO_E!C60+NRG_BKBPB_E!C60+NRG_GW_E!C60+NRG_BF_E!C60+NRG_PR_E!C60+NRG_NI_E!C60+NRG_CL_E!C60+NRG_LNG_E!C60+NRG_BIOG_E!C60+NRG_GTL_E!C60+NRG_CPP_E!C60+NRG_NSP_E!C60</f>
        <v>0</v>
      </c>
      <c r="D60" s="10">
        <f>NRG_EHG_E!D60+NRG_CM_E!D60+NRG_OIL_NG_E!D60+NRG_PF_E!D60+NRG_CO_E!D60+NRG_BKBPB_E!D60+NRG_GW_E!D60+NRG_BF_E!D60+NRG_PR_E!D60+NRG_NI_E!D60+NRG_CL_E!D60+NRG_LNG_E!D60+NRG_BIOG_E!D60+NRG_GTL_E!D60+NRG_CPP_E!D60+NRG_NSP_E!D60</f>
        <v>0</v>
      </c>
      <c r="E60" s="10">
        <f>NRG_EHG_E!E60+NRG_CM_E!E60+NRG_OIL_NG_E!E60+NRG_PF_E!E60+NRG_CO_E!E60+NRG_BKBPB_E!E60+NRG_GW_E!E60+NRG_BF_E!E60+NRG_PR_E!E60+NRG_NI_E!E60+NRG_CL_E!E60+NRG_LNG_E!E60+NRG_BIOG_E!E60+NRG_GTL_E!E60+NRG_CPP_E!E60+NRG_NSP_E!E60</f>
        <v>0</v>
      </c>
      <c r="F60" s="10">
        <f>NRG_EHG_E!F60+NRG_CM_E!F60+NRG_OIL_NG_E!F60+NRG_PF_E!F60+NRG_CO_E!F60+NRG_BKBPB_E!F60+NRG_GW_E!F60+NRG_BF_E!F60+NRG_PR_E!F60+NRG_NI_E!F60+NRG_CL_E!F60+NRG_LNG_E!F60+NRG_BIOG_E!F60+NRG_GTL_E!F60+NRG_CPP_E!F60+NRG_NSP_E!F60</f>
        <v>0</v>
      </c>
      <c r="G60" s="10">
        <f>NRG_EHG_E!G60+NRG_CM_E!G60+NRG_OIL_NG_E!G60+NRG_PF_E!G60+NRG_CO_E!G60+NRG_BKBPB_E!G60+NRG_GW_E!G60+NRG_BF_E!G60+NRG_PR_E!G60+NRG_NI_E!G60+NRG_CL_E!G60+NRG_LNG_E!G60+NRG_BIOG_E!G60+NRG_GTL_E!G60+NRG_CPP_E!G60+NRG_NSP_E!G60</f>
        <v>0</v>
      </c>
      <c r="H60" s="10">
        <f>NRG_EHG_E!H60+NRG_CM_E!H60+NRG_OIL_NG_E!H60+NRG_PF_E!H60+NRG_CO_E!H60+NRG_BKBPB_E!H60+NRG_GW_E!H60+NRG_BF_E!H60+NRG_PR_E!H60+NRG_NI_E!H60+NRG_CL_E!H60+NRG_LNG_E!H60+NRG_BIOG_E!H60+NRG_GTL_E!H60+NRG_CPP_E!H60+NRG_NSP_E!H60</f>
        <v>0</v>
      </c>
      <c r="I60" s="10">
        <f>NRG_EHG_E!I60+NRG_CM_E!I60+NRG_OIL_NG_E!I60+NRG_PF_E!I60+NRG_CO_E!I60+NRG_BKBPB_E!I60+NRG_GW_E!I60+NRG_BF_E!I60+NRG_PR_E!I60+NRG_NI_E!I60+NRG_CL_E!I60+NRG_LNG_E!I60+NRG_BIOG_E!I60+NRG_GTL_E!I60+NRG_CPP_E!I60+NRG_NSP_E!I60</f>
        <v>0</v>
      </c>
      <c r="J60" s="10">
        <f>NRG_EHG_E!J60+NRG_CM_E!J60+NRG_OIL_NG_E!J60+NRG_PF_E!J60+NRG_CO_E!J60+NRG_BKBPB_E!J60+NRG_GW_E!J60+NRG_BF_E!J60+NRG_PR_E!J60+NRG_NI_E!J60+NRG_CL_E!J60+NRG_LNG_E!J60+NRG_BIOG_E!J60+NRG_GTL_E!J60+NRG_CPP_E!J60+NRG_NSP_E!J60</f>
        <v>0</v>
      </c>
      <c r="K60" s="10">
        <f>NRG_EHG_E!K60+NRG_CM_E!K60+NRG_OIL_NG_E!K60+NRG_PF_E!K60+NRG_CO_E!K60+NRG_BKBPB_E!K60+NRG_GW_E!K60+NRG_BF_E!K60+NRG_PR_E!K60+NRG_NI_E!K60+NRG_CL_E!K60+NRG_LNG_E!K60+NRG_BIOG_E!K60+NRG_GTL_E!K60+NRG_CPP_E!K60+NRG_NSP_E!K60</f>
        <v>0</v>
      </c>
      <c r="L60" s="10">
        <f>NRG_EHG_E!L60+NRG_CM_E!L60+NRG_OIL_NG_E!L60+NRG_PF_E!L60+NRG_CO_E!L60+NRG_BKBPB_E!L60+NRG_GW_E!L60+NRG_BF_E!L60+NRG_PR_E!L60+NRG_NI_E!L60+NRG_CL_E!L60+NRG_LNG_E!L60+NRG_BIOG_E!L60+NRG_GTL_E!L60+NRG_CPP_E!L60+NRG_NSP_E!L60</f>
        <v>0</v>
      </c>
      <c r="M60" s="10">
        <f>NRG_EHG_E!M60+NRG_CM_E!M60+NRG_OIL_NG_E!M60+NRG_PF_E!M60+NRG_CO_E!M60+NRG_BKBPB_E!M60+NRG_GW_E!M60+NRG_BF_E!M60+NRG_PR_E!M60+NRG_NI_E!M60+NRG_CL_E!M60+NRG_LNG_E!M60+NRG_BIOG_E!M60+NRG_GTL_E!M60+NRG_CPP_E!M60+NRG_NSP_E!M60</f>
        <v>0</v>
      </c>
      <c r="N60" s="10">
        <f>NRG_EHG_E!N60+NRG_CM_E!N60+NRG_OIL_NG_E!N60+NRG_PF_E!N60+NRG_CO_E!N60+NRG_BKBPB_E!N60+NRG_GW_E!N60+NRG_BF_E!N60+NRG_PR_E!N60+NRG_NI_E!N60+NRG_CL_E!N60+NRG_LNG_E!N60+NRG_BIOG_E!N60+NRG_GTL_E!N60+NRG_CPP_E!N60+NRG_NSP_E!N60</f>
        <v>0</v>
      </c>
      <c r="O60" s="10">
        <f>NRG_EHG_E!O60+NRG_CM_E!O60+NRG_OIL_NG_E!O60+NRG_PF_E!O60+NRG_CO_E!O60+NRG_BKBPB_E!O60+NRG_GW_E!O60+NRG_BF_E!O60+NRG_PR_E!O60+NRG_NI_E!O60+NRG_CL_E!O60+NRG_LNG_E!O60+NRG_BIOG_E!O60+NRG_GTL_E!O60+NRG_CPP_E!O60+NRG_NSP_E!O60</f>
        <v>0</v>
      </c>
      <c r="P60" s="10">
        <f>NRG_EHG_E!P60+NRG_CM_E!P60+NRG_OIL_NG_E!P60+NRG_PF_E!P60+NRG_CO_E!P60+NRG_BKBPB_E!P60+NRG_GW_E!P60+NRG_BF_E!P60+NRG_PR_E!P60+NRG_NI_E!P60+NRG_CL_E!P60+NRG_LNG_E!P60+NRG_BIOG_E!P60+NRG_GTL_E!P60+NRG_CPP_E!P60+NRG_NSP_E!P60</f>
        <v>0</v>
      </c>
      <c r="Q60" s="10">
        <f>NRG_EHG_E!Q60+NRG_CM_E!Q60+NRG_OIL_NG_E!Q60+NRG_PF_E!Q60+NRG_CO_E!Q60+NRG_BKBPB_E!Q60+NRG_GW_E!Q60+NRG_BF_E!Q60+NRG_PR_E!Q60+NRG_NI_E!Q60+NRG_CL_E!Q60+NRG_LNG_E!Q60+NRG_BIOG_E!Q60+NRG_GTL_E!Q60+NRG_CPP_E!Q60+NRG_NSP_E!Q60</f>
        <v>0</v>
      </c>
      <c r="R60" s="10">
        <f>NRG_EHG_E!R60+NRG_CM_E!R60+NRG_OIL_NG_E!R60+NRG_PF_E!R60+NRG_CO_E!R60+NRG_BKBPB_E!R60+NRG_GW_E!R60+NRG_BF_E!R60+NRG_PR_E!R60+NRG_NI_E!R60+NRG_CL_E!R60+NRG_LNG_E!R60+NRG_BIOG_E!R60+NRG_GTL_E!R60+NRG_CPP_E!R60+NRG_NSP_E!R60</f>
        <v>0</v>
      </c>
      <c r="S60" s="10">
        <f>NRG_EHG_E!S60+NRG_CM_E!S60+NRG_OIL_NG_E!S60+NRG_PF_E!S60+NRG_CO_E!S60+NRG_BKBPB_E!S60+NRG_GW_E!S60+NRG_BF_E!S60+NRG_PR_E!S60+NRG_NI_E!S60+NRG_CL_E!S60+NRG_LNG_E!S60+NRG_BIOG_E!S60+NRG_GTL_E!S60+NRG_CPP_E!S60+NRG_NSP_E!S60</f>
        <v>0</v>
      </c>
      <c r="T60" s="10">
        <f>NRG_EHG_E!T60+NRG_CM_E!T60+NRG_OIL_NG_E!T60+NRG_PF_E!T60+NRG_CO_E!T60+NRG_BKBPB_E!T60+NRG_GW_E!T60+NRG_BF_E!T60+NRG_PR_E!T60+NRG_NI_E!T60+NRG_CL_E!T60+NRG_LNG_E!T60+NRG_BIOG_E!T60+NRG_GTL_E!T60+NRG_CPP_E!T60+NRG_NSP_E!T60</f>
        <v>0</v>
      </c>
      <c r="U60" s="10">
        <f>NRG_EHG_E!U60+NRG_CM_E!U60+NRG_OIL_NG_E!U60+NRG_PF_E!U60+NRG_CO_E!U60+NRG_BKBPB_E!U60+NRG_GW_E!U60+NRG_BF_E!U60+NRG_PR_E!U60+NRG_NI_E!U60+NRG_CL_E!U60+NRG_LNG_E!U60+NRG_BIOG_E!U60+NRG_GTL_E!U60+NRG_CPP_E!U60+NRG_NSP_E!U60</f>
        <v>0</v>
      </c>
      <c r="V60" s="10">
        <f>NRG_EHG_E!V60+NRG_CM_E!V60+NRG_OIL_NG_E!V60+NRG_PF_E!V60+NRG_CO_E!V60+NRG_BKBPB_E!V60+NRG_GW_E!V60+NRG_BF_E!V60+NRG_PR_E!V60+NRG_NI_E!V60+NRG_CL_E!V60+NRG_LNG_E!V60+NRG_BIOG_E!V60+NRG_GTL_E!V60+NRG_CPP_E!V60+NRG_NSP_E!V60</f>
        <v>0</v>
      </c>
      <c r="W60" s="10">
        <f>NRG_EHG_E!W60+NRG_CM_E!W60+NRG_OIL_NG_E!W60+NRG_PF_E!W60+NRG_CO_E!W60+NRG_BKBPB_E!W60+NRG_GW_E!W60+NRG_BF_E!W60+NRG_PR_E!W60+NRG_NI_E!W60+NRG_CL_E!W60+NRG_LNG_E!W60+NRG_BIOG_E!W60+NRG_GTL_E!W60+NRG_CPP_E!W60+NRG_NSP_E!W60</f>
        <v>0</v>
      </c>
      <c r="X60" s="10">
        <f>NRG_EHG_E!X60+NRG_CM_E!X60+NRG_OIL_NG_E!X60+NRG_PF_E!X60+NRG_CO_E!X60+NRG_BKBPB_E!X60+NRG_GW_E!X60+NRG_BF_E!X60+NRG_PR_E!X60+NRG_NI_E!X60+NRG_CL_E!X60+NRG_LNG_E!X60+NRG_BIOG_E!X60+NRG_GTL_E!X60+NRG_CPP_E!X60+NRG_NSP_E!X60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NRG_EHG_E!C61+NRG_CM_E!C61+NRG_OIL_NG_E!C61+NRG_PF_E!C61+NRG_CO_E!C61+NRG_BKBPB_E!C61+NRG_GW_E!C61+NRG_BF_E!C61+NRG_PR_E!C61+NRG_NI_E!C61+NRG_CL_E!C61+NRG_LNG_E!C61+NRG_BIOG_E!C61+NRG_GTL_E!C61+NRG_CPP_E!C61+NRG_NSP_E!C61</f>
        <v>0</v>
      </c>
      <c r="D61" s="10">
        <f>NRG_EHG_E!D61+NRG_CM_E!D61+NRG_OIL_NG_E!D61+NRG_PF_E!D61+NRG_CO_E!D61+NRG_BKBPB_E!D61+NRG_GW_E!D61+NRG_BF_E!D61+NRG_PR_E!D61+NRG_NI_E!D61+NRG_CL_E!D61+NRG_LNG_E!D61+NRG_BIOG_E!D61+NRG_GTL_E!D61+NRG_CPP_E!D61+NRG_NSP_E!D61</f>
        <v>0</v>
      </c>
      <c r="E61" s="10">
        <f>NRG_EHG_E!E61+NRG_CM_E!E61+NRG_OIL_NG_E!E61+NRG_PF_E!E61+NRG_CO_E!E61+NRG_BKBPB_E!E61+NRG_GW_E!E61+NRG_BF_E!E61+NRG_PR_E!E61+NRG_NI_E!E61+NRG_CL_E!E61+NRG_LNG_E!E61+NRG_BIOG_E!E61+NRG_GTL_E!E61+NRG_CPP_E!E61+NRG_NSP_E!E61</f>
        <v>0</v>
      </c>
      <c r="F61" s="10">
        <f>NRG_EHG_E!F61+NRG_CM_E!F61+NRG_OIL_NG_E!F61+NRG_PF_E!F61+NRG_CO_E!F61+NRG_BKBPB_E!F61+NRG_GW_E!F61+NRG_BF_E!F61+NRG_PR_E!F61+NRG_NI_E!F61+NRG_CL_E!F61+NRG_LNG_E!F61+NRG_BIOG_E!F61+NRG_GTL_E!F61+NRG_CPP_E!F61+NRG_NSP_E!F61</f>
        <v>0</v>
      </c>
      <c r="G61" s="10">
        <f>NRG_EHG_E!G61+NRG_CM_E!G61+NRG_OIL_NG_E!G61+NRG_PF_E!G61+NRG_CO_E!G61+NRG_BKBPB_E!G61+NRG_GW_E!G61+NRG_BF_E!G61+NRG_PR_E!G61+NRG_NI_E!G61+NRG_CL_E!G61+NRG_LNG_E!G61+NRG_BIOG_E!G61+NRG_GTL_E!G61+NRG_CPP_E!G61+NRG_NSP_E!G61</f>
        <v>0</v>
      </c>
      <c r="H61" s="10">
        <f>NRG_EHG_E!H61+NRG_CM_E!H61+NRG_OIL_NG_E!H61+NRG_PF_E!H61+NRG_CO_E!H61+NRG_BKBPB_E!H61+NRG_GW_E!H61+NRG_BF_E!H61+NRG_PR_E!H61+NRG_NI_E!H61+NRG_CL_E!H61+NRG_LNG_E!H61+NRG_BIOG_E!H61+NRG_GTL_E!H61+NRG_CPP_E!H61+NRG_NSP_E!H61</f>
        <v>0</v>
      </c>
      <c r="I61" s="10">
        <f>NRG_EHG_E!I61+NRG_CM_E!I61+NRG_OIL_NG_E!I61+NRG_PF_E!I61+NRG_CO_E!I61+NRG_BKBPB_E!I61+NRG_GW_E!I61+NRG_BF_E!I61+NRG_PR_E!I61+NRG_NI_E!I61+NRG_CL_E!I61+NRG_LNG_E!I61+NRG_BIOG_E!I61+NRG_GTL_E!I61+NRG_CPP_E!I61+NRG_NSP_E!I61</f>
        <v>0</v>
      </c>
      <c r="J61" s="10">
        <f>NRG_EHG_E!J61+NRG_CM_E!J61+NRG_OIL_NG_E!J61+NRG_PF_E!J61+NRG_CO_E!J61+NRG_BKBPB_E!J61+NRG_GW_E!J61+NRG_BF_E!J61+NRG_PR_E!J61+NRG_NI_E!J61+NRG_CL_E!J61+NRG_LNG_E!J61+NRG_BIOG_E!J61+NRG_GTL_E!J61+NRG_CPP_E!J61+NRG_NSP_E!J61</f>
        <v>0</v>
      </c>
      <c r="K61" s="10">
        <f>NRG_EHG_E!K61+NRG_CM_E!K61+NRG_OIL_NG_E!K61+NRG_PF_E!K61+NRG_CO_E!K61+NRG_BKBPB_E!K61+NRG_GW_E!K61+NRG_BF_E!K61+NRG_PR_E!K61+NRG_NI_E!K61+NRG_CL_E!K61+NRG_LNG_E!K61+NRG_BIOG_E!K61+NRG_GTL_E!K61+NRG_CPP_E!K61+NRG_NSP_E!K61</f>
        <v>0</v>
      </c>
      <c r="L61" s="10">
        <f>NRG_EHG_E!L61+NRG_CM_E!L61+NRG_OIL_NG_E!L61+NRG_PF_E!L61+NRG_CO_E!L61+NRG_BKBPB_E!L61+NRG_GW_E!L61+NRG_BF_E!L61+NRG_PR_E!L61+NRG_NI_E!L61+NRG_CL_E!L61+NRG_LNG_E!L61+NRG_BIOG_E!L61+NRG_GTL_E!L61+NRG_CPP_E!L61+NRG_NSP_E!L61</f>
        <v>0</v>
      </c>
      <c r="M61" s="10">
        <f>NRG_EHG_E!M61+NRG_CM_E!M61+NRG_OIL_NG_E!M61+NRG_PF_E!M61+NRG_CO_E!M61+NRG_BKBPB_E!M61+NRG_GW_E!M61+NRG_BF_E!M61+NRG_PR_E!M61+NRG_NI_E!M61+NRG_CL_E!M61+NRG_LNG_E!M61+NRG_BIOG_E!M61+NRG_GTL_E!M61+NRG_CPP_E!M61+NRG_NSP_E!M61</f>
        <v>0</v>
      </c>
      <c r="N61" s="10">
        <f>NRG_EHG_E!N61+NRG_CM_E!N61+NRG_OIL_NG_E!N61+NRG_PF_E!N61+NRG_CO_E!N61+NRG_BKBPB_E!N61+NRG_GW_E!N61+NRG_BF_E!N61+NRG_PR_E!N61+NRG_NI_E!N61+NRG_CL_E!N61+NRG_LNG_E!N61+NRG_BIOG_E!N61+NRG_GTL_E!N61+NRG_CPP_E!N61+NRG_NSP_E!N61</f>
        <v>0</v>
      </c>
      <c r="O61" s="10">
        <f>NRG_EHG_E!O61+NRG_CM_E!O61+NRG_OIL_NG_E!O61+NRG_PF_E!O61+NRG_CO_E!O61+NRG_BKBPB_E!O61+NRG_GW_E!O61+NRG_BF_E!O61+NRG_PR_E!O61+NRG_NI_E!O61+NRG_CL_E!O61+NRG_LNG_E!O61+NRG_BIOG_E!O61+NRG_GTL_E!O61+NRG_CPP_E!O61+NRG_NSP_E!O61</f>
        <v>0</v>
      </c>
      <c r="P61" s="10">
        <f>NRG_EHG_E!P61+NRG_CM_E!P61+NRG_OIL_NG_E!P61+NRG_PF_E!P61+NRG_CO_E!P61+NRG_BKBPB_E!P61+NRG_GW_E!P61+NRG_BF_E!P61+NRG_PR_E!P61+NRG_NI_E!P61+NRG_CL_E!P61+NRG_LNG_E!P61+NRG_BIOG_E!P61+NRG_GTL_E!P61+NRG_CPP_E!P61+NRG_NSP_E!P61</f>
        <v>0</v>
      </c>
      <c r="Q61" s="10">
        <f>NRG_EHG_E!Q61+NRG_CM_E!Q61+NRG_OIL_NG_E!Q61+NRG_PF_E!Q61+NRG_CO_E!Q61+NRG_BKBPB_E!Q61+NRG_GW_E!Q61+NRG_BF_E!Q61+NRG_PR_E!Q61+NRG_NI_E!Q61+NRG_CL_E!Q61+NRG_LNG_E!Q61+NRG_BIOG_E!Q61+NRG_GTL_E!Q61+NRG_CPP_E!Q61+NRG_NSP_E!Q61</f>
        <v>0</v>
      </c>
      <c r="R61" s="10">
        <f>NRG_EHG_E!R61+NRG_CM_E!R61+NRG_OIL_NG_E!R61+NRG_PF_E!R61+NRG_CO_E!R61+NRG_BKBPB_E!R61+NRG_GW_E!R61+NRG_BF_E!R61+NRG_PR_E!R61+NRG_NI_E!R61+NRG_CL_E!R61+NRG_LNG_E!R61+NRG_BIOG_E!R61+NRG_GTL_E!R61+NRG_CPP_E!R61+NRG_NSP_E!R61</f>
        <v>0</v>
      </c>
      <c r="S61" s="10">
        <f>NRG_EHG_E!S61+NRG_CM_E!S61+NRG_OIL_NG_E!S61+NRG_PF_E!S61+NRG_CO_E!S61+NRG_BKBPB_E!S61+NRG_GW_E!S61+NRG_BF_E!S61+NRG_PR_E!S61+NRG_NI_E!S61+NRG_CL_E!S61+NRG_LNG_E!S61+NRG_BIOG_E!S61+NRG_GTL_E!S61+NRG_CPP_E!S61+NRG_NSP_E!S61</f>
        <v>0</v>
      </c>
      <c r="T61" s="10">
        <f>NRG_EHG_E!T61+NRG_CM_E!T61+NRG_OIL_NG_E!T61+NRG_PF_E!T61+NRG_CO_E!T61+NRG_BKBPB_E!T61+NRG_GW_E!T61+NRG_BF_E!T61+NRG_PR_E!T61+NRG_NI_E!T61+NRG_CL_E!T61+NRG_LNG_E!T61+NRG_BIOG_E!T61+NRG_GTL_E!T61+NRG_CPP_E!T61+NRG_NSP_E!T61</f>
        <v>0</v>
      </c>
      <c r="U61" s="10">
        <f>NRG_EHG_E!U61+NRG_CM_E!U61+NRG_OIL_NG_E!U61+NRG_PF_E!U61+NRG_CO_E!U61+NRG_BKBPB_E!U61+NRG_GW_E!U61+NRG_BF_E!U61+NRG_PR_E!U61+NRG_NI_E!U61+NRG_CL_E!U61+NRG_LNG_E!U61+NRG_BIOG_E!U61+NRG_GTL_E!U61+NRG_CPP_E!U61+NRG_NSP_E!U61</f>
        <v>0</v>
      </c>
      <c r="V61" s="10">
        <f>NRG_EHG_E!V61+NRG_CM_E!V61+NRG_OIL_NG_E!V61+NRG_PF_E!V61+NRG_CO_E!V61+NRG_BKBPB_E!V61+NRG_GW_E!V61+NRG_BF_E!V61+NRG_PR_E!V61+NRG_NI_E!V61+NRG_CL_E!V61+NRG_LNG_E!V61+NRG_BIOG_E!V61+NRG_GTL_E!V61+NRG_CPP_E!V61+NRG_NSP_E!V61</f>
        <v>0</v>
      </c>
      <c r="W61" s="10">
        <f>NRG_EHG_E!W61+NRG_CM_E!W61+NRG_OIL_NG_E!W61+NRG_PF_E!W61+NRG_CO_E!W61+NRG_BKBPB_E!W61+NRG_GW_E!W61+NRG_BF_E!W61+NRG_PR_E!W61+NRG_NI_E!W61+NRG_CL_E!W61+NRG_LNG_E!W61+NRG_BIOG_E!W61+NRG_GTL_E!W61+NRG_CPP_E!W61+NRG_NSP_E!W61</f>
        <v>0</v>
      </c>
      <c r="X61" s="10">
        <f>NRG_EHG_E!X61+NRG_CM_E!X61+NRG_OIL_NG_E!X61+NRG_PF_E!X61+NRG_CO_E!X61+NRG_BKBPB_E!X61+NRG_GW_E!X61+NRG_BF_E!X61+NRG_PR_E!X61+NRG_NI_E!X61+NRG_CL_E!X61+NRG_LNG_E!X61+NRG_BIOG_E!X61+NRG_GTL_E!X61+NRG_CPP_E!X61+NRG_NSP_E!X61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NRG_EHG_E!C62+NRG_CM_E!C62+NRG_OIL_NG_E!C62+NRG_PF_E!C62+NRG_CO_E!C62+NRG_BKBPB_E!C62+NRG_GW_E!C62+NRG_BF_E!C62+NRG_PR_E!C62+NRG_NI_E!C62+NRG_CL_E!C62+NRG_LNG_E!C62+NRG_BIOG_E!C62+NRG_GTL_E!C62+NRG_CPP_E!C62+NRG_NSP_E!C62</f>
        <v>0</v>
      </c>
      <c r="D62" s="10">
        <f>NRG_EHG_E!D62+NRG_CM_E!D62+NRG_OIL_NG_E!D62+NRG_PF_E!D62+NRG_CO_E!D62+NRG_BKBPB_E!D62+NRG_GW_E!D62+NRG_BF_E!D62+NRG_PR_E!D62+NRG_NI_E!D62+NRG_CL_E!D62+NRG_LNG_E!D62+NRG_BIOG_E!D62+NRG_GTL_E!D62+NRG_CPP_E!D62+NRG_NSP_E!D62</f>
        <v>0</v>
      </c>
      <c r="E62" s="10">
        <f>NRG_EHG_E!E62+NRG_CM_E!E62+NRG_OIL_NG_E!E62+NRG_PF_E!E62+NRG_CO_E!E62+NRG_BKBPB_E!E62+NRG_GW_E!E62+NRG_BF_E!E62+NRG_PR_E!E62+NRG_NI_E!E62+NRG_CL_E!E62+NRG_LNG_E!E62+NRG_BIOG_E!E62+NRG_GTL_E!E62+NRG_CPP_E!E62+NRG_NSP_E!E62</f>
        <v>0</v>
      </c>
      <c r="F62" s="10">
        <f>NRG_EHG_E!F62+NRG_CM_E!F62+NRG_OIL_NG_E!F62+NRG_PF_E!F62+NRG_CO_E!F62+NRG_BKBPB_E!F62+NRG_GW_E!F62+NRG_BF_E!F62+NRG_PR_E!F62+NRG_NI_E!F62+NRG_CL_E!F62+NRG_LNG_E!F62+NRG_BIOG_E!F62+NRG_GTL_E!F62+NRG_CPP_E!F62+NRG_NSP_E!F62</f>
        <v>0</v>
      </c>
      <c r="G62" s="10">
        <f>NRG_EHG_E!G62+NRG_CM_E!G62+NRG_OIL_NG_E!G62+NRG_PF_E!G62+NRG_CO_E!G62+NRG_BKBPB_E!G62+NRG_GW_E!G62+NRG_BF_E!G62+NRG_PR_E!G62+NRG_NI_E!G62+NRG_CL_E!G62+NRG_LNG_E!G62+NRG_BIOG_E!G62+NRG_GTL_E!G62+NRG_CPP_E!G62+NRG_NSP_E!G62</f>
        <v>0</v>
      </c>
      <c r="H62" s="10">
        <f>NRG_EHG_E!H62+NRG_CM_E!H62+NRG_OIL_NG_E!H62+NRG_PF_E!H62+NRG_CO_E!H62+NRG_BKBPB_E!H62+NRG_GW_E!H62+NRG_BF_E!H62+NRG_PR_E!H62+NRG_NI_E!H62+NRG_CL_E!H62+NRG_LNG_E!H62+NRG_BIOG_E!H62+NRG_GTL_E!H62+NRG_CPP_E!H62+NRG_NSP_E!H62</f>
        <v>0</v>
      </c>
      <c r="I62" s="10">
        <f>NRG_EHG_E!I62+NRG_CM_E!I62+NRG_OIL_NG_E!I62+NRG_PF_E!I62+NRG_CO_E!I62+NRG_BKBPB_E!I62+NRG_GW_E!I62+NRG_BF_E!I62+NRG_PR_E!I62+NRG_NI_E!I62+NRG_CL_E!I62+NRG_LNG_E!I62+NRG_BIOG_E!I62+NRG_GTL_E!I62+NRG_CPP_E!I62+NRG_NSP_E!I62</f>
        <v>0</v>
      </c>
      <c r="J62" s="10">
        <f>NRG_EHG_E!J62+NRG_CM_E!J62+NRG_OIL_NG_E!J62+NRG_PF_E!J62+NRG_CO_E!J62+NRG_BKBPB_E!J62+NRG_GW_E!J62+NRG_BF_E!J62+NRG_PR_E!J62+NRG_NI_E!J62+NRG_CL_E!J62+NRG_LNG_E!J62+NRG_BIOG_E!J62+NRG_GTL_E!J62+NRG_CPP_E!J62+NRG_NSP_E!J62</f>
        <v>0</v>
      </c>
      <c r="K62" s="10">
        <f>NRG_EHG_E!K62+NRG_CM_E!K62+NRG_OIL_NG_E!K62+NRG_PF_E!K62+NRG_CO_E!K62+NRG_BKBPB_E!K62+NRG_GW_E!K62+NRG_BF_E!K62+NRG_PR_E!K62+NRG_NI_E!K62+NRG_CL_E!K62+NRG_LNG_E!K62+NRG_BIOG_E!K62+NRG_GTL_E!K62+NRG_CPP_E!K62+NRG_NSP_E!K62</f>
        <v>0</v>
      </c>
      <c r="L62" s="10">
        <f>NRG_EHG_E!L62+NRG_CM_E!L62+NRG_OIL_NG_E!L62+NRG_PF_E!L62+NRG_CO_E!L62+NRG_BKBPB_E!L62+NRG_GW_E!L62+NRG_BF_E!L62+NRG_PR_E!L62+NRG_NI_E!L62+NRG_CL_E!L62+NRG_LNG_E!L62+NRG_BIOG_E!L62+NRG_GTL_E!L62+NRG_CPP_E!L62+NRG_NSP_E!L62</f>
        <v>0</v>
      </c>
      <c r="M62" s="10">
        <f>NRG_EHG_E!M62+NRG_CM_E!M62+NRG_OIL_NG_E!M62+NRG_PF_E!M62+NRG_CO_E!M62+NRG_BKBPB_E!M62+NRG_GW_E!M62+NRG_BF_E!M62+NRG_PR_E!M62+NRG_NI_E!M62+NRG_CL_E!M62+NRG_LNG_E!M62+NRG_BIOG_E!M62+NRG_GTL_E!M62+NRG_CPP_E!M62+NRG_NSP_E!M62</f>
        <v>0</v>
      </c>
      <c r="N62" s="10">
        <f>NRG_EHG_E!N62+NRG_CM_E!N62+NRG_OIL_NG_E!N62+NRG_PF_E!N62+NRG_CO_E!N62+NRG_BKBPB_E!N62+NRG_GW_E!N62+NRG_BF_E!N62+NRG_PR_E!N62+NRG_NI_E!N62+NRG_CL_E!N62+NRG_LNG_E!N62+NRG_BIOG_E!N62+NRG_GTL_E!N62+NRG_CPP_E!N62+NRG_NSP_E!N62</f>
        <v>0</v>
      </c>
      <c r="O62" s="10">
        <f>NRG_EHG_E!O62+NRG_CM_E!O62+NRG_OIL_NG_E!O62+NRG_PF_E!O62+NRG_CO_E!O62+NRG_BKBPB_E!O62+NRG_GW_E!O62+NRG_BF_E!O62+NRG_PR_E!O62+NRG_NI_E!O62+NRG_CL_E!O62+NRG_LNG_E!O62+NRG_BIOG_E!O62+NRG_GTL_E!O62+NRG_CPP_E!O62+NRG_NSP_E!O62</f>
        <v>0</v>
      </c>
      <c r="P62" s="10">
        <f>NRG_EHG_E!P62+NRG_CM_E!P62+NRG_OIL_NG_E!P62+NRG_PF_E!P62+NRG_CO_E!P62+NRG_BKBPB_E!P62+NRG_GW_E!P62+NRG_BF_E!P62+NRG_PR_E!P62+NRG_NI_E!P62+NRG_CL_E!P62+NRG_LNG_E!P62+NRG_BIOG_E!P62+NRG_GTL_E!P62+NRG_CPP_E!P62+NRG_NSP_E!P62</f>
        <v>0</v>
      </c>
      <c r="Q62" s="10">
        <f>NRG_EHG_E!Q62+NRG_CM_E!Q62+NRG_OIL_NG_E!Q62+NRG_PF_E!Q62+NRG_CO_E!Q62+NRG_BKBPB_E!Q62+NRG_GW_E!Q62+NRG_BF_E!Q62+NRG_PR_E!Q62+NRG_NI_E!Q62+NRG_CL_E!Q62+NRG_LNG_E!Q62+NRG_BIOG_E!Q62+NRG_GTL_E!Q62+NRG_CPP_E!Q62+NRG_NSP_E!Q62</f>
        <v>0</v>
      </c>
      <c r="R62" s="10">
        <f>NRG_EHG_E!R62+NRG_CM_E!R62+NRG_OIL_NG_E!R62+NRG_PF_E!R62+NRG_CO_E!R62+NRG_BKBPB_E!R62+NRG_GW_E!R62+NRG_BF_E!R62+NRG_PR_E!R62+NRG_NI_E!R62+NRG_CL_E!R62+NRG_LNG_E!R62+NRG_BIOG_E!R62+NRG_GTL_E!R62+NRG_CPP_E!R62+NRG_NSP_E!R62</f>
        <v>0</v>
      </c>
      <c r="S62" s="10">
        <f>NRG_EHG_E!S62+NRG_CM_E!S62+NRG_OIL_NG_E!S62+NRG_PF_E!S62+NRG_CO_E!S62+NRG_BKBPB_E!S62+NRG_GW_E!S62+NRG_BF_E!S62+NRG_PR_E!S62+NRG_NI_E!S62+NRG_CL_E!S62+NRG_LNG_E!S62+NRG_BIOG_E!S62+NRG_GTL_E!S62+NRG_CPP_E!S62+NRG_NSP_E!S62</f>
        <v>0</v>
      </c>
      <c r="T62" s="10">
        <f>NRG_EHG_E!T62+NRG_CM_E!T62+NRG_OIL_NG_E!T62+NRG_PF_E!T62+NRG_CO_E!T62+NRG_BKBPB_E!T62+NRG_GW_E!T62+NRG_BF_E!T62+NRG_PR_E!T62+NRG_NI_E!T62+NRG_CL_E!T62+NRG_LNG_E!T62+NRG_BIOG_E!T62+NRG_GTL_E!T62+NRG_CPP_E!T62+NRG_NSP_E!T62</f>
        <v>0</v>
      </c>
      <c r="U62" s="10">
        <f>NRG_EHG_E!U62+NRG_CM_E!U62+NRG_OIL_NG_E!U62+NRG_PF_E!U62+NRG_CO_E!U62+NRG_BKBPB_E!U62+NRG_GW_E!U62+NRG_BF_E!U62+NRG_PR_E!U62+NRG_NI_E!U62+NRG_CL_E!U62+NRG_LNG_E!U62+NRG_BIOG_E!U62+NRG_GTL_E!U62+NRG_CPP_E!U62+NRG_NSP_E!U62</f>
        <v>0</v>
      </c>
      <c r="V62" s="10">
        <f>NRG_EHG_E!V62+NRG_CM_E!V62+NRG_OIL_NG_E!V62+NRG_PF_E!V62+NRG_CO_E!V62+NRG_BKBPB_E!V62+NRG_GW_E!V62+NRG_BF_E!V62+NRG_PR_E!V62+NRG_NI_E!V62+NRG_CL_E!V62+NRG_LNG_E!V62+NRG_BIOG_E!V62+NRG_GTL_E!V62+NRG_CPP_E!V62+NRG_NSP_E!V62</f>
        <v>0</v>
      </c>
      <c r="W62" s="10">
        <f>NRG_EHG_E!W62+NRG_CM_E!W62+NRG_OIL_NG_E!W62+NRG_PF_E!W62+NRG_CO_E!W62+NRG_BKBPB_E!W62+NRG_GW_E!W62+NRG_BF_E!W62+NRG_PR_E!W62+NRG_NI_E!W62+NRG_CL_E!W62+NRG_LNG_E!W62+NRG_BIOG_E!W62+NRG_GTL_E!W62+NRG_CPP_E!W62+NRG_NSP_E!W62</f>
        <v>0</v>
      </c>
      <c r="X62" s="10">
        <f>NRG_EHG_E!X62+NRG_CM_E!X62+NRG_OIL_NG_E!X62+NRG_PF_E!X62+NRG_CO_E!X62+NRG_BKBPB_E!X62+NRG_GW_E!X62+NRG_BF_E!X62+NRG_PR_E!X62+NRG_NI_E!X62+NRG_CL_E!X62+NRG_LNG_E!X62+NRG_BIOG_E!X62+NRG_GTL_E!X62+NRG_CPP_E!X62+NRG_NSP_E!X62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NRG_EHG_E!C63+NRG_CM_E!C63+NRG_OIL_NG_E!C63+NRG_PF_E!C63+NRG_CO_E!C63+NRG_BKBPB_E!C63+NRG_GW_E!C63+NRG_BF_E!C63+NRG_PR_E!C63+NRG_NI_E!C63+NRG_CL_E!C63+NRG_LNG_E!C63+NRG_BIOG_E!C63+NRG_GTL_E!C63+NRG_CPP_E!C63+NRG_NSP_E!C63</f>
        <v>0</v>
      </c>
      <c r="D63" s="10">
        <f>NRG_EHG_E!D63+NRG_CM_E!D63+NRG_OIL_NG_E!D63+NRG_PF_E!D63+NRG_CO_E!D63+NRG_BKBPB_E!D63+NRG_GW_E!D63+NRG_BF_E!D63+NRG_PR_E!D63+NRG_NI_E!D63+NRG_CL_E!D63+NRG_LNG_E!D63+NRG_BIOG_E!D63+NRG_GTL_E!D63+NRG_CPP_E!D63+NRG_NSP_E!D63</f>
        <v>0</v>
      </c>
      <c r="E63" s="10">
        <f>NRG_EHG_E!E63+NRG_CM_E!E63+NRG_OIL_NG_E!E63+NRG_PF_E!E63+NRG_CO_E!E63+NRG_BKBPB_E!E63+NRG_GW_E!E63+NRG_BF_E!E63+NRG_PR_E!E63+NRG_NI_E!E63+NRG_CL_E!E63+NRG_LNG_E!E63+NRG_BIOG_E!E63+NRG_GTL_E!E63+NRG_CPP_E!E63+NRG_NSP_E!E63</f>
        <v>0</v>
      </c>
      <c r="F63" s="10">
        <f>NRG_EHG_E!F63+NRG_CM_E!F63+NRG_OIL_NG_E!F63+NRG_PF_E!F63+NRG_CO_E!F63+NRG_BKBPB_E!F63+NRG_GW_E!F63+NRG_BF_E!F63+NRG_PR_E!F63+NRG_NI_E!F63+NRG_CL_E!F63+NRG_LNG_E!F63+NRG_BIOG_E!F63+NRG_GTL_E!F63+NRG_CPP_E!F63+NRG_NSP_E!F63</f>
        <v>0</v>
      </c>
      <c r="G63" s="10">
        <f>NRG_EHG_E!G63+NRG_CM_E!G63+NRG_OIL_NG_E!G63+NRG_PF_E!G63+NRG_CO_E!G63+NRG_BKBPB_E!G63+NRG_GW_E!G63+NRG_BF_E!G63+NRG_PR_E!G63+NRG_NI_E!G63+NRG_CL_E!G63+NRG_LNG_E!G63+NRG_BIOG_E!G63+NRG_GTL_E!G63+NRG_CPP_E!G63+NRG_NSP_E!G63</f>
        <v>0</v>
      </c>
      <c r="H63" s="10">
        <f>NRG_EHG_E!H63+NRG_CM_E!H63+NRG_OIL_NG_E!H63+NRG_PF_E!H63+NRG_CO_E!H63+NRG_BKBPB_E!H63+NRG_GW_E!H63+NRG_BF_E!H63+NRG_PR_E!H63+NRG_NI_E!H63+NRG_CL_E!H63+NRG_LNG_E!H63+NRG_BIOG_E!H63+NRG_GTL_E!H63+NRG_CPP_E!H63+NRG_NSP_E!H63</f>
        <v>0</v>
      </c>
      <c r="I63" s="10">
        <f>NRG_EHG_E!I63+NRG_CM_E!I63+NRG_OIL_NG_E!I63+NRG_PF_E!I63+NRG_CO_E!I63+NRG_BKBPB_E!I63+NRG_GW_E!I63+NRG_BF_E!I63+NRG_PR_E!I63+NRG_NI_E!I63+NRG_CL_E!I63+NRG_LNG_E!I63+NRG_BIOG_E!I63+NRG_GTL_E!I63+NRG_CPP_E!I63+NRG_NSP_E!I63</f>
        <v>0</v>
      </c>
      <c r="J63" s="10">
        <f>NRG_EHG_E!J63+NRG_CM_E!J63+NRG_OIL_NG_E!J63+NRG_PF_E!J63+NRG_CO_E!J63+NRG_BKBPB_E!J63+NRG_GW_E!J63+NRG_BF_E!J63+NRG_PR_E!J63+NRG_NI_E!J63+NRG_CL_E!J63+NRG_LNG_E!J63+NRG_BIOG_E!J63+NRG_GTL_E!J63+NRG_CPP_E!J63+NRG_NSP_E!J63</f>
        <v>0</v>
      </c>
      <c r="K63" s="10">
        <f>NRG_EHG_E!K63+NRG_CM_E!K63+NRG_OIL_NG_E!K63+NRG_PF_E!K63+NRG_CO_E!K63+NRG_BKBPB_E!K63+NRG_GW_E!K63+NRG_BF_E!K63+NRG_PR_E!K63+NRG_NI_E!K63+NRG_CL_E!K63+NRG_LNG_E!K63+NRG_BIOG_E!K63+NRG_GTL_E!K63+NRG_CPP_E!K63+NRG_NSP_E!K63</f>
        <v>0</v>
      </c>
      <c r="L63" s="10">
        <f>NRG_EHG_E!L63+NRG_CM_E!L63+NRG_OIL_NG_E!L63+NRG_PF_E!L63+NRG_CO_E!L63+NRG_BKBPB_E!L63+NRG_GW_E!L63+NRG_BF_E!L63+NRG_PR_E!L63+NRG_NI_E!L63+NRG_CL_E!L63+NRG_LNG_E!L63+NRG_BIOG_E!L63+NRG_GTL_E!L63+NRG_CPP_E!L63+NRG_NSP_E!L63</f>
        <v>0</v>
      </c>
      <c r="M63" s="10">
        <f>NRG_EHG_E!M63+NRG_CM_E!M63+NRG_OIL_NG_E!M63+NRG_PF_E!M63+NRG_CO_E!M63+NRG_BKBPB_E!M63+NRG_GW_E!M63+NRG_BF_E!M63+NRG_PR_E!M63+NRG_NI_E!M63+NRG_CL_E!M63+NRG_LNG_E!M63+NRG_BIOG_E!M63+NRG_GTL_E!M63+NRG_CPP_E!M63+NRG_NSP_E!M63</f>
        <v>0</v>
      </c>
      <c r="N63" s="10">
        <f>NRG_EHG_E!N63+NRG_CM_E!N63+NRG_OIL_NG_E!N63+NRG_PF_E!N63+NRG_CO_E!N63+NRG_BKBPB_E!N63+NRG_GW_E!N63+NRG_BF_E!N63+NRG_PR_E!N63+NRG_NI_E!N63+NRG_CL_E!N63+NRG_LNG_E!N63+NRG_BIOG_E!N63+NRG_GTL_E!N63+NRG_CPP_E!N63+NRG_NSP_E!N63</f>
        <v>0</v>
      </c>
      <c r="O63" s="10">
        <f>NRG_EHG_E!O63+NRG_CM_E!O63+NRG_OIL_NG_E!O63+NRG_PF_E!O63+NRG_CO_E!O63+NRG_BKBPB_E!O63+NRG_GW_E!O63+NRG_BF_E!O63+NRG_PR_E!O63+NRG_NI_E!O63+NRG_CL_E!O63+NRG_LNG_E!O63+NRG_BIOG_E!O63+NRG_GTL_E!O63+NRG_CPP_E!O63+NRG_NSP_E!O63</f>
        <v>0</v>
      </c>
      <c r="P63" s="10">
        <f>NRG_EHG_E!P63+NRG_CM_E!P63+NRG_OIL_NG_E!P63+NRG_PF_E!P63+NRG_CO_E!P63+NRG_BKBPB_E!P63+NRG_GW_E!P63+NRG_BF_E!P63+NRG_PR_E!P63+NRG_NI_E!P63+NRG_CL_E!P63+NRG_LNG_E!P63+NRG_BIOG_E!P63+NRG_GTL_E!P63+NRG_CPP_E!P63+NRG_NSP_E!P63</f>
        <v>0</v>
      </c>
      <c r="Q63" s="10">
        <f>NRG_EHG_E!Q63+NRG_CM_E!Q63+NRG_OIL_NG_E!Q63+NRG_PF_E!Q63+NRG_CO_E!Q63+NRG_BKBPB_E!Q63+NRG_GW_E!Q63+NRG_BF_E!Q63+NRG_PR_E!Q63+NRG_NI_E!Q63+NRG_CL_E!Q63+NRG_LNG_E!Q63+NRG_BIOG_E!Q63+NRG_GTL_E!Q63+NRG_CPP_E!Q63+NRG_NSP_E!Q63</f>
        <v>0</v>
      </c>
      <c r="R63" s="10">
        <f>NRG_EHG_E!R63+NRG_CM_E!R63+NRG_OIL_NG_E!R63+NRG_PF_E!R63+NRG_CO_E!R63+NRG_BKBPB_E!R63+NRG_GW_E!R63+NRG_BF_E!R63+NRG_PR_E!R63+NRG_NI_E!R63+NRG_CL_E!R63+NRG_LNG_E!R63+NRG_BIOG_E!R63+NRG_GTL_E!R63+NRG_CPP_E!R63+NRG_NSP_E!R63</f>
        <v>0</v>
      </c>
      <c r="S63" s="10">
        <f>NRG_EHG_E!S63+NRG_CM_E!S63+NRG_OIL_NG_E!S63+NRG_PF_E!S63+NRG_CO_E!S63+NRG_BKBPB_E!S63+NRG_GW_E!S63+NRG_BF_E!S63+NRG_PR_E!S63+NRG_NI_E!S63+NRG_CL_E!S63+NRG_LNG_E!S63+NRG_BIOG_E!S63+NRG_GTL_E!S63+NRG_CPP_E!S63+NRG_NSP_E!S63</f>
        <v>0</v>
      </c>
      <c r="T63" s="10">
        <f>NRG_EHG_E!T63+NRG_CM_E!T63+NRG_OIL_NG_E!T63+NRG_PF_E!T63+NRG_CO_E!T63+NRG_BKBPB_E!T63+NRG_GW_E!T63+NRG_BF_E!T63+NRG_PR_E!T63+NRG_NI_E!T63+NRG_CL_E!T63+NRG_LNG_E!T63+NRG_BIOG_E!T63+NRG_GTL_E!T63+NRG_CPP_E!T63+NRG_NSP_E!T63</f>
        <v>0</v>
      </c>
      <c r="U63" s="10">
        <f>NRG_EHG_E!U63+NRG_CM_E!U63+NRG_OIL_NG_E!U63+NRG_PF_E!U63+NRG_CO_E!U63+NRG_BKBPB_E!U63+NRG_GW_E!U63+NRG_BF_E!U63+NRG_PR_E!U63+NRG_NI_E!U63+NRG_CL_E!U63+NRG_LNG_E!U63+NRG_BIOG_E!U63+NRG_GTL_E!U63+NRG_CPP_E!U63+NRG_NSP_E!U63</f>
        <v>0</v>
      </c>
      <c r="V63" s="10">
        <f>NRG_EHG_E!V63+NRG_CM_E!V63+NRG_OIL_NG_E!V63+NRG_PF_E!V63+NRG_CO_E!V63+NRG_BKBPB_E!V63+NRG_GW_E!V63+NRG_BF_E!V63+NRG_PR_E!V63+NRG_NI_E!V63+NRG_CL_E!V63+NRG_LNG_E!V63+NRG_BIOG_E!V63+NRG_GTL_E!V63+NRG_CPP_E!V63+NRG_NSP_E!V63</f>
        <v>0</v>
      </c>
      <c r="W63" s="10">
        <f>NRG_EHG_E!W63+NRG_CM_E!W63+NRG_OIL_NG_E!W63+NRG_PF_E!W63+NRG_CO_E!W63+NRG_BKBPB_E!W63+NRG_GW_E!W63+NRG_BF_E!W63+NRG_PR_E!W63+NRG_NI_E!W63+NRG_CL_E!W63+NRG_LNG_E!W63+NRG_BIOG_E!W63+NRG_GTL_E!W63+NRG_CPP_E!W63+NRG_NSP_E!W63</f>
        <v>0</v>
      </c>
      <c r="X63" s="10">
        <f>NRG_EHG_E!X63+NRG_CM_E!X63+NRG_OIL_NG_E!X63+NRG_PF_E!X63+NRG_CO_E!X63+NRG_BKBPB_E!X63+NRG_GW_E!X63+NRG_BF_E!X63+NRG_PR_E!X63+NRG_NI_E!X63+NRG_CL_E!X63+NRG_LNG_E!X63+NRG_BIOG_E!X63+NRG_GTL_E!X63+NRG_CPP_E!X63+NRG_NSP_E!X63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NRG_EHG_E!C64+NRG_CM_E!C64+NRG_OIL_NG_E!C64+NRG_PF_E!C64+NRG_CO_E!C64+NRG_BKBPB_E!C64+NRG_GW_E!C64+NRG_BF_E!C64+NRG_PR_E!C64+NRG_NI_E!C64+NRG_CL_E!C64+NRG_LNG_E!C64+NRG_BIOG_E!C64+NRG_GTL_E!C64+NRG_CPP_E!C64+NRG_NSP_E!C64</f>
        <v>0</v>
      </c>
      <c r="D64" s="10">
        <f>NRG_EHG_E!D64+NRG_CM_E!D64+NRG_OIL_NG_E!D64+NRG_PF_E!D64+NRG_CO_E!D64+NRG_BKBPB_E!D64+NRG_GW_E!D64+NRG_BF_E!D64+NRG_PR_E!D64+NRG_NI_E!D64+NRG_CL_E!D64+NRG_LNG_E!D64+NRG_BIOG_E!D64+NRG_GTL_E!D64+NRG_CPP_E!D64+NRG_NSP_E!D64</f>
        <v>0</v>
      </c>
      <c r="E64" s="10">
        <f>NRG_EHG_E!E64+NRG_CM_E!E64+NRG_OIL_NG_E!E64+NRG_PF_E!E64+NRG_CO_E!E64+NRG_BKBPB_E!E64+NRG_GW_E!E64+NRG_BF_E!E64+NRG_PR_E!E64+NRG_NI_E!E64+NRG_CL_E!E64+NRG_LNG_E!E64+NRG_BIOG_E!E64+NRG_GTL_E!E64+NRG_CPP_E!E64+NRG_NSP_E!E64</f>
        <v>0</v>
      </c>
      <c r="F64" s="10">
        <f>NRG_EHG_E!F64+NRG_CM_E!F64+NRG_OIL_NG_E!F64+NRG_PF_E!F64+NRG_CO_E!F64+NRG_BKBPB_E!F64+NRG_GW_E!F64+NRG_BF_E!F64+NRG_PR_E!F64+NRG_NI_E!F64+NRG_CL_E!F64+NRG_LNG_E!F64+NRG_BIOG_E!F64+NRG_GTL_E!F64+NRG_CPP_E!F64+NRG_NSP_E!F64</f>
        <v>0</v>
      </c>
      <c r="G64" s="10">
        <f>NRG_EHG_E!G64+NRG_CM_E!G64+NRG_OIL_NG_E!G64+NRG_PF_E!G64+NRG_CO_E!G64+NRG_BKBPB_E!G64+NRG_GW_E!G64+NRG_BF_E!G64+NRG_PR_E!G64+NRG_NI_E!G64+NRG_CL_E!G64+NRG_LNG_E!G64+NRG_BIOG_E!G64+NRG_GTL_E!G64+NRG_CPP_E!G64+NRG_NSP_E!G64</f>
        <v>0</v>
      </c>
      <c r="H64" s="10">
        <f>NRG_EHG_E!H64+NRG_CM_E!H64+NRG_OIL_NG_E!H64+NRG_PF_E!H64+NRG_CO_E!H64+NRG_BKBPB_E!H64+NRG_GW_E!H64+NRG_BF_E!H64+NRG_PR_E!H64+NRG_NI_E!H64+NRG_CL_E!H64+NRG_LNG_E!H64+NRG_BIOG_E!H64+NRG_GTL_E!H64+NRG_CPP_E!H64+NRG_NSP_E!H64</f>
        <v>0</v>
      </c>
      <c r="I64" s="10">
        <f>NRG_EHG_E!I64+NRG_CM_E!I64+NRG_OIL_NG_E!I64+NRG_PF_E!I64+NRG_CO_E!I64+NRG_BKBPB_E!I64+NRG_GW_E!I64+NRG_BF_E!I64+NRG_PR_E!I64+NRG_NI_E!I64+NRG_CL_E!I64+NRG_LNG_E!I64+NRG_BIOG_E!I64+NRG_GTL_E!I64+NRG_CPP_E!I64+NRG_NSP_E!I64</f>
        <v>0</v>
      </c>
      <c r="J64" s="10">
        <f>NRG_EHG_E!J64+NRG_CM_E!J64+NRG_OIL_NG_E!J64+NRG_PF_E!J64+NRG_CO_E!J64+NRG_BKBPB_E!J64+NRG_GW_E!J64+NRG_BF_E!J64+NRG_PR_E!J64+NRG_NI_E!J64+NRG_CL_E!J64+NRG_LNG_E!J64+NRG_BIOG_E!J64+NRG_GTL_E!J64+NRG_CPP_E!J64+NRG_NSP_E!J64</f>
        <v>0</v>
      </c>
      <c r="K64" s="10">
        <f>NRG_EHG_E!K64+NRG_CM_E!K64+NRG_OIL_NG_E!K64+NRG_PF_E!K64+NRG_CO_E!K64+NRG_BKBPB_E!K64+NRG_GW_E!K64+NRG_BF_E!K64+NRG_PR_E!K64+NRG_NI_E!K64+NRG_CL_E!K64+NRG_LNG_E!K64+NRG_BIOG_E!K64+NRG_GTL_E!K64+NRG_CPP_E!K64+NRG_NSP_E!K64</f>
        <v>0</v>
      </c>
      <c r="L64" s="10">
        <f>NRG_EHG_E!L64+NRG_CM_E!L64+NRG_OIL_NG_E!L64+NRG_PF_E!L64+NRG_CO_E!L64+NRG_BKBPB_E!L64+NRG_GW_E!L64+NRG_BF_E!L64+NRG_PR_E!L64+NRG_NI_E!L64+NRG_CL_E!L64+NRG_LNG_E!L64+NRG_BIOG_E!L64+NRG_GTL_E!L64+NRG_CPP_E!L64+NRG_NSP_E!L64</f>
        <v>0</v>
      </c>
      <c r="M64" s="10">
        <f>NRG_EHG_E!M64+NRG_CM_E!M64+NRG_OIL_NG_E!M64+NRG_PF_E!M64+NRG_CO_E!M64+NRG_BKBPB_E!M64+NRG_GW_E!M64+NRG_BF_E!M64+NRG_PR_E!M64+NRG_NI_E!M64+NRG_CL_E!M64+NRG_LNG_E!M64+NRG_BIOG_E!M64+NRG_GTL_E!M64+NRG_CPP_E!M64+NRG_NSP_E!M64</f>
        <v>0</v>
      </c>
      <c r="N64" s="10">
        <f>NRG_EHG_E!N64+NRG_CM_E!N64+NRG_OIL_NG_E!N64+NRG_PF_E!N64+NRG_CO_E!N64+NRG_BKBPB_E!N64+NRG_GW_E!N64+NRG_BF_E!N64+NRG_PR_E!N64+NRG_NI_E!N64+NRG_CL_E!N64+NRG_LNG_E!N64+NRG_BIOG_E!N64+NRG_GTL_E!N64+NRG_CPP_E!N64+NRG_NSP_E!N64</f>
        <v>0</v>
      </c>
      <c r="O64" s="10">
        <f>NRG_EHG_E!O64+NRG_CM_E!O64+NRG_OIL_NG_E!O64+NRG_PF_E!O64+NRG_CO_E!O64+NRG_BKBPB_E!O64+NRG_GW_E!O64+NRG_BF_E!O64+NRG_PR_E!O64+NRG_NI_E!O64+NRG_CL_E!O64+NRG_LNG_E!O64+NRG_BIOG_E!O64+NRG_GTL_E!O64+NRG_CPP_E!O64+NRG_NSP_E!O64</f>
        <v>0</v>
      </c>
      <c r="P64" s="10">
        <f>NRG_EHG_E!P64+NRG_CM_E!P64+NRG_OIL_NG_E!P64+NRG_PF_E!P64+NRG_CO_E!P64+NRG_BKBPB_E!P64+NRG_GW_E!P64+NRG_BF_E!P64+NRG_PR_E!P64+NRG_NI_E!P64+NRG_CL_E!P64+NRG_LNG_E!P64+NRG_BIOG_E!P64+NRG_GTL_E!P64+NRG_CPP_E!P64+NRG_NSP_E!P64</f>
        <v>0</v>
      </c>
      <c r="Q64" s="10">
        <f>NRG_EHG_E!Q64+NRG_CM_E!Q64+NRG_OIL_NG_E!Q64+NRG_PF_E!Q64+NRG_CO_E!Q64+NRG_BKBPB_E!Q64+NRG_GW_E!Q64+NRG_BF_E!Q64+NRG_PR_E!Q64+NRG_NI_E!Q64+NRG_CL_E!Q64+NRG_LNG_E!Q64+NRG_BIOG_E!Q64+NRG_GTL_E!Q64+NRG_CPP_E!Q64+NRG_NSP_E!Q64</f>
        <v>0</v>
      </c>
      <c r="R64" s="10">
        <f>NRG_EHG_E!R64+NRG_CM_E!R64+NRG_OIL_NG_E!R64+NRG_PF_E!R64+NRG_CO_E!R64+NRG_BKBPB_E!R64+NRG_GW_E!R64+NRG_BF_E!R64+NRG_PR_E!R64+NRG_NI_E!R64+NRG_CL_E!R64+NRG_LNG_E!R64+NRG_BIOG_E!R64+NRG_GTL_E!R64+NRG_CPP_E!R64+NRG_NSP_E!R64</f>
        <v>0</v>
      </c>
      <c r="S64" s="10">
        <f>NRG_EHG_E!S64+NRG_CM_E!S64+NRG_OIL_NG_E!S64+NRG_PF_E!S64+NRG_CO_E!S64+NRG_BKBPB_E!S64+NRG_GW_E!S64+NRG_BF_E!S64+NRG_PR_E!S64+NRG_NI_E!S64+NRG_CL_E!S64+NRG_LNG_E!S64+NRG_BIOG_E!S64+NRG_GTL_E!S64+NRG_CPP_E!S64+NRG_NSP_E!S64</f>
        <v>0</v>
      </c>
      <c r="T64" s="10">
        <f>NRG_EHG_E!T64+NRG_CM_E!T64+NRG_OIL_NG_E!T64+NRG_PF_E!T64+NRG_CO_E!T64+NRG_BKBPB_E!T64+NRG_GW_E!T64+NRG_BF_E!T64+NRG_PR_E!T64+NRG_NI_E!T64+NRG_CL_E!T64+NRG_LNG_E!T64+NRG_BIOG_E!T64+NRG_GTL_E!T64+NRG_CPP_E!T64+NRG_NSP_E!T64</f>
        <v>0</v>
      </c>
      <c r="U64" s="10">
        <f>NRG_EHG_E!U64+NRG_CM_E!U64+NRG_OIL_NG_E!U64+NRG_PF_E!U64+NRG_CO_E!U64+NRG_BKBPB_E!U64+NRG_GW_E!U64+NRG_BF_E!U64+NRG_PR_E!U64+NRG_NI_E!U64+NRG_CL_E!U64+NRG_LNG_E!U64+NRG_BIOG_E!U64+NRG_GTL_E!U64+NRG_CPP_E!U64+NRG_NSP_E!U64</f>
        <v>0</v>
      </c>
      <c r="V64" s="10">
        <f>NRG_EHG_E!V64+NRG_CM_E!V64+NRG_OIL_NG_E!V64+NRG_PF_E!V64+NRG_CO_E!V64+NRG_BKBPB_E!V64+NRG_GW_E!V64+NRG_BF_E!V64+NRG_PR_E!V64+NRG_NI_E!V64+NRG_CL_E!V64+NRG_LNG_E!V64+NRG_BIOG_E!V64+NRG_GTL_E!V64+NRG_CPP_E!V64+NRG_NSP_E!V64</f>
        <v>0</v>
      </c>
      <c r="W64" s="10">
        <f>NRG_EHG_E!W64+NRG_CM_E!W64+NRG_OIL_NG_E!W64+NRG_PF_E!W64+NRG_CO_E!W64+NRG_BKBPB_E!W64+NRG_GW_E!W64+NRG_BF_E!W64+NRG_PR_E!W64+NRG_NI_E!W64+NRG_CL_E!W64+NRG_LNG_E!W64+NRG_BIOG_E!W64+NRG_GTL_E!W64+NRG_CPP_E!W64+NRG_NSP_E!W64</f>
        <v>0</v>
      </c>
      <c r="X64" s="10">
        <f>NRG_EHG_E!X64+NRG_CM_E!X64+NRG_OIL_NG_E!X64+NRG_PF_E!X64+NRG_CO_E!X64+NRG_BKBPB_E!X64+NRG_GW_E!X64+NRG_BF_E!X64+NRG_PR_E!X64+NRG_NI_E!X64+NRG_CL_E!X64+NRG_LNG_E!X64+NRG_BIOG_E!X64+NRG_GTL_E!X64+NRG_CPP_E!X64+NRG_NSP_E!X64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NRG_EHG_E!C65+NRG_CM_E!C65+NRG_OIL_NG_E!C65+NRG_PF_E!C65+NRG_CO_E!C65+NRG_BKBPB_E!C65+NRG_GW_E!C65+NRG_BF_E!C65+NRG_PR_E!C65+NRG_NI_E!C65+NRG_CL_E!C65+NRG_LNG_E!C65+NRG_BIOG_E!C65+NRG_GTL_E!C65+NRG_CPP_E!C65+NRG_NSP_E!C65</f>
        <v>0</v>
      </c>
      <c r="D65" s="10">
        <f>NRG_EHG_E!D65+NRG_CM_E!D65+NRG_OIL_NG_E!D65+NRG_PF_E!D65+NRG_CO_E!D65+NRG_BKBPB_E!D65+NRG_GW_E!D65+NRG_BF_E!D65+NRG_PR_E!D65+NRG_NI_E!D65+NRG_CL_E!D65+NRG_LNG_E!D65+NRG_BIOG_E!D65+NRG_GTL_E!D65+NRG_CPP_E!D65+NRG_NSP_E!D65</f>
        <v>0</v>
      </c>
      <c r="E65" s="10">
        <f>NRG_EHG_E!E65+NRG_CM_E!E65+NRG_OIL_NG_E!E65+NRG_PF_E!E65+NRG_CO_E!E65+NRG_BKBPB_E!E65+NRG_GW_E!E65+NRG_BF_E!E65+NRG_PR_E!E65+NRG_NI_E!E65+NRG_CL_E!E65+NRG_LNG_E!E65+NRG_BIOG_E!E65+NRG_GTL_E!E65+NRG_CPP_E!E65+NRG_NSP_E!E65</f>
        <v>0</v>
      </c>
      <c r="F65" s="10">
        <f>NRG_EHG_E!F65+NRG_CM_E!F65+NRG_OIL_NG_E!F65+NRG_PF_E!F65+NRG_CO_E!F65+NRG_BKBPB_E!F65+NRG_GW_E!F65+NRG_BF_E!F65+NRG_PR_E!F65+NRG_NI_E!F65+NRG_CL_E!F65+NRG_LNG_E!F65+NRG_BIOG_E!F65+NRG_GTL_E!F65+NRG_CPP_E!F65+NRG_NSP_E!F65</f>
        <v>0</v>
      </c>
      <c r="G65" s="10">
        <f>NRG_EHG_E!G65+NRG_CM_E!G65+NRG_OIL_NG_E!G65+NRG_PF_E!G65+NRG_CO_E!G65+NRG_BKBPB_E!G65+NRG_GW_E!G65+NRG_BF_E!G65+NRG_PR_E!G65+NRG_NI_E!G65+NRG_CL_E!G65+NRG_LNG_E!G65+NRG_BIOG_E!G65+NRG_GTL_E!G65+NRG_CPP_E!G65+NRG_NSP_E!G65</f>
        <v>0</v>
      </c>
      <c r="H65" s="10">
        <f>NRG_EHG_E!H65+NRG_CM_E!H65+NRG_OIL_NG_E!H65+NRG_PF_E!H65+NRG_CO_E!H65+NRG_BKBPB_E!H65+NRG_GW_E!H65+NRG_BF_E!H65+NRG_PR_E!H65+NRG_NI_E!H65+NRG_CL_E!H65+NRG_LNG_E!H65+NRG_BIOG_E!H65+NRG_GTL_E!H65+NRG_CPP_E!H65+NRG_NSP_E!H65</f>
        <v>0</v>
      </c>
      <c r="I65" s="10">
        <f>NRG_EHG_E!I65+NRG_CM_E!I65+NRG_OIL_NG_E!I65+NRG_PF_E!I65+NRG_CO_E!I65+NRG_BKBPB_E!I65+NRG_GW_E!I65+NRG_BF_E!I65+NRG_PR_E!I65+NRG_NI_E!I65+NRG_CL_E!I65+NRG_LNG_E!I65+NRG_BIOG_E!I65+NRG_GTL_E!I65+NRG_CPP_E!I65+NRG_NSP_E!I65</f>
        <v>0</v>
      </c>
      <c r="J65" s="10">
        <f>NRG_EHG_E!J65+NRG_CM_E!J65+NRG_OIL_NG_E!J65+NRG_PF_E!J65+NRG_CO_E!J65+NRG_BKBPB_E!J65+NRG_GW_E!J65+NRG_BF_E!J65+NRG_PR_E!J65+NRG_NI_E!J65+NRG_CL_E!J65+NRG_LNG_E!J65+NRG_BIOG_E!J65+NRG_GTL_E!J65+NRG_CPP_E!J65+NRG_NSP_E!J65</f>
        <v>0</v>
      </c>
      <c r="K65" s="10">
        <f>NRG_EHG_E!K65+NRG_CM_E!K65+NRG_OIL_NG_E!K65+NRG_PF_E!K65+NRG_CO_E!K65+NRG_BKBPB_E!K65+NRG_GW_E!K65+NRG_BF_E!K65+NRG_PR_E!K65+NRG_NI_E!K65+NRG_CL_E!K65+NRG_LNG_E!K65+NRG_BIOG_E!K65+NRG_GTL_E!K65+NRG_CPP_E!K65+NRG_NSP_E!K65</f>
        <v>0</v>
      </c>
      <c r="L65" s="10">
        <f>NRG_EHG_E!L65+NRG_CM_E!L65+NRG_OIL_NG_E!L65+NRG_PF_E!L65+NRG_CO_E!L65+NRG_BKBPB_E!L65+NRG_GW_E!L65+NRG_BF_E!L65+NRG_PR_E!L65+NRG_NI_E!L65+NRG_CL_E!L65+NRG_LNG_E!L65+NRG_BIOG_E!L65+NRG_GTL_E!L65+NRG_CPP_E!L65+NRG_NSP_E!L65</f>
        <v>0</v>
      </c>
      <c r="M65" s="10">
        <f>NRG_EHG_E!M65+NRG_CM_E!M65+NRG_OIL_NG_E!M65+NRG_PF_E!M65+NRG_CO_E!M65+NRG_BKBPB_E!M65+NRG_GW_E!M65+NRG_BF_E!M65+NRG_PR_E!M65+NRG_NI_E!M65+NRG_CL_E!M65+NRG_LNG_E!M65+NRG_BIOG_E!M65+NRG_GTL_E!M65+NRG_CPP_E!M65+NRG_NSP_E!M65</f>
        <v>0</v>
      </c>
      <c r="N65" s="10">
        <f>NRG_EHG_E!N65+NRG_CM_E!N65+NRG_OIL_NG_E!N65+NRG_PF_E!N65+NRG_CO_E!N65+NRG_BKBPB_E!N65+NRG_GW_E!N65+NRG_BF_E!N65+NRG_PR_E!N65+NRG_NI_E!N65+NRG_CL_E!N65+NRG_LNG_E!N65+NRG_BIOG_E!N65+NRG_GTL_E!N65+NRG_CPP_E!N65+NRG_NSP_E!N65</f>
        <v>0</v>
      </c>
      <c r="O65" s="10">
        <f>NRG_EHG_E!O65+NRG_CM_E!O65+NRG_OIL_NG_E!O65+NRG_PF_E!O65+NRG_CO_E!O65+NRG_BKBPB_E!O65+NRG_GW_E!O65+NRG_BF_E!O65+NRG_PR_E!O65+NRG_NI_E!O65+NRG_CL_E!O65+NRG_LNG_E!O65+NRG_BIOG_E!O65+NRG_GTL_E!O65+NRG_CPP_E!O65+NRG_NSP_E!O65</f>
        <v>0</v>
      </c>
      <c r="P65" s="10">
        <f>NRG_EHG_E!P65+NRG_CM_E!P65+NRG_OIL_NG_E!P65+NRG_PF_E!P65+NRG_CO_E!P65+NRG_BKBPB_E!P65+NRG_GW_E!P65+NRG_BF_E!P65+NRG_PR_E!P65+NRG_NI_E!P65+NRG_CL_E!P65+NRG_LNG_E!P65+NRG_BIOG_E!P65+NRG_GTL_E!P65+NRG_CPP_E!P65+NRG_NSP_E!P65</f>
        <v>0</v>
      </c>
      <c r="Q65" s="10">
        <f>NRG_EHG_E!Q65+NRG_CM_E!Q65+NRG_OIL_NG_E!Q65+NRG_PF_E!Q65+NRG_CO_E!Q65+NRG_BKBPB_E!Q65+NRG_GW_E!Q65+NRG_BF_E!Q65+NRG_PR_E!Q65+NRG_NI_E!Q65+NRG_CL_E!Q65+NRG_LNG_E!Q65+NRG_BIOG_E!Q65+NRG_GTL_E!Q65+NRG_CPP_E!Q65+NRG_NSP_E!Q65</f>
        <v>0</v>
      </c>
      <c r="R65" s="10">
        <f>NRG_EHG_E!R65+NRG_CM_E!R65+NRG_OIL_NG_E!R65+NRG_PF_E!R65+NRG_CO_E!R65+NRG_BKBPB_E!R65+NRG_GW_E!R65+NRG_BF_E!R65+NRG_PR_E!R65+NRG_NI_E!R65+NRG_CL_E!R65+NRG_LNG_E!R65+NRG_BIOG_E!R65+NRG_GTL_E!R65+NRG_CPP_E!R65+NRG_NSP_E!R65</f>
        <v>0</v>
      </c>
      <c r="S65" s="10">
        <f>NRG_EHG_E!S65+NRG_CM_E!S65+NRG_OIL_NG_E!S65+NRG_PF_E!S65+NRG_CO_E!S65+NRG_BKBPB_E!S65+NRG_GW_E!S65+NRG_BF_E!S65+NRG_PR_E!S65+NRG_NI_E!S65+NRG_CL_E!S65+NRG_LNG_E!S65+NRG_BIOG_E!S65+NRG_GTL_E!S65+NRG_CPP_E!S65+NRG_NSP_E!S65</f>
        <v>0</v>
      </c>
      <c r="T65" s="10">
        <f>NRG_EHG_E!T65+NRG_CM_E!T65+NRG_OIL_NG_E!T65+NRG_PF_E!T65+NRG_CO_E!T65+NRG_BKBPB_E!T65+NRG_GW_E!T65+NRG_BF_E!T65+NRG_PR_E!T65+NRG_NI_E!T65+NRG_CL_E!T65+NRG_LNG_E!T65+NRG_BIOG_E!T65+NRG_GTL_E!T65+NRG_CPP_E!T65+NRG_NSP_E!T65</f>
        <v>0</v>
      </c>
      <c r="U65" s="10">
        <f>NRG_EHG_E!U65+NRG_CM_E!U65+NRG_OIL_NG_E!U65+NRG_PF_E!U65+NRG_CO_E!U65+NRG_BKBPB_E!U65+NRG_GW_E!U65+NRG_BF_E!U65+NRG_PR_E!U65+NRG_NI_E!U65+NRG_CL_E!U65+NRG_LNG_E!U65+NRG_BIOG_E!U65+NRG_GTL_E!U65+NRG_CPP_E!U65+NRG_NSP_E!U65</f>
        <v>0</v>
      </c>
      <c r="V65" s="10">
        <f>NRG_EHG_E!V65+NRG_CM_E!V65+NRG_OIL_NG_E!V65+NRG_PF_E!V65+NRG_CO_E!V65+NRG_BKBPB_E!V65+NRG_GW_E!V65+NRG_BF_E!V65+NRG_PR_E!V65+NRG_NI_E!V65+NRG_CL_E!V65+NRG_LNG_E!V65+NRG_BIOG_E!V65+NRG_GTL_E!V65+NRG_CPP_E!V65+NRG_NSP_E!V65</f>
        <v>0</v>
      </c>
      <c r="W65" s="10">
        <f>NRG_EHG_E!W65+NRG_CM_E!W65+NRG_OIL_NG_E!W65+NRG_PF_E!W65+NRG_CO_E!W65+NRG_BKBPB_E!W65+NRG_GW_E!W65+NRG_BF_E!W65+NRG_PR_E!W65+NRG_NI_E!W65+NRG_CL_E!W65+NRG_LNG_E!W65+NRG_BIOG_E!W65+NRG_GTL_E!W65+NRG_CPP_E!W65+NRG_NSP_E!W65</f>
        <v>0</v>
      </c>
      <c r="X65" s="10">
        <f>NRG_EHG_E!X65+NRG_CM_E!X65+NRG_OIL_NG_E!X65+NRG_PF_E!X65+NRG_CO_E!X65+NRG_BKBPB_E!X65+NRG_GW_E!X65+NRG_BF_E!X65+NRG_PR_E!X65+NRG_NI_E!X65+NRG_CL_E!X65+NRG_LNG_E!X65+NRG_BIOG_E!X65+NRG_GTL_E!X65+NRG_CPP_E!X65+NRG_NSP_E!X65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NRG_EHG_E!C66+NRG_CM_E!C66+NRG_OIL_NG_E!C66+NRG_PF_E!C66+NRG_CO_E!C66+NRG_BKBPB_E!C66+NRG_GW_E!C66+NRG_BF_E!C66+NRG_PR_E!C66+NRG_NI_E!C66+NRG_CL_E!C66+NRG_LNG_E!C66+NRG_BIOG_E!C66+NRG_GTL_E!C66+NRG_CPP_E!C66+NRG_NSP_E!C66</f>
        <v>0</v>
      </c>
      <c r="D66" s="10">
        <f>NRG_EHG_E!D66+NRG_CM_E!D66+NRG_OIL_NG_E!D66+NRG_PF_E!D66+NRG_CO_E!D66+NRG_BKBPB_E!D66+NRG_GW_E!D66+NRG_BF_E!D66+NRG_PR_E!D66+NRG_NI_E!D66+NRG_CL_E!D66+NRG_LNG_E!D66+NRG_BIOG_E!D66+NRG_GTL_E!D66+NRG_CPP_E!D66+NRG_NSP_E!D66</f>
        <v>0</v>
      </c>
      <c r="E66" s="10">
        <f>NRG_EHG_E!E66+NRG_CM_E!E66+NRG_OIL_NG_E!E66+NRG_PF_E!E66+NRG_CO_E!E66+NRG_BKBPB_E!E66+NRG_GW_E!E66+NRG_BF_E!E66+NRG_PR_E!E66+NRG_NI_E!E66+NRG_CL_E!E66+NRG_LNG_E!E66+NRG_BIOG_E!E66+NRG_GTL_E!E66+NRG_CPP_E!E66+NRG_NSP_E!E66</f>
        <v>0</v>
      </c>
      <c r="F66" s="10">
        <f>NRG_EHG_E!F66+NRG_CM_E!F66+NRG_OIL_NG_E!F66+NRG_PF_E!F66+NRG_CO_E!F66+NRG_BKBPB_E!F66+NRG_GW_E!F66+NRG_BF_E!F66+NRG_PR_E!F66+NRG_NI_E!F66+NRG_CL_E!F66+NRG_LNG_E!F66+NRG_BIOG_E!F66+NRG_GTL_E!F66+NRG_CPP_E!F66+NRG_NSP_E!F66</f>
        <v>0</v>
      </c>
      <c r="G66" s="10">
        <f>NRG_EHG_E!G66+NRG_CM_E!G66+NRG_OIL_NG_E!G66+NRG_PF_E!G66+NRG_CO_E!G66+NRG_BKBPB_E!G66+NRG_GW_E!G66+NRG_BF_E!G66+NRG_PR_E!G66+NRG_NI_E!G66+NRG_CL_E!G66+NRG_LNG_E!G66+NRG_BIOG_E!G66+NRG_GTL_E!G66+NRG_CPP_E!G66+NRG_NSP_E!G66</f>
        <v>0</v>
      </c>
      <c r="H66" s="10">
        <f>NRG_EHG_E!H66+NRG_CM_E!H66+NRG_OIL_NG_E!H66+NRG_PF_E!H66+NRG_CO_E!H66+NRG_BKBPB_E!H66+NRG_GW_E!H66+NRG_BF_E!H66+NRG_PR_E!H66+NRG_NI_E!H66+NRG_CL_E!H66+NRG_LNG_E!H66+NRG_BIOG_E!H66+NRG_GTL_E!H66+NRG_CPP_E!H66+NRG_NSP_E!H66</f>
        <v>0</v>
      </c>
      <c r="I66" s="10">
        <f>NRG_EHG_E!I66+NRG_CM_E!I66+NRG_OIL_NG_E!I66+NRG_PF_E!I66+NRG_CO_E!I66+NRG_BKBPB_E!I66+NRG_GW_E!I66+NRG_BF_E!I66+NRG_PR_E!I66+NRG_NI_E!I66+NRG_CL_E!I66+NRG_LNG_E!I66+NRG_BIOG_E!I66+NRG_GTL_E!I66+NRG_CPP_E!I66+NRG_NSP_E!I66</f>
        <v>0</v>
      </c>
      <c r="J66" s="10">
        <f>NRG_EHG_E!J66+NRG_CM_E!J66+NRG_OIL_NG_E!J66+NRG_PF_E!J66+NRG_CO_E!J66+NRG_BKBPB_E!J66+NRG_GW_E!J66+NRG_BF_E!J66+NRG_PR_E!J66+NRG_NI_E!J66+NRG_CL_E!J66+NRG_LNG_E!J66+NRG_BIOG_E!J66+NRG_GTL_E!J66+NRG_CPP_E!J66+NRG_NSP_E!J66</f>
        <v>0</v>
      </c>
      <c r="K66" s="10">
        <f>NRG_EHG_E!K66+NRG_CM_E!K66+NRG_OIL_NG_E!K66+NRG_PF_E!K66+NRG_CO_E!K66+NRG_BKBPB_E!K66+NRG_GW_E!K66+NRG_BF_E!K66+NRG_PR_E!K66+NRG_NI_E!K66+NRG_CL_E!K66+NRG_LNG_E!K66+NRG_BIOG_E!K66+NRG_GTL_E!K66+NRG_CPP_E!K66+NRG_NSP_E!K66</f>
        <v>0</v>
      </c>
      <c r="L66" s="10">
        <f>NRG_EHG_E!L66+NRG_CM_E!L66+NRG_OIL_NG_E!L66+NRG_PF_E!L66+NRG_CO_E!L66+NRG_BKBPB_E!L66+NRG_GW_E!L66+NRG_BF_E!L66+NRG_PR_E!L66+NRG_NI_E!L66+NRG_CL_E!L66+NRG_LNG_E!L66+NRG_BIOG_E!L66+NRG_GTL_E!L66+NRG_CPP_E!L66+NRG_NSP_E!L66</f>
        <v>0</v>
      </c>
      <c r="M66" s="10">
        <f>NRG_EHG_E!M66+NRG_CM_E!M66+NRG_OIL_NG_E!M66+NRG_PF_E!M66+NRG_CO_E!M66+NRG_BKBPB_E!M66+NRG_GW_E!M66+NRG_BF_E!M66+NRG_PR_E!M66+NRG_NI_E!M66+NRG_CL_E!M66+NRG_LNG_E!M66+NRG_BIOG_E!M66+NRG_GTL_E!M66+NRG_CPP_E!M66+NRG_NSP_E!M66</f>
        <v>0</v>
      </c>
      <c r="N66" s="10">
        <f>NRG_EHG_E!N66+NRG_CM_E!N66+NRG_OIL_NG_E!N66+NRG_PF_E!N66+NRG_CO_E!N66+NRG_BKBPB_E!N66+NRG_GW_E!N66+NRG_BF_E!N66+NRG_PR_E!N66+NRG_NI_E!N66+NRG_CL_E!N66+NRG_LNG_E!N66+NRG_BIOG_E!N66+NRG_GTL_E!N66+NRG_CPP_E!N66+NRG_NSP_E!N66</f>
        <v>0</v>
      </c>
      <c r="O66" s="10">
        <f>NRG_EHG_E!O66+NRG_CM_E!O66+NRG_OIL_NG_E!O66+NRG_PF_E!O66+NRG_CO_E!O66+NRG_BKBPB_E!O66+NRG_GW_E!O66+NRG_BF_E!O66+NRG_PR_E!O66+NRG_NI_E!O66+NRG_CL_E!O66+NRG_LNG_E!O66+NRG_BIOG_E!O66+NRG_GTL_E!O66+NRG_CPP_E!O66+NRG_NSP_E!O66</f>
        <v>0</v>
      </c>
      <c r="P66" s="10">
        <f>NRG_EHG_E!P66+NRG_CM_E!P66+NRG_OIL_NG_E!P66+NRG_PF_E!P66+NRG_CO_E!P66+NRG_BKBPB_E!P66+NRG_GW_E!P66+NRG_BF_E!P66+NRG_PR_E!P66+NRG_NI_E!P66+NRG_CL_E!P66+NRG_LNG_E!P66+NRG_BIOG_E!P66+NRG_GTL_E!P66+NRG_CPP_E!P66+NRG_NSP_E!P66</f>
        <v>0</v>
      </c>
      <c r="Q66" s="10">
        <f>NRG_EHG_E!Q66+NRG_CM_E!Q66+NRG_OIL_NG_E!Q66+NRG_PF_E!Q66+NRG_CO_E!Q66+NRG_BKBPB_E!Q66+NRG_GW_E!Q66+NRG_BF_E!Q66+NRG_PR_E!Q66+NRG_NI_E!Q66+NRG_CL_E!Q66+NRG_LNG_E!Q66+NRG_BIOG_E!Q66+NRG_GTL_E!Q66+NRG_CPP_E!Q66+NRG_NSP_E!Q66</f>
        <v>0</v>
      </c>
      <c r="R66" s="10">
        <f>NRG_EHG_E!R66+NRG_CM_E!R66+NRG_OIL_NG_E!R66+NRG_PF_E!R66+NRG_CO_E!R66+NRG_BKBPB_E!R66+NRG_GW_E!R66+NRG_BF_E!R66+NRG_PR_E!R66+NRG_NI_E!R66+NRG_CL_E!R66+NRG_LNG_E!R66+NRG_BIOG_E!R66+NRG_GTL_E!R66+NRG_CPP_E!R66+NRG_NSP_E!R66</f>
        <v>0</v>
      </c>
      <c r="S66" s="10">
        <f>NRG_EHG_E!S66+NRG_CM_E!S66+NRG_OIL_NG_E!S66+NRG_PF_E!S66+NRG_CO_E!S66+NRG_BKBPB_E!S66+NRG_GW_E!S66+NRG_BF_E!S66+NRG_PR_E!S66+NRG_NI_E!S66+NRG_CL_E!S66+NRG_LNG_E!S66+NRG_BIOG_E!S66+NRG_GTL_E!S66+NRG_CPP_E!S66+NRG_NSP_E!S66</f>
        <v>0</v>
      </c>
      <c r="T66" s="10">
        <f>NRG_EHG_E!T66+NRG_CM_E!T66+NRG_OIL_NG_E!T66+NRG_PF_E!T66+NRG_CO_E!T66+NRG_BKBPB_E!T66+NRG_GW_E!T66+NRG_BF_E!T66+NRG_PR_E!T66+NRG_NI_E!T66+NRG_CL_E!T66+NRG_LNG_E!T66+NRG_BIOG_E!T66+NRG_GTL_E!T66+NRG_CPP_E!T66+NRG_NSP_E!T66</f>
        <v>0</v>
      </c>
      <c r="U66" s="10">
        <f>NRG_EHG_E!U66+NRG_CM_E!U66+NRG_OIL_NG_E!U66+NRG_PF_E!U66+NRG_CO_E!U66+NRG_BKBPB_E!U66+NRG_GW_E!U66+NRG_BF_E!U66+NRG_PR_E!U66+NRG_NI_E!U66+NRG_CL_E!U66+NRG_LNG_E!U66+NRG_BIOG_E!U66+NRG_GTL_E!U66+NRG_CPP_E!U66+NRG_NSP_E!U66</f>
        <v>0</v>
      </c>
      <c r="V66" s="10">
        <f>NRG_EHG_E!V66+NRG_CM_E!V66+NRG_OIL_NG_E!V66+NRG_PF_E!V66+NRG_CO_E!V66+NRG_BKBPB_E!V66+NRG_GW_E!V66+NRG_BF_E!V66+NRG_PR_E!V66+NRG_NI_E!V66+NRG_CL_E!V66+NRG_LNG_E!V66+NRG_BIOG_E!V66+NRG_GTL_E!V66+NRG_CPP_E!V66+NRG_NSP_E!V66</f>
        <v>0</v>
      </c>
      <c r="W66" s="10">
        <f>NRG_EHG_E!W66+NRG_CM_E!W66+NRG_OIL_NG_E!W66+NRG_PF_E!W66+NRG_CO_E!W66+NRG_BKBPB_E!W66+NRG_GW_E!W66+NRG_BF_E!W66+NRG_PR_E!W66+NRG_NI_E!W66+NRG_CL_E!W66+NRG_LNG_E!W66+NRG_BIOG_E!W66+NRG_GTL_E!W66+NRG_CPP_E!W66+NRG_NSP_E!W66</f>
        <v>0</v>
      </c>
      <c r="X66" s="10">
        <f>NRG_EHG_E!X66+NRG_CM_E!X66+NRG_OIL_NG_E!X66+NRG_PF_E!X66+NRG_CO_E!X66+NRG_BKBPB_E!X66+NRG_GW_E!X66+NRG_BF_E!X66+NRG_PR_E!X66+NRG_NI_E!X66+NRG_CL_E!X66+NRG_LNG_E!X66+NRG_BIOG_E!X66+NRG_GTL_E!X66+NRG_CPP_E!X66+NRG_NSP_E!X66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NRG_EHG_E!C67+NRG_CM_E!C67+NRG_OIL_NG_E!C67+NRG_PF_E!C67+NRG_CO_E!C67+NRG_BKBPB_E!C67+NRG_GW_E!C67+NRG_BF_E!C67+NRG_PR_E!C67+NRG_NI_E!C67+NRG_CL_E!C67+NRG_LNG_E!C67+NRG_BIOG_E!C67+NRG_GTL_E!C67+NRG_CPP_E!C67+NRG_NSP_E!C67</f>
        <v>0</v>
      </c>
      <c r="D67" s="10">
        <f>NRG_EHG_E!D67+NRG_CM_E!D67+NRG_OIL_NG_E!D67+NRG_PF_E!D67+NRG_CO_E!D67+NRG_BKBPB_E!D67+NRG_GW_E!D67+NRG_BF_E!D67+NRG_PR_E!D67+NRG_NI_E!D67+NRG_CL_E!D67+NRG_LNG_E!D67+NRG_BIOG_E!D67+NRG_GTL_E!D67+NRG_CPP_E!D67+NRG_NSP_E!D67</f>
        <v>0</v>
      </c>
      <c r="E67" s="10">
        <f>NRG_EHG_E!E67+NRG_CM_E!E67+NRG_OIL_NG_E!E67+NRG_PF_E!E67+NRG_CO_E!E67+NRG_BKBPB_E!E67+NRG_GW_E!E67+NRG_BF_E!E67+NRG_PR_E!E67+NRG_NI_E!E67+NRG_CL_E!E67+NRG_LNG_E!E67+NRG_BIOG_E!E67+NRG_GTL_E!E67+NRG_CPP_E!E67+NRG_NSP_E!E67</f>
        <v>0</v>
      </c>
      <c r="F67" s="10">
        <f>NRG_EHG_E!F67+NRG_CM_E!F67+NRG_OIL_NG_E!F67+NRG_PF_E!F67+NRG_CO_E!F67+NRG_BKBPB_E!F67+NRG_GW_E!F67+NRG_BF_E!F67+NRG_PR_E!F67+NRG_NI_E!F67+NRG_CL_E!F67+NRG_LNG_E!F67+NRG_BIOG_E!F67+NRG_GTL_E!F67+NRG_CPP_E!F67+NRG_NSP_E!F67</f>
        <v>0</v>
      </c>
      <c r="G67" s="10">
        <f>NRG_EHG_E!G67+NRG_CM_E!G67+NRG_OIL_NG_E!G67+NRG_PF_E!G67+NRG_CO_E!G67+NRG_BKBPB_E!G67+NRG_GW_E!G67+NRG_BF_E!G67+NRG_PR_E!G67+NRG_NI_E!G67+NRG_CL_E!G67+NRG_LNG_E!G67+NRG_BIOG_E!G67+NRG_GTL_E!G67+NRG_CPP_E!G67+NRG_NSP_E!G67</f>
        <v>0</v>
      </c>
      <c r="H67" s="10">
        <f>NRG_EHG_E!H67+NRG_CM_E!H67+NRG_OIL_NG_E!H67+NRG_PF_E!H67+NRG_CO_E!H67+NRG_BKBPB_E!H67+NRG_GW_E!H67+NRG_BF_E!H67+NRG_PR_E!H67+NRG_NI_E!H67+NRG_CL_E!H67+NRG_LNG_E!H67+NRG_BIOG_E!H67+NRG_GTL_E!H67+NRG_CPP_E!H67+NRG_NSP_E!H67</f>
        <v>0</v>
      </c>
      <c r="I67" s="10">
        <f>NRG_EHG_E!I67+NRG_CM_E!I67+NRG_OIL_NG_E!I67+NRG_PF_E!I67+NRG_CO_E!I67+NRG_BKBPB_E!I67+NRG_GW_E!I67+NRG_BF_E!I67+NRG_PR_E!I67+NRG_NI_E!I67+NRG_CL_E!I67+NRG_LNG_E!I67+NRG_BIOG_E!I67+NRG_GTL_E!I67+NRG_CPP_E!I67+NRG_NSP_E!I67</f>
        <v>0</v>
      </c>
      <c r="J67" s="10">
        <f>NRG_EHG_E!J67+NRG_CM_E!J67+NRG_OIL_NG_E!J67+NRG_PF_E!J67+NRG_CO_E!J67+NRG_BKBPB_E!J67+NRG_GW_E!J67+NRG_BF_E!J67+NRG_PR_E!J67+NRG_NI_E!J67+NRG_CL_E!J67+NRG_LNG_E!J67+NRG_BIOG_E!J67+NRG_GTL_E!J67+NRG_CPP_E!J67+NRG_NSP_E!J67</f>
        <v>0</v>
      </c>
      <c r="K67" s="10">
        <f>NRG_EHG_E!K67+NRG_CM_E!K67+NRG_OIL_NG_E!K67+NRG_PF_E!K67+NRG_CO_E!K67+NRG_BKBPB_E!K67+NRG_GW_E!K67+NRG_BF_E!K67+NRG_PR_E!K67+NRG_NI_E!K67+NRG_CL_E!K67+NRG_LNG_E!K67+NRG_BIOG_E!K67+NRG_GTL_E!K67+NRG_CPP_E!K67+NRG_NSP_E!K67</f>
        <v>0</v>
      </c>
      <c r="L67" s="10">
        <f>NRG_EHG_E!L67+NRG_CM_E!L67+NRG_OIL_NG_E!L67+NRG_PF_E!L67+NRG_CO_E!L67+NRG_BKBPB_E!L67+NRG_GW_E!L67+NRG_BF_E!L67+NRG_PR_E!L67+NRG_NI_E!L67+NRG_CL_E!L67+NRG_LNG_E!L67+NRG_BIOG_E!L67+NRG_GTL_E!L67+NRG_CPP_E!L67+NRG_NSP_E!L67</f>
        <v>0</v>
      </c>
      <c r="M67" s="10">
        <f>NRG_EHG_E!M67+NRG_CM_E!M67+NRG_OIL_NG_E!M67+NRG_PF_E!M67+NRG_CO_E!M67+NRG_BKBPB_E!M67+NRG_GW_E!M67+NRG_BF_E!M67+NRG_PR_E!M67+NRG_NI_E!M67+NRG_CL_E!M67+NRG_LNG_E!M67+NRG_BIOG_E!M67+NRG_GTL_E!M67+NRG_CPP_E!M67+NRG_NSP_E!M67</f>
        <v>0</v>
      </c>
      <c r="N67" s="10">
        <f>NRG_EHG_E!N67+NRG_CM_E!N67+NRG_OIL_NG_E!N67+NRG_PF_E!N67+NRG_CO_E!N67+NRG_BKBPB_E!N67+NRG_GW_E!N67+NRG_BF_E!N67+NRG_PR_E!N67+NRG_NI_E!N67+NRG_CL_E!N67+NRG_LNG_E!N67+NRG_BIOG_E!N67+NRG_GTL_E!N67+NRG_CPP_E!N67+NRG_NSP_E!N67</f>
        <v>0</v>
      </c>
      <c r="O67" s="10">
        <f>NRG_EHG_E!O67+NRG_CM_E!O67+NRG_OIL_NG_E!O67+NRG_PF_E!O67+NRG_CO_E!O67+NRG_BKBPB_E!O67+NRG_GW_E!O67+NRG_BF_E!O67+NRG_PR_E!O67+NRG_NI_E!O67+NRG_CL_E!O67+NRG_LNG_E!O67+NRG_BIOG_E!O67+NRG_GTL_E!O67+NRG_CPP_E!O67+NRG_NSP_E!O67</f>
        <v>0</v>
      </c>
      <c r="P67" s="10">
        <f>NRG_EHG_E!P67+NRG_CM_E!P67+NRG_OIL_NG_E!P67+NRG_PF_E!P67+NRG_CO_E!P67+NRG_BKBPB_E!P67+NRG_GW_E!P67+NRG_BF_E!P67+NRG_PR_E!P67+NRG_NI_E!P67+NRG_CL_E!P67+NRG_LNG_E!P67+NRG_BIOG_E!P67+NRG_GTL_E!P67+NRG_CPP_E!P67+NRG_NSP_E!P67</f>
        <v>0</v>
      </c>
      <c r="Q67" s="10">
        <f>NRG_EHG_E!Q67+NRG_CM_E!Q67+NRG_OIL_NG_E!Q67+NRG_PF_E!Q67+NRG_CO_E!Q67+NRG_BKBPB_E!Q67+NRG_GW_E!Q67+NRG_BF_E!Q67+NRG_PR_E!Q67+NRG_NI_E!Q67+NRG_CL_E!Q67+NRG_LNG_E!Q67+NRG_BIOG_E!Q67+NRG_GTL_E!Q67+NRG_CPP_E!Q67+NRG_NSP_E!Q67</f>
        <v>0</v>
      </c>
      <c r="R67" s="10">
        <f>NRG_EHG_E!R67+NRG_CM_E!R67+NRG_OIL_NG_E!R67+NRG_PF_E!R67+NRG_CO_E!R67+NRG_BKBPB_E!R67+NRG_GW_E!R67+NRG_BF_E!R67+NRG_PR_E!R67+NRG_NI_E!R67+NRG_CL_E!R67+NRG_LNG_E!R67+NRG_BIOG_E!R67+NRG_GTL_E!R67+NRG_CPP_E!R67+NRG_NSP_E!R67</f>
        <v>0</v>
      </c>
      <c r="S67" s="10">
        <f>NRG_EHG_E!S67+NRG_CM_E!S67+NRG_OIL_NG_E!S67+NRG_PF_E!S67+NRG_CO_E!S67+NRG_BKBPB_E!S67+NRG_GW_E!S67+NRG_BF_E!S67+NRG_PR_E!S67+NRG_NI_E!S67+NRG_CL_E!S67+NRG_LNG_E!S67+NRG_BIOG_E!S67+NRG_GTL_E!S67+NRG_CPP_E!S67+NRG_NSP_E!S67</f>
        <v>0</v>
      </c>
      <c r="T67" s="10">
        <f>NRG_EHG_E!T67+NRG_CM_E!T67+NRG_OIL_NG_E!T67+NRG_PF_E!T67+NRG_CO_E!T67+NRG_BKBPB_E!T67+NRG_GW_E!T67+NRG_BF_E!T67+NRG_PR_E!T67+NRG_NI_E!T67+NRG_CL_E!T67+NRG_LNG_E!T67+NRG_BIOG_E!T67+NRG_GTL_E!T67+NRG_CPP_E!T67+NRG_NSP_E!T67</f>
        <v>0</v>
      </c>
      <c r="U67" s="10">
        <f>NRG_EHG_E!U67+NRG_CM_E!U67+NRG_OIL_NG_E!U67+NRG_PF_E!U67+NRG_CO_E!U67+NRG_BKBPB_E!U67+NRG_GW_E!U67+NRG_BF_E!U67+NRG_PR_E!U67+NRG_NI_E!U67+NRG_CL_E!U67+NRG_LNG_E!U67+NRG_BIOG_E!U67+NRG_GTL_E!U67+NRG_CPP_E!U67+NRG_NSP_E!U67</f>
        <v>0</v>
      </c>
      <c r="V67" s="10">
        <f>NRG_EHG_E!V67+NRG_CM_E!V67+NRG_OIL_NG_E!V67+NRG_PF_E!V67+NRG_CO_E!V67+NRG_BKBPB_E!V67+NRG_GW_E!V67+NRG_BF_E!V67+NRG_PR_E!V67+NRG_NI_E!V67+NRG_CL_E!V67+NRG_LNG_E!V67+NRG_BIOG_E!V67+NRG_GTL_E!V67+NRG_CPP_E!V67+NRG_NSP_E!V67</f>
        <v>0</v>
      </c>
      <c r="W67" s="10">
        <f>NRG_EHG_E!W67+NRG_CM_E!W67+NRG_OIL_NG_E!W67+NRG_PF_E!W67+NRG_CO_E!W67+NRG_BKBPB_E!W67+NRG_GW_E!W67+NRG_BF_E!W67+NRG_PR_E!W67+NRG_NI_E!W67+NRG_CL_E!W67+NRG_LNG_E!W67+NRG_BIOG_E!W67+NRG_GTL_E!W67+NRG_CPP_E!W67+NRG_NSP_E!W67</f>
        <v>0</v>
      </c>
      <c r="X67" s="10">
        <f>NRG_EHG_E!X67+NRG_CM_E!X67+NRG_OIL_NG_E!X67+NRG_PF_E!X67+NRG_CO_E!X67+NRG_BKBPB_E!X67+NRG_GW_E!X67+NRG_BF_E!X67+NRG_PR_E!X67+NRG_NI_E!X67+NRG_CL_E!X67+NRG_LNG_E!X67+NRG_BIOG_E!X67+NRG_GTL_E!X67+NRG_CPP_E!X67+NRG_NSP_E!X67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NRG_EHG_E!C68+NRG_CM_E!C68+NRG_OIL_NG_E!C68+NRG_PF_E!C68+NRG_CO_E!C68+NRG_BKBPB_E!C68+NRG_GW_E!C68+NRG_BF_E!C68+NRG_PR_E!C68+NRG_NI_E!C68+NRG_CL_E!C68+NRG_LNG_E!C68+NRG_BIOG_E!C68+NRG_GTL_E!C68+NRG_CPP_E!C68+NRG_NSP_E!C68</f>
        <v>0</v>
      </c>
      <c r="D68" s="10">
        <f>NRG_EHG_E!D68+NRG_CM_E!D68+NRG_OIL_NG_E!D68+NRG_PF_E!D68+NRG_CO_E!D68+NRG_BKBPB_E!D68+NRG_GW_E!D68+NRG_BF_E!D68+NRG_PR_E!D68+NRG_NI_E!D68+NRG_CL_E!D68+NRG_LNG_E!D68+NRG_BIOG_E!D68+NRG_GTL_E!D68+NRG_CPP_E!D68+NRG_NSP_E!D68</f>
        <v>0</v>
      </c>
      <c r="E68" s="10">
        <f>NRG_EHG_E!E68+NRG_CM_E!E68+NRG_OIL_NG_E!E68+NRG_PF_E!E68+NRG_CO_E!E68+NRG_BKBPB_E!E68+NRG_GW_E!E68+NRG_BF_E!E68+NRG_PR_E!E68+NRG_NI_E!E68+NRG_CL_E!E68+NRG_LNG_E!E68+NRG_BIOG_E!E68+NRG_GTL_E!E68+NRG_CPP_E!E68+NRG_NSP_E!E68</f>
        <v>0</v>
      </c>
      <c r="F68" s="10">
        <f>NRG_EHG_E!F68+NRG_CM_E!F68+NRG_OIL_NG_E!F68+NRG_PF_E!F68+NRG_CO_E!F68+NRG_BKBPB_E!F68+NRG_GW_E!F68+NRG_BF_E!F68+NRG_PR_E!F68+NRG_NI_E!F68+NRG_CL_E!F68+NRG_LNG_E!F68+NRG_BIOG_E!F68+NRG_GTL_E!F68+NRG_CPP_E!F68+NRG_NSP_E!F68</f>
        <v>0</v>
      </c>
      <c r="G68" s="10">
        <f>NRG_EHG_E!G68+NRG_CM_E!G68+NRG_OIL_NG_E!G68+NRG_PF_E!G68+NRG_CO_E!G68+NRG_BKBPB_E!G68+NRG_GW_E!G68+NRG_BF_E!G68+NRG_PR_E!G68+NRG_NI_E!G68+NRG_CL_E!G68+NRG_LNG_E!G68+NRG_BIOG_E!G68+NRG_GTL_E!G68+NRG_CPP_E!G68+NRG_NSP_E!G68</f>
        <v>0</v>
      </c>
      <c r="H68" s="10">
        <f>NRG_EHG_E!H68+NRG_CM_E!H68+NRG_OIL_NG_E!H68+NRG_PF_E!H68+NRG_CO_E!H68+NRG_BKBPB_E!H68+NRG_GW_E!H68+NRG_BF_E!H68+NRG_PR_E!H68+NRG_NI_E!H68+NRG_CL_E!H68+NRG_LNG_E!H68+NRG_BIOG_E!H68+NRG_GTL_E!H68+NRG_CPP_E!H68+NRG_NSP_E!H68</f>
        <v>0</v>
      </c>
      <c r="I68" s="10">
        <f>NRG_EHG_E!I68+NRG_CM_E!I68+NRG_OIL_NG_E!I68+NRG_PF_E!I68+NRG_CO_E!I68+NRG_BKBPB_E!I68+NRG_GW_E!I68+NRG_BF_E!I68+NRG_PR_E!I68+NRG_NI_E!I68+NRG_CL_E!I68+NRG_LNG_E!I68+NRG_BIOG_E!I68+NRG_GTL_E!I68+NRG_CPP_E!I68+NRG_NSP_E!I68</f>
        <v>0</v>
      </c>
      <c r="J68" s="10">
        <f>NRG_EHG_E!J68+NRG_CM_E!J68+NRG_OIL_NG_E!J68+NRG_PF_E!J68+NRG_CO_E!J68+NRG_BKBPB_E!J68+NRG_GW_E!J68+NRG_BF_E!J68+NRG_PR_E!J68+NRG_NI_E!J68+NRG_CL_E!J68+NRG_LNG_E!J68+NRG_BIOG_E!J68+NRG_GTL_E!J68+NRG_CPP_E!J68+NRG_NSP_E!J68</f>
        <v>0</v>
      </c>
      <c r="K68" s="10">
        <f>NRG_EHG_E!K68+NRG_CM_E!K68+NRG_OIL_NG_E!K68+NRG_PF_E!K68+NRG_CO_E!K68+NRG_BKBPB_E!K68+NRG_GW_E!K68+NRG_BF_E!K68+NRG_PR_E!K68+NRG_NI_E!K68+NRG_CL_E!K68+NRG_LNG_E!K68+NRG_BIOG_E!K68+NRG_GTL_E!K68+NRG_CPP_E!K68+NRG_NSP_E!K68</f>
        <v>0</v>
      </c>
      <c r="L68" s="10">
        <f>NRG_EHG_E!L68+NRG_CM_E!L68+NRG_OIL_NG_E!L68+NRG_PF_E!L68+NRG_CO_E!L68+NRG_BKBPB_E!L68+NRG_GW_E!L68+NRG_BF_E!L68+NRG_PR_E!L68+NRG_NI_E!L68+NRG_CL_E!L68+NRG_LNG_E!L68+NRG_BIOG_E!L68+NRG_GTL_E!L68+NRG_CPP_E!L68+NRG_NSP_E!L68</f>
        <v>0</v>
      </c>
      <c r="M68" s="10">
        <f>NRG_EHG_E!M68+NRG_CM_E!M68+NRG_OIL_NG_E!M68+NRG_PF_E!M68+NRG_CO_E!M68+NRG_BKBPB_E!M68+NRG_GW_E!M68+NRG_BF_E!M68+NRG_PR_E!M68+NRG_NI_E!M68+NRG_CL_E!M68+NRG_LNG_E!M68+NRG_BIOG_E!M68+NRG_GTL_E!M68+NRG_CPP_E!M68+NRG_NSP_E!M68</f>
        <v>0</v>
      </c>
      <c r="N68" s="10">
        <f>NRG_EHG_E!N68+NRG_CM_E!N68+NRG_OIL_NG_E!N68+NRG_PF_E!N68+NRG_CO_E!N68+NRG_BKBPB_E!N68+NRG_GW_E!N68+NRG_BF_E!N68+NRG_PR_E!N68+NRG_NI_E!N68+NRG_CL_E!N68+NRG_LNG_E!N68+NRG_BIOG_E!N68+NRG_GTL_E!N68+NRG_CPP_E!N68+NRG_NSP_E!N68</f>
        <v>0</v>
      </c>
      <c r="O68" s="10">
        <f>NRG_EHG_E!O68+NRG_CM_E!O68+NRG_OIL_NG_E!O68+NRG_PF_E!O68+NRG_CO_E!O68+NRG_BKBPB_E!O68+NRG_GW_E!O68+NRG_BF_E!O68+NRG_PR_E!O68+NRG_NI_E!O68+NRG_CL_E!O68+NRG_LNG_E!O68+NRG_BIOG_E!O68+NRG_GTL_E!O68+NRG_CPP_E!O68+NRG_NSP_E!O68</f>
        <v>0</v>
      </c>
      <c r="P68" s="10">
        <f>NRG_EHG_E!P68+NRG_CM_E!P68+NRG_OIL_NG_E!P68+NRG_PF_E!P68+NRG_CO_E!P68+NRG_BKBPB_E!P68+NRG_GW_E!P68+NRG_BF_E!P68+NRG_PR_E!P68+NRG_NI_E!P68+NRG_CL_E!P68+NRG_LNG_E!P68+NRG_BIOG_E!P68+NRG_GTL_E!P68+NRG_CPP_E!P68+NRG_NSP_E!P68</f>
        <v>0</v>
      </c>
      <c r="Q68" s="10">
        <f>NRG_EHG_E!Q68+NRG_CM_E!Q68+NRG_OIL_NG_E!Q68+NRG_PF_E!Q68+NRG_CO_E!Q68+NRG_BKBPB_E!Q68+NRG_GW_E!Q68+NRG_BF_E!Q68+NRG_PR_E!Q68+NRG_NI_E!Q68+NRG_CL_E!Q68+NRG_LNG_E!Q68+NRG_BIOG_E!Q68+NRG_GTL_E!Q68+NRG_CPP_E!Q68+NRG_NSP_E!Q68</f>
        <v>0</v>
      </c>
      <c r="R68" s="10">
        <f>NRG_EHG_E!R68+NRG_CM_E!R68+NRG_OIL_NG_E!R68+NRG_PF_E!R68+NRG_CO_E!R68+NRG_BKBPB_E!R68+NRG_GW_E!R68+NRG_BF_E!R68+NRG_PR_E!R68+NRG_NI_E!R68+NRG_CL_E!R68+NRG_LNG_E!R68+NRG_BIOG_E!R68+NRG_GTL_E!R68+NRG_CPP_E!R68+NRG_NSP_E!R68</f>
        <v>0</v>
      </c>
      <c r="S68" s="10">
        <f>NRG_EHG_E!S68+NRG_CM_E!S68+NRG_OIL_NG_E!S68+NRG_PF_E!S68+NRG_CO_E!S68+NRG_BKBPB_E!S68+NRG_GW_E!S68+NRG_BF_E!S68+NRG_PR_E!S68+NRG_NI_E!S68+NRG_CL_E!S68+NRG_LNG_E!S68+NRG_BIOG_E!S68+NRG_GTL_E!S68+NRG_CPP_E!S68+NRG_NSP_E!S68</f>
        <v>0</v>
      </c>
      <c r="T68" s="10">
        <f>NRG_EHG_E!T68+NRG_CM_E!T68+NRG_OIL_NG_E!T68+NRG_PF_E!T68+NRG_CO_E!T68+NRG_BKBPB_E!T68+NRG_GW_E!T68+NRG_BF_E!T68+NRG_PR_E!T68+NRG_NI_E!T68+NRG_CL_E!T68+NRG_LNG_E!T68+NRG_BIOG_E!T68+NRG_GTL_E!T68+NRG_CPP_E!T68+NRG_NSP_E!T68</f>
        <v>0</v>
      </c>
      <c r="U68" s="10">
        <f>NRG_EHG_E!U68+NRG_CM_E!U68+NRG_OIL_NG_E!U68+NRG_PF_E!U68+NRG_CO_E!U68+NRG_BKBPB_E!U68+NRG_GW_E!U68+NRG_BF_E!U68+NRG_PR_E!U68+NRG_NI_E!U68+NRG_CL_E!U68+NRG_LNG_E!U68+NRG_BIOG_E!U68+NRG_GTL_E!U68+NRG_CPP_E!U68+NRG_NSP_E!U68</f>
        <v>0</v>
      </c>
      <c r="V68" s="10">
        <f>NRG_EHG_E!V68+NRG_CM_E!V68+NRG_OIL_NG_E!V68+NRG_PF_E!V68+NRG_CO_E!V68+NRG_BKBPB_E!V68+NRG_GW_E!V68+NRG_BF_E!V68+NRG_PR_E!V68+NRG_NI_E!V68+NRG_CL_E!V68+NRG_LNG_E!V68+NRG_BIOG_E!V68+NRG_GTL_E!V68+NRG_CPP_E!V68+NRG_NSP_E!V68</f>
        <v>0</v>
      </c>
      <c r="W68" s="10">
        <f>NRG_EHG_E!W68+NRG_CM_E!W68+NRG_OIL_NG_E!W68+NRG_PF_E!W68+NRG_CO_E!W68+NRG_BKBPB_E!W68+NRG_GW_E!W68+NRG_BF_E!W68+NRG_PR_E!W68+NRG_NI_E!W68+NRG_CL_E!W68+NRG_LNG_E!W68+NRG_BIOG_E!W68+NRG_GTL_E!W68+NRG_CPP_E!W68+NRG_NSP_E!W68</f>
        <v>0</v>
      </c>
      <c r="X68" s="10">
        <f>NRG_EHG_E!X68+NRG_CM_E!X68+NRG_OIL_NG_E!X68+NRG_PF_E!X68+NRG_CO_E!X68+NRG_BKBPB_E!X68+NRG_GW_E!X68+NRG_BF_E!X68+NRG_PR_E!X68+NRG_NI_E!X68+NRG_CL_E!X68+NRG_LNG_E!X68+NRG_BIOG_E!X68+NRG_GTL_E!X68+NRG_CPP_E!X68+NRG_NSP_E!X68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NRG_EHG_E!C69+NRG_CM_E!C69+NRG_OIL_NG_E!C69+NRG_PF_E!C69+NRG_CO_E!C69+NRG_BKBPB_E!C69+NRG_GW_E!C69+NRG_BF_E!C69+NRG_PR_E!C69+NRG_NI_E!C69+NRG_CL_E!C69+NRG_LNG_E!C69+NRG_BIOG_E!C69+NRG_GTL_E!C69+NRG_CPP_E!C69+NRG_NSP_E!C69</f>
        <v>0</v>
      </c>
      <c r="D69" s="10">
        <f>NRG_EHG_E!D69+NRG_CM_E!D69+NRG_OIL_NG_E!D69+NRG_PF_E!D69+NRG_CO_E!D69+NRG_BKBPB_E!D69+NRG_GW_E!D69+NRG_BF_E!D69+NRG_PR_E!D69+NRG_NI_E!D69+NRG_CL_E!D69+NRG_LNG_E!D69+NRG_BIOG_E!D69+NRG_GTL_E!D69+NRG_CPP_E!D69+NRG_NSP_E!D69</f>
        <v>0</v>
      </c>
      <c r="E69" s="10">
        <f>NRG_EHG_E!E69+NRG_CM_E!E69+NRG_OIL_NG_E!E69+NRG_PF_E!E69+NRG_CO_E!E69+NRG_BKBPB_E!E69+NRG_GW_E!E69+NRG_BF_E!E69+NRG_PR_E!E69+NRG_NI_E!E69+NRG_CL_E!E69+NRG_LNG_E!E69+NRG_BIOG_E!E69+NRG_GTL_E!E69+NRG_CPP_E!E69+NRG_NSP_E!E69</f>
        <v>0</v>
      </c>
      <c r="F69" s="10">
        <f>NRG_EHG_E!F69+NRG_CM_E!F69+NRG_OIL_NG_E!F69+NRG_PF_E!F69+NRG_CO_E!F69+NRG_BKBPB_E!F69+NRG_GW_E!F69+NRG_BF_E!F69+NRG_PR_E!F69+NRG_NI_E!F69+NRG_CL_E!F69+NRG_LNG_E!F69+NRG_BIOG_E!F69+NRG_GTL_E!F69+NRG_CPP_E!F69+NRG_NSP_E!F69</f>
        <v>0</v>
      </c>
      <c r="G69" s="10">
        <f>NRG_EHG_E!G69+NRG_CM_E!G69+NRG_OIL_NG_E!G69+NRG_PF_E!G69+NRG_CO_E!G69+NRG_BKBPB_E!G69+NRG_GW_E!G69+NRG_BF_E!G69+NRG_PR_E!G69+NRG_NI_E!G69+NRG_CL_E!G69+NRG_LNG_E!G69+NRG_BIOG_E!G69+NRG_GTL_E!G69+NRG_CPP_E!G69+NRG_NSP_E!G69</f>
        <v>0</v>
      </c>
      <c r="H69" s="10">
        <f>NRG_EHG_E!H69+NRG_CM_E!H69+NRG_OIL_NG_E!H69+NRG_PF_E!H69+NRG_CO_E!H69+NRG_BKBPB_E!H69+NRG_GW_E!H69+NRG_BF_E!H69+NRG_PR_E!H69+NRG_NI_E!H69+NRG_CL_E!H69+NRG_LNG_E!H69+NRG_BIOG_E!H69+NRG_GTL_E!H69+NRG_CPP_E!H69+NRG_NSP_E!H69</f>
        <v>0</v>
      </c>
      <c r="I69" s="10">
        <f>NRG_EHG_E!I69+NRG_CM_E!I69+NRG_OIL_NG_E!I69+NRG_PF_E!I69+NRG_CO_E!I69+NRG_BKBPB_E!I69+NRG_GW_E!I69+NRG_BF_E!I69+NRG_PR_E!I69+NRG_NI_E!I69+NRG_CL_E!I69+NRG_LNG_E!I69+NRG_BIOG_E!I69+NRG_GTL_E!I69+NRG_CPP_E!I69+NRG_NSP_E!I69</f>
        <v>0</v>
      </c>
      <c r="J69" s="10">
        <f>NRG_EHG_E!J69+NRG_CM_E!J69+NRG_OIL_NG_E!J69+NRG_PF_E!J69+NRG_CO_E!J69+NRG_BKBPB_E!J69+NRG_GW_E!J69+NRG_BF_E!J69+NRG_PR_E!J69+NRG_NI_E!J69+NRG_CL_E!J69+NRG_LNG_E!J69+NRG_BIOG_E!J69+NRG_GTL_E!J69+NRG_CPP_E!J69+NRG_NSP_E!J69</f>
        <v>0</v>
      </c>
      <c r="K69" s="10">
        <f>NRG_EHG_E!K69+NRG_CM_E!K69+NRG_OIL_NG_E!K69+NRG_PF_E!K69+NRG_CO_E!K69+NRG_BKBPB_E!K69+NRG_GW_E!K69+NRG_BF_E!K69+NRG_PR_E!K69+NRG_NI_E!K69+NRG_CL_E!K69+NRG_LNG_E!K69+NRG_BIOG_E!K69+NRG_GTL_E!K69+NRG_CPP_E!K69+NRG_NSP_E!K69</f>
        <v>0</v>
      </c>
      <c r="L69" s="10">
        <f>NRG_EHG_E!L69+NRG_CM_E!L69+NRG_OIL_NG_E!L69+NRG_PF_E!L69+NRG_CO_E!L69+NRG_BKBPB_E!L69+NRG_GW_E!L69+NRG_BF_E!L69+NRG_PR_E!L69+NRG_NI_E!L69+NRG_CL_E!L69+NRG_LNG_E!L69+NRG_BIOG_E!L69+NRG_GTL_E!L69+NRG_CPP_E!L69+NRG_NSP_E!L69</f>
        <v>0</v>
      </c>
      <c r="M69" s="10">
        <f>NRG_EHG_E!M69+NRG_CM_E!M69+NRG_OIL_NG_E!M69+NRG_PF_E!M69+NRG_CO_E!M69+NRG_BKBPB_E!M69+NRG_GW_E!M69+NRG_BF_E!M69+NRG_PR_E!M69+NRG_NI_E!M69+NRG_CL_E!M69+NRG_LNG_E!M69+NRG_BIOG_E!M69+NRG_GTL_E!M69+NRG_CPP_E!M69+NRG_NSP_E!M69</f>
        <v>0</v>
      </c>
      <c r="N69" s="10">
        <f>NRG_EHG_E!N69+NRG_CM_E!N69+NRG_OIL_NG_E!N69+NRG_PF_E!N69+NRG_CO_E!N69+NRG_BKBPB_E!N69+NRG_GW_E!N69+NRG_BF_E!N69+NRG_PR_E!N69+NRG_NI_E!N69+NRG_CL_E!N69+NRG_LNG_E!N69+NRG_BIOG_E!N69+NRG_GTL_E!N69+NRG_CPP_E!N69+NRG_NSP_E!N69</f>
        <v>0</v>
      </c>
      <c r="O69" s="10">
        <f>NRG_EHG_E!O69+NRG_CM_E!O69+NRG_OIL_NG_E!O69+NRG_PF_E!O69+NRG_CO_E!O69+NRG_BKBPB_E!O69+NRG_GW_E!O69+NRG_BF_E!O69+NRG_PR_E!O69+NRG_NI_E!O69+NRG_CL_E!O69+NRG_LNG_E!O69+NRG_BIOG_E!O69+NRG_GTL_E!O69+NRG_CPP_E!O69+NRG_NSP_E!O69</f>
        <v>0</v>
      </c>
      <c r="P69" s="10">
        <f>NRG_EHG_E!P69+NRG_CM_E!P69+NRG_OIL_NG_E!P69+NRG_PF_E!P69+NRG_CO_E!P69+NRG_BKBPB_E!P69+NRG_GW_E!P69+NRG_BF_E!P69+NRG_PR_E!P69+NRG_NI_E!P69+NRG_CL_E!P69+NRG_LNG_E!P69+NRG_BIOG_E!P69+NRG_GTL_E!P69+NRG_CPP_E!P69+NRG_NSP_E!P69</f>
        <v>0</v>
      </c>
      <c r="Q69" s="10">
        <f>NRG_EHG_E!Q69+NRG_CM_E!Q69+NRG_OIL_NG_E!Q69+NRG_PF_E!Q69+NRG_CO_E!Q69+NRG_BKBPB_E!Q69+NRG_GW_E!Q69+NRG_BF_E!Q69+NRG_PR_E!Q69+NRG_NI_E!Q69+NRG_CL_E!Q69+NRG_LNG_E!Q69+NRG_BIOG_E!Q69+NRG_GTL_E!Q69+NRG_CPP_E!Q69+NRG_NSP_E!Q69</f>
        <v>0</v>
      </c>
      <c r="R69" s="10">
        <f>NRG_EHG_E!R69+NRG_CM_E!R69+NRG_OIL_NG_E!R69+NRG_PF_E!R69+NRG_CO_E!R69+NRG_BKBPB_E!R69+NRG_GW_E!R69+NRG_BF_E!R69+NRG_PR_E!R69+NRG_NI_E!R69+NRG_CL_E!R69+NRG_LNG_E!R69+NRG_BIOG_E!R69+NRG_GTL_E!R69+NRG_CPP_E!R69+NRG_NSP_E!R69</f>
        <v>0</v>
      </c>
      <c r="S69" s="10">
        <f>NRG_EHG_E!S69+NRG_CM_E!S69+NRG_OIL_NG_E!S69+NRG_PF_E!S69+NRG_CO_E!S69+NRG_BKBPB_E!S69+NRG_GW_E!S69+NRG_BF_E!S69+NRG_PR_E!S69+NRG_NI_E!S69+NRG_CL_E!S69+NRG_LNG_E!S69+NRG_BIOG_E!S69+NRG_GTL_E!S69+NRG_CPP_E!S69+NRG_NSP_E!S69</f>
        <v>0</v>
      </c>
      <c r="T69" s="10">
        <f>NRG_EHG_E!T69+NRG_CM_E!T69+NRG_OIL_NG_E!T69+NRG_PF_E!T69+NRG_CO_E!T69+NRG_BKBPB_E!T69+NRG_GW_E!T69+NRG_BF_E!T69+NRG_PR_E!T69+NRG_NI_E!T69+NRG_CL_E!T69+NRG_LNG_E!T69+NRG_BIOG_E!T69+NRG_GTL_E!T69+NRG_CPP_E!T69+NRG_NSP_E!T69</f>
        <v>0</v>
      </c>
      <c r="U69" s="10">
        <f>NRG_EHG_E!U69+NRG_CM_E!U69+NRG_OIL_NG_E!U69+NRG_PF_E!U69+NRG_CO_E!U69+NRG_BKBPB_E!U69+NRG_GW_E!U69+NRG_BF_E!U69+NRG_PR_E!U69+NRG_NI_E!U69+NRG_CL_E!U69+NRG_LNG_E!U69+NRG_BIOG_E!U69+NRG_GTL_E!U69+NRG_CPP_E!U69+NRG_NSP_E!U69</f>
        <v>0</v>
      </c>
      <c r="V69" s="10">
        <f>NRG_EHG_E!V69+NRG_CM_E!V69+NRG_OIL_NG_E!V69+NRG_PF_E!V69+NRG_CO_E!V69+NRG_BKBPB_E!V69+NRG_GW_E!V69+NRG_BF_E!V69+NRG_PR_E!V69+NRG_NI_E!V69+NRG_CL_E!V69+NRG_LNG_E!V69+NRG_BIOG_E!V69+NRG_GTL_E!V69+NRG_CPP_E!V69+NRG_NSP_E!V69</f>
        <v>0</v>
      </c>
      <c r="W69" s="10">
        <f>NRG_EHG_E!W69+NRG_CM_E!W69+NRG_OIL_NG_E!W69+NRG_PF_E!W69+NRG_CO_E!W69+NRG_BKBPB_E!W69+NRG_GW_E!W69+NRG_BF_E!W69+NRG_PR_E!W69+NRG_NI_E!W69+NRG_CL_E!W69+NRG_LNG_E!W69+NRG_BIOG_E!W69+NRG_GTL_E!W69+NRG_CPP_E!W69+NRG_NSP_E!W69</f>
        <v>0</v>
      </c>
      <c r="X69" s="10">
        <f>NRG_EHG_E!X69+NRG_CM_E!X69+NRG_OIL_NG_E!X69+NRG_PF_E!X69+NRG_CO_E!X69+NRG_BKBPB_E!X69+NRG_GW_E!X69+NRG_BF_E!X69+NRG_PR_E!X69+NRG_NI_E!X69+NRG_CL_E!X69+NRG_LNG_E!X69+NRG_BIOG_E!X69+NRG_GTL_E!X69+NRG_CPP_E!X69+NRG_NSP_E!X69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NRG_EHG_E!C70+NRG_CM_E!C70+NRG_OIL_NG_E!C70+NRG_PF_E!C70+NRG_CO_E!C70+NRG_BKBPB_E!C70+NRG_GW_E!C70+NRG_BF_E!C70+NRG_PR_E!C70+NRG_NI_E!C70+NRG_CL_E!C70+NRG_LNG_E!C70+NRG_BIOG_E!C70+NRG_GTL_E!C70+NRG_CPP_E!C70+NRG_NSP_E!C70</f>
        <v>0</v>
      </c>
      <c r="D70" s="10">
        <f>NRG_EHG_E!D70+NRG_CM_E!D70+NRG_OIL_NG_E!D70+NRG_PF_E!D70+NRG_CO_E!D70+NRG_BKBPB_E!D70+NRG_GW_E!D70+NRG_BF_E!D70+NRG_PR_E!D70+NRG_NI_E!D70+NRG_CL_E!D70+NRG_LNG_E!D70+NRG_BIOG_E!D70+NRG_GTL_E!D70+NRG_CPP_E!D70+NRG_NSP_E!D70</f>
        <v>0</v>
      </c>
      <c r="E70" s="10">
        <f>NRG_EHG_E!E70+NRG_CM_E!E70+NRG_OIL_NG_E!E70+NRG_PF_E!E70+NRG_CO_E!E70+NRG_BKBPB_E!E70+NRG_GW_E!E70+NRG_BF_E!E70+NRG_PR_E!E70+NRG_NI_E!E70+NRG_CL_E!E70+NRG_LNG_E!E70+NRG_BIOG_E!E70+NRG_GTL_E!E70+NRG_CPP_E!E70+NRG_NSP_E!E70</f>
        <v>0</v>
      </c>
      <c r="F70" s="10">
        <f>NRG_EHG_E!F70+NRG_CM_E!F70+NRG_OIL_NG_E!F70+NRG_PF_E!F70+NRG_CO_E!F70+NRG_BKBPB_E!F70+NRG_GW_E!F70+NRG_BF_E!F70+NRG_PR_E!F70+NRG_NI_E!F70+NRG_CL_E!F70+NRG_LNG_E!F70+NRG_BIOG_E!F70+NRG_GTL_E!F70+NRG_CPP_E!F70+NRG_NSP_E!F70</f>
        <v>0</v>
      </c>
      <c r="G70" s="10">
        <f>NRG_EHG_E!G70+NRG_CM_E!G70+NRG_OIL_NG_E!G70+NRG_PF_E!G70+NRG_CO_E!G70+NRG_BKBPB_E!G70+NRG_GW_E!G70+NRG_BF_E!G70+NRG_PR_E!G70+NRG_NI_E!G70+NRG_CL_E!G70+NRG_LNG_E!G70+NRG_BIOG_E!G70+NRG_GTL_E!G70+NRG_CPP_E!G70+NRG_NSP_E!G70</f>
        <v>0</v>
      </c>
      <c r="H70" s="10">
        <f>NRG_EHG_E!H70+NRG_CM_E!H70+NRG_OIL_NG_E!H70+NRG_PF_E!H70+NRG_CO_E!H70+NRG_BKBPB_E!H70+NRG_GW_E!H70+NRG_BF_E!H70+NRG_PR_E!H70+NRG_NI_E!H70+NRG_CL_E!H70+NRG_LNG_E!H70+NRG_BIOG_E!H70+NRG_GTL_E!H70+NRG_CPP_E!H70+NRG_NSP_E!H70</f>
        <v>0</v>
      </c>
      <c r="I70" s="10">
        <f>NRG_EHG_E!I70+NRG_CM_E!I70+NRG_OIL_NG_E!I70+NRG_PF_E!I70+NRG_CO_E!I70+NRG_BKBPB_E!I70+NRG_GW_E!I70+NRG_BF_E!I70+NRG_PR_E!I70+NRG_NI_E!I70+NRG_CL_E!I70+NRG_LNG_E!I70+NRG_BIOG_E!I70+NRG_GTL_E!I70+NRG_CPP_E!I70+NRG_NSP_E!I70</f>
        <v>0</v>
      </c>
      <c r="J70" s="10">
        <f>NRG_EHG_E!J70+NRG_CM_E!J70+NRG_OIL_NG_E!J70+NRG_PF_E!J70+NRG_CO_E!J70+NRG_BKBPB_E!J70+NRG_GW_E!J70+NRG_BF_E!J70+NRG_PR_E!J70+NRG_NI_E!J70+NRG_CL_E!J70+NRG_LNG_E!J70+NRG_BIOG_E!J70+NRG_GTL_E!J70+NRG_CPP_E!J70+NRG_NSP_E!J70</f>
        <v>0</v>
      </c>
      <c r="K70" s="10">
        <f>NRG_EHG_E!K70+NRG_CM_E!K70+NRG_OIL_NG_E!K70+NRG_PF_E!K70+NRG_CO_E!K70+NRG_BKBPB_E!K70+NRG_GW_E!K70+NRG_BF_E!K70+NRG_PR_E!K70+NRG_NI_E!K70+NRG_CL_E!K70+NRG_LNG_E!K70+NRG_BIOG_E!K70+NRG_GTL_E!K70+NRG_CPP_E!K70+NRG_NSP_E!K70</f>
        <v>0</v>
      </c>
      <c r="L70" s="10">
        <f>NRG_EHG_E!L70+NRG_CM_E!L70+NRG_OIL_NG_E!L70+NRG_PF_E!L70+NRG_CO_E!L70+NRG_BKBPB_E!L70+NRG_GW_E!L70+NRG_BF_E!L70+NRG_PR_E!L70+NRG_NI_E!L70+NRG_CL_E!L70+NRG_LNG_E!L70+NRG_BIOG_E!L70+NRG_GTL_E!L70+NRG_CPP_E!L70+NRG_NSP_E!L70</f>
        <v>0</v>
      </c>
      <c r="M70" s="10">
        <f>NRG_EHG_E!M70+NRG_CM_E!M70+NRG_OIL_NG_E!M70+NRG_PF_E!M70+NRG_CO_E!M70+NRG_BKBPB_E!M70+NRG_GW_E!M70+NRG_BF_E!M70+NRG_PR_E!M70+NRG_NI_E!M70+NRG_CL_E!M70+NRG_LNG_E!M70+NRG_BIOG_E!M70+NRG_GTL_E!M70+NRG_CPP_E!M70+NRG_NSP_E!M70</f>
        <v>0</v>
      </c>
      <c r="N70" s="10">
        <f>NRG_EHG_E!N70+NRG_CM_E!N70+NRG_OIL_NG_E!N70+NRG_PF_E!N70+NRG_CO_E!N70+NRG_BKBPB_E!N70+NRG_GW_E!N70+NRG_BF_E!N70+NRG_PR_E!N70+NRG_NI_E!N70+NRG_CL_E!N70+NRG_LNG_E!N70+NRG_BIOG_E!N70+NRG_GTL_E!N70+NRG_CPP_E!N70+NRG_NSP_E!N70</f>
        <v>0</v>
      </c>
      <c r="O70" s="10">
        <f>NRG_EHG_E!O70+NRG_CM_E!O70+NRG_OIL_NG_E!O70+NRG_PF_E!O70+NRG_CO_E!O70+NRG_BKBPB_E!O70+NRG_GW_E!O70+NRG_BF_E!O70+NRG_PR_E!O70+NRG_NI_E!O70+NRG_CL_E!O70+NRG_LNG_E!O70+NRG_BIOG_E!O70+NRG_GTL_E!O70+NRG_CPP_E!O70+NRG_NSP_E!O70</f>
        <v>0</v>
      </c>
      <c r="P70" s="10">
        <f>NRG_EHG_E!P70+NRG_CM_E!P70+NRG_OIL_NG_E!P70+NRG_PF_E!P70+NRG_CO_E!P70+NRG_BKBPB_E!P70+NRG_GW_E!P70+NRG_BF_E!P70+NRG_PR_E!P70+NRG_NI_E!P70+NRG_CL_E!P70+NRG_LNG_E!P70+NRG_BIOG_E!P70+NRG_GTL_E!P70+NRG_CPP_E!P70+NRG_NSP_E!P70</f>
        <v>0</v>
      </c>
      <c r="Q70" s="10">
        <f>NRG_EHG_E!Q70+NRG_CM_E!Q70+NRG_OIL_NG_E!Q70+NRG_PF_E!Q70+NRG_CO_E!Q70+NRG_BKBPB_E!Q70+NRG_GW_E!Q70+NRG_BF_E!Q70+NRG_PR_E!Q70+NRG_NI_E!Q70+NRG_CL_E!Q70+NRG_LNG_E!Q70+NRG_BIOG_E!Q70+NRG_GTL_E!Q70+NRG_CPP_E!Q70+NRG_NSP_E!Q70</f>
        <v>0</v>
      </c>
      <c r="R70" s="10">
        <f>NRG_EHG_E!R70+NRG_CM_E!R70+NRG_OIL_NG_E!R70+NRG_PF_E!R70+NRG_CO_E!R70+NRG_BKBPB_E!R70+NRG_GW_E!R70+NRG_BF_E!R70+NRG_PR_E!R70+NRG_NI_E!R70+NRG_CL_E!R70+NRG_LNG_E!R70+NRG_BIOG_E!R70+NRG_GTL_E!R70+NRG_CPP_E!R70+NRG_NSP_E!R70</f>
        <v>0</v>
      </c>
      <c r="S70" s="10">
        <f>NRG_EHG_E!S70+NRG_CM_E!S70+NRG_OIL_NG_E!S70+NRG_PF_E!S70+NRG_CO_E!S70+NRG_BKBPB_E!S70+NRG_GW_E!S70+NRG_BF_E!S70+NRG_PR_E!S70+NRG_NI_E!S70+NRG_CL_E!S70+NRG_LNG_E!S70+NRG_BIOG_E!S70+NRG_GTL_E!S70+NRG_CPP_E!S70+NRG_NSP_E!S70</f>
        <v>0</v>
      </c>
      <c r="T70" s="10">
        <f>NRG_EHG_E!T70+NRG_CM_E!T70+NRG_OIL_NG_E!T70+NRG_PF_E!T70+NRG_CO_E!T70+NRG_BKBPB_E!T70+NRG_GW_E!T70+NRG_BF_E!T70+NRG_PR_E!T70+NRG_NI_E!T70+NRG_CL_E!T70+NRG_LNG_E!T70+NRG_BIOG_E!T70+NRG_GTL_E!T70+NRG_CPP_E!T70+NRG_NSP_E!T70</f>
        <v>0</v>
      </c>
      <c r="U70" s="10">
        <f>NRG_EHG_E!U70+NRG_CM_E!U70+NRG_OIL_NG_E!U70+NRG_PF_E!U70+NRG_CO_E!U70+NRG_BKBPB_E!U70+NRG_GW_E!U70+NRG_BF_E!U70+NRG_PR_E!U70+NRG_NI_E!U70+NRG_CL_E!U70+NRG_LNG_E!U70+NRG_BIOG_E!U70+NRG_GTL_E!U70+NRG_CPP_E!U70+NRG_NSP_E!U70</f>
        <v>0</v>
      </c>
      <c r="V70" s="10">
        <f>NRG_EHG_E!V70+NRG_CM_E!V70+NRG_OIL_NG_E!V70+NRG_PF_E!V70+NRG_CO_E!V70+NRG_BKBPB_E!V70+NRG_GW_E!V70+NRG_BF_E!V70+NRG_PR_E!V70+NRG_NI_E!V70+NRG_CL_E!V70+NRG_LNG_E!V70+NRG_BIOG_E!V70+NRG_GTL_E!V70+NRG_CPP_E!V70+NRG_NSP_E!V70</f>
        <v>0</v>
      </c>
      <c r="W70" s="10">
        <f>NRG_EHG_E!W70+NRG_CM_E!W70+NRG_OIL_NG_E!W70+NRG_PF_E!W70+NRG_CO_E!W70+NRG_BKBPB_E!W70+NRG_GW_E!W70+NRG_BF_E!W70+NRG_PR_E!W70+NRG_NI_E!W70+NRG_CL_E!W70+NRG_LNG_E!W70+NRG_BIOG_E!W70+NRG_GTL_E!W70+NRG_CPP_E!W70+NRG_NSP_E!W70</f>
        <v>0</v>
      </c>
      <c r="X70" s="10">
        <f>NRG_EHG_E!X70+NRG_CM_E!X70+NRG_OIL_NG_E!X70+NRG_PF_E!X70+NRG_CO_E!X70+NRG_BKBPB_E!X70+NRG_GW_E!X70+NRG_BF_E!X70+NRG_PR_E!X70+NRG_NI_E!X70+NRG_CL_E!X70+NRG_LNG_E!X70+NRG_BIOG_E!X70+NRG_GTL_E!X70+NRG_CPP_E!X70+NRG_NSP_E!X70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NRG_EHG_E!C72+NRG_CM_E!C72+NRG_OIL_NG_E!C72+NRG_PF_E!C72+NRG_CO_E!C72+NRG_BKBPB_E!C72+NRG_GW_E!C72+NRG_BF_E!C72+NRG_PR_E!C72+NRG_NI_E!C72+NRG_CL_E!C72+NRG_LNG_E!C72+NRG_BIOG_E!C72+NRG_GTL_E!C72+NRG_CPP_E!C72+NRG_NSP_E!C72</f>
        <v>0</v>
      </c>
      <c r="D72" s="10">
        <f>NRG_EHG_E!D72+NRG_CM_E!D72+NRG_OIL_NG_E!D72+NRG_PF_E!D72+NRG_CO_E!D72+NRG_BKBPB_E!D72+NRG_GW_E!D72+NRG_BF_E!D72+NRG_PR_E!D72+NRG_NI_E!D72+NRG_CL_E!D72+NRG_LNG_E!D72+NRG_BIOG_E!D72+NRG_GTL_E!D72+NRG_CPP_E!D72+NRG_NSP_E!D72</f>
        <v>0</v>
      </c>
      <c r="E72" s="10">
        <f>NRG_EHG_E!E72+NRG_CM_E!E72+NRG_OIL_NG_E!E72+NRG_PF_E!E72+NRG_CO_E!E72+NRG_BKBPB_E!E72+NRG_GW_E!E72+NRG_BF_E!E72+NRG_PR_E!E72+NRG_NI_E!E72+NRG_CL_E!E72+NRG_LNG_E!E72+NRG_BIOG_E!E72+NRG_GTL_E!E72+NRG_CPP_E!E72+NRG_NSP_E!E72</f>
        <v>0</v>
      </c>
      <c r="F72" s="10">
        <f>NRG_EHG_E!F72+NRG_CM_E!F72+NRG_OIL_NG_E!F72+NRG_PF_E!F72+NRG_CO_E!F72+NRG_BKBPB_E!F72+NRG_GW_E!F72+NRG_BF_E!F72+NRG_PR_E!F72+NRG_NI_E!F72+NRG_CL_E!F72+NRG_LNG_E!F72+NRG_BIOG_E!F72+NRG_GTL_E!F72+NRG_CPP_E!F72+NRG_NSP_E!F72</f>
        <v>0</v>
      </c>
      <c r="G72" s="10">
        <f>NRG_EHG_E!G72+NRG_CM_E!G72+NRG_OIL_NG_E!G72+NRG_PF_E!G72+NRG_CO_E!G72+NRG_BKBPB_E!G72+NRG_GW_E!G72+NRG_BF_E!G72+NRG_PR_E!G72+NRG_NI_E!G72+NRG_CL_E!G72+NRG_LNG_E!G72+NRG_BIOG_E!G72+NRG_GTL_E!G72+NRG_CPP_E!G72+NRG_NSP_E!G72</f>
        <v>0</v>
      </c>
      <c r="H72" s="10">
        <f>NRG_EHG_E!H72+NRG_CM_E!H72+NRG_OIL_NG_E!H72+NRG_PF_E!H72+NRG_CO_E!H72+NRG_BKBPB_E!H72+NRG_GW_E!H72+NRG_BF_E!H72+NRG_PR_E!H72+NRG_NI_E!H72+NRG_CL_E!H72+NRG_LNG_E!H72+NRG_BIOG_E!H72+NRG_GTL_E!H72+NRG_CPP_E!H72+NRG_NSP_E!H72</f>
        <v>0</v>
      </c>
      <c r="I72" s="10">
        <f>NRG_EHG_E!I72+NRG_CM_E!I72+NRG_OIL_NG_E!I72+NRG_PF_E!I72+NRG_CO_E!I72+NRG_BKBPB_E!I72+NRG_GW_E!I72+NRG_BF_E!I72+NRG_PR_E!I72+NRG_NI_E!I72+NRG_CL_E!I72+NRG_LNG_E!I72+NRG_BIOG_E!I72+NRG_GTL_E!I72+NRG_CPP_E!I72+NRG_NSP_E!I72</f>
        <v>0</v>
      </c>
      <c r="J72" s="10">
        <f>NRG_EHG_E!J72+NRG_CM_E!J72+NRG_OIL_NG_E!J72+NRG_PF_E!J72+NRG_CO_E!J72+NRG_BKBPB_E!J72+NRG_GW_E!J72+NRG_BF_E!J72+NRG_PR_E!J72+NRG_NI_E!J72+NRG_CL_E!J72+NRG_LNG_E!J72+NRG_BIOG_E!J72+NRG_GTL_E!J72+NRG_CPP_E!J72+NRG_NSP_E!J72</f>
        <v>0</v>
      </c>
      <c r="K72" s="10">
        <f>NRG_EHG_E!K72+NRG_CM_E!K72+NRG_OIL_NG_E!K72+NRG_PF_E!K72+NRG_CO_E!K72+NRG_BKBPB_E!K72+NRG_GW_E!K72+NRG_BF_E!K72+NRG_PR_E!K72+NRG_NI_E!K72+NRG_CL_E!K72+NRG_LNG_E!K72+NRG_BIOG_E!K72+NRG_GTL_E!K72+NRG_CPP_E!K72+NRG_NSP_E!K72</f>
        <v>0</v>
      </c>
      <c r="L72" s="10">
        <f>NRG_EHG_E!L72+NRG_CM_E!L72+NRG_OIL_NG_E!L72+NRG_PF_E!L72+NRG_CO_E!L72+NRG_BKBPB_E!L72+NRG_GW_E!L72+NRG_BF_E!L72+NRG_PR_E!L72+NRG_NI_E!L72+NRG_CL_E!L72+NRG_LNG_E!L72+NRG_BIOG_E!L72+NRG_GTL_E!L72+NRG_CPP_E!L72+NRG_NSP_E!L72</f>
        <v>0</v>
      </c>
      <c r="M72" s="10">
        <f>NRG_EHG_E!M72+NRG_CM_E!M72+NRG_OIL_NG_E!M72+NRG_PF_E!M72+NRG_CO_E!M72+NRG_BKBPB_E!M72+NRG_GW_E!M72+NRG_BF_E!M72+NRG_PR_E!M72+NRG_NI_E!M72+NRG_CL_E!M72+NRG_LNG_E!M72+NRG_BIOG_E!M72+NRG_GTL_E!M72+NRG_CPP_E!M72+NRG_NSP_E!M72</f>
        <v>0</v>
      </c>
      <c r="N72" s="10">
        <f>NRG_EHG_E!N72+NRG_CM_E!N72+NRG_OIL_NG_E!N72+NRG_PF_E!N72+NRG_CO_E!N72+NRG_BKBPB_E!N72+NRG_GW_E!N72+NRG_BF_E!N72+NRG_PR_E!N72+NRG_NI_E!N72+NRG_CL_E!N72+NRG_LNG_E!N72+NRG_BIOG_E!N72+NRG_GTL_E!N72+NRG_CPP_E!N72+NRG_NSP_E!N72</f>
        <v>0</v>
      </c>
      <c r="O72" s="10">
        <f>NRG_EHG_E!O72+NRG_CM_E!O72+NRG_OIL_NG_E!O72+NRG_PF_E!O72+NRG_CO_E!O72+NRG_BKBPB_E!O72+NRG_GW_E!O72+NRG_BF_E!O72+NRG_PR_E!O72+NRG_NI_E!O72+NRG_CL_E!O72+NRG_LNG_E!O72+NRG_BIOG_E!O72+NRG_GTL_E!O72+NRG_CPP_E!O72+NRG_NSP_E!O72</f>
        <v>0</v>
      </c>
      <c r="P72" s="10">
        <f>NRG_EHG_E!P72+NRG_CM_E!P72+NRG_OIL_NG_E!P72+NRG_PF_E!P72+NRG_CO_E!P72+NRG_BKBPB_E!P72+NRG_GW_E!P72+NRG_BF_E!P72+NRG_PR_E!P72+NRG_NI_E!P72+NRG_CL_E!P72+NRG_LNG_E!P72+NRG_BIOG_E!P72+NRG_GTL_E!P72+NRG_CPP_E!P72+NRG_NSP_E!P72</f>
        <v>0</v>
      </c>
      <c r="Q72" s="10">
        <f>NRG_EHG_E!Q72+NRG_CM_E!Q72+NRG_OIL_NG_E!Q72+NRG_PF_E!Q72+NRG_CO_E!Q72+NRG_BKBPB_E!Q72+NRG_GW_E!Q72+NRG_BF_E!Q72+NRG_PR_E!Q72+NRG_NI_E!Q72+NRG_CL_E!Q72+NRG_LNG_E!Q72+NRG_BIOG_E!Q72+NRG_GTL_E!Q72+NRG_CPP_E!Q72+NRG_NSP_E!Q72</f>
        <v>0</v>
      </c>
      <c r="R72" s="10">
        <f>NRG_EHG_E!R72+NRG_CM_E!R72+NRG_OIL_NG_E!R72+NRG_PF_E!R72+NRG_CO_E!R72+NRG_BKBPB_E!R72+NRG_GW_E!R72+NRG_BF_E!R72+NRG_PR_E!R72+NRG_NI_E!R72+NRG_CL_E!R72+NRG_LNG_E!R72+NRG_BIOG_E!R72+NRG_GTL_E!R72+NRG_CPP_E!R72+NRG_NSP_E!R72</f>
        <v>0</v>
      </c>
      <c r="S72" s="10">
        <f>NRG_EHG_E!S72+NRG_CM_E!S72+NRG_OIL_NG_E!S72+NRG_PF_E!S72+NRG_CO_E!S72+NRG_BKBPB_E!S72+NRG_GW_E!S72+NRG_BF_E!S72+NRG_PR_E!S72+NRG_NI_E!S72+NRG_CL_E!S72+NRG_LNG_E!S72+NRG_BIOG_E!S72+NRG_GTL_E!S72+NRG_CPP_E!S72+NRG_NSP_E!S72</f>
        <v>0</v>
      </c>
      <c r="T72" s="10">
        <f>NRG_EHG_E!T72+NRG_CM_E!T72+NRG_OIL_NG_E!T72+NRG_PF_E!T72+NRG_CO_E!T72+NRG_BKBPB_E!T72+NRG_GW_E!T72+NRG_BF_E!T72+NRG_PR_E!T72+NRG_NI_E!T72+NRG_CL_E!T72+NRG_LNG_E!T72+NRG_BIOG_E!T72+NRG_GTL_E!T72+NRG_CPP_E!T72+NRG_NSP_E!T72</f>
        <v>0</v>
      </c>
      <c r="U72" s="10">
        <f>NRG_EHG_E!U72+NRG_CM_E!U72+NRG_OIL_NG_E!U72+NRG_PF_E!U72+NRG_CO_E!U72+NRG_BKBPB_E!U72+NRG_GW_E!U72+NRG_BF_E!U72+NRG_PR_E!U72+NRG_NI_E!U72+NRG_CL_E!U72+NRG_LNG_E!U72+NRG_BIOG_E!U72+NRG_GTL_E!U72+NRG_CPP_E!U72+NRG_NSP_E!U72</f>
        <v>0</v>
      </c>
      <c r="V72" s="10">
        <f>NRG_EHG_E!V72+NRG_CM_E!V72+NRG_OIL_NG_E!V72+NRG_PF_E!V72+NRG_CO_E!V72+NRG_BKBPB_E!V72+NRG_GW_E!V72+NRG_BF_E!V72+NRG_PR_E!V72+NRG_NI_E!V72+NRG_CL_E!V72+NRG_LNG_E!V72+NRG_BIOG_E!V72+NRG_GTL_E!V72+NRG_CPP_E!V72+NRG_NSP_E!V72</f>
        <v>0</v>
      </c>
      <c r="W72" s="10">
        <f>NRG_EHG_E!W72+NRG_CM_E!W72+NRG_OIL_NG_E!W72+NRG_PF_E!W72+NRG_CO_E!W72+NRG_BKBPB_E!W72+NRG_GW_E!W72+NRG_BF_E!W72+NRG_PR_E!W72+NRG_NI_E!W72+NRG_CL_E!W72+NRG_LNG_E!W72+NRG_BIOG_E!W72+NRG_GTL_E!W72+NRG_CPP_E!W72+NRG_NSP_E!W72</f>
        <v>0</v>
      </c>
      <c r="X72" s="10">
        <f>NRG_EHG_E!X72+NRG_CM_E!X72+NRG_OIL_NG_E!X72+NRG_PF_E!X72+NRG_CO_E!X72+NRG_BKBPB_E!X72+NRG_GW_E!X72+NRG_BF_E!X72+NRG_PR_E!X72+NRG_NI_E!X72+NRG_CL_E!X72+NRG_LNG_E!X72+NRG_BIOG_E!X72+NRG_GTL_E!X72+NRG_CPP_E!X72+NRG_NSP_E!X72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NRG_EHG_E!C73+NRG_CM_E!C73+NRG_OIL_NG_E!C73+NRG_PF_E!C73+NRG_CO_E!C73+NRG_BKBPB_E!C73+NRG_GW_E!C73+NRG_BF_E!C73+NRG_PR_E!C73+NRG_NI_E!C73+NRG_CL_E!C73+NRG_LNG_E!C73+NRG_BIOG_E!C73+NRG_GTL_E!C73+NRG_CPP_E!C73+NRG_NSP_E!C73</f>
        <v>0</v>
      </c>
      <c r="D73" s="10">
        <f>NRG_EHG_E!D73+NRG_CM_E!D73+NRG_OIL_NG_E!D73+NRG_PF_E!D73+NRG_CO_E!D73+NRG_BKBPB_E!D73+NRG_GW_E!D73+NRG_BF_E!D73+NRG_PR_E!D73+NRG_NI_E!D73+NRG_CL_E!D73+NRG_LNG_E!D73+NRG_BIOG_E!D73+NRG_GTL_E!D73+NRG_CPP_E!D73+NRG_NSP_E!D73</f>
        <v>0</v>
      </c>
      <c r="E73" s="10">
        <f>NRG_EHG_E!E73+NRG_CM_E!E73+NRG_OIL_NG_E!E73+NRG_PF_E!E73+NRG_CO_E!E73+NRG_BKBPB_E!E73+NRG_GW_E!E73+NRG_BF_E!E73+NRG_PR_E!E73+NRG_NI_E!E73+NRG_CL_E!E73+NRG_LNG_E!E73+NRG_BIOG_E!E73+NRG_GTL_E!E73+NRG_CPP_E!E73+NRG_NSP_E!E73</f>
        <v>0</v>
      </c>
      <c r="F73" s="10">
        <f>NRG_EHG_E!F73+NRG_CM_E!F73+NRG_OIL_NG_E!F73+NRG_PF_E!F73+NRG_CO_E!F73+NRG_BKBPB_E!F73+NRG_GW_E!F73+NRG_BF_E!F73+NRG_PR_E!F73+NRG_NI_E!F73+NRG_CL_E!F73+NRG_LNG_E!F73+NRG_BIOG_E!F73+NRG_GTL_E!F73+NRG_CPP_E!F73+NRG_NSP_E!F73</f>
        <v>0</v>
      </c>
      <c r="G73" s="10">
        <f>NRG_EHG_E!G73+NRG_CM_E!G73+NRG_OIL_NG_E!G73+NRG_PF_E!G73+NRG_CO_E!G73+NRG_BKBPB_E!G73+NRG_GW_E!G73+NRG_BF_E!G73+NRG_PR_E!G73+NRG_NI_E!G73+NRG_CL_E!G73+NRG_LNG_E!G73+NRG_BIOG_E!G73+NRG_GTL_E!G73+NRG_CPP_E!G73+NRG_NSP_E!G73</f>
        <v>0</v>
      </c>
      <c r="H73" s="10">
        <f>NRG_EHG_E!H73+NRG_CM_E!H73+NRG_OIL_NG_E!H73+NRG_PF_E!H73+NRG_CO_E!H73+NRG_BKBPB_E!H73+NRG_GW_E!H73+NRG_BF_E!H73+NRG_PR_E!H73+NRG_NI_E!H73+NRG_CL_E!H73+NRG_LNG_E!H73+NRG_BIOG_E!H73+NRG_GTL_E!H73+NRG_CPP_E!H73+NRG_NSP_E!H73</f>
        <v>0</v>
      </c>
      <c r="I73" s="10">
        <f>NRG_EHG_E!I73+NRG_CM_E!I73+NRG_OIL_NG_E!I73+NRG_PF_E!I73+NRG_CO_E!I73+NRG_BKBPB_E!I73+NRG_GW_E!I73+NRG_BF_E!I73+NRG_PR_E!I73+NRG_NI_E!I73+NRG_CL_E!I73+NRG_LNG_E!I73+NRG_BIOG_E!I73+NRG_GTL_E!I73+NRG_CPP_E!I73+NRG_NSP_E!I73</f>
        <v>0</v>
      </c>
      <c r="J73" s="10">
        <f>NRG_EHG_E!J73+NRG_CM_E!J73+NRG_OIL_NG_E!J73+NRG_PF_E!J73+NRG_CO_E!J73+NRG_BKBPB_E!J73+NRG_GW_E!J73+NRG_BF_E!J73+NRG_PR_E!J73+NRG_NI_E!J73+NRG_CL_E!J73+NRG_LNG_E!J73+NRG_BIOG_E!J73+NRG_GTL_E!J73+NRG_CPP_E!J73+NRG_NSP_E!J73</f>
        <v>0</v>
      </c>
      <c r="K73" s="10">
        <f>NRG_EHG_E!K73+NRG_CM_E!K73+NRG_OIL_NG_E!K73+NRG_PF_E!K73+NRG_CO_E!K73+NRG_BKBPB_E!K73+NRG_GW_E!K73+NRG_BF_E!K73+NRG_PR_E!K73+NRG_NI_E!K73+NRG_CL_E!K73+NRG_LNG_E!K73+NRG_BIOG_E!K73+NRG_GTL_E!K73+NRG_CPP_E!K73+NRG_NSP_E!K73</f>
        <v>0</v>
      </c>
      <c r="L73" s="10">
        <f>NRG_EHG_E!L73+NRG_CM_E!L73+NRG_OIL_NG_E!L73+NRG_PF_E!L73+NRG_CO_E!L73+NRG_BKBPB_E!L73+NRG_GW_E!L73+NRG_BF_E!L73+NRG_PR_E!L73+NRG_NI_E!L73+NRG_CL_E!L73+NRG_LNG_E!L73+NRG_BIOG_E!L73+NRG_GTL_E!L73+NRG_CPP_E!L73+NRG_NSP_E!L73</f>
        <v>0</v>
      </c>
      <c r="M73" s="10">
        <f>NRG_EHG_E!M73+NRG_CM_E!M73+NRG_OIL_NG_E!M73+NRG_PF_E!M73+NRG_CO_E!M73+NRG_BKBPB_E!M73+NRG_GW_E!M73+NRG_BF_E!M73+NRG_PR_E!M73+NRG_NI_E!M73+NRG_CL_E!M73+NRG_LNG_E!M73+NRG_BIOG_E!M73+NRG_GTL_E!M73+NRG_CPP_E!M73+NRG_NSP_E!M73</f>
        <v>0</v>
      </c>
      <c r="N73" s="10">
        <f>NRG_EHG_E!N73+NRG_CM_E!N73+NRG_OIL_NG_E!N73+NRG_PF_E!N73+NRG_CO_E!N73+NRG_BKBPB_E!N73+NRG_GW_E!N73+NRG_BF_E!N73+NRG_PR_E!N73+NRG_NI_E!N73+NRG_CL_E!N73+NRG_LNG_E!N73+NRG_BIOG_E!N73+NRG_GTL_E!N73+NRG_CPP_E!N73+NRG_NSP_E!N73</f>
        <v>0</v>
      </c>
      <c r="O73" s="10">
        <f>NRG_EHG_E!O73+NRG_CM_E!O73+NRG_OIL_NG_E!O73+NRG_PF_E!O73+NRG_CO_E!O73+NRG_BKBPB_E!O73+NRG_GW_E!O73+NRG_BF_E!O73+NRG_PR_E!O73+NRG_NI_E!O73+NRG_CL_E!O73+NRG_LNG_E!O73+NRG_BIOG_E!O73+NRG_GTL_E!O73+NRG_CPP_E!O73+NRG_NSP_E!O73</f>
        <v>0</v>
      </c>
      <c r="P73" s="10">
        <f>NRG_EHG_E!P73+NRG_CM_E!P73+NRG_OIL_NG_E!P73+NRG_PF_E!P73+NRG_CO_E!P73+NRG_BKBPB_E!P73+NRG_GW_E!P73+NRG_BF_E!P73+NRG_PR_E!P73+NRG_NI_E!P73+NRG_CL_E!P73+NRG_LNG_E!P73+NRG_BIOG_E!P73+NRG_GTL_E!P73+NRG_CPP_E!P73+NRG_NSP_E!P73</f>
        <v>0</v>
      </c>
      <c r="Q73" s="10">
        <f>NRG_EHG_E!Q73+NRG_CM_E!Q73+NRG_OIL_NG_E!Q73+NRG_PF_E!Q73+NRG_CO_E!Q73+NRG_BKBPB_E!Q73+NRG_GW_E!Q73+NRG_BF_E!Q73+NRG_PR_E!Q73+NRG_NI_E!Q73+NRG_CL_E!Q73+NRG_LNG_E!Q73+NRG_BIOG_E!Q73+NRG_GTL_E!Q73+NRG_CPP_E!Q73+NRG_NSP_E!Q73</f>
        <v>0</v>
      </c>
      <c r="R73" s="10">
        <f>NRG_EHG_E!R73+NRG_CM_E!R73+NRG_OIL_NG_E!R73+NRG_PF_E!R73+NRG_CO_E!R73+NRG_BKBPB_E!R73+NRG_GW_E!R73+NRG_BF_E!R73+NRG_PR_E!R73+NRG_NI_E!R73+NRG_CL_E!R73+NRG_LNG_E!R73+NRG_BIOG_E!R73+NRG_GTL_E!R73+NRG_CPP_E!R73+NRG_NSP_E!R73</f>
        <v>0</v>
      </c>
      <c r="S73" s="10">
        <f>NRG_EHG_E!S73+NRG_CM_E!S73+NRG_OIL_NG_E!S73+NRG_PF_E!S73+NRG_CO_E!S73+NRG_BKBPB_E!S73+NRG_GW_E!S73+NRG_BF_E!S73+NRG_PR_E!S73+NRG_NI_E!S73+NRG_CL_E!S73+NRG_LNG_E!S73+NRG_BIOG_E!S73+NRG_GTL_E!S73+NRG_CPP_E!S73+NRG_NSP_E!S73</f>
        <v>0</v>
      </c>
      <c r="T73" s="10">
        <f>NRG_EHG_E!T73+NRG_CM_E!T73+NRG_OIL_NG_E!T73+NRG_PF_E!T73+NRG_CO_E!T73+NRG_BKBPB_E!T73+NRG_GW_E!T73+NRG_BF_E!T73+NRG_PR_E!T73+NRG_NI_E!T73+NRG_CL_E!T73+NRG_LNG_E!T73+NRG_BIOG_E!T73+NRG_GTL_E!T73+NRG_CPP_E!T73+NRG_NSP_E!T73</f>
        <v>0</v>
      </c>
      <c r="U73" s="10">
        <f>NRG_EHG_E!U73+NRG_CM_E!U73+NRG_OIL_NG_E!U73+NRG_PF_E!U73+NRG_CO_E!U73+NRG_BKBPB_E!U73+NRG_GW_E!U73+NRG_BF_E!U73+NRG_PR_E!U73+NRG_NI_E!U73+NRG_CL_E!U73+NRG_LNG_E!U73+NRG_BIOG_E!U73+NRG_GTL_E!U73+NRG_CPP_E!U73+NRG_NSP_E!U73</f>
        <v>0</v>
      </c>
      <c r="V73" s="10">
        <f>NRG_EHG_E!V73+NRG_CM_E!V73+NRG_OIL_NG_E!V73+NRG_PF_E!V73+NRG_CO_E!V73+NRG_BKBPB_E!V73+NRG_GW_E!V73+NRG_BF_E!V73+NRG_PR_E!V73+NRG_NI_E!V73+NRG_CL_E!V73+NRG_LNG_E!V73+NRG_BIOG_E!V73+NRG_GTL_E!V73+NRG_CPP_E!V73+NRG_NSP_E!V73</f>
        <v>0</v>
      </c>
      <c r="W73" s="10">
        <f>NRG_EHG_E!W73+NRG_CM_E!W73+NRG_OIL_NG_E!W73+NRG_PF_E!W73+NRG_CO_E!W73+NRG_BKBPB_E!W73+NRG_GW_E!W73+NRG_BF_E!W73+NRG_PR_E!W73+NRG_NI_E!W73+NRG_CL_E!W73+NRG_LNG_E!W73+NRG_BIOG_E!W73+NRG_GTL_E!W73+NRG_CPP_E!W73+NRG_NSP_E!W73</f>
        <v>0</v>
      </c>
      <c r="X73" s="10">
        <f>NRG_EHG_E!X73+NRG_CM_E!X73+NRG_OIL_NG_E!X73+NRG_PF_E!X73+NRG_CO_E!X73+NRG_BKBPB_E!X73+NRG_GW_E!X73+NRG_BF_E!X73+NRG_PR_E!X73+NRG_NI_E!X73+NRG_CL_E!X73+NRG_LNG_E!X73+NRG_BIOG_E!X73+NRG_GTL_E!X73+NRG_CPP_E!X73+NRG_NSP_E!X73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NRG_EHG_E!C74+NRG_CM_E!C74+NRG_OIL_NG_E!C74+NRG_PF_E!C74+NRG_CO_E!C74+NRG_BKBPB_E!C74+NRG_GW_E!C74+NRG_BF_E!C74+NRG_PR_E!C74+NRG_NI_E!C74+NRG_CL_E!C74+NRG_LNG_E!C74+NRG_BIOG_E!C74+NRG_GTL_E!C74+NRG_CPP_E!C74+NRG_NSP_E!C74</f>
        <v>0</v>
      </c>
      <c r="D74" s="37">
        <f>NRG_EHG_E!D74+NRG_CM_E!D74+NRG_OIL_NG_E!D74+NRG_PF_E!D74+NRG_CO_E!D74+NRG_BKBPB_E!D74+NRG_GW_E!D74+NRG_BF_E!D74+NRG_PR_E!D74+NRG_NI_E!D74+NRG_CL_E!D74+NRG_LNG_E!D74+NRG_BIOG_E!D74+NRG_GTL_E!D74+NRG_CPP_E!D74+NRG_NSP_E!D74</f>
        <v>0</v>
      </c>
      <c r="E74" s="37">
        <f>NRG_EHG_E!E74+NRG_CM_E!E74+NRG_OIL_NG_E!E74+NRG_PF_E!E74+NRG_CO_E!E74+NRG_BKBPB_E!E74+NRG_GW_E!E74+NRG_BF_E!E74+NRG_PR_E!E74+NRG_NI_E!E74+NRG_CL_E!E74+NRG_LNG_E!E74+NRG_BIOG_E!E74+NRG_GTL_E!E74+NRG_CPP_E!E74+NRG_NSP_E!E74</f>
        <v>0</v>
      </c>
      <c r="F74" s="37">
        <f>NRG_EHG_E!F74+NRG_CM_E!F74+NRG_OIL_NG_E!F74+NRG_PF_E!F74+NRG_CO_E!F74+NRG_BKBPB_E!F74+NRG_GW_E!F74+NRG_BF_E!F74+NRG_PR_E!F74+NRG_NI_E!F74+NRG_CL_E!F74+NRG_LNG_E!F74+NRG_BIOG_E!F74+NRG_GTL_E!F74+NRG_CPP_E!F74+NRG_NSP_E!F74</f>
        <v>0</v>
      </c>
      <c r="G74" s="37">
        <f>NRG_EHG_E!G74+NRG_CM_E!G74+NRG_OIL_NG_E!G74+NRG_PF_E!G74+NRG_CO_E!G74+NRG_BKBPB_E!G74+NRG_GW_E!G74+NRG_BF_E!G74+NRG_PR_E!G74+NRG_NI_E!G74+NRG_CL_E!G74+NRG_LNG_E!G74+NRG_BIOG_E!G74+NRG_GTL_E!G74+NRG_CPP_E!G74+NRG_NSP_E!G74</f>
        <v>0</v>
      </c>
      <c r="H74" s="37">
        <f>NRG_EHG_E!H74+NRG_CM_E!H74+NRG_OIL_NG_E!H74+NRG_PF_E!H74+NRG_CO_E!H74+NRG_BKBPB_E!H74+NRG_GW_E!H74+NRG_BF_E!H74+NRG_PR_E!H74+NRG_NI_E!H74+NRG_CL_E!H74+NRG_LNG_E!H74+NRG_BIOG_E!H74+NRG_GTL_E!H74+NRG_CPP_E!H74+NRG_NSP_E!H74</f>
        <v>0</v>
      </c>
      <c r="I74" s="37">
        <f>NRG_EHG_E!I74+NRG_CM_E!I74+NRG_OIL_NG_E!I74+NRG_PF_E!I74+NRG_CO_E!I74+NRG_BKBPB_E!I74+NRG_GW_E!I74+NRG_BF_E!I74+NRG_PR_E!I74+NRG_NI_E!I74+NRG_CL_E!I74+NRG_LNG_E!I74+NRG_BIOG_E!I74+NRG_GTL_E!I74+NRG_CPP_E!I74+NRG_NSP_E!I74</f>
        <v>0</v>
      </c>
      <c r="J74" s="37">
        <f>NRG_EHG_E!J74+NRG_CM_E!J74+NRG_OIL_NG_E!J74+NRG_PF_E!J74+NRG_CO_E!J74+NRG_BKBPB_E!J74+NRG_GW_E!J74+NRG_BF_E!J74+NRG_PR_E!J74+NRG_NI_E!J74+NRG_CL_E!J74+NRG_LNG_E!J74+NRG_BIOG_E!J74+NRG_GTL_E!J74+NRG_CPP_E!J74+NRG_NSP_E!J74</f>
        <v>0</v>
      </c>
      <c r="K74" s="37">
        <f>NRG_EHG_E!K74+NRG_CM_E!K74+NRG_OIL_NG_E!K74+NRG_PF_E!K74+NRG_CO_E!K74+NRG_BKBPB_E!K74+NRG_GW_E!K74+NRG_BF_E!K74+NRG_PR_E!K74+NRG_NI_E!K74+NRG_CL_E!K74+NRG_LNG_E!K74+NRG_BIOG_E!K74+NRG_GTL_E!K74+NRG_CPP_E!K74+NRG_NSP_E!K74</f>
        <v>0</v>
      </c>
      <c r="L74" s="37">
        <f>NRG_EHG_E!L74+NRG_CM_E!L74+NRG_OIL_NG_E!L74+NRG_PF_E!L74+NRG_CO_E!L74+NRG_BKBPB_E!L74+NRG_GW_E!L74+NRG_BF_E!L74+NRG_PR_E!L74+NRG_NI_E!L74+NRG_CL_E!L74+NRG_LNG_E!L74+NRG_BIOG_E!L74+NRG_GTL_E!L74+NRG_CPP_E!L74+NRG_NSP_E!L74</f>
        <v>0</v>
      </c>
      <c r="M74" s="37">
        <f>NRG_EHG_E!M74+NRG_CM_E!M74+NRG_OIL_NG_E!M74+NRG_PF_E!M74+NRG_CO_E!M74+NRG_BKBPB_E!M74+NRG_GW_E!M74+NRG_BF_E!M74+NRG_PR_E!M74+NRG_NI_E!M74+NRG_CL_E!M74+NRG_LNG_E!M74+NRG_BIOG_E!M74+NRG_GTL_E!M74+NRG_CPP_E!M74+NRG_NSP_E!M74</f>
        <v>0</v>
      </c>
      <c r="N74" s="37">
        <f>NRG_EHG_E!N74+NRG_CM_E!N74+NRG_OIL_NG_E!N74+NRG_PF_E!N74+NRG_CO_E!N74+NRG_BKBPB_E!N74+NRG_GW_E!N74+NRG_BF_E!N74+NRG_PR_E!N74+NRG_NI_E!N74+NRG_CL_E!N74+NRG_LNG_E!N74+NRG_BIOG_E!N74+NRG_GTL_E!N74+NRG_CPP_E!N74+NRG_NSP_E!N74</f>
        <v>0</v>
      </c>
      <c r="O74" s="37">
        <f>NRG_EHG_E!O74+NRG_CM_E!O74+NRG_OIL_NG_E!O74+NRG_PF_E!O74+NRG_CO_E!O74+NRG_BKBPB_E!O74+NRG_GW_E!O74+NRG_BF_E!O74+NRG_PR_E!O74+NRG_NI_E!O74+NRG_CL_E!O74+NRG_LNG_E!O74+NRG_BIOG_E!O74+NRG_GTL_E!O74+NRG_CPP_E!O74+NRG_NSP_E!O74</f>
        <v>0</v>
      </c>
      <c r="P74" s="37">
        <f>NRG_EHG_E!P74+NRG_CM_E!P74+NRG_OIL_NG_E!P74+NRG_PF_E!P74+NRG_CO_E!P74+NRG_BKBPB_E!P74+NRG_GW_E!P74+NRG_BF_E!P74+NRG_PR_E!P74+NRG_NI_E!P74+NRG_CL_E!P74+NRG_LNG_E!P74+NRG_BIOG_E!P74+NRG_GTL_E!P74+NRG_CPP_E!P74+NRG_NSP_E!P74</f>
        <v>0</v>
      </c>
      <c r="Q74" s="37">
        <f>NRG_EHG_E!Q74+NRG_CM_E!Q74+NRG_OIL_NG_E!Q74+NRG_PF_E!Q74+NRG_CO_E!Q74+NRG_BKBPB_E!Q74+NRG_GW_E!Q74+NRG_BF_E!Q74+NRG_PR_E!Q74+NRG_NI_E!Q74+NRG_CL_E!Q74+NRG_LNG_E!Q74+NRG_BIOG_E!Q74+NRG_GTL_E!Q74+NRG_CPP_E!Q74+NRG_NSP_E!Q74</f>
        <v>0</v>
      </c>
      <c r="R74" s="37">
        <f>NRG_EHG_E!R74+NRG_CM_E!R74+NRG_OIL_NG_E!R74+NRG_PF_E!R74+NRG_CO_E!R74+NRG_BKBPB_E!R74+NRG_GW_E!R74+NRG_BF_E!R74+NRG_PR_E!R74+NRG_NI_E!R74+NRG_CL_E!R74+NRG_LNG_E!R74+NRG_BIOG_E!R74+NRG_GTL_E!R74+NRG_CPP_E!R74+NRG_NSP_E!R74</f>
        <v>0</v>
      </c>
      <c r="S74" s="37">
        <f>NRG_EHG_E!S74+NRG_CM_E!S74+NRG_OIL_NG_E!S74+NRG_PF_E!S74+NRG_CO_E!S74+NRG_BKBPB_E!S74+NRG_GW_E!S74+NRG_BF_E!S74+NRG_PR_E!S74+NRG_NI_E!S74+NRG_CL_E!S74+NRG_LNG_E!S74+NRG_BIOG_E!S74+NRG_GTL_E!S74+NRG_CPP_E!S74+NRG_NSP_E!S74</f>
        <v>0</v>
      </c>
      <c r="T74" s="37">
        <f>NRG_EHG_E!T74+NRG_CM_E!T74+NRG_OIL_NG_E!T74+NRG_PF_E!T74+NRG_CO_E!T74+NRG_BKBPB_E!T74+NRG_GW_E!T74+NRG_BF_E!T74+NRG_PR_E!T74+NRG_NI_E!T74+NRG_CL_E!T74+NRG_LNG_E!T74+NRG_BIOG_E!T74+NRG_GTL_E!T74+NRG_CPP_E!T74+NRG_NSP_E!T74</f>
        <v>0</v>
      </c>
      <c r="U74" s="37">
        <f>NRG_EHG_E!U74+NRG_CM_E!U74+NRG_OIL_NG_E!U74+NRG_PF_E!U74+NRG_CO_E!U74+NRG_BKBPB_E!U74+NRG_GW_E!U74+NRG_BF_E!U74+NRG_PR_E!U74+NRG_NI_E!U74+NRG_CL_E!U74+NRG_LNG_E!U74+NRG_BIOG_E!U74+NRG_GTL_E!U74+NRG_CPP_E!U74+NRG_NSP_E!U74</f>
        <v>0</v>
      </c>
      <c r="V74" s="37">
        <f>NRG_EHG_E!V74+NRG_CM_E!V74+NRG_OIL_NG_E!V74+NRG_PF_E!V74+NRG_CO_E!V74+NRG_BKBPB_E!V74+NRG_GW_E!V74+NRG_BF_E!V74+NRG_PR_E!V74+NRG_NI_E!V74+NRG_CL_E!V74+NRG_LNG_E!V74+NRG_BIOG_E!V74+NRG_GTL_E!V74+NRG_CPP_E!V74+NRG_NSP_E!V74</f>
        <v>0</v>
      </c>
      <c r="W74" s="37">
        <f>NRG_EHG_E!W74+NRG_CM_E!W74+NRG_OIL_NG_E!W74+NRG_PF_E!W74+NRG_CO_E!W74+NRG_BKBPB_E!W74+NRG_GW_E!W74+NRG_BF_E!W74+NRG_PR_E!W74+NRG_NI_E!W74+NRG_CL_E!W74+NRG_LNG_E!W74+NRG_BIOG_E!W74+NRG_GTL_E!W74+NRG_CPP_E!W74+NRG_NSP_E!W74</f>
        <v>0</v>
      </c>
      <c r="X74" s="37">
        <f>NRG_EHG_E!X74+NRG_CM_E!X74+NRG_OIL_NG_E!X74+NRG_PF_E!X74+NRG_CO_E!X74+NRG_BKBPB_E!X74+NRG_GW_E!X74+NRG_BF_E!X74+NRG_PR_E!X74+NRG_NI_E!X74+NRG_CL_E!X74+NRG_LNG_E!X74+NRG_BIOG_E!X74+NRG_GTL_E!X74+NRG_CPP_E!X74+NRG_NSP_E!X74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NRG_EHG_E!C75+NRG_CM_E!C75+NRG_OIL_NG_E!C75+NRG_PF_E!C75+NRG_CO_E!C75+NRG_BKBPB_E!C75+NRG_GW_E!C75+NRG_BF_E!C75+NRG_PR_E!C75+NRG_NI_E!C75+NRG_CL_E!C75+NRG_LNG_E!C75+NRG_BIOG_E!C75+NRG_GTL_E!C75+NRG_CPP_E!C75+NRG_NSP_E!C75</f>
        <v>0</v>
      </c>
      <c r="D75" s="37">
        <f>NRG_EHG_E!D75+NRG_CM_E!D75+NRG_OIL_NG_E!D75+NRG_PF_E!D75+NRG_CO_E!D75+NRG_BKBPB_E!D75+NRG_GW_E!D75+NRG_BF_E!D75+NRG_PR_E!D75+NRG_NI_E!D75+NRG_CL_E!D75+NRG_LNG_E!D75+NRG_BIOG_E!D75+NRG_GTL_E!D75+NRG_CPP_E!D75+NRG_NSP_E!D75</f>
        <v>0</v>
      </c>
      <c r="E75" s="37">
        <f>NRG_EHG_E!E75+NRG_CM_E!E75+NRG_OIL_NG_E!E75+NRG_PF_E!E75+NRG_CO_E!E75+NRG_BKBPB_E!E75+NRG_GW_E!E75+NRG_BF_E!E75+NRG_PR_E!E75+NRG_NI_E!E75+NRG_CL_E!E75+NRG_LNG_E!E75+NRG_BIOG_E!E75+NRG_GTL_E!E75+NRG_CPP_E!E75+NRG_NSP_E!E75</f>
        <v>0</v>
      </c>
      <c r="F75" s="37">
        <f>NRG_EHG_E!F75+NRG_CM_E!F75+NRG_OIL_NG_E!F75+NRG_PF_E!F75+NRG_CO_E!F75+NRG_BKBPB_E!F75+NRG_GW_E!F75+NRG_BF_E!F75+NRG_PR_E!F75+NRG_NI_E!F75+NRG_CL_E!F75+NRG_LNG_E!F75+NRG_BIOG_E!F75+NRG_GTL_E!F75+NRG_CPP_E!F75+NRG_NSP_E!F75</f>
        <v>0</v>
      </c>
      <c r="G75" s="37">
        <f>NRG_EHG_E!G75+NRG_CM_E!G75+NRG_OIL_NG_E!G75+NRG_PF_E!G75+NRG_CO_E!G75+NRG_BKBPB_E!G75+NRG_GW_E!G75+NRG_BF_E!G75+NRG_PR_E!G75+NRG_NI_E!G75+NRG_CL_E!G75+NRG_LNG_E!G75+NRG_BIOG_E!G75+NRG_GTL_E!G75+NRG_CPP_E!G75+NRG_NSP_E!G75</f>
        <v>0</v>
      </c>
      <c r="H75" s="37">
        <f>NRG_EHG_E!H75+NRG_CM_E!H75+NRG_OIL_NG_E!H75+NRG_PF_E!H75+NRG_CO_E!H75+NRG_BKBPB_E!H75+NRG_GW_E!H75+NRG_BF_E!H75+NRG_PR_E!H75+NRG_NI_E!H75+NRG_CL_E!H75+NRG_LNG_E!H75+NRG_BIOG_E!H75+NRG_GTL_E!H75+NRG_CPP_E!H75+NRG_NSP_E!H75</f>
        <v>0</v>
      </c>
      <c r="I75" s="37">
        <f>NRG_EHG_E!I75+NRG_CM_E!I75+NRG_OIL_NG_E!I75+NRG_PF_E!I75+NRG_CO_E!I75+NRG_BKBPB_E!I75+NRG_GW_E!I75+NRG_BF_E!I75+NRG_PR_E!I75+NRG_NI_E!I75+NRG_CL_E!I75+NRG_LNG_E!I75+NRG_BIOG_E!I75+NRG_GTL_E!I75+NRG_CPP_E!I75+NRG_NSP_E!I75</f>
        <v>0</v>
      </c>
      <c r="J75" s="37">
        <f>NRG_EHG_E!J75+NRG_CM_E!J75+NRG_OIL_NG_E!J75+NRG_PF_E!J75+NRG_CO_E!J75+NRG_BKBPB_E!J75+NRG_GW_E!J75+NRG_BF_E!J75+NRG_PR_E!J75+NRG_NI_E!J75+NRG_CL_E!J75+NRG_LNG_E!J75+NRG_BIOG_E!J75+NRG_GTL_E!J75+NRG_CPP_E!J75+NRG_NSP_E!J75</f>
        <v>0</v>
      </c>
      <c r="K75" s="37">
        <f>NRG_EHG_E!K75+NRG_CM_E!K75+NRG_OIL_NG_E!K75+NRG_PF_E!K75+NRG_CO_E!K75+NRG_BKBPB_E!K75+NRG_GW_E!K75+NRG_BF_E!K75+NRG_PR_E!K75+NRG_NI_E!K75+NRG_CL_E!K75+NRG_LNG_E!K75+NRG_BIOG_E!K75+NRG_GTL_E!K75+NRG_CPP_E!K75+NRG_NSP_E!K75</f>
        <v>0</v>
      </c>
      <c r="L75" s="37">
        <f>NRG_EHG_E!L75+NRG_CM_E!L75+NRG_OIL_NG_E!L75+NRG_PF_E!L75+NRG_CO_E!L75+NRG_BKBPB_E!L75+NRG_GW_E!L75+NRG_BF_E!L75+NRG_PR_E!L75+NRG_NI_E!L75+NRG_CL_E!L75+NRG_LNG_E!L75+NRG_BIOG_E!L75+NRG_GTL_E!L75+NRG_CPP_E!L75+NRG_NSP_E!L75</f>
        <v>70.31625107480653</v>
      </c>
      <c r="M75" s="37">
        <f>NRG_EHG_E!M75+NRG_CM_E!M75+NRG_OIL_NG_E!M75+NRG_PF_E!M75+NRG_CO_E!M75+NRG_BKBPB_E!M75+NRG_GW_E!M75+NRG_BF_E!M75+NRG_PR_E!M75+NRG_NI_E!M75+NRG_CL_E!M75+NRG_LNG_E!M75+NRG_BIOG_E!M75+NRG_GTL_E!M75+NRG_CPP_E!M75+NRG_NSP_E!M75</f>
        <v>165.66354256233879</v>
      </c>
      <c r="N75" s="37">
        <f>NRG_EHG_E!N75+NRG_CM_E!N75+NRG_OIL_NG_E!N75+NRG_PF_E!N75+NRG_CO_E!N75+NRG_BKBPB_E!N75+NRG_GW_E!N75+NRG_BF_E!N75+NRG_PR_E!N75+NRG_NI_E!N75+NRG_CL_E!N75+NRG_LNG_E!N75+NRG_BIOG_E!N75+NRG_GTL_E!N75+NRG_CPP_E!N75+NRG_NSP_E!N75</f>
        <v>157.99656061908851</v>
      </c>
      <c r="O75" s="37">
        <f>NRG_EHG_E!O75+NRG_CM_E!O75+NRG_OIL_NG_E!O75+NRG_PF_E!O75+NRG_CO_E!O75+NRG_BKBPB_E!O75+NRG_GW_E!O75+NRG_BF_E!O75+NRG_PR_E!O75+NRG_NI_E!O75+NRG_CL_E!O75+NRG_LNG_E!O75+NRG_BIOG_E!O75+NRG_GTL_E!O75+NRG_CPP_E!O75+NRG_NSP_E!O75</f>
        <v>166.47558039552879</v>
      </c>
      <c r="P75" s="37">
        <f>NRG_EHG_E!P75+NRG_CM_E!P75+NRG_OIL_NG_E!P75+NRG_PF_E!P75+NRG_CO_E!P75+NRG_BKBPB_E!P75+NRG_GW_E!P75+NRG_BF_E!P75+NRG_PR_E!P75+NRG_NI_E!P75+NRG_CL_E!P75+NRG_LNG_E!P75+NRG_BIOG_E!P75+NRG_GTL_E!P75+NRG_CPP_E!P75+NRG_NSP_E!P75</f>
        <v>257.66698194325022</v>
      </c>
      <c r="Q75" s="37">
        <f>NRG_EHG_E!Q75+NRG_CM_E!Q75+NRG_OIL_NG_E!Q75+NRG_PF_E!Q75+NRG_CO_E!Q75+NRG_BKBPB_E!Q75+NRG_GW_E!Q75+NRG_BF_E!Q75+NRG_PR_E!Q75+NRG_NI_E!Q75+NRG_CL_E!Q75+NRG_LNG_E!Q75+NRG_BIOG_E!Q75+NRG_GTL_E!Q75+NRG_CPP_E!Q75+NRG_NSP_E!Q75</f>
        <v>240.35064488392089</v>
      </c>
      <c r="R75" s="37">
        <f>NRG_EHG_E!R75+NRG_CM_E!R75+NRG_OIL_NG_E!R75+NRG_PF_E!R75+NRG_CO_E!R75+NRG_BKBPB_E!R75+NRG_GW_E!R75+NRG_BF_E!R75+NRG_PR_E!R75+NRG_NI_E!R75+NRG_CL_E!R75+NRG_LNG_E!R75+NRG_BIOG_E!R75+NRG_GTL_E!R75+NRG_CPP_E!R75+NRG_NSP_E!R75</f>
        <v>222.7477214101462</v>
      </c>
      <c r="S75" s="37">
        <f>NRG_EHG_E!S75+NRG_CM_E!S75+NRG_OIL_NG_E!S75+NRG_PF_E!S75+NRG_CO_E!S75+NRG_BKBPB_E!S75+NRG_GW_E!S75+NRG_BF_E!S75+NRG_PR_E!S75+NRG_NI_E!S75+NRG_CL_E!S75+NRG_LNG_E!S75+NRG_BIOG_E!S75+NRG_GTL_E!S75+NRG_CPP_E!S75+NRG_NSP_E!S75</f>
        <v>238.82201203783319</v>
      </c>
      <c r="T75" s="37">
        <f>NRG_EHG_E!T75+NRG_CM_E!T75+NRG_OIL_NG_E!T75+NRG_PF_E!T75+NRG_CO_E!T75+NRG_BKBPB_E!T75+NRG_GW_E!T75+NRG_BF_E!T75+NRG_PR_E!T75+NRG_NI_E!T75+NRG_CL_E!T75+NRG_LNG_E!T75+NRG_BIOG_E!T75+NRG_GTL_E!T75+NRG_CPP_E!T75+NRG_NSP_E!T75</f>
        <v>250.6941530524505</v>
      </c>
      <c r="U75" s="37">
        <f>NRG_EHG_E!U75+NRG_CM_E!U75+NRG_OIL_NG_E!U75+NRG_PF_E!U75+NRG_CO_E!U75+NRG_BKBPB_E!U75+NRG_GW_E!U75+NRG_BF_E!U75+NRG_PR_E!U75+NRG_NI_E!U75+NRG_CL_E!U75+NRG_LNG_E!U75+NRG_BIOG_E!U75+NRG_GTL_E!U75+NRG_CPP_E!U75+NRG_NSP_E!U75</f>
        <v>251.77472055030091</v>
      </c>
      <c r="V75" s="37">
        <f>NRG_EHG_E!V75+NRG_CM_E!V75+NRG_OIL_NG_E!V75+NRG_PF_E!V75+NRG_CO_E!V75+NRG_BKBPB_E!V75+NRG_GW_E!V75+NRG_BF_E!V75+NRG_PR_E!V75+NRG_NI_E!V75+NRG_CL_E!V75+NRG_LNG_E!V75+NRG_BIOG_E!V75+NRG_GTL_E!V75+NRG_CPP_E!V75+NRG_NSP_E!V75</f>
        <v>252.6171969045572</v>
      </c>
      <c r="W75" s="37">
        <f>NRG_EHG_E!W75+NRG_CM_E!W75+NRG_OIL_NG_E!W75+NRG_PF_E!W75+NRG_CO_E!W75+NRG_BKBPB_E!W75+NRG_GW_E!W75+NRG_BF_E!W75+NRG_PR_E!W75+NRG_NI_E!W75+NRG_CL_E!W75+NRG_LNG_E!W75+NRG_BIOG_E!W75+NRG_GTL_E!W75+NRG_CPP_E!W75+NRG_NSP_E!W75</f>
        <v>265.33327601031812</v>
      </c>
      <c r="X75" s="37">
        <f>NRG_EHG_E!X75+NRG_CM_E!X75+NRG_OIL_NG_E!X75+NRG_PF_E!X75+NRG_CO_E!X75+NRG_BKBPB_E!X75+NRG_GW_E!X75+NRG_BF_E!X75+NRG_PR_E!X75+NRG_NI_E!X75+NRG_CL_E!X75+NRG_LNG_E!X75+NRG_BIOG_E!X75+NRG_GTL_E!X75+NRG_CPP_E!X75+NRG_NSP_E!X75</f>
        <v>197.70963026655201</v>
      </c>
    </row>
    <row r="76" spans="1:24" ht="11.25" customHeight="1" x14ac:dyDescent="0.2">
      <c r="A76" s="38" t="s">
        <v>139</v>
      </c>
      <c r="B76" s="39" t="s">
        <v>140</v>
      </c>
      <c r="C76" s="40">
        <f>NRG_EHG_E!C76+NRG_CM_E!C76+NRG_OIL_NG_E!C76+NRG_PF_E!C76+NRG_CO_E!C76+NRG_BKBPB_E!C76+NRG_GW_E!C76+NRG_BF_E!C76+NRG_PR_E!C76+NRG_NI_E!C76+NRG_CL_E!C76+NRG_LNG_E!C76+NRG_BIOG_E!C76+NRG_GTL_E!C76+NRG_CPP_E!C76+NRG_NSP_E!C76</f>
        <v>181.85726569217536</v>
      </c>
      <c r="D76" s="40">
        <f>NRG_EHG_E!D76+NRG_CM_E!D76+NRG_OIL_NG_E!D76+NRG_PF_E!D76+NRG_CO_E!D76+NRG_BKBPB_E!D76+NRG_GW_E!D76+NRG_BF_E!D76+NRG_PR_E!D76+NRG_NI_E!D76+NRG_CL_E!D76+NRG_LNG_E!D76+NRG_BIOG_E!D76+NRG_GTL_E!D76+NRG_CPP_E!D76+NRG_NSP_E!D76</f>
        <v>195.09888220120382</v>
      </c>
      <c r="E76" s="40">
        <f>NRG_EHG_E!E76+NRG_CM_E!E76+NRG_OIL_NG_E!E76+NRG_PF_E!E76+NRG_CO_E!E76+NRG_BKBPB_E!E76+NRG_GW_E!E76+NRG_BF_E!E76+NRG_PR_E!E76+NRG_NI_E!E76+NRG_CL_E!E76+NRG_LNG_E!E76+NRG_BIOG_E!E76+NRG_GTL_E!E76+NRG_CPP_E!E76+NRG_NSP_E!E76</f>
        <v>203.00945829750646</v>
      </c>
      <c r="F76" s="40">
        <f>NRG_EHG_E!F76+NRG_CM_E!F76+NRG_OIL_NG_E!F76+NRG_PF_E!F76+NRG_CO_E!F76+NRG_BKBPB_E!F76+NRG_GW_E!F76+NRG_BF_E!F76+NRG_PR_E!F76+NRG_NI_E!F76+NRG_CL_E!F76+NRG_LNG_E!F76+NRG_BIOG_E!F76+NRG_GTL_E!F76+NRG_CPP_E!F76+NRG_NSP_E!F76</f>
        <v>181.94325021496127</v>
      </c>
      <c r="G76" s="40">
        <f>NRG_EHG_E!G76+NRG_CM_E!G76+NRG_OIL_NG_E!G76+NRG_PF_E!G76+NRG_CO_E!G76+NRG_BKBPB_E!G76+NRG_GW_E!G76+NRG_BF_E!G76+NRG_PR_E!G76+NRG_NI_E!G76+NRG_CL_E!G76+NRG_LNG_E!G76+NRG_BIOG_E!G76+NRG_GTL_E!G76+NRG_CPP_E!G76+NRG_NSP_E!G76</f>
        <v>210.91582115219256</v>
      </c>
      <c r="H76" s="40">
        <f>NRG_EHG_E!H76+NRG_CM_E!H76+NRG_OIL_NG_E!H76+NRG_PF_E!H76+NRG_CO_E!H76+NRG_BKBPB_E!H76+NRG_GW_E!H76+NRG_BF_E!H76+NRG_PR_E!H76+NRG_NI_E!H76+NRG_CL_E!H76+NRG_LNG_E!H76+NRG_BIOG_E!H76+NRG_GTL_E!H76+NRG_CPP_E!H76+NRG_NSP_E!H76</f>
        <v>197.49406706792774</v>
      </c>
      <c r="I76" s="40">
        <f>NRG_EHG_E!I76+NRG_CM_E!I76+NRG_OIL_NG_E!I76+NRG_PF_E!I76+NRG_CO_E!I76+NRG_BKBPB_E!I76+NRG_GW_E!I76+NRG_BF_E!I76+NRG_PR_E!I76+NRG_NI_E!I76+NRG_CL_E!I76+NRG_LNG_E!I76+NRG_BIOG_E!I76+NRG_GTL_E!I76+NRG_CPP_E!I76+NRG_NSP_E!I76</f>
        <v>200.32484952708504</v>
      </c>
      <c r="J76" s="40">
        <f>NRG_EHG_E!J76+NRG_CM_E!J76+NRG_OIL_NG_E!J76+NRG_PF_E!J76+NRG_CO_E!J76+NRG_BKBPB_E!J76+NRG_GW_E!J76+NRG_BF_E!J76+NRG_PR_E!J76+NRG_NI_E!J76+NRG_CL_E!J76+NRG_LNG_E!J76+NRG_BIOG_E!J76+NRG_GTL_E!J76+NRG_CPP_E!J76+NRG_NSP_E!J76</f>
        <v>171.67136715391223</v>
      </c>
      <c r="K76" s="40">
        <f>NRG_EHG_E!K76+NRG_CM_E!K76+NRG_OIL_NG_E!K76+NRG_PF_E!K76+NRG_CO_E!K76+NRG_BKBPB_E!K76+NRG_GW_E!K76+NRG_BF_E!K76+NRG_PR_E!K76+NRG_NI_E!K76+NRG_CL_E!K76+NRG_LNG_E!K76+NRG_BIOG_E!K76+NRG_GTL_E!K76+NRG_CPP_E!K76+NRG_NSP_E!K76</f>
        <v>191.31969045571799</v>
      </c>
      <c r="L76" s="40">
        <f>NRG_EHG_E!L76+NRG_CM_E!L76+NRG_OIL_NG_E!L76+NRG_PF_E!L76+NRG_CO_E!L76+NRG_BKBPB_E!L76+NRG_GW_E!L76+NRG_BF_E!L76+NRG_PR_E!L76+NRG_NI_E!L76+NRG_CL_E!L76+NRG_LNG_E!L76+NRG_BIOG_E!L76+NRG_GTL_E!L76+NRG_CPP_E!L76+NRG_NSP_E!L76</f>
        <v>206.94995700773853</v>
      </c>
      <c r="M76" s="40">
        <f>NRG_EHG_E!M76+NRG_CM_E!M76+NRG_OIL_NG_E!M76+NRG_PF_E!M76+NRG_CO_E!M76+NRG_BKBPB_E!M76+NRG_GW_E!M76+NRG_BF_E!M76+NRG_PR_E!M76+NRG_NI_E!M76+NRG_CL_E!M76+NRG_LNG_E!M76+NRG_BIOG_E!M76+NRG_GTL_E!M76+NRG_CPP_E!M76+NRG_NSP_E!M76</f>
        <v>174.76371453138432</v>
      </c>
      <c r="N76" s="40">
        <f>NRG_EHG_E!N76+NRG_CM_E!N76+NRG_OIL_NG_E!N76+NRG_PF_E!N76+NRG_CO_E!N76+NRG_BKBPB_E!N76+NRG_GW_E!N76+NRG_BF_E!N76+NRG_PR_E!N76+NRG_NI_E!N76+NRG_CL_E!N76+NRG_LNG_E!N76+NRG_BIOG_E!N76+NRG_GTL_E!N76+NRG_CPP_E!N76+NRG_NSP_E!N76</f>
        <v>179.2518486672399</v>
      </c>
      <c r="O76" s="40">
        <f>NRG_EHG_E!O76+NRG_CM_E!O76+NRG_OIL_NG_E!O76+NRG_PF_E!O76+NRG_CO_E!O76+NRG_BKBPB_E!O76+NRG_GW_E!O76+NRG_BF_E!O76+NRG_PR_E!O76+NRG_NI_E!O76+NRG_CL_E!O76+NRG_LNG_E!O76+NRG_BIOG_E!O76+NRG_GTL_E!O76+NRG_CPP_E!O76+NRG_NSP_E!O76</f>
        <v>191.69656061908853</v>
      </c>
      <c r="P76" s="40">
        <f>NRG_EHG_E!P76+NRG_CM_E!P76+NRG_OIL_NG_E!P76+NRG_PF_E!P76+NRG_CO_E!P76+NRG_BKBPB_E!P76+NRG_GW_E!P76+NRG_BF_E!P76+NRG_PR_E!P76+NRG_NI_E!P76+NRG_CL_E!P76+NRG_LNG_E!P76+NRG_BIOG_E!P76+NRG_GTL_E!P76+NRG_CPP_E!P76+NRG_NSP_E!P76</f>
        <v>195.80885640584688</v>
      </c>
      <c r="Q76" s="40">
        <f>NRG_EHG_E!Q76+NRG_CM_E!Q76+NRG_OIL_NG_E!Q76+NRG_PF_E!Q76+NRG_CO_E!Q76+NRG_BKBPB_E!Q76+NRG_GW_E!Q76+NRG_BF_E!Q76+NRG_PR_E!Q76+NRG_NI_E!Q76+NRG_CL_E!Q76+NRG_LNG_E!Q76+NRG_BIOG_E!Q76+NRG_GTL_E!Q76+NRG_CPP_E!Q76+NRG_NSP_E!Q76</f>
        <v>190.84393809114363</v>
      </c>
      <c r="R76" s="40">
        <f>NRG_EHG_E!R76+NRG_CM_E!R76+NRG_OIL_NG_E!R76+NRG_PF_E!R76+NRG_CO_E!R76+NRG_BKBPB_E!R76+NRG_GW_E!R76+NRG_BF_E!R76+NRG_PR_E!R76+NRG_NI_E!R76+NRG_CL_E!R76+NRG_LNG_E!R76+NRG_BIOG_E!R76+NRG_GTL_E!R76+NRG_CPP_E!R76+NRG_NSP_E!R76</f>
        <v>216.432932072227</v>
      </c>
      <c r="S76" s="40">
        <f>NRG_EHG_E!S76+NRG_CM_E!S76+NRG_OIL_NG_E!S76+NRG_PF_E!S76+NRG_CO_E!S76+NRG_BKBPB_E!S76+NRG_GW_E!S76+NRG_BF_E!S76+NRG_PR_E!S76+NRG_NI_E!S76+NRG_CL_E!S76+NRG_LNG_E!S76+NRG_BIOG_E!S76+NRG_GTL_E!S76+NRG_CPP_E!S76+NRG_NSP_E!S76</f>
        <v>209.19785038693033</v>
      </c>
      <c r="T76" s="40">
        <f>NRG_EHG_E!T76+NRG_CM_E!T76+NRG_OIL_NG_E!T76+NRG_PF_E!T76+NRG_CO_E!T76+NRG_BKBPB_E!T76+NRG_GW_E!T76+NRG_BF_E!T76+NRG_PR_E!T76+NRG_NI_E!T76+NRG_CL_E!T76+NRG_LNG_E!T76+NRG_BIOG_E!T76+NRG_GTL_E!T76+NRG_CPP_E!T76+NRG_NSP_E!T76</f>
        <v>239.20980223559752</v>
      </c>
      <c r="U76" s="40">
        <f>NRG_EHG_E!U76+NRG_CM_E!U76+NRG_OIL_NG_E!U76+NRG_PF_E!U76+NRG_CO_E!U76+NRG_BKBPB_E!U76+NRG_GW_E!U76+NRG_BF_E!U76+NRG_PR_E!U76+NRG_NI_E!U76+NRG_CL_E!U76+NRG_LNG_E!U76+NRG_BIOG_E!U76+NRG_GTL_E!U76+NRG_CPP_E!U76+NRG_NSP_E!U76</f>
        <v>204.38108340498712</v>
      </c>
      <c r="V76" s="40">
        <f>NRG_EHG_E!V76+NRG_CM_E!V76+NRG_OIL_NG_E!V76+NRG_PF_E!V76+NRG_CO_E!V76+NRG_BKBPB_E!V76+NRG_GW_E!V76+NRG_BF_E!V76+NRG_PR_E!V76+NRG_NI_E!V76+NRG_CL_E!V76+NRG_LNG_E!V76+NRG_BIOG_E!V76+NRG_GTL_E!V76+NRG_CPP_E!V76+NRG_NSP_E!V76</f>
        <v>163.35855546001719</v>
      </c>
      <c r="W76" s="40">
        <f>NRG_EHG_E!W76+NRG_CM_E!W76+NRG_OIL_NG_E!W76+NRG_PF_E!W76+NRG_CO_E!W76+NRG_BKBPB_E!W76+NRG_GW_E!W76+NRG_BF_E!W76+NRG_PR_E!W76+NRG_NI_E!W76+NRG_CL_E!W76+NRG_LNG_E!W76+NRG_BIOG_E!W76+NRG_GTL_E!W76+NRG_CPP_E!W76+NRG_NSP_E!W76</f>
        <v>148.36104901117795</v>
      </c>
      <c r="X76" s="40">
        <f>NRG_EHG_E!X76+NRG_CM_E!X76+NRG_OIL_NG_E!X76+NRG_PF_E!X76+NRG_CO_E!X76+NRG_BKBPB_E!X76+NRG_GW_E!X76+NRG_BF_E!X76+NRG_PR_E!X76+NRG_NI_E!X76+NRG_CL_E!X76+NRG_LNG_E!X76+NRG_BIOG_E!X76+NRG_GTL_E!X76+NRG_CPP_E!X76+NRG_NSP_E!X76</f>
        <v>121.47910576096302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279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133.1900257953568</v>
      </c>
      <c r="D2" s="31">
        <f t="shared" si="0"/>
        <v>143.16423043852109</v>
      </c>
      <c r="E2" s="31">
        <f t="shared" si="0"/>
        <v>147.63542562338779</v>
      </c>
      <c r="F2" s="31">
        <f t="shared" si="0"/>
        <v>126.99914015477211</v>
      </c>
      <c r="G2" s="31">
        <f t="shared" si="0"/>
        <v>139.54866723989679</v>
      </c>
      <c r="H2" s="31">
        <f t="shared" si="0"/>
        <v>136.78899398108339</v>
      </c>
      <c r="I2" s="31">
        <f t="shared" si="0"/>
        <v>133.08495270851239</v>
      </c>
      <c r="J2" s="31">
        <f t="shared" si="0"/>
        <v>115.60945829750639</v>
      </c>
      <c r="K2" s="31">
        <f t="shared" si="0"/>
        <v>119.52261392949271</v>
      </c>
      <c r="L2" s="31">
        <f t="shared" si="0"/>
        <v>128.01616509028369</v>
      </c>
      <c r="M2" s="31">
        <f t="shared" si="0"/>
        <v>112.4249355116079</v>
      </c>
      <c r="N2" s="31">
        <f t="shared" si="0"/>
        <v>114.763456577816</v>
      </c>
      <c r="O2" s="31">
        <f t="shared" si="0"/>
        <v>116.9760103181427</v>
      </c>
      <c r="P2" s="31">
        <f t="shared" si="0"/>
        <v>108.44858125537399</v>
      </c>
      <c r="Q2" s="31">
        <f t="shared" si="0"/>
        <v>109.67454858125539</v>
      </c>
      <c r="R2" s="31">
        <f t="shared" si="0"/>
        <v>127.2669819432502</v>
      </c>
      <c r="S2" s="31">
        <f t="shared" si="0"/>
        <v>126.1573516766982</v>
      </c>
      <c r="T2" s="31">
        <f t="shared" si="0"/>
        <v>151.5686156491831</v>
      </c>
      <c r="U2" s="31">
        <f t="shared" si="0"/>
        <v>123.7202063628547</v>
      </c>
      <c r="V2" s="31">
        <f t="shared" si="0"/>
        <v>83.316423043852097</v>
      </c>
      <c r="W2" s="31">
        <f t="shared" si="0"/>
        <v>68.7993121238177</v>
      </c>
      <c r="X2" s="31">
        <f t="shared" ref="X2" si="1">SUM(X3,X17,X22,X25,X26,X51,X52,X71,X74,X75,X76)</f>
        <v>53.05932932072227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133.1900257953568</v>
      </c>
      <c r="D76" s="40">
        <v>143.16423043852109</v>
      </c>
      <c r="E76" s="40">
        <v>147.63542562338779</v>
      </c>
      <c r="F76" s="40">
        <v>126.99914015477211</v>
      </c>
      <c r="G76" s="40">
        <v>139.54866723989679</v>
      </c>
      <c r="H76" s="40">
        <v>136.78899398108339</v>
      </c>
      <c r="I76" s="40">
        <v>133.08495270851239</v>
      </c>
      <c r="J76" s="40">
        <v>115.60945829750639</v>
      </c>
      <c r="K76" s="40">
        <v>119.52261392949271</v>
      </c>
      <c r="L76" s="40">
        <v>128.01616509028369</v>
      </c>
      <c r="M76" s="40">
        <v>112.4249355116079</v>
      </c>
      <c r="N76" s="40">
        <v>114.763456577816</v>
      </c>
      <c r="O76" s="40">
        <v>116.9760103181427</v>
      </c>
      <c r="P76" s="40">
        <v>108.44858125537399</v>
      </c>
      <c r="Q76" s="40">
        <v>109.67454858125539</v>
      </c>
      <c r="R76" s="40">
        <v>127.2669819432502</v>
      </c>
      <c r="S76" s="40">
        <v>126.1573516766982</v>
      </c>
      <c r="T76" s="40">
        <v>151.5686156491831</v>
      </c>
      <c r="U76" s="40">
        <v>123.7202063628547</v>
      </c>
      <c r="V76" s="40">
        <v>83.316423043852097</v>
      </c>
      <c r="W76" s="40">
        <v>68.7993121238177</v>
      </c>
      <c r="X76" s="40">
        <v>53.05932932072227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8.5984522785898534E-2</v>
      </c>
      <c r="D2" s="31">
        <f t="shared" si="0"/>
        <v>8.5984522785898534E-2</v>
      </c>
      <c r="E2" s="31">
        <f t="shared" si="0"/>
        <v>8.5984522785898534E-2</v>
      </c>
      <c r="F2" s="31">
        <f t="shared" si="0"/>
        <v>8.5984522785898534E-2</v>
      </c>
      <c r="G2" s="31">
        <f t="shared" si="0"/>
        <v>8.5984522785898534E-2</v>
      </c>
      <c r="H2" s="31">
        <f t="shared" si="0"/>
        <v>8.5984522785898534E-2</v>
      </c>
      <c r="I2" s="31">
        <f t="shared" si="0"/>
        <v>8.5984522785898534E-2</v>
      </c>
      <c r="J2" s="31">
        <f t="shared" si="0"/>
        <v>8.5984522785898534E-2</v>
      </c>
      <c r="K2" s="31">
        <f t="shared" si="0"/>
        <v>8.5984522785898534E-2</v>
      </c>
      <c r="L2" s="31">
        <f t="shared" si="0"/>
        <v>8.5984522785898534E-2</v>
      </c>
      <c r="M2" s="31">
        <f t="shared" si="0"/>
        <v>8.5984522785898534E-2</v>
      </c>
      <c r="N2" s="31">
        <f t="shared" si="0"/>
        <v>0.25795356835769562</v>
      </c>
      <c r="O2" s="31">
        <f t="shared" si="0"/>
        <v>0.25795356835769562</v>
      </c>
      <c r="P2" s="31">
        <f t="shared" si="0"/>
        <v>8.5984522785898534E-2</v>
      </c>
      <c r="Q2" s="31">
        <f t="shared" si="0"/>
        <v>0.34393809114359408</v>
      </c>
      <c r="R2" s="31">
        <f t="shared" si="0"/>
        <v>0.34393809114359408</v>
      </c>
      <c r="S2" s="31">
        <f t="shared" si="0"/>
        <v>7.1453138435081678E-2</v>
      </c>
      <c r="T2" s="31">
        <f t="shared" si="0"/>
        <v>6.7153912295786752E-2</v>
      </c>
      <c r="U2" s="31">
        <f t="shared" si="0"/>
        <v>7.540842648323301E-2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8.5984522785898534E-2</v>
      </c>
      <c r="D76" s="40">
        <v>8.5984522785898534E-2</v>
      </c>
      <c r="E76" s="40">
        <v>8.5984522785898534E-2</v>
      </c>
      <c r="F76" s="40">
        <v>8.5984522785898534E-2</v>
      </c>
      <c r="G76" s="40">
        <v>8.5984522785898534E-2</v>
      </c>
      <c r="H76" s="40">
        <v>8.5984522785898534E-2</v>
      </c>
      <c r="I76" s="40">
        <v>8.5984522785898534E-2</v>
      </c>
      <c r="J76" s="40">
        <v>8.5984522785898534E-2</v>
      </c>
      <c r="K76" s="40">
        <v>8.5984522785898534E-2</v>
      </c>
      <c r="L76" s="40">
        <v>8.5984522785898534E-2</v>
      </c>
      <c r="M76" s="40">
        <v>8.5984522785898534E-2</v>
      </c>
      <c r="N76" s="40">
        <v>0.25795356835769562</v>
      </c>
      <c r="O76" s="40">
        <v>0.25795356835769562</v>
      </c>
      <c r="P76" s="40">
        <v>8.5984522785898534E-2</v>
      </c>
      <c r="Q76" s="40">
        <v>0.34393809114359408</v>
      </c>
      <c r="R76" s="40">
        <v>0.34393809114359408</v>
      </c>
      <c r="S76" s="40">
        <v>7.1453138435081678E-2</v>
      </c>
      <c r="T76" s="40">
        <v>6.7153912295786752E-2</v>
      </c>
      <c r="U76" s="40">
        <v>7.540842648323301E-2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277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8.5029234737747181</v>
      </c>
      <c r="K2" s="31">
        <f t="shared" si="0"/>
        <v>5.4934651762682716</v>
      </c>
      <c r="L2" s="31">
        <f t="shared" si="0"/>
        <v>3.2960447119518479</v>
      </c>
      <c r="M2" s="31">
        <f t="shared" si="0"/>
        <v>10.98693035253654</v>
      </c>
      <c r="N2" s="31">
        <f t="shared" si="0"/>
        <v>2.6273430782459153</v>
      </c>
      <c r="O2" s="31">
        <f t="shared" si="0"/>
        <v>0.34393809114359408</v>
      </c>
      <c r="P2" s="31">
        <f t="shared" si="0"/>
        <v>0.49441100601891663</v>
      </c>
      <c r="Q2" s="31">
        <f t="shared" si="0"/>
        <v>0.1719690455717971</v>
      </c>
      <c r="R2" s="31">
        <f t="shared" si="0"/>
        <v>0.25795356835769562</v>
      </c>
      <c r="S2" s="31">
        <f t="shared" si="0"/>
        <v>0.1122957867583835</v>
      </c>
      <c r="T2" s="31">
        <f t="shared" si="0"/>
        <v>0.1151332760103181</v>
      </c>
      <c r="U2" s="31">
        <f t="shared" si="0"/>
        <v>0.13009458297506449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8.5029234737747181</v>
      </c>
      <c r="K26" s="37">
        <f t="shared" si="14"/>
        <v>5.4934651762682716</v>
      </c>
      <c r="L26" s="37">
        <f t="shared" si="14"/>
        <v>3.2960447119518479</v>
      </c>
      <c r="M26" s="37">
        <f t="shared" si="14"/>
        <v>10.98693035253654</v>
      </c>
      <c r="N26" s="37">
        <f t="shared" si="14"/>
        <v>2.1974204643164228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8.5029234737747181</v>
      </c>
      <c r="K33" s="29">
        <f t="shared" si="18"/>
        <v>5.4934651762682716</v>
      </c>
      <c r="L33" s="29">
        <f t="shared" si="18"/>
        <v>3.2960447119518479</v>
      </c>
      <c r="M33" s="29">
        <f t="shared" si="18"/>
        <v>10.98693035253654</v>
      </c>
      <c r="N33" s="29">
        <f t="shared" si="18"/>
        <v>2.1974204643164228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4.3947549441100593</v>
      </c>
      <c r="K36" s="10">
        <v>5.4934651762682716</v>
      </c>
      <c r="L36" s="10">
        <v>3.2960447119518479</v>
      </c>
      <c r="M36" s="10">
        <v>10.98693035253654</v>
      </c>
      <c r="N36" s="10">
        <v>2.1974204643164228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4.1081685296646597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0.23645743766122099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0.42992261392949271</v>
      </c>
      <c r="O76" s="40">
        <v>0.34393809114359408</v>
      </c>
      <c r="P76" s="40">
        <v>0.25795356835769562</v>
      </c>
      <c r="Q76" s="40">
        <v>0.1719690455717971</v>
      </c>
      <c r="R76" s="40">
        <v>0.25795356835769562</v>
      </c>
      <c r="S76" s="40">
        <v>0.1122957867583835</v>
      </c>
      <c r="T76" s="40">
        <v>0.1151332760103181</v>
      </c>
      <c r="U76" s="40">
        <v>0.13009458297506449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275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24.634565778159935</v>
      </c>
      <c r="D2" s="31">
        <f t="shared" si="0"/>
        <v>4.5786758383490964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1.375752364574377E-3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24.29062768701634</v>
      </c>
      <c r="D17" s="37">
        <f t="shared" si="10"/>
        <v>4.4926913155631976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24.29062768701634</v>
      </c>
      <c r="D19" s="10">
        <v>4.4926913155631976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0.34393809114359408</v>
      </c>
      <c r="D76" s="40">
        <v>8.5984522785898534E-2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1.375752364574377E-3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273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2.493551160791057</v>
      </c>
      <c r="D2" s="31">
        <f t="shared" si="0"/>
        <v>0.85984522785898532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2.493551160791057</v>
      </c>
      <c r="D76" s="40">
        <v>0.85984522785898532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271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756.2775580395529</v>
      </c>
      <c r="D2" s="31">
        <f t="shared" si="0"/>
        <v>823.00326741186586</v>
      </c>
      <c r="E2" s="31">
        <f t="shared" si="0"/>
        <v>782.38271711092</v>
      </c>
      <c r="F2" s="31">
        <f t="shared" si="0"/>
        <v>906.15743766122091</v>
      </c>
      <c r="G2" s="31">
        <f t="shared" si="0"/>
        <v>855.82020636285461</v>
      </c>
      <c r="H2" s="31">
        <f t="shared" si="0"/>
        <v>964.4115219260533</v>
      </c>
      <c r="I2" s="31">
        <f t="shared" si="0"/>
        <v>900.37858985382616</v>
      </c>
      <c r="J2" s="31">
        <f t="shared" si="0"/>
        <v>906.54316423043849</v>
      </c>
      <c r="K2" s="31">
        <f t="shared" si="0"/>
        <v>1039.856233877902</v>
      </c>
      <c r="L2" s="31">
        <f t="shared" si="0"/>
        <v>1078.0023215821152</v>
      </c>
      <c r="M2" s="31">
        <f t="shared" si="0"/>
        <v>1025.0418744625968</v>
      </c>
      <c r="N2" s="31">
        <f t="shared" si="0"/>
        <v>881.85735167669816</v>
      </c>
      <c r="O2" s="31">
        <f t="shared" si="0"/>
        <v>949.78985382631129</v>
      </c>
      <c r="P2" s="31">
        <f t="shared" si="0"/>
        <v>1398.1932072226998</v>
      </c>
      <c r="Q2" s="31">
        <f t="shared" si="0"/>
        <v>1115.1476354256233</v>
      </c>
      <c r="R2" s="31">
        <f t="shared" si="0"/>
        <v>1242.0465176268272</v>
      </c>
      <c r="S2" s="31">
        <f t="shared" si="0"/>
        <v>1297.9255374032673</v>
      </c>
      <c r="T2" s="31">
        <f t="shared" si="0"/>
        <v>1265.1739466895956</v>
      </c>
      <c r="U2" s="31">
        <f t="shared" si="0"/>
        <v>1162.364746345658</v>
      </c>
      <c r="V2" s="31">
        <f t="shared" si="0"/>
        <v>1110.1385210662081</v>
      </c>
      <c r="W2" s="31">
        <f t="shared" si="0"/>
        <v>1076.391917454858</v>
      </c>
      <c r="X2" s="31">
        <f t="shared" ref="X2" si="1">SUM(X3,X17,X22,X25,X26,X51,X52,X71,X74,X75,X76)</f>
        <v>852.80326741186582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710.53379191745489</v>
      </c>
      <c r="D26" s="37">
        <f t="shared" si="14"/>
        <v>772.1004299226139</v>
      </c>
      <c r="E26" s="37">
        <f t="shared" si="14"/>
        <v>727.09466895958724</v>
      </c>
      <c r="F26" s="37">
        <f t="shared" si="14"/>
        <v>851.29931212381769</v>
      </c>
      <c r="G26" s="37">
        <f t="shared" si="14"/>
        <v>767.87953568357693</v>
      </c>
      <c r="H26" s="37">
        <f t="shared" si="14"/>
        <v>824.34273430782468</v>
      </c>
      <c r="I26" s="37">
        <f t="shared" si="14"/>
        <v>744.55313843508156</v>
      </c>
      <c r="J26" s="37">
        <f t="shared" si="14"/>
        <v>758.95073086844366</v>
      </c>
      <c r="K26" s="37">
        <f t="shared" si="14"/>
        <v>881.58022355975925</v>
      </c>
      <c r="L26" s="37">
        <f t="shared" si="14"/>
        <v>834.70670679277737</v>
      </c>
      <c r="M26" s="37">
        <f t="shared" si="14"/>
        <v>676.38177128116934</v>
      </c>
      <c r="N26" s="37">
        <f t="shared" si="14"/>
        <v>532.02932072226997</v>
      </c>
      <c r="O26" s="37">
        <f t="shared" si="14"/>
        <v>610.11994840928628</v>
      </c>
      <c r="P26" s="37">
        <f t="shared" si="14"/>
        <v>895.64230438521065</v>
      </c>
      <c r="Q26" s="37">
        <f t="shared" si="14"/>
        <v>654.67661220980222</v>
      </c>
      <c r="R26" s="37">
        <f t="shared" si="14"/>
        <v>804.87489251934653</v>
      </c>
      <c r="S26" s="37">
        <f t="shared" si="14"/>
        <v>888.97248495270844</v>
      </c>
      <c r="T26" s="37">
        <f t="shared" si="14"/>
        <v>821.63989681857254</v>
      </c>
      <c r="U26" s="37">
        <f t="shared" si="14"/>
        <v>735.11943250214972</v>
      </c>
      <c r="V26" s="37">
        <f t="shared" si="14"/>
        <v>682.79570077386074</v>
      </c>
      <c r="W26" s="37">
        <f t="shared" si="14"/>
        <v>644.36216680997416</v>
      </c>
      <c r="X26" s="37">
        <f t="shared" ref="X26" si="15">SUM(X27,X33)</f>
        <v>495.8828030954428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710.53379191745489</v>
      </c>
      <c r="D33" s="29">
        <f t="shared" si="18"/>
        <v>772.1004299226139</v>
      </c>
      <c r="E33" s="29">
        <f t="shared" si="18"/>
        <v>727.09466895958724</v>
      </c>
      <c r="F33" s="29">
        <f t="shared" si="18"/>
        <v>851.29931212381769</v>
      </c>
      <c r="G33" s="29">
        <f t="shared" si="18"/>
        <v>767.87953568357693</v>
      </c>
      <c r="H33" s="29">
        <f t="shared" si="18"/>
        <v>824.34273430782468</v>
      </c>
      <c r="I33" s="29">
        <f t="shared" si="18"/>
        <v>744.55313843508156</v>
      </c>
      <c r="J33" s="29">
        <f t="shared" si="18"/>
        <v>758.95073086844366</v>
      </c>
      <c r="K33" s="29">
        <f t="shared" si="18"/>
        <v>881.58022355975925</v>
      </c>
      <c r="L33" s="29">
        <f t="shared" si="18"/>
        <v>834.70670679277737</v>
      </c>
      <c r="M33" s="29">
        <f t="shared" si="18"/>
        <v>676.38177128116934</v>
      </c>
      <c r="N33" s="29">
        <f t="shared" si="18"/>
        <v>532.02932072226997</v>
      </c>
      <c r="O33" s="29">
        <f t="shared" si="18"/>
        <v>610.11994840928628</v>
      </c>
      <c r="P33" s="29">
        <f t="shared" si="18"/>
        <v>895.64230438521065</v>
      </c>
      <c r="Q33" s="29">
        <f t="shared" si="18"/>
        <v>654.67661220980222</v>
      </c>
      <c r="R33" s="29">
        <f t="shared" si="18"/>
        <v>804.87489251934653</v>
      </c>
      <c r="S33" s="29">
        <f t="shared" si="18"/>
        <v>888.97248495270844</v>
      </c>
      <c r="T33" s="29">
        <f t="shared" si="18"/>
        <v>821.63989681857254</v>
      </c>
      <c r="U33" s="29">
        <f t="shared" si="18"/>
        <v>735.11943250214972</v>
      </c>
      <c r="V33" s="29">
        <f t="shared" si="18"/>
        <v>682.79570077386074</v>
      </c>
      <c r="W33" s="29">
        <f t="shared" si="18"/>
        <v>644.36216680997416</v>
      </c>
      <c r="X33" s="29">
        <f t="shared" ref="X33" si="19">SUM(X34:X50)</f>
        <v>495.8828030954428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7.9081685296646604</v>
      </c>
      <c r="D36" s="10">
        <v>16.946087704213241</v>
      </c>
      <c r="E36" s="10">
        <v>29.373258813413582</v>
      </c>
      <c r="F36" s="10">
        <v>0</v>
      </c>
      <c r="G36" s="10">
        <v>2.2599312123817712</v>
      </c>
      <c r="H36" s="10">
        <v>2.2599312123817712</v>
      </c>
      <c r="I36" s="10">
        <v>3.3899398108340488</v>
      </c>
      <c r="J36" s="10">
        <v>4.3947549441100593</v>
      </c>
      <c r="K36" s="10">
        <v>2.1974204643164228</v>
      </c>
      <c r="L36" s="10">
        <v>5.4934651762682716</v>
      </c>
      <c r="M36" s="10">
        <v>10.98693035253654</v>
      </c>
      <c r="N36" s="10">
        <v>5.4934651762682716</v>
      </c>
      <c r="O36" s="10">
        <v>2.1974204643164228</v>
      </c>
      <c r="P36" s="10">
        <v>0</v>
      </c>
      <c r="Q36" s="10">
        <v>5.4934651762682716</v>
      </c>
      <c r="R36" s="10">
        <v>1.098710232158211</v>
      </c>
      <c r="S36" s="10">
        <v>2.1974204643164228</v>
      </c>
      <c r="T36" s="10">
        <v>2.62914875322442</v>
      </c>
      <c r="U36" s="10">
        <v>1.163542562338779</v>
      </c>
      <c r="V36" s="10">
        <v>0.80644883920894228</v>
      </c>
      <c r="W36" s="10">
        <v>0.76466036113499569</v>
      </c>
      <c r="X36" s="10">
        <v>0.21977644024075671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1.034909716251075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1.026999140154772</v>
      </c>
      <c r="K43" s="10">
        <v>4.1081685296646597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1.74548581255374E-2</v>
      </c>
      <c r="V43" s="10">
        <v>0.21977644024075671</v>
      </c>
      <c r="W43" s="10">
        <v>0.25365434221840072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136.0561478933792</v>
      </c>
      <c r="D44" s="10">
        <v>94.563886500429916</v>
      </c>
      <c r="E44" s="10">
        <v>130.26655202063631</v>
      </c>
      <c r="F44" s="10">
        <v>120.6171969045572</v>
      </c>
      <c r="G44" s="10">
        <v>416.60601891659502</v>
      </c>
      <c r="H44" s="10">
        <v>392.60799656061909</v>
      </c>
      <c r="I44" s="10">
        <v>55.675494411006007</v>
      </c>
      <c r="J44" s="10">
        <v>121.33370593293211</v>
      </c>
      <c r="K44" s="10">
        <v>244.57815993121241</v>
      </c>
      <c r="L44" s="10">
        <v>216.8720550300946</v>
      </c>
      <c r="M44" s="10">
        <v>125.15528804815131</v>
      </c>
      <c r="N44" s="10">
        <v>279.92742906276868</v>
      </c>
      <c r="O44" s="10">
        <v>258.9089423903697</v>
      </c>
      <c r="P44" s="10">
        <v>188.2105760963027</v>
      </c>
      <c r="Q44" s="10">
        <v>97.449097162510753</v>
      </c>
      <c r="R44" s="10">
        <v>120.3783319002579</v>
      </c>
      <c r="S44" s="10">
        <v>115.6013757523646</v>
      </c>
      <c r="T44" s="10">
        <v>118.4130696474634</v>
      </c>
      <c r="U44" s="10">
        <v>118.4111779879622</v>
      </c>
      <c r="V44" s="10">
        <v>131.69484092863291</v>
      </c>
      <c r="W44" s="10">
        <v>113.5005159071367</v>
      </c>
      <c r="X44" s="10">
        <v>96.670507308684435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3.7259673258813408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565.53456577815996</v>
      </c>
      <c r="D50" s="10">
        <v>660.59045571797071</v>
      </c>
      <c r="E50" s="10">
        <v>567.45485812553738</v>
      </c>
      <c r="F50" s="10">
        <v>730.68211521926048</v>
      </c>
      <c r="G50" s="10">
        <v>349.01358555460013</v>
      </c>
      <c r="H50" s="10">
        <v>429.47480653482381</v>
      </c>
      <c r="I50" s="10">
        <v>685.4877042132415</v>
      </c>
      <c r="J50" s="10">
        <v>632.19527085124673</v>
      </c>
      <c r="K50" s="10">
        <v>626.97050730868443</v>
      </c>
      <c r="L50" s="10">
        <v>612.34118658641444</v>
      </c>
      <c r="M50" s="10">
        <v>540.23955288048148</v>
      </c>
      <c r="N50" s="10">
        <v>246.60842648323299</v>
      </c>
      <c r="O50" s="10">
        <v>349.01358555460013</v>
      </c>
      <c r="P50" s="10">
        <v>707.43172828890795</v>
      </c>
      <c r="Q50" s="10">
        <v>551.73404987102322</v>
      </c>
      <c r="R50" s="10">
        <v>683.39785038693037</v>
      </c>
      <c r="S50" s="10">
        <v>771.17368873602743</v>
      </c>
      <c r="T50" s="10">
        <v>700.59767841788471</v>
      </c>
      <c r="U50" s="10">
        <v>615.52725709372316</v>
      </c>
      <c r="V50" s="10">
        <v>550.07463456577818</v>
      </c>
      <c r="W50" s="10">
        <v>529.84333619948404</v>
      </c>
      <c r="X50" s="10">
        <v>398.99251934651761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16.659501289767839</v>
      </c>
      <c r="H51" s="37">
        <v>79.449699054170239</v>
      </c>
      <c r="I51" s="37">
        <v>88.671539122957867</v>
      </c>
      <c r="J51" s="37">
        <v>91.616509028374892</v>
      </c>
      <c r="K51" s="37">
        <v>86.564918314703348</v>
      </c>
      <c r="L51" s="37">
        <v>94.131556319862412</v>
      </c>
      <c r="M51" s="37">
        <v>120.74376612209799</v>
      </c>
      <c r="N51" s="37">
        <v>128.0309544282029</v>
      </c>
      <c r="O51" s="37">
        <v>99.075666380051587</v>
      </c>
      <c r="P51" s="37">
        <v>157.86758383490971</v>
      </c>
      <c r="Q51" s="37">
        <v>139.46689595872741</v>
      </c>
      <c r="R51" s="37">
        <v>125.859845227859</v>
      </c>
      <c r="S51" s="37">
        <v>87.274290627687009</v>
      </c>
      <c r="T51" s="37">
        <v>105.3809974204643</v>
      </c>
      <c r="U51" s="37">
        <v>95.016595012897668</v>
      </c>
      <c r="V51" s="37">
        <v>94.683490971625105</v>
      </c>
      <c r="W51" s="37">
        <v>87.134737747205492</v>
      </c>
      <c r="X51" s="37">
        <v>90.791057609630272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70.31625107480653</v>
      </c>
      <c r="M75" s="37">
        <v>165.66354256233879</v>
      </c>
      <c r="N75" s="37">
        <v>157.99656061908851</v>
      </c>
      <c r="O75" s="37">
        <v>166.47558039552879</v>
      </c>
      <c r="P75" s="37">
        <v>257.66698194325022</v>
      </c>
      <c r="Q75" s="37">
        <v>240.35064488392089</v>
      </c>
      <c r="R75" s="37">
        <v>222.7477214101462</v>
      </c>
      <c r="S75" s="37">
        <v>238.82201203783319</v>
      </c>
      <c r="T75" s="37">
        <v>250.6941530524505</v>
      </c>
      <c r="U75" s="37">
        <v>251.77472055030091</v>
      </c>
      <c r="V75" s="37">
        <v>252.6171969045572</v>
      </c>
      <c r="W75" s="37">
        <v>265.33327601031812</v>
      </c>
      <c r="X75" s="37">
        <v>197.70963026655201</v>
      </c>
    </row>
    <row r="76" spans="1:24" ht="11.25" customHeight="1" x14ac:dyDescent="0.2">
      <c r="A76" s="38" t="s">
        <v>139</v>
      </c>
      <c r="B76" s="39" t="s">
        <v>140</v>
      </c>
      <c r="C76" s="40">
        <v>45.743766122098023</v>
      </c>
      <c r="D76" s="40">
        <v>50.90283748925193</v>
      </c>
      <c r="E76" s="40">
        <v>55.28804815133276</v>
      </c>
      <c r="F76" s="40">
        <v>54.858125537403261</v>
      </c>
      <c r="G76" s="40">
        <v>71.28116938950987</v>
      </c>
      <c r="H76" s="40">
        <v>60.619088564058458</v>
      </c>
      <c r="I76" s="40">
        <v>67.153912295786739</v>
      </c>
      <c r="J76" s="40">
        <v>55.975924333619936</v>
      </c>
      <c r="K76" s="40">
        <v>71.711092003439376</v>
      </c>
      <c r="L76" s="40">
        <v>78.847807394668948</v>
      </c>
      <c r="M76" s="40">
        <v>62.252794496990546</v>
      </c>
      <c r="N76" s="40">
        <v>63.800515907136713</v>
      </c>
      <c r="O76" s="40">
        <v>74.118658641444526</v>
      </c>
      <c r="P76" s="40">
        <v>87.016337059329317</v>
      </c>
      <c r="Q76" s="40">
        <v>80.653482373172821</v>
      </c>
      <c r="R76" s="40">
        <v>88.564058469475498</v>
      </c>
      <c r="S76" s="40">
        <v>82.856749785038687</v>
      </c>
      <c r="T76" s="40">
        <v>87.458899398108329</v>
      </c>
      <c r="U76" s="40">
        <v>80.453998280309534</v>
      </c>
      <c r="V76" s="40">
        <v>80.042132416165089</v>
      </c>
      <c r="W76" s="40">
        <v>79.561736887360269</v>
      </c>
      <c r="X76" s="40">
        <v>68.419776440240753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269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167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168</v>
      </c>
      <c r="B1" s="4" t="s">
        <v>267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169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171</v>
      </c>
      <c r="B1" s="4" t="s">
        <v>264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172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319.38237317282881</v>
      </c>
      <c r="D2" s="31">
        <f t="shared" si="0"/>
        <v>352.5826311263973</v>
      </c>
      <c r="E2" s="31">
        <f t="shared" si="0"/>
        <v>330.89303525365432</v>
      </c>
      <c r="F2" s="31">
        <f t="shared" si="0"/>
        <v>355.64393809114358</v>
      </c>
      <c r="G2" s="31">
        <f t="shared" si="0"/>
        <v>368.9595872742907</v>
      </c>
      <c r="H2" s="31">
        <f t="shared" si="0"/>
        <v>387.13319002579533</v>
      </c>
      <c r="I2" s="31">
        <f t="shared" si="0"/>
        <v>387.06414445399827</v>
      </c>
      <c r="J2" s="31">
        <f t="shared" si="0"/>
        <v>300.64488392089419</v>
      </c>
      <c r="K2" s="31">
        <f t="shared" si="0"/>
        <v>393.91177987962158</v>
      </c>
      <c r="L2" s="31">
        <f t="shared" si="0"/>
        <v>358.43834909716247</v>
      </c>
      <c r="M2" s="31">
        <f t="shared" si="0"/>
        <v>396.49613069647461</v>
      </c>
      <c r="N2" s="31">
        <f t="shared" si="0"/>
        <v>356.31986242476353</v>
      </c>
      <c r="O2" s="31">
        <f t="shared" si="0"/>
        <v>423.23731728288908</v>
      </c>
      <c r="P2" s="31">
        <f t="shared" si="0"/>
        <v>473.79621668099736</v>
      </c>
      <c r="Q2" s="31">
        <f t="shared" si="0"/>
        <v>451.97764402407569</v>
      </c>
      <c r="R2" s="31">
        <f t="shared" si="0"/>
        <v>428.91229578675836</v>
      </c>
      <c r="S2" s="31">
        <f t="shared" si="0"/>
        <v>426.42923473774721</v>
      </c>
      <c r="T2" s="31">
        <f t="shared" si="0"/>
        <v>444.89570077386065</v>
      </c>
      <c r="U2" s="31">
        <f t="shared" si="0"/>
        <v>441.42012037833189</v>
      </c>
      <c r="V2" s="31">
        <f t="shared" si="0"/>
        <v>431.76251074806527</v>
      </c>
      <c r="W2" s="31">
        <f t="shared" si="0"/>
        <v>394.03619948409283</v>
      </c>
      <c r="X2" s="31">
        <f t="shared" ref="X2" si="1">SUM(X3,X17,X22,X25,X26,X51,X52,X71,X74,X75,X76)</f>
        <v>432.21255374032683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3.0453138435081684</v>
      </c>
      <c r="D17" s="37">
        <f t="shared" si="10"/>
        <v>0.35348237317282888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1.784178847807395</v>
      </c>
      <c r="D18" s="10">
        <v>0.1719690455717971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0.25795356835769562</v>
      </c>
      <c r="D19" s="10">
        <v>8.5984522785898534E-2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1.0031814273430779</v>
      </c>
      <c r="D20" s="10">
        <v>9.5528804815133275E-2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2.1646603611349962</v>
      </c>
      <c r="E26" s="37">
        <f t="shared" si="14"/>
        <v>1.034909716251075</v>
      </c>
      <c r="F26" s="37">
        <f t="shared" si="14"/>
        <v>1.129750644883921</v>
      </c>
      <c r="G26" s="37">
        <f t="shared" si="14"/>
        <v>0</v>
      </c>
      <c r="H26" s="37">
        <f t="shared" si="14"/>
        <v>7.3395528804815129</v>
      </c>
      <c r="I26" s="37">
        <f t="shared" si="14"/>
        <v>8.3023215821152192</v>
      </c>
      <c r="J26" s="37">
        <f t="shared" si="14"/>
        <v>19.561478933791914</v>
      </c>
      <c r="K26" s="37">
        <f t="shared" si="14"/>
        <v>12.634909716251073</v>
      </c>
      <c r="L26" s="37">
        <f t="shared" si="14"/>
        <v>2.053998280309544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2.1646603611349962</v>
      </c>
      <c r="E33" s="29">
        <f t="shared" si="18"/>
        <v>1.034909716251075</v>
      </c>
      <c r="F33" s="29">
        <f t="shared" si="18"/>
        <v>1.129750644883921</v>
      </c>
      <c r="G33" s="29">
        <f t="shared" si="18"/>
        <v>0</v>
      </c>
      <c r="H33" s="29">
        <f t="shared" si="18"/>
        <v>7.3395528804815129</v>
      </c>
      <c r="I33" s="29">
        <f t="shared" si="18"/>
        <v>8.3023215821152192</v>
      </c>
      <c r="J33" s="29">
        <f t="shared" si="18"/>
        <v>19.561478933791914</v>
      </c>
      <c r="K33" s="29">
        <f t="shared" si="18"/>
        <v>12.634909716251073</v>
      </c>
      <c r="L33" s="29">
        <f t="shared" si="18"/>
        <v>2.053998280309544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1.129750644883921</v>
      </c>
      <c r="E36" s="10">
        <v>0</v>
      </c>
      <c r="F36" s="10">
        <v>1.129750644883921</v>
      </c>
      <c r="G36" s="10">
        <v>0</v>
      </c>
      <c r="H36" s="10">
        <v>1.130008598452279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2.1400687876182292</v>
      </c>
      <c r="J37" s="10">
        <v>2.101805674978503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1.026999140154772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1.034909716251075</v>
      </c>
      <c r="E43" s="10">
        <v>1.034909716251075</v>
      </c>
      <c r="F43" s="10">
        <v>0</v>
      </c>
      <c r="G43" s="10">
        <v>0</v>
      </c>
      <c r="H43" s="10">
        <v>6.2095442820292339</v>
      </c>
      <c r="I43" s="10">
        <v>6.1622527944969896</v>
      </c>
      <c r="J43" s="10">
        <v>17.45967325881341</v>
      </c>
      <c r="K43" s="10">
        <v>3.0810834049871021</v>
      </c>
      <c r="L43" s="10">
        <v>1.026999140154772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9.5538263112639719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2.5795356835769558</v>
      </c>
      <c r="D51" s="37">
        <v>1.225279449699054</v>
      </c>
      <c r="E51" s="37">
        <v>28.740326741186589</v>
      </c>
      <c r="F51" s="37">
        <v>20.80825451418745</v>
      </c>
      <c r="G51" s="37">
        <v>20.120378331900259</v>
      </c>
      <c r="H51" s="37">
        <v>17.626827171109198</v>
      </c>
      <c r="I51" s="37">
        <v>61.822871883061048</v>
      </c>
      <c r="J51" s="37">
        <v>7.6526225279449704</v>
      </c>
      <c r="K51" s="37">
        <v>21.087704213241619</v>
      </c>
      <c r="L51" s="37">
        <v>30.331040412725709</v>
      </c>
      <c r="M51" s="37">
        <v>28.48237317282889</v>
      </c>
      <c r="N51" s="37">
        <v>4.6431642304385203</v>
      </c>
      <c r="O51" s="37">
        <v>18.508168529664658</v>
      </c>
      <c r="P51" s="37">
        <v>4.7506448839208941</v>
      </c>
      <c r="Q51" s="37">
        <v>4.08426483233018</v>
      </c>
      <c r="R51" s="37">
        <v>8.104041272570937</v>
      </c>
      <c r="S51" s="37">
        <v>5.0085984522785898</v>
      </c>
      <c r="T51" s="37">
        <v>6.3057609630266542</v>
      </c>
      <c r="U51" s="37">
        <v>6.3384350816852946</v>
      </c>
      <c r="V51" s="37">
        <v>6.3402407566637997</v>
      </c>
      <c r="W51" s="37">
        <v>6.9871023215821149</v>
      </c>
      <c r="X51" s="37">
        <v>7.2677558039552874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313.75752364574367</v>
      </c>
      <c r="D76" s="40">
        <v>348.83920894239043</v>
      </c>
      <c r="E76" s="40">
        <v>301.11779879621668</v>
      </c>
      <c r="F76" s="40">
        <v>333.70593293207219</v>
      </c>
      <c r="G76" s="40">
        <v>348.83920894239043</v>
      </c>
      <c r="H76" s="40">
        <v>362.16680997420463</v>
      </c>
      <c r="I76" s="40">
        <v>316.938950988822</v>
      </c>
      <c r="J76" s="40">
        <v>273.43078245915729</v>
      </c>
      <c r="K76" s="40">
        <v>360.18916595012888</v>
      </c>
      <c r="L76" s="40">
        <v>326.05331040412722</v>
      </c>
      <c r="M76" s="40">
        <v>368.01375752364572</v>
      </c>
      <c r="N76" s="40">
        <v>351.67669819432501</v>
      </c>
      <c r="O76" s="40">
        <v>404.72914875322442</v>
      </c>
      <c r="P76" s="40">
        <v>469.04557179707649</v>
      </c>
      <c r="Q76" s="40">
        <v>447.89337919174551</v>
      </c>
      <c r="R76" s="40">
        <v>420.80825451418741</v>
      </c>
      <c r="S76" s="40">
        <v>421.42063628546862</v>
      </c>
      <c r="T76" s="40">
        <v>438.58993981083398</v>
      </c>
      <c r="U76" s="40">
        <v>435.08168529664658</v>
      </c>
      <c r="V76" s="40">
        <v>425.42226999140149</v>
      </c>
      <c r="W76" s="40">
        <v>387.04909716251069</v>
      </c>
      <c r="X76" s="40">
        <v>424.94479793637151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173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19539.384522785902</v>
      </c>
      <c r="D2" s="31">
        <f t="shared" si="0"/>
        <v>19840.69561478934</v>
      </c>
      <c r="E2" s="31">
        <f t="shared" si="0"/>
        <v>20468.915649183145</v>
      </c>
      <c r="F2" s="31">
        <f t="shared" si="0"/>
        <v>20355.050472914874</v>
      </c>
      <c r="G2" s="31">
        <f t="shared" si="0"/>
        <v>20943.357351676692</v>
      </c>
      <c r="H2" s="31">
        <f t="shared" si="0"/>
        <v>20941.449011177989</v>
      </c>
      <c r="I2" s="31">
        <f t="shared" si="0"/>
        <v>20174.536113499576</v>
      </c>
      <c r="J2" s="31">
        <f t="shared" si="0"/>
        <v>20552.843336199487</v>
      </c>
      <c r="K2" s="31">
        <f t="shared" si="0"/>
        <v>19618.699914015466</v>
      </c>
      <c r="L2" s="31">
        <f t="shared" si="0"/>
        <v>19083.270679277732</v>
      </c>
      <c r="M2" s="31">
        <f t="shared" si="0"/>
        <v>18980.518400687877</v>
      </c>
      <c r="N2" s="31">
        <f t="shared" si="0"/>
        <v>18158.579191745484</v>
      </c>
      <c r="O2" s="31">
        <f t="shared" si="0"/>
        <v>16452.712811693887</v>
      </c>
      <c r="P2" s="31">
        <f t="shared" si="0"/>
        <v>16291.743938091138</v>
      </c>
      <c r="Q2" s="31">
        <f t="shared" si="0"/>
        <v>16792.127515047301</v>
      </c>
      <c r="R2" s="31">
        <f t="shared" si="0"/>
        <v>16851.212725709367</v>
      </c>
      <c r="S2" s="31">
        <f t="shared" si="0"/>
        <v>16726.956835769553</v>
      </c>
      <c r="T2" s="31">
        <f t="shared" si="0"/>
        <v>17006.817884780743</v>
      </c>
      <c r="U2" s="31">
        <f t="shared" si="0"/>
        <v>16934.036801375747</v>
      </c>
      <c r="V2" s="31">
        <f t="shared" si="0"/>
        <v>17583.941788478067</v>
      </c>
      <c r="W2" s="31">
        <f t="shared" si="0"/>
        <v>16394.328546861572</v>
      </c>
      <c r="X2" s="31">
        <f t="shared" ref="X2" si="1">SUM(X3,X17,X22,X25,X26,X51,X52,X71,X74,X75,X76)</f>
        <v>16941.44445399828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391.81238177128046</v>
      </c>
      <c r="D3" s="34">
        <f t="shared" si="2"/>
        <v>184.87360275150564</v>
      </c>
      <c r="E3" s="34">
        <f t="shared" si="2"/>
        <v>176.9884780739462</v>
      </c>
      <c r="F3" s="34">
        <f t="shared" si="2"/>
        <v>142.73043852106548</v>
      </c>
      <c r="G3" s="34">
        <f t="shared" si="2"/>
        <v>146.33284608770384</v>
      </c>
      <c r="H3" s="34">
        <f t="shared" si="2"/>
        <v>30.184092863283347</v>
      </c>
      <c r="I3" s="34">
        <f t="shared" si="2"/>
        <v>33.112467755803834</v>
      </c>
      <c r="J3" s="34">
        <f t="shared" si="2"/>
        <v>179.72510748065409</v>
      </c>
      <c r="K3" s="34">
        <f t="shared" si="2"/>
        <v>81.017368873601697</v>
      </c>
      <c r="L3" s="34">
        <f t="shared" si="2"/>
        <v>27.265348237318026</v>
      </c>
      <c r="M3" s="34">
        <f t="shared" si="2"/>
        <v>60.317282889080992</v>
      </c>
      <c r="N3" s="34">
        <f t="shared" si="2"/>
        <v>7.8053310404136083</v>
      </c>
      <c r="O3" s="34">
        <f t="shared" si="2"/>
        <v>25.219862424763477</v>
      </c>
      <c r="P3" s="34">
        <f t="shared" si="2"/>
        <v>25.069389509888065</v>
      </c>
      <c r="Q3" s="34">
        <f t="shared" si="2"/>
        <v>13.904557179707197</v>
      </c>
      <c r="R3" s="34">
        <f t="shared" si="2"/>
        <v>12.377042132416737</v>
      </c>
      <c r="S3" s="34">
        <f t="shared" si="2"/>
        <v>13.897506448840737</v>
      </c>
      <c r="T3" s="34">
        <f t="shared" si="2"/>
        <v>-9.3687876182283141</v>
      </c>
      <c r="U3" s="34">
        <f t="shared" si="2"/>
        <v>11.716680997420134</v>
      </c>
      <c r="V3" s="34">
        <f t="shared" si="2"/>
        <v>10.217798796217318</v>
      </c>
      <c r="W3" s="34">
        <f t="shared" si="2"/>
        <v>9.6425623387791077</v>
      </c>
      <c r="X3" s="34">
        <f t="shared" ref="X3" si="3">SUM(X4,X8,X11)</f>
        <v>10.133705932932044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294.69208942390298</v>
      </c>
      <c r="D4" s="29">
        <f t="shared" si="4"/>
        <v>158.08185726569309</v>
      </c>
      <c r="E4" s="29">
        <f t="shared" si="4"/>
        <v>162.92278589853777</v>
      </c>
      <c r="F4" s="29">
        <f t="shared" si="4"/>
        <v>136.03250214961236</v>
      </c>
      <c r="G4" s="29">
        <f t="shared" si="4"/>
        <v>140.97446259673222</v>
      </c>
      <c r="H4" s="29">
        <f t="shared" si="4"/>
        <v>26.835167669818169</v>
      </c>
      <c r="I4" s="29">
        <f t="shared" si="4"/>
        <v>30.433276010318021</v>
      </c>
      <c r="J4" s="29">
        <f t="shared" si="4"/>
        <v>177.13138435081746</v>
      </c>
      <c r="K4" s="29">
        <f t="shared" si="4"/>
        <v>78.185296646602552</v>
      </c>
      <c r="L4" s="29">
        <f t="shared" si="4"/>
        <v>25.23086844368088</v>
      </c>
      <c r="M4" s="29">
        <f t="shared" si="4"/>
        <v>58.210834049872048</v>
      </c>
      <c r="N4" s="29">
        <f t="shared" si="4"/>
        <v>5.6874462596741413</v>
      </c>
      <c r="O4" s="29">
        <f t="shared" si="4"/>
        <v>24.513671539122893</v>
      </c>
      <c r="P4" s="29">
        <f t="shared" si="4"/>
        <v>24.363198624247481</v>
      </c>
      <c r="Q4" s="29">
        <f t="shared" si="4"/>
        <v>7.7933791917450312</v>
      </c>
      <c r="R4" s="29">
        <f t="shared" si="4"/>
        <v>6.7328460877047869</v>
      </c>
      <c r="S4" s="29">
        <f t="shared" si="4"/>
        <v>5.1766981943265495</v>
      </c>
      <c r="T4" s="29">
        <f t="shared" si="4"/>
        <v>-18.101805674978099</v>
      </c>
      <c r="U4" s="29">
        <f t="shared" si="4"/>
        <v>5.1588993981080105</v>
      </c>
      <c r="V4" s="29">
        <f t="shared" si="4"/>
        <v>3.2193465176274643</v>
      </c>
      <c r="W4" s="29">
        <f t="shared" si="4"/>
        <v>3.8848667239897692</v>
      </c>
      <c r="X4" s="29">
        <f t="shared" ref="X4" si="5">SUM(X5:X7)</f>
        <v>2.3110060189165673</v>
      </c>
    </row>
    <row r="5" spans="1:24" ht="11.25" customHeight="1" x14ac:dyDescent="0.2">
      <c r="A5" s="41" t="s">
        <v>5</v>
      </c>
      <c r="B5" s="9" t="s">
        <v>6</v>
      </c>
      <c r="C5" s="10">
        <f>NRGSUP!C5-TI_E!C5+TO!C5-NRG_E!C5-DL!C5</f>
        <v>0</v>
      </c>
      <c r="D5" s="10">
        <f>NRGSUP!D5-TI_E!D5+TO!D5-NRG_E!D5-DL!D5</f>
        <v>0</v>
      </c>
      <c r="E5" s="10">
        <f>NRGSUP!E5-TI_E!E5+TO!E5-NRG_E!E5-DL!E5</f>
        <v>0</v>
      </c>
      <c r="F5" s="10">
        <f>NRGSUP!F5-TI_E!F5+TO!F5-NRG_E!F5-DL!F5</f>
        <v>0</v>
      </c>
      <c r="G5" s="10">
        <f>NRGSUP!G5-TI_E!G5+TO!G5-NRG_E!G5-DL!G5</f>
        <v>9.0982803095442808</v>
      </c>
      <c r="H5" s="10">
        <f>NRGSUP!H5-TI_E!H5+TO!H5-NRG_E!H5-DL!H5</f>
        <v>12.182287188306111</v>
      </c>
      <c r="I5" s="10">
        <f>NRGSUP!I5-TI_E!I5+TO!I5-NRG_E!I5-DL!I5</f>
        <v>16.753310404127259</v>
      </c>
      <c r="J5" s="10">
        <f>NRGSUP!J5-TI_E!J5+TO!J5-NRG_E!J5-DL!J5</f>
        <v>21.136113499570076</v>
      </c>
      <c r="K5" s="10">
        <f>NRGSUP!K5-TI_E!K5+TO!K5-NRG_E!K5-DL!K5</f>
        <v>20.818142734307823</v>
      </c>
      <c r="L5" s="10">
        <f>NRGSUP!L5-TI_E!L5+TO!L5-NRG_E!L5-DL!L5</f>
        <v>14.842562338779022</v>
      </c>
      <c r="M5" s="10">
        <f>NRGSUP!M5-TI_E!M5+TO!M5-NRG_E!M5-DL!M5</f>
        <v>13.965348237317283</v>
      </c>
      <c r="N5" s="10">
        <f>NRGSUP!N5-TI_E!N5+TO!N5-NRG_E!N5-DL!N5</f>
        <v>15.037919174548586</v>
      </c>
      <c r="O5" s="10">
        <f>NRGSUP!O5-TI_E!O5+TO!O5-NRG_E!O5-DL!O5</f>
        <v>17.891401547721411</v>
      </c>
      <c r="P5" s="10">
        <f>NRGSUP!P5-TI_E!P5+TO!P5-NRG_E!P5-DL!P5</f>
        <v>18.280825451418742</v>
      </c>
      <c r="Q5" s="10">
        <f>NRGSUP!Q5-TI_E!Q5+TO!Q5-NRG_E!Q5-DL!Q5</f>
        <v>7.793379191745486</v>
      </c>
      <c r="R5" s="10">
        <f>NRGSUP!R5-TI_E!R5+TO!R5-NRG_E!R5-DL!R5</f>
        <v>7.3236457437661224</v>
      </c>
      <c r="S5" s="10">
        <f>NRGSUP!S5-TI_E!S5+TO!S5-NRG_E!S5-DL!S5</f>
        <v>3.994668959587274</v>
      </c>
      <c r="T5" s="10">
        <f>NRGSUP!T5-TI_E!T5+TO!T5-NRG_E!T5-DL!T5</f>
        <v>2.1072226999140158</v>
      </c>
      <c r="U5" s="10">
        <f>NRGSUP!U5-TI_E!U5+TO!U5-NRG_E!U5-DL!U5</f>
        <v>3.1555460017196899</v>
      </c>
      <c r="V5" s="10">
        <f>NRGSUP!V5-TI_E!V5+TO!V5-NRG_E!V5-DL!V5</f>
        <v>2.970077386070507</v>
      </c>
      <c r="W5" s="10">
        <f>NRGSUP!W5-TI_E!W5+TO!W5-NRG_E!W5-DL!W5</f>
        <v>3.7328460877042131</v>
      </c>
      <c r="X5" s="10">
        <f>NRGSUP!X5-TI_E!X5+TO!X5-NRG_E!X5-DL!X5</f>
        <v>2.1702493551160793</v>
      </c>
    </row>
    <row r="6" spans="1:24" ht="11.25" customHeight="1" x14ac:dyDescent="0.2">
      <c r="A6" s="41" t="s">
        <v>7</v>
      </c>
      <c r="B6" s="9" t="s">
        <v>8</v>
      </c>
      <c r="C6" s="10">
        <f>NRGSUP!C6-TI_E!C6+TO!C6-NRG_E!C6-DL!C6</f>
        <v>2.7990541702494056</v>
      </c>
      <c r="D6" s="10">
        <f>NRGSUP!D6-TI_E!D6+TO!D6-NRG_E!D6-DL!D6</f>
        <v>0</v>
      </c>
      <c r="E6" s="10">
        <f>NRGSUP!E6-TI_E!E6+TO!E6-NRG_E!E6-DL!E6</f>
        <v>0</v>
      </c>
      <c r="F6" s="10">
        <f>NRGSUP!F6-TI_E!F6+TO!F6-NRG_E!F6-DL!F6</f>
        <v>0</v>
      </c>
      <c r="G6" s="10">
        <f>NRGSUP!G6-TI_E!G6+TO!G6-NRG_E!G6-DL!G6</f>
        <v>0</v>
      </c>
      <c r="H6" s="10">
        <f>NRGSUP!H6-TI_E!H6+TO!H6-NRG_E!H6-DL!H6</f>
        <v>0</v>
      </c>
      <c r="I6" s="10">
        <f>NRGSUP!I6-TI_E!I6+TO!I6-NRG_E!I6-DL!I6</f>
        <v>0</v>
      </c>
      <c r="J6" s="10">
        <f>NRGSUP!J6-TI_E!J6+TO!J6-NRG_E!J6-DL!J6</f>
        <v>0</v>
      </c>
      <c r="K6" s="10">
        <f>NRGSUP!K6-TI_E!K6+TO!K6-NRG_E!K6-DL!K6</f>
        <v>0</v>
      </c>
      <c r="L6" s="10">
        <f>NRGSUP!L6-TI_E!L6+TO!L6-NRG_E!L6-DL!L6</f>
        <v>0</v>
      </c>
      <c r="M6" s="10">
        <f>NRGSUP!M6-TI_E!M6+TO!M6-NRG_E!M6-DL!M6</f>
        <v>0</v>
      </c>
      <c r="N6" s="10">
        <f>NRGSUP!N6-TI_E!N6+TO!N6-NRG_E!N6-DL!N6</f>
        <v>0</v>
      </c>
      <c r="O6" s="10">
        <f>NRGSUP!O6-TI_E!O6+TO!O6-NRG_E!O6-DL!O6</f>
        <v>0</v>
      </c>
      <c r="P6" s="10">
        <f>NRGSUP!P6-TI_E!P6+TO!P6-NRG_E!P6-DL!P6</f>
        <v>0</v>
      </c>
      <c r="Q6" s="10">
        <f>NRGSUP!Q6-TI_E!Q6+TO!Q6-NRG_E!Q6-DL!Q6</f>
        <v>0</v>
      </c>
      <c r="R6" s="10">
        <f>NRGSUP!R6-TI_E!R6+TO!R6-NRG_E!R6-DL!R6</f>
        <v>0</v>
      </c>
      <c r="S6" s="10">
        <f>NRGSUP!S6-TI_E!S6+TO!S6-NRG_E!S6-DL!S6</f>
        <v>0</v>
      </c>
      <c r="T6" s="10">
        <f>NRGSUP!T6-TI_E!T6+TO!T6-NRG_E!T6-DL!T6</f>
        <v>0</v>
      </c>
      <c r="U6" s="10">
        <f>NRGSUP!U6-TI_E!U6+TO!U6-NRG_E!U6-DL!U6</f>
        <v>0</v>
      </c>
      <c r="V6" s="10">
        <f>NRGSUP!V6-TI_E!V6+TO!V6-NRG_E!V6-DL!V6</f>
        <v>0</v>
      </c>
      <c r="W6" s="10">
        <f>NRGSUP!W6-TI_E!W6+TO!W6-NRG_E!W6-DL!W6</f>
        <v>0</v>
      </c>
      <c r="X6" s="10">
        <f>NRGSUP!X6-TI_E!X6+TO!X6-NRG_E!X6-DL!X6</f>
        <v>0</v>
      </c>
    </row>
    <row r="7" spans="1:24" ht="11.25" customHeight="1" x14ac:dyDescent="0.2">
      <c r="A7" s="41" t="s">
        <v>9</v>
      </c>
      <c r="B7" s="9" t="s">
        <v>10</v>
      </c>
      <c r="C7" s="10">
        <f>NRGSUP!C7-TI_E!C7+TO!C7-NRG_E!C7-DL!C7</f>
        <v>291.89303525365358</v>
      </c>
      <c r="D7" s="10">
        <f>NRGSUP!D7-TI_E!D7+TO!D7-NRG_E!D7-DL!D7</f>
        <v>158.08185726569309</v>
      </c>
      <c r="E7" s="10">
        <f>NRGSUP!E7-TI_E!E7+TO!E7-NRG_E!E7-DL!E7</f>
        <v>162.92278589853777</v>
      </c>
      <c r="F7" s="10">
        <f>NRGSUP!F7-TI_E!F7+TO!F7-NRG_E!F7-DL!F7</f>
        <v>136.03250214961236</v>
      </c>
      <c r="G7" s="10">
        <f>NRGSUP!G7-TI_E!G7+TO!G7-NRG_E!G7-DL!G7</f>
        <v>131.87618228718793</v>
      </c>
      <c r="H7" s="10">
        <f>NRGSUP!H7-TI_E!H7+TO!H7-NRG_E!H7-DL!H7</f>
        <v>14.652880481512057</v>
      </c>
      <c r="I7" s="10">
        <f>NRGSUP!I7-TI_E!I7+TO!I7-NRG_E!I7-DL!I7</f>
        <v>13.679965606190763</v>
      </c>
      <c r="J7" s="10">
        <f>NRGSUP!J7-TI_E!J7+TO!J7-NRG_E!J7-DL!J7</f>
        <v>155.99527085124737</v>
      </c>
      <c r="K7" s="10">
        <f>NRGSUP!K7-TI_E!K7+TO!K7-NRG_E!K7-DL!K7</f>
        <v>57.367153912294725</v>
      </c>
      <c r="L7" s="10">
        <f>NRGSUP!L7-TI_E!L7+TO!L7-NRG_E!L7-DL!L7</f>
        <v>10.388306104901858</v>
      </c>
      <c r="M7" s="10">
        <f>NRGSUP!M7-TI_E!M7+TO!M7-NRG_E!M7-DL!M7</f>
        <v>44.245485812554762</v>
      </c>
      <c r="N7" s="10">
        <f>NRGSUP!N7-TI_E!N7+TO!N7-NRG_E!N7-DL!N7</f>
        <v>-9.3504729148744445</v>
      </c>
      <c r="O7" s="10">
        <f>NRGSUP!O7-TI_E!O7+TO!O7-NRG_E!O7-DL!O7</f>
        <v>6.6222699914014811</v>
      </c>
      <c r="P7" s="10">
        <f>NRGSUP!P7-TI_E!P7+TO!P7-NRG_E!P7-DL!P7</f>
        <v>6.0823731728287385</v>
      </c>
      <c r="Q7" s="10">
        <f>NRGSUP!Q7-TI_E!Q7+TO!Q7-NRG_E!Q7-DL!Q7</f>
        <v>-4.5474735088646412E-13</v>
      </c>
      <c r="R7" s="10">
        <f>NRGSUP!R7-TI_E!R7+TO!R7-NRG_E!R7-DL!R7</f>
        <v>-0.59079965606133555</v>
      </c>
      <c r="S7" s="10">
        <f>NRGSUP!S7-TI_E!S7+TO!S7-NRG_E!S7-DL!S7</f>
        <v>1.1820292347392751</v>
      </c>
      <c r="T7" s="10">
        <f>NRGSUP!T7-TI_E!T7+TO!T7-NRG_E!T7-DL!T7</f>
        <v>-20.209028374892114</v>
      </c>
      <c r="U7" s="10">
        <f>NRGSUP!U7-TI_E!U7+TO!U7-NRG_E!U7-DL!U7</f>
        <v>2.0033533963883201</v>
      </c>
      <c r="V7" s="10">
        <f>NRGSUP!V7-TI_E!V7+TO!V7-NRG_E!V7-DL!V7</f>
        <v>0.24926913155695729</v>
      </c>
      <c r="W7" s="10">
        <f>NRGSUP!W7-TI_E!W7+TO!W7-NRG_E!W7-DL!W7</f>
        <v>0.15202063628555607</v>
      </c>
      <c r="X7" s="10">
        <f>NRGSUP!X7-TI_E!X7+TO!X7-NRG_E!X7-DL!X7</f>
        <v>0.14075666380048801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NRGSUP!C9-TI_E!C9+TO!C9-NRG_E!C9-DL!C9</f>
        <v>0</v>
      </c>
      <c r="D9" s="10">
        <f>NRGSUP!D9-TI_E!D9+TO!D9-NRG_E!D9-DL!D9</f>
        <v>0</v>
      </c>
      <c r="E9" s="10">
        <f>NRGSUP!E9-TI_E!E9+TO!E9-NRG_E!E9-DL!E9</f>
        <v>0</v>
      </c>
      <c r="F9" s="10">
        <f>NRGSUP!F9-TI_E!F9+TO!F9-NRG_E!F9-DL!F9</f>
        <v>0</v>
      </c>
      <c r="G9" s="10">
        <f>NRGSUP!G9-TI_E!G9+TO!G9-NRG_E!G9-DL!G9</f>
        <v>0</v>
      </c>
      <c r="H9" s="10">
        <f>NRGSUP!H9-TI_E!H9+TO!H9-NRG_E!H9-DL!H9</f>
        <v>0</v>
      </c>
      <c r="I9" s="10">
        <f>NRGSUP!I9-TI_E!I9+TO!I9-NRG_E!I9-DL!I9</f>
        <v>0</v>
      </c>
      <c r="J9" s="10">
        <f>NRGSUP!J9-TI_E!J9+TO!J9-NRG_E!J9-DL!J9</f>
        <v>0</v>
      </c>
      <c r="K9" s="10">
        <f>NRGSUP!K9-TI_E!K9+TO!K9-NRG_E!K9-DL!K9</f>
        <v>0</v>
      </c>
      <c r="L9" s="10">
        <f>NRGSUP!L9-TI_E!L9+TO!L9-NRG_E!L9-DL!L9</f>
        <v>0</v>
      </c>
      <c r="M9" s="10">
        <f>NRGSUP!M9-TI_E!M9+TO!M9-NRG_E!M9-DL!M9</f>
        <v>0</v>
      </c>
      <c r="N9" s="10">
        <f>NRGSUP!N9-TI_E!N9+TO!N9-NRG_E!N9-DL!N9</f>
        <v>0</v>
      </c>
      <c r="O9" s="10">
        <f>NRGSUP!O9-TI_E!O9+TO!O9-NRG_E!O9-DL!O9</f>
        <v>0</v>
      </c>
      <c r="P9" s="10">
        <f>NRGSUP!P9-TI_E!P9+TO!P9-NRG_E!P9-DL!P9</f>
        <v>0</v>
      </c>
      <c r="Q9" s="10">
        <f>NRGSUP!Q9-TI_E!Q9+TO!Q9-NRG_E!Q9-DL!Q9</f>
        <v>0</v>
      </c>
      <c r="R9" s="10">
        <f>NRGSUP!R9-TI_E!R9+TO!R9-NRG_E!R9-DL!R9</f>
        <v>0</v>
      </c>
      <c r="S9" s="10">
        <f>NRGSUP!S9-TI_E!S9+TO!S9-NRG_E!S9-DL!S9</f>
        <v>0</v>
      </c>
      <c r="T9" s="10">
        <f>NRGSUP!T9-TI_E!T9+TO!T9-NRG_E!T9-DL!T9</f>
        <v>0</v>
      </c>
      <c r="U9" s="10">
        <f>NRGSUP!U9-TI_E!U9+TO!U9-NRG_E!U9-DL!U9</f>
        <v>0</v>
      </c>
      <c r="V9" s="10">
        <f>NRGSUP!V9-TI_E!V9+TO!V9-NRG_E!V9-DL!V9</f>
        <v>0</v>
      </c>
      <c r="W9" s="10">
        <f>NRGSUP!W9-TI_E!W9+TO!W9-NRG_E!W9-DL!W9</f>
        <v>0</v>
      </c>
      <c r="X9" s="10">
        <f>NRGSUP!X9-TI_E!X9+TO!X9-NRG_E!X9-DL!X9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NRGSUP!C10-TI_E!C10+TO!C10-NRG_E!C10-DL!C10</f>
        <v>0</v>
      </c>
      <c r="D10" s="10">
        <f>NRGSUP!D10-TI_E!D10+TO!D10-NRG_E!D10-DL!D10</f>
        <v>0</v>
      </c>
      <c r="E10" s="10">
        <f>NRGSUP!E10-TI_E!E10+TO!E10-NRG_E!E10-DL!E10</f>
        <v>0</v>
      </c>
      <c r="F10" s="10">
        <f>NRGSUP!F10-TI_E!F10+TO!F10-NRG_E!F10-DL!F10</f>
        <v>0</v>
      </c>
      <c r="G10" s="10">
        <f>NRGSUP!G10-TI_E!G10+TO!G10-NRG_E!G10-DL!G10</f>
        <v>0</v>
      </c>
      <c r="H10" s="10">
        <f>NRGSUP!H10-TI_E!H10+TO!H10-NRG_E!H10-DL!H10</f>
        <v>0</v>
      </c>
      <c r="I10" s="10">
        <f>NRGSUP!I10-TI_E!I10+TO!I10-NRG_E!I10-DL!I10</f>
        <v>0</v>
      </c>
      <c r="J10" s="10">
        <f>NRGSUP!J10-TI_E!J10+TO!J10-NRG_E!J10-DL!J10</f>
        <v>0</v>
      </c>
      <c r="K10" s="10">
        <f>NRGSUP!K10-TI_E!K10+TO!K10-NRG_E!K10-DL!K10</f>
        <v>0</v>
      </c>
      <c r="L10" s="10">
        <f>NRGSUP!L10-TI_E!L10+TO!L10-NRG_E!L10-DL!L10</f>
        <v>0</v>
      </c>
      <c r="M10" s="10">
        <f>NRGSUP!M10-TI_E!M10+TO!M10-NRG_E!M10-DL!M10</f>
        <v>0</v>
      </c>
      <c r="N10" s="10">
        <f>NRGSUP!N10-TI_E!N10+TO!N10-NRG_E!N10-DL!N10</f>
        <v>0</v>
      </c>
      <c r="O10" s="10">
        <f>NRGSUP!O10-TI_E!O10+TO!O10-NRG_E!O10-DL!O10</f>
        <v>0</v>
      </c>
      <c r="P10" s="10">
        <f>NRGSUP!P10-TI_E!P10+TO!P10-NRG_E!P10-DL!P10</f>
        <v>0</v>
      </c>
      <c r="Q10" s="10">
        <f>NRGSUP!Q10-TI_E!Q10+TO!Q10-NRG_E!Q10-DL!Q10</f>
        <v>0</v>
      </c>
      <c r="R10" s="10">
        <f>NRGSUP!R10-TI_E!R10+TO!R10-NRG_E!R10-DL!R10</f>
        <v>0</v>
      </c>
      <c r="S10" s="10">
        <f>NRGSUP!S10-TI_E!S10+TO!S10-NRG_E!S10-DL!S10</f>
        <v>0</v>
      </c>
      <c r="T10" s="10">
        <f>NRGSUP!T10-TI_E!T10+TO!T10-NRG_E!T10-DL!T10</f>
        <v>0</v>
      </c>
      <c r="U10" s="10">
        <f>NRGSUP!U10-TI_E!U10+TO!U10-NRG_E!U10-DL!U10</f>
        <v>0</v>
      </c>
      <c r="V10" s="10">
        <f>NRGSUP!V10-TI_E!V10+TO!V10-NRG_E!V10-DL!V10</f>
        <v>0</v>
      </c>
      <c r="W10" s="10">
        <f>NRGSUP!W10-TI_E!W10+TO!W10-NRG_E!W10-DL!W10</f>
        <v>0</v>
      </c>
      <c r="X10" s="10">
        <f>NRGSUP!X10-TI_E!X10+TO!X10-NRG_E!X10-DL!X10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97.120292347377443</v>
      </c>
      <c r="D11" s="29">
        <f t="shared" si="8"/>
        <v>26.791745485812548</v>
      </c>
      <c r="E11" s="29">
        <f t="shared" si="8"/>
        <v>14.065692175408422</v>
      </c>
      <c r="F11" s="29">
        <f t="shared" si="8"/>
        <v>6.6979363714531388</v>
      </c>
      <c r="G11" s="29">
        <f t="shared" si="8"/>
        <v>5.3583834909716259</v>
      </c>
      <c r="H11" s="29">
        <f t="shared" si="8"/>
        <v>3.3489251934651763</v>
      </c>
      <c r="I11" s="29">
        <f t="shared" si="8"/>
        <v>2.6791917454858121</v>
      </c>
      <c r="J11" s="29">
        <f t="shared" si="8"/>
        <v>2.5937231298366292</v>
      </c>
      <c r="K11" s="29">
        <f t="shared" si="8"/>
        <v>2.8320722269991401</v>
      </c>
      <c r="L11" s="29">
        <f t="shared" si="8"/>
        <v>2.034479793637145</v>
      </c>
      <c r="M11" s="29">
        <f t="shared" si="8"/>
        <v>2.1064488392089422</v>
      </c>
      <c r="N11" s="29">
        <f t="shared" si="8"/>
        <v>2.117884780739467</v>
      </c>
      <c r="O11" s="29">
        <f t="shared" si="8"/>
        <v>0.70619088564058463</v>
      </c>
      <c r="P11" s="29">
        <f t="shared" si="8"/>
        <v>0.70619088564058463</v>
      </c>
      <c r="Q11" s="29">
        <f t="shared" si="8"/>
        <v>6.1111779879621659</v>
      </c>
      <c r="R11" s="29">
        <f t="shared" si="8"/>
        <v>5.6441960447119506</v>
      </c>
      <c r="S11" s="29">
        <f t="shared" si="8"/>
        <v>8.7208082545141874</v>
      </c>
      <c r="T11" s="29">
        <f t="shared" si="8"/>
        <v>8.7330180567497848</v>
      </c>
      <c r="U11" s="29">
        <f t="shared" si="8"/>
        <v>6.5577815993121229</v>
      </c>
      <c r="V11" s="29">
        <f t="shared" si="8"/>
        <v>6.9984522785898537</v>
      </c>
      <c r="W11" s="29">
        <f t="shared" si="8"/>
        <v>5.7576956147893386</v>
      </c>
      <c r="X11" s="29">
        <f t="shared" ref="X11" si="9">SUM(X12:X16)</f>
        <v>7.8226999140154767</v>
      </c>
    </row>
    <row r="12" spans="1:24" ht="11.25" customHeight="1" x14ac:dyDescent="0.2">
      <c r="A12" s="41" t="s">
        <v>15</v>
      </c>
      <c r="B12" s="9" t="s">
        <v>16</v>
      </c>
      <c r="C12" s="10">
        <f>NRGSUP!C12-TI_E!C12+TO!C12-NRG_E!C12-DL!C12</f>
        <v>0</v>
      </c>
      <c r="D12" s="10">
        <f>NRGSUP!D12-TI_E!D12+TO!D12-NRG_E!D12-DL!D12</f>
        <v>0</v>
      </c>
      <c r="E12" s="10">
        <f>NRGSUP!E12-TI_E!E12+TO!E12-NRG_E!E12-DL!E12</f>
        <v>0</v>
      </c>
      <c r="F12" s="10">
        <f>NRGSUP!F12-TI_E!F12+TO!F12-NRG_E!F12-DL!F12</f>
        <v>0</v>
      </c>
      <c r="G12" s="10">
        <f>NRGSUP!G12-TI_E!G12+TO!G12-NRG_E!G12-DL!G12</f>
        <v>0</v>
      </c>
      <c r="H12" s="10">
        <f>NRGSUP!H12-TI_E!H12+TO!H12-NRG_E!H12-DL!H12</f>
        <v>0</v>
      </c>
      <c r="I12" s="10">
        <f>NRGSUP!I12-TI_E!I12+TO!I12-NRG_E!I12-DL!I12</f>
        <v>0</v>
      </c>
      <c r="J12" s="10">
        <f>NRGSUP!J12-TI_E!J12+TO!J12-NRG_E!J12-DL!J12</f>
        <v>0</v>
      </c>
      <c r="K12" s="10">
        <f>NRGSUP!K12-TI_E!K12+TO!K12-NRG_E!K12-DL!K12</f>
        <v>0</v>
      </c>
      <c r="L12" s="10">
        <f>NRGSUP!L12-TI_E!L12+TO!L12-NRG_E!L12-DL!L12</f>
        <v>0</v>
      </c>
      <c r="M12" s="10">
        <f>NRGSUP!M12-TI_E!M12+TO!M12-NRG_E!M12-DL!M12</f>
        <v>0</v>
      </c>
      <c r="N12" s="10">
        <f>NRGSUP!N12-TI_E!N12+TO!N12-NRG_E!N12-DL!N12</f>
        <v>0</v>
      </c>
      <c r="O12" s="10">
        <f>NRGSUP!O12-TI_E!O12+TO!O12-NRG_E!O12-DL!O12</f>
        <v>0</v>
      </c>
      <c r="P12" s="10">
        <f>NRGSUP!P12-TI_E!P12+TO!P12-NRG_E!P12-DL!P12</f>
        <v>0</v>
      </c>
      <c r="Q12" s="10">
        <f>NRGSUP!Q12-TI_E!Q12+TO!Q12-NRG_E!Q12-DL!Q12</f>
        <v>0</v>
      </c>
      <c r="R12" s="10">
        <f>NRGSUP!R12-TI_E!R12+TO!R12-NRG_E!R12-DL!R12</f>
        <v>0</v>
      </c>
      <c r="S12" s="10">
        <f>NRGSUP!S12-TI_E!S12+TO!S12-NRG_E!S12-DL!S12</f>
        <v>0</v>
      </c>
      <c r="T12" s="10">
        <f>NRGSUP!T12-TI_E!T12+TO!T12-NRG_E!T12-DL!T12</f>
        <v>0</v>
      </c>
      <c r="U12" s="10">
        <f>NRGSUP!U12-TI_E!U12+TO!U12-NRG_E!U12-DL!U12</f>
        <v>0</v>
      </c>
      <c r="V12" s="10">
        <f>NRGSUP!V12-TI_E!V12+TO!V12-NRG_E!V12-DL!V12</f>
        <v>0</v>
      </c>
      <c r="W12" s="10">
        <f>NRGSUP!W12-TI_E!W12+TO!W12-NRG_E!W12-DL!W12</f>
        <v>0</v>
      </c>
      <c r="X12" s="10">
        <f>NRGSUP!X12-TI_E!X12+TO!X12-NRG_E!X12-DL!X12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NRGSUP!C13-TI_E!C13+TO!C13-NRG_E!C13-DL!C13</f>
        <v>97.120292347377443</v>
      </c>
      <c r="D13" s="10">
        <f>NRGSUP!D13-TI_E!D13+TO!D13-NRG_E!D13-DL!D13</f>
        <v>26.791745485812548</v>
      </c>
      <c r="E13" s="10">
        <f>NRGSUP!E13-TI_E!E13+TO!E13-NRG_E!E13-DL!E13</f>
        <v>14.065692175408422</v>
      </c>
      <c r="F13" s="10">
        <f>NRGSUP!F13-TI_E!F13+TO!F13-NRG_E!F13-DL!F13</f>
        <v>6.6979363714531388</v>
      </c>
      <c r="G13" s="10">
        <f>NRGSUP!G13-TI_E!G13+TO!G13-NRG_E!G13-DL!G13</f>
        <v>5.3583834909716259</v>
      </c>
      <c r="H13" s="10">
        <f>NRGSUP!H13-TI_E!H13+TO!H13-NRG_E!H13-DL!H13</f>
        <v>3.3489251934651763</v>
      </c>
      <c r="I13" s="10">
        <f>NRGSUP!I13-TI_E!I13+TO!I13-NRG_E!I13-DL!I13</f>
        <v>2.6791917454858121</v>
      </c>
      <c r="J13" s="10">
        <f>NRGSUP!J13-TI_E!J13+TO!J13-NRG_E!J13-DL!J13</f>
        <v>2.5937231298366292</v>
      </c>
      <c r="K13" s="10">
        <f>NRGSUP!K13-TI_E!K13+TO!K13-NRG_E!K13-DL!K13</f>
        <v>2.8320722269991401</v>
      </c>
      <c r="L13" s="10">
        <f>NRGSUP!L13-TI_E!L13+TO!L13-NRG_E!L13-DL!L13</f>
        <v>2.034479793637145</v>
      </c>
      <c r="M13" s="10">
        <f>NRGSUP!M13-TI_E!M13+TO!M13-NRG_E!M13-DL!M13</f>
        <v>2.1064488392089422</v>
      </c>
      <c r="N13" s="10">
        <f>NRGSUP!N13-TI_E!N13+TO!N13-NRG_E!N13-DL!N13</f>
        <v>2.117884780739467</v>
      </c>
      <c r="O13" s="10">
        <f>NRGSUP!O13-TI_E!O13+TO!O13-NRG_E!O13-DL!O13</f>
        <v>0.70619088564058463</v>
      </c>
      <c r="P13" s="10">
        <f>NRGSUP!P13-TI_E!P13+TO!P13-NRG_E!P13-DL!P13</f>
        <v>0.70619088564058463</v>
      </c>
      <c r="Q13" s="10">
        <f>NRGSUP!Q13-TI_E!Q13+TO!Q13-NRG_E!Q13-DL!Q13</f>
        <v>6.1111779879621659</v>
      </c>
      <c r="R13" s="10">
        <f>NRGSUP!R13-TI_E!R13+TO!R13-NRG_E!R13-DL!R13</f>
        <v>5.6441960447119506</v>
      </c>
      <c r="S13" s="10">
        <f>NRGSUP!S13-TI_E!S13+TO!S13-NRG_E!S13-DL!S13</f>
        <v>8.7208082545141874</v>
      </c>
      <c r="T13" s="10">
        <f>NRGSUP!T13-TI_E!T13+TO!T13-NRG_E!T13-DL!T13</f>
        <v>8.7330180567497848</v>
      </c>
      <c r="U13" s="10">
        <f>NRGSUP!U13-TI_E!U13+TO!U13-NRG_E!U13-DL!U13</f>
        <v>6.5577815993121229</v>
      </c>
      <c r="V13" s="10">
        <f>NRGSUP!V13-TI_E!V13+TO!V13-NRG_E!V13-DL!V13</f>
        <v>6.9984522785898537</v>
      </c>
      <c r="W13" s="10">
        <f>NRGSUP!W13-TI_E!W13+TO!W13-NRG_E!W13-DL!W13</f>
        <v>5.7576956147893386</v>
      </c>
      <c r="X13" s="10">
        <f>NRGSUP!X13-TI_E!X13+TO!X13-NRG_E!X13-DL!X13</f>
        <v>7.8226999140154767</v>
      </c>
    </row>
    <row r="14" spans="1:24" ht="11.25" customHeight="1" x14ac:dyDescent="0.2">
      <c r="A14" s="41" t="s">
        <v>19</v>
      </c>
      <c r="B14" s="9" t="s">
        <v>20</v>
      </c>
      <c r="C14" s="10">
        <f>NRGSUP!C14-TI_E!C14+TO!C14-NRG_E!C14-DL!C14</f>
        <v>0</v>
      </c>
      <c r="D14" s="10">
        <f>NRGSUP!D14-TI_E!D14+TO!D14-NRG_E!D14-DL!D14</f>
        <v>0</v>
      </c>
      <c r="E14" s="10">
        <f>NRGSUP!E14-TI_E!E14+TO!E14-NRG_E!E14-DL!E14</f>
        <v>0</v>
      </c>
      <c r="F14" s="10">
        <f>NRGSUP!F14-TI_E!F14+TO!F14-NRG_E!F14-DL!F14</f>
        <v>0</v>
      </c>
      <c r="G14" s="10">
        <f>NRGSUP!G14-TI_E!G14+TO!G14-NRG_E!G14-DL!G14</f>
        <v>0</v>
      </c>
      <c r="H14" s="10">
        <f>NRGSUP!H14-TI_E!H14+TO!H14-NRG_E!H14-DL!H14</f>
        <v>0</v>
      </c>
      <c r="I14" s="10">
        <f>NRGSUP!I14-TI_E!I14+TO!I14-NRG_E!I14-DL!I14</f>
        <v>0</v>
      </c>
      <c r="J14" s="10">
        <f>NRGSUP!J14-TI_E!J14+TO!J14-NRG_E!J14-DL!J14</f>
        <v>0</v>
      </c>
      <c r="K14" s="10">
        <f>NRGSUP!K14-TI_E!K14+TO!K14-NRG_E!K14-DL!K14</f>
        <v>0</v>
      </c>
      <c r="L14" s="10">
        <f>NRGSUP!L14-TI_E!L14+TO!L14-NRG_E!L14-DL!L14</f>
        <v>0</v>
      </c>
      <c r="M14" s="10">
        <f>NRGSUP!M14-TI_E!M14+TO!M14-NRG_E!M14-DL!M14</f>
        <v>0</v>
      </c>
      <c r="N14" s="10">
        <f>NRGSUP!N14-TI_E!N14+TO!N14-NRG_E!N14-DL!N14</f>
        <v>0</v>
      </c>
      <c r="O14" s="10">
        <f>NRGSUP!O14-TI_E!O14+TO!O14-NRG_E!O14-DL!O14</f>
        <v>0</v>
      </c>
      <c r="P14" s="10">
        <f>NRGSUP!P14-TI_E!P14+TO!P14-NRG_E!P14-DL!P14</f>
        <v>0</v>
      </c>
      <c r="Q14" s="10">
        <f>NRGSUP!Q14-TI_E!Q14+TO!Q14-NRG_E!Q14-DL!Q14</f>
        <v>0</v>
      </c>
      <c r="R14" s="10">
        <f>NRGSUP!R14-TI_E!R14+TO!R14-NRG_E!R14-DL!R14</f>
        <v>0</v>
      </c>
      <c r="S14" s="10">
        <f>NRGSUP!S14-TI_E!S14+TO!S14-NRG_E!S14-DL!S14</f>
        <v>0</v>
      </c>
      <c r="T14" s="10">
        <f>NRGSUP!T14-TI_E!T14+TO!T14-NRG_E!T14-DL!T14</f>
        <v>0</v>
      </c>
      <c r="U14" s="10">
        <f>NRGSUP!U14-TI_E!U14+TO!U14-NRG_E!U14-DL!U14</f>
        <v>0</v>
      </c>
      <c r="V14" s="10">
        <f>NRGSUP!V14-TI_E!V14+TO!V14-NRG_E!V14-DL!V14</f>
        <v>0</v>
      </c>
      <c r="W14" s="10">
        <f>NRGSUP!W14-TI_E!W14+TO!W14-NRG_E!W14-DL!W14</f>
        <v>0</v>
      </c>
      <c r="X14" s="10">
        <f>NRGSUP!X14-TI_E!X14+TO!X14-NRG_E!X14-DL!X14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NRGSUP!C15-TI_E!C15+TO!C15-NRG_E!C15-DL!C15</f>
        <v>0</v>
      </c>
      <c r="D15" s="10">
        <f>NRGSUP!D15-TI_E!D15+TO!D15-NRG_E!D15-DL!D15</f>
        <v>0</v>
      </c>
      <c r="E15" s="10">
        <f>NRGSUP!E15-TI_E!E15+TO!E15-NRG_E!E15-DL!E15</f>
        <v>0</v>
      </c>
      <c r="F15" s="10">
        <f>NRGSUP!F15-TI_E!F15+TO!F15-NRG_E!F15-DL!F15</f>
        <v>0</v>
      </c>
      <c r="G15" s="10">
        <f>NRGSUP!G15-TI_E!G15+TO!G15-NRG_E!G15-DL!G15</f>
        <v>0</v>
      </c>
      <c r="H15" s="10">
        <f>NRGSUP!H15-TI_E!H15+TO!H15-NRG_E!H15-DL!H15</f>
        <v>0</v>
      </c>
      <c r="I15" s="10">
        <f>NRGSUP!I15-TI_E!I15+TO!I15-NRG_E!I15-DL!I15</f>
        <v>0</v>
      </c>
      <c r="J15" s="10">
        <f>NRGSUP!J15-TI_E!J15+TO!J15-NRG_E!J15-DL!J15</f>
        <v>0</v>
      </c>
      <c r="K15" s="10">
        <f>NRGSUP!K15-TI_E!K15+TO!K15-NRG_E!K15-DL!K15</f>
        <v>0</v>
      </c>
      <c r="L15" s="10">
        <f>NRGSUP!L15-TI_E!L15+TO!L15-NRG_E!L15-DL!L15</f>
        <v>0</v>
      </c>
      <c r="M15" s="10">
        <f>NRGSUP!M15-TI_E!M15+TO!M15-NRG_E!M15-DL!M15</f>
        <v>0</v>
      </c>
      <c r="N15" s="10">
        <f>NRGSUP!N15-TI_E!N15+TO!N15-NRG_E!N15-DL!N15</f>
        <v>0</v>
      </c>
      <c r="O15" s="10">
        <f>NRGSUP!O15-TI_E!O15+TO!O15-NRG_E!O15-DL!O15</f>
        <v>0</v>
      </c>
      <c r="P15" s="10">
        <f>NRGSUP!P15-TI_E!P15+TO!P15-NRG_E!P15-DL!P15</f>
        <v>0</v>
      </c>
      <c r="Q15" s="10">
        <f>NRGSUP!Q15-TI_E!Q15+TO!Q15-NRG_E!Q15-DL!Q15</f>
        <v>0</v>
      </c>
      <c r="R15" s="10">
        <f>NRGSUP!R15-TI_E!R15+TO!R15-NRG_E!R15-DL!R15</f>
        <v>0</v>
      </c>
      <c r="S15" s="10">
        <f>NRGSUP!S15-TI_E!S15+TO!S15-NRG_E!S15-DL!S15</f>
        <v>0</v>
      </c>
      <c r="T15" s="10">
        <f>NRGSUP!T15-TI_E!T15+TO!T15-NRG_E!T15-DL!T15</f>
        <v>0</v>
      </c>
      <c r="U15" s="10">
        <f>NRGSUP!U15-TI_E!U15+TO!U15-NRG_E!U15-DL!U15</f>
        <v>0</v>
      </c>
      <c r="V15" s="10">
        <f>NRGSUP!V15-TI_E!V15+TO!V15-NRG_E!V15-DL!V15</f>
        <v>0</v>
      </c>
      <c r="W15" s="10">
        <f>NRGSUP!W15-TI_E!W15+TO!W15-NRG_E!W15-DL!W15</f>
        <v>0</v>
      </c>
      <c r="X15" s="10">
        <f>NRGSUP!X15-TI_E!X15+TO!X15-NRG_E!X15-DL!X15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NRGSUP!C16-TI_E!C16+TO!C16-NRG_E!C16-DL!C16</f>
        <v>0</v>
      </c>
      <c r="D16" s="10">
        <f>NRGSUP!D16-TI_E!D16+TO!D16-NRG_E!D16-DL!D16</f>
        <v>0</v>
      </c>
      <c r="E16" s="10">
        <f>NRGSUP!E16-TI_E!E16+TO!E16-NRG_E!E16-DL!E16</f>
        <v>0</v>
      </c>
      <c r="F16" s="10">
        <f>NRGSUP!F16-TI_E!F16+TO!F16-NRG_E!F16-DL!F16</f>
        <v>0</v>
      </c>
      <c r="G16" s="10">
        <f>NRGSUP!G16-TI_E!G16+TO!G16-NRG_E!G16-DL!G16</f>
        <v>0</v>
      </c>
      <c r="H16" s="10">
        <f>NRGSUP!H16-TI_E!H16+TO!H16-NRG_E!H16-DL!H16</f>
        <v>0</v>
      </c>
      <c r="I16" s="10">
        <f>NRGSUP!I16-TI_E!I16+TO!I16-NRG_E!I16-DL!I16</f>
        <v>0</v>
      </c>
      <c r="J16" s="10">
        <f>NRGSUP!J16-TI_E!J16+TO!J16-NRG_E!J16-DL!J16</f>
        <v>0</v>
      </c>
      <c r="K16" s="10">
        <f>NRGSUP!K16-TI_E!K16+TO!K16-NRG_E!K16-DL!K16</f>
        <v>0</v>
      </c>
      <c r="L16" s="10">
        <f>NRGSUP!L16-TI_E!L16+TO!L16-NRG_E!L16-DL!L16</f>
        <v>0</v>
      </c>
      <c r="M16" s="10">
        <f>NRGSUP!M16-TI_E!M16+TO!M16-NRG_E!M16-DL!M16</f>
        <v>0</v>
      </c>
      <c r="N16" s="10">
        <f>NRGSUP!N16-TI_E!N16+TO!N16-NRG_E!N16-DL!N16</f>
        <v>0</v>
      </c>
      <c r="O16" s="10">
        <f>NRGSUP!O16-TI_E!O16+TO!O16-NRG_E!O16-DL!O16</f>
        <v>0</v>
      </c>
      <c r="P16" s="10">
        <f>NRGSUP!P16-TI_E!P16+TO!P16-NRG_E!P16-DL!P16</f>
        <v>0</v>
      </c>
      <c r="Q16" s="10">
        <f>NRGSUP!Q16-TI_E!Q16+TO!Q16-NRG_E!Q16-DL!Q16</f>
        <v>0</v>
      </c>
      <c r="R16" s="10">
        <f>NRGSUP!R16-TI_E!R16+TO!R16-NRG_E!R16-DL!R16</f>
        <v>0</v>
      </c>
      <c r="S16" s="10">
        <f>NRGSUP!S16-TI_E!S16+TO!S16-NRG_E!S16-DL!S16</f>
        <v>0</v>
      </c>
      <c r="T16" s="10">
        <f>NRGSUP!T16-TI_E!T16+TO!T16-NRG_E!T16-DL!T16</f>
        <v>0</v>
      </c>
      <c r="U16" s="10">
        <f>NRGSUP!U16-TI_E!U16+TO!U16-NRG_E!U16-DL!U16</f>
        <v>0</v>
      </c>
      <c r="V16" s="10">
        <f>NRGSUP!V16-TI_E!V16+TO!V16-NRG_E!V16-DL!V16</f>
        <v>0</v>
      </c>
      <c r="W16" s="10">
        <f>NRGSUP!W16-TI_E!W16+TO!W16-NRG_E!W16-DL!W16</f>
        <v>0</v>
      </c>
      <c r="X16" s="10">
        <f>NRGSUP!X16-TI_E!X16+TO!X16-NRG_E!X16-DL!X16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82.253740326741195</v>
      </c>
      <c r="D17" s="37">
        <f t="shared" si="10"/>
        <v>9.3484092863284616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NRGSUP!C18-TI_E!C18+TO!C18-NRG_E!C18-DL!C18</f>
        <v>42.777300085984521</v>
      </c>
      <c r="D18" s="10">
        <f>NRGSUP!D18-TI_E!D18+TO!D18-NRG_E!D18-DL!D18</f>
        <v>4.5356835769561474</v>
      </c>
      <c r="E18" s="10">
        <f>NRGSUP!E18-TI_E!E18+TO!E18-NRG_E!E18-DL!E18</f>
        <v>0</v>
      </c>
      <c r="F18" s="10">
        <f>NRGSUP!F18-TI_E!F18+TO!F18-NRG_E!F18-DL!F18</f>
        <v>0</v>
      </c>
      <c r="G18" s="10">
        <f>NRGSUP!G18-TI_E!G18+TO!G18-NRG_E!G18-DL!G18</f>
        <v>0</v>
      </c>
      <c r="H18" s="10">
        <f>NRGSUP!H18-TI_E!H18+TO!H18-NRG_E!H18-DL!H18</f>
        <v>0</v>
      </c>
      <c r="I18" s="10">
        <f>NRGSUP!I18-TI_E!I18+TO!I18-NRG_E!I18-DL!I18</f>
        <v>0</v>
      </c>
      <c r="J18" s="10">
        <f>NRGSUP!J18-TI_E!J18+TO!J18-NRG_E!J18-DL!J18</f>
        <v>0</v>
      </c>
      <c r="K18" s="10">
        <f>NRGSUP!K18-TI_E!K18+TO!K18-NRG_E!K18-DL!K18</f>
        <v>0</v>
      </c>
      <c r="L18" s="10">
        <f>NRGSUP!L18-TI_E!L18+TO!L18-NRG_E!L18-DL!L18</f>
        <v>0</v>
      </c>
      <c r="M18" s="10">
        <f>NRGSUP!M18-TI_E!M18+TO!M18-NRG_E!M18-DL!M18</f>
        <v>0</v>
      </c>
      <c r="N18" s="10">
        <f>NRGSUP!N18-TI_E!N18+TO!N18-NRG_E!N18-DL!N18</f>
        <v>0</v>
      </c>
      <c r="O18" s="10">
        <f>NRGSUP!O18-TI_E!O18+TO!O18-NRG_E!O18-DL!O18</f>
        <v>0</v>
      </c>
      <c r="P18" s="10">
        <f>NRGSUP!P18-TI_E!P18+TO!P18-NRG_E!P18-DL!P18</f>
        <v>0</v>
      </c>
      <c r="Q18" s="10">
        <f>NRGSUP!Q18-TI_E!Q18+TO!Q18-NRG_E!Q18-DL!Q18</f>
        <v>0</v>
      </c>
      <c r="R18" s="10">
        <f>NRGSUP!R18-TI_E!R18+TO!R18-NRG_E!R18-DL!R18</f>
        <v>0</v>
      </c>
      <c r="S18" s="10">
        <f>NRGSUP!S18-TI_E!S18+TO!S18-NRG_E!S18-DL!S18</f>
        <v>0</v>
      </c>
      <c r="T18" s="10">
        <f>NRGSUP!T18-TI_E!T18+TO!T18-NRG_E!T18-DL!T18</f>
        <v>0</v>
      </c>
      <c r="U18" s="10">
        <f>NRGSUP!U18-TI_E!U18+TO!U18-NRG_E!U18-DL!U18</f>
        <v>0</v>
      </c>
      <c r="V18" s="10">
        <f>NRGSUP!V18-TI_E!V18+TO!V18-NRG_E!V18-DL!V18</f>
        <v>0</v>
      </c>
      <c r="W18" s="10">
        <f>NRGSUP!W18-TI_E!W18+TO!W18-NRG_E!W18-DL!W18</f>
        <v>0</v>
      </c>
      <c r="X18" s="10">
        <f>NRGSUP!X18-TI_E!X18+TO!X18-NRG_E!X18-DL!X18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NRGSUP!C19-TI_E!C19+TO!C19-NRG_E!C19-DL!C19</f>
        <v>20.894239036973349</v>
      </c>
      <c r="D19" s="10">
        <f>NRGSUP!D19-TI_E!D19+TO!D19-NRG_E!D19-DL!D19</f>
        <v>1.6122098022355964</v>
      </c>
      <c r="E19" s="10">
        <f>NRGSUP!E19-TI_E!E19+TO!E19-NRG_E!E19-DL!E19</f>
        <v>0</v>
      </c>
      <c r="F19" s="10">
        <f>NRGSUP!F19-TI_E!F19+TO!F19-NRG_E!F19-DL!F19</f>
        <v>0</v>
      </c>
      <c r="G19" s="10">
        <f>NRGSUP!G19-TI_E!G19+TO!G19-NRG_E!G19-DL!G19</f>
        <v>0</v>
      </c>
      <c r="H19" s="10">
        <f>NRGSUP!H19-TI_E!H19+TO!H19-NRG_E!H19-DL!H19</f>
        <v>0</v>
      </c>
      <c r="I19" s="10">
        <f>NRGSUP!I19-TI_E!I19+TO!I19-NRG_E!I19-DL!I19</f>
        <v>0</v>
      </c>
      <c r="J19" s="10">
        <f>NRGSUP!J19-TI_E!J19+TO!J19-NRG_E!J19-DL!J19</f>
        <v>0</v>
      </c>
      <c r="K19" s="10">
        <f>NRGSUP!K19-TI_E!K19+TO!K19-NRG_E!K19-DL!K19</f>
        <v>0</v>
      </c>
      <c r="L19" s="10">
        <f>NRGSUP!L19-TI_E!L19+TO!L19-NRG_E!L19-DL!L19</f>
        <v>0</v>
      </c>
      <c r="M19" s="10">
        <f>NRGSUP!M19-TI_E!M19+TO!M19-NRG_E!M19-DL!M19</f>
        <v>0</v>
      </c>
      <c r="N19" s="10">
        <f>NRGSUP!N19-TI_E!N19+TO!N19-NRG_E!N19-DL!N19</f>
        <v>0</v>
      </c>
      <c r="O19" s="10">
        <f>NRGSUP!O19-TI_E!O19+TO!O19-NRG_E!O19-DL!O19</f>
        <v>0</v>
      </c>
      <c r="P19" s="10">
        <f>NRGSUP!P19-TI_E!P19+TO!P19-NRG_E!P19-DL!P19</f>
        <v>0</v>
      </c>
      <c r="Q19" s="10">
        <f>NRGSUP!Q19-TI_E!Q19+TO!Q19-NRG_E!Q19-DL!Q19</f>
        <v>0</v>
      </c>
      <c r="R19" s="10">
        <f>NRGSUP!R19-TI_E!R19+TO!R19-NRG_E!R19-DL!R19</f>
        <v>0</v>
      </c>
      <c r="S19" s="10">
        <f>NRGSUP!S19-TI_E!S19+TO!S19-NRG_E!S19-DL!S19</f>
        <v>0</v>
      </c>
      <c r="T19" s="10">
        <f>NRGSUP!T19-TI_E!T19+TO!T19-NRG_E!T19-DL!T19</f>
        <v>0</v>
      </c>
      <c r="U19" s="10">
        <f>NRGSUP!U19-TI_E!U19+TO!U19-NRG_E!U19-DL!U19</f>
        <v>0</v>
      </c>
      <c r="V19" s="10">
        <f>NRGSUP!V19-TI_E!V19+TO!V19-NRG_E!V19-DL!V19</f>
        <v>0</v>
      </c>
      <c r="W19" s="10">
        <f>NRGSUP!W19-TI_E!W19+TO!W19-NRG_E!W19-DL!W19</f>
        <v>0</v>
      </c>
      <c r="X19" s="10">
        <f>NRGSUP!X19-TI_E!X19+TO!X19-NRG_E!X19-DL!X19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NRGSUP!C20-TI_E!C20+TO!C20-NRG_E!C20-DL!C20</f>
        <v>18.582201203783328</v>
      </c>
      <c r="D20" s="10">
        <f>NRGSUP!D20-TI_E!D20+TO!D20-NRG_E!D20-DL!D20</f>
        <v>3.2005159071367171</v>
      </c>
      <c r="E20" s="10">
        <f>NRGSUP!E20-TI_E!E20+TO!E20-NRG_E!E20-DL!E20</f>
        <v>0</v>
      </c>
      <c r="F20" s="10">
        <f>NRGSUP!F20-TI_E!F20+TO!F20-NRG_E!F20-DL!F20</f>
        <v>0</v>
      </c>
      <c r="G20" s="10">
        <f>NRGSUP!G20-TI_E!G20+TO!G20-NRG_E!G20-DL!G20</f>
        <v>0</v>
      </c>
      <c r="H20" s="10">
        <f>NRGSUP!H20-TI_E!H20+TO!H20-NRG_E!H20-DL!H20</f>
        <v>0</v>
      </c>
      <c r="I20" s="10">
        <f>NRGSUP!I20-TI_E!I20+TO!I20-NRG_E!I20-DL!I20</f>
        <v>0</v>
      </c>
      <c r="J20" s="10">
        <f>NRGSUP!J20-TI_E!J20+TO!J20-NRG_E!J20-DL!J20</f>
        <v>0</v>
      </c>
      <c r="K20" s="10">
        <f>NRGSUP!K20-TI_E!K20+TO!K20-NRG_E!K20-DL!K20</f>
        <v>0</v>
      </c>
      <c r="L20" s="10">
        <f>NRGSUP!L20-TI_E!L20+TO!L20-NRG_E!L20-DL!L20</f>
        <v>0</v>
      </c>
      <c r="M20" s="10">
        <f>NRGSUP!M20-TI_E!M20+TO!M20-NRG_E!M20-DL!M20</f>
        <v>0</v>
      </c>
      <c r="N20" s="10">
        <f>NRGSUP!N20-TI_E!N20+TO!N20-NRG_E!N20-DL!N20</f>
        <v>0</v>
      </c>
      <c r="O20" s="10">
        <f>NRGSUP!O20-TI_E!O20+TO!O20-NRG_E!O20-DL!O20</f>
        <v>0</v>
      </c>
      <c r="P20" s="10">
        <f>NRGSUP!P20-TI_E!P20+TO!P20-NRG_E!P20-DL!P20</f>
        <v>0</v>
      </c>
      <c r="Q20" s="10">
        <f>NRGSUP!Q20-TI_E!Q20+TO!Q20-NRG_E!Q20-DL!Q20</f>
        <v>0</v>
      </c>
      <c r="R20" s="10">
        <f>NRGSUP!R20-TI_E!R20+TO!R20-NRG_E!R20-DL!R20</f>
        <v>0</v>
      </c>
      <c r="S20" s="10">
        <f>NRGSUP!S20-TI_E!S20+TO!S20-NRG_E!S20-DL!S20</f>
        <v>0</v>
      </c>
      <c r="T20" s="10">
        <f>NRGSUP!T20-TI_E!T20+TO!T20-NRG_E!T20-DL!T20</f>
        <v>0</v>
      </c>
      <c r="U20" s="10">
        <f>NRGSUP!U20-TI_E!U20+TO!U20-NRG_E!U20-DL!U20</f>
        <v>0</v>
      </c>
      <c r="V20" s="10">
        <f>NRGSUP!V20-TI_E!V20+TO!V20-NRG_E!V20-DL!V20</f>
        <v>0</v>
      </c>
      <c r="W20" s="10">
        <f>NRGSUP!W20-TI_E!W20+TO!W20-NRG_E!W20-DL!W20</f>
        <v>0</v>
      </c>
      <c r="X20" s="10">
        <f>NRGSUP!X20-TI_E!X20+TO!X20-NRG_E!X20-DL!X20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NRGSUP!C21-TI_E!C21+TO!C21-NRG_E!C21-DL!C21</f>
        <v>0</v>
      </c>
      <c r="D21" s="10">
        <f>NRGSUP!D21-TI_E!D21+TO!D21-NRG_E!D21-DL!D21</f>
        <v>0</v>
      </c>
      <c r="E21" s="10">
        <f>NRGSUP!E21-TI_E!E21+TO!E21-NRG_E!E21-DL!E21</f>
        <v>0</v>
      </c>
      <c r="F21" s="10">
        <f>NRGSUP!F21-TI_E!F21+TO!F21-NRG_E!F21-DL!F21</f>
        <v>0</v>
      </c>
      <c r="G21" s="10">
        <f>NRGSUP!G21-TI_E!G21+TO!G21-NRG_E!G21-DL!G21</f>
        <v>0</v>
      </c>
      <c r="H21" s="10">
        <f>NRGSUP!H21-TI_E!H21+TO!H21-NRG_E!H21-DL!H21</f>
        <v>0</v>
      </c>
      <c r="I21" s="10">
        <f>NRGSUP!I21-TI_E!I21+TO!I21-NRG_E!I21-DL!I21</f>
        <v>0</v>
      </c>
      <c r="J21" s="10">
        <f>NRGSUP!J21-TI_E!J21+TO!J21-NRG_E!J21-DL!J21</f>
        <v>0</v>
      </c>
      <c r="K21" s="10">
        <f>NRGSUP!K21-TI_E!K21+TO!K21-NRG_E!K21-DL!K21</f>
        <v>0</v>
      </c>
      <c r="L21" s="10">
        <f>NRGSUP!L21-TI_E!L21+TO!L21-NRG_E!L21-DL!L21</f>
        <v>0</v>
      </c>
      <c r="M21" s="10">
        <f>NRGSUP!M21-TI_E!M21+TO!M21-NRG_E!M21-DL!M21</f>
        <v>0</v>
      </c>
      <c r="N21" s="10">
        <f>NRGSUP!N21-TI_E!N21+TO!N21-NRG_E!N21-DL!N21</f>
        <v>0</v>
      </c>
      <c r="O21" s="10">
        <f>NRGSUP!O21-TI_E!O21+TO!O21-NRG_E!O21-DL!O21</f>
        <v>0</v>
      </c>
      <c r="P21" s="10">
        <f>NRGSUP!P21-TI_E!P21+TO!P21-NRG_E!P21-DL!P21</f>
        <v>0</v>
      </c>
      <c r="Q21" s="10">
        <f>NRGSUP!Q21-TI_E!Q21+TO!Q21-NRG_E!Q21-DL!Q21</f>
        <v>0</v>
      </c>
      <c r="R21" s="10">
        <f>NRGSUP!R21-TI_E!R21+TO!R21-NRG_E!R21-DL!R21</f>
        <v>0</v>
      </c>
      <c r="S21" s="10">
        <f>NRGSUP!S21-TI_E!S21+TO!S21-NRG_E!S21-DL!S21</f>
        <v>0</v>
      </c>
      <c r="T21" s="10">
        <f>NRGSUP!T21-TI_E!T21+TO!T21-NRG_E!T21-DL!T21</f>
        <v>0</v>
      </c>
      <c r="U21" s="10">
        <f>NRGSUP!U21-TI_E!U21+TO!U21-NRG_E!U21-DL!U21</f>
        <v>0</v>
      </c>
      <c r="V21" s="10">
        <f>NRGSUP!V21-TI_E!V21+TO!V21-NRG_E!V21-DL!V21</f>
        <v>0</v>
      </c>
      <c r="W21" s="10">
        <f>NRGSUP!W21-TI_E!W21+TO!W21-NRG_E!W21-DL!W21</f>
        <v>0</v>
      </c>
      <c r="X21" s="10">
        <f>NRGSUP!X21-TI_E!X21+TO!X21-NRG_E!X21-DL!X21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NRGSUP!C23-TI_E!C23+TO!C23-NRG_E!C23-DL!C23</f>
        <v>0</v>
      </c>
      <c r="D23" s="10">
        <f>NRGSUP!D23-TI_E!D23+TO!D23-NRG_E!D23-DL!D23</f>
        <v>0</v>
      </c>
      <c r="E23" s="10">
        <f>NRGSUP!E23-TI_E!E23+TO!E23-NRG_E!E23-DL!E23</f>
        <v>0</v>
      </c>
      <c r="F23" s="10">
        <f>NRGSUP!F23-TI_E!F23+TO!F23-NRG_E!F23-DL!F23</f>
        <v>0</v>
      </c>
      <c r="G23" s="10">
        <f>NRGSUP!G23-TI_E!G23+TO!G23-NRG_E!G23-DL!G23</f>
        <v>0</v>
      </c>
      <c r="H23" s="10">
        <f>NRGSUP!H23-TI_E!H23+TO!H23-NRG_E!H23-DL!H23</f>
        <v>0</v>
      </c>
      <c r="I23" s="10">
        <f>NRGSUP!I23-TI_E!I23+TO!I23-NRG_E!I23-DL!I23</f>
        <v>0</v>
      </c>
      <c r="J23" s="10">
        <f>NRGSUP!J23-TI_E!J23+TO!J23-NRG_E!J23-DL!J23</f>
        <v>0</v>
      </c>
      <c r="K23" s="10">
        <f>NRGSUP!K23-TI_E!K23+TO!K23-NRG_E!K23-DL!K23</f>
        <v>0</v>
      </c>
      <c r="L23" s="10">
        <f>NRGSUP!L23-TI_E!L23+TO!L23-NRG_E!L23-DL!L23</f>
        <v>0</v>
      </c>
      <c r="M23" s="10">
        <f>NRGSUP!M23-TI_E!M23+TO!M23-NRG_E!M23-DL!M23</f>
        <v>0</v>
      </c>
      <c r="N23" s="10">
        <f>NRGSUP!N23-TI_E!N23+TO!N23-NRG_E!N23-DL!N23</f>
        <v>0</v>
      </c>
      <c r="O23" s="10">
        <f>NRGSUP!O23-TI_E!O23+TO!O23-NRG_E!O23-DL!O23</f>
        <v>0</v>
      </c>
      <c r="P23" s="10">
        <f>NRGSUP!P23-TI_E!P23+TO!P23-NRG_E!P23-DL!P23</f>
        <v>0</v>
      </c>
      <c r="Q23" s="10">
        <f>NRGSUP!Q23-TI_E!Q23+TO!Q23-NRG_E!Q23-DL!Q23</f>
        <v>0</v>
      </c>
      <c r="R23" s="10">
        <f>NRGSUP!R23-TI_E!R23+TO!R23-NRG_E!R23-DL!R23</f>
        <v>0</v>
      </c>
      <c r="S23" s="10">
        <f>NRGSUP!S23-TI_E!S23+TO!S23-NRG_E!S23-DL!S23</f>
        <v>0</v>
      </c>
      <c r="T23" s="10">
        <f>NRGSUP!T23-TI_E!T23+TO!T23-NRG_E!T23-DL!T23</f>
        <v>0</v>
      </c>
      <c r="U23" s="10">
        <f>NRGSUP!U23-TI_E!U23+TO!U23-NRG_E!U23-DL!U23</f>
        <v>0</v>
      </c>
      <c r="V23" s="10">
        <f>NRGSUP!V23-TI_E!V23+TO!V23-NRG_E!V23-DL!V23</f>
        <v>0</v>
      </c>
      <c r="W23" s="10">
        <f>NRGSUP!W23-TI_E!W23+TO!W23-NRG_E!W23-DL!W23</f>
        <v>0</v>
      </c>
      <c r="X23" s="10">
        <f>NRGSUP!X23-TI_E!X23+TO!X23-NRG_E!X23-DL!X23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NRGSUP!C24-TI_E!C24+TO!C24-NRG_E!C24-DL!C24</f>
        <v>0</v>
      </c>
      <c r="D24" s="10">
        <f>NRGSUP!D24-TI_E!D24+TO!D24-NRG_E!D24-DL!D24</f>
        <v>0</v>
      </c>
      <c r="E24" s="10">
        <f>NRGSUP!E24-TI_E!E24+TO!E24-NRG_E!E24-DL!E24</f>
        <v>0</v>
      </c>
      <c r="F24" s="10">
        <f>NRGSUP!F24-TI_E!F24+TO!F24-NRG_E!F24-DL!F24</f>
        <v>0</v>
      </c>
      <c r="G24" s="10">
        <f>NRGSUP!G24-TI_E!G24+TO!G24-NRG_E!G24-DL!G24</f>
        <v>0</v>
      </c>
      <c r="H24" s="10">
        <f>NRGSUP!H24-TI_E!H24+TO!H24-NRG_E!H24-DL!H24</f>
        <v>0</v>
      </c>
      <c r="I24" s="10">
        <f>NRGSUP!I24-TI_E!I24+TO!I24-NRG_E!I24-DL!I24</f>
        <v>0</v>
      </c>
      <c r="J24" s="10">
        <f>NRGSUP!J24-TI_E!J24+TO!J24-NRG_E!J24-DL!J24</f>
        <v>0</v>
      </c>
      <c r="K24" s="10">
        <f>NRGSUP!K24-TI_E!K24+TO!K24-NRG_E!K24-DL!K24</f>
        <v>0</v>
      </c>
      <c r="L24" s="10">
        <f>NRGSUP!L24-TI_E!L24+TO!L24-NRG_E!L24-DL!L24</f>
        <v>0</v>
      </c>
      <c r="M24" s="10">
        <f>NRGSUP!M24-TI_E!M24+TO!M24-NRG_E!M24-DL!M24</f>
        <v>0</v>
      </c>
      <c r="N24" s="10">
        <f>NRGSUP!N24-TI_E!N24+TO!N24-NRG_E!N24-DL!N24</f>
        <v>0</v>
      </c>
      <c r="O24" s="10">
        <f>NRGSUP!O24-TI_E!O24+TO!O24-NRG_E!O24-DL!O24</f>
        <v>0</v>
      </c>
      <c r="P24" s="10">
        <f>NRGSUP!P24-TI_E!P24+TO!P24-NRG_E!P24-DL!P24</f>
        <v>0</v>
      </c>
      <c r="Q24" s="10">
        <f>NRGSUP!Q24-TI_E!Q24+TO!Q24-NRG_E!Q24-DL!Q24</f>
        <v>0</v>
      </c>
      <c r="R24" s="10">
        <f>NRGSUP!R24-TI_E!R24+TO!R24-NRG_E!R24-DL!R24</f>
        <v>0</v>
      </c>
      <c r="S24" s="10">
        <f>NRGSUP!S24-TI_E!S24+TO!S24-NRG_E!S24-DL!S24</f>
        <v>0</v>
      </c>
      <c r="T24" s="10">
        <f>NRGSUP!T24-TI_E!T24+TO!T24-NRG_E!T24-DL!T24</f>
        <v>0</v>
      </c>
      <c r="U24" s="10">
        <f>NRGSUP!U24-TI_E!U24+TO!U24-NRG_E!U24-DL!U24</f>
        <v>0</v>
      </c>
      <c r="V24" s="10">
        <f>NRGSUP!V24-TI_E!V24+TO!V24-NRG_E!V24-DL!V24</f>
        <v>0</v>
      </c>
      <c r="W24" s="10">
        <f>NRGSUP!W24-TI_E!W24+TO!W24-NRG_E!W24-DL!W24</f>
        <v>0</v>
      </c>
      <c r="X24" s="10">
        <f>NRGSUP!X24-TI_E!X24+TO!X24-NRG_E!X24-DL!X24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NRGSUP!C25-TI_E!C25+TO!C25-NRG_E!C25-DL!C25</f>
        <v>0</v>
      </c>
      <c r="D25" s="37">
        <f>NRGSUP!D25-TI_E!D25+TO!D25-NRG_E!D25-DL!D25</f>
        <v>0</v>
      </c>
      <c r="E25" s="37">
        <f>NRGSUP!E25-TI_E!E25+TO!E25-NRG_E!E25-DL!E25</f>
        <v>0</v>
      </c>
      <c r="F25" s="37">
        <f>NRGSUP!F25-TI_E!F25+TO!F25-NRG_E!F25-DL!F25</f>
        <v>0</v>
      </c>
      <c r="G25" s="37">
        <f>NRGSUP!G25-TI_E!G25+TO!G25-NRG_E!G25-DL!G25</f>
        <v>0</v>
      </c>
      <c r="H25" s="37">
        <f>NRGSUP!H25-TI_E!H25+TO!H25-NRG_E!H25-DL!H25</f>
        <v>0</v>
      </c>
      <c r="I25" s="37">
        <f>NRGSUP!I25-TI_E!I25+TO!I25-NRG_E!I25-DL!I25</f>
        <v>0</v>
      </c>
      <c r="J25" s="37">
        <f>NRGSUP!J25-TI_E!J25+TO!J25-NRG_E!J25-DL!J25</f>
        <v>0</v>
      </c>
      <c r="K25" s="37">
        <f>NRGSUP!K25-TI_E!K25+TO!K25-NRG_E!K25-DL!K25</f>
        <v>0</v>
      </c>
      <c r="L25" s="37">
        <f>NRGSUP!L25-TI_E!L25+TO!L25-NRG_E!L25-DL!L25</f>
        <v>0</v>
      </c>
      <c r="M25" s="37">
        <f>NRGSUP!M25-TI_E!M25+TO!M25-NRG_E!M25-DL!M25</f>
        <v>0</v>
      </c>
      <c r="N25" s="37">
        <f>NRGSUP!N25-TI_E!N25+TO!N25-NRG_E!N25-DL!N25</f>
        <v>0</v>
      </c>
      <c r="O25" s="37">
        <f>NRGSUP!O25-TI_E!O25+TO!O25-NRG_E!O25-DL!O25</f>
        <v>0</v>
      </c>
      <c r="P25" s="37">
        <f>NRGSUP!P25-TI_E!P25+TO!P25-NRG_E!P25-DL!P25</f>
        <v>0</v>
      </c>
      <c r="Q25" s="37">
        <f>NRGSUP!Q25-TI_E!Q25+TO!Q25-NRG_E!Q25-DL!Q25</f>
        <v>0</v>
      </c>
      <c r="R25" s="37">
        <f>NRGSUP!R25-TI_E!R25+TO!R25-NRG_E!R25-DL!R25</f>
        <v>0</v>
      </c>
      <c r="S25" s="37">
        <f>NRGSUP!S25-TI_E!S25+TO!S25-NRG_E!S25-DL!S25</f>
        <v>0</v>
      </c>
      <c r="T25" s="37">
        <f>NRGSUP!T25-TI_E!T25+TO!T25-NRG_E!T25-DL!T25</f>
        <v>0</v>
      </c>
      <c r="U25" s="37">
        <f>NRGSUP!U25-TI_E!U25+TO!U25-NRG_E!U25-DL!U25</f>
        <v>0</v>
      </c>
      <c r="V25" s="37">
        <f>NRGSUP!V25-TI_E!V25+TO!V25-NRG_E!V25-DL!V25</f>
        <v>0</v>
      </c>
      <c r="W25" s="37">
        <f>NRGSUP!W25-TI_E!W25+TO!W25-NRG_E!W25-DL!W25</f>
        <v>0</v>
      </c>
      <c r="X25" s="37">
        <f>NRGSUP!X25-TI_E!X25+TO!X25-NRG_E!X25-DL!X25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12395.367583834914</v>
      </c>
      <c r="D26" s="37">
        <f t="shared" si="14"/>
        <v>12574.15339638865</v>
      </c>
      <c r="E26" s="37">
        <f t="shared" si="14"/>
        <v>12858.202149613067</v>
      </c>
      <c r="F26" s="37">
        <f t="shared" si="14"/>
        <v>12577.355288048153</v>
      </c>
      <c r="G26" s="37">
        <f t="shared" si="14"/>
        <v>12917.352278589848</v>
      </c>
      <c r="H26" s="37">
        <f t="shared" si="14"/>
        <v>12693.479105760967</v>
      </c>
      <c r="I26" s="37">
        <f t="shared" si="14"/>
        <v>11673.758813413593</v>
      </c>
      <c r="J26" s="37">
        <f t="shared" si="14"/>
        <v>11592.208082545143</v>
      </c>
      <c r="K26" s="37">
        <f t="shared" si="14"/>
        <v>10824.416680997409</v>
      </c>
      <c r="L26" s="37">
        <f t="shared" si="14"/>
        <v>10265.883490971626</v>
      </c>
      <c r="M26" s="37">
        <f t="shared" si="14"/>
        <v>10148.040068787621</v>
      </c>
      <c r="N26" s="37">
        <f t="shared" si="14"/>
        <v>9469.7513327601009</v>
      </c>
      <c r="O26" s="37">
        <f t="shared" si="14"/>
        <v>8246.87214101461</v>
      </c>
      <c r="P26" s="37">
        <f t="shared" si="14"/>
        <v>8107.0842648323269</v>
      </c>
      <c r="Q26" s="37">
        <f t="shared" si="14"/>
        <v>8269.4796216681061</v>
      </c>
      <c r="R26" s="37">
        <f t="shared" si="14"/>
        <v>8237.5478933791874</v>
      </c>
      <c r="S26" s="37">
        <f t="shared" si="14"/>
        <v>8040.068873602746</v>
      </c>
      <c r="T26" s="37">
        <f t="shared" si="14"/>
        <v>8218.9942390369742</v>
      </c>
      <c r="U26" s="37">
        <f t="shared" si="14"/>
        <v>7836.3204643164217</v>
      </c>
      <c r="V26" s="37">
        <f t="shared" si="14"/>
        <v>8392.7514187446213</v>
      </c>
      <c r="W26" s="37">
        <f t="shared" si="14"/>
        <v>7440.1265692175475</v>
      </c>
      <c r="X26" s="37">
        <f t="shared" ref="X26" si="15">SUM(X27,X33)</f>
        <v>7650.1572656921744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11.766466036116455</v>
      </c>
      <c r="D27" s="29">
        <f t="shared" si="16"/>
        <v>12.897076526226527</v>
      </c>
      <c r="E27" s="29">
        <f t="shared" si="16"/>
        <v>72.51504729148408</v>
      </c>
      <c r="F27" s="29">
        <f t="shared" si="16"/>
        <v>26.368959587276294</v>
      </c>
      <c r="G27" s="29">
        <f t="shared" si="16"/>
        <v>-15.315047291491851</v>
      </c>
      <c r="H27" s="29">
        <f t="shared" si="16"/>
        <v>65.886242476357609</v>
      </c>
      <c r="I27" s="29">
        <f t="shared" si="16"/>
        <v>41.174376612219078</v>
      </c>
      <c r="J27" s="29">
        <f t="shared" si="16"/>
        <v>61.165348237321041</v>
      </c>
      <c r="K27" s="29">
        <f t="shared" si="16"/>
        <v>21.525193465165998</v>
      </c>
      <c r="L27" s="29">
        <f t="shared" si="16"/>
        <v>8.5984524716309352E-5</v>
      </c>
      <c r="M27" s="29">
        <f t="shared" si="16"/>
        <v>0.88366294067245121</v>
      </c>
      <c r="N27" s="29">
        <f t="shared" si="16"/>
        <v>8.5984520467263792E-5</v>
      </c>
      <c r="O27" s="29">
        <f t="shared" si="16"/>
        <v>8.5984517340875755E-5</v>
      </c>
      <c r="P27" s="29">
        <f t="shared" si="16"/>
        <v>0.88374892519297532</v>
      </c>
      <c r="Q27" s="29">
        <f t="shared" si="16"/>
        <v>4.200343938097717</v>
      </c>
      <c r="R27" s="29">
        <f t="shared" si="16"/>
        <v>8.5984522463888879E-5</v>
      </c>
      <c r="S27" s="29">
        <f t="shared" si="16"/>
        <v>-6.1861564918362433</v>
      </c>
      <c r="T27" s="29">
        <f t="shared" si="16"/>
        <v>2.8421709430404007E-13</v>
      </c>
      <c r="U27" s="29">
        <f t="shared" si="16"/>
        <v>8.5984520978854562E-5</v>
      </c>
      <c r="V27" s="29">
        <f t="shared" si="16"/>
        <v>8.0997420462210812E-2</v>
      </c>
      <c r="W27" s="29">
        <f t="shared" si="16"/>
        <v>7.2688521868258249E-12</v>
      </c>
      <c r="X27" s="29">
        <f t="shared" ref="X27" si="17">SUM(X28:X32)</f>
        <v>8.5984522854687384E-5</v>
      </c>
    </row>
    <row r="28" spans="1:24" ht="11.25" customHeight="1" x14ac:dyDescent="0.2">
      <c r="A28" s="41" t="s">
        <v>45</v>
      </c>
      <c r="B28" s="9" t="s">
        <v>46</v>
      </c>
      <c r="C28" s="10">
        <f>NRGSUP!C28-TI_E!C28+TO!C28-NRG_E!C28-DL!C28</f>
        <v>1.0197764402437315</v>
      </c>
      <c r="D28" s="10">
        <f>NRGSUP!D28-TI_E!D28+TO!D28-NRG_E!D28-DL!D28</f>
        <v>8.598452404839918E-5</v>
      </c>
      <c r="E28" s="10">
        <f>NRGSUP!E28-TI_E!E28+TO!E28-NRG_E!E28-DL!E28</f>
        <v>70.366208082541561</v>
      </c>
      <c r="F28" s="10">
        <f>NRGSUP!F28-TI_E!F28+TO!F28-NRG_E!F28-DL!F28</f>
        <v>9.1781599312143953</v>
      </c>
      <c r="G28" s="10">
        <f>NRGSUP!G28-TI_E!G28+TO!G28-NRG_E!G28-DL!G28</f>
        <v>5.0990541702449264</v>
      </c>
      <c r="H28" s="10">
        <f>NRGSUP!H28-TI_E!H28+TO!H28-NRG_E!H28-DL!H28</f>
        <v>33.653482373176303</v>
      </c>
      <c r="I28" s="10">
        <f>NRGSUP!I28-TI_E!I28+TO!I28-NRG_E!I28-DL!I28</f>
        <v>33.65339638865953</v>
      </c>
      <c r="J28" s="10">
        <f>NRGSUP!J28-TI_E!J28+TO!J28-NRG_E!J28-DL!J28</f>
        <v>48.564058469479278</v>
      </c>
      <c r="K28" s="10">
        <f>NRGSUP!K28-TI_E!K28+TO!K28-NRG_E!K28-DL!K28</f>
        <v>21.525193465166012</v>
      </c>
      <c r="L28" s="10">
        <f>NRGSUP!L28-TI_E!L28+TO!L28-NRG_E!L28-DL!L28</f>
        <v>1.8189894035458565E-12</v>
      </c>
      <c r="M28" s="10">
        <f>NRGSUP!M28-TI_E!M28+TO!M28-NRG_E!M28-DL!M28</f>
        <v>1.8189894035458565E-12</v>
      </c>
      <c r="N28" s="10">
        <f>NRGSUP!N28-TI_E!N28+TO!N28-NRG_E!N28-DL!N28</f>
        <v>8.5984520410420373E-5</v>
      </c>
      <c r="O28" s="10">
        <f>NRGSUP!O28-TI_E!O28+TO!O28-NRG_E!O28-DL!O28</f>
        <v>-5.4569682106375694E-12</v>
      </c>
      <c r="P28" s="10">
        <f>NRGSUP!P28-TI_E!P28+TO!P28-NRG_E!P28-DL!P28</f>
        <v>0</v>
      </c>
      <c r="Q28" s="10">
        <f>NRGSUP!Q28-TI_E!Q28+TO!Q28-NRG_E!Q28-DL!Q28</f>
        <v>-8.5984516772441566E-5</v>
      </c>
      <c r="R28" s="10">
        <f>NRGSUP!R28-TI_E!R28+TO!R28-NRG_E!R28-DL!R28</f>
        <v>0</v>
      </c>
      <c r="S28" s="10">
        <f>NRGSUP!S28-TI_E!S28+TO!S28-NRG_E!S28-DL!S28</f>
        <v>-8.5984527686377987E-5</v>
      </c>
      <c r="T28" s="10">
        <f>NRGSUP!T28-TI_E!T28+TO!T28-NRG_E!T28-DL!T28</f>
        <v>8.5984522229409777E-5</v>
      </c>
      <c r="U28" s="10">
        <f>NRGSUP!U28-TI_E!U28+TO!U28-NRG_E!U28-DL!U28</f>
        <v>-1.8189894035458565E-12</v>
      </c>
      <c r="V28" s="10">
        <f>NRGSUP!V28-TI_E!V28+TO!V28-NRG_E!V28-DL!V28</f>
        <v>8.0997420462153968E-2</v>
      </c>
      <c r="W28" s="10">
        <f>NRGSUP!W28-TI_E!W28+TO!W28-NRG_E!W28-DL!W28</f>
        <v>7.2759576141834259E-12</v>
      </c>
      <c r="X28" s="10">
        <f>NRGSUP!X28-TI_E!X28+TO!X28-NRG_E!X28-DL!X28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NRGSUP!C29-TI_E!C29+TO!C29-NRG_E!C29-DL!C29</f>
        <v>0</v>
      </c>
      <c r="D29" s="10">
        <f>NRGSUP!D29-TI_E!D29+TO!D29-NRG_E!D29-DL!D29</f>
        <v>0</v>
      </c>
      <c r="E29" s="10">
        <f>NRGSUP!E29-TI_E!E29+TO!E29-NRG_E!E29-DL!E29</f>
        <v>0</v>
      </c>
      <c r="F29" s="10">
        <f>NRGSUP!F29-TI_E!F29+TO!F29-NRG_E!F29-DL!F29</f>
        <v>0</v>
      </c>
      <c r="G29" s="10">
        <f>NRGSUP!G29-TI_E!G29+TO!G29-NRG_E!G29-DL!G29</f>
        <v>0</v>
      </c>
      <c r="H29" s="10">
        <f>NRGSUP!H29-TI_E!H29+TO!H29-NRG_E!H29-DL!H29</f>
        <v>0</v>
      </c>
      <c r="I29" s="10">
        <f>NRGSUP!I29-TI_E!I29+TO!I29-NRG_E!I29-DL!I29</f>
        <v>0</v>
      </c>
      <c r="J29" s="10">
        <f>NRGSUP!J29-TI_E!J29+TO!J29-NRG_E!J29-DL!J29</f>
        <v>0</v>
      </c>
      <c r="K29" s="10">
        <f>NRGSUP!K29-TI_E!K29+TO!K29-NRG_E!K29-DL!K29</f>
        <v>0</v>
      </c>
      <c r="L29" s="10">
        <f>NRGSUP!L29-TI_E!L29+TO!L29-NRG_E!L29-DL!L29</f>
        <v>0</v>
      </c>
      <c r="M29" s="10">
        <f>NRGSUP!M29-TI_E!M29+TO!M29-NRG_E!M29-DL!M29</f>
        <v>0</v>
      </c>
      <c r="N29" s="10">
        <f>NRGSUP!N29-TI_E!N29+TO!N29-NRG_E!N29-DL!N29</f>
        <v>0</v>
      </c>
      <c r="O29" s="10">
        <f>NRGSUP!O29-TI_E!O29+TO!O29-NRG_E!O29-DL!O29</f>
        <v>0</v>
      </c>
      <c r="P29" s="10">
        <f>NRGSUP!P29-TI_E!P29+TO!P29-NRG_E!P29-DL!P29</f>
        <v>0</v>
      </c>
      <c r="Q29" s="10">
        <f>NRGSUP!Q29-TI_E!Q29+TO!Q29-NRG_E!Q29-DL!Q29</f>
        <v>0</v>
      </c>
      <c r="R29" s="10">
        <f>NRGSUP!R29-TI_E!R29+TO!R29-NRG_E!R29-DL!R29</f>
        <v>0</v>
      </c>
      <c r="S29" s="10">
        <f>NRGSUP!S29-TI_E!S29+TO!S29-NRG_E!S29-DL!S29</f>
        <v>0</v>
      </c>
      <c r="T29" s="10">
        <f>NRGSUP!T29-TI_E!T29+TO!T29-NRG_E!T29-DL!T29</f>
        <v>0</v>
      </c>
      <c r="U29" s="10">
        <f>NRGSUP!U29-TI_E!U29+TO!U29-NRG_E!U29-DL!U29</f>
        <v>0</v>
      </c>
      <c r="V29" s="10">
        <f>NRGSUP!V29-TI_E!V29+TO!V29-NRG_E!V29-DL!V29</f>
        <v>0</v>
      </c>
      <c r="W29" s="10">
        <f>NRGSUP!W29-TI_E!W29+TO!W29-NRG_E!W29-DL!W29</f>
        <v>0</v>
      </c>
      <c r="X29" s="10">
        <f>NRGSUP!X29-TI_E!X29+TO!X29-NRG_E!X29-DL!X29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NRGSUP!C30-TI_E!C30+TO!C30-NRG_E!C30-DL!C30</f>
        <v>10.746689595872724</v>
      </c>
      <c r="D30" s="10">
        <f>NRGSUP!D30-TI_E!D30+TO!D30-NRG_E!D30-DL!D30</f>
        <v>12.896990541702479</v>
      </c>
      <c r="E30" s="10">
        <f>NRGSUP!E30-TI_E!E30+TO!E30-NRG_E!E30-DL!E30</f>
        <v>2.148839208942519</v>
      </c>
      <c r="F30" s="10">
        <f>NRGSUP!F30-TI_E!F30+TO!F30-NRG_E!F30-DL!F30</f>
        <v>17.190799656061898</v>
      </c>
      <c r="G30" s="10">
        <f>NRGSUP!G30-TI_E!G30+TO!G30-NRG_E!G30-DL!G30</f>
        <v>-20.414101461736777</v>
      </c>
      <c r="H30" s="10">
        <f>NRGSUP!H30-TI_E!H30+TO!H30-NRG_E!H30-DL!H30</f>
        <v>32.232760103181306</v>
      </c>
      <c r="I30" s="10">
        <f>NRGSUP!I30-TI_E!I30+TO!I30-NRG_E!I30-DL!I30</f>
        <v>7.5209802235594907</v>
      </c>
      <c r="J30" s="10">
        <f>NRGSUP!J30-TI_E!J30+TO!J30-NRG_E!J30-DL!J30</f>
        <v>12.601289767841763</v>
      </c>
      <c r="K30" s="10">
        <f>NRGSUP!K30-TI_E!K30+TO!K30-NRG_E!K30-DL!K30</f>
        <v>-1.4210854715202004E-14</v>
      </c>
      <c r="L30" s="10">
        <f>NRGSUP!L30-TI_E!L30+TO!L30-NRG_E!L30-DL!L30</f>
        <v>9.9475983006414026E-14</v>
      </c>
      <c r="M30" s="10">
        <f>NRGSUP!M30-TI_E!M30+TO!M30-NRG_E!M30-DL!M30</f>
        <v>-4.2632564145606011E-14</v>
      </c>
      <c r="N30" s="10">
        <f>NRGSUP!N30-TI_E!N30+TO!N30-NRG_E!N30-DL!N30</f>
        <v>4.2632564145606011E-14</v>
      </c>
      <c r="O30" s="10">
        <f>NRGSUP!O30-TI_E!O30+TO!O30-NRG_E!O30-DL!O30</f>
        <v>8.598452281205482E-5</v>
      </c>
      <c r="P30" s="10">
        <f>NRGSUP!P30-TI_E!P30+TO!P30-NRG_E!P30-DL!P30</f>
        <v>-4.8316906031686813E-13</v>
      </c>
      <c r="Q30" s="10">
        <f>NRGSUP!Q30-TI_E!Q30+TO!Q30-NRG_E!Q30-DL!Q30</f>
        <v>4.2004299226144894</v>
      </c>
      <c r="R30" s="10">
        <f>NRGSUP!R30-TI_E!R30+TO!R30-NRG_E!R30-DL!R30</f>
        <v>8.5984522456783452E-5</v>
      </c>
      <c r="S30" s="10">
        <f>NRGSUP!S30-TI_E!S30+TO!S30-NRG_E!S30-DL!S30</f>
        <v>1.1368683772161603E-13</v>
      </c>
      <c r="T30" s="10">
        <f>NRGSUP!T30-TI_E!T30+TO!T30-NRG_E!T30-DL!T30</f>
        <v>-8.5984521945192682E-5</v>
      </c>
      <c r="U30" s="10">
        <f>NRGSUP!U30-TI_E!U30+TO!U30-NRG_E!U30-DL!U30</f>
        <v>8.5984522797843965E-5</v>
      </c>
      <c r="V30" s="10">
        <f>NRGSUP!V30-TI_E!V30+TO!V30-NRG_E!V30-DL!V30</f>
        <v>5.6843418860808015E-14</v>
      </c>
      <c r="W30" s="10">
        <f>NRGSUP!W30-TI_E!W30+TO!W30-NRG_E!W30-DL!W30</f>
        <v>0</v>
      </c>
      <c r="X30" s="10">
        <f>NRGSUP!X30-TI_E!X30+TO!X30-NRG_E!X30-DL!X30</f>
        <v>8.5984522854687384E-5</v>
      </c>
    </row>
    <row r="31" spans="1:24" ht="11.25" customHeight="1" x14ac:dyDescent="0.2">
      <c r="A31" s="41" t="s">
        <v>51</v>
      </c>
      <c r="B31" s="9" t="s">
        <v>52</v>
      </c>
      <c r="C31" s="10">
        <f>NRGSUP!C31-TI_E!C31+TO!C31-NRG_E!C31-DL!C31</f>
        <v>0</v>
      </c>
      <c r="D31" s="10">
        <f>NRGSUP!D31-TI_E!D31+TO!D31-NRG_E!D31-DL!D31</f>
        <v>0</v>
      </c>
      <c r="E31" s="10">
        <f>NRGSUP!E31-TI_E!E31+TO!E31-NRG_E!E31-DL!E31</f>
        <v>0</v>
      </c>
      <c r="F31" s="10">
        <f>NRGSUP!F31-TI_E!F31+TO!F31-NRG_E!F31-DL!F31</f>
        <v>0</v>
      </c>
      <c r="G31" s="10">
        <f>NRGSUP!G31-TI_E!G31+TO!G31-NRG_E!G31-DL!G31</f>
        <v>0</v>
      </c>
      <c r="H31" s="10">
        <f>NRGSUP!H31-TI_E!H31+TO!H31-NRG_E!H31-DL!H31</f>
        <v>0</v>
      </c>
      <c r="I31" s="10">
        <f>NRGSUP!I31-TI_E!I31+TO!I31-NRG_E!I31-DL!I31</f>
        <v>5.6843418860808015E-14</v>
      </c>
      <c r="J31" s="10">
        <f>NRGSUP!J31-TI_E!J31+TO!J31-NRG_E!J31-DL!J31</f>
        <v>0</v>
      </c>
      <c r="K31" s="10">
        <f>NRGSUP!K31-TI_E!K31+TO!K31-NRG_E!K31-DL!K31</f>
        <v>0</v>
      </c>
      <c r="L31" s="10">
        <f>NRGSUP!L31-TI_E!L31+TO!L31-NRG_E!L31-DL!L31</f>
        <v>8.5984522797843965E-5</v>
      </c>
      <c r="M31" s="10">
        <f>NRGSUP!M31-TI_E!M31+TO!M31-NRG_E!M31-DL!M31</f>
        <v>0.88366294067067486</v>
      </c>
      <c r="N31" s="10">
        <f>NRGSUP!N31-TI_E!N31+TO!N31-NRG_E!N31-DL!N31</f>
        <v>1.4210854715202004E-14</v>
      </c>
      <c r="O31" s="10">
        <f>NRGSUP!O31-TI_E!O31+TO!O31-NRG_E!O31-DL!O31</f>
        <v>-1.4210854715202004E-14</v>
      </c>
      <c r="P31" s="10">
        <f>NRGSUP!P31-TI_E!P31+TO!P31-NRG_E!P31-DL!P31</f>
        <v>0.88374892519345849</v>
      </c>
      <c r="Q31" s="10">
        <f>NRGSUP!Q31-TI_E!Q31+TO!Q31-NRG_E!Q31-DL!Q31</f>
        <v>0</v>
      </c>
      <c r="R31" s="10">
        <f>NRGSUP!R31-TI_E!R31+TO!R31-NRG_E!R31-DL!R31</f>
        <v>7.1054273576010019E-15</v>
      </c>
      <c r="S31" s="10">
        <f>NRGSUP!S31-TI_E!S31+TO!S31-NRG_E!S31-DL!S31</f>
        <v>-6.1860705073086706</v>
      </c>
      <c r="T31" s="10">
        <f>NRGSUP!T31-TI_E!T31+TO!T31-NRG_E!T31-DL!T31</f>
        <v>0</v>
      </c>
      <c r="U31" s="10">
        <f>NRGSUP!U31-TI_E!U31+TO!U31-NRG_E!U31-DL!U31</f>
        <v>0</v>
      </c>
      <c r="V31" s="10">
        <f>NRGSUP!V31-TI_E!V31+TO!V31-NRG_E!V31-DL!V31</f>
        <v>0</v>
      </c>
      <c r="W31" s="10">
        <f>NRGSUP!W31-TI_E!W31+TO!W31-NRG_E!W31-DL!W31</f>
        <v>-7.1054273576010019E-15</v>
      </c>
      <c r="X31" s="10">
        <f>NRGSUP!X31-TI_E!X31+TO!X31-NRG_E!X31-DL!X31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NRGSUP!C32-TI_E!C32+TO!C32-NRG_E!C32-DL!C32</f>
        <v>0</v>
      </c>
      <c r="D32" s="10">
        <f>NRGSUP!D32-TI_E!D32+TO!D32-NRG_E!D32-DL!D32</f>
        <v>0</v>
      </c>
      <c r="E32" s="10">
        <f>NRGSUP!E32-TI_E!E32+TO!E32-NRG_E!E32-DL!E32</f>
        <v>0</v>
      </c>
      <c r="F32" s="10">
        <f>NRGSUP!F32-TI_E!F32+TO!F32-NRG_E!F32-DL!F32</f>
        <v>0</v>
      </c>
      <c r="G32" s="10">
        <f>NRGSUP!G32-TI_E!G32+TO!G32-NRG_E!G32-DL!G32</f>
        <v>0</v>
      </c>
      <c r="H32" s="10">
        <f>NRGSUP!H32-TI_E!H32+TO!H32-NRG_E!H32-DL!H32</f>
        <v>0</v>
      </c>
      <c r="I32" s="10">
        <f>NRGSUP!I32-TI_E!I32+TO!I32-NRG_E!I32-DL!I32</f>
        <v>0</v>
      </c>
      <c r="J32" s="10">
        <f>NRGSUP!J32-TI_E!J32+TO!J32-NRG_E!J32-DL!J32</f>
        <v>0</v>
      </c>
      <c r="K32" s="10">
        <f>NRGSUP!K32-TI_E!K32+TO!K32-NRG_E!K32-DL!K32</f>
        <v>0</v>
      </c>
      <c r="L32" s="10">
        <f>NRGSUP!L32-TI_E!L32+TO!L32-NRG_E!L32-DL!L32</f>
        <v>0</v>
      </c>
      <c r="M32" s="10">
        <f>NRGSUP!M32-TI_E!M32+TO!M32-NRG_E!M32-DL!M32</f>
        <v>0</v>
      </c>
      <c r="N32" s="10">
        <f>NRGSUP!N32-TI_E!N32+TO!N32-NRG_E!N32-DL!N32</f>
        <v>0</v>
      </c>
      <c r="O32" s="10">
        <f>NRGSUP!O32-TI_E!O32+TO!O32-NRG_E!O32-DL!O32</f>
        <v>0</v>
      </c>
      <c r="P32" s="10">
        <f>NRGSUP!P32-TI_E!P32+TO!P32-NRG_E!P32-DL!P32</f>
        <v>0</v>
      </c>
      <c r="Q32" s="10">
        <f>NRGSUP!Q32-TI_E!Q32+TO!Q32-NRG_E!Q32-DL!Q32</f>
        <v>0</v>
      </c>
      <c r="R32" s="10">
        <f>NRGSUP!R32-TI_E!R32+TO!R32-NRG_E!R32-DL!R32</f>
        <v>0</v>
      </c>
      <c r="S32" s="10">
        <f>NRGSUP!S32-TI_E!S32+TO!S32-NRG_E!S32-DL!S32</f>
        <v>0</v>
      </c>
      <c r="T32" s="10">
        <f>NRGSUP!T32-TI_E!T32+TO!T32-NRG_E!T32-DL!T32</f>
        <v>0</v>
      </c>
      <c r="U32" s="10">
        <f>NRGSUP!U32-TI_E!U32+TO!U32-NRG_E!U32-DL!U32</f>
        <v>0</v>
      </c>
      <c r="V32" s="10">
        <f>NRGSUP!V32-TI_E!V32+TO!V32-NRG_E!V32-DL!V32</f>
        <v>0</v>
      </c>
      <c r="W32" s="10">
        <f>NRGSUP!W32-TI_E!W32+TO!W32-NRG_E!W32-DL!W32</f>
        <v>0</v>
      </c>
      <c r="X32" s="10">
        <f>NRGSUP!X32-TI_E!X32+TO!X32-NRG_E!X32-DL!X32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12383.601117798797</v>
      </c>
      <c r="D33" s="29">
        <f t="shared" si="18"/>
        <v>12561.256319862425</v>
      </c>
      <c r="E33" s="29">
        <f t="shared" si="18"/>
        <v>12785.687102321583</v>
      </c>
      <c r="F33" s="29">
        <f t="shared" si="18"/>
        <v>12550.986328460876</v>
      </c>
      <c r="G33" s="29">
        <f t="shared" si="18"/>
        <v>12932.667325881339</v>
      </c>
      <c r="H33" s="29">
        <f t="shared" si="18"/>
        <v>12627.59286328461</v>
      </c>
      <c r="I33" s="29">
        <f t="shared" si="18"/>
        <v>11632.584436801373</v>
      </c>
      <c r="J33" s="29">
        <f t="shared" si="18"/>
        <v>11531.042734307823</v>
      </c>
      <c r="K33" s="29">
        <f t="shared" si="18"/>
        <v>10802.891487532243</v>
      </c>
      <c r="L33" s="29">
        <f t="shared" si="18"/>
        <v>10265.883404987102</v>
      </c>
      <c r="M33" s="29">
        <f t="shared" si="18"/>
        <v>10147.156405846948</v>
      </c>
      <c r="N33" s="29">
        <f t="shared" si="18"/>
        <v>9469.7512467755805</v>
      </c>
      <c r="O33" s="29">
        <f t="shared" si="18"/>
        <v>8246.8720550300932</v>
      </c>
      <c r="P33" s="29">
        <f t="shared" si="18"/>
        <v>8106.2005159071341</v>
      </c>
      <c r="Q33" s="29">
        <f t="shared" si="18"/>
        <v>8265.2792777300092</v>
      </c>
      <c r="R33" s="29">
        <f t="shared" si="18"/>
        <v>8237.5478073946651</v>
      </c>
      <c r="S33" s="29">
        <f t="shared" si="18"/>
        <v>8046.2550300945823</v>
      </c>
      <c r="T33" s="29">
        <f t="shared" si="18"/>
        <v>8218.9942390369742</v>
      </c>
      <c r="U33" s="29">
        <f t="shared" si="18"/>
        <v>7836.3203783319004</v>
      </c>
      <c r="V33" s="29">
        <f t="shared" si="18"/>
        <v>8392.6704213241592</v>
      </c>
      <c r="W33" s="29">
        <f t="shared" si="18"/>
        <v>7440.1265692175402</v>
      </c>
      <c r="X33" s="29">
        <f t="shared" ref="X33" si="19">SUM(X34:X50)</f>
        <v>7650.1571797076513</v>
      </c>
    </row>
    <row r="34" spans="1:24" ht="11.25" customHeight="1" x14ac:dyDescent="0.2">
      <c r="A34" s="41" t="s">
        <v>55</v>
      </c>
      <c r="B34" s="9" t="s">
        <v>56</v>
      </c>
      <c r="C34" s="10">
        <f>NRGSUP!C34-TI_E!C34+TO!C34-NRG_E!C34-DL!C34</f>
        <v>0</v>
      </c>
      <c r="D34" s="10">
        <f>NRGSUP!D34-TI_E!D34+TO!D34-NRG_E!D34-DL!D34</f>
        <v>0</v>
      </c>
      <c r="E34" s="10">
        <f>NRGSUP!E34-TI_E!E34+TO!E34-NRG_E!E34-DL!E34</f>
        <v>0</v>
      </c>
      <c r="F34" s="10">
        <f>NRGSUP!F34-TI_E!F34+TO!F34-NRG_E!F34-DL!F34</f>
        <v>0</v>
      </c>
      <c r="G34" s="10">
        <f>NRGSUP!G34-TI_E!G34+TO!G34-NRG_E!G34-DL!G34</f>
        <v>0</v>
      </c>
      <c r="H34" s="10">
        <f>NRGSUP!H34-TI_E!H34+TO!H34-NRG_E!H34-DL!H34</f>
        <v>0</v>
      </c>
      <c r="I34" s="10">
        <f>NRGSUP!I34-TI_E!I34+TO!I34-NRG_E!I34-DL!I34</f>
        <v>0</v>
      </c>
      <c r="J34" s="10">
        <f>NRGSUP!J34-TI_E!J34+TO!J34-NRG_E!J34-DL!J34</f>
        <v>0</v>
      </c>
      <c r="K34" s="10">
        <f>NRGSUP!K34-TI_E!K34+TO!K34-NRG_E!K34-DL!K34</f>
        <v>0</v>
      </c>
      <c r="L34" s="10">
        <f>NRGSUP!L34-TI_E!L34+TO!L34-NRG_E!L34-DL!L34</f>
        <v>0</v>
      </c>
      <c r="M34" s="10">
        <f>NRGSUP!M34-TI_E!M34+TO!M34-NRG_E!M34-DL!M34</f>
        <v>0</v>
      </c>
      <c r="N34" s="10">
        <f>NRGSUP!N34-TI_E!N34+TO!N34-NRG_E!N34-DL!N34</f>
        <v>0</v>
      </c>
      <c r="O34" s="10">
        <f>NRGSUP!O34-TI_E!O34+TO!O34-NRG_E!O34-DL!O34</f>
        <v>0</v>
      </c>
      <c r="P34" s="10">
        <f>NRGSUP!P34-TI_E!P34+TO!P34-NRG_E!P34-DL!P34</f>
        <v>0</v>
      </c>
      <c r="Q34" s="10">
        <f>NRGSUP!Q34-TI_E!Q34+TO!Q34-NRG_E!Q34-DL!Q34</f>
        <v>0</v>
      </c>
      <c r="R34" s="10">
        <f>NRGSUP!R34-TI_E!R34+TO!R34-NRG_E!R34-DL!R34</f>
        <v>0</v>
      </c>
      <c r="S34" s="10">
        <f>NRGSUP!S34-TI_E!S34+TO!S34-NRG_E!S34-DL!S34</f>
        <v>0</v>
      </c>
      <c r="T34" s="10">
        <f>NRGSUP!T34-TI_E!T34+TO!T34-NRG_E!T34-DL!T34</f>
        <v>0</v>
      </c>
      <c r="U34" s="10">
        <f>NRGSUP!U34-TI_E!U34+TO!U34-NRG_E!U34-DL!U34</f>
        <v>0</v>
      </c>
      <c r="V34" s="10">
        <f>NRGSUP!V34-TI_E!V34+TO!V34-NRG_E!V34-DL!V34</f>
        <v>0</v>
      </c>
      <c r="W34" s="10">
        <f>NRGSUP!W34-TI_E!W34+TO!W34-NRG_E!W34-DL!W34</f>
        <v>0</v>
      </c>
      <c r="X34" s="10">
        <f>NRGSUP!X34-TI_E!X34+TO!X34-NRG_E!X34-DL!X34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NRGSUP!C35-TI_E!C35+TO!C35-NRG_E!C35-DL!C35</f>
        <v>0</v>
      </c>
      <c r="D35" s="10">
        <f>NRGSUP!D35-TI_E!D35+TO!D35-NRG_E!D35-DL!D35</f>
        <v>0</v>
      </c>
      <c r="E35" s="10">
        <f>NRGSUP!E35-TI_E!E35+TO!E35-NRG_E!E35-DL!E35</f>
        <v>0</v>
      </c>
      <c r="F35" s="10">
        <f>NRGSUP!F35-TI_E!F35+TO!F35-NRG_E!F35-DL!F35</f>
        <v>0</v>
      </c>
      <c r="G35" s="10">
        <f>NRGSUP!G35-TI_E!G35+TO!G35-NRG_E!G35-DL!G35</f>
        <v>0</v>
      </c>
      <c r="H35" s="10">
        <f>NRGSUP!H35-TI_E!H35+TO!H35-NRG_E!H35-DL!H35</f>
        <v>0</v>
      </c>
      <c r="I35" s="10">
        <f>NRGSUP!I35-TI_E!I35+TO!I35-NRG_E!I35-DL!I35</f>
        <v>0</v>
      </c>
      <c r="J35" s="10">
        <f>NRGSUP!J35-TI_E!J35+TO!J35-NRG_E!J35-DL!J35</f>
        <v>0</v>
      </c>
      <c r="K35" s="10">
        <f>NRGSUP!K35-TI_E!K35+TO!K35-NRG_E!K35-DL!K35</f>
        <v>0</v>
      </c>
      <c r="L35" s="10">
        <f>NRGSUP!L35-TI_E!L35+TO!L35-NRG_E!L35-DL!L35</f>
        <v>0</v>
      </c>
      <c r="M35" s="10">
        <f>NRGSUP!M35-TI_E!M35+TO!M35-NRG_E!M35-DL!M35</f>
        <v>0</v>
      </c>
      <c r="N35" s="10">
        <f>NRGSUP!N35-TI_E!N35+TO!N35-NRG_E!N35-DL!N35</f>
        <v>0</v>
      </c>
      <c r="O35" s="10">
        <f>NRGSUP!O35-TI_E!O35+TO!O35-NRG_E!O35-DL!O35</f>
        <v>0</v>
      </c>
      <c r="P35" s="10">
        <f>NRGSUP!P35-TI_E!P35+TO!P35-NRG_E!P35-DL!P35</f>
        <v>0</v>
      </c>
      <c r="Q35" s="10">
        <f>NRGSUP!Q35-TI_E!Q35+TO!Q35-NRG_E!Q35-DL!Q35</f>
        <v>0</v>
      </c>
      <c r="R35" s="10">
        <f>NRGSUP!R35-TI_E!R35+TO!R35-NRG_E!R35-DL!R35</f>
        <v>0</v>
      </c>
      <c r="S35" s="10">
        <f>NRGSUP!S35-TI_E!S35+TO!S35-NRG_E!S35-DL!S35</f>
        <v>0</v>
      </c>
      <c r="T35" s="10">
        <f>NRGSUP!T35-TI_E!T35+TO!T35-NRG_E!T35-DL!T35</f>
        <v>0</v>
      </c>
      <c r="U35" s="10">
        <f>NRGSUP!U35-TI_E!U35+TO!U35-NRG_E!U35-DL!U35</f>
        <v>0</v>
      </c>
      <c r="V35" s="10">
        <f>NRGSUP!V35-TI_E!V35+TO!V35-NRG_E!V35-DL!V35</f>
        <v>0</v>
      </c>
      <c r="W35" s="10">
        <f>NRGSUP!W35-TI_E!W35+TO!W35-NRG_E!W35-DL!W35</f>
        <v>0</v>
      </c>
      <c r="X35" s="10">
        <f>NRGSUP!X35-TI_E!X35+TO!X35-NRG_E!X35-DL!X35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NRGSUP!C36-TI_E!C36+TO!C36-NRG_E!C36-DL!C36</f>
        <v>1135.3898538263111</v>
      </c>
      <c r="D36" s="10">
        <f>NRGSUP!D36-TI_E!D36+TO!D36-NRG_E!D36-DL!D36</f>
        <v>1143.2980223559762</v>
      </c>
      <c r="E36" s="10">
        <f>NRGSUP!E36-TI_E!E36+TO!E36-NRG_E!E36-DL!E36</f>
        <v>1148.9466895958728</v>
      </c>
      <c r="F36" s="10">
        <f>NRGSUP!F36-TI_E!F36+TO!F36-NRG_E!F36-DL!F36</f>
        <v>1047.2700773860706</v>
      </c>
      <c r="G36" s="10">
        <f>NRGSUP!G36-TI_E!G36+TO!G36-NRG_E!G36-DL!G36</f>
        <v>1050.8813413585551</v>
      </c>
      <c r="H36" s="10">
        <f>NRGSUP!H36-TI_E!H36+TO!H36-NRG_E!H36-DL!H36</f>
        <v>977.4326741186585</v>
      </c>
      <c r="I36" s="10">
        <f>NRGSUP!I36-TI_E!I36+TO!I36-NRG_E!I36-DL!I36</f>
        <v>966.13284608770414</v>
      </c>
      <c r="J36" s="10">
        <f>NRGSUP!J36-TI_E!J36+TO!J36-NRG_E!J36-DL!J36</f>
        <v>955.86122098022349</v>
      </c>
      <c r="K36" s="10">
        <f>NRGSUP!K36-TI_E!K36+TO!K36-NRG_E!K36-DL!K36</f>
        <v>938.28220120378319</v>
      </c>
      <c r="L36" s="10">
        <f>NRGSUP!L36-TI_E!L36+TO!L36-NRG_E!L36-DL!L36</f>
        <v>799.84720550300949</v>
      </c>
      <c r="M36" s="10">
        <f>NRGSUP!M36-TI_E!M36+TO!M36-NRG_E!M36-DL!M36</f>
        <v>783.36672398968176</v>
      </c>
      <c r="N36" s="10">
        <f>NRGSUP!N36-TI_E!N36+TO!N36-NRG_E!N36-DL!N36</f>
        <v>769.08366294067071</v>
      </c>
      <c r="O36" s="10">
        <f>NRGSUP!O36-TI_E!O36+TO!O36-NRG_E!O36-DL!O36</f>
        <v>625.15520206362828</v>
      </c>
      <c r="P36" s="10">
        <f>NRGSUP!P36-TI_E!P36+TO!P36-NRG_E!P36-DL!P36</f>
        <v>894.33456577815991</v>
      </c>
      <c r="Q36" s="10">
        <f>NRGSUP!Q36-TI_E!Q36+TO!Q36-NRG_E!Q36-DL!Q36</f>
        <v>1065.7304385210659</v>
      </c>
      <c r="R36" s="10">
        <f>NRGSUP!R36-TI_E!R36+TO!R36-NRG_E!R36-DL!R36</f>
        <v>927.29527085124664</v>
      </c>
      <c r="S36" s="10">
        <f>NRGSUP!S36-TI_E!S36+TO!S36-NRG_E!S36-DL!S36</f>
        <v>862.47257093723113</v>
      </c>
      <c r="T36" s="10">
        <f>NRGSUP!T36-TI_E!T36+TO!T36-NRG_E!T36-DL!T36</f>
        <v>784.85993121238175</v>
      </c>
      <c r="U36" s="10">
        <f>NRGSUP!U36-TI_E!U36+TO!U36-NRG_E!U36-DL!U36</f>
        <v>700.18701633705928</v>
      </c>
      <c r="V36" s="10">
        <f>NRGSUP!V36-TI_E!V36+TO!V36-NRG_E!V36-DL!V36</f>
        <v>875.56663800515889</v>
      </c>
      <c r="W36" s="10">
        <f>NRGSUP!W36-TI_E!W36+TO!W36-NRG_E!W36-DL!W36</f>
        <v>861.45743766122075</v>
      </c>
      <c r="X36" s="10">
        <f>NRGSUP!X36-TI_E!X36+TO!X36-NRG_E!X36-DL!X36</f>
        <v>820.97712811693884</v>
      </c>
    </row>
    <row r="37" spans="1:24" ht="11.25" customHeight="1" x14ac:dyDescent="0.2">
      <c r="A37" s="41" t="s">
        <v>61</v>
      </c>
      <c r="B37" s="9" t="s">
        <v>62</v>
      </c>
      <c r="C37" s="10">
        <f>NRGSUP!C37-TI_E!C37+TO!C37-NRG_E!C37-DL!C37</f>
        <v>2188.2105760963022</v>
      </c>
      <c r="D37" s="10">
        <f>NRGSUP!D37-TI_E!D37+TO!D37-NRG_E!D37-DL!D37</f>
        <v>2134.7090283748917</v>
      </c>
      <c r="E37" s="10">
        <f>NRGSUP!E37-TI_E!E37+TO!E37-NRG_E!E37-DL!E37</f>
        <v>2191.4206362854688</v>
      </c>
      <c r="F37" s="10">
        <f>NRGSUP!F37-TI_E!F37+TO!F37-NRG_E!F37-DL!F37</f>
        <v>2138.9890799656059</v>
      </c>
      <c r="G37" s="10">
        <f>NRGSUP!G37-TI_E!G37+TO!G37-NRG_E!G37-DL!G37</f>
        <v>2042.6865004299223</v>
      </c>
      <c r="H37" s="10">
        <f>NRGSUP!H37-TI_E!H37+TO!H37-NRG_E!H37-DL!H37</f>
        <v>1924.9833190025793</v>
      </c>
      <c r="I37" s="10">
        <f>NRGSUP!I37-TI_E!I37+TO!I37-NRG_E!I37-DL!I37</f>
        <v>1775.1791057609632</v>
      </c>
      <c r="J37" s="10">
        <f>NRGSUP!J37-TI_E!J37+TO!J37-NRG_E!J37-DL!J37</f>
        <v>1652.0493551160787</v>
      </c>
      <c r="K37" s="10">
        <f>NRGSUP!K37-TI_E!K37+TO!K37-NRG_E!K37-DL!K37</f>
        <v>1554.3136715391229</v>
      </c>
      <c r="L37" s="10">
        <f>NRGSUP!L37-TI_E!L37+TO!L37-NRG_E!L37-DL!L37</f>
        <v>1535.3969045571794</v>
      </c>
      <c r="M37" s="10">
        <f>NRGSUP!M37-TI_E!M37+TO!M37-NRG_E!M37-DL!M37</f>
        <v>1461.8325021496134</v>
      </c>
      <c r="N37" s="10">
        <f>NRGSUP!N37-TI_E!N37+TO!N37-NRG_E!N37-DL!N37</f>
        <v>1312.6014617368874</v>
      </c>
      <c r="O37" s="10">
        <f>NRGSUP!O37-TI_E!O37+TO!O37-NRG_E!O37-DL!O37</f>
        <v>1208.5601891659503</v>
      </c>
      <c r="P37" s="10">
        <f>NRGSUP!P37-TI_E!P37+TO!P37-NRG_E!P37-DL!P37</f>
        <v>1131.8429922613925</v>
      </c>
      <c r="Q37" s="10">
        <f>NRGSUP!Q37-TI_E!Q37+TO!Q37-NRG_E!Q37-DL!Q37</f>
        <v>1132.8938950988827</v>
      </c>
      <c r="R37" s="10">
        <f>NRGSUP!R37-TI_E!R37+TO!R37-NRG_E!R37-DL!R37</f>
        <v>1091.9079105760957</v>
      </c>
      <c r="S37" s="10">
        <f>NRGSUP!S37-TI_E!S37+TO!S37-NRG_E!S37-DL!S37</f>
        <v>1072.9913155631984</v>
      </c>
      <c r="T37" s="10">
        <f>NRGSUP!T37-TI_E!T37+TO!T37-NRG_E!T37-DL!T37</f>
        <v>1088.2895098882188</v>
      </c>
      <c r="U37" s="10">
        <f>NRGSUP!U37-TI_E!U37+TO!U37-NRG_E!U37-DL!U37</f>
        <v>1053.8950128976787</v>
      </c>
      <c r="V37" s="10">
        <f>NRGSUP!V37-TI_E!V37+TO!V37-NRG_E!V37-DL!V37</f>
        <v>1113.9993121238178</v>
      </c>
      <c r="W37" s="10">
        <f>NRGSUP!W37-TI_E!W37+TO!W37-NRG_E!W37-DL!W37</f>
        <v>928.85004299226125</v>
      </c>
      <c r="X37" s="10">
        <f>NRGSUP!X37-TI_E!X37+TO!X37-NRG_E!X37-DL!X37</f>
        <v>1005.8079965606194</v>
      </c>
    </row>
    <row r="38" spans="1:24" ht="11.25" customHeight="1" x14ac:dyDescent="0.2">
      <c r="A38" s="41" t="s">
        <v>63</v>
      </c>
      <c r="B38" s="9" t="s">
        <v>64</v>
      </c>
      <c r="C38" s="10">
        <f>NRGSUP!C38-TI_E!C38+TO!C38-NRG_E!C38-DL!C38</f>
        <v>3.1742906276870162</v>
      </c>
      <c r="D38" s="10">
        <f>NRGSUP!D38-TI_E!D38+TO!D38-NRG_E!D38-DL!D38</f>
        <v>2.116165090283749</v>
      </c>
      <c r="E38" s="10">
        <f>NRGSUP!E38-TI_E!E38+TO!E38-NRG_E!E38-DL!E38</f>
        <v>3.1742906276870162</v>
      </c>
      <c r="F38" s="10">
        <f>NRGSUP!F38-TI_E!F38+TO!F38-NRG_E!F38-DL!F38</f>
        <v>3.1742906276870162</v>
      </c>
      <c r="G38" s="10">
        <f>NRGSUP!G38-TI_E!G38+TO!G38-NRG_E!G38-DL!G38</f>
        <v>2.1400687876182287</v>
      </c>
      <c r="H38" s="10">
        <f>NRGSUP!H38-TI_E!H38+TO!H38-NRG_E!H38-DL!H38</f>
        <v>3.2100601891659499</v>
      </c>
      <c r="I38" s="10">
        <f>NRGSUP!I38-TI_E!I38+TO!I38-NRG_E!I38-DL!I38</f>
        <v>3.2100601891659499</v>
      </c>
      <c r="J38" s="10">
        <f>NRGSUP!J38-TI_E!J38+TO!J38-NRG_E!J38-DL!J38</f>
        <v>2.1018916595012902</v>
      </c>
      <c r="K38" s="10">
        <f>NRGSUP!K38-TI_E!K38+TO!K38-NRG_E!K38-DL!K38</f>
        <v>2.101805674978503</v>
      </c>
      <c r="L38" s="10">
        <f>NRGSUP!L38-TI_E!L38+TO!L38-NRG_E!L38-DL!L38</f>
        <v>3.1527944969905422</v>
      </c>
      <c r="M38" s="10">
        <f>NRGSUP!M38-TI_E!M38+TO!M38-NRG_E!M38-DL!M38</f>
        <v>3.1527944969905422</v>
      </c>
      <c r="N38" s="10">
        <f>NRGSUP!N38-TI_E!N38+TO!N38-NRG_E!N38-DL!N38</f>
        <v>2.101805674978503</v>
      </c>
      <c r="O38" s="10">
        <f>NRGSUP!O38-TI_E!O38+TO!O38-NRG_E!O38-DL!O38</f>
        <v>1.050902837489252</v>
      </c>
      <c r="P38" s="10">
        <f>NRGSUP!P38-TI_E!P38+TO!P38-NRG_E!P38-DL!P38</f>
        <v>2.101805674978503</v>
      </c>
      <c r="Q38" s="10">
        <f>NRGSUP!Q38-TI_E!Q38+TO!Q38-NRG_E!Q38-DL!Q38</f>
        <v>2.1018056749785039</v>
      </c>
      <c r="R38" s="10">
        <f>NRGSUP!R38-TI_E!R38+TO!R38-NRG_E!R38-DL!R38</f>
        <v>1.050902837489252</v>
      </c>
      <c r="S38" s="10">
        <f>NRGSUP!S38-TI_E!S38+TO!S38-NRG_E!S38-DL!S38</f>
        <v>1.050902837489252</v>
      </c>
      <c r="T38" s="10">
        <f>NRGSUP!T38-TI_E!T38+TO!T38-NRG_E!T38-DL!T38</f>
        <v>0.8691315563198625</v>
      </c>
      <c r="U38" s="10">
        <f>NRGSUP!U38-TI_E!U38+TO!U38-NRG_E!U38-DL!U38</f>
        <v>1.2610490111779884</v>
      </c>
      <c r="V38" s="10">
        <f>NRGSUP!V38-TI_E!V38+TO!V38-NRG_E!V38-DL!V38</f>
        <v>1.2884780739466901</v>
      </c>
      <c r="W38" s="10">
        <f>NRGSUP!W38-TI_E!W38+TO!W38-NRG_E!W38-DL!W38</f>
        <v>1.3378331900257958</v>
      </c>
      <c r="X38" s="10">
        <f>NRGSUP!X38-TI_E!X38+TO!X38-NRG_E!X38-DL!X38</f>
        <v>1.3944969905417028</v>
      </c>
    </row>
    <row r="39" spans="1:24" ht="11.25" customHeight="1" x14ac:dyDescent="0.2">
      <c r="A39" s="41" t="s">
        <v>65</v>
      </c>
      <c r="B39" s="9" t="s">
        <v>66</v>
      </c>
      <c r="C39" s="10">
        <f>NRGSUP!C39-TI_E!C39+TO!C39-NRG_E!C39-DL!C39</f>
        <v>0</v>
      </c>
      <c r="D39" s="10">
        <f>NRGSUP!D39-TI_E!D39+TO!D39-NRG_E!D39-DL!D39</f>
        <v>0</v>
      </c>
      <c r="E39" s="10">
        <f>NRGSUP!E39-TI_E!E39+TO!E39-NRG_E!E39-DL!E39</f>
        <v>0</v>
      </c>
      <c r="F39" s="10">
        <f>NRGSUP!F39-TI_E!F39+TO!F39-NRG_E!F39-DL!F39</f>
        <v>0</v>
      </c>
      <c r="G39" s="10">
        <f>NRGSUP!G39-TI_E!G39+TO!G39-NRG_E!G39-DL!G39</f>
        <v>0</v>
      </c>
      <c r="H39" s="10">
        <f>NRGSUP!H39-TI_E!H39+TO!H39-NRG_E!H39-DL!H39</f>
        <v>0</v>
      </c>
      <c r="I39" s="10">
        <f>NRGSUP!I39-TI_E!I39+TO!I39-NRG_E!I39-DL!I39</f>
        <v>0</v>
      </c>
      <c r="J39" s="10">
        <f>NRGSUP!J39-TI_E!J39+TO!J39-NRG_E!J39-DL!J39</f>
        <v>0</v>
      </c>
      <c r="K39" s="10">
        <f>NRGSUP!K39-TI_E!K39+TO!K39-NRG_E!K39-DL!K39</f>
        <v>0</v>
      </c>
      <c r="L39" s="10">
        <f>NRGSUP!L39-TI_E!L39+TO!L39-NRG_E!L39-DL!L39</f>
        <v>0</v>
      </c>
      <c r="M39" s="10">
        <f>NRGSUP!M39-TI_E!M39+TO!M39-NRG_E!M39-DL!M39</f>
        <v>0</v>
      </c>
      <c r="N39" s="10">
        <f>NRGSUP!N39-TI_E!N39+TO!N39-NRG_E!N39-DL!N39</f>
        <v>0</v>
      </c>
      <c r="O39" s="10">
        <f>NRGSUP!O39-TI_E!O39+TO!O39-NRG_E!O39-DL!O39</f>
        <v>0</v>
      </c>
      <c r="P39" s="10">
        <f>NRGSUP!P39-TI_E!P39+TO!P39-NRG_E!P39-DL!P39</f>
        <v>0</v>
      </c>
      <c r="Q39" s="10">
        <f>NRGSUP!Q39-TI_E!Q39+TO!Q39-NRG_E!Q39-DL!Q39</f>
        <v>0</v>
      </c>
      <c r="R39" s="10">
        <f>NRGSUP!R39-TI_E!R39+TO!R39-NRG_E!R39-DL!R39</f>
        <v>0</v>
      </c>
      <c r="S39" s="10">
        <f>NRGSUP!S39-TI_E!S39+TO!S39-NRG_E!S39-DL!S39</f>
        <v>0</v>
      </c>
      <c r="T39" s="10">
        <f>NRGSUP!T39-TI_E!T39+TO!T39-NRG_E!T39-DL!T39</f>
        <v>0</v>
      </c>
      <c r="U39" s="10">
        <f>NRGSUP!U39-TI_E!U39+TO!U39-NRG_E!U39-DL!U39</f>
        <v>0</v>
      </c>
      <c r="V39" s="10">
        <f>NRGSUP!V39-TI_E!V39+TO!V39-NRG_E!V39-DL!V39</f>
        <v>0</v>
      </c>
      <c r="W39" s="10">
        <f>NRGSUP!W39-TI_E!W39+TO!W39-NRG_E!W39-DL!W39</f>
        <v>0</v>
      </c>
      <c r="X39" s="10">
        <f>NRGSUP!X39-TI_E!X39+TO!X39-NRG_E!X39-DL!X39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NRGSUP!C40-TI_E!C40+TO!C40-NRG_E!C40-DL!C40</f>
        <v>154.42699914015475</v>
      </c>
      <c r="D40" s="10">
        <f>NRGSUP!D40-TI_E!D40+TO!D40-NRG_E!D40-DL!D40</f>
        <v>142.71195184866747</v>
      </c>
      <c r="E40" s="10">
        <f>NRGSUP!E40-TI_E!E40+TO!E40-NRG_E!E40-DL!E40</f>
        <v>146.97196904557188</v>
      </c>
      <c r="F40" s="10">
        <f>NRGSUP!F40-TI_E!F40+TO!F40-NRG_E!F40-DL!F40</f>
        <v>141.64686156491837</v>
      </c>
      <c r="G40" s="10">
        <f>NRGSUP!G40-TI_E!G40+TO!G40-NRG_E!G40-DL!G40</f>
        <v>146.97196904557188</v>
      </c>
      <c r="H40" s="10">
        <f>NRGSUP!H40-TI_E!H40+TO!H40-NRG_E!H40-DL!H40</f>
        <v>159.75210662080815</v>
      </c>
      <c r="I40" s="10">
        <f>NRGSUP!I40-TI_E!I40+TO!I40-NRG_E!I40-DL!I40</f>
        <v>153.36199484092845</v>
      </c>
      <c r="J40" s="10">
        <f>NRGSUP!J40-TI_E!J40+TO!J40-NRG_E!J40-DL!J40</f>
        <v>154.05554600172002</v>
      </c>
      <c r="K40" s="10">
        <f>NRGSUP!K40-TI_E!K40+TO!K40-NRG_E!K40-DL!K40</f>
        <v>145.83929492691311</v>
      </c>
      <c r="L40" s="10">
        <f>NRGSUP!L40-TI_E!L40+TO!L40-NRG_E!L40-DL!L40</f>
        <v>148.92046431642314</v>
      </c>
      <c r="M40" s="10">
        <f>NRGSUP!M40-TI_E!M40+TO!M40-NRG_E!M40-DL!M40</f>
        <v>164.32596732588115</v>
      </c>
      <c r="N40" s="10">
        <f>NRGSUP!N40-TI_E!N40+TO!N40-NRG_E!N40-DL!N40</f>
        <v>143.78529664660334</v>
      </c>
      <c r="O40" s="10">
        <f>NRGSUP!O40-TI_E!O40+TO!O40-NRG_E!O40-DL!O40</f>
        <v>162.27179707652601</v>
      </c>
      <c r="P40" s="10">
        <f>NRGSUP!P40-TI_E!P40+TO!P40-NRG_E!P40-DL!P40</f>
        <v>149.94746345657722</v>
      </c>
      <c r="Q40" s="10">
        <f>NRGSUP!Q40-TI_E!Q40+TO!Q40-NRG_E!Q40-DL!Q40</f>
        <v>190.00197764402446</v>
      </c>
      <c r="R40" s="10">
        <f>NRGSUP!R40-TI_E!R40+TO!R40-NRG_E!R40-DL!R40</f>
        <v>154.05563198624191</v>
      </c>
      <c r="S40" s="10">
        <f>NRGSUP!S40-TI_E!S40+TO!S40-NRG_E!S40-DL!S40</f>
        <v>135.5690455717961</v>
      </c>
      <c r="T40" s="10">
        <f>NRGSUP!T40-TI_E!T40+TO!T40-NRG_E!T40-DL!T40</f>
        <v>164.73052450558953</v>
      </c>
      <c r="U40" s="10">
        <f>NRGSUP!U40-TI_E!U40+TO!U40-NRG_E!U40-DL!U40</f>
        <v>183.50283748925176</v>
      </c>
      <c r="V40" s="10">
        <f>NRGSUP!V40-TI_E!V40+TO!V40-NRG_E!V40-DL!V40</f>
        <v>204.14729148753236</v>
      </c>
      <c r="W40" s="10">
        <f>NRGSUP!W40-TI_E!W40+TO!W40-NRG_E!W40-DL!W40</f>
        <v>122.00799656061901</v>
      </c>
      <c r="X40" s="10">
        <f>NRGSUP!X40-TI_E!X40+TO!X40-NRG_E!X40-DL!X40</f>
        <v>120.82682717110902</v>
      </c>
    </row>
    <row r="41" spans="1:24" ht="11.25" customHeight="1" x14ac:dyDescent="0.2">
      <c r="A41" s="41" t="s">
        <v>69</v>
      </c>
      <c r="B41" s="9" t="s">
        <v>70</v>
      </c>
      <c r="C41" s="10">
        <f>NRGSUP!C41-TI_E!C41+TO!C41-NRG_E!C41-DL!C41</f>
        <v>10.461564918314702</v>
      </c>
      <c r="D41" s="10">
        <f>NRGSUP!D41-TI_E!D41+TO!D41-NRG_E!D41-DL!D41</f>
        <v>7.3229578675838356</v>
      </c>
      <c r="E41" s="10">
        <f>NRGSUP!E41-TI_E!E41+TO!E41-NRG_E!E41-DL!E41</f>
        <v>6.2768701633705923</v>
      </c>
      <c r="F41" s="10">
        <f>NRGSUP!F41-TI_E!F41+TO!F41-NRG_E!F41-DL!F41</f>
        <v>4.184608770421324</v>
      </c>
      <c r="G41" s="10">
        <f>NRGSUP!G41-TI_E!G41+TO!G41-NRG_E!G41-DL!G41</f>
        <v>5.2247635425623393</v>
      </c>
      <c r="H41" s="10">
        <f>NRGSUP!H41-TI_E!H41+TO!H41-NRG_E!H41-DL!H41</f>
        <v>3.134823731728289</v>
      </c>
      <c r="I41" s="10">
        <f>NRGSUP!I41-TI_E!I41+TO!I41-NRG_E!I41-DL!I41</f>
        <v>2.0899398108340499</v>
      </c>
      <c r="J41" s="10">
        <f>NRGSUP!J41-TI_E!J41+TO!J41-NRG_E!J41-DL!J41</f>
        <v>1.0449699054170249</v>
      </c>
      <c r="K41" s="10">
        <f>NRGSUP!K41-TI_E!K41+TO!K41-NRG_E!K41-DL!K41</f>
        <v>2.0899398108340499</v>
      </c>
      <c r="L41" s="10">
        <f>NRGSUP!L41-TI_E!L41+TO!L41-NRG_E!L41-DL!L41</f>
        <v>2.0899398108340499</v>
      </c>
      <c r="M41" s="10">
        <f>NRGSUP!M41-TI_E!M41+TO!M41-NRG_E!M41-DL!M41</f>
        <v>2.0899398108340499</v>
      </c>
      <c r="N41" s="10">
        <f>NRGSUP!N41-TI_E!N41+TO!N41-NRG_E!N41-DL!N41</f>
        <v>2.0899398108340499</v>
      </c>
      <c r="O41" s="10">
        <f>NRGSUP!O41-TI_E!O41+TO!O41-NRG_E!O41-DL!O41</f>
        <v>4.1798796216680998</v>
      </c>
      <c r="P41" s="10">
        <f>NRGSUP!P41-TI_E!P41+TO!P41-NRG_E!P41-DL!P41</f>
        <v>2.0899398108340499</v>
      </c>
      <c r="Q41" s="10">
        <f>NRGSUP!Q41-TI_E!Q41+TO!Q41-NRG_E!Q41-DL!Q41</f>
        <v>1.0449699054170249</v>
      </c>
      <c r="R41" s="10">
        <f>NRGSUP!R41-TI_E!R41+TO!R41-NRG_E!R41-DL!R41</f>
        <v>1.0449699054170249</v>
      </c>
      <c r="S41" s="10">
        <f>NRGSUP!S41-TI_E!S41+TO!S41-NRG_E!S41-DL!S41</f>
        <v>1.0449699054170249</v>
      </c>
      <c r="T41" s="10">
        <f>NRGSUP!T41-TI_E!T41+TO!T41-NRG_E!T41-DL!T41</f>
        <v>0.68125537403267411</v>
      </c>
      <c r="U41" s="10">
        <f>NRGSUP!U41-TI_E!U41+TO!U41-NRG_E!U41-DL!U41</f>
        <v>0.7085124677558039</v>
      </c>
      <c r="V41" s="10">
        <f>NRGSUP!V41-TI_E!V41+TO!V41-NRG_E!V41-DL!V41</f>
        <v>0.38245915735167668</v>
      </c>
      <c r="W41" s="10">
        <f>NRGSUP!W41-TI_E!W41+TO!W41-NRG_E!W41-DL!W41</f>
        <v>0.52553740326741183</v>
      </c>
      <c r="X41" s="10">
        <f>NRGSUP!X41-TI_E!X41+TO!X41-NRG_E!X41-DL!X41</f>
        <v>1.2256233877901976</v>
      </c>
    </row>
    <row r="42" spans="1:24" ht="11.25" customHeight="1" x14ac:dyDescent="0.2">
      <c r="A42" s="41" t="s">
        <v>71</v>
      </c>
      <c r="B42" s="9" t="s">
        <v>72</v>
      </c>
      <c r="C42" s="10">
        <f>NRGSUP!C42-TI_E!C42+TO!C42-NRG_E!C42-DL!C42</f>
        <v>1452.9354256233878</v>
      </c>
      <c r="D42" s="10">
        <f>NRGSUP!D42-TI_E!D42+TO!D42-NRG_E!D42-DL!D42</f>
        <v>1087.3101461736883</v>
      </c>
      <c r="E42" s="10">
        <f>NRGSUP!E42-TI_E!E42+TO!E42-NRG_E!E42-DL!E42</f>
        <v>1206.3508168529661</v>
      </c>
      <c r="F42" s="10">
        <f>NRGSUP!F42-TI_E!F42+TO!F42-NRG_E!F42-DL!F42</f>
        <v>1358.3405846947553</v>
      </c>
      <c r="G42" s="10">
        <f>NRGSUP!G42-TI_E!G42+TO!G42-NRG_E!G42-DL!G42</f>
        <v>1486.7877901977645</v>
      </c>
      <c r="H42" s="10">
        <f>NRGSUP!H42-TI_E!H42+TO!H42-NRG_E!H42-DL!H42</f>
        <v>1467.4369733447984</v>
      </c>
      <c r="I42" s="10">
        <f>NRGSUP!I42-TI_E!I42+TO!I42-NRG_E!I42-DL!I42</f>
        <v>1157.8239036973346</v>
      </c>
      <c r="J42" s="10">
        <f>NRGSUP!J42-TI_E!J42+TO!J42-NRG_E!J42-DL!J42</f>
        <v>1490.2073086844368</v>
      </c>
      <c r="K42" s="10">
        <f>NRGSUP!K42-TI_E!K42+TO!K42-NRG_E!K42-DL!K42</f>
        <v>1120.2828030954427</v>
      </c>
      <c r="L42" s="10">
        <f>NRGSUP!L42-TI_E!L42+TO!L42-NRG_E!L42-DL!L42</f>
        <v>957.38993981083422</v>
      </c>
      <c r="M42" s="10">
        <f>NRGSUP!M42-TI_E!M42+TO!M42-NRG_E!M42-DL!M42</f>
        <v>1231.6804815133278</v>
      </c>
      <c r="N42" s="10">
        <f>NRGSUP!N42-TI_E!N42+TO!N42-NRG_E!N42-DL!N42</f>
        <v>1246.3934651762681</v>
      </c>
      <c r="O42" s="10">
        <f>NRGSUP!O42-TI_E!O42+TO!O42-NRG_E!O42-DL!O42</f>
        <v>959.49174548581277</v>
      </c>
      <c r="P42" s="10">
        <f>NRGSUP!P42-TI_E!P42+TO!P42-NRG_E!P42-DL!P42</f>
        <v>802.90429922613907</v>
      </c>
      <c r="Q42" s="10">
        <f>NRGSUP!Q42-TI_E!Q42+TO!Q42-NRG_E!Q42-DL!Q42</f>
        <v>757.71461736887352</v>
      </c>
      <c r="R42" s="10">
        <f>NRGSUP!R42-TI_E!R42+TO!R42-NRG_E!R42-DL!R42</f>
        <v>693.60851246775599</v>
      </c>
      <c r="S42" s="10">
        <f>NRGSUP!S42-TI_E!S42+TO!S42-NRG_E!S42-DL!S42</f>
        <v>564.34505588993966</v>
      </c>
      <c r="T42" s="10">
        <f>NRGSUP!T42-TI_E!T42+TO!T42-NRG_E!T42-DL!T42</f>
        <v>666.83628546861553</v>
      </c>
      <c r="U42" s="10">
        <f>NRGSUP!U42-TI_E!U42+TO!U42-NRG_E!U42-DL!U42</f>
        <v>337.87454858125511</v>
      </c>
      <c r="V42" s="10">
        <f>NRGSUP!V42-TI_E!V42+TO!V42-NRG_E!V42-DL!V42</f>
        <v>578.40636285468599</v>
      </c>
      <c r="W42" s="10">
        <f>NRGSUP!W42-TI_E!W42+TO!W42-NRG_E!W42-DL!W42</f>
        <v>510.18693035253659</v>
      </c>
      <c r="X42" s="10">
        <f>NRGSUP!X42-TI_E!X42+TO!X42-NRG_E!X42-DL!X42</f>
        <v>557.89131556319853</v>
      </c>
    </row>
    <row r="43" spans="1:24" ht="11.25" customHeight="1" x14ac:dyDescent="0.2">
      <c r="A43" s="41" t="s">
        <v>73</v>
      </c>
      <c r="B43" s="9" t="s">
        <v>74</v>
      </c>
      <c r="C43" s="10">
        <f>NRGSUP!C43-TI_E!C43+TO!C43-NRG_E!C43-DL!C43</f>
        <v>4824.7936371453143</v>
      </c>
      <c r="D43" s="10">
        <f>NRGSUP!D43-TI_E!D43+TO!D43-NRG_E!D43-DL!D43</f>
        <v>5290.5073946689599</v>
      </c>
      <c r="E43" s="10">
        <f>NRGSUP!E43-TI_E!E43+TO!E43-NRG_E!E43-DL!E43</f>
        <v>5438.5007738607046</v>
      </c>
      <c r="F43" s="10">
        <f>NRGSUP!F43-TI_E!F43+TO!F43-NRG_E!F43-DL!F43</f>
        <v>5492.3165090283737</v>
      </c>
      <c r="G43" s="10">
        <f>NRGSUP!G43-TI_E!G43+TO!G43-NRG_E!G43-DL!G43</f>
        <v>5711.7195184866714</v>
      </c>
      <c r="H43" s="10">
        <f>NRGSUP!H43-TI_E!H43+TO!H43-NRG_E!H43-DL!H43</f>
        <v>5651.6940670679278</v>
      </c>
      <c r="I43" s="10">
        <f>NRGSUP!I43-TI_E!I43+TO!I43-NRG_E!I43-DL!I43</f>
        <v>5341.6213241616497</v>
      </c>
      <c r="J43" s="10">
        <f>NRGSUP!J43-TI_E!J43+TO!J43-NRG_E!J43-DL!J43</f>
        <v>5436.1088564058464</v>
      </c>
      <c r="K43" s="10">
        <f>NRGSUP!K43-TI_E!K43+TO!K43-NRG_E!K43-DL!K43</f>
        <v>5336.486156491831</v>
      </c>
      <c r="L43" s="10">
        <f>NRGSUP!L43-TI_E!L43+TO!L43-NRG_E!L43-DL!L43</f>
        <v>5289.2424763542549</v>
      </c>
      <c r="M43" s="10">
        <f>NRGSUP!M43-TI_E!M43+TO!M43-NRG_E!M43-DL!M43</f>
        <v>5243.0257953568362</v>
      </c>
      <c r="N43" s="10">
        <f>NRGSUP!N43-TI_E!N43+TO!N43-NRG_E!N43-DL!N43</f>
        <v>4886.643766122098</v>
      </c>
      <c r="O43" s="10">
        <f>NRGSUP!O43-TI_E!O43+TO!O43-NRG_E!O43-DL!O43</f>
        <v>4418.314703353396</v>
      </c>
      <c r="P43" s="10">
        <f>NRGSUP!P43-TI_E!P43+TO!P43-NRG_E!P43-DL!P43</f>
        <v>4316.6381771281158</v>
      </c>
      <c r="Q43" s="10">
        <f>NRGSUP!Q43-TI_E!Q43+TO!Q43-NRG_E!Q43-DL!Q43</f>
        <v>4393.6657781599306</v>
      </c>
      <c r="R43" s="10">
        <f>NRGSUP!R43-TI_E!R43+TO!R43-NRG_E!R43-DL!R43</f>
        <v>4501.5048151332749</v>
      </c>
      <c r="S43" s="10">
        <f>NRGSUP!S43-TI_E!S43+TO!S43-NRG_E!S43-DL!S43</f>
        <v>4656.5872742906286</v>
      </c>
      <c r="T43" s="10">
        <f>NRGSUP!T43-TI_E!T43+TO!T43-NRG_E!T43-DL!T43</f>
        <v>4732.6702493551156</v>
      </c>
      <c r="U43" s="10">
        <f>NRGSUP!U43-TI_E!U43+TO!U43-NRG_E!U43-DL!U43</f>
        <v>4823.5303525365434</v>
      </c>
      <c r="V43" s="10">
        <f>NRGSUP!V43-TI_E!V43+TO!V43-NRG_E!V43-DL!V43</f>
        <v>4916.9340498710226</v>
      </c>
      <c r="W43" s="10">
        <f>NRGSUP!W43-TI_E!W43+TO!W43-NRG_E!W43-DL!W43</f>
        <v>4289.0199484092864</v>
      </c>
      <c r="X43" s="10">
        <f>NRGSUP!X43-TI_E!X43+TO!X43-NRG_E!X43-DL!X43</f>
        <v>4509.5649183147025</v>
      </c>
    </row>
    <row r="44" spans="1:24" ht="11.25" customHeight="1" x14ac:dyDescent="0.2">
      <c r="A44" s="41" t="s">
        <v>75</v>
      </c>
      <c r="B44" s="9" t="s">
        <v>76</v>
      </c>
      <c r="C44" s="10">
        <f>NRGSUP!C44-TI_E!C44+TO!C44-NRG_E!C44-DL!C44</f>
        <v>1509.1620808254518</v>
      </c>
      <c r="D44" s="10">
        <f>NRGSUP!D44-TI_E!D44+TO!D44-NRG_E!D44-DL!D44</f>
        <v>1290.1214961306973</v>
      </c>
      <c r="E44" s="10">
        <f>NRGSUP!E44-TI_E!E44+TO!E44-NRG_E!E44-DL!E44</f>
        <v>1147.3105760963033</v>
      </c>
      <c r="F44" s="10">
        <f>NRGSUP!F44-TI_E!F44+TO!F44-NRG_E!F44-DL!F44</f>
        <v>1037.3077386070506</v>
      </c>
      <c r="G44" s="10">
        <f>NRGSUP!G44-TI_E!G44+TO!G44-NRG_E!G44-DL!G44</f>
        <v>994.478847807394</v>
      </c>
      <c r="H44" s="10">
        <f>NRGSUP!H44-TI_E!H44+TO!H44-NRG_E!H44-DL!H44</f>
        <v>774.65692175408412</v>
      </c>
      <c r="I44" s="10">
        <f>NRGSUP!I44-TI_E!I44+TO!I44-NRG_E!I44-DL!I44</f>
        <v>788.09570077386047</v>
      </c>
      <c r="J44" s="10">
        <f>NRGSUP!J44-TI_E!J44+TO!J44-NRG_E!J44-DL!J44</f>
        <v>758.57454858125425</v>
      </c>
      <c r="K44" s="10">
        <f>NRGSUP!K44-TI_E!K44+TO!K44-NRG_E!K44-DL!K44</f>
        <v>612.40094582975075</v>
      </c>
      <c r="L44" s="10">
        <f>NRGSUP!L44-TI_E!L44+TO!L44-NRG_E!L44-DL!L44</f>
        <v>466.2272570937227</v>
      </c>
      <c r="M44" s="10">
        <f>NRGSUP!M44-TI_E!M44+TO!M44-NRG_E!M44-DL!M44</f>
        <v>391.70713671539056</v>
      </c>
      <c r="N44" s="10">
        <f>NRGSUP!N44-TI_E!N44+TO!N44-NRG_E!N44-DL!N44</f>
        <v>310.49965606190921</v>
      </c>
      <c r="O44" s="10">
        <f>NRGSUP!O44-TI_E!O44+TO!O44-NRG_E!O44-DL!O44</f>
        <v>234.068959587275</v>
      </c>
      <c r="P44" s="10">
        <f>NRGSUP!P44-TI_E!P44+TO!P44-NRG_E!P44-DL!P44</f>
        <v>195.85365434221785</v>
      </c>
      <c r="Q44" s="10">
        <f>NRGSUP!Q44-TI_E!Q44+TO!Q44-NRG_E!Q44-DL!Q44</f>
        <v>127.06620808254567</v>
      </c>
      <c r="R44" s="10">
        <f>NRGSUP!R44-TI_E!R44+TO!R44-NRG_E!R44-DL!R44</f>
        <v>232.15829750644875</v>
      </c>
      <c r="S44" s="10">
        <f>NRGSUP!S44-TI_E!S44+TO!S44-NRG_E!S44-DL!S44</f>
        <v>211.13989681857271</v>
      </c>
      <c r="T44" s="10">
        <f>NRGSUP!T44-TI_E!T44+TO!T44-NRG_E!T44-DL!T44</f>
        <v>175.67704213241691</v>
      </c>
      <c r="U44" s="10">
        <f>NRGSUP!U44-TI_E!U44+TO!U44-NRG_E!U44-DL!U44</f>
        <v>218.50472914875354</v>
      </c>
      <c r="V44" s="10">
        <f>NRGSUP!V44-TI_E!V44+TO!V44-NRG_E!V44-DL!V44</f>
        <v>172.91676698194277</v>
      </c>
      <c r="W44" s="10">
        <f>NRGSUP!W44-TI_E!W44+TO!W44-NRG_E!W44-DL!W44</f>
        <v>170.42519346517687</v>
      </c>
      <c r="X44" s="10">
        <f>NRGSUP!X44-TI_E!X44+TO!X44-NRG_E!X44-DL!X44</f>
        <v>93.795786758383358</v>
      </c>
    </row>
    <row r="45" spans="1:24" ht="11.25" customHeight="1" x14ac:dyDescent="0.2">
      <c r="A45" s="41" t="s">
        <v>77</v>
      </c>
      <c r="B45" s="9" t="s">
        <v>78</v>
      </c>
      <c r="C45" s="10">
        <f>NRGSUP!C45-TI_E!C45+TO!C45-NRG_E!C45-DL!C45</f>
        <v>13.442132416165094</v>
      </c>
      <c r="D45" s="10">
        <f>NRGSUP!D45-TI_E!D45+TO!D45-NRG_E!D45-DL!D45</f>
        <v>8.6414445399828086</v>
      </c>
      <c r="E45" s="10">
        <f>NRGSUP!E45-TI_E!E45+TO!E45-NRG_E!E45-DL!E45</f>
        <v>10.561736887360272</v>
      </c>
      <c r="F45" s="10">
        <f>NRGSUP!F45-TI_E!F45+TO!F45-NRG_E!F45-DL!F45</f>
        <v>8.6414445399827997</v>
      </c>
      <c r="G45" s="10">
        <f>NRGSUP!G45-TI_E!G45+TO!G45-NRG_E!G45-DL!G45</f>
        <v>8.6392949269131485</v>
      </c>
      <c r="H45" s="10">
        <f>NRGSUP!H45-TI_E!H45+TO!H45-NRG_E!H45-DL!H45</f>
        <v>6.7194325021496084</v>
      </c>
      <c r="I45" s="10">
        <f>NRGSUP!I45-TI_E!I45+TO!I45-NRG_E!I45-DL!I45</f>
        <v>7.6793637145313873</v>
      </c>
      <c r="J45" s="10">
        <f>NRGSUP!J45-TI_E!J45+TO!J45-NRG_E!J45-DL!J45</f>
        <v>7.2895098882201221</v>
      </c>
      <c r="K45" s="10">
        <f>NRGSUP!K45-TI_E!K45+TO!K45-NRG_E!K45-DL!K45</f>
        <v>7.289509888220115</v>
      </c>
      <c r="L45" s="10">
        <f>NRGSUP!L45-TI_E!L45+TO!L45-NRG_E!L45-DL!L45</f>
        <v>5.2067927773000875</v>
      </c>
      <c r="M45" s="10">
        <f>NRGSUP!M45-TI_E!M45+TO!M45-NRG_E!M45-DL!M45</f>
        <v>4.1654342218400622</v>
      </c>
      <c r="N45" s="10">
        <f>NRGSUP!N45-TI_E!N45+TO!N45-NRG_E!N45-DL!N45</f>
        <v>3.1240756663800493</v>
      </c>
      <c r="O45" s="10">
        <f>NRGSUP!O45-TI_E!O45+TO!O45-NRG_E!O45-DL!O45</f>
        <v>3.1241616509028312</v>
      </c>
      <c r="P45" s="10">
        <f>NRGSUP!P45-TI_E!P45+TO!P45-NRG_E!P45-DL!P45</f>
        <v>4.1654342218400622</v>
      </c>
      <c r="Q45" s="10">
        <f>NRGSUP!Q45-TI_E!Q45+TO!Q45-NRG_E!Q45-DL!Q45</f>
        <v>2.0827171109200293</v>
      </c>
      <c r="R45" s="10">
        <f>NRGSUP!R45-TI_E!R45+TO!R45-NRG_E!R45-DL!R45</f>
        <v>9.3723129836629404</v>
      </c>
      <c r="S45" s="10">
        <f>NRGSUP!S45-TI_E!S45+TO!S45-NRG_E!S45-DL!S45</f>
        <v>6.2482373172828929</v>
      </c>
      <c r="T45" s="10">
        <f>NRGSUP!T45-TI_E!T45+TO!T45-NRG_E!T45-DL!T45</f>
        <v>7.6717110920034361</v>
      </c>
      <c r="U45" s="10">
        <f>NRGSUP!U45-TI_E!U45+TO!U45-NRG_E!U45-DL!U45</f>
        <v>8.4517626827171082</v>
      </c>
      <c r="V45" s="10">
        <f>NRGSUP!V45-TI_E!V45+TO!V45-NRG_E!V45-DL!V45</f>
        <v>5.190283748925193</v>
      </c>
      <c r="W45" s="10">
        <f>NRGSUP!W45-TI_E!W45+TO!W45-NRG_E!W45-DL!W45</f>
        <v>7.2833190025795389</v>
      </c>
      <c r="X45" s="10">
        <f>NRGSUP!X45-TI_E!X45+TO!X45-NRG_E!X45-DL!X45</f>
        <v>3.5864144453998272</v>
      </c>
    </row>
    <row r="46" spans="1:24" ht="11.25" customHeight="1" x14ac:dyDescent="0.2">
      <c r="A46" s="41" t="s">
        <v>79</v>
      </c>
      <c r="B46" s="9" t="s">
        <v>80</v>
      </c>
      <c r="C46" s="10">
        <f>NRGSUP!C46-TI_E!C46+TO!C46-NRG_E!C46-DL!C46</f>
        <v>96.976268271711135</v>
      </c>
      <c r="D46" s="10">
        <f>NRGSUP!D46-TI_E!D46+TO!D46-NRG_E!D46-DL!D46</f>
        <v>97.936371453138378</v>
      </c>
      <c r="E46" s="10">
        <f>NRGSUP!E46-TI_E!E46+TO!E46-NRG_E!E46-DL!E46</f>
        <v>85.454342218400797</v>
      </c>
      <c r="F46" s="10">
        <f>NRGSUP!F46-TI_E!F46+TO!F46-NRG_E!F46-DL!F46</f>
        <v>88.334737747205551</v>
      </c>
      <c r="G46" s="10">
        <f>NRGSUP!G46-TI_E!G46+TO!G46-NRG_E!G46-DL!G46</f>
        <v>92.152536543422215</v>
      </c>
      <c r="H46" s="10">
        <f>NRGSUP!H46-TI_E!H46+TO!H46-NRG_E!H46-DL!H46</f>
        <v>88.3128116938951</v>
      </c>
      <c r="I46" s="10">
        <f>NRGSUP!I46-TI_E!I46+TO!I46-NRG_E!I46-DL!I46</f>
        <v>83.513155631986308</v>
      </c>
      <c r="J46" s="10">
        <f>NRGSUP!J46-TI_E!J46+TO!J46-NRG_E!J46-DL!J46</f>
        <v>82.258555460017163</v>
      </c>
      <c r="K46" s="10">
        <f>NRGSUP!K46-TI_E!K46+TO!K46-NRG_E!K46-DL!K46</f>
        <v>83.261736887360229</v>
      </c>
      <c r="L46" s="10">
        <f>NRGSUP!L46-TI_E!L46+TO!L46-NRG_E!L46-DL!L46</f>
        <v>68.214359415305182</v>
      </c>
      <c r="M46" s="10">
        <f>NRGSUP!M46-TI_E!M46+TO!M46-NRG_E!M46-DL!M46</f>
        <v>67.211177987962202</v>
      </c>
      <c r="N46" s="10">
        <f>NRGSUP!N46-TI_E!N46+TO!N46-NRG_E!N46-DL!N46</f>
        <v>59.185984522785887</v>
      </c>
      <c r="O46" s="10">
        <f>NRGSUP!O46-TI_E!O46+TO!O46-NRG_E!O46-DL!O46</f>
        <v>48.151246775580447</v>
      </c>
      <c r="P46" s="10">
        <f>NRGSUP!P46-TI_E!P46+TO!P46-NRG_E!P46-DL!P46</f>
        <v>47.148151332760158</v>
      </c>
      <c r="Q46" s="10">
        <f>NRGSUP!Q46-TI_E!Q46+TO!Q46-NRG_E!Q46-DL!Q46</f>
        <v>47.148151332760108</v>
      </c>
      <c r="R46" s="10">
        <f>NRGSUP!R46-TI_E!R46+TO!R46-NRG_E!R46-DL!R46</f>
        <v>47.14815133276015</v>
      </c>
      <c r="S46" s="10">
        <f>NRGSUP!S46-TI_E!S46+TO!S46-NRG_E!S46-DL!S46</f>
        <v>44.138779019776379</v>
      </c>
      <c r="T46" s="10">
        <f>NRGSUP!T46-TI_E!T46+TO!T46-NRG_E!T46-DL!T46</f>
        <v>48.316852966465973</v>
      </c>
      <c r="U46" s="10">
        <f>NRGSUP!U46-TI_E!U46+TO!U46-NRG_E!U46-DL!U46</f>
        <v>52.547205503009472</v>
      </c>
      <c r="V46" s="10">
        <f>NRGSUP!V46-TI_E!V46+TO!V46-NRG_E!V46-DL!V46</f>
        <v>54.863370593293176</v>
      </c>
      <c r="W46" s="10">
        <f>NRGSUP!W46-TI_E!W46+TO!W46-NRG_E!W46-DL!W46</f>
        <v>48.87360275150472</v>
      </c>
      <c r="X46" s="10">
        <f>NRGSUP!X46-TI_E!X46+TO!X46-NRG_E!X46-DL!X46</f>
        <v>46.812037833190026</v>
      </c>
    </row>
    <row r="47" spans="1:24" ht="11.25" customHeight="1" x14ac:dyDescent="0.2">
      <c r="A47" s="41" t="s">
        <v>81</v>
      </c>
      <c r="B47" s="9" t="s">
        <v>82</v>
      </c>
      <c r="C47" s="10">
        <f>NRGSUP!C47-TI_E!C47+TO!C47-NRG_E!C47-DL!C47</f>
        <v>533.8491831470335</v>
      </c>
      <c r="D47" s="10">
        <f>NRGSUP!D47-TI_E!D47+TO!D47-NRG_E!D47-DL!D47</f>
        <v>780.61049011177988</v>
      </c>
      <c r="E47" s="10">
        <f>NRGSUP!E47-TI_E!E47+TO!E47-NRG_E!E47-DL!E47</f>
        <v>646.18804815133274</v>
      </c>
      <c r="F47" s="10">
        <f>NRGSUP!F47-TI_E!F47+TO!F47-NRG_E!F47-DL!F47</f>
        <v>557.85331040412723</v>
      </c>
      <c r="G47" s="10">
        <f>NRGSUP!G47-TI_E!G47+TO!G47-NRG_E!G47-DL!G47</f>
        <v>592.27162510748065</v>
      </c>
      <c r="H47" s="10">
        <f>NRGSUP!H47-TI_E!H47+TO!H47-NRG_E!H47-DL!H47</f>
        <v>678.66457437661222</v>
      </c>
      <c r="I47" s="10">
        <f>NRGSUP!I47-TI_E!I47+TO!I47-NRG_E!I47-DL!I47</f>
        <v>509.71848667239885</v>
      </c>
      <c r="J47" s="10">
        <f>NRGSUP!J47-TI_E!J47+TO!J47-NRG_E!J47-DL!J47</f>
        <v>431.28400687876177</v>
      </c>
      <c r="K47" s="10">
        <f>NRGSUP!K47-TI_E!K47+TO!K47-NRG_E!K47-DL!K47</f>
        <v>408.92811693895089</v>
      </c>
      <c r="L47" s="10">
        <f>NRGSUP!L47-TI_E!L47+TO!L47-NRG_E!L47-DL!L47</f>
        <v>453.63998280309545</v>
      </c>
      <c r="M47" s="10">
        <f>NRGSUP!M47-TI_E!M47+TO!M47-NRG_E!M47-DL!M47</f>
        <v>332.54522785898541</v>
      </c>
      <c r="N47" s="10">
        <f>NRGSUP!N47-TI_E!N47+TO!N47-NRG_E!N47-DL!N47</f>
        <v>321.36706792777306</v>
      </c>
      <c r="O47" s="10">
        <f>NRGSUP!O47-TI_E!O47+TO!O47-NRG_E!O47-DL!O47</f>
        <v>252.43619948409287</v>
      </c>
      <c r="P47" s="10">
        <f>NRGSUP!P47-TI_E!P47+TO!P47-NRG_E!P47-DL!P47</f>
        <v>193.7517626827171</v>
      </c>
      <c r="Q47" s="10">
        <f>NRGSUP!Q47-TI_E!Q47+TO!Q47-NRG_E!Q47-DL!Q47</f>
        <v>128.54686156491832</v>
      </c>
      <c r="R47" s="10">
        <f>NRGSUP!R47-TI_E!R47+TO!R47-NRG_E!R47-DL!R47</f>
        <v>176.98478073946688</v>
      </c>
      <c r="S47" s="10">
        <f>NRGSUP!S47-TI_E!S47+TO!S47-NRG_E!S47-DL!S47</f>
        <v>200.27231298366291</v>
      </c>
      <c r="T47" s="10">
        <f>NRGSUP!T47-TI_E!T47+TO!T47-NRG_E!T47-DL!T47</f>
        <v>229.40300945829745</v>
      </c>
      <c r="U47" s="10">
        <f>NRGSUP!U47-TI_E!U47+TO!U47-NRG_E!U47-DL!U47</f>
        <v>176.31599312123819</v>
      </c>
      <c r="V47" s="10">
        <f>NRGSUP!V47-TI_E!V47+TO!V47-NRG_E!V47-DL!V47</f>
        <v>188.555030094583</v>
      </c>
      <c r="W47" s="10">
        <f>NRGSUP!W47-TI_E!W47+TO!W47-NRG_E!W47-DL!W47</f>
        <v>210.96405846947553</v>
      </c>
      <c r="X47" s="10">
        <f>NRGSUP!X47-TI_E!X47+TO!X47-NRG_E!X47-DL!X47</f>
        <v>237.34686156491821</v>
      </c>
    </row>
    <row r="48" spans="1:24" ht="11.25" customHeight="1" x14ac:dyDescent="0.2">
      <c r="A48" s="41" t="s">
        <v>83</v>
      </c>
      <c r="B48" s="9" t="s">
        <v>84</v>
      </c>
      <c r="C48" s="10">
        <f>NRGSUP!C48-TI_E!C48+TO!C48-NRG_E!C48-DL!C48</f>
        <v>393.5679277730008</v>
      </c>
      <c r="D48" s="10">
        <f>NRGSUP!D48-TI_E!D48+TO!D48-NRG_E!D48-DL!D48</f>
        <v>503.95889939810837</v>
      </c>
      <c r="E48" s="10">
        <f>NRGSUP!E48-TI_E!E48+TO!E48-NRG_E!E48-DL!E48</f>
        <v>626.82889079965594</v>
      </c>
      <c r="F48" s="10">
        <f>NRGSUP!F48-TI_E!F48+TO!F48-NRG_E!F48-DL!F48</f>
        <v>584.59234737747204</v>
      </c>
      <c r="G48" s="10">
        <f>NRGSUP!G48-TI_E!G48+TO!G48-NRG_E!G48-DL!G48</f>
        <v>691.14359415305239</v>
      </c>
      <c r="H48" s="10">
        <f>NRGSUP!H48-TI_E!H48+TO!H48-NRG_E!H48-DL!H48</f>
        <v>799.61478933791909</v>
      </c>
      <c r="I48" s="10">
        <f>NRGSUP!I48-TI_E!I48+TO!I48-NRG_E!I48-DL!I48</f>
        <v>767.93740326741181</v>
      </c>
      <c r="J48" s="10">
        <f>NRGSUP!J48-TI_E!J48+TO!J48-NRG_E!J48-DL!J48</f>
        <v>495.27085124677558</v>
      </c>
      <c r="K48" s="10">
        <f>NRGSUP!K48-TI_E!K48+TO!K48-NRG_E!K48-DL!K48</f>
        <v>537.30773860705062</v>
      </c>
      <c r="L48" s="10">
        <f>NRGSUP!L48-TI_E!L48+TO!L48-NRG_E!L48-DL!L48</f>
        <v>463.16999140154769</v>
      </c>
      <c r="M48" s="10">
        <f>NRGSUP!M48-TI_E!M48+TO!M48-NRG_E!M48-DL!M48</f>
        <v>441.00507308684433</v>
      </c>
      <c r="N48" s="10">
        <f>NRGSUP!N48-TI_E!N48+TO!N48-NRG_E!N48-DL!N48</f>
        <v>378.33190025795358</v>
      </c>
      <c r="O48" s="10">
        <f>NRGSUP!O48-TI_E!O48+TO!O48-NRG_E!O48-DL!O48</f>
        <v>316.42304385210673</v>
      </c>
      <c r="P48" s="10">
        <f>NRGSUP!P48-TI_E!P48+TO!P48-NRG_E!P48-DL!P48</f>
        <v>337.05932932072216</v>
      </c>
      <c r="Q48" s="10">
        <f>NRGSUP!Q48-TI_E!Q48+TO!Q48-NRG_E!Q48-DL!Q48</f>
        <v>386.73929492691315</v>
      </c>
      <c r="R48" s="10">
        <f>NRGSUP!R48-TI_E!R48+TO!R48-NRG_E!R48-DL!R48</f>
        <v>349.2882201203783</v>
      </c>
      <c r="S48" s="10">
        <f>NRGSUP!S48-TI_E!S48+TO!S48-NRG_E!S48-DL!S48</f>
        <v>256.80705073086841</v>
      </c>
      <c r="T48" s="10">
        <f>NRGSUP!T48-TI_E!T48+TO!T48-NRG_E!T48-DL!T48</f>
        <v>298.02923473774723</v>
      </c>
      <c r="U48" s="10">
        <f>NRGSUP!U48-TI_E!U48+TO!U48-NRG_E!U48-DL!U48</f>
        <v>263.73327601031815</v>
      </c>
      <c r="V48" s="10">
        <f>NRGSUP!V48-TI_E!V48+TO!V48-NRG_E!V48-DL!V48</f>
        <v>260.21289767841785</v>
      </c>
      <c r="W48" s="10">
        <f>NRGSUP!W48-TI_E!W48+TO!W48-NRG_E!W48-DL!W48</f>
        <v>275.20705073086845</v>
      </c>
      <c r="X48" s="10">
        <f>NRGSUP!X48-TI_E!X48+TO!X48-NRG_E!X48-DL!X48</f>
        <v>234.58641444539978</v>
      </c>
    </row>
    <row r="49" spans="1:24" ht="11.25" customHeight="1" x14ac:dyDescent="0.2">
      <c r="A49" s="41" t="s">
        <v>85</v>
      </c>
      <c r="B49" s="9" t="s">
        <v>86</v>
      </c>
      <c r="C49" s="10">
        <f>NRGSUP!C49-TI_E!C49+TO!C49-NRG_E!C49-DL!C49</f>
        <v>8.6414445399827997</v>
      </c>
      <c r="D49" s="10">
        <f>NRGSUP!D49-TI_E!D49+TO!D49-NRG_E!D49-DL!D49</f>
        <v>12.482029234737752</v>
      </c>
      <c r="E49" s="10">
        <f>NRGSUP!E49-TI_E!E49+TO!E49-NRG_E!E49-DL!E49</f>
        <v>11.522012037833196</v>
      </c>
      <c r="F49" s="10">
        <f>NRGSUP!F49-TI_E!F49+TO!F49-NRG_E!F49-DL!F49</f>
        <v>7.681255374032669</v>
      </c>
      <c r="G49" s="10">
        <f>NRGSUP!G49-TI_E!G49+TO!G49-NRG_E!G49-DL!G49</f>
        <v>12.479019776440239</v>
      </c>
      <c r="H49" s="10">
        <f>NRGSUP!H49-TI_E!H49+TO!H49-NRG_E!H49-DL!H49</f>
        <v>11.519088564058467</v>
      </c>
      <c r="I49" s="10">
        <f>NRGSUP!I49-TI_E!I49+TO!I49-NRG_E!I49-DL!I49</f>
        <v>12.479019776440239</v>
      </c>
      <c r="J49" s="10">
        <f>NRGSUP!J49-TI_E!J49+TO!J49-NRG_E!J49-DL!J49</f>
        <v>9.5537403267411865</v>
      </c>
      <c r="K49" s="10">
        <f>NRGSUP!K49-TI_E!K49+TO!K49-NRG_E!K49-DL!K49</f>
        <v>11.464574376612209</v>
      </c>
      <c r="L49" s="10">
        <f>NRGSUP!L49-TI_E!L49+TO!L49-NRG_E!L49-DL!L49</f>
        <v>8.5983662940670698</v>
      </c>
      <c r="M49" s="10">
        <f>NRGSUP!M49-TI_E!M49+TO!M49-NRG_E!M49-DL!M49</f>
        <v>9.5537403267411847</v>
      </c>
      <c r="N49" s="10">
        <f>NRGSUP!N49-TI_E!N49+TO!N49-NRG_E!N49-DL!N49</f>
        <v>10.509286328460876</v>
      </c>
      <c r="O49" s="10">
        <f>NRGSUP!O49-TI_E!O49+TO!O49-NRG_E!O49-DL!O49</f>
        <v>10.509286328460874</v>
      </c>
      <c r="P49" s="10">
        <f>NRGSUP!P49-TI_E!P49+TO!P49-NRG_E!P49-DL!P49</f>
        <v>9.5538263112639701</v>
      </c>
      <c r="Q49" s="10">
        <f>NRGSUP!Q49-TI_E!Q49+TO!Q49-NRG_E!Q49-DL!Q49</f>
        <v>8.5985382631126388</v>
      </c>
      <c r="R49" s="10">
        <f>NRGSUP!R49-TI_E!R49+TO!R49-NRG_E!R49-DL!R49</f>
        <v>12.419948409286331</v>
      </c>
      <c r="S49" s="10">
        <f>NRGSUP!S49-TI_E!S49+TO!S49-NRG_E!S49-DL!S49</f>
        <v>9.5538263112639719</v>
      </c>
      <c r="T49" s="10">
        <f>NRGSUP!T49-TI_E!T49+TO!T49-NRG_E!T49-DL!T49</f>
        <v>8.4064488392089434</v>
      </c>
      <c r="U49" s="10">
        <f>NRGSUP!U49-TI_E!U49+TO!U49-NRG_E!U49-DL!U49</f>
        <v>7.2436801375752369</v>
      </c>
      <c r="V49" s="10">
        <f>NRGSUP!V49-TI_E!V49+TO!V49-NRG_E!V49-DL!V49</f>
        <v>7.934479793637145</v>
      </c>
      <c r="W49" s="10">
        <f>NRGSUP!W49-TI_E!W49+TO!W49-NRG_E!W49-DL!W49</f>
        <v>5.695958727429062</v>
      </c>
      <c r="X49" s="10">
        <f>NRGSUP!X49-TI_E!X49+TO!X49-NRG_E!X49-DL!X49</f>
        <v>4.9221840068787621</v>
      </c>
    </row>
    <row r="50" spans="1:24" ht="11.25" customHeight="1" x14ac:dyDescent="0.2">
      <c r="A50" s="41" t="s">
        <v>87</v>
      </c>
      <c r="B50" s="9" t="s">
        <v>88</v>
      </c>
      <c r="C50" s="10">
        <f>NRGSUP!C50-TI_E!C50+TO!C50-NRG_E!C50-DL!C50</f>
        <v>58.569733447979388</v>
      </c>
      <c r="D50" s="10">
        <f>NRGSUP!D50-TI_E!D50+TO!D50-NRG_E!D50-DL!D50</f>
        <v>59.529922613929443</v>
      </c>
      <c r="E50" s="10">
        <f>NRGSUP!E50-TI_E!E50+TO!E50-NRG_E!E50-DL!E50</f>
        <v>116.1794496990542</v>
      </c>
      <c r="F50" s="10">
        <f>NRGSUP!F50-TI_E!F50+TO!F50-NRG_E!F50-DL!F50</f>
        <v>80.653482373172665</v>
      </c>
      <c r="G50" s="10">
        <f>NRGSUP!G50-TI_E!G50+TO!G50-NRG_E!G50-DL!G50</f>
        <v>95.090455717970769</v>
      </c>
      <c r="H50" s="10">
        <f>NRGSUP!H50-TI_E!H50+TO!H50-NRG_E!H50-DL!H50</f>
        <v>80.461220980223572</v>
      </c>
      <c r="I50" s="10">
        <f>NRGSUP!I50-TI_E!I50+TO!I50-NRG_E!I50-DL!I50</f>
        <v>63.742132416165191</v>
      </c>
      <c r="J50" s="10">
        <f>NRGSUP!J50-TI_E!J50+TO!J50-NRG_E!J50-DL!J50</f>
        <v>55.38237317282892</v>
      </c>
      <c r="K50" s="10">
        <f>NRGSUP!K50-TI_E!K50+TO!K50-NRG_E!K50-DL!K50</f>
        <v>42.842992261392851</v>
      </c>
      <c r="L50" s="10">
        <f>NRGSUP!L50-TI_E!L50+TO!L50-NRG_E!L50-DL!L50</f>
        <v>64.786930352536388</v>
      </c>
      <c r="M50" s="10">
        <f>NRGSUP!M50-TI_E!M50+TO!M50-NRG_E!M50-DL!M50</f>
        <v>11.49441100601905</v>
      </c>
      <c r="N50" s="10">
        <f>NRGSUP!N50-TI_E!N50+TO!N50-NRG_E!N50-DL!N50</f>
        <v>24.033877901977661</v>
      </c>
      <c r="O50" s="10">
        <f>NRGSUP!O50-TI_E!O50+TO!O50-NRG_E!O50-DL!O50</f>
        <v>3.1347377472055769</v>
      </c>
      <c r="P50" s="10">
        <f>NRGSUP!P50-TI_E!P50+TO!P50-NRG_E!P50-DL!P50</f>
        <v>18.80911435941573</v>
      </c>
      <c r="Q50" s="10">
        <f>NRGSUP!Q50-TI_E!Q50+TO!Q50-NRG_E!Q50-DL!Q50</f>
        <v>21.944024075666334</v>
      </c>
      <c r="R50" s="10">
        <f>NRGSUP!R50-TI_E!R50+TO!R50-NRG_E!R50-DL!R50</f>
        <v>39.708082545141679</v>
      </c>
      <c r="S50" s="10">
        <f>NRGSUP!S50-TI_E!S50+TO!S50-NRG_E!S50-DL!S50</f>
        <v>24.033791917455233</v>
      </c>
      <c r="T50" s="10">
        <f>NRGSUP!T50-TI_E!T50+TO!T50-NRG_E!T50-DL!T50</f>
        <v>12.55305245055888</v>
      </c>
      <c r="U50" s="10">
        <f>NRGSUP!U50-TI_E!U50+TO!U50-NRG_E!U50-DL!U50</f>
        <v>8.5644024075666039</v>
      </c>
      <c r="V50" s="10">
        <f>NRGSUP!V50-TI_E!V50+TO!V50-NRG_E!V50-DL!V50</f>
        <v>12.273000859845183</v>
      </c>
      <c r="W50" s="10">
        <f>NRGSUP!W50-TI_E!W50+TO!W50-NRG_E!W50-DL!W50</f>
        <v>8.2916595012899279</v>
      </c>
      <c r="X50" s="10">
        <f>NRGSUP!X50-TI_E!X50+TO!X50-NRG_E!X50-DL!X50</f>
        <v>11.419174548581282</v>
      </c>
    </row>
    <row r="51" spans="1:24" ht="11.25" customHeight="1" x14ac:dyDescent="0.2">
      <c r="A51" s="35" t="s">
        <v>89</v>
      </c>
      <c r="B51" s="36" t="s">
        <v>90</v>
      </c>
      <c r="C51" s="37">
        <f>NRGSUP!C51-TI_E!C51+TO!C51-NRG_E!C51-DL!C51</f>
        <v>802.30008598452332</v>
      </c>
      <c r="D51" s="37">
        <f>NRGSUP!D51-TI_E!D51+TO!D51-NRG_E!D51-DL!D51</f>
        <v>1051.6552020636288</v>
      </c>
      <c r="E51" s="37">
        <f>NRGSUP!E51-TI_E!E51+TO!E51-NRG_E!E51-DL!E51</f>
        <v>1183.2760103181424</v>
      </c>
      <c r="F51" s="37">
        <f>NRGSUP!F51-TI_E!F51+TO!F51-NRG_E!F51-DL!F51</f>
        <v>1206.513327601032</v>
      </c>
      <c r="G51" s="37">
        <f>NRGSUP!G51-TI_E!G51+TO!G51-NRG_E!G51-DL!G51</f>
        <v>1279.5786758383492</v>
      </c>
      <c r="H51" s="37">
        <f>NRGSUP!H51-TI_E!H51+TO!H51-NRG_E!H51-DL!H51</f>
        <v>1344.8624247635421</v>
      </c>
      <c r="I51" s="37">
        <f>NRGSUP!I51-TI_E!I51+TO!I51-NRG_E!I51-DL!I51</f>
        <v>1371.3671539122959</v>
      </c>
      <c r="J51" s="37">
        <f>NRGSUP!J51-TI_E!J51+TO!J51-NRG_E!J51-DL!J51</f>
        <v>1465.6491831470339</v>
      </c>
      <c r="K51" s="37">
        <f>NRGSUP!K51-TI_E!K51+TO!K51-NRG_E!K51-DL!K51</f>
        <v>1476.2467755803955</v>
      </c>
      <c r="L51" s="37">
        <f>NRGSUP!L51-TI_E!L51+TO!L51-NRG_E!L51-DL!L51</f>
        <v>1520.4858125537407</v>
      </c>
      <c r="M51" s="37">
        <f>NRGSUP!M51-TI_E!M51+TO!M51-NRG_E!M51-DL!M51</f>
        <v>1564.7678417884781</v>
      </c>
      <c r="N51" s="37">
        <f>NRGSUP!N51-TI_E!N51+TO!N51-NRG_E!N51-DL!N51</f>
        <v>1581.8142734307821</v>
      </c>
      <c r="O51" s="37">
        <f>NRGSUP!O51-TI_E!O51+TO!O51-NRG_E!O51-DL!O51</f>
        <v>1640.3267411865859</v>
      </c>
      <c r="P51" s="37">
        <f>NRGSUP!P51-TI_E!P51+TO!P51-NRG_E!P51-DL!P51</f>
        <v>1628.3533963886496</v>
      </c>
      <c r="Q51" s="37">
        <f>NRGSUP!Q51-TI_E!Q51+TO!Q51-NRG_E!Q51-DL!Q51</f>
        <v>1539.1229578675839</v>
      </c>
      <c r="R51" s="37">
        <f>NRGSUP!R51-TI_E!R51+TO!R51-NRG_E!R51-DL!R51</f>
        <v>1580.2672398968184</v>
      </c>
      <c r="S51" s="37">
        <f>NRGSUP!S51-TI_E!S51+TO!S51-NRG_E!S51-DL!S51</f>
        <v>1607.4306104901111</v>
      </c>
      <c r="T51" s="37">
        <f>NRGSUP!T51-TI_E!T51+TO!T51-NRG_E!T51-DL!T51</f>
        <v>1711.7008598452285</v>
      </c>
      <c r="U51" s="37">
        <f>NRGSUP!U51-TI_E!U51+TO!U51-NRG_E!U51-DL!U51</f>
        <v>1828.3203783318997</v>
      </c>
      <c r="V51" s="37">
        <f>NRGSUP!V51-TI_E!V51+TO!V51-NRG_E!V51-DL!V51</f>
        <v>1825.7819432502156</v>
      </c>
      <c r="W51" s="37">
        <f>NRGSUP!W51-TI_E!W51+TO!W51-NRG_E!W51-DL!W51</f>
        <v>1736.7360275150463</v>
      </c>
      <c r="X51" s="37">
        <f>NRGSUP!X51-TI_E!X51+TO!X51-NRG_E!X51-DL!X51</f>
        <v>1899.349527085124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2433.7919174548579</v>
      </c>
      <c r="D52" s="37">
        <f t="shared" si="20"/>
        <v>2425.1218400687867</v>
      </c>
      <c r="E52" s="37">
        <f t="shared" si="20"/>
        <v>2484.2600171969052</v>
      </c>
      <c r="F52" s="37">
        <f t="shared" si="20"/>
        <v>2491.3538263112646</v>
      </c>
      <c r="G52" s="37">
        <f t="shared" si="20"/>
        <v>2501.6002579535684</v>
      </c>
      <c r="H52" s="37">
        <f t="shared" si="20"/>
        <v>2528.6375752364575</v>
      </c>
      <c r="I52" s="37">
        <f t="shared" si="20"/>
        <v>2617.931298366294</v>
      </c>
      <c r="J52" s="37">
        <f t="shared" si="20"/>
        <v>2725.4232158211521</v>
      </c>
      <c r="K52" s="37">
        <f t="shared" si="20"/>
        <v>2724.4446259673259</v>
      </c>
      <c r="L52" s="37">
        <f t="shared" si="20"/>
        <v>2803.0078245915724</v>
      </c>
      <c r="M52" s="37">
        <f t="shared" si="20"/>
        <v>2525.4865004299231</v>
      </c>
      <c r="N52" s="37">
        <f t="shared" si="20"/>
        <v>2530.1867583834901</v>
      </c>
      <c r="O52" s="37">
        <f t="shared" si="20"/>
        <v>2156.1636285468617</v>
      </c>
      <c r="P52" s="37">
        <f t="shared" si="20"/>
        <v>2217.4612209802231</v>
      </c>
      <c r="Q52" s="37">
        <f t="shared" si="20"/>
        <v>2727.3310404127269</v>
      </c>
      <c r="R52" s="37">
        <f t="shared" si="20"/>
        <v>2782.1779879621663</v>
      </c>
      <c r="S52" s="37">
        <f t="shared" si="20"/>
        <v>2775.0371453138423</v>
      </c>
      <c r="T52" s="37">
        <f t="shared" si="20"/>
        <v>2773.9264832330186</v>
      </c>
      <c r="U52" s="37">
        <f t="shared" si="20"/>
        <v>2816.5010318142731</v>
      </c>
      <c r="V52" s="37">
        <f t="shared" si="20"/>
        <v>2903.6306964746336</v>
      </c>
      <c r="W52" s="37">
        <f t="shared" si="20"/>
        <v>2903.0061049011169</v>
      </c>
      <c r="X52" s="37">
        <f t="shared" ref="X52" si="21">SUM(X53:X70)</f>
        <v>3016.6891659501289</v>
      </c>
    </row>
    <row r="53" spans="1:24" ht="11.25" customHeight="1" x14ac:dyDescent="0.2">
      <c r="A53" s="42" t="s">
        <v>93</v>
      </c>
      <c r="B53" s="9" t="s">
        <v>94</v>
      </c>
      <c r="C53" s="10">
        <f>NRGSUP!C53-TI_E!C53+TO!C53-NRG_E!C53-DL!C53</f>
        <v>0</v>
      </c>
      <c r="D53" s="10">
        <f>NRGSUP!D53-TI_E!D53+TO!D53-NRG_E!D53-DL!D53</f>
        <v>-2.2737367544323206E-13</v>
      </c>
      <c r="E53" s="10">
        <f>NRGSUP!E53-TI_E!E53+TO!E53-NRG_E!E53-DL!E53</f>
        <v>0</v>
      </c>
      <c r="F53" s="10">
        <f>NRGSUP!F53-TI_E!F53+TO!F53-NRG_E!F53-DL!F53</f>
        <v>6.8212102632969618E-13</v>
      </c>
      <c r="G53" s="10">
        <f>NRGSUP!G53-TI_E!G53+TO!G53-NRG_E!G53-DL!G53</f>
        <v>0</v>
      </c>
      <c r="H53" s="10">
        <f>NRGSUP!H53-TI_E!H53+TO!H53-NRG_E!H53-DL!H53</f>
        <v>5.6843418860808015E-14</v>
      </c>
      <c r="I53" s="10">
        <f>NRGSUP!I53-TI_E!I53+TO!I53-NRG_E!I53-DL!I53</f>
        <v>0</v>
      </c>
      <c r="J53" s="10">
        <f>NRGSUP!J53-TI_E!J53+TO!J53-NRG_E!J53-DL!J53</f>
        <v>-1.1368683772161603E-13</v>
      </c>
      <c r="K53" s="10">
        <f>NRGSUP!K53-TI_E!K53+TO!K53-NRG_E!K53-DL!K53</f>
        <v>-1.1368683772161603E-13</v>
      </c>
      <c r="L53" s="10">
        <f>NRGSUP!L53-TI_E!L53+TO!L53-NRG_E!L53-DL!L53</f>
        <v>0</v>
      </c>
      <c r="M53" s="10">
        <f>NRGSUP!M53-TI_E!M53+TO!M53-NRG_E!M53-DL!M53</f>
        <v>2.2737367544323206E-13</v>
      </c>
      <c r="N53" s="10">
        <f>NRGSUP!N53-TI_E!N53+TO!N53-NRG_E!N53-DL!N53</f>
        <v>-1.1368683772161603E-13</v>
      </c>
      <c r="O53" s="10">
        <f>NRGSUP!O53-TI_E!O53+TO!O53-NRG_E!O53-DL!O53</f>
        <v>0</v>
      </c>
      <c r="P53" s="10">
        <f>NRGSUP!P53-TI_E!P53+TO!P53-NRG_E!P53-DL!P53</f>
        <v>-4.5474735088646412E-13</v>
      </c>
      <c r="Q53" s="10">
        <f>NRGSUP!Q53-TI_E!Q53+TO!Q53-NRG_E!Q53-DL!Q53</f>
        <v>4.5474735088646412E-13</v>
      </c>
      <c r="R53" s="10">
        <f>NRGSUP!R53-TI_E!R53+TO!R53-NRG_E!R53-DL!R53</f>
        <v>0</v>
      </c>
      <c r="S53" s="10">
        <f>NRGSUP!S53-TI_E!S53+TO!S53-NRG_E!S53-DL!S53</f>
        <v>-9.0949470177292824E-13</v>
      </c>
      <c r="T53" s="10">
        <f>NRGSUP!T53-TI_E!T53+TO!T53-NRG_E!T53-DL!T53</f>
        <v>5.6843418860808015E-14</v>
      </c>
      <c r="U53" s="10">
        <f>NRGSUP!U53-TI_E!U53+TO!U53-NRG_E!U53-DL!U53</f>
        <v>0</v>
      </c>
      <c r="V53" s="10">
        <f>NRGSUP!V53-TI_E!V53+TO!V53-NRG_E!V53-DL!V53</f>
        <v>-1.1368683772161603E-13</v>
      </c>
      <c r="W53" s="10">
        <f>NRGSUP!W53-TI_E!W53+TO!W53-NRG_E!W53-DL!W53</f>
        <v>2.2737367544323206E-13</v>
      </c>
      <c r="X53" s="10">
        <f>NRGSUP!X53-TI_E!X53+TO!X53-NRG_E!X53-DL!X53</f>
        <v>1.1368683772161603E-13</v>
      </c>
    </row>
    <row r="54" spans="1:24" ht="11.25" customHeight="1" x14ac:dyDescent="0.2">
      <c r="A54" s="42" t="s">
        <v>95</v>
      </c>
      <c r="B54" s="9" t="s">
        <v>96</v>
      </c>
      <c r="C54" s="10">
        <f>NRGSUP!C54-TI_E!C54+TO!C54-NRG_E!C54-DL!C54</f>
        <v>0</v>
      </c>
      <c r="D54" s="10">
        <f>NRGSUP!D54-TI_E!D54+TO!D54-NRG_E!D54-DL!D54</f>
        <v>0</v>
      </c>
      <c r="E54" s="10">
        <f>NRGSUP!E54-TI_E!E54+TO!E54-NRG_E!E54-DL!E54</f>
        <v>0</v>
      </c>
      <c r="F54" s="10">
        <f>NRGSUP!F54-TI_E!F54+TO!F54-NRG_E!F54-DL!F54</f>
        <v>0</v>
      </c>
      <c r="G54" s="10">
        <f>NRGSUP!G54-TI_E!G54+TO!G54-NRG_E!G54-DL!G54</f>
        <v>0</v>
      </c>
      <c r="H54" s="10">
        <f>NRGSUP!H54-TI_E!H54+TO!H54-NRG_E!H54-DL!H54</f>
        <v>0</v>
      </c>
      <c r="I54" s="10">
        <f>NRGSUP!I54-TI_E!I54+TO!I54-NRG_E!I54-DL!I54</f>
        <v>0</v>
      </c>
      <c r="J54" s="10">
        <f>NRGSUP!J54-TI_E!J54+TO!J54-NRG_E!J54-DL!J54</f>
        <v>0</v>
      </c>
      <c r="K54" s="10">
        <f>NRGSUP!K54-TI_E!K54+TO!K54-NRG_E!K54-DL!K54</f>
        <v>0</v>
      </c>
      <c r="L54" s="10">
        <f>NRGSUP!L54-TI_E!L54+TO!L54-NRG_E!L54-DL!L54</f>
        <v>0</v>
      </c>
      <c r="M54" s="10">
        <f>NRGSUP!M54-TI_E!M54+TO!M54-NRG_E!M54-DL!M54</f>
        <v>0</v>
      </c>
      <c r="N54" s="10">
        <f>NRGSUP!N54-TI_E!N54+TO!N54-NRG_E!N54-DL!N54</f>
        <v>0</v>
      </c>
      <c r="O54" s="10">
        <f>NRGSUP!O54-TI_E!O54+TO!O54-NRG_E!O54-DL!O54</f>
        <v>0</v>
      </c>
      <c r="P54" s="10">
        <f>NRGSUP!P54-TI_E!P54+TO!P54-NRG_E!P54-DL!P54</f>
        <v>0</v>
      </c>
      <c r="Q54" s="10">
        <f>NRGSUP!Q54-TI_E!Q54+TO!Q54-NRG_E!Q54-DL!Q54</f>
        <v>0</v>
      </c>
      <c r="R54" s="10">
        <f>NRGSUP!R54-TI_E!R54+TO!R54-NRG_E!R54-DL!R54</f>
        <v>0</v>
      </c>
      <c r="S54" s="10">
        <f>NRGSUP!S54-TI_E!S54+TO!S54-NRG_E!S54-DL!S54</f>
        <v>0</v>
      </c>
      <c r="T54" s="10">
        <f>NRGSUP!T54-TI_E!T54+TO!T54-NRG_E!T54-DL!T54</f>
        <v>0</v>
      </c>
      <c r="U54" s="10">
        <f>NRGSUP!U54-TI_E!U54+TO!U54-NRG_E!U54-DL!U54</f>
        <v>0</v>
      </c>
      <c r="V54" s="10">
        <f>NRGSUP!V54-TI_E!V54+TO!V54-NRG_E!V54-DL!V54</f>
        <v>0</v>
      </c>
      <c r="W54" s="10">
        <f>NRGSUP!W54-TI_E!W54+TO!W54-NRG_E!W54-DL!W54</f>
        <v>0</v>
      </c>
      <c r="X54" s="10">
        <f>NRGSUP!X54-TI_E!X54+TO!X54-NRG_E!X54-DL!X54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NRGSUP!C55-TI_E!C55+TO!C55-NRG_E!C55-DL!C55</f>
        <v>0</v>
      </c>
      <c r="D55" s="10">
        <f>NRGSUP!D55-TI_E!D55+TO!D55-NRG_E!D55-DL!D55</f>
        <v>0</v>
      </c>
      <c r="E55" s="10">
        <f>NRGSUP!E55-TI_E!E55+TO!E55-NRG_E!E55-DL!E55</f>
        <v>0</v>
      </c>
      <c r="F55" s="10">
        <f>NRGSUP!F55-TI_E!F55+TO!F55-NRG_E!F55-DL!F55</f>
        <v>0</v>
      </c>
      <c r="G55" s="10">
        <f>NRGSUP!G55-TI_E!G55+TO!G55-NRG_E!G55-DL!G55</f>
        <v>0</v>
      </c>
      <c r="H55" s="10">
        <f>NRGSUP!H55-TI_E!H55+TO!H55-NRG_E!H55-DL!H55</f>
        <v>0</v>
      </c>
      <c r="I55" s="10">
        <f>NRGSUP!I55-TI_E!I55+TO!I55-NRG_E!I55-DL!I55</f>
        <v>0</v>
      </c>
      <c r="J55" s="10">
        <f>NRGSUP!J55-TI_E!J55+TO!J55-NRG_E!J55-DL!J55</f>
        <v>0</v>
      </c>
      <c r="K55" s="10">
        <f>NRGSUP!K55-TI_E!K55+TO!K55-NRG_E!K55-DL!K55</f>
        <v>0</v>
      </c>
      <c r="L55" s="10">
        <f>NRGSUP!L55-TI_E!L55+TO!L55-NRG_E!L55-DL!L55</f>
        <v>0</v>
      </c>
      <c r="M55" s="10">
        <f>NRGSUP!M55-TI_E!M55+TO!M55-NRG_E!M55-DL!M55</f>
        <v>0</v>
      </c>
      <c r="N55" s="10">
        <f>NRGSUP!N55-TI_E!N55+TO!N55-NRG_E!N55-DL!N55</f>
        <v>-1.1368683772161603E-13</v>
      </c>
      <c r="O55" s="10">
        <f>NRGSUP!O55-TI_E!O55+TO!O55-NRG_E!O55-DL!O55</f>
        <v>1.1368683772161603E-13</v>
      </c>
      <c r="P55" s="10">
        <f>NRGSUP!P55-TI_E!P55+TO!P55-NRG_E!P55-DL!P55</f>
        <v>0</v>
      </c>
      <c r="Q55" s="10">
        <f>NRGSUP!Q55-TI_E!Q55+TO!Q55-NRG_E!Q55-DL!Q55</f>
        <v>4.5474735088646412E-13</v>
      </c>
      <c r="R55" s="10">
        <f>NRGSUP!R55-TI_E!R55+TO!R55-NRG_E!R55-DL!R55</f>
        <v>0</v>
      </c>
      <c r="S55" s="10">
        <f>NRGSUP!S55-TI_E!S55+TO!S55-NRG_E!S55-DL!S55</f>
        <v>0</v>
      </c>
      <c r="T55" s="10">
        <f>NRGSUP!T55-TI_E!T55+TO!T55-NRG_E!T55-DL!T55</f>
        <v>0</v>
      </c>
      <c r="U55" s="10">
        <f>NRGSUP!U55-TI_E!U55+TO!U55-NRG_E!U55-DL!U55</f>
        <v>0</v>
      </c>
      <c r="V55" s="10">
        <f>NRGSUP!V55-TI_E!V55+TO!V55-NRG_E!V55-DL!V55</f>
        <v>-6.8212102632969618E-13</v>
      </c>
      <c r="W55" s="10">
        <f>NRGSUP!W55-TI_E!W55+TO!W55-NRG_E!W55-DL!W55</f>
        <v>-4.5474735088646412E-13</v>
      </c>
      <c r="X55" s="10">
        <f>NRGSUP!X55-TI_E!X55+TO!X55-NRG_E!X55-DL!X55</f>
        <v>2.2737367544323206E-13</v>
      </c>
    </row>
    <row r="56" spans="1:24" ht="11.25" customHeight="1" x14ac:dyDescent="0.2">
      <c r="A56" s="42" t="s">
        <v>99</v>
      </c>
      <c r="B56" s="9" t="s">
        <v>100</v>
      </c>
      <c r="C56" s="10">
        <f>NRGSUP!C56-TI_E!C56+TO!C56-NRG_E!C56-DL!C56</f>
        <v>0</v>
      </c>
      <c r="D56" s="10">
        <f>NRGSUP!D56-TI_E!D56+TO!D56-NRG_E!D56-DL!D56</f>
        <v>0</v>
      </c>
      <c r="E56" s="10">
        <f>NRGSUP!E56-TI_E!E56+TO!E56-NRG_E!E56-DL!E56</f>
        <v>0</v>
      </c>
      <c r="F56" s="10">
        <f>NRGSUP!F56-TI_E!F56+TO!F56-NRG_E!F56-DL!F56</f>
        <v>0</v>
      </c>
      <c r="G56" s="10">
        <f>NRGSUP!G56-TI_E!G56+TO!G56-NRG_E!G56-DL!G56</f>
        <v>0</v>
      </c>
      <c r="H56" s="10">
        <f>NRGSUP!H56-TI_E!H56+TO!H56-NRG_E!H56-DL!H56</f>
        <v>0</v>
      </c>
      <c r="I56" s="10">
        <f>NRGSUP!I56-TI_E!I56+TO!I56-NRG_E!I56-DL!I56</f>
        <v>0</v>
      </c>
      <c r="J56" s="10">
        <f>NRGSUP!J56-TI_E!J56+TO!J56-NRG_E!J56-DL!J56</f>
        <v>0</v>
      </c>
      <c r="K56" s="10">
        <f>NRGSUP!K56-TI_E!K56+TO!K56-NRG_E!K56-DL!K56</f>
        <v>0</v>
      </c>
      <c r="L56" s="10">
        <f>NRGSUP!L56-TI_E!L56+TO!L56-NRG_E!L56-DL!L56</f>
        <v>0</v>
      </c>
      <c r="M56" s="10">
        <f>NRGSUP!M56-TI_E!M56+TO!M56-NRG_E!M56-DL!M56</f>
        <v>0</v>
      </c>
      <c r="N56" s="10">
        <f>NRGSUP!N56-TI_E!N56+TO!N56-NRG_E!N56-DL!N56</f>
        <v>-7.1054273576010019E-15</v>
      </c>
      <c r="O56" s="10">
        <f>NRGSUP!O56-TI_E!O56+TO!O56-NRG_E!O56-DL!O56</f>
        <v>0</v>
      </c>
      <c r="P56" s="10">
        <f>NRGSUP!P56-TI_E!P56+TO!P56-NRG_E!P56-DL!P56</f>
        <v>-7.1054273576010019E-15</v>
      </c>
      <c r="Q56" s="10">
        <f>NRGSUP!Q56-TI_E!Q56+TO!Q56-NRG_E!Q56-DL!Q56</f>
        <v>0</v>
      </c>
      <c r="R56" s="10">
        <f>NRGSUP!R56-TI_E!R56+TO!R56-NRG_E!R56-DL!R56</f>
        <v>0</v>
      </c>
      <c r="S56" s="10">
        <f>NRGSUP!S56-TI_E!S56+TO!S56-NRG_E!S56-DL!S56</f>
        <v>1.4210854715202004E-14</v>
      </c>
      <c r="T56" s="10">
        <f>NRGSUP!T56-TI_E!T56+TO!T56-NRG_E!T56-DL!T56</f>
        <v>0</v>
      </c>
      <c r="U56" s="10">
        <f>NRGSUP!U56-TI_E!U56+TO!U56-NRG_E!U56-DL!U56</f>
        <v>0</v>
      </c>
      <c r="V56" s="10">
        <f>NRGSUP!V56-TI_E!V56+TO!V56-NRG_E!V56-DL!V56</f>
        <v>1.4210854715202004E-14</v>
      </c>
      <c r="W56" s="10">
        <f>NRGSUP!W56-TI_E!W56+TO!W56-NRG_E!W56-DL!W56</f>
        <v>5.6843418860808015E-14</v>
      </c>
      <c r="X56" s="10">
        <f>NRGSUP!X56-TI_E!X56+TO!X56-NRG_E!X56-DL!X56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NRGSUP!C57-TI_E!C57+TO!C57-NRG_E!C57-DL!C57</f>
        <v>18.39114359415305</v>
      </c>
      <c r="D57" s="10">
        <f>NRGSUP!D57-TI_E!D57+TO!D57-NRG_E!D57-DL!D57</f>
        <v>19.012123817712808</v>
      </c>
      <c r="E57" s="10">
        <f>NRGSUP!E57-TI_E!E57+TO!E57-NRG_E!E57-DL!E57</f>
        <v>19.633104041272571</v>
      </c>
      <c r="F57" s="10">
        <f>NRGSUP!F57-TI_E!F57+TO!F57-NRG_E!F57-DL!F57</f>
        <v>20.30189165950129</v>
      </c>
      <c r="G57" s="10">
        <f>NRGSUP!G57-TI_E!G57+TO!G57-NRG_E!G57-DL!G57</f>
        <v>20.922871883061049</v>
      </c>
      <c r="H57" s="10">
        <f>NRGSUP!H57-TI_E!H57+TO!H57-NRG_E!H57-DL!H57</f>
        <v>22.42760103181427</v>
      </c>
      <c r="I57" s="10">
        <f>NRGSUP!I57-TI_E!I57+TO!I57-NRG_E!I57-DL!I57</f>
        <v>23.597936371453141</v>
      </c>
      <c r="J57" s="10">
        <f>NRGSUP!J57-TI_E!J57+TO!J57-NRG_E!J57-DL!J57</f>
        <v>25.580395528804811</v>
      </c>
      <c r="K57" s="10">
        <f>NRGSUP!K57-TI_E!K57+TO!K57-NRG_E!K57-DL!K57</f>
        <v>30.23791917454858</v>
      </c>
      <c r="L57" s="10">
        <f>NRGSUP!L57-TI_E!L57+TO!L57-NRG_E!L57-DL!L57</f>
        <v>34.871539122957863</v>
      </c>
      <c r="M57" s="10">
        <f>NRGSUP!M57-TI_E!M57+TO!M57-NRG_E!M57-DL!M57</f>
        <v>48.079707652622517</v>
      </c>
      <c r="N57" s="10">
        <f>NRGSUP!N57-TI_E!N57+TO!N57-NRG_E!N57-DL!N57</f>
        <v>59.496474634565772</v>
      </c>
      <c r="O57" s="10">
        <f>NRGSUP!O57-TI_E!O57+TO!O57-NRG_E!O57-DL!O57</f>
        <v>67.354514187446256</v>
      </c>
      <c r="P57" s="10">
        <f>NRGSUP!P57-TI_E!P57+TO!P57-NRG_E!P57-DL!P57</f>
        <v>72.752450558899397</v>
      </c>
      <c r="Q57" s="10">
        <f>NRGSUP!Q57-TI_E!Q57+TO!Q57-NRG_E!Q57-DL!Q57</f>
        <v>76.86061908856405</v>
      </c>
      <c r="R57" s="10">
        <f>NRGSUP!R57-TI_E!R57+TO!R57-NRG_E!R57-DL!R57</f>
        <v>80.252192605331032</v>
      </c>
      <c r="S57" s="10">
        <f>NRGSUP!S57-TI_E!S57+TO!S57-NRG_E!S57-DL!S57</f>
        <v>83.954342218400683</v>
      </c>
      <c r="T57" s="10">
        <f>NRGSUP!T57-TI_E!T57+TO!T57-NRG_E!T57-DL!T57</f>
        <v>87.967669819432487</v>
      </c>
      <c r="U57" s="10">
        <f>NRGSUP!U57-TI_E!U57+TO!U57-NRG_E!U57-DL!U57</f>
        <v>94.405417024935502</v>
      </c>
      <c r="V57" s="10">
        <f>NRGSUP!V57-TI_E!V57+TO!V57-NRG_E!V57-DL!V57</f>
        <v>96.330696474634564</v>
      </c>
      <c r="W57" s="10">
        <f>NRGSUP!W57-TI_E!W57+TO!W57-NRG_E!W57-DL!W57</f>
        <v>100.6920034393809</v>
      </c>
      <c r="X57" s="10">
        <f>NRGSUP!X57-TI_E!X57+TO!X57-NRG_E!X57-DL!X57</f>
        <v>105.4800515907137</v>
      </c>
    </row>
    <row r="58" spans="1:24" ht="11.25" customHeight="1" x14ac:dyDescent="0.2">
      <c r="A58" s="42" t="s">
        <v>103</v>
      </c>
      <c r="B58" s="9" t="s">
        <v>104</v>
      </c>
      <c r="C58" s="10">
        <f>NRGSUP!C58-TI_E!C58+TO!C58-NRG_E!C58-DL!C58</f>
        <v>1.0031814273430939</v>
      </c>
      <c r="D58" s="10">
        <f>NRGSUP!D58-TI_E!D58+TO!D58-NRG_E!D58-DL!D58</f>
        <v>1.0031814273430797</v>
      </c>
      <c r="E58" s="10">
        <f>NRGSUP!E58-TI_E!E58+TO!E58-NRG_E!E58-DL!E58</f>
        <v>1.0031814273430797</v>
      </c>
      <c r="F58" s="10">
        <f>NRGSUP!F58-TI_E!F58+TO!F58-NRG_E!F58-DL!F58</f>
        <v>1.0031814273430797</v>
      </c>
      <c r="G58" s="10">
        <f>NRGSUP!G58-TI_E!G58+TO!G58-NRG_E!G58-DL!G58</f>
        <v>1.0031814273430797</v>
      </c>
      <c r="H58" s="10">
        <f>NRGSUP!H58-TI_E!H58+TO!H58-NRG_E!H58-DL!H58</f>
        <v>1.0031814273430797</v>
      </c>
      <c r="I58" s="10">
        <f>NRGSUP!I58-TI_E!I58+TO!I58-NRG_E!I58-DL!I58</f>
        <v>1.0030954428202818</v>
      </c>
      <c r="J58" s="10">
        <f>NRGSUP!J58-TI_E!J58+TO!J58-NRG_E!J58-DL!J58</f>
        <v>1.0031814273431223</v>
      </c>
      <c r="K58" s="10">
        <f>NRGSUP!K58-TI_E!K58+TO!K58-NRG_E!K58-DL!K58</f>
        <v>1.0031814273431223</v>
      </c>
      <c r="L58" s="10">
        <f>NRGSUP!L58-TI_E!L58+TO!L58-NRG_E!L58-DL!L58</f>
        <v>1.0031814273431223</v>
      </c>
      <c r="M58" s="10">
        <f>NRGSUP!M58-TI_E!M58+TO!M58-NRG_E!M58-DL!M58</f>
        <v>1.0031814273430939</v>
      </c>
      <c r="N58" s="10">
        <f>NRGSUP!N58-TI_E!N58+TO!N58-NRG_E!N58-DL!N58</f>
        <v>1.5525365434221214</v>
      </c>
      <c r="O58" s="10">
        <f>NRGSUP!O58-TI_E!O58+TO!O58-NRG_E!O58-DL!O58</f>
        <v>1.5525365434222067</v>
      </c>
      <c r="P58" s="10">
        <f>NRGSUP!P58-TI_E!P58+TO!P58-NRG_E!P58-DL!P58</f>
        <v>1.2419604471194816</v>
      </c>
      <c r="Q58" s="10">
        <f>NRGSUP!Q58-TI_E!Q58+TO!Q58-NRG_E!Q58-DL!Q58</f>
        <v>1.3136715391230211</v>
      </c>
      <c r="R58" s="10">
        <f>NRGSUP!R58-TI_E!R58+TO!R58-NRG_E!R58-DL!R58</f>
        <v>1.528632846087703</v>
      </c>
      <c r="S58" s="10">
        <f>NRGSUP!S58-TI_E!S58+TO!S58-NRG_E!S58-DL!S58</f>
        <v>1.3613929492690886</v>
      </c>
      <c r="T58" s="10">
        <f>NRGSUP!T58-TI_E!T58+TO!T58-NRG_E!T58-DL!T58</f>
        <v>1.5524505588994089</v>
      </c>
      <c r="U58" s="10">
        <f>NRGSUP!U58-TI_E!U58+TO!U58-NRG_E!U58-DL!U58</f>
        <v>1.7419604471196237</v>
      </c>
      <c r="V58" s="10">
        <f>NRGSUP!V58-TI_E!V58+TO!V58-NRG_E!V58-DL!V58</f>
        <v>1.7196904557179948</v>
      </c>
      <c r="W58" s="10">
        <f>NRGSUP!W58-TI_E!W58+TO!W58-NRG_E!W58-DL!W58</f>
        <v>1.3135855546001096</v>
      </c>
      <c r="X58" s="10">
        <f>NRGSUP!X58-TI_E!X58+TO!X58-NRG_E!X58-DL!X58</f>
        <v>1.3613929492690886</v>
      </c>
    </row>
    <row r="59" spans="1:24" ht="11.25" customHeight="1" x14ac:dyDescent="0.2">
      <c r="A59" s="42" t="s">
        <v>105</v>
      </c>
      <c r="B59" s="9" t="s">
        <v>106</v>
      </c>
      <c r="C59" s="10">
        <f>NRGSUP!C59-TI_E!C59+TO!C59-NRG_E!C59-DL!C59</f>
        <v>2414.3975924333618</v>
      </c>
      <c r="D59" s="10">
        <f>NRGSUP!D59-TI_E!D59+TO!D59-NRG_E!D59-DL!D59</f>
        <v>2405.1065348237312</v>
      </c>
      <c r="E59" s="10">
        <f>NRGSUP!E59-TI_E!E59+TO!E59-NRG_E!E59-DL!E59</f>
        <v>2463.6237317282894</v>
      </c>
      <c r="F59" s="10">
        <f>NRGSUP!F59-TI_E!F59+TO!F59-NRG_E!F59-DL!F59</f>
        <v>2470.0487532244197</v>
      </c>
      <c r="G59" s="10">
        <f>NRGSUP!G59-TI_E!G59+TO!G59-NRG_E!G59-DL!G59</f>
        <v>2479.6742906276868</v>
      </c>
      <c r="H59" s="10">
        <f>NRGSUP!H59-TI_E!H59+TO!H59-NRG_E!H59-DL!H59</f>
        <v>2505.2067927773001</v>
      </c>
      <c r="I59" s="10">
        <f>NRGSUP!I59-TI_E!I59+TO!I59-NRG_E!I59-DL!I59</f>
        <v>2521.5917454858127</v>
      </c>
      <c r="J59" s="10">
        <f>NRGSUP!J59-TI_E!J59+TO!J59-NRG_E!J59-DL!J59</f>
        <v>2562.3387790197762</v>
      </c>
      <c r="K59" s="10">
        <f>NRGSUP!K59-TI_E!K59+TO!K59-NRG_E!K59-DL!K59</f>
        <v>2555.6509888220121</v>
      </c>
      <c r="L59" s="10">
        <f>NRGSUP!L59-TI_E!L59+TO!L59-NRG_E!L59-DL!L59</f>
        <v>2541.7024935511599</v>
      </c>
      <c r="M59" s="10">
        <f>NRGSUP!M59-TI_E!M59+TO!M59-NRG_E!M59-DL!M59</f>
        <v>2150.8790197764406</v>
      </c>
      <c r="N59" s="10">
        <f>NRGSUP!N59-TI_E!N59+TO!N59-NRG_E!N59-DL!N59</f>
        <v>2161.6509888220116</v>
      </c>
      <c r="O59" s="10">
        <f>NRGSUP!O59-TI_E!O59+TO!O59-NRG_E!O59-DL!O59</f>
        <v>1756.1862424763538</v>
      </c>
      <c r="P59" s="10">
        <f>NRGSUP!P59-TI_E!P59+TO!P59-NRG_E!P59-DL!P59</f>
        <v>1837.2264832330179</v>
      </c>
      <c r="Q59" s="10">
        <f>NRGSUP!Q59-TI_E!Q59+TO!Q59-NRG_E!Q59-DL!Q59</f>
        <v>1740.947635425624</v>
      </c>
      <c r="R59" s="10">
        <f>NRGSUP!R59-TI_E!R59+TO!R59-NRG_E!R59-DL!R59</f>
        <v>1719.0455717970763</v>
      </c>
      <c r="S59" s="10">
        <f>NRGSUP!S59-TI_E!S59+TO!S59-NRG_E!S59-DL!S59</f>
        <v>1772.8098022355975</v>
      </c>
      <c r="T59" s="10">
        <f>NRGSUP!T59-TI_E!T59+TO!T59-NRG_E!T59-DL!T59</f>
        <v>1771.7914015477218</v>
      </c>
      <c r="U59" s="10">
        <f>NRGSUP!U59-TI_E!U59+TO!U59-NRG_E!U59-DL!U59</f>
        <v>1763.7595012897677</v>
      </c>
      <c r="V59" s="10">
        <f>NRGSUP!V59-TI_E!V59+TO!V59-NRG_E!V59-DL!V59</f>
        <v>1811.7521926053314</v>
      </c>
      <c r="W59" s="10">
        <f>NRGSUP!W59-TI_E!W59+TO!W59-NRG_E!W59-DL!W59</f>
        <v>1802.2496990541699</v>
      </c>
      <c r="X59" s="10">
        <f>NRGSUP!X59-TI_E!X59+TO!X59-NRG_E!X59-DL!X59</f>
        <v>1766.2441100601893</v>
      </c>
    </row>
    <row r="60" spans="1:24" ht="11.25" customHeight="1" x14ac:dyDescent="0.2">
      <c r="A60" s="42" t="s">
        <v>107</v>
      </c>
      <c r="B60" s="9" t="s">
        <v>108</v>
      </c>
      <c r="C60" s="10">
        <f>NRGSUP!C60-TI_E!C60+TO!C60-NRG_E!C60-DL!C60</f>
        <v>0</v>
      </c>
      <c r="D60" s="10">
        <f>NRGSUP!D60-TI_E!D60+TO!D60-NRG_E!D60-DL!D60</f>
        <v>0</v>
      </c>
      <c r="E60" s="10">
        <f>NRGSUP!E60-TI_E!E60+TO!E60-NRG_E!E60-DL!E60</f>
        <v>0</v>
      </c>
      <c r="F60" s="10">
        <f>NRGSUP!F60-TI_E!F60+TO!F60-NRG_E!F60-DL!F60</f>
        <v>0</v>
      </c>
      <c r="G60" s="10">
        <f>NRGSUP!G60-TI_E!G60+TO!G60-NRG_E!G60-DL!G60</f>
        <v>0</v>
      </c>
      <c r="H60" s="10">
        <f>NRGSUP!H60-TI_E!H60+TO!H60-NRG_E!H60-DL!H60</f>
        <v>0</v>
      </c>
      <c r="I60" s="10">
        <f>NRGSUP!I60-TI_E!I60+TO!I60-NRG_E!I60-DL!I60</f>
        <v>0</v>
      </c>
      <c r="J60" s="10">
        <f>NRGSUP!J60-TI_E!J60+TO!J60-NRG_E!J60-DL!J60</f>
        <v>0</v>
      </c>
      <c r="K60" s="10">
        <f>NRGSUP!K60-TI_E!K60+TO!K60-NRG_E!K60-DL!K60</f>
        <v>0</v>
      </c>
      <c r="L60" s="10">
        <f>NRGSUP!L60-TI_E!L60+TO!L60-NRG_E!L60-DL!L60</f>
        <v>0</v>
      </c>
      <c r="M60" s="10">
        <f>NRGSUP!M60-TI_E!M60+TO!M60-NRG_E!M60-DL!M60</f>
        <v>0</v>
      </c>
      <c r="N60" s="10">
        <f>NRGSUP!N60-TI_E!N60+TO!N60-NRG_E!N60-DL!N60</f>
        <v>0</v>
      </c>
      <c r="O60" s="10">
        <f>NRGSUP!O60-TI_E!O60+TO!O60-NRG_E!O60-DL!O60</f>
        <v>44.389423903697349</v>
      </c>
      <c r="P60" s="10">
        <f>NRGSUP!P60-TI_E!P60+TO!P60-NRG_E!P60-DL!P60</f>
        <v>30.297592433361995</v>
      </c>
      <c r="Q60" s="10">
        <f>NRGSUP!Q60-TI_E!Q60+TO!Q60-NRG_E!Q60-DL!Q60</f>
        <v>30.297592433361988</v>
      </c>
      <c r="R60" s="10">
        <f>NRGSUP!R60-TI_E!R60+TO!R60-NRG_E!R60-DL!R60</f>
        <v>30.297592433361988</v>
      </c>
      <c r="S60" s="10">
        <f>NRGSUP!S60-TI_E!S60+TO!S60-NRG_E!S60-DL!S60</f>
        <v>25.365434221840061</v>
      </c>
      <c r="T60" s="10">
        <f>NRGSUP!T60-TI_E!T60+TO!T60-NRG_E!T60-DL!T60</f>
        <v>26.976870163370588</v>
      </c>
      <c r="U60" s="10">
        <f>NRGSUP!U60-TI_E!U60+TO!U60-NRG_E!U60-DL!U60</f>
        <v>26.976096302665518</v>
      </c>
      <c r="V60" s="10">
        <f>NRGSUP!V60-TI_E!V60+TO!V60-NRG_E!V60-DL!V60</f>
        <v>23.24178847807395</v>
      </c>
      <c r="W60" s="10">
        <f>NRGSUP!W60-TI_E!W60+TO!W60-NRG_E!W60-DL!W60</f>
        <v>20.327601031814268</v>
      </c>
      <c r="X60" s="10">
        <f>NRGSUP!X60-TI_E!X60+TO!X60-NRG_E!X60-DL!X60</f>
        <v>25.069475494411002</v>
      </c>
    </row>
    <row r="61" spans="1:24" ht="11.25" customHeight="1" x14ac:dyDescent="0.2">
      <c r="A61" s="42" t="s">
        <v>109</v>
      </c>
      <c r="B61" s="9" t="s">
        <v>110</v>
      </c>
      <c r="C61" s="10">
        <f>NRGSUP!C61-TI_E!C61+TO!C61-NRG_E!C61-DL!C61</f>
        <v>0</v>
      </c>
      <c r="D61" s="10">
        <f>NRGSUP!D61-TI_E!D61+TO!D61-NRG_E!D61-DL!D61</f>
        <v>0</v>
      </c>
      <c r="E61" s="10">
        <f>NRGSUP!E61-TI_E!E61+TO!E61-NRG_E!E61-DL!E61</f>
        <v>0</v>
      </c>
      <c r="F61" s="10">
        <f>NRGSUP!F61-TI_E!F61+TO!F61-NRG_E!F61-DL!F61</f>
        <v>0</v>
      </c>
      <c r="G61" s="10">
        <f>NRGSUP!G61-TI_E!G61+TO!G61-NRG_E!G61-DL!G61</f>
        <v>-8.5984522785409467E-5</v>
      </c>
      <c r="H61" s="10">
        <f>NRGSUP!H61-TI_E!H61+TO!H61-NRG_E!H61-DL!H61</f>
        <v>1.7763568394002505E-15</v>
      </c>
      <c r="I61" s="10">
        <f>NRGSUP!I61-TI_E!I61+TO!I61-NRG_E!I61-DL!I61</f>
        <v>0</v>
      </c>
      <c r="J61" s="10">
        <f>NRGSUP!J61-TI_E!J61+TO!J61-NRG_E!J61-DL!J61</f>
        <v>-8.5984522783633111E-5</v>
      </c>
      <c r="K61" s="10">
        <f>NRGSUP!K61-TI_E!K61+TO!K61-NRG_E!K61-DL!K61</f>
        <v>-3.5527136788005009E-15</v>
      </c>
      <c r="L61" s="10">
        <f>NRGSUP!L61-TI_E!L61+TO!L61-NRG_E!L61-DL!L61</f>
        <v>0</v>
      </c>
      <c r="M61" s="10">
        <f>NRGSUP!M61-TI_E!M61+TO!M61-NRG_E!M61-DL!M61</f>
        <v>-7.1054273576010019E-15</v>
      </c>
      <c r="N61" s="10">
        <f>NRGSUP!N61-TI_E!N61+TO!N61-NRG_E!N61-DL!N61</f>
        <v>0</v>
      </c>
      <c r="O61" s="10">
        <f>NRGSUP!O61-TI_E!O61+TO!O61-NRG_E!O61-DL!O61</f>
        <v>0.50146173688735018</v>
      </c>
      <c r="P61" s="10">
        <f>NRGSUP!P61-TI_E!P61+TO!P61-NRG_E!P61-DL!P61</f>
        <v>0.6448839208942303</v>
      </c>
      <c r="Q61" s="10">
        <f>NRGSUP!Q61-TI_E!Q61+TO!Q61-NRG_E!Q61-DL!Q61</f>
        <v>8.4551160791057498</v>
      </c>
      <c r="R61" s="10">
        <f>NRGSUP!R61-TI_E!R61+TO!R61-NRG_E!R61-DL!R61</f>
        <v>8.0251934651762724</v>
      </c>
      <c r="S61" s="10">
        <f>NRGSUP!S61-TI_E!S61+TO!S61-NRG_E!S61-DL!S61</f>
        <v>8.7895098882201239</v>
      </c>
      <c r="T61" s="10">
        <f>NRGSUP!T61-TI_E!T61+TO!T61-NRG_E!T61-DL!T61</f>
        <v>8.0491831470335313</v>
      </c>
      <c r="U61" s="10">
        <f>NRGSUP!U61-TI_E!U61+TO!U61-NRG_E!U61-DL!U61</f>
        <v>7.7803095442820336</v>
      </c>
      <c r="V61" s="10">
        <f>NRGSUP!V61-TI_E!V61+TO!V61-NRG_E!V61-DL!V61</f>
        <v>6.8469475494411114</v>
      </c>
      <c r="W61" s="10">
        <f>NRGSUP!W61-TI_E!W61+TO!W61-NRG_E!W61-DL!W61</f>
        <v>7.0729148753224393</v>
      </c>
      <c r="X61" s="10">
        <f>NRGSUP!X61-TI_E!X61+TO!X61-NRG_E!X61-DL!X61</f>
        <v>7.236027515047283</v>
      </c>
    </row>
    <row r="62" spans="1:24" ht="11.25" customHeight="1" x14ac:dyDescent="0.2">
      <c r="A62" s="42" t="s">
        <v>111</v>
      </c>
      <c r="B62" s="9" t="s">
        <v>112</v>
      </c>
      <c r="C62" s="10">
        <f>NRGSUP!C62-TI_E!C62+TO!C62-NRG_E!C62-DL!C62</f>
        <v>0</v>
      </c>
      <c r="D62" s="10">
        <f>NRGSUP!D62-TI_E!D62+TO!D62-NRG_E!D62-DL!D62</f>
        <v>0</v>
      </c>
      <c r="E62" s="10">
        <f>NRGSUP!E62-TI_E!E62+TO!E62-NRG_E!E62-DL!E62</f>
        <v>0</v>
      </c>
      <c r="F62" s="10">
        <f>NRGSUP!F62-TI_E!F62+TO!F62-NRG_E!F62-DL!F62</f>
        <v>0</v>
      </c>
      <c r="G62" s="10">
        <f>NRGSUP!G62-TI_E!G62+TO!G62-NRG_E!G62-DL!G62</f>
        <v>0</v>
      </c>
      <c r="H62" s="10">
        <f>NRGSUP!H62-TI_E!H62+TO!H62-NRG_E!H62-DL!H62</f>
        <v>0</v>
      </c>
      <c r="I62" s="10">
        <f>NRGSUP!I62-TI_E!I62+TO!I62-NRG_E!I62-DL!I62</f>
        <v>0</v>
      </c>
      <c r="J62" s="10">
        <f>NRGSUP!J62-TI_E!J62+TO!J62-NRG_E!J62-DL!J62</f>
        <v>0</v>
      </c>
      <c r="K62" s="10">
        <f>NRGSUP!K62-TI_E!K62+TO!K62-NRG_E!K62-DL!K62</f>
        <v>0</v>
      </c>
      <c r="L62" s="10">
        <f>NRGSUP!L62-TI_E!L62+TO!L62-NRG_E!L62-DL!L62</f>
        <v>0</v>
      </c>
      <c r="M62" s="10">
        <f>NRGSUP!M62-TI_E!M62+TO!M62-NRG_E!M62-DL!M62</f>
        <v>0</v>
      </c>
      <c r="N62" s="10">
        <f>NRGSUP!N62-TI_E!N62+TO!N62-NRG_E!N62-DL!N62</f>
        <v>0</v>
      </c>
      <c r="O62" s="10">
        <f>NRGSUP!O62-TI_E!O62+TO!O62-NRG_E!O62-DL!O62</f>
        <v>0</v>
      </c>
      <c r="P62" s="10">
        <f>NRGSUP!P62-TI_E!P62+TO!P62-NRG_E!P62-DL!P62</f>
        <v>0</v>
      </c>
      <c r="Q62" s="10">
        <f>NRGSUP!Q62-TI_E!Q62+TO!Q62-NRG_E!Q62-DL!Q62</f>
        <v>0</v>
      </c>
      <c r="R62" s="10">
        <f>NRGSUP!R62-TI_E!R62+TO!R62-NRG_E!R62-DL!R62</f>
        <v>0</v>
      </c>
      <c r="S62" s="10">
        <f>NRGSUP!S62-TI_E!S62+TO!S62-NRG_E!S62-DL!S62</f>
        <v>0</v>
      </c>
      <c r="T62" s="10">
        <f>NRGSUP!T62-TI_E!T62+TO!T62-NRG_E!T62-DL!T62</f>
        <v>0</v>
      </c>
      <c r="U62" s="10">
        <f>NRGSUP!U62-TI_E!U62+TO!U62-NRG_E!U62-DL!U62</f>
        <v>0</v>
      </c>
      <c r="V62" s="10">
        <f>NRGSUP!V62-TI_E!V62+TO!V62-NRG_E!V62-DL!V62</f>
        <v>0</v>
      </c>
      <c r="W62" s="10">
        <f>NRGSUP!W62-TI_E!W62+TO!W62-NRG_E!W62-DL!W62</f>
        <v>0</v>
      </c>
      <c r="X62" s="10">
        <f>NRGSUP!X62-TI_E!X62+TO!X62-NRG_E!X62-DL!X62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NRGSUP!C63-TI_E!C63+TO!C63-NRG_E!C63-DL!C63</f>
        <v>0</v>
      </c>
      <c r="D63" s="10">
        <f>NRGSUP!D63-TI_E!D63+TO!D63-NRG_E!D63-DL!D63</f>
        <v>0</v>
      </c>
      <c r="E63" s="10">
        <f>NRGSUP!E63-TI_E!E63+TO!E63-NRG_E!E63-DL!E63</f>
        <v>0</v>
      </c>
      <c r="F63" s="10">
        <f>NRGSUP!F63-TI_E!F63+TO!F63-NRG_E!F63-DL!F63</f>
        <v>0</v>
      </c>
      <c r="G63" s="10">
        <f>NRGSUP!G63-TI_E!G63+TO!G63-NRG_E!G63-DL!G63</f>
        <v>0</v>
      </c>
      <c r="H63" s="10">
        <f>NRGSUP!H63-TI_E!H63+TO!H63-NRG_E!H63-DL!H63</f>
        <v>0</v>
      </c>
      <c r="I63" s="10">
        <f>NRGSUP!I63-TI_E!I63+TO!I63-NRG_E!I63-DL!I63</f>
        <v>0</v>
      </c>
      <c r="J63" s="10">
        <f>NRGSUP!J63-TI_E!J63+TO!J63-NRG_E!J63-DL!J63</f>
        <v>0</v>
      </c>
      <c r="K63" s="10">
        <f>NRGSUP!K63-TI_E!K63+TO!K63-NRG_E!K63-DL!K63</f>
        <v>0</v>
      </c>
      <c r="L63" s="10">
        <f>NRGSUP!L63-TI_E!L63+TO!L63-NRG_E!L63-DL!L63</f>
        <v>0</v>
      </c>
      <c r="M63" s="10">
        <f>NRGSUP!M63-TI_E!M63+TO!M63-NRG_E!M63-DL!M63</f>
        <v>0</v>
      </c>
      <c r="N63" s="10">
        <f>NRGSUP!N63-TI_E!N63+TO!N63-NRG_E!N63-DL!N63</f>
        <v>0</v>
      </c>
      <c r="O63" s="10">
        <f>NRGSUP!O63-TI_E!O63+TO!O63-NRG_E!O63-DL!O63</f>
        <v>0</v>
      </c>
      <c r="P63" s="10">
        <f>NRGSUP!P63-TI_E!P63+TO!P63-NRG_E!P63-DL!P63</f>
        <v>0</v>
      </c>
      <c r="Q63" s="10">
        <f>NRGSUP!Q63-TI_E!Q63+TO!Q63-NRG_E!Q63-DL!Q63</f>
        <v>0</v>
      </c>
      <c r="R63" s="10">
        <f>NRGSUP!R63-TI_E!R63+TO!R63-NRG_E!R63-DL!R63</f>
        <v>7.1054273576010019E-15</v>
      </c>
      <c r="S63" s="10">
        <f>NRGSUP!S63-TI_E!S63+TO!S63-NRG_E!S63-DL!S63</f>
        <v>8.5984522776527683E-5</v>
      </c>
      <c r="T63" s="10">
        <f>NRGSUP!T63-TI_E!T63+TO!T63-NRG_E!T63-DL!T63</f>
        <v>0.38761822871883123</v>
      </c>
      <c r="U63" s="10">
        <f>NRGSUP!U63-TI_E!U63+TO!U63-NRG_E!U63-DL!U63</f>
        <v>0.13147033533963892</v>
      </c>
      <c r="V63" s="10">
        <f>NRGSUP!V63-TI_E!V63+TO!V63-NRG_E!V63-DL!V63</f>
        <v>-4.0670679277730493E-2</v>
      </c>
      <c r="W63" s="10">
        <f>NRGSUP!W63-TI_E!W63+TO!W63-NRG_E!W63-DL!W63</f>
        <v>-2.579535683576939E-2</v>
      </c>
      <c r="X63" s="10">
        <f>NRGSUP!X63-TI_E!X63+TO!X63-NRG_E!X63-DL!X63</f>
        <v>-0.21926053310403937</v>
      </c>
    </row>
    <row r="64" spans="1:24" ht="11.25" customHeight="1" x14ac:dyDescent="0.2">
      <c r="A64" s="42" t="s">
        <v>115</v>
      </c>
      <c r="B64" s="9" t="s">
        <v>116</v>
      </c>
      <c r="C64" s="10">
        <f>NRGSUP!C64-TI_E!C64+TO!C64-NRG_E!C64-DL!C64</f>
        <v>0</v>
      </c>
      <c r="D64" s="10">
        <f>NRGSUP!D64-TI_E!D64+TO!D64-NRG_E!D64-DL!D64</f>
        <v>0</v>
      </c>
      <c r="E64" s="10">
        <f>NRGSUP!E64-TI_E!E64+TO!E64-NRG_E!E64-DL!E64</f>
        <v>0</v>
      </c>
      <c r="F64" s="10">
        <f>NRGSUP!F64-TI_E!F64+TO!F64-NRG_E!F64-DL!F64</f>
        <v>0</v>
      </c>
      <c r="G64" s="10">
        <f>NRGSUP!G64-TI_E!G64+TO!G64-NRG_E!G64-DL!G64</f>
        <v>0</v>
      </c>
      <c r="H64" s="10">
        <f>NRGSUP!H64-TI_E!H64+TO!H64-NRG_E!H64-DL!H64</f>
        <v>0</v>
      </c>
      <c r="I64" s="10">
        <f>NRGSUP!I64-TI_E!I64+TO!I64-NRG_E!I64-DL!I64</f>
        <v>0</v>
      </c>
      <c r="J64" s="10">
        <f>NRGSUP!J64-TI_E!J64+TO!J64-NRG_E!J64-DL!J64</f>
        <v>0</v>
      </c>
      <c r="K64" s="10">
        <f>NRGSUP!K64-TI_E!K64+TO!K64-NRG_E!K64-DL!K64</f>
        <v>0</v>
      </c>
      <c r="L64" s="10">
        <f>NRGSUP!L64-TI_E!L64+TO!L64-NRG_E!L64-DL!L64</f>
        <v>0</v>
      </c>
      <c r="M64" s="10">
        <f>NRGSUP!M64-TI_E!M64+TO!M64-NRG_E!M64-DL!M64</f>
        <v>0</v>
      </c>
      <c r="N64" s="10">
        <f>NRGSUP!N64-TI_E!N64+TO!N64-NRG_E!N64-DL!N64</f>
        <v>0</v>
      </c>
      <c r="O64" s="10">
        <f>NRGSUP!O64-TI_E!O64+TO!O64-NRG_E!O64-DL!O64</f>
        <v>1.2897678417884779</v>
      </c>
      <c r="P64" s="10">
        <f>NRGSUP!P64-TI_E!P64+TO!P64-NRG_E!P64-DL!P64</f>
        <v>1.9346517626827171</v>
      </c>
      <c r="Q64" s="10">
        <f>NRGSUP!Q64-TI_E!Q64+TO!Q64-NRG_E!Q64-DL!Q64</f>
        <v>1.9346517626827171</v>
      </c>
      <c r="R64" s="10">
        <f>NRGSUP!R64-TI_E!R64+TO!R64-NRG_E!R64-DL!R64</f>
        <v>20.636285468615643</v>
      </c>
      <c r="S64" s="10">
        <f>NRGSUP!S64-TI_E!S64+TO!S64-NRG_E!S64-DL!S64</f>
        <v>25.150472914875323</v>
      </c>
      <c r="T64" s="10">
        <f>NRGSUP!T64-TI_E!T64+TO!T64-NRG_E!T64-DL!T64</f>
        <v>2.9471195184866721</v>
      </c>
      <c r="U64" s="10">
        <f>NRGSUP!U64-TI_E!U64+TO!U64-NRG_E!U64-DL!U64</f>
        <v>5.6002579535683576</v>
      </c>
      <c r="V64" s="10">
        <f>NRGSUP!V64-TI_E!V64+TO!V64-NRG_E!V64-DL!V64</f>
        <v>8.1849527085124674</v>
      </c>
      <c r="W64" s="10">
        <f>NRGSUP!W64-TI_E!W64+TO!W64-NRG_E!W64-DL!W64</f>
        <v>6.4172828890799654</v>
      </c>
      <c r="X64" s="10">
        <f>NRGSUP!X64-TI_E!X64+TO!X64-NRG_E!X64-DL!X64</f>
        <v>17.111349957007732</v>
      </c>
    </row>
    <row r="65" spans="1:24" ht="11.25" customHeight="1" x14ac:dyDescent="0.2">
      <c r="A65" s="42" t="s">
        <v>117</v>
      </c>
      <c r="B65" s="9" t="s">
        <v>118</v>
      </c>
      <c r="C65" s="10">
        <f>NRGSUP!C65-TI_E!C65+TO!C65-NRG_E!C65-DL!C65</f>
        <v>0</v>
      </c>
      <c r="D65" s="10">
        <f>NRGSUP!D65-TI_E!D65+TO!D65-NRG_E!D65-DL!D65</f>
        <v>0</v>
      </c>
      <c r="E65" s="10">
        <f>NRGSUP!E65-TI_E!E65+TO!E65-NRG_E!E65-DL!E65</f>
        <v>0</v>
      </c>
      <c r="F65" s="10">
        <f>NRGSUP!F65-TI_E!F65+TO!F65-NRG_E!F65-DL!F65</f>
        <v>0</v>
      </c>
      <c r="G65" s="10">
        <f>NRGSUP!G65-TI_E!G65+TO!G65-NRG_E!G65-DL!G65</f>
        <v>0</v>
      </c>
      <c r="H65" s="10">
        <f>NRGSUP!H65-TI_E!H65+TO!H65-NRG_E!H65-DL!H65</f>
        <v>0</v>
      </c>
      <c r="I65" s="10">
        <f>NRGSUP!I65-TI_E!I65+TO!I65-NRG_E!I65-DL!I65</f>
        <v>0.11049011177988177</v>
      </c>
      <c r="J65" s="10">
        <f>NRGSUP!J65-TI_E!J65+TO!J65-NRG_E!J65-DL!J65</f>
        <v>1.3688736027515915</v>
      </c>
      <c r="K65" s="10">
        <f>NRGSUP!K65-TI_E!K65+TO!K65-NRG_E!K65-DL!K65</f>
        <v>-0.38529664660353546</v>
      </c>
      <c r="L65" s="10">
        <f>NRGSUP!L65-TI_E!L65+TO!L65-NRG_E!L65-DL!L65</f>
        <v>0.54436801375749155</v>
      </c>
      <c r="M65" s="10">
        <f>NRGSUP!M65-TI_E!M65+TO!M65-NRG_E!M65-DL!M65</f>
        <v>-1.2804815133275156</v>
      </c>
      <c r="N65" s="10">
        <f>NRGSUP!N65-TI_E!N65+TO!N65-NRG_E!N65-DL!N65</f>
        <v>0.27128116938956737</v>
      </c>
      <c r="O65" s="10">
        <f>NRGSUP!O65-TI_E!O65+TO!O65-NRG_E!O65-DL!O65</f>
        <v>0.56913155631986001</v>
      </c>
      <c r="P65" s="10">
        <f>NRGSUP!P65-TI_E!P65+TO!P65-NRG_E!P65-DL!P65</f>
        <v>0.7307824591574672</v>
      </c>
      <c r="Q65" s="10">
        <f>NRGSUP!Q65-TI_E!Q65+TO!Q65-NRG_E!Q65-DL!Q65</f>
        <v>-0.16612209802229927</v>
      </c>
      <c r="R65" s="10">
        <f>NRGSUP!R65-TI_E!R65+TO!R65-NRG_E!R65-DL!R65</f>
        <v>0.94299226139293069</v>
      </c>
      <c r="S65" s="10">
        <f>NRGSUP!S65-TI_E!S65+TO!S65-NRG_E!S65-DL!S65</f>
        <v>-0.91461736887370648</v>
      </c>
      <c r="T65" s="10">
        <f>NRGSUP!T65-TI_E!T65+TO!T65-NRG_E!T65-DL!T65</f>
        <v>0.82536543422187947</v>
      </c>
      <c r="U65" s="10">
        <f>NRGSUP!U65-TI_E!U65+TO!U65-NRG_E!U65-DL!U65</f>
        <v>3.6993121238177196</v>
      </c>
      <c r="V65" s="10">
        <f>NRGSUP!V65-TI_E!V65+TO!V65-NRG_E!V65-DL!V65</f>
        <v>1.4156491831470817</v>
      </c>
      <c r="W65" s="10">
        <f>NRGSUP!W65-TI_E!W65+TO!W65-NRG_E!W65-DL!W65</f>
        <v>-1.1550300945830543</v>
      </c>
      <c r="X65" s="10">
        <f>NRGSUP!X65-TI_E!X65+TO!X65-NRG_E!X65-DL!X65</f>
        <v>1.8681857265692088</v>
      </c>
    </row>
    <row r="66" spans="1:24" ht="11.25" customHeight="1" x14ac:dyDescent="0.2">
      <c r="A66" s="42" t="s">
        <v>119</v>
      </c>
      <c r="B66" s="9" t="s">
        <v>120</v>
      </c>
      <c r="C66" s="10">
        <f>NRGSUP!C66-TI_E!C66+TO!C66-NRG_E!C66-DL!C66</f>
        <v>0</v>
      </c>
      <c r="D66" s="10">
        <f>NRGSUP!D66-TI_E!D66+TO!D66-NRG_E!D66-DL!D66</f>
        <v>0</v>
      </c>
      <c r="E66" s="10">
        <f>NRGSUP!E66-TI_E!E66+TO!E66-NRG_E!E66-DL!E66</f>
        <v>0</v>
      </c>
      <c r="F66" s="10">
        <f>NRGSUP!F66-TI_E!F66+TO!F66-NRG_E!F66-DL!F66</f>
        <v>0</v>
      </c>
      <c r="G66" s="10">
        <f>NRGSUP!G66-TI_E!G66+TO!G66-NRG_E!G66-DL!G66</f>
        <v>0</v>
      </c>
      <c r="H66" s="10">
        <f>NRGSUP!H66-TI_E!H66+TO!H66-NRG_E!H66-DL!H66</f>
        <v>0</v>
      </c>
      <c r="I66" s="10">
        <f>NRGSUP!I66-TI_E!I66+TO!I66-NRG_E!I66-DL!I66</f>
        <v>70.698366294067057</v>
      </c>
      <c r="J66" s="10">
        <f>NRGSUP!J66-TI_E!J66+TO!J66-NRG_E!J66-DL!J66</f>
        <v>132.55950128976781</v>
      </c>
      <c r="K66" s="10">
        <f>NRGSUP!K66-TI_E!K66+TO!K66-NRG_E!K66-DL!K66</f>
        <v>133.4431642304385</v>
      </c>
      <c r="L66" s="10">
        <f>NRGSUP!L66-TI_E!L66+TO!L66-NRG_E!L66-DL!L66</f>
        <v>220.9324161650903</v>
      </c>
      <c r="M66" s="10">
        <f>NRGSUP!M66-TI_E!M66+TO!M66-NRG_E!M66-DL!M66</f>
        <v>322.56139294926908</v>
      </c>
      <c r="N66" s="10">
        <f>NRGSUP!N66-TI_E!N66+TO!N66-NRG_E!N66-DL!N66</f>
        <v>303.11934651762681</v>
      </c>
      <c r="O66" s="10">
        <f>NRGSUP!O66-TI_E!O66+TO!O66-NRG_E!O66-DL!O66</f>
        <v>280.14230438521059</v>
      </c>
      <c r="P66" s="10">
        <f>NRGSUP!P66-TI_E!P66+TO!P66-NRG_E!P66-DL!P66</f>
        <v>268.65382631126391</v>
      </c>
      <c r="Q66" s="10">
        <f>NRGSUP!Q66-TI_E!Q66+TO!Q66-NRG_E!Q66-DL!Q66</f>
        <v>267.7700773860704</v>
      </c>
      <c r="R66" s="10">
        <f>NRGSUP!R66-TI_E!R66+TO!R66-NRG_E!R66-DL!R66</f>
        <v>317.25898538263118</v>
      </c>
      <c r="S66" s="10">
        <f>NRGSUP!S66-TI_E!S66+TO!S66-NRG_E!S66-DL!S66</f>
        <v>251.86302665520208</v>
      </c>
      <c r="T66" s="10">
        <f>NRGSUP!T66-TI_E!T66+TO!T66-NRG_E!T66-DL!T66</f>
        <v>249.04213241616503</v>
      </c>
      <c r="U66" s="10">
        <f>NRGSUP!U66-TI_E!U66+TO!U66-NRG_E!U66-DL!U66</f>
        <v>262.59406706792771</v>
      </c>
      <c r="V66" s="10">
        <f>NRGSUP!V66-TI_E!V66+TO!V66-NRG_E!V66-DL!V66</f>
        <v>272.97093723129836</v>
      </c>
      <c r="W66" s="10">
        <f>NRGSUP!W66-TI_E!W66+TO!W66-NRG_E!W66-DL!W66</f>
        <v>247.54600171969045</v>
      </c>
      <c r="X66" s="10">
        <f>NRGSUP!X66-TI_E!X66+TO!X66-NRG_E!X66-DL!X66</f>
        <v>337.75434221840067</v>
      </c>
    </row>
    <row r="67" spans="1:24" ht="11.25" customHeight="1" x14ac:dyDescent="0.2">
      <c r="A67" s="42" t="s">
        <v>121</v>
      </c>
      <c r="B67" s="9" t="s">
        <v>122</v>
      </c>
      <c r="C67" s="10">
        <f>NRGSUP!C67-TI_E!C67+TO!C67-NRG_E!C67-DL!C67</f>
        <v>0</v>
      </c>
      <c r="D67" s="10">
        <f>NRGSUP!D67-TI_E!D67+TO!D67-NRG_E!D67-DL!D67</f>
        <v>0</v>
      </c>
      <c r="E67" s="10">
        <f>NRGSUP!E67-TI_E!E67+TO!E67-NRG_E!E67-DL!E67</f>
        <v>0</v>
      </c>
      <c r="F67" s="10">
        <f>NRGSUP!F67-TI_E!F67+TO!F67-NRG_E!F67-DL!F67</f>
        <v>0</v>
      </c>
      <c r="G67" s="10">
        <f>NRGSUP!G67-TI_E!G67+TO!G67-NRG_E!G67-DL!G67</f>
        <v>0</v>
      </c>
      <c r="H67" s="10">
        <f>NRGSUP!H67-TI_E!H67+TO!H67-NRG_E!H67-DL!H67</f>
        <v>0</v>
      </c>
      <c r="I67" s="10">
        <f>NRGSUP!I67-TI_E!I67+TO!I67-NRG_E!I67-DL!I67</f>
        <v>0</v>
      </c>
      <c r="J67" s="10">
        <f>NRGSUP!J67-TI_E!J67+TO!J67-NRG_E!J67-DL!J67</f>
        <v>0</v>
      </c>
      <c r="K67" s="10">
        <f>NRGSUP!K67-TI_E!K67+TO!K67-NRG_E!K67-DL!K67</f>
        <v>0</v>
      </c>
      <c r="L67" s="10">
        <f>NRGSUP!L67-TI_E!L67+TO!L67-NRG_E!L67-DL!L67</f>
        <v>0</v>
      </c>
      <c r="M67" s="10">
        <f>NRGSUP!M67-TI_E!M67+TO!M67-NRG_E!M67-DL!M67</f>
        <v>0</v>
      </c>
      <c r="N67" s="10">
        <f>NRGSUP!N67-TI_E!N67+TO!N67-NRG_E!N67-DL!N67</f>
        <v>0</v>
      </c>
      <c r="O67" s="10">
        <f>NRGSUP!O67-TI_E!O67+TO!O67-NRG_E!O67-DL!O67</f>
        <v>0</v>
      </c>
      <c r="P67" s="10">
        <f>NRGSUP!P67-TI_E!P67+TO!P67-NRG_E!P67-DL!P67</f>
        <v>0</v>
      </c>
      <c r="Q67" s="10">
        <f>NRGSUP!Q67-TI_E!Q67+TO!Q67-NRG_E!Q67-DL!Q67</f>
        <v>0</v>
      </c>
      <c r="R67" s="10">
        <f>NRGSUP!R67-TI_E!R67+TO!R67-NRG_E!R67-DL!R67</f>
        <v>0</v>
      </c>
      <c r="S67" s="10">
        <f>NRGSUP!S67-TI_E!S67+TO!S67-NRG_E!S67-DL!S67</f>
        <v>0</v>
      </c>
      <c r="T67" s="10">
        <f>NRGSUP!T67-TI_E!T67+TO!T67-NRG_E!T67-DL!T67</f>
        <v>0</v>
      </c>
      <c r="U67" s="10">
        <f>NRGSUP!U67-TI_E!U67+TO!U67-NRG_E!U67-DL!U67</f>
        <v>0</v>
      </c>
      <c r="V67" s="10">
        <f>NRGSUP!V67-TI_E!V67+TO!V67-NRG_E!V67-DL!V67</f>
        <v>0</v>
      </c>
      <c r="W67" s="10">
        <f>NRGSUP!W67-TI_E!W67+TO!W67-NRG_E!W67-DL!W67</f>
        <v>0</v>
      </c>
      <c r="X67" s="10">
        <f>NRGSUP!X67-TI_E!X67+TO!X67-NRG_E!X67-DL!X67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NRGSUP!C68-TI_E!C68+TO!C68-NRG_E!C68-DL!C68</f>
        <v>0</v>
      </c>
      <c r="D68" s="10">
        <f>NRGSUP!D68-TI_E!D68+TO!D68-NRG_E!D68-DL!D68</f>
        <v>0</v>
      </c>
      <c r="E68" s="10">
        <f>NRGSUP!E68-TI_E!E68+TO!E68-NRG_E!E68-DL!E68</f>
        <v>0</v>
      </c>
      <c r="F68" s="10">
        <f>NRGSUP!F68-TI_E!F68+TO!F68-NRG_E!F68-DL!F68</f>
        <v>0</v>
      </c>
      <c r="G68" s="10">
        <f>NRGSUP!G68-TI_E!G68+TO!G68-NRG_E!G68-DL!G68</f>
        <v>0</v>
      </c>
      <c r="H68" s="10">
        <f>NRGSUP!H68-TI_E!H68+TO!H68-NRG_E!H68-DL!H68</f>
        <v>0</v>
      </c>
      <c r="I68" s="10">
        <f>NRGSUP!I68-TI_E!I68+TO!I68-NRG_E!I68-DL!I68</f>
        <v>0</v>
      </c>
      <c r="J68" s="10">
        <f>NRGSUP!J68-TI_E!J68+TO!J68-NRG_E!J68-DL!J68</f>
        <v>0</v>
      </c>
      <c r="K68" s="10">
        <f>NRGSUP!K68-TI_E!K68+TO!K68-NRG_E!K68-DL!K68</f>
        <v>0</v>
      </c>
      <c r="L68" s="10">
        <f>NRGSUP!L68-TI_E!L68+TO!L68-NRG_E!L68-DL!L68</f>
        <v>0</v>
      </c>
      <c r="M68" s="10">
        <f>NRGSUP!M68-TI_E!M68+TO!M68-NRG_E!M68-DL!M68</f>
        <v>0</v>
      </c>
      <c r="N68" s="10">
        <f>NRGSUP!N68-TI_E!N68+TO!N68-NRG_E!N68-DL!N68</f>
        <v>0</v>
      </c>
      <c r="O68" s="10">
        <f>NRGSUP!O68-TI_E!O68+TO!O68-NRG_E!O68-DL!O68</f>
        <v>0</v>
      </c>
      <c r="P68" s="10">
        <f>NRGSUP!P68-TI_E!P68+TO!P68-NRG_E!P68-DL!P68</f>
        <v>0</v>
      </c>
      <c r="Q68" s="10">
        <f>NRGSUP!Q68-TI_E!Q68+TO!Q68-NRG_E!Q68-DL!Q68</f>
        <v>0</v>
      </c>
      <c r="R68" s="10">
        <f>NRGSUP!R68-TI_E!R68+TO!R68-NRG_E!R68-DL!R68</f>
        <v>0</v>
      </c>
      <c r="S68" s="10">
        <f>NRGSUP!S68-TI_E!S68+TO!S68-NRG_E!S68-DL!S68</f>
        <v>0</v>
      </c>
      <c r="T68" s="10">
        <f>NRGSUP!T68-TI_E!T68+TO!T68-NRG_E!T68-DL!T68</f>
        <v>0</v>
      </c>
      <c r="U68" s="10">
        <f>NRGSUP!U68-TI_E!U68+TO!U68-NRG_E!U68-DL!U68</f>
        <v>0</v>
      </c>
      <c r="V68" s="10">
        <f>NRGSUP!V68-TI_E!V68+TO!V68-NRG_E!V68-DL!V68</f>
        <v>0</v>
      </c>
      <c r="W68" s="10">
        <f>NRGSUP!W68-TI_E!W68+TO!W68-NRG_E!W68-DL!W68</f>
        <v>0</v>
      </c>
      <c r="X68" s="10">
        <f>NRGSUP!X68-TI_E!X68+TO!X68-NRG_E!X68-DL!X68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NRGSUP!C69-TI_E!C69+TO!C69-NRG_E!C69-DL!C69</f>
        <v>0</v>
      </c>
      <c r="D69" s="10">
        <f>NRGSUP!D69-TI_E!D69+TO!D69-NRG_E!D69-DL!D69</f>
        <v>0</v>
      </c>
      <c r="E69" s="10">
        <f>NRGSUP!E69-TI_E!E69+TO!E69-NRG_E!E69-DL!E69</f>
        <v>0</v>
      </c>
      <c r="F69" s="10">
        <f>NRGSUP!F69-TI_E!F69+TO!F69-NRG_E!F69-DL!F69</f>
        <v>0</v>
      </c>
      <c r="G69" s="10">
        <f>NRGSUP!G69-TI_E!G69+TO!G69-NRG_E!G69-DL!G69</f>
        <v>0</v>
      </c>
      <c r="H69" s="10">
        <f>NRGSUP!H69-TI_E!H69+TO!H69-NRG_E!H69-DL!H69</f>
        <v>0</v>
      </c>
      <c r="I69" s="10">
        <f>NRGSUP!I69-TI_E!I69+TO!I69-NRG_E!I69-DL!I69</f>
        <v>0.92966466036113493</v>
      </c>
      <c r="J69" s="10">
        <f>NRGSUP!J69-TI_E!J69+TO!J69-NRG_E!J69-DL!J69</f>
        <v>2.5725709372312981</v>
      </c>
      <c r="K69" s="10">
        <f>NRGSUP!K69-TI_E!K69+TO!K69-NRG_E!K69-DL!K69</f>
        <v>4.4946689595872744</v>
      </c>
      <c r="L69" s="10">
        <f>NRGSUP!L69-TI_E!L69+TO!L69-NRG_E!L69-DL!L69</f>
        <v>3.9538263112639722</v>
      </c>
      <c r="M69" s="10">
        <f>NRGSUP!M69-TI_E!M69+TO!M69-NRG_E!M69-DL!M69</f>
        <v>4.243680137575236</v>
      </c>
      <c r="N69" s="10">
        <f>NRGSUP!N69-TI_E!N69+TO!N69-NRG_E!N69-DL!N69</f>
        <v>4.096130696474634</v>
      </c>
      <c r="O69" s="10">
        <f>NRGSUP!O69-TI_E!O69+TO!O69-NRG_E!O69-DL!O69</f>
        <v>4.1782459157351681</v>
      </c>
      <c r="P69" s="10">
        <f>NRGSUP!P69-TI_E!P69+TO!P69-NRG_E!P69-DL!P69</f>
        <v>3.9785898538263105</v>
      </c>
      <c r="Q69" s="10">
        <f>NRGSUP!Q69-TI_E!Q69+TO!Q69-NRG_E!Q69-DL!Q69</f>
        <v>4.8693895098882196</v>
      </c>
      <c r="R69" s="10">
        <f>NRGSUP!R69-TI_E!R69+TO!R69-NRG_E!R69-DL!R69</f>
        <v>3.306964746345658</v>
      </c>
      <c r="S69" s="10">
        <f>NRGSUP!S69-TI_E!S69+TO!S69-NRG_E!S69-DL!S69</f>
        <v>2.2278589853826309</v>
      </c>
      <c r="T69" s="10">
        <f>NRGSUP!T69-TI_E!T69+TO!T69-NRG_E!T69-DL!T69</f>
        <v>0</v>
      </c>
      <c r="U69" s="10">
        <f>NRGSUP!U69-TI_E!U69+TO!U69-NRG_E!U69-DL!U69</f>
        <v>0</v>
      </c>
      <c r="V69" s="10">
        <f>NRGSUP!V69-TI_E!V69+TO!V69-NRG_E!V69-DL!V69</f>
        <v>0</v>
      </c>
      <c r="W69" s="10">
        <f>NRGSUP!W69-TI_E!W69+TO!W69-NRG_E!W69-DL!W69</f>
        <v>0</v>
      </c>
      <c r="X69" s="10">
        <f>NRGSUP!X69-TI_E!X69+TO!X69-NRG_E!X69-DL!X69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NRGSUP!C70-TI_E!C70+TO!C70-NRG_E!C70-DL!C70</f>
        <v>0</v>
      </c>
      <c r="D70" s="10">
        <f>NRGSUP!D70-TI_E!D70+TO!D70-NRG_E!D70-DL!D70</f>
        <v>0</v>
      </c>
      <c r="E70" s="10">
        <f>NRGSUP!E70-TI_E!E70+TO!E70-NRG_E!E70-DL!E70</f>
        <v>0</v>
      </c>
      <c r="F70" s="10">
        <f>NRGSUP!F70-TI_E!F70+TO!F70-NRG_E!F70-DL!F70</f>
        <v>0</v>
      </c>
      <c r="G70" s="10">
        <f>NRGSUP!G70-TI_E!G70+TO!G70-NRG_E!G70-DL!G70</f>
        <v>0</v>
      </c>
      <c r="H70" s="10">
        <f>NRGSUP!H70-TI_E!H70+TO!H70-NRG_E!H70-DL!H70</f>
        <v>0</v>
      </c>
      <c r="I70" s="10">
        <f>NRGSUP!I70-TI_E!I70+TO!I70-NRG_E!I70-DL!I70</f>
        <v>0</v>
      </c>
      <c r="J70" s="10">
        <f>NRGSUP!J70-TI_E!J70+TO!J70-NRG_E!J70-DL!J70</f>
        <v>0</v>
      </c>
      <c r="K70" s="10">
        <f>NRGSUP!K70-TI_E!K70+TO!K70-NRG_E!K70-DL!K70</f>
        <v>0</v>
      </c>
      <c r="L70" s="10">
        <f>NRGSUP!L70-TI_E!L70+TO!L70-NRG_E!L70-DL!L70</f>
        <v>0</v>
      </c>
      <c r="M70" s="10">
        <f>NRGSUP!M70-TI_E!M70+TO!M70-NRG_E!M70-DL!M70</f>
        <v>0</v>
      </c>
      <c r="N70" s="10">
        <f>NRGSUP!N70-TI_E!N70+TO!N70-NRG_E!N70-DL!N70</f>
        <v>0</v>
      </c>
      <c r="O70" s="10">
        <f>NRGSUP!O70-TI_E!O70+TO!O70-NRG_E!O70-DL!O70</f>
        <v>0</v>
      </c>
      <c r="P70" s="10">
        <f>NRGSUP!P70-TI_E!P70+TO!P70-NRG_E!P70-DL!P70</f>
        <v>0</v>
      </c>
      <c r="Q70" s="10">
        <f>NRGSUP!Q70-TI_E!Q70+TO!Q70-NRG_E!Q70-DL!Q70</f>
        <v>595.04840928632836</v>
      </c>
      <c r="R70" s="10">
        <f>NRGSUP!R70-TI_E!R70+TO!R70-NRG_E!R70-DL!R70</f>
        <v>600.88357695614786</v>
      </c>
      <c r="S70" s="10">
        <f>NRGSUP!S70-TI_E!S70+TO!S70-NRG_E!S70-DL!S70</f>
        <v>604.42983662940674</v>
      </c>
      <c r="T70" s="10">
        <f>NRGSUP!T70-TI_E!T70+TO!T70-NRG_E!T70-DL!T70</f>
        <v>624.38667239896813</v>
      </c>
      <c r="U70" s="10">
        <f>NRGSUP!U70-TI_E!U70+TO!U70-NRG_E!U70-DL!U70</f>
        <v>649.81263972484953</v>
      </c>
      <c r="V70" s="10">
        <f>NRGSUP!V70-TI_E!V70+TO!V70-NRG_E!V70-DL!V70</f>
        <v>681.20851246775578</v>
      </c>
      <c r="W70" s="10">
        <f>NRGSUP!W70-TI_E!W70+TO!W70-NRG_E!W70-DL!W70</f>
        <v>718.56784178847795</v>
      </c>
      <c r="X70" s="10">
        <f>NRGSUP!X70-TI_E!X70+TO!X70-NRG_E!X70-DL!X70</f>
        <v>754.78349097162504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33.916165090283755</v>
      </c>
      <c r="I71" s="37">
        <f t="shared" si="22"/>
        <v>40.866552020636284</v>
      </c>
      <c r="J71" s="37">
        <f t="shared" si="22"/>
        <v>37.021066208082551</v>
      </c>
      <c r="K71" s="37">
        <f t="shared" si="22"/>
        <v>38.669131556319861</v>
      </c>
      <c r="L71" s="37">
        <f t="shared" si="22"/>
        <v>38.669131556319861</v>
      </c>
      <c r="M71" s="37">
        <f t="shared" si="22"/>
        <v>54.600171969045576</v>
      </c>
      <c r="N71" s="37">
        <f t="shared" si="22"/>
        <v>76.478503869303509</v>
      </c>
      <c r="O71" s="37">
        <f t="shared" si="22"/>
        <v>62.744797936371441</v>
      </c>
      <c r="P71" s="37">
        <f t="shared" si="22"/>
        <v>70.435597592433353</v>
      </c>
      <c r="Q71" s="37">
        <f t="shared" si="22"/>
        <v>86.056147893379176</v>
      </c>
      <c r="R71" s="37">
        <f t="shared" si="22"/>
        <v>55.866036113499582</v>
      </c>
      <c r="S71" s="37">
        <f t="shared" si="22"/>
        <v>90.474806534823742</v>
      </c>
      <c r="T71" s="37">
        <f t="shared" si="22"/>
        <v>95.64282029234738</v>
      </c>
      <c r="U71" s="37">
        <f t="shared" si="22"/>
        <v>87.238865004299228</v>
      </c>
      <c r="V71" s="37">
        <f t="shared" si="22"/>
        <v>87.492003439380909</v>
      </c>
      <c r="W71" s="37">
        <f t="shared" si="22"/>
        <v>96.557437661220973</v>
      </c>
      <c r="X71" s="37">
        <f t="shared" ref="X71" si="23">SUM(X72:X73)</f>
        <v>89.419690455717955</v>
      </c>
    </row>
    <row r="72" spans="1:24" ht="11.25" customHeight="1" x14ac:dyDescent="0.2">
      <c r="A72" s="42" t="s">
        <v>131</v>
      </c>
      <c r="B72" s="9" t="s">
        <v>132</v>
      </c>
      <c r="C72" s="10">
        <f>NRGSUP!C72-TI_E!C72+TO!C72-NRG_E!C72-DL!C72</f>
        <v>0</v>
      </c>
      <c r="D72" s="10">
        <f>NRGSUP!D72-TI_E!D72+TO!D72-NRG_E!D72-DL!D72</f>
        <v>0</v>
      </c>
      <c r="E72" s="10">
        <f>NRGSUP!E72-TI_E!E72+TO!E72-NRG_E!E72-DL!E72</f>
        <v>0</v>
      </c>
      <c r="F72" s="10">
        <f>NRGSUP!F72-TI_E!F72+TO!F72-NRG_E!F72-DL!F72</f>
        <v>0</v>
      </c>
      <c r="G72" s="10">
        <f>NRGSUP!G72-TI_E!G72+TO!G72-NRG_E!G72-DL!G72</f>
        <v>0</v>
      </c>
      <c r="H72" s="10">
        <f>NRGSUP!H72-TI_E!H72+TO!H72-NRG_E!H72-DL!H72</f>
        <v>33.916165090283755</v>
      </c>
      <c r="I72" s="10">
        <f>NRGSUP!I72-TI_E!I72+TO!I72-NRG_E!I72-DL!I72</f>
        <v>40.866552020636284</v>
      </c>
      <c r="J72" s="10">
        <f>NRGSUP!J72-TI_E!J72+TO!J72-NRG_E!J72-DL!J72</f>
        <v>37.021066208082551</v>
      </c>
      <c r="K72" s="10">
        <f>NRGSUP!K72-TI_E!K72+TO!K72-NRG_E!K72-DL!K72</f>
        <v>38.669131556319861</v>
      </c>
      <c r="L72" s="10">
        <f>NRGSUP!L72-TI_E!L72+TO!L72-NRG_E!L72-DL!L72</f>
        <v>38.669131556319861</v>
      </c>
      <c r="M72" s="10">
        <f>NRGSUP!M72-TI_E!M72+TO!M72-NRG_E!M72-DL!M72</f>
        <v>54.600171969045576</v>
      </c>
      <c r="N72" s="10">
        <f>NRGSUP!N72-TI_E!N72+TO!N72-NRG_E!N72-DL!N72</f>
        <v>76.478503869303509</v>
      </c>
      <c r="O72" s="10">
        <f>NRGSUP!O72-TI_E!O72+TO!O72-NRG_E!O72-DL!O72</f>
        <v>62.744797936371441</v>
      </c>
      <c r="P72" s="10">
        <f>NRGSUP!P72-TI_E!P72+TO!P72-NRG_E!P72-DL!P72</f>
        <v>70.435597592433353</v>
      </c>
      <c r="Q72" s="10">
        <f>NRGSUP!Q72-TI_E!Q72+TO!Q72-NRG_E!Q72-DL!Q72</f>
        <v>86.056147893379176</v>
      </c>
      <c r="R72" s="10">
        <f>NRGSUP!R72-TI_E!R72+TO!R72-NRG_E!R72-DL!R72</f>
        <v>55.866036113499582</v>
      </c>
      <c r="S72" s="10">
        <f>NRGSUP!S72-TI_E!S72+TO!S72-NRG_E!S72-DL!S72</f>
        <v>90.474806534823742</v>
      </c>
      <c r="T72" s="10">
        <f>NRGSUP!T72-TI_E!T72+TO!T72-NRG_E!T72-DL!T72</f>
        <v>95.64282029234738</v>
      </c>
      <c r="U72" s="10">
        <f>NRGSUP!U72-TI_E!U72+TO!U72-NRG_E!U72-DL!U72</f>
        <v>87.238865004299228</v>
      </c>
      <c r="V72" s="10">
        <f>NRGSUP!V72-TI_E!V72+TO!V72-NRG_E!V72-DL!V72</f>
        <v>87.492003439380909</v>
      </c>
      <c r="W72" s="10">
        <f>NRGSUP!W72-TI_E!W72+TO!W72-NRG_E!W72-DL!W72</f>
        <v>96.557437661220973</v>
      </c>
      <c r="X72" s="10">
        <f>NRGSUP!X72-TI_E!X72+TO!X72-NRG_E!X72-DL!X72</f>
        <v>89.419690455717955</v>
      </c>
    </row>
    <row r="73" spans="1:24" ht="11.25" customHeight="1" x14ac:dyDescent="0.2">
      <c r="A73" s="42" t="s">
        <v>133</v>
      </c>
      <c r="B73" s="9" t="s">
        <v>134</v>
      </c>
      <c r="C73" s="10">
        <f>NRGSUP!C73-TI_E!C73+TO!C73-NRG_E!C73-DL!C73</f>
        <v>0</v>
      </c>
      <c r="D73" s="10">
        <f>NRGSUP!D73-TI_E!D73+TO!D73-NRG_E!D73-DL!D73</f>
        <v>0</v>
      </c>
      <c r="E73" s="10">
        <f>NRGSUP!E73-TI_E!E73+TO!E73-NRG_E!E73-DL!E73</f>
        <v>0</v>
      </c>
      <c r="F73" s="10">
        <f>NRGSUP!F73-TI_E!F73+TO!F73-NRG_E!F73-DL!F73</f>
        <v>0</v>
      </c>
      <c r="G73" s="10">
        <f>NRGSUP!G73-TI_E!G73+TO!G73-NRG_E!G73-DL!G73</f>
        <v>0</v>
      </c>
      <c r="H73" s="10">
        <f>NRGSUP!H73-TI_E!H73+TO!H73-NRG_E!H73-DL!H73</f>
        <v>0</v>
      </c>
      <c r="I73" s="10">
        <f>NRGSUP!I73-TI_E!I73+TO!I73-NRG_E!I73-DL!I73</f>
        <v>0</v>
      </c>
      <c r="J73" s="10">
        <f>NRGSUP!J73-TI_E!J73+TO!J73-NRG_E!J73-DL!J73</f>
        <v>0</v>
      </c>
      <c r="K73" s="10">
        <f>NRGSUP!K73-TI_E!K73+TO!K73-NRG_E!K73-DL!K73</f>
        <v>0</v>
      </c>
      <c r="L73" s="10">
        <f>NRGSUP!L73-TI_E!L73+TO!L73-NRG_E!L73-DL!L73</f>
        <v>0</v>
      </c>
      <c r="M73" s="10">
        <f>NRGSUP!M73-TI_E!M73+TO!M73-NRG_E!M73-DL!M73</f>
        <v>0</v>
      </c>
      <c r="N73" s="10">
        <f>NRGSUP!N73-TI_E!N73+TO!N73-NRG_E!N73-DL!N73</f>
        <v>0</v>
      </c>
      <c r="O73" s="10">
        <f>NRGSUP!O73-TI_E!O73+TO!O73-NRG_E!O73-DL!O73</f>
        <v>0</v>
      </c>
      <c r="P73" s="10">
        <f>NRGSUP!P73-TI_E!P73+TO!P73-NRG_E!P73-DL!P73</f>
        <v>0</v>
      </c>
      <c r="Q73" s="10">
        <f>NRGSUP!Q73-TI_E!Q73+TO!Q73-NRG_E!Q73-DL!Q73</f>
        <v>0</v>
      </c>
      <c r="R73" s="10">
        <f>NRGSUP!R73-TI_E!R73+TO!R73-NRG_E!R73-DL!R73</f>
        <v>0</v>
      </c>
      <c r="S73" s="10">
        <f>NRGSUP!S73-TI_E!S73+TO!S73-NRG_E!S73-DL!S73</f>
        <v>0</v>
      </c>
      <c r="T73" s="10">
        <f>NRGSUP!T73-TI_E!T73+TO!T73-NRG_E!T73-DL!T73</f>
        <v>0</v>
      </c>
      <c r="U73" s="10">
        <f>NRGSUP!U73-TI_E!U73+TO!U73-NRG_E!U73-DL!U73</f>
        <v>0</v>
      </c>
      <c r="V73" s="10">
        <f>NRGSUP!V73-TI_E!V73+TO!V73-NRG_E!V73-DL!V73</f>
        <v>0</v>
      </c>
      <c r="W73" s="10">
        <f>NRGSUP!W73-TI_E!W73+TO!W73-NRG_E!W73-DL!W73</f>
        <v>0</v>
      </c>
      <c r="X73" s="10">
        <f>NRGSUP!X73-TI_E!X73+TO!X73-NRG_E!X73-DL!X73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NRGSUP!C74-TI_E!C74+TO!C74-NRG_E!C74-DL!C74</f>
        <v>0</v>
      </c>
      <c r="D74" s="37">
        <f>NRGSUP!D74-TI_E!D74+TO!D74-NRG_E!D74-DL!D74</f>
        <v>0</v>
      </c>
      <c r="E74" s="37">
        <f>NRGSUP!E74-TI_E!E74+TO!E74-NRG_E!E74-DL!E74</f>
        <v>0</v>
      </c>
      <c r="F74" s="37">
        <f>NRGSUP!F74-TI_E!F74+TO!F74-NRG_E!F74-DL!F74</f>
        <v>0</v>
      </c>
      <c r="G74" s="37">
        <f>NRGSUP!G74-TI_E!G74+TO!G74-NRG_E!G74-DL!G74</f>
        <v>0</v>
      </c>
      <c r="H74" s="37">
        <f>NRGSUP!H74-TI_E!H74+TO!H74-NRG_E!H74-DL!H74</f>
        <v>0</v>
      </c>
      <c r="I74" s="37">
        <f>NRGSUP!I74-TI_E!I74+TO!I74-NRG_E!I74-DL!I74</f>
        <v>0</v>
      </c>
      <c r="J74" s="37">
        <f>NRGSUP!J74-TI_E!J74+TO!J74-NRG_E!J74-DL!J74</f>
        <v>0</v>
      </c>
      <c r="K74" s="37">
        <f>NRGSUP!K74-TI_E!K74+TO!K74-NRG_E!K74-DL!K74</f>
        <v>0</v>
      </c>
      <c r="L74" s="37">
        <f>NRGSUP!L74-TI_E!L74+TO!L74-NRG_E!L74-DL!L74</f>
        <v>0</v>
      </c>
      <c r="M74" s="37">
        <f>NRGSUP!M74-TI_E!M74+TO!M74-NRG_E!M74-DL!M74</f>
        <v>0</v>
      </c>
      <c r="N74" s="37">
        <f>NRGSUP!N74-TI_E!N74+TO!N74-NRG_E!N74-DL!N74</f>
        <v>0</v>
      </c>
      <c r="O74" s="37">
        <f>NRGSUP!O74-TI_E!O74+TO!O74-NRG_E!O74-DL!O74</f>
        <v>0</v>
      </c>
      <c r="P74" s="37">
        <f>NRGSUP!P74-TI_E!P74+TO!P74-NRG_E!P74-DL!P74</f>
        <v>0</v>
      </c>
      <c r="Q74" s="37">
        <f>NRGSUP!Q74-TI_E!Q74+TO!Q74-NRG_E!Q74-DL!Q74</f>
        <v>0</v>
      </c>
      <c r="R74" s="37">
        <f>NRGSUP!R74-TI_E!R74+TO!R74-NRG_E!R74-DL!R74</f>
        <v>0</v>
      </c>
      <c r="S74" s="37">
        <f>NRGSUP!S74-TI_E!S74+TO!S74-NRG_E!S74-DL!S74</f>
        <v>0</v>
      </c>
      <c r="T74" s="37">
        <f>NRGSUP!T74-TI_E!T74+TO!T74-NRG_E!T74-DL!T74</f>
        <v>0</v>
      </c>
      <c r="U74" s="37">
        <f>NRGSUP!U74-TI_E!U74+TO!U74-NRG_E!U74-DL!U74</f>
        <v>0</v>
      </c>
      <c r="V74" s="37">
        <f>NRGSUP!V74-TI_E!V74+TO!V74-NRG_E!V74-DL!V74</f>
        <v>0</v>
      </c>
      <c r="W74" s="37">
        <f>NRGSUP!W74-TI_E!W74+TO!W74-NRG_E!W74-DL!W74</f>
        <v>0</v>
      </c>
      <c r="X74" s="37">
        <f>NRGSUP!X74-TI_E!X74+TO!X74-NRG_E!X74-DL!X74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NRGSUP!C75-TI_E!C75+TO!C75-NRG_E!C75-DL!C75</f>
        <v>134.37472055030094</v>
      </c>
      <c r="D75" s="37">
        <f>NRGSUP!D75-TI_E!D75+TO!D75-NRG_E!D75-DL!D75</f>
        <v>161.57927773000856</v>
      </c>
      <c r="E75" s="37">
        <f>NRGSUP!E75-TI_E!E75+TO!E75-NRG_E!E75-DL!E75</f>
        <v>200.15288048151336</v>
      </c>
      <c r="F75" s="37">
        <f>NRGSUP!F75-TI_E!F75+TO!F75-NRG_E!F75-DL!F75</f>
        <v>225.66165090283749</v>
      </c>
      <c r="G75" s="37">
        <f>NRGSUP!G75-TI_E!G75+TO!G75-NRG_E!G75-DL!G75</f>
        <v>257.69079965606193</v>
      </c>
      <c r="H75" s="37">
        <f>NRGSUP!H75-TI_E!H75+TO!H75-NRG_E!H75-DL!H75</f>
        <v>327.50550300945815</v>
      </c>
      <c r="I75" s="37">
        <f>NRGSUP!I75-TI_E!I75+TO!I75-NRG_E!I75-DL!I75</f>
        <v>330.56268271711093</v>
      </c>
      <c r="J75" s="37">
        <f>NRGSUP!J75-TI_E!J75+TO!J75-NRG_E!J75-DL!J75</f>
        <v>337.53705932932075</v>
      </c>
      <c r="K75" s="37">
        <f>NRGSUP!K75-TI_E!K75+TO!K75-NRG_E!K75-DL!K75</f>
        <v>316.49466895958727</v>
      </c>
      <c r="L75" s="37">
        <f>NRGSUP!L75-TI_E!L75+TO!L75-NRG_E!L75-DL!L75</f>
        <v>313.15081685296633</v>
      </c>
      <c r="M75" s="37">
        <f>NRGSUP!M75-TI_E!M75+TO!M75-NRG_E!M75-DL!M75</f>
        <v>337.77575236457426</v>
      </c>
      <c r="N75" s="37">
        <f>NRGSUP!N75-TI_E!N75+TO!N75-NRG_E!N75-DL!N75</f>
        <v>334.02596732588131</v>
      </c>
      <c r="O75" s="37">
        <f>NRGSUP!O75-TI_E!O75+TO!O75-NRG_E!O75-DL!O75</f>
        <v>345.10842648323296</v>
      </c>
      <c r="P75" s="37">
        <f>NRGSUP!P75-TI_E!P75+TO!P75-NRG_E!P75-DL!P75</f>
        <v>351.93938091143582</v>
      </c>
      <c r="Q75" s="37">
        <f>NRGSUP!Q75-TI_E!Q75+TO!Q75-NRG_E!Q75-DL!Q75</f>
        <v>269.99140154772135</v>
      </c>
      <c r="R75" s="37">
        <f>NRGSUP!R75-TI_E!R75+TO!R75-NRG_E!R75-DL!R75</f>
        <v>243.64660361134997</v>
      </c>
      <c r="S75" s="37">
        <f>NRGSUP!S75-TI_E!S75+TO!S75-NRG_E!S75-DL!S75</f>
        <v>211.30696474634573</v>
      </c>
      <c r="T75" s="37">
        <f>NRGSUP!T75-TI_E!T75+TO!T75-NRG_E!T75-DL!T75</f>
        <v>205.51470335339636</v>
      </c>
      <c r="U75" s="37">
        <f>NRGSUP!U75-TI_E!U75+TO!U75-NRG_E!U75-DL!U75</f>
        <v>230.21246775580391</v>
      </c>
      <c r="V75" s="37">
        <f>NRGSUP!V75-TI_E!V75+TO!V75-NRG_E!V75-DL!V75</f>
        <v>247.20550300945808</v>
      </c>
      <c r="W75" s="37">
        <f>NRGSUP!W75-TI_E!W75+TO!W75-NRG_E!W75-DL!W75</f>
        <v>225.39690455717977</v>
      </c>
      <c r="X75" s="37">
        <f>NRGSUP!X75-TI_E!X75+TO!X75-NRG_E!X75-DL!X75</f>
        <v>200.52803095442826</v>
      </c>
    </row>
    <row r="76" spans="1:24" ht="11.25" customHeight="1" x14ac:dyDescent="0.2">
      <c r="A76" s="38" t="s">
        <v>139</v>
      </c>
      <c r="B76" s="39" t="s">
        <v>140</v>
      </c>
      <c r="C76" s="40">
        <f>NRGSUP!C76-TI_E!C76+TO!C76-NRG_E!C76-DL!C76</f>
        <v>3299.4840928632843</v>
      </c>
      <c r="D76" s="40">
        <f>NRGSUP!D76-TI_E!D76+TO!D76-NRG_E!D76-DL!D76</f>
        <v>3433.9638865004299</v>
      </c>
      <c r="E76" s="40">
        <f>NRGSUP!E76-TI_E!E76+TO!E76-NRG_E!E76-DL!E76</f>
        <v>3566.0361134995692</v>
      </c>
      <c r="F76" s="40">
        <f>NRGSUP!F76-TI_E!F76+TO!F76-NRG_E!F76-DL!F76</f>
        <v>3711.4359415305239</v>
      </c>
      <c r="G76" s="40">
        <f>NRGSUP!G76-TI_E!G76+TO!G76-NRG_E!G76-DL!G76</f>
        <v>3840.8024935511594</v>
      </c>
      <c r="H76" s="40">
        <f>NRGSUP!H76-TI_E!H76+TO!H76-NRG_E!H76-DL!H76</f>
        <v>3982.8641444539971</v>
      </c>
      <c r="I76" s="40">
        <f>NRGSUP!I76-TI_E!I76+TO!I76-NRG_E!I76-DL!I76</f>
        <v>4106.9371453138428</v>
      </c>
      <c r="J76" s="40">
        <f>NRGSUP!J76-TI_E!J76+TO!J76-NRG_E!J76-DL!J76</f>
        <v>4215.2796216681008</v>
      </c>
      <c r="K76" s="40">
        <f>NRGSUP!K76-TI_E!K76+TO!K76-NRG_E!K76-DL!K76</f>
        <v>4157.4106620808252</v>
      </c>
      <c r="L76" s="40">
        <f>NRGSUP!L76-TI_E!L76+TO!L76-NRG_E!L76-DL!L76</f>
        <v>4114.8082545141879</v>
      </c>
      <c r="M76" s="40">
        <f>NRGSUP!M76-TI_E!M76+TO!M76-NRG_E!M76-DL!M76</f>
        <v>4289.5307824591555</v>
      </c>
      <c r="N76" s="40">
        <f>NRGSUP!N76-TI_E!N76+TO!N76-NRG_E!N76-DL!N76</f>
        <v>4158.5170249355124</v>
      </c>
      <c r="O76" s="40">
        <f>NRGSUP!O76-TI_E!O76+TO!O76-NRG_E!O76-DL!O76</f>
        <v>3976.2772141014625</v>
      </c>
      <c r="P76" s="40">
        <f>NRGSUP!P76-TI_E!P76+TO!P76-NRG_E!P76-DL!P76</f>
        <v>3891.4006878761802</v>
      </c>
      <c r="Q76" s="40">
        <f>NRGSUP!Q76-TI_E!Q76+TO!Q76-NRG_E!Q76-DL!Q76</f>
        <v>3886.2417884780757</v>
      </c>
      <c r="R76" s="40">
        <f>NRGSUP!R76-TI_E!R76+TO!R76-NRG_E!R76-DL!R76</f>
        <v>3939.3299226139275</v>
      </c>
      <c r="S76" s="40">
        <f>NRGSUP!S76-TI_E!S76+TO!S76-NRG_E!S76-DL!S76</f>
        <v>3988.7409286328457</v>
      </c>
      <c r="T76" s="40">
        <f>NRGSUP!T76-TI_E!T76+TO!T76-NRG_E!T76-DL!T76</f>
        <v>4010.4075666380058</v>
      </c>
      <c r="U76" s="40">
        <f>NRGSUP!U76-TI_E!U76+TO!U76-NRG_E!U76-DL!U76</f>
        <v>4123.7269131556304</v>
      </c>
      <c r="V76" s="40">
        <f>NRGSUP!V76-TI_E!V76+TO!V76-NRG_E!V76-DL!V76</f>
        <v>4116.8624247635416</v>
      </c>
      <c r="W76" s="40">
        <f>NRGSUP!W76-TI_E!W76+TO!W76-NRG_E!W76-DL!W76</f>
        <v>3982.8629406706818</v>
      </c>
      <c r="X76" s="40">
        <f>NRGSUP!X76-TI_E!X76+TO!X76-NRG_E!X76-DL!X76</f>
        <v>4075.1670679277731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174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2421.6560619088564</v>
      </c>
      <c r="D2" s="31">
        <f t="shared" si="0"/>
        <v>2258.3690455717965</v>
      </c>
      <c r="E2" s="31">
        <f t="shared" si="0"/>
        <v>2231.2793637145314</v>
      </c>
      <c r="F2" s="31">
        <f t="shared" si="0"/>
        <v>2349.4482373172832</v>
      </c>
      <c r="G2" s="31">
        <f t="shared" si="0"/>
        <v>2564.7153052450553</v>
      </c>
      <c r="H2" s="31">
        <f t="shared" si="0"/>
        <v>2586.7750644883918</v>
      </c>
      <c r="I2" s="31">
        <f t="shared" si="0"/>
        <v>2075.5656921754085</v>
      </c>
      <c r="J2" s="31">
        <f t="shared" si="0"/>
        <v>2336.3177128116931</v>
      </c>
      <c r="K2" s="31">
        <f t="shared" si="0"/>
        <v>1990.5202063628549</v>
      </c>
      <c r="L2" s="31">
        <f t="shared" si="0"/>
        <v>1550.853740326741</v>
      </c>
      <c r="M2" s="31">
        <f t="shared" si="0"/>
        <v>1727.5819432502153</v>
      </c>
      <c r="N2" s="31">
        <f t="shared" si="0"/>
        <v>1755.0884780739464</v>
      </c>
      <c r="O2" s="31">
        <f t="shared" si="0"/>
        <v>1317.887102321582</v>
      </c>
      <c r="P2" s="31">
        <f t="shared" si="0"/>
        <v>1358.0334479793635</v>
      </c>
      <c r="Q2" s="31">
        <f t="shared" si="0"/>
        <v>1436.862166809974</v>
      </c>
      <c r="R2" s="31">
        <f t="shared" si="0"/>
        <v>1335.1079965606189</v>
      </c>
      <c r="S2" s="31">
        <f t="shared" si="0"/>
        <v>1160.739724849527</v>
      </c>
      <c r="T2" s="31">
        <f t="shared" si="0"/>
        <v>1203.9153052450561</v>
      </c>
      <c r="U2" s="31">
        <f t="shared" si="0"/>
        <v>720.69759243336193</v>
      </c>
      <c r="V2" s="31">
        <f t="shared" si="0"/>
        <v>1154.9271711092001</v>
      </c>
      <c r="W2" s="31">
        <f t="shared" si="0"/>
        <v>1184.3360275150474</v>
      </c>
      <c r="X2" s="31">
        <f t="shared" ref="X2" si="1">SUM(X3,X17,X22,X25,X26,X51,X52,X71,X74,X75,X76)</f>
        <v>1257.461822871883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TI_NRG_FC_IND_NE!C5+FC_TRA_NE!C5+FC_OTH_NE!C5</f>
        <v>0</v>
      </c>
      <c r="D5" s="10">
        <f>TI_NRG_FC_IND_NE!D5+FC_TRA_NE!D5+FC_OTH_NE!D5</f>
        <v>0</v>
      </c>
      <c r="E5" s="10">
        <f>TI_NRG_FC_IND_NE!E5+FC_TRA_NE!E5+FC_OTH_NE!E5</f>
        <v>0</v>
      </c>
      <c r="F5" s="10">
        <f>TI_NRG_FC_IND_NE!F5+FC_TRA_NE!F5+FC_OTH_NE!F5</f>
        <v>0</v>
      </c>
      <c r="G5" s="10">
        <f>TI_NRG_FC_IND_NE!G5+FC_TRA_NE!G5+FC_OTH_NE!G5</f>
        <v>0</v>
      </c>
      <c r="H5" s="10">
        <f>TI_NRG_FC_IND_NE!H5+FC_TRA_NE!H5+FC_OTH_NE!H5</f>
        <v>0</v>
      </c>
      <c r="I5" s="10">
        <f>TI_NRG_FC_IND_NE!I5+FC_TRA_NE!I5+FC_OTH_NE!I5</f>
        <v>0</v>
      </c>
      <c r="J5" s="10">
        <f>TI_NRG_FC_IND_NE!J5+FC_TRA_NE!J5+FC_OTH_NE!J5</f>
        <v>0</v>
      </c>
      <c r="K5" s="10">
        <f>TI_NRG_FC_IND_NE!K5+FC_TRA_NE!K5+FC_OTH_NE!K5</f>
        <v>0</v>
      </c>
      <c r="L5" s="10">
        <f>TI_NRG_FC_IND_NE!L5+FC_TRA_NE!L5+FC_OTH_NE!L5</f>
        <v>0</v>
      </c>
      <c r="M5" s="10">
        <f>TI_NRG_FC_IND_NE!M5+FC_TRA_NE!M5+FC_OTH_NE!M5</f>
        <v>0</v>
      </c>
      <c r="N5" s="10">
        <f>TI_NRG_FC_IND_NE!N5+FC_TRA_NE!N5+FC_OTH_NE!N5</f>
        <v>0</v>
      </c>
      <c r="O5" s="10">
        <f>TI_NRG_FC_IND_NE!O5+FC_TRA_NE!O5+FC_OTH_NE!O5</f>
        <v>0</v>
      </c>
      <c r="P5" s="10">
        <f>TI_NRG_FC_IND_NE!P5+FC_TRA_NE!P5+FC_OTH_NE!P5</f>
        <v>0</v>
      </c>
      <c r="Q5" s="10">
        <f>TI_NRG_FC_IND_NE!Q5+FC_TRA_NE!Q5+FC_OTH_NE!Q5</f>
        <v>0</v>
      </c>
      <c r="R5" s="10">
        <f>TI_NRG_FC_IND_NE!R5+FC_TRA_NE!R5+FC_OTH_NE!R5</f>
        <v>0</v>
      </c>
      <c r="S5" s="10">
        <f>TI_NRG_FC_IND_NE!S5+FC_TRA_NE!S5+FC_OTH_NE!S5</f>
        <v>0</v>
      </c>
      <c r="T5" s="10">
        <f>TI_NRG_FC_IND_NE!T5+FC_TRA_NE!T5+FC_OTH_NE!T5</f>
        <v>0</v>
      </c>
      <c r="U5" s="10">
        <f>TI_NRG_FC_IND_NE!U5+FC_TRA_NE!U5+FC_OTH_NE!U5</f>
        <v>0</v>
      </c>
      <c r="V5" s="10">
        <f>TI_NRG_FC_IND_NE!V5+FC_TRA_NE!V5+FC_OTH_NE!V5</f>
        <v>0</v>
      </c>
      <c r="W5" s="10">
        <f>TI_NRG_FC_IND_NE!W5+FC_TRA_NE!W5+FC_OTH_NE!W5</f>
        <v>0</v>
      </c>
      <c r="X5" s="10">
        <f>TI_NRG_FC_IND_NE!X5+FC_TRA_NE!X5+FC_OTH_NE!X5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TI_NRG_FC_IND_NE!C6+FC_TRA_NE!C6+FC_OTH_NE!C6</f>
        <v>0</v>
      </c>
      <c r="D6" s="10">
        <f>TI_NRG_FC_IND_NE!D6+FC_TRA_NE!D6+FC_OTH_NE!D6</f>
        <v>0</v>
      </c>
      <c r="E6" s="10">
        <f>TI_NRG_FC_IND_NE!E6+FC_TRA_NE!E6+FC_OTH_NE!E6</f>
        <v>0</v>
      </c>
      <c r="F6" s="10">
        <f>TI_NRG_FC_IND_NE!F6+FC_TRA_NE!F6+FC_OTH_NE!F6</f>
        <v>0</v>
      </c>
      <c r="G6" s="10">
        <f>TI_NRG_FC_IND_NE!G6+FC_TRA_NE!G6+FC_OTH_NE!G6</f>
        <v>0</v>
      </c>
      <c r="H6" s="10">
        <f>TI_NRG_FC_IND_NE!H6+FC_TRA_NE!H6+FC_OTH_NE!H6</f>
        <v>0</v>
      </c>
      <c r="I6" s="10">
        <f>TI_NRG_FC_IND_NE!I6+FC_TRA_NE!I6+FC_OTH_NE!I6</f>
        <v>0</v>
      </c>
      <c r="J6" s="10">
        <f>TI_NRG_FC_IND_NE!J6+FC_TRA_NE!J6+FC_OTH_NE!J6</f>
        <v>0</v>
      </c>
      <c r="K6" s="10">
        <f>TI_NRG_FC_IND_NE!K6+FC_TRA_NE!K6+FC_OTH_NE!K6</f>
        <v>0</v>
      </c>
      <c r="L6" s="10">
        <f>TI_NRG_FC_IND_NE!L6+FC_TRA_NE!L6+FC_OTH_NE!L6</f>
        <v>0</v>
      </c>
      <c r="M6" s="10">
        <f>TI_NRG_FC_IND_NE!M6+FC_TRA_NE!M6+FC_OTH_NE!M6</f>
        <v>0</v>
      </c>
      <c r="N6" s="10">
        <f>TI_NRG_FC_IND_NE!N6+FC_TRA_NE!N6+FC_OTH_NE!N6</f>
        <v>0</v>
      </c>
      <c r="O6" s="10">
        <f>TI_NRG_FC_IND_NE!O6+FC_TRA_NE!O6+FC_OTH_NE!O6</f>
        <v>0</v>
      </c>
      <c r="P6" s="10">
        <f>TI_NRG_FC_IND_NE!P6+FC_TRA_NE!P6+FC_OTH_NE!P6</f>
        <v>0</v>
      </c>
      <c r="Q6" s="10">
        <f>TI_NRG_FC_IND_NE!Q6+FC_TRA_NE!Q6+FC_OTH_NE!Q6</f>
        <v>0</v>
      </c>
      <c r="R6" s="10">
        <f>TI_NRG_FC_IND_NE!R6+FC_TRA_NE!R6+FC_OTH_NE!R6</f>
        <v>0</v>
      </c>
      <c r="S6" s="10">
        <f>TI_NRG_FC_IND_NE!S6+FC_TRA_NE!S6+FC_OTH_NE!S6</f>
        <v>0</v>
      </c>
      <c r="T6" s="10">
        <f>TI_NRG_FC_IND_NE!T6+FC_TRA_NE!T6+FC_OTH_NE!T6</f>
        <v>0</v>
      </c>
      <c r="U6" s="10">
        <f>TI_NRG_FC_IND_NE!U6+FC_TRA_NE!U6+FC_OTH_NE!U6</f>
        <v>0</v>
      </c>
      <c r="V6" s="10">
        <f>TI_NRG_FC_IND_NE!V6+FC_TRA_NE!V6+FC_OTH_NE!V6</f>
        <v>0</v>
      </c>
      <c r="W6" s="10">
        <f>TI_NRG_FC_IND_NE!W6+FC_TRA_NE!W6+FC_OTH_NE!W6</f>
        <v>0</v>
      </c>
      <c r="X6" s="10">
        <f>TI_NRG_FC_IND_NE!X6+FC_TRA_NE!X6+FC_OTH_NE!X6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TI_NRG_FC_IND_NE!C7+FC_TRA_NE!C7+FC_OTH_NE!C7</f>
        <v>0</v>
      </c>
      <c r="D7" s="10">
        <f>TI_NRG_FC_IND_NE!D7+FC_TRA_NE!D7+FC_OTH_NE!D7</f>
        <v>0</v>
      </c>
      <c r="E7" s="10">
        <f>TI_NRG_FC_IND_NE!E7+FC_TRA_NE!E7+FC_OTH_NE!E7</f>
        <v>0</v>
      </c>
      <c r="F7" s="10">
        <f>TI_NRG_FC_IND_NE!F7+FC_TRA_NE!F7+FC_OTH_NE!F7</f>
        <v>0</v>
      </c>
      <c r="G7" s="10">
        <f>TI_NRG_FC_IND_NE!G7+FC_TRA_NE!G7+FC_OTH_NE!G7</f>
        <v>0</v>
      </c>
      <c r="H7" s="10">
        <f>TI_NRG_FC_IND_NE!H7+FC_TRA_NE!H7+FC_OTH_NE!H7</f>
        <v>0</v>
      </c>
      <c r="I7" s="10">
        <f>TI_NRG_FC_IND_NE!I7+FC_TRA_NE!I7+FC_OTH_NE!I7</f>
        <v>0</v>
      </c>
      <c r="J7" s="10">
        <f>TI_NRG_FC_IND_NE!J7+FC_TRA_NE!J7+FC_OTH_NE!J7</f>
        <v>0</v>
      </c>
      <c r="K7" s="10">
        <f>TI_NRG_FC_IND_NE!K7+FC_TRA_NE!K7+FC_OTH_NE!K7</f>
        <v>0</v>
      </c>
      <c r="L7" s="10">
        <f>TI_NRG_FC_IND_NE!L7+FC_TRA_NE!L7+FC_OTH_NE!L7</f>
        <v>0</v>
      </c>
      <c r="M7" s="10">
        <f>TI_NRG_FC_IND_NE!M7+FC_TRA_NE!M7+FC_OTH_NE!M7</f>
        <v>0</v>
      </c>
      <c r="N7" s="10">
        <f>TI_NRG_FC_IND_NE!N7+FC_TRA_NE!N7+FC_OTH_NE!N7</f>
        <v>0</v>
      </c>
      <c r="O7" s="10">
        <f>TI_NRG_FC_IND_NE!O7+FC_TRA_NE!O7+FC_OTH_NE!O7</f>
        <v>0</v>
      </c>
      <c r="P7" s="10">
        <f>TI_NRG_FC_IND_NE!P7+FC_TRA_NE!P7+FC_OTH_NE!P7</f>
        <v>0</v>
      </c>
      <c r="Q7" s="10">
        <f>TI_NRG_FC_IND_NE!Q7+FC_TRA_NE!Q7+FC_OTH_NE!Q7</f>
        <v>0</v>
      </c>
      <c r="R7" s="10">
        <f>TI_NRG_FC_IND_NE!R7+FC_TRA_NE!R7+FC_OTH_NE!R7</f>
        <v>0</v>
      </c>
      <c r="S7" s="10">
        <f>TI_NRG_FC_IND_NE!S7+FC_TRA_NE!S7+FC_OTH_NE!S7</f>
        <v>0</v>
      </c>
      <c r="T7" s="10">
        <f>TI_NRG_FC_IND_NE!T7+FC_TRA_NE!T7+FC_OTH_NE!T7</f>
        <v>0</v>
      </c>
      <c r="U7" s="10">
        <f>TI_NRG_FC_IND_NE!U7+FC_TRA_NE!U7+FC_OTH_NE!U7</f>
        <v>0</v>
      </c>
      <c r="V7" s="10">
        <f>TI_NRG_FC_IND_NE!V7+FC_TRA_NE!V7+FC_OTH_NE!V7</f>
        <v>0</v>
      </c>
      <c r="W7" s="10">
        <f>TI_NRG_FC_IND_NE!W7+FC_TRA_NE!W7+FC_OTH_NE!W7</f>
        <v>0</v>
      </c>
      <c r="X7" s="10">
        <f>TI_NRG_FC_IND_NE!X7+FC_TRA_NE!X7+FC_OTH_NE!X7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TI_NRG_FC_IND_NE!C9+FC_TRA_NE!C9+FC_OTH_NE!C9</f>
        <v>0</v>
      </c>
      <c r="D9" s="10">
        <f>TI_NRG_FC_IND_NE!D9+FC_TRA_NE!D9+FC_OTH_NE!D9</f>
        <v>0</v>
      </c>
      <c r="E9" s="10">
        <f>TI_NRG_FC_IND_NE!E9+FC_TRA_NE!E9+FC_OTH_NE!E9</f>
        <v>0</v>
      </c>
      <c r="F9" s="10">
        <f>TI_NRG_FC_IND_NE!F9+FC_TRA_NE!F9+FC_OTH_NE!F9</f>
        <v>0</v>
      </c>
      <c r="G9" s="10">
        <f>TI_NRG_FC_IND_NE!G9+FC_TRA_NE!G9+FC_OTH_NE!G9</f>
        <v>0</v>
      </c>
      <c r="H9" s="10">
        <f>TI_NRG_FC_IND_NE!H9+FC_TRA_NE!H9+FC_OTH_NE!H9</f>
        <v>0</v>
      </c>
      <c r="I9" s="10">
        <f>TI_NRG_FC_IND_NE!I9+FC_TRA_NE!I9+FC_OTH_NE!I9</f>
        <v>0</v>
      </c>
      <c r="J9" s="10">
        <f>TI_NRG_FC_IND_NE!J9+FC_TRA_NE!J9+FC_OTH_NE!J9</f>
        <v>0</v>
      </c>
      <c r="K9" s="10">
        <f>TI_NRG_FC_IND_NE!K9+FC_TRA_NE!K9+FC_OTH_NE!K9</f>
        <v>0</v>
      </c>
      <c r="L9" s="10">
        <f>TI_NRG_FC_IND_NE!L9+FC_TRA_NE!L9+FC_OTH_NE!L9</f>
        <v>0</v>
      </c>
      <c r="M9" s="10">
        <f>TI_NRG_FC_IND_NE!M9+FC_TRA_NE!M9+FC_OTH_NE!M9</f>
        <v>0</v>
      </c>
      <c r="N9" s="10">
        <f>TI_NRG_FC_IND_NE!N9+FC_TRA_NE!N9+FC_OTH_NE!N9</f>
        <v>0</v>
      </c>
      <c r="O9" s="10">
        <f>TI_NRG_FC_IND_NE!O9+FC_TRA_NE!O9+FC_OTH_NE!O9</f>
        <v>0</v>
      </c>
      <c r="P9" s="10">
        <f>TI_NRG_FC_IND_NE!P9+FC_TRA_NE!P9+FC_OTH_NE!P9</f>
        <v>0</v>
      </c>
      <c r="Q9" s="10">
        <f>TI_NRG_FC_IND_NE!Q9+FC_TRA_NE!Q9+FC_OTH_NE!Q9</f>
        <v>0</v>
      </c>
      <c r="R9" s="10">
        <f>TI_NRG_FC_IND_NE!R9+FC_TRA_NE!R9+FC_OTH_NE!R9</f>
        <v>0</v>
      </c>
      <c r="S9" s="10">
        <f>TI_NRG_FC_IND_NE!S9+FC_TRA_NE!S9+FC_OTH_NE!S9</f>
        <v>0</v>
      </c>
      <c r="T9" s="10">
        <f>TI_NRG_FC_IND_NE!T9+FC_TRA_NE!T9+FC_OTH_NE!T9</f>
        <v>0</v>
      </c>
      <c r="U9" s="10">
        <f>TI_NRG_FC_IND_NE!U9+FC_TRA_NE!U9+FC_OTH_NE!U9</f>
        <v>0</v>
      </c>
      <c r="V9" s="10">
        <f>TI_NRG_FC_IND_NE!V9+FC_TRA_NE!V9+FC_OTH_NE!V9</f>
        <v>0</v>
      </c>
      <c r="W9" s="10">
        <f>TI_NRG_FC_IND_NE!W9+FC_TRA_NE!W9+FC_OTH_NE!W9</f>
        <v>0</v>
      </c>
      <c r="X9" s="10">
        <f>TI_NRG_FC_IND_NE!X9+FC_TRA_NE!X9+FC_OTH_NE!X9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TI_NRG_FC_IND_NE!C10+FC_TRA_NE!C10+FC_OTH_NE!C10</f>
        <v>0</v>
      </c>
      <c r="D10" s="10">
        <f>TI_NRG_FC_IND_NE!D10+FC_TRA_NE!D10+FC_OTH_NE!D10</f>
        <v>0</v>
      </c>
      <c r="E10" s="10">
        <f>TI_NRG_FC_IND_NE!E10+FC_TRA_NE!E10+FC_OTH_NE!E10</f>
        <v>0</v>
      </c>
      <c r="F10" s="10">
        <f>TI_NRG_FC_IND_NE!F10+FC_TRA_NE!F10+FC_OTH_NE!F10</f>
        <v>0</v>
      </c>
      <c r="G10" s="10">
        <f>TI_NRG_FC_IND_NE!G10+FC_TRA_NE!G10+FC_OTH_NE!G10</f>
        <v>0</v>
      </c>
      <c r="H10" s="10">
        <f>TI_NRG_FC_IND_NE!H10+FC_TRA_NE!H10+FC_OTH_NE!H10</f>
        <v>0</v>
      </c>
      <c r="I10" s="10">
        <f>TI_NRG_FC_IND_NE!I10+FC_TRA_NE!I10+FC_OTH_NE!I10</f>
        <v>0</v>
      </c>
      <c r="J10" s="10">
        <f>TI_NRG_FC_IND_NE!J10+FC_TRA_NE!J10+FC_OTH_NE!J10</f>
        <v>0</v>
      </c>
      <c r="K10" s="10">
        <f>TI_NRG_FC_IND_NE!K10+FC_TRA_NE!K10+FC_OTH_NE!K10</f>
        <v>0</v>
      </c>
      <c r="L10" s="10">
        <f>TI_NRG_FC_IND_NE!L10+FC_TRA_NE!L10+FC_OTH_NE!L10</f>
        <v>0</v>
      </c>
      <c r="M10" s="10">
        <f>TI_NRG_FC_IND_NE!M10+FC_TRA_NE!M10+FC_OTH_NE!M10</f>
        <v>0</v>
      </c>
      <c r="N10" s="10">
        <f>TI_NRG_FC_IND_NE!N10+FC_TRA_NE!N10+FC_OTH_NE!N10</f>
        <v>0</v>
      </c>
      <c r="O10" s="10">
        <f>TI_NRG_FC_IND_NE!O10+FC_TRA_NE!O10+FC_OTH_NE!O10</f>
        <v>0</v>
      </c>
      <c r="P10" s="10">
        <f>TI_NRG_FC_IND_NE!P10+FC_TRA_NE!P10+FC_OTH_NE!P10</f>
        <v>0</v>
      </c>
      <c r="Q10" s="10">
        <f>TI_NRG_FC_IND_NE!Q10+FC_TRA_NE!Q10+FC_OTH_NE!Q10</f>
        <v>0</v>
      </c>
      <c r="R10" s="10">
        <f>TI_NRG_FC_IND_NE!R10+FC_TRA_NE!R10+FC_OTH_NE!R10</f>
        <v>0</v>
      </c>
      <c r="S10" s="10">
        <f>TI_NRG_FC_IND_NE!S10+FC_TRA_NE!S10+FC_OTH_NE!S10</f>
        <v>0</v>
      </c>
      <c r="T10" s="10">
        <f>TI_NRG_FC_IND_NE!T10+FC_TRA_NE!T10+FC_OTH_NE!T10</f>
        <v>0</v>
      </c>
      <c r="U10" s="10">
        <f>TI_NRG_FC_IND_NE!U10+FC_TRA_NE!U10+FC_OTH_NE!U10</f>
        <v>0</v>
      </c>
      <c r="V10" s="10">
        <f>TI_NRG_FC_IND_NE!V10+FC_TRA_NE!V10+FC_OTH_NE!V10</f>
        <v>0</v>
      </c>
      <c r="W10" s="10">
        <f>TI_NRG_FC_IND_NE!W10+FC_TRA_NE!W10+FC_OTH_NE!W10</f>
        <v>0</v>
      </c>
      <c r="X10" s="10">
        <f>TI_NRG_FC_IND_NE!X10+FC_TRA_NE!X10+FC_OTH_NE!X10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TI_NRG_FC_IND_NE!C12+FC_TRA_NE!C12+FC_OTH_NE!C12</f>
        <v>0</v>
      </c>
      <c r="D12" s="10">
        <f>TI_NRG_FC_IND_NE!D12+FC_TRA_NE!D12+FC_OTH_NE!D12</f>
        <v>0</v>
      </c>
      <c r="E12" s="10">
        <f>TI_NRG_FC_IND_NE!E12+FC_TRA_NE!E12+FC_OTH_NE!E12</f>
        <v>0</v>
      </c>
      <c r="F12" s="10">
        <f>TI_NRG_FC_IND_NE!F12+FC_TRA_NE!F12+FC_OTH_NE!F12</f>
        <v>0</v>
      </c>
      <c r="G12" s="10">
        <f>TI_NRG_FC_IND_NE!G12+FC_TRA_NE!G12+FC_OTH_NE!G12</f>
        <v>0</v>
      </c>
      <c r="H12" s="10">
        <f>TI_NRG_FC_IND_NE!H12+FC_TRA_NE!H12+FC_OTH_NE!H12</f>
        <v>0</v>
      </c>
      <c r="I12" s="10">
        <f>TI_NRG_FC_IND_NE!I12+FC_TRA_NE!I12+FC_OTH_NE!I12</f>
        <v>0</v>
      </c>
      <c r="J12" s="10">
        <f>TI_NRG_FC_IND_NE!J12+FC_TRA_NE!J12+FC_OTH_NE!J12</f>
        <v>0</v>
      </c>
      <c r="K12" s="10">
        <f>TI_NRG_FC_IND_NE!K12+FC_TRA_NE!K12+FC_OTH_NE!K12</f>
        <v>0</v>
      </c>
      <c r="L12" s="10">
        <f>TI_NRG_FC_IND_NE!L12+FC_TRA_NE!L12+FC_OTH_NE!L12</f>
        <v>0</v>
      </c>
      <c r="M12" s="10">
        <f>TI_NRG_FC_IND_NE!M12+FC_TRA_NE!M12+FC_OTH_NE!M12</f>
        <v>0</v>
      </c>
      <c r="N12" s="10">
        <f>TI_NRG_FC_IND_NE!N12+FC_TRA_NE!N12+FC_OTH_NE!N12</f>
        <v>0</v>
      </c>
      <c r="O12" s="10">
        <f>TI_NRG_FC_IND_NE!O12+FC_TRA_NE!O12+FC_OTH_NE!O12</f>
        <v>0</v>
      </c>
      <c r="P12" s="10">
        <f>TI_NRG_FC_IND_NE!P12+FC_TRA_NE!P12+FC_OTH_NE!P12</f>
        <v>0</v>
      </c>
      <c r="Q12" s="10">
        <f>TI_NRG_FC_IND_NE!Q12+FC_TRA_NE!Q12+FC_OTH_NE!Q12</f>
        <v>0</v>
      </c>
      <c r="R12" s="10">
        <f>TI_NRG_FC_IND_NE!R12+FC_TRA_NE!R12+FC_OTH_NE!R12</f>
        <v>0</v>
      </c>
      <c r="S12" s="10">
        <f>TI_NRG_FC_IND_NE!S12+FC_TRA_NE!S12+FC_OTH_NE!S12</f>
        <v>0</v>
      </c>
      <c r="T12" s="10">
        <f>TI_NRG_FC_IND_NE!T12+FC_TRA_NE!T12+FC_OTH_NE!T12</f>
        <v>0</v>
      </c>
      <c r="U12" s="10">
        <f>TI_NRG_FC_IND_NE!U12+FC_TRA_NE!U12+FC_OTH_NE!U12</f>
        <v>0</v>
      </c>
      <c r="V12" s="10">
        <f>TI_NRG_FC_IND_NE!V12+FC_TRA_NE!V12+FC_OTH_NE!V12</f>
        <v>0</v>
      </c>
      <c r="W12" s="10">
        <f>TI_NRG_FC_IND_NE!W12+FC_TRA_NE!W12+FC_OTH_NE!W12</f>
        <v>0</v>
      </c>
      <c r="X12" s="10">
        <f>TI_NRG_FC_IND_NE!X12+FC_TRA_NE!X12+FC_OTH_NE!X12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TI_NRG_FC_IND_NE!C13+FC_TRA_NE!C13+FC_OTH_NE!C13</f>
        <v>0</v>
      </c>
      <c r="D13" s="10">
        <f>TI_NRG_FC_IND_NE!D13+FC_TRA_NE!D13+FC_OTH_NE!D13</f>
        <v>0</v>
      </c>
      <c r="E13" s="10">
        <f>TI_NRG_FC_IND_NE!E13+FC_TRA_NE!E13+FC_OTH_NE!E13</f>
        <v>0</v>
      </c>
      <c r="F13" s="10">
        <f>TI_NRG_FC_IND_NE!F13+FC_TRA_NE!F13+FC_OTH_NE!F13</f>
        <v>0</v>
      </c>
      <c r="G13" s="10">
        <f>TI_NRG_FC_IND_NE!G13+FC_TRA_NE!G13+FC_OTH_NE!G13</f>
        <v>0</v>
      </c>
      <c r="H13" s="10">
        <f>TI_NRG_FC_IND_NE!H13+FC_TRA_NE!H13+FC_OTH_NE!H13</f>
        <v>0</v>
      </c>
      <c r="I13" s="10">
        <f>TI_NRG_FC_IND_NE!I13+FC_TRA_NE!I13+FC_OTH_NE!I13</f>
        <v>0</v>
      </c>
      <c r="J13" s="10">
        <f>TI_NRG_FC_IND_NE!J13+FC_TRA_NE!J13+FC_OTH_NE!J13</f>
        <v>0</v>
      </c>
      <c r="K13" s="10">
        <f>TI_NRG_FC_IND_NE!K13+FC_TRA_NE!K13+FC_OTH_NE!K13</f>
        <v>0</v>
      </c>
      <c r="L13" s="10">
        <f>TI_NRG_FC_IND_NE!L13+FC_TRA_NE!L13+FC_OTH_NE!L13</f>
        <v>0</v>
      </c>
      <c r="M13" s="10">
        <f>TI_NRG_FC_IND_NE!M13+FC_TRA_NE!M13+FC_OTH_NE!M13</f>
        <v>0</v>
      </c>
      <c r="N13" s="10">
        <f>TI_NRG_FC_IND_NE!N13+FC_TRA_NE!N13+FC_OTH_NE!N13</f>
        <v>0</v>
      </c>
      <c r="O13" s="10">
        <f>TI_NRG_FC_IND_NE!O13+FC_TRA_NE!O13+FC_OTH_NE!O13</f>
        <v>0</v>
      </c>
      <c r="P13" s="10">
        <f>TI_NRG_FC_IND_NE!P13+FC_TRA_NE!P13+FC_OTH_NE!P13</f>
        <v>0</v>
      </c>
      <c r="Q13" s="10">
        <f>TI_NRG_FC_IND_NE!Q13+FC_TRA_NE!Q13+FC_OTH_NE!Q13</f>
        <v>0</v>
      </c>
      <c r="R13" s="10">
        <f>TI_NRG_FC_IND_NE!R13+FC_TRA_NE!R13+FC_OTH_NE!R13</f>
        <v>0</v>
      </c>
      <c r="S13" s="10">
        <f>TI_NRG_FC_IND_NE!S13+FC_TRA_NE!S13+FC_OTH_NE!S13</f>
        <v>0</v>
      </c>
      <c r="T13" s="10">
        <f>TI_NRG_FC_IND_NE!T13+FC_TRA_NE!T13+FC_OTH_NE!T13</f>
        <v>0</v>
      </c>
      <c r="U13" s="10">
        <f>TI_NRG_FC_IND_NE!U13+FC_TRA_NE!U13+FC_OTH_NE!U13</f>
        <v>0</v>
      </c>
      <c r="V13" s="10">
        <f>TI_NRG_FC_IND_NE!V13+FC_TRA_NE!V13+FC_OTH_NE!V13</f>
        <v>0</v>
      </c>
      <c r="W13" s="10">
        <f>TI_NRG_FC_IND_NE!W13+FC_TRA_NE!W13+FC_OTH_NE!W13</f>
        <v>0</v>
      </c>
      <c r="X13" s="10">
        <f>TI_NRG_FC_IND_NE!X13+FC_TRA_NE!X13+FC_OTH_NE!X13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TI_NRG_FC_IND_NE!C14+FC_TRA_NE!C14+FC_OTH_NE!C14</f>
        <v>0</v>
      </c>
      <c r="D14" s="10">
        <f>TI_NRG_FC_IND_NE!D14+FC_TRA_NE!D14+FC_OTH_NE!D14</f>
        <v>0</v>
      </c>
      <c r="E14" s="10">
        <f>TI_NRG_FC_IND_NE!E14+FC_TRA_NE!E14+FC_OTH_NE!E14</f>
        <v>0</v>
      </c>
      <c r="F14" s="10">
        <f>TI_NRG_FC_IND_NE!F14+FC_TRA_NE!F14+FC_OTH_NE!F14</f>
        <v>0</v>
      </c>
      <c r="G14" s="10">
        <f>TI_NRG_FC_IND_NE!G14+FC_TRA_NE!G14+FC_OTH_NE!G14</f>
        <v>0</v>
      </c>
      <c r="H14" s="10">
        <f>TI_NRG_FC_IND_NE!H14+FC_TRA_NE!H14+FC_OTH_NE!H14</f>
        <v>0</v>
      </c>
      <c r="I14" s="10">
        <f>TI_NRG_FC_IND_NE!I14+FC_TRA_NE!I14+FC_OTH_NE!I14</f>
        <v>0</v>
      </c>
      <c r="J14" s="10">
        <f>TI_NRG_FC_IND_NE!J14+FC_TRA_NE!J14+FC_OTH_NE!J14</f>
        <v>0</v>
      </c>
      <c r="K14" s="10">
        <f>TI_NRG_FC_IND_NE!K14+FC_TRA_NE!K14+FC_OTH_NE!K14</f>
        <v>0</v>
      </c>
      <c r="L14" s="10">
        <f>TI_NRG_FC_IND_NE!L14+FC_TRA_NE!L14+FC_OTH_NE!L14</f>
        <v>0</v>
      </c>
      <c r="M14" s="10">
        <f>TI_NRG_FC_IND_NE!M14+FC_TRA_NE!M14+FC_OTH_NE!M14</f>
        <v>0</v>
      </c>
      <c r="N14" s="10">
        <f>TI_NRG_FC_IND_NE!N14+FC_TRA_NE!N14+FC_OTH_NE!N14</f>
        <v>0</v>
      </c>
      <c r="O14" s="10">
        <f>TI_NRG_FC_IND_NE!O14+FC_TRA_NE!O14+FC_OTH_NE!O14</f>
        <v>0</v>
      </c>
      <c r="P14" s="10">
        <f>TI_NRG_FC_IND_NE!P14+FC_TRA_NE!P14+FC_OTH_NE!P14</f>
        <v>0</v>
      </c>
      <c r="Q14" s="10">
        <f>TI_NRG_FC_IND_NE!Q14+FC_TRA_NE!Q14+FC_OTH_NE!Q14</f>
        <v>0</v>
      </c>
      <c r="R14" s="10">
        <f>TI_NRG_FC_IND_NE!R14+FC_TRA_NE!R14+FC_OTH_NE!R14</f>
        <v>0</v>
      </c>
      <c r="S14" s="10">
        <f>TI_NRG_FC_IND_NE!S14+FC_TRA_NE!S14+FC_OTH_NE!S14</f>
        <v>0</v>
      </c>
      <c r="T14" s="10">
        <f>TI_NRG_FC_IND_NE!T14+FC_TRA_NE!T14+FC_OTH_NE!T14</f>
        <v>0</v>
      </c>
      <c r="U14" s="10">
        <f>TI_NRG_FC_IND_NE!U14+FC_TRA_NE!U14+FC_OTH_NE!U14</f>
        <v>0</v>
      </c>
      <c r="V14" s="10">
        <f>TI_NRG_FC_IND_NE!V14+FC_TRA_NE!V14+FC_OTH_NE!V14</f>
        <v>0</v>
      </c>
      <c r="W14" s="10">
        <f>TI_NRG_FC_IND_NE!W14+FC_TRA_NE!W14+FC_OTH_NE!W14</f>
        <v>0</v>
      </c>
      <c r="X14" s="10">
        <f>TI_NRG_FC_IND_NE!X14+FC_TRA_NE!X14+FC_OTH_NE!X14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TI_NRG_FC_IND_NE!C15+FC_TRA_NE!C15+FC_OTH_NE!C15</f>
        <v>0</v>
      </c>
      <c r="D15" s="10">
        <f>TI_NRG_FC_IND_NE!D15+FC_TRA_NE!D15+FC_OTH_NE!D15</f>
        <v>0</v>
      </c>
      <c r="E15" s="10">
        <f>TI_NRG_FC_IND_NE!E15+FC_TRA_NE!E15+FC_OTH_NE!E15</f>
        <v>0</v>
      </c>
      <c r="F15" s="10">
        <f>TI_NRG_FC_IND_NE!F15+FC_TRA_NE!F15+FC_OTH_NE!F15</f>
        <v>0</v>
      </c>
      <c r="G15" s="10">
        <f>TI_NRG_FC_IND_NE!G15+FC_TRA_NE!G15+FC_OTH_NE!G15</f>
        <v>0</v>
      </c>
      <c r="H15" s="10">
        <f>TI_NRG_FC_IND_NE!H15+FC_TRA_NE!H15+FC_OTH_NE!H15</f>
        <v>0</v>
      </c>
      <c r="I15" s="10">
        <f>TI_NRG_FC_IND_NE!I15+FC_TRA_NE!I15+FC_OTH_NE!I15</f>
        <v>0</v>
      </c>
      <c r="J15" s="10">
        <f>TI_NRG_FC_IND_NE!J15+FC_TRA_NE!J15+FC_OTH_NE!J15</f>
        <v>0</v>
      </c>
      <c r="K15" s="10">
        <f>TI_NRG_FC_IND_NE!K15+FC_TRA_NE!K15+FC_OTH_NE!K15</f>
        <v>0</v>
      </c>
      <c r="L15" s="10">
        <f>TI_NRG_FC_IND_NE!L15+FC_TRA_NE!L15+FC_OTH_NE!L15</f>
        <v>0</v>
      </c>
      <c r="M15" s="10">
        <f>TI_NRG_FC_IND_NE!M15+FC_TRA_NE!M15+FC_OTH_NE!M15</f>
        <v>0</v>
      </c>
      <c r="N15" s="10">
        <f>TI_NRG_FC_IND_NE!N15+FC_TRA_NE!N15+FC_OTH_NE!N15</f>
        <v>0</v>
      </c>
      <c r="O15" s="10">
        <f>TI_NRG_FC_IND_NE!O15+FC_TRA_NE!O15+FC_OTH_NE!O15</f>
        <v>0</v>
      </c>
      <c r="P15" s="10">
        <f>TI_NRG_FC_IND_NE!P15+FC_TRA_NE!P15+FC_OTH_NE!P15</f>
        <v>0</v>
      </c>
      <c r="Q15" s="10">
        <f>TI_NRG_FC_IND_NE!Q15+FC_TRA_NE!Q15+FC_OTH_NE!Q15</f>
        <v>0</v>
      </c>
      <c r="R15" s="10">
        <f>TI_NRG_FC_IND_NE!R15+FC_TRA_NE!R15+FC_OTH_NE!R15</f>
        <v>0</v>
      </c>
      <c r="S15" s="10">
        <f>TI_NRG_FC_IND_NE!S15+FC_TRA_NE!S15+FC_OTH_NE!S15</f>
        <v>0</v>
      </c>
      <c r="T15" s="10">
        <f>TI_NRG_FC_IND_NE!T15+FC_TRA_NE!T15+FC_OTH_NE!T15</f>
        <v>0</v>
      </c>
      <c r="U15" s="10">
        <f>TI_NRG_FC_IND_NE!U15+FC_TRA_NE!U15+FC_OTH_NE!U15</f>
        <v>0</v>
      </c>
      <c r="V15" s="10">
        <f>TI_NRG_FC_IND_NE!V15+FC_TRA_NE!V15+FC_OTH_NE!V15</f>
        <v>0</v>
      </c>
      <c r="W15" s="10">
        <f>TI_NRG_FC_IND_NE!W15+FC_TRA_NE!W15+FC_OTH_NE!W15</f>
        <v>0</v>
      </c>
      <c r="X15" s="10">
        <f>TI_NRG_FC_IND_NE!X15+FC_TRA_NE!X15+FC_OTH_NE!X15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TI_NRG_FC_IND_NE!C16+FC_TRA_NE!C16+FC_OTH_NE!C16</f>
        <v>0</v>
      </c>
      <c r="D16" s="10">
        <f>TI_NRG_FC_IND_NE!D16+FC_TRA_NE!D16+FC_OTH_NE!D16</f>
        <v>0</v>
      </c>
      <c r="E16" s="10">
        <f>TI_NRG_FC_IND_NE!E16+FC_TRA_NE!E16+FC_OTH_NE!E16</f>
        <v>0</v>
      </c>
      <c r="F16" s="10">
        <f>TI_NRG_FC_IND_NE!F16+FC_TRA_NE!F16+FC_OTH_NE!F16</f>
        <v>0</v>
      </c>
      <c r="G16" s="10">
        <f>TI_NRG_FC_IND_NE!G16+FC_TRA_NE!G16+FC_OTH_NE!G16</f>
        <v>0</v>
      </c>
      <c r="H16" s="10">
        <f>TI_NRG_FC_IND_NE!H16+FC_TRA_NE!H16+FC_OTH_NE!H16</f>
        <v>0</v>
      </c>
      <c r="I16" s="10">
        <f>TI_NRG_FC_IND_NE!I16+FC_TRA_NE!I16+FC_OTH_NE!I16</f>
        <v>0</v>
      </c>
      <c r="J16" s="10">
        <f>TI_NRG_FC_IND_NE!J16+FC_TRA_NE!J16+FC_OTH_NE!J16</f>
        <v>0</v>
      </c>
      <c r="K16" s="10">
        <f>TI_NRG_FC_IND_NE!K16+FC_TRA_NE!K16+FC_OTH_NE!K16</f>
        <v>0</v>
      </c>
      <c r="L16" s="10">
        <f>TI_NRG_FC_IND_NE!L16+FC_TRA_NE!L16+FC_OTH_NE!L16</f>
        <v>0</v>
      </c>
      <c r="M16" s="10">
        <f>TI_NRG_FC_IND_NE!M16+FC_TRA_NE!M16+FC_OTH_NE!M16</f>
        <v>0</v>
      </c>
      <c r="N16" s="10">
        <f>TI_NRG_FC_IND_NE!N16+FC_TRA_NE!N16+FC_OTH_NE!N16</f>
        <v>0</v>
      </c>
      <c r="O16" s="10">
        <f>TI_NRG_FC_IND_NE!O16+FC_TRA_NE!O16+FC_OTH_NE!O16</f>
        <v>0</v>
      </c>
      <c r="P16" s="10">
        <f>TI_NRG_FC_IND_NE!P16+FC_TRA_NE!P16+FC_OTH_NE!P16</f>
        <v>0</v>
      </c>
      <c r="Q16" s="10">
        <f>TI_NRG_FC_IND_NE!Q16+FC_TRA_NE!Q16+FC_OTH_NE!Q16</f>
        <v>0</v>
      </c>
      <c r="R16" s="10">
        <f>TI_NRG_FC_IND_NE!R16+FC_TRA_NE!R16+FC_OTH_NE!R16</f>
        <v>0</v>
      </c>
      <c r="S16" s="10">
        <f>TI_NRG_FC_IND_NE!S16+FC_TRA_NE!S16+FC_OTH_NE!S16</f>
        <v>0</v>
      </c>
      <c r="T16" s="10">
        <f>TI_NRG_FC_IND_NE!T16+FC_TRA_NE!T16+FC_OTH_NE!T16</f>
        <v>0</v>
      </c>
      <c r="U16" s="10">
        <f>TI_NRG_FC_IND_NE!U16+FC_TRA_NE!U16+FC_OTH_NE!U16</f>
        <v>0</v>
      </c>
      <c r="V16" s="10">
        <f>TI_NRG_FC_IND_NE!V16+FC_TRA_NE!V16+FC_OTH_NE!V16</f>
        <v>0</v>
      </c>
      <c r="W16" s="10">
        <f>TI_NRG_FC_IND_NE!W16+FC_TRA_NE!W16+FC_OTH_NE!W16</f>
        <v>0</v>
      </c>
      <c r="X16" s="10">
        <f>TI_NRG_FC_IND_NE!X16+FC_TRA_NE!X16+FC_OTH_NE!X16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TI_NRG_FC_IND_NE!C18+FC_TRA_NE!C18+FC_OTH_NE!C18</f>
        <v>0</v>
      </c>
      <c r="D18" s="10">
        <f>TI_NRG_FC_IND_NE!D18+FC_TRA_NE!D18+FC_OTH_NE!D18</f>
        <v>0</v>
      </c>
      <c r="E18" s="10">
        <f>TI_NRG_FC_IND_NE!E18+FC_TRA_NE!E18+FC_OTH_NE!E18</f>
        <v>0</v>
      </c>
      <c r="F18" s="10">
        <f>TI_NRG_FC_IND_NE!F18+FC_TRA_NE!F18+FC_OTH_NE!F18</f>
        <v>0</v>
      </c>
      <c r="G18" s="10">
        <f>TI_NRG_FC_IND_NE!G18+FC_TRA_NE!G18+FC_OTH_NE!G18</f>
        <v>0</v>
      </c>
      <c r="H18" s="10">
        <f>TI_NRG_FC_IND_NE!H18+FC_TRA_NE!H18+FC_OTH_NE!H18</f>
        <v>0</v>
      </c>
      <c r="I18" s="10">
        <f>TI_NRG_FC_IND_NE!I18+FC_TRA_NE!I18+FC_OTH_NE!I18</f>
        <v>0</v>
      </c>
      <c r="J18" s="10">
        <f>TI_NRG_FC_IND_NE!J18+FC_TRA_NE!J18+FC_OTH_NE!J18</f>
        <v>0</v>
      </c>
      <c r="K18" s="10">
        <f>TI_NRG_FC_IND_NE!K18+FC_TRA_NE!K18+FC_OTH_NE!K18</f>
        <v>0</v>
      </c>
      <c r="L18" s="10">
        <f>TI_NRG_FC_IND_NE!L18+FC_TRA_NE!L18+FC_OTH_NE!L18</f>
        <v>0</v>
      </c>
      <c r="M18" s="10">
        <f>TI_NRG_FC_IND_NE!M18+FC_TRA_NE!M18+FC_OTH_NE!M18</f>
        <v>0</v>
      </c>
      <c r="N18" s="10">
        <f>TI_NRG_FC_IND_NE!N18+FC_TRA_NE!N18+FC_OTH_NE!N18</f>
        <v>0</v>
      </c>
      <c r="O18" s="10">
        <f>TI_NRG_FC_IND_NE!O18+FC_TRA_NE!O18+FC_OTH_NE!O18</f>
        <v>0</v>
      </c>
      <c r="P18" s="10">
        <f>TI_NRG_FC_IND_NE!P18+FC_TRA_NE!P18+FC_OTH_NE!P18</f>
        <v>0</v>
      </c>
      <c r="Q18" s="10">
        <f>TI_NRG_FC_IND_NE!Q18+FC_TRA_NE!Q18+FC_OTH_NE!Q18</f>
        <v>0</v>
      </c>
      <c r="R18" s="10">
        <f>TI_NRG_FC_IND_NE!R18+FC_TRA_NE!R18+FC_OTH_NE!R18</f>
        <v>0</v>
      </c>
      <c r="S18" s="10">
        <f>TI_NRG_FC_IND_NE!S18+FC_TRA_NE!S18+FC_OTH_NE!S18</f>
        <v>0</v>
      </c>
      <c r="T18" s="10">
        <f>TI_NRG_FC_IND_NE!T18+FC_TRA_NE!T18+FC_OTH_NE!T18</f>
        <v>0</v>
      </c>
      <c r="U18" s="10">
        <f>TI_NRG_FC_IND_NE!U18+FC_TRA_NE!U18+FC_OTH_NE!U18</f>
        <v>0</v>
      </c>
      <c r="V18" s="10">
        <f>TI_NRG_FC_IND_NE!V18+FC_TRA_NE!V18+FC_OTH_NE!V18</f>
        <v>0</v>
      </c>
      <c r="W18" s="10">
        <f>TI_NRG_FC_IND_NE!W18+FC_TRA_NE!W18+FC_OTH_NE!W18</f>
        <v>0</v>
      </c>
      <c r="X18" s="10">
        <f>TI_NRG_FC_IND_NE!X18+FC_TRA_NE!X18+FC_OTH_NE!X18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TI_NRG_FC_IND_NE!C19+FC_TRA_NE!C19+FC_OTH_NE!C19</f>
        <v>0</v>
      </c>
      <c r="D19" s="10">
        <f>TI_NRG_FC_IND_NE!D19+FC_TRA_NE!D19+FC_OTH_NE!D19</f>
        <v>0</v>
      </c>
      <c r="E19" s="10">
        <f>TI_NRG_FC_IND_NE!E19+FC_TRA_NE!E19+FC_OTH_NE!E19</f>
        <v>0</v>
      </c>
      <c r="F19" s="10">
        <f>TI_NRG_FC_IND_NE!F19+FC_TRA_NE!F19+FC_OTH_NE!F19</f>
        <v>0</v>
      </c>
      <c r="G19" s="10">
        <f>TI_NRG_FC_IND_NE!G19+FC_TRA_NE!G19+FC_OTH_NE!G19</f>
        <v>0</v>
      </c>
      <c r="H19" s="10">
        <f>TI_NRG_FC_IND_NE!H19+FC_TRA_NE!H19+FC_OTH_NE!H19</f>
        <v>0</v>
      </c>
      <c r="I19" s="10">
        <f>TI_NRG_FC_IND_NE!I19+FC_TRA_NE!I19+FC_OTH_NE!I19</f>
        <v>0</v>
      </c>
      <c r="J19" s="10">
        <f>TI_NRG_FC_IND_NE!J19+FC_TRA_NE!J19+FC_OTH_NE!J19</f>
        <v>0</v>
      </c>
      <c r="K19" s="10">
        <f>TI_NRG_FC_IND_NE!K19+FC_TRA_NE!K19+FC_OTH_NE!K19</f>
        <v>0</v>
      </c>
      <c r="L19" s="10">
        <f>TI_NRG_FC_IND_NE!L19+FC_TRA_NE!L19+FC_OTH_NE!L19</f>
        <v>0</v>
      </c>
      <c r="M19" s="10">
        <f>TI_NRG_FC_IND_NE!M19+FC_TRA_NE!M19+FC_OTH_NE!M19</f>
        <v>0</v>
      </c>
      <c r="N19" s="10">
        <f>TI_NRG_FC_IND_NE!N19+FC_TRA_NE!N19+FC_OTH_NE!N19</f>
        <v>0</v>
      </c>
      <c r="O19" s="10">
        <f>TI_NRG_FC_IND_NE!O19+FC_TRA_NE!O19+FC_OTH_NE!O19</f>
        <v>0</v>
      </c>
      <c r="P19" s="10">
        <f>TI_NRG_FC_IND_NE!P19+FC_TRA_NE!P19+FC_OTH_NE!P19</f>
        <v>0</v>
      </c>
      <c r="Q19" s="10">
        <f>TI_NRG_FC_IND_NE!Q19+FC_TRA_NE!Q19+FC_OTH_NE!Q19</f>
        <v>0</v>
      </c>
      <c r="R19" s="10">
        <f>TI_NRG_FC_IND_NE!R19+FC_TRA_NE!R19+FC_OTH_NE!R19</f>
        <v>0</v>
      </c>
      <c r="S19" s="10">
        <f>TI_NRG_FC_IND_NE!S19+FC_TRA_NE!S19+FC_OTH_NE!S19</f>
        <v>0</v>
      </c>
      <c r="T19" s="10">
        <f>TI_NRG_FC_IND_NE!T19+FC_TRA_NE!T19+FC_OTH_NE!T19</f>
        <v>0</v>
      </c>
      <c r="U19" s="10">
        <f>TI_NRG_FC_IND_NE!U19+FC_TRA_NE!U19+FC_OTH_NE!U19</f>
        <v>0</v>
      </c>
      <c r="V19" s="10">
        <f>TI_NRG_FC_IND_NE!V19+FC_TRA_NE!V19+FC_OTH_NE!V19</f>
        <v>0</v>
      </c>
      <c r="W19" s="10">
        <f>TI_NRG_FC_IND_NE!W19+FC_TRA_NE!W19+FC_OTH_NE!W19</f>
        <v>0</v>
      </c>
      <c r="X19" s="10">
        <f>TI_NRG_FC_IND_NE!X19+FC_TRA_NE!X19+FC_OTH_NE!X19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TI_NRG_FC_IND_NE!C20+FC_TRA_NE!C20+FC_OTH_NE!C20</f>
        <v>0</v>
      </c>
      <c r="D20" s="10">
        <f>TI_NRG_FC_IND_NE!D20+FC_TRA_NE!D20+FC_OTH_NE!D20</f>
        <v>0</v>
      </c>
      <c r="E20" s="10">
        <f>TI_NRG_FC_IND_NE!E20+FC_TRA_NE!E20+FC_OTH_NE!E20</f>
        <v>0</v>
      </c>
      <c r="F20" s="10">
        <f>TI_NRG_FC_IND_NE!F20+FC_TRA_NE!F20+FC_OTH_NE!F20</f>
        <v>0</v>
      </c>
      <c r="G20" s="10">
        <f>TI_NRG_FC_IND_NE!G20+FC_TRA_NE!G20+FC_OTH_NE!G20</f>
        <v>0</v>
      </c>
      <c r="H20" s="10">
        <f>TI_NRG_FC_IND_NE!H20+FC_TRA_NE!H20+FC_OTH_NE!H20</f>
        <v>0</v>
      </c>
      <c r="I20" s="10">
        <f>TI_NRG_FC_IND_NE!I20+FC_TRA_NE!I20+FC_OTH_NE!I20</f>
        <v>0</v>
      </c>
      <c r="J20" s="10">
        <f>TI_NRG_FC_IND_NE!J20+FC_TRA_NE!J20+FC_OTH_NE!J20</f>
        <v>0</v>
      </c>
      <c r="K20" s="10">
        <f>TI_NRG_FC_IND_NE!K20+FC_TRA_NE!K20+FC_OTH_NE!K20</f>
        <v>0</v>
      </c>
      <c r="L20" s="10">
        <f>TI_NRG_FC_IND_NE!L20+FC_TRA_NE!L20+FC_OTH_NE!L20</f>
        <v>0</v>
      </c>
      <c r="M20" s="10">
        <f>TI_NRG_FC_IND_NE!M20+FC_TRA_NE!M20+FC_OTH_NE!M20</f>
        <v>0</v>
      </c>
      <c r="N20" s="10">
        <f>TI_NRG_FC_IND_NE!N20+FC_TRA_NE!N20+FC_OTH_NE!N20</f>
        <v>0</v>
      </c>
      <c r="O20" s="10">
        <f>TI_NRG_FC_IND_NE!O20+FC_TRA_NE!O20+FC_OTH_NE!O20</f>
        <v>0</v>
      </c>
      <c r="P20" s="10">
        <f>TI_NRG_FC_IND_NE!P20+FC_TRA_NE!P20+FC_OTH_NE!P20</f>
        <v>0</v>
      </c>
      <c r="Q20" s="10">
        <f>TI_NRG_FC_IND_NE!Q20+FC_TRA_NE!Q20+FC_OTH_NE!Q20</f>
        <v>0</v>
      </c>
      <c r="R20" s="10">
        <f>TI_NRG_FC_IND_NE!R20+FC_TRA_NE!R20+FC_OTH_NE!R20</f>
        <v>0</v>
      </c>
      <c r="S20" s="10">
        <f>TI_NRG_FC_IND_NE!S20+FC_TRA_NE!S20+FC_OTH_NE!S20</f>
        <v>0</v>
      </c>
      <c r="T20" s="10">
        <f>TI_NRG_FC_IND_NE!T20+FC_TRA_NE!T20+FC_OTH_NE!T20</f>
        <v>0</v>
      </c>
      <c r="U20" s="10">
        <f>TI_NRG_FC_IND_NE!U20+FC_TRA_NE!U20+FC_OTH_NE!U20</f>
        <v>0</v>
      </c>
      <c r="V20" s="10">
        <f>TI_NRG_FC_IND_NE!V20+FC_TRA_NE!V20+FC_OTH_NE!V20</f>
        <v>0</v>
      </c>
      <c r="W20" s="10">
        <f>TI_NRG_FC_IND_NE!W20+FC_TRA_NE!W20+FC_OTH_NE!W20</f>
        <v>0</v>
      </c>
      <c r="X20" s="10">
        <f>TI_NRG_FC_IND_NE!X20+FC_TRA_NE!X20+FC_OTH_NE!X20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TI_NRG_FC_IND_NE!C21+FC_TRA_NE!C21+FC_OTH_NE!C21</f>
        <v>0</v>
      </c>
      <c r="D21" s="10">
        <f>TI_NRG_FC_IND_NE!D21+FC_TRA_NE!D21+FC_OTH_NE!D21</f>
        <v>0</v>
      </c>
      <c r="E21" s="10">
        <f>TI_NRG_FC_IND_NE!E21+FC_TRA_NE!E21+FC_OTH_NE!E21</f>
        <v>0</v>
      </c>
      <c r="F21" s="10">
        <f>TI_NRG_FC_IND_NE!F21+FC_TRA_NE!F21+FC_OTH_NE!F21</f>
        <v>0</v>
      </c>
      <c r="G21" s="10">
        <f>TI_NRG_FC_IND_NE!G21+FC_TRA_NE!G21+FC_OTH_NE!G21</f>
        <v>0</v>
      </c>
      <c r="H21" s="10">
        <f>TI_NRG_FC_IND_NE!H21+FC_TRA_NE!H21+FC_OTH_NE!H21</f>
        <v>0</v>
      </c>
      <c r="I21" s="10">
        <f>TI_NRG_FC_IND_NE!I21+FC_TRA_NE!I21+FC_OTH_NE!I21</f>
        <v>0</v>
      </c>
      <c r="J21" s="10">
        <f>TI_NRG_FC_IND_NE!J21+FC_TRA_NE!J21+FC_OTH_NE!J21</f>
        <v>0</v>
      </c>
      <c r="K21" s="10">
        <f>TI_NRG_FC_IND_NE!K21+FC_TRA_NE!K21+FC_OTH_NE!K21</f>
        <v>0</v>
      </c>
      <c r="L21" s="10">
        <f>TI_NRG_FC_IND_NE!L21+FC_TRA_NE!L21+FC_OTH_NE!L21</f>
        <v>0</v>
      </c>
      <c r="M21" s="10">
        <f>TI_NRG_FC_IND_NE!M21+FC_TRA_NE!M21+FC_OTH_NE!M21</f>
        <v>0</v>
      </c>
      <c r="N21" s="10">
        <f>TI_NRG_FC_IND_NE!N21+FC_TRA_NE!N21+FC_OTH_NE!N21</f>
        <v>0</v>
      </c>
      <c r="O21" s="10">
        <f>TI_NRG_FC_IND_NE!O21+FC_TRA_NE!O21+FC_OTH_NE!O21</f>
        <v>0</v>
      </c>
      <c r="P21" s="10">
        <f>TI_NRG_FC_IND_NE!P21+FC_TRA_NE!P21+FC_OTH_NE!P21</f>
        <v>0</v>
      </c>
      <c r="Q21" s="10">
        <f>TI_NRG_FC_IND_NE!Q21+FC_TRA_NE!Q21+FC_OTH_NE!Q21</f>
        <v>0</v>
      </c>
      <c r="R21" s="10">
        <f>TI_NRG_FC_IND_NE!R21+FC_TRA_NE!R21+FC_OTH_NE!R21</f>
        <v>0</v>
      </c>
      <c r="S21" s="10">
        <f>TI_NRG_FC_IND_NE!S21+FC_TRA_NE!S21+FC_OTH_NE!S21</f>
        <v>0</v>
      </c>
      <c r="T21" s="10">
        <f>TI_NRG_FC_IND_NE!T21+FC_TRA_NE!T21+FC_OTH_NE!T21</f>
        <v>0</v>
      </c>
      <c r="U21" s="10">
        <f>TI_NRG_FC_IND_NE!U21+FC_TRA_NE!U21+FC_OTH_NE!U21</f>
        <v>0</v>
      </c>
      <c r="V21" s="10">
        <f>TI_NRG_FC_IND_NE!V21+FC_TRA_NE!V21+FC_OTH_NE!V21</f>
        <v>0</v>
      </c>
      <c r="W21" s="10">
        <f>TI_NRG_FC_IND_NE!W21+FC_TRA_NE!W21+FC_OTH_NE!W21</f>
        <v>0</v>
      </c>
      <c r="X21" s="10">
        <f>TI_NRG_FC_IND_NE!X21+FC_TRA_NE!X21+FC_OTH_NE!X21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TI_NRG_FC_IND_NE!C23+FC_TRA_NE!C23+FC_OTH_NE!C23</f>
        <v>0</v>
      </c>
      <c r="D23" s="10">
        <f>TI_NRG_FC_IND_NE!D23+FC_TRA_NE!D23+FC_OTH_NE!D23</f>
        <v>0</v>
      </c>
      <c r="E23" s="10">
        <f>TI_NRG_FC_IND_NE!E23+FC_TRA_NE!E23+FC_OTH_NE!E23</f>
        <v>0</v>
      </c>
      <c r="F23" s="10">
        <f>TI_NRG_FC_IND_NE!F23+FC_TRA_NE!F23+FC_OTH_NE!F23</f>
        <v>0</v>
      </c>
      <c r="G23" s="10">
        <f>TI_NRG_FC_IND_NE!G23+FC_TRA_NE!G23+FC_OTH_NE!G23</f>
        <v>0</v>
      </c>
      <c r="H23" s="10">
        <f>TI_NRG_FC_IND_NE!H23+FC_TRA_NE!H23+FC_OTH_NE!H23</f>
        <v>0</v>
      </c>
      <c r="I23" s="10">
        <f>TI_NRG_FC_IND_NE!I23+FC_TRA_NE!I23+FC_OTH_NE!I23</f>
        <v>0</v>
      </c>
      <c r="J23" s="10">
        <f>TI_NRG_FC_IND_NE!J23+FC_TRA_NE!J23+FC_OTH_NE!J23</f>
        <v>0</v>
      </c>
      <c r="K23" s="10">
        <f>TI_NRG_FC_IND_NE!K23+FC_TRA_NE!K23+FC_OTH_NE!K23</f>
        <v>0</v>
      </c>
      <c r="L23" s="10">
        <f>TI_NRG_FC_IND_NE!L23+FC_TRA_NE!L23+FC_OTH_NE!L23</f>
        <v>0</v>
      </c>
      <c r="M23" s="10">
        <f>TI_NRG_FC_IND_NE!M23+FC_TRA_NE!M23+FC_OTH_NE!M23</f>
        <v>0</v>
      </c>
      <c r="N23" s="10">
        <f>TI_NRG_FC_IND_NE!N23+FC_TRA_NE!N23+FC_OTH_NE!N23</f>
        <v>0</v>
      </c>
      <c r="O23" s="10">
        <f>TI_NRG_FC_IND_NE!O23+FC_TRA_NE!O23+FC_OTH_NE!O23</f>
        <v>0</v>
      </c>
      <c r="P23" s="10">
        <f>TI_NRG_FC_IND_NE!P23+FC_TRA_NE!P23+FC_OTH_NE!P23</f>
        <v>0</v>
      </c>
      <c r="Q23" s="10">
        <f>TI_NRG_FC_IND_NE!Q23+FC_TRA_NE!Q23+FC_OTH_NE!Q23</f>
        <v>0</v>
      </c>
      <c r="R23" s="10">
        <f>TI_NRG_FC_IND_NE!R23+FC_TRA_NE!R23+FC_OTH_NE!R23</f>
        <v>0</v>
      </c>
      <c r="S23" s="10">
        <f>TI_NRG_FC_IND_NE!S23+FC_TRA_NE!S23+FC_OTH_NE!S23</f>
        <v>0</v>
      </c>
      <c r="T23" s="10">
        <f>TI_NRG_FC_IND_NE!T23+FC_TRA_NE!T23+FC_OTH_NE!T23</f>
        <v>0</v>
      </c>
      <c r="U23" s="10">
        <f>TI_NRG_FC_IND_NE!U23+FC_TRA_NE!U23+FC_OTH_NE!U23</f>
        <v>0</v>
      </c>
      <c r="V23" s="10">
        <f>TI_NRG_FC_IND_NE!V23+FC_TRA_NE!V23+FC_OTH_NE!V23</f>
        <v>0</v>
      </c>
      <c r="W23" s="10">
        <f>TI_NRG_FC_IND_NE!W23+FC_TRA_NE!W23+FC_OTH_NE!W23</f>
        <v>0</v>
      </c>
      <c r="X23" s="10">
        <f>TI_NRG_FC_IND_NE!X23+FC_TRA_NE!X23+FC_OTH_NE!X23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TI_NRG_FC_IND_NE!C24+FC_TRA_NE!C24+FC_OTH_NE!C24</f>
        <v>0</v>
      </c>
      <c r="D24" s="10">
        <f>TI_NRG_FC_IND_NE!D24+FC_TRA_NE!D24+FC_OTH_NE!D24</f>
        <v>0</v>
      </c>
      <c r="E24" s="10">
        <f>TI_NRG_FC_IND_NE!E24+FC_TRA_NE!E24+FC_OTH_NE!E24</f>
        <v>0</v>
      </c>
      <c r="F24" s="10">
        <f>TI_NRG_FC_IND_NE!F24+FC_TRA_NE!F24+FC_OTH_NE!F24</f>
        <v>0</v>
      </c>
      <c r="G24" s="10">
        <f>TI_NRG_FC_IND_NE!G24+FC_TRA_NE!G24+FC_OTH_NE!G24</f>
        <v>0</v>
      </c>
      <c r="H24" s="10">
        <f>TI_NRG_FC_IND_NE!H24+FC_TRA_NE!H24+FC_OTH_NE!H24</f>
        <v>0</v>
      </c>
      <c r="I24" s="10">
        <f>TI_NRG_FC_IND_NE!I24+FC_TRA_NE!I24+FC_OTH_NE!I24</f>
        <v>0</v>
      </c>
      <c r="J24" s="10">
        <f>TI_NRG_FC_IND_NE!J24+FC_TRA_NE!J24+FC_OTH_NE!J24</f>
        <v>0</v>
      </c>
      <c r="K24" s="10">
        <f>TI_NRG_FC_IND_NE!K24+FC_TRA_NE!K24+FC_OTH_NE!K24</f>
        <v>0</v>
      </c>
      <c r="L24" s="10">
        <f>TI_NRG_FC_IND_NE!L24+FC_TRA_NE!L24+FC_OTH_NE!L24</f>
        <v>0</v>
      </c>
      <c r="M24" s="10">
        <f>TI_NRG_FC_IND_NE!M24+FC_TRA_NE!M24+FC_OTH_NE!M24</f>
        <v>0</v>
      </c>
      <c r="N24" s="10">
        <f>TI_NRG_FC_IND_NE!N24+FC_TRA_NE!N24+FC_OTH_NE!N24</f>
        <v>0</v>
      </c>
      <c r="O24" s="10">
        <f>TI_NRG_FC_IND_NE!O24+FC_TRA_NE!O24+FC_OTH_NE!O24</f>
        <v>0</v>
      </c>
      <c r="P24" s="10">
        <f>TI_NRG_FC_IND_NE!P24+FC_TRA_NE!P24+FC_OTH_NE!P24</f>
        <v>0</v>
      </c>
      <c r="Q24" s="10">
        <f>TI_NRG_FC_IND_NE!Q24+FC_TRA_NE!Q24+FC_OTH_NE!Q24</f>
        <v>0</v>
      </c>
      <c r="R24" s="10">
        <f>TI_NRG_FC_IND_NE!R24+FC_TRA_NE!R24+FC_OTH_NE!R24</f>
        <v>0</v>
      </c>
      <c r="S24" s="10">
        <f>TI_NRG_FC_IND_NE!S24+FC_TRA_NE!S24+FC_OTH_NE!S24</f>
        <v>0</v>
      </c>
      <c r="T24" s="10">
        <f>TI_NRG_FC_IND_NE!T24+FC_TRA_NE!T24+FC_OTH_NE!T24</f>
        <v>0</v>
      </c>
      <c r="U24" s="10">
        <f>TI_NRG_FC_IND_NE!U24+FC_TRA_NE!U24+FC_OTH_NE!U24</f>
        <v>0</v>
      </c>
      <c r="V24" s="10">
        <f>TI_NRG_FC_IND_NE!V24+FC_TRA_NE!V24+FC_OTH_NE!V24</f>
        <v>0</v>
      </c>
      <c r="W24" s="10">
        <f>TI_NRG_FC_IND_NE!W24+FC_TRA_NE!W24+FC_OTH_NE!W24</f>
        <v>0</v>
      </c>
      <c r="X24" s="10">
        <f>TI_NRG_FC_IND_NE!X24+FC_TRA_NE!X24+FC_OTH_NE!X24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TI_NRG_FC_IND_NE!C25+FC_TRA_NE!C25+FC_OTH_NE!C25</f>
        <v>0</v>
      </c>
      <c r="D25" s="37">
        <f>TI_NRG_FC_IND_NE!D25+FC_TRA_NE!D25+FC_OTH_NE!D25</f>
        <v>0</v>
      </c>
      <c r="E25" s="37">
        <f>TI_NRG_FC_IND_NE!E25+FC_TRA_NE!E25+FC_OTH_NE!E25</f>
        <v>0</v>
      </c>
      <c r="F25" s="37">
        <f>TI_NRG_FC_IND_NE!F25+FC_TRA_NE!F25+FC_OTH_NE!F25</f>
        <v>0</v>
      </c>
      <c r="G25" s="37">
        <f>TI_NRG_FC_IND_NE!G25+FC_TRA_NE!G25+FC_OTH_NE!G25</f>
        <v>0</v>
      </c>
      <c r="H25" s="37">
        <f>TI_NRG_FC_IND_NE!H25+FC_TRA_NE!H25+FC_OTH_NE!H25</f>
        <v>0</v>
      </c>
      <c r="I25" s="37">
        <f>TI_NRG_FC_IND_NE!I25+FC_TRA_NE!I25+FC_OTH_NE!I25</f>
        <v>0</v>
      </c>
      <c r="J25" s="37">
        <f>TI_NRG_FC_IND_NE!J25+FC_TRA_NE!J25+FC_OTH_NE!J25</f>
        <v>0</v>
      </c>
      <c r="K25" s="37">
        <f>TI_NRG_FC_IND_NE!K25+FC_TRA_NE!K25+FC_OTH_NE!K25</f>
        <v>0</v>
      </c>
      <c r="L25" s="37">
        <f>TI_NRG_FC_IND_NE!L25+FC_TRA_NE!L25+FC_OTH_NE!L25</f>
        <v>0</v>
      </c>
      <c r="M25" s="37">
        <f>TI_NRG_FC_IND_NE!M25+FC_TRA_NE!M25+FC_OTH_NE!M25</f>
        <v>0</v>
      </c>
      <c r="N25" s="37">
        <f>TI_NRG_FC_IND_NE!N25+FC_TRA_NE!N25+FC_OTH_NE!N25</f>
        <v>0</v>
      </c>
      <c r="O25" s="37">
        <f>TI_NRG_FC_IND_NE!O25+FC_TRA_NE!O25+FC_OTH_NE!O25</f>
        <v>0</v>
      </c>
      <c r="P25" s="37">
        <f>TI_NRG_FC_IND_NE!P25+FC_TRA_NE!P25+FC_OTH_NE!P25</f>
        <v>0</v>
      </c>
      <c r="Q25" s="37">
        <f>TI_NRG_FC_IND_NE!Q25+FC_TRA_NE!Q25+FC_OTH_NE!Q25</f>
        <v>0</v>
      </c>
      <c r="R25" s="37">
        <f>TI_NRG_FC_IND_NE!R25+FC_TRA_NE!R25+FC_OTH_NE!R25</f>
        <v>0</v>
      </c>
      <c r="S25" s="37">
        <f>TI_NRG_FC_IND_NE!S25+FC_TRA_NE!S25+FC_OTH_NE!S25</f>
        <v>0</v>
      </c>
      <c r="T25" s="37">
        <f>TI_NRG_FC_IND_NE!T25+FC_TRA_NE!T25+FC_OTH_NE!T25</f>
        <v>0</v>
      </c>
      <c r="U25" s="37">
        <f>TI_NRG_FC_IND_NE!U25+FC_TRA_NE!U25+FC_OTH_NE!U25</f>
        <v>0</v>
      </c>
      <c r="V25" s="37">
        <f>TI_NRG_FC_IND_NE!V25+FC_TRA_NE!V25+FC_OTH_NE!V25</f>
        <v>0</v>
      </c>
      <c r="W25" s="37">
        <f>TI_NRG_FC_IND_NE!W25+FC_TRA_NE!W25+FC_OTH_NE!W25</f>
        <v>0</v>
      </c>
      <c r="X25" s="37">
        <f>TI_NRG_FC_IND_NE!X25+FC_TRA_NE!X25+FC_OTH_NE!X25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2421.6560619088564</v>
      </c>
      <c r="D26" s="37">
        <f t="shared" si="14"/>
        <v>2258.3690455717965</v>
      </c>
      <c r="E26" s="37">
        <f t="shared" si="14"/>
        <v>2231.2793637145314</v>
      </c>
      <c r="F26" s="37">
        <f t="shared" si="14"/>
        <v>2349.4482373172832</v>
      </c>
      <c r="G26" s="37">
        <f t="shared" si="14"/>
        <v>2564.7153052450553</v>
      </c>
      <c r="H26" s="37">
        <f t="shared" si="14"/>
        <v>2586.7750644883918</v>
      </c>
      <c r="I26" s="37">
        <f t="shared" si="14"/>
        <v>2075.5656921754085</v>
      </c>
      <c r="J26" s="37">
        <f t="shared" si="14"/>
        <v>2336.3177128116931</v>
      </c>
      <c r="K26" s="37">
        <f t="shared" si="14"/>
        <v>1990.5202063628549</v>
      </c>
      <c r="L26" s="37">
        <f t="shared" si="14"/>
        <v>1550.853740326741</v>
      </c>
      <c r="M26" s="37">
        <f t="shared" si="14"/>
        <v>1727.5819432502153</v>
      </c>
      <c r="N26" s="37">
        <f t="shared" si="14"/>
        <v>1755.0884780739464</v>
      </c>
      <c r="O26" s="37">
        <f t="shared" si="14"/>
        <v>1317.887102321582</v>
      </c>
      <c r="P26" s="37">
        <f t="shared" si="14"/>
        <v>1358.0334479793635</v>
      </c>
      <c r="Q26" s="37">
        <f t="shared" si="14"/>
        <v>1436.862166809974</v>
      </c>
      <c r="R26" s="37">
        <f t="shared" si="14"/>
        <v>1335.1079965606189</v>
      </c>
      <c r="S26" s="37">
        <f t="shared" si="14"/>
        <v>1160.739724849527</v>
      </c>
      <c r="T26" s="37">
        <f t="shared" si="14"/>
        <v>1203.9153052450561</v>
      </c>
      <c r="U26" s="37">
        <f t="shared" si="14"/>
        <v>720.69759243336193</v>
      </c>
      <c r="V26" s="37">
        <f t="shared" si="14"/>
        <v>1154.9271711092001</v>
      </c>
      <c r="W26" s="37">
        <f t="shared" si="14"/>
        <v>1128.2077386070507</v>
      </c>
      <c r="X26" s="37">
        <f t="shared" ref="X26" si="15">SUM(X27,X33)</f>
        <v>1201.3335339638863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TI_NRG_FC_IND_NE!C28+FC_TRA_NE!C28+FC_OTH_NE!C28</f>
        <v>0</v>
      </c>
      <c r="D28" s="10">
        <f>TI_NRG_FC_IND_NE!D28+FC_TRA_NE!D28+FC_OTH_NE!D28</f>
        <v>0</v>
      </c>
      <c r="E28" s="10">
        <f>TI_NRG_FC_IND_NE!E28+FC_TRA_NE!E28+FC_OTH_NE!E28</f>
        <v>0</v>
      </c>
      <c r="F28" s="10">
        <f>TI_NRG_FC_IND_NE!F28+FC_TRA_NE!F28+FC_OTH_NE!F28</f>
        <v>0</v>
      </c>
      <c r="G28" s="10">
        <f>TI_NRG_FC_IND_NE!G28+FC_TRA_NE!G28+FC_OTH_NE!G28</f>
        <v>0</v>
      </c>
      <c r="H28" s="10">
        <f>TI_NRG_FC_IND_NE!H28+FC_TRA_NE!H28+FC_OTH_NE!H28</f>
        <v>0</v>
      </c>
      <c r="I28" s="10">
        <f>TI_NRG_FC_IND_NE!I28+FC_TRA_NE!I28+FC_OTH_NE!I28</f>
        <v>0</v>
      </c>
      <c r="J28" s="10">
        <f>TI_NRG_FC_IND_NE!J28+FC_TRA_NE!J28+FC_OTH_NE!J28</f>
        <v>0</v>
      </c>
      <c r="K28" s="10">
        <f>TI_NRG_FC_IND_NE!K28+FC_TRA_NE!K28+FC_OTH_NE!K28</f>
        <v>0</v>
      </c>
      <c r="L28" s="10">
        <f>TI_NRG_FC_IND_NE!L28+FC_TRA_NE!L28+FC_OTH_NE!L28</f>
        <v>0</v>
      </c>
      <c r="M28" s="10">
        <f>TI_NRG_FC_IND_NE!M28+FC_TRA_NE!M28+FC_OTH_NE!M28</f>
        <v>0</v>
      </c>
      <c r="N28" s="10">
        <f>TI_NRG_FC_IND_NE!N28+FC_TRA_NE!N28+FC_OTH_NE!N28</f>
        <v>0</v>
      </c>
      <c r="O28" s="10">
        <f>TI_NRG_FC_IND_NE!O28+FC_TRA_NE!O28+FC_OTH_NE!O28</f>
        <v>0</v>
      </c>
      <c r="P28" s="10">
        <f>TI_NRG_FC_IND_NE!P28+FC_TRA_NE!P28+FC_OTH_NE!P28</f>
        <v>0</v>
      </c>
      <c r="Q28" s="10">
        <f>TI_NRG_FC_IND_NE!Q28+FC_TRA_NE!Q28+FC_OTH_NE!Q28</f>
        <v>0</v>
      </c>
      <c r="R28" s="10">
        <f>TI_NRG_FC_IND_NE!R28+FC_TRA_NE!R28+FC_OTH_NE!R28</f>
        <v>0</v>
      </c>
      <c r="S28" s="10">
        <f>TI_NRG_FC_IND_NE!S28+FC_TRA_NE!S28+FC_OTH_NE!S28</f>
        <v>0</v>
      </c>
      <c r="T28" s="10">
        <f>TI_NRG_FC_IND_NE!T28+FC_TRA_NE!T28+FC_OTH_NE!T28</f>
        <v>0</v>
      </c>
      <c r="U28" s="10">
        <f>TI_NRG_FC_IND_NE!U28+FC_TRA_NE!U28+FC_OTH_NE!U28</f>
        <v>0</v>
      </c>
      <c r="V28" s="10">
        <f>TI_NRG_FC_IND_NE!V28+FC_TRA_NE!V28+FC_OTH_NE!V28</f>
        <v>0</v>
      </c>
      <c r="W28" s="10">
        <f>TI_NRG_FC_IND_NE!W28+FC_TRA_NE!W28+FC_OTH_NE!W28</f>
        <v>0</v>
      </c>
      <c r="X28" s="10">
        <f>TI_NRG_FC_IND_NE!X28+FC_TRA_NE!X28+FC_OTH_NE!X28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TI_NRG_FC_IND_NE!C29+FC_TRA_NE!C29+FC_OTH_NE!C29</f>
        <v>0</v>
      </c>
      <c r="D29" s="10">
        <f>TI_NRG_FC_IND_NE!D29+FC_TRA_NE!D29+FC_OTH_NE!D29</f>
        <v>0</v>
      </c>
      <c r="E29" s="10">
        <f>TI_NRG_FC_IND_NE!E29+FC_TRA_NE!E29+FC_OTH_NE!E29</f>
        <v>0</v>
      </c>
      <c r="F29" s="10">
        <f>TI_NRG_FC_IND_NE!F29+FC_TRA_NE!F29+FC_OTH_NE!F29</f>
        <v>0</v>
      </c>
      <c r="G29" s="10">
        <f>TI_NRG_FC_IND_NE!G29+FC_TRA_NE!G29+FC_OTH_NE!G29</f>
        <v>0</v>
      </c>
      <c r="H29" s="10">
        <f>TI_NRG_FC_IND_NE!H29+FC_TRA_NE!H29+FC_OTH_NE!H29</f>
        <v>0</v>
      </c>
      <c r="I29" s="10">
        <f>TI_NRG_FC_IND_NE!I29+FC_TRA_NE!I29+FC_OTH_NE!I29</f>
        <v>0</v>
      </c>
      <c r="J29" s="10">
        <f>TI_NRG_FC_IND_NE!J29+FC_TRA_NE!J29+FC_OTH_NE!J29</f>
        <v>0</v>
      </c>
      <c r="K29" s="10">
        <f>TI_NRG_FC_IND_NE!K29+FC_TRA_NE!K29+FC_OTH_NE!K29</f>
        <v>0</v>
      </c>
      <c r="L29" s="10">
        <f>TI_NRG_FC_IND_NE!L29+FC_TRA_NE!L29+FC_OTH_NE!L29</f>
        <v>0</v>
      </c>
      <c r="M29" s="10">
        <f>TI_NRG_FC_IND_NE!M29+FC_TRA_NE!M29+FC_OTH_NE!M29</f>
        <v>0</v>
      </c>
      <c r="N29" s="10">
        <f>TI_NRG_FC_IND_NE!N29+FC_TRA_NE!N29+FC_OTH_NE!N29</f>
        <v>0</v>
      </c>
      <c r="O29" s="10">
        <f>TI_NRG_FC_IND_NE!O29+FC_TRA_NE!O29+FC_OTH_NE!O29</f>
        <v>0</v>
      </c>
      <c r="P29" s="10">
        <f>TI_NRG_FC_IND_NE!P29+FC_TRA_NE!P29+FC_OTH_NE!P29</f>
        <v>0</v>
      </c>
      <c r="Q29" s="10">
        <f>TI_NRG_FC_IND_NE!Q29+FC_TRA_NE!Q29+FC_OTH_NE!Q29</f>
        <v>0</v>
      </c>
      <c r="R29" s="10">
        <f>TI_NRG_FC_IND_NE!R29+FC_TRA_NE!R29+FC_OTH_NE!R29</f>
        <v>0</v>
      </c>
      <c r="S29" s="10">
        <f>TI_NRG_FC_IND_NE!S29+FC_TRA_NE!S29+FC_OTH_NE!S29</f>
        <v>0</v>
      </c>
      <c r="T29" s="10">
        <f>TI_NRG_FC_IND_NE!T29+FC_TRA_NE!T29+FC_OTH_NE!T29</f>
        <v>0</v>
      </c>
      <c r="U29" s="10">
        <f>TI_NRG_FC_IND_NE!U29+FC_TRA_NE!U29+FC_OTH_NE!U29</f>
        <v>0</v>
      </c>
      <c r="V29" s="10">
        <f>TI_NRG_FC_IND_NE!V29+FC_TRA_NE!V29+FC_OTH_NE!V29</f>
        <v>0</v>
      </c>
      <c r="W29" s="10">
        <f>TI_NRG_FC_IND_NE!W29+FC_TRA_NE!W29+FC_OTH_NE!W29</f>
        <v>0</v>
      </c>
      <c r="X29" s="10">
        <f>TI_NRG_FC_IND_NE!X29+FC_TRA_NE!X29+FC_OTH_NE!X29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TI_NRG_FC_IND_NE!C30+FC_TRA_NE!C30+FC_OTH_NE!C30</f>
        <v>0</v>
      </c>
      <c r="D30" s="10">
        <f>TI_NRG_FC_IND_NE!D30+FC_TRA_NE!D30+FC_OTH_NE!D30</f>
        <v>0</v>
      </c>
      <c r="E30" s="10">
        <f>TI_NRG_FC_IND_NE!E30+FC_TRA_NE!E30+FC_OTH_NE!E30</f>
        <v>0</v>
      </c>
      <c r="F30" s="10">
        <f>TI_NRG_FC_IND_NE!F30+FC_TRA_NE!F30+FC_OTH_NE!F30</f>
        <v>0</v>
      </c>
      <c r="G30" s="10">
        <f>TI_NRG_FC_IND_NE!G30+FC_TRA_NE!G30+FC_OTH_NE!G30</f>
        <v>0</v>
      </c>
      <c r="H30" s="10">
        <f>TI_NRG_FC_IND_NE!H30+FC_TRA_NE!H30+FC_OTH_NE!H30</f>
        <v>0</v>
      </c>
      <c r="I30" s="10">
        <f>TI_NRG_FC_IND_NE!I30+FC_TRA_NE!I30+FC_OTH_NE!I30</f>
        <v>0</v>
      </c>
      <c r="J30" s="10">
        <f>TI_NRG_FC_IND_NE!J30+FC_TRA_NE!J30+FC_OTH_NE!J30</f>
        <v>0</v>
      </c>
      <c r="K30" s="10">
        <f>TI_NRG_FC_IND_NE!K30+FC_TRA_NE!K30+FC_OTH_NE!K30</f>
        <v>0</v>
      </c>
      <c r="L30" s="10">
        <f>TI_NRG_FC_IND_NE!L30+FC_TRA_NE!L30+FC_OTH_NE!L30</f>
        <v>0</v>
      </c>
      <c r="M30" s="10">
        <f>TI_NRG_FC_IND_NE!M30+FC_TRA_NE!M30+FC_OTH_NE!M30</f>
        <v>0</v>
      </c>
      <c r="N30" s="10">
        <f>TI_NRG_FC_IND_NE!N30+FC_TRA_NE!N30+FC_OTH_NE!N30</f>
        <v>0</v>
      </c>
      <c r="O30" s="10">
        <f>TI_NRG_FC_IND_NE!O30+FC_TRA_NE!O30+FC_OTH_NE!O30</f>
        <v>0</v>
      </c>
      <c r="P30" s="10">
        <f>TI_NRG_FC_IND_NE!P30+FC_TRA_NE!P30+FC_OTH_NE!P30</f>
        <v>0</v>
      </c>
      <c r="Q30" s="10">
        <f>TI_NRG_FC_IND_NE!Q30+FC_TRA_NE!Q30+FC_OTH_NE!Q30</f>
        <v>0</v>
      </c>
      <c r="R30" s="10">
        <f>TI_NRG_FC_IND_NE!R30+FC_TRA_NE!R30+FC_OTH_NE!R30</f>
        <v>0</v>
      </c>
      <c r="S30" s="10">
        <f>TI_NRG_FC_IND_NE!S30+FC_TRA_NE!S30+FC_OTH_NE!S30</f>
        <v>0</v>
      </c>
      <c r="T30" s="10">
        <f>TI_NRG_FC_IND_NE!T30+FC_TRA_NE!T30+FC_OTH_NE!T30</f>
        <v>0</v>
      </c>
      <c r="U30" s="10">
        <f>TI_NRG_FC_IND_NE!U30+FC_TRA_NE!U30+FC_OTH_NE!U30</f>
        <v>0</v>
      </c>
      <c r="V30" s="10">
        <f>TI_NRG_FC_IND_NE!V30+FC_TRA_NE!V30+FC_OTH_NE!V30</f>
        <v>0</v>
      </c>
      <c r="W30" s="10">
        <f>TI_NRG_FC_IND_NE!W30+FC_TRA_NE!W30+FC_OTH_NE!W30</f>
        <v>0</v>
      </c>
      <c r="X30" s="10">
        <f>TI_NRG_FC_IND_NE!X30+FC_TRA_NE!X30+FC_OTH_NE!X30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TI_NRG_FC_IND_NE!C31+FC_TRA_NE!C31+FC_OTH_NE!C31</f>
        <v>0</v>
      </c>
      <c r="D31" s="10">
        <f>TI_NRG_FC_IND_NE!D31+FC_TRA_NE!D31+FC_OTH_NE!D31</f>
        <v>0</v>
      </c>
      <c r="E31" s="10">
        <f>TI_NRG_FC_IND_NE!E31+FC_TRA_NE!E31+FC_OTH_NE!E31</f>
        <v>0</v>
      </c>
      <c r="F31" s="10">
        <f>TI_NRG_FC_IND_NE!F31+FC_TRA_NE!F31+FC_OTH_NE!F31</f>
        <v>0</v>
      </c>
      <c r="G31" s="10">
        <f>TI_NRG_FC_IND_NE!G31+FC_TRA_NE!G31+FC_OTH_NE!G31</f>
        <v>0</v>
      </c>
      <c r="H31" s="10">
        <f>TI_NRG_FC_IND_NE!H31+FC_TRA_NE!H31+FC_OTH_NE!H31</f>
        <v>0</v>
      </c>
      <c r="I31" s="10">
        <f>TI_NRG_FC_IND_NE!I31+FC_TRA_NE!I31+FC_OTH_NE!I31</f>
        <v>0</v>
      </c>
      <c r="J31" s="10">
        <f>TI_NRG_FC_IND_NE!J31+FC_TRA_NE!J31+FC_OTH_NE!J31</f>
        <v>0</v>
      </c>
      <c r="K31" s="10">
        <f>TI_NRG_FC_IND_NE!K31+FC_TRA_NE!K31+FC_OTH_NE!K31</f>
        <v>0</v>
      </c>
      <c r="L31" s="10">
        <f>TI_NRG_FC_IND_NE!L31+FC_TRA_NE!L31+FC_OTH_NE!L31</f>
        <v>0</v>
      </c>
      <c r="M31" s="10">
        <f>TI_NRG_FC_IND_NE!M31+FC_TRA_NE!M31+FC_OTH_NE!M31</f>
        <v>0</v>
      </c>
      <c r="N31" s="10">
        <f>TI_NRG_FC_IND_NE!N31+FC_TRA_NE!N31+FC_OTH_NE!N31</f>
        <v>0</v>
      </c>
      <c r="O31" s="10">
        <f>TI_NRG_FC_IND_NE!O31+FC_TRA_NE!O31+FC_OTH_NE!O31</f>
        <v>0</v>
      </c>
      <c r="P31" s="10">
        <f>TI_NRG_FC_IND_NE!P31+FC_TRA_NE!P31+FC_OTH_NE!P31</f>
        <v>0</v>
      </c>
      <c r="Q31" s="10">
        <f>TI_NRG_FC_IND_NE!Q31+FC_TRA_NE!Q31+FC_OTH_NE!Q31</f>
        <v>0</v>
      </c>
      <c r="R31" s="10">
        <f>TI_NRG_FC_IND_NE!R31+FC_TRA_NE!R31+FC_OTH_NE!R31</f>
        <v>0</v>
      </c>
      <c r="S31" s="10">
        <f>TI_NRG_FC_IND_NE!S31+FC_TRA_NE!S31+FC_OTH_NE!S31</f>
        <v>0</v>
      </c>
      <c r="T31" s="10">
        <f>TI_NRG_FC_IND_NE!T31+FC_TRA_NE!T31+FC_OTH_NE!T31</f>
        <v>0</v>
      </c>
      <c r="U31" s="10">
        <f>TI_NRG_FC_IND_NE!U31+FC_TRA_NE!U31+FC_OTH_NE!U31</f>
        <v>0</v>
      </c>
      <c r="V31" s="10">
        <f>TI_NRG_FC_IND_NE!V31+FC_TRA_NE!V31+FC_OTH_NE!V31</f>
        <v>0</v>
      </c>
      <c r="W31" s="10">
        <f>TI_NRG_FC_IND_NE!W31+FC_TRA_NE!W31+FC_OTH_NE!W31</f>
        <v>0</v>
      </c>
      <c r="X31" s="10">
        <f>TI_NRG_FC_IND_NE!X31+FC_TRA_NE!X31+FC_OTH_NE!X31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TI_NRG_FC_IND_NE!C32+FC_TRA_NE!C32+FC_OTH_NE!C32</f>
        <v>0</v>
      </c>
      <c r="D32" s="10">
        <f>TI_NRG_FC_IND_NE!D32+FC_TRA_NE!D32+FC_OTH_NE!D32</f>
        <v>0</v>
      </c>
      <c r="E32" s="10">
        <f>TI_NRG_FC_IND_NE!E32+FC_TRA_NE!E32+FC_OTH_NE!E32</f>
        <v>0</v>
      </c>
      <c r="F32" s="10">
        <f>TI_NRG_FC_IND_NE!F32+FC_TRA_NE!F32+FC_OTH_NE!F32</f>
        <v>0</v>
      </c>
      <c r="G32" s="10">
        <f>TI_NRG_FC_IND_NE!G32+FC_TRA_NE!G32+FC_OTH_NE!G32</f>
        <v>0</v>
      </c>
      <c r="H32" s="10">
        <f>TI_NRG_FC_IND_NE!H32+FC_TRA_NE!H32+FC_OTH_NE!H32</f>
        <v>0</v>
      </c>
      <c r="I32" s="10">
        <f>TI_NRG_FC_IND_NE!I32+FC_TRA_NE!I32+FC_OTH_NE!I32</f>
        <v>0</v>
      </c>
      <c r="J32" s="10">
        <f>TI_NRG_FC_IND_NE!J32+FC_TRA_NE!J32+FC_OTH_NE!J32</f>
        <v>0</v>
      </c>
      <c r="K32" s="10">
        <f>TI_NRG_FC_IND_NE!K32+FC_TRA_NE!K32+FC_OTH_NE!K32</f>
        <v>0</v>
      </c>
      <c r="L32" s="10">
        <f>TI_NRG_FC_IND_NE!L32+FC_TRA_NE!L32+FC_OTH_NE!L32</f>
        <v>0</v>
      </c>
      <c r="M32" s="10">
        <f>TI_NRG_FC_IND_NE!M32+FC_TRA_NE!M32+FC_OTH_NE!M32</f>
        <v>0</v>
      </c>
      <c r="N32" s="10">
        <f>TI_NRG_FC_IND_NE!N32+FC_TRA_NE!N32+FC_OTH_NE!N32</f>
        <v>0</v>
      </c>
      <c r="O32" s="10">
        <f>TI_NRG_FC_IND_NE!O32+FC_TRA_NE!O32+FC_OTH_NE!O32</f>
        <v>0</v>
      </c>
      <c r="P32" s="10">
        <f>TI_NRG_FC_IND_NE!P32+FC_TRA_NE!P32+FC_OTH_NE!P32</f>
        <v>0</v>
      </c>
      <c r="Q32" s="10">
        <f>TI_NRG_FC_IND_NE!Q32+FC_TRA_NE!Q32+FC_OTH_NE!Q32</f>
        <v>0</v>
      </c>
      <c r="R32" s="10">
        <f>TI_NRG_FC_IND_NE!R32+FC_TRA_NE!R32+FC_OTH_NE!R32</f>
        <v>0</v>
      </c>
      <c r="S32" s="10">
        <f>TI_NRG_FC_IND_NE!S32+FC_TRA_NE!S32+FC_OTH_NE!S32</f>
        <v>0</v>
      </c>
      <c r="T32" s="10">
        <f>TI_NRG_FC_IND_NE!T32+FC_TRA_NE!T32+FC_OTH_NE!T32</f>
        <v>0</v>
      </c>
      <c r="U32" s="10">
        <f>TI_NRG_FC_IND_NE!U32+FC_TRA_NE!U32+FC_OTH_NE!U32</f>
        <v>0</v>
      </c>
      <c r="V32" s="10">
        <f>TI_NRG_FC_IND_NE!V32+FC_TRA_NE!V32+FC_OTH_NE!V32</f>
        <v>0</v>
      </c>
      <c r="W32" s="10">
        <f>TI_NRG_FC_IND_NE!W32+FC_TRA_NE!W32+FC_OTH_NE!W32</f>
        <v>0</v>
      </c>
      <c r="X32" s="10">
        <f>TI_NRG_FC_IND_NE!X32+FC_TRA_NE!X32+FC_OTH_NE!X32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2421.6560619088564</v>
      </c>
      <c r="D33" s="29">
        <f t="shared" si="18"/>
        <v>2258.3690455717965</v>
      </c>
      <c r="E33" s="29">
        <f t="shared" si="18"/>
        <v>2231.2793637145314</v>
      </c>
      <c r="F33" s="29">
        <f t="shared" si="18"/>
        <v>2349.4482373172832</v>
      </c>
      <c r="G33" s="29">
        <f t="shared" si="18"/>
        <v>2564.7153052450553</v>
      </c>
      <c r="H33" s="29">
        <f t="shared" si="18"/>
        <v>2586.7750644883918</v>
      </c>
      <c r="I33" s="29">
        <f t="shared" si="18"/>
        <v>2075.5656921754085</v>
      </c>
      <c r="J33" s="29">
        <f t="shared" si="18"/>
        <v>2336.3177128116931</v>
      </c>
      <c r="K33" s="29">
        <f t="shared" si="18"/>
        <v>1990.5202063628549</v>
      </c>
      <c r="L33" s="29">
        <f t="shared" si="18"/>
        <v>1550.853740326741</v>
      </c>
      <c r="M33" s="29">
        <f t="shared" si="18"/>
        <v>1727.5819432502153</v>
      </c>
      <c r="N33" s="29">
        <f t="shared" si="18"/>
        <v>1755.0884780739464</v>
      </c>
      <c r="O33" s="29">
        <f t="shared" si="18"/>
        <v>1317.887102321582</v>
      </c>
      <c r="P33" s="29">
        <f t="shared" si="18"/>
        <v>1358.0334479793635</v>
      </c>
      <c r="Q33" s="29">
        <f t="shared" si="18"/>
        <v>1436.862166809974</v>
      </c>
      <c r="R33" s="29">
        <f t="shared" si="18"/>
        <v>1335.1079965606189</v>
      </c>
      <c r="S33" s="29">
        <f t="shared" si="18"/>
        <v>1160.739724849527</v>
      </c>
      <c r="T33" s="29">
        <f t="shared" si="18"/>
        <v>1203.9153052450561</v>
      </c>
      <c r="U33" s="29">
        <f t="shared" si="18"/>
        <v>720.69759243336193</v>
      </c>
      <c r="V33" s="29">
        <f t="shared" si="18"/>
        <v>1154.9271711092001</v>
      </c>
      <c r="W33" s="29">
        <f t="shared" si="18"/>
        <v>1128.2077386070507</v>
      </c>
      <c r="X33" s="29">
        <f t="shared" ref="X33" si="19">SUM(X34:X50)</f>
        <v>1201.3335339638863</v>
      </c>
    </row>
    <row r="34" spans="1:24" ht="11.25" customHeight="1" x14ac:dyDescent="0.2">
      <c r="A34" s="41" t="s">
        <v>55</v>
      </c>
      <c r="B34" s="9" t="s">
        <v>56</v>
      </c>
      <c r="C34" s="10">
        <f>TI_NRG_FC_IND_NE!C34+FC_TRA_NE!C34+FC_OTH_NE!C34</f>
        <v>0</v>
      </c>
      <c r="D34" s="10">
        <f>TI_NRG_FC_IND_NE!D34+FC_TRA_NE!D34+FC_OTH_NE!D34</f>
        <v>0</v>
      </c>
      <c r="E34" s="10">
        <f>TI_NRG_FC_IND_NE!E34+FC_TRA_NE!E34+FC_OTH_NE!E34</f>
        <v>0</v>
      </c>
      <c r="F34" s="10">
        <f>TI_NRG_FC_IND_NE!F34+FC_TRA_NE!F34+FC_OTH_NE!F34</f>
        <v>0</v>
      </c>
      <c r="G34" s="10">
        <f>TI_NRG_FC_IND_NE!G34+FC_TRA_NE!G34+FC_OTH_NE!G34</f>
        <v>0</v>
      </c>
      <c r="H34" s="10">
        <f>TI_NRG_FC_IND_NE!H34+FC_TRA_NE!H34+FC_OTH_NE!H34</f>
        <v>0</v>
      </c>
      <c r="I34" s="10">
        <f>TI_NRG_FC_IND_NE!I34+FC_TRA_NE!I34+FC_OTH_NE!I34</f>
        <v>0</v>
      </c>
      <c r="J34" s="10">
        <f>TI_NRG_FC_IND_NE!J34+FC_TRA_NE!J34+FC_OTH_NE!J34</f>
        <v>0</v>
      </c>
      <c r="K34" s="10">
        <f>TI_NRG_FC_IND_NE!K34+FC_TRA_NE!K34+FC_OTH_NE!K34</f>
        <v>0</v>
      </c>
      <c r="L34" s="10">
        <f>TI_NRG_FC_IND_NE!L34+FC_TRA_NE!L34+FC_OTH_NE!L34</f>
        <v>0</v>
      </c>
      <c r="M34" s="10">
        <f>TI_NRG_FC_IND_NE!M34+FC_TRA_NE!M34+FC_OTH_NE!M34</f>
        <v>0</v>
      </c>
      <c r="N34" s="10">
        <f>TI_NRG_FC_IND_NE!N34+FC_TRA_NE!N34+FC_OTH_NE!N34</f>
        <v>0</v>
      </c>
      <c r="O34" s="10">
        <f>TI_NRG_FC_IND_NE!O34+FC_TRA_NE!O34+FC_OTH_NE!O34</f>
        <v>0</v>
      </c>
      <c r="P34" s="10">
        <f>TI_NRG_FC_IND_NE!P34+FC_TRA_NE!P34+FC_OTH_NE!P34</f>
        <v>0</v>
      </c>
      <c r="Q34" s="10">
        <f>TI_NRG_FC_IND_NE!Q34+FC_TRA_NE!Q34+FC_OTH_NE!Q34</f>
        <v>0</v>
      </c>
      <c r="R34" s="10">
        <f>TI_NRG_FC_IND_NE!R34+FC_TRA_NE!R34+FC_OTH_NE!R34</f>
        <v>0</v>
      </c>
      <c r="S34" s="10">
        <f>TI_NRG_FC_IND_NE!S34+FC_TRA_NE!S34+FC_OTH_NE!S34</f>
        <v>0</v>
      </c>
      <c r="T34" s="10">
        <f>TI_NRG_FC_IND_NE!T34+FC_TRA_NE!T34+FC_OTH_NE!T34</f>
        <v>0</v>
      </c>
      <c r="U34" s="10">
        <f>TI_NRG_FC_IND_NE!U34+FC_TRA_NE!U34+FC_OTH_NE!U34</f>
        <v>0</v>
      </c>
      <c r="V34" s="10">
        <f>TI_NRG_FC_IND_NE!V34+FC_TRA_NE!V34+FC_OTH_NE!V34</f>
        <v>0</v>
      </c>
      <c r="W34" s="10">
        <f>TI_NRG_FC_IND_NE!W34+FC_TRA_NE!W34+FC_OTH_NE!W34</f>
        <v>0</v>
      </c>
      <c r="X34" s="10">
        <f>TI_NRG_FC_IND_NE!X34+FC_TRA_NE!X34+FC_OTH_NE!X34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TI_NRG_FC_IND_NE!C35+FC_TRA_NE!C35+FC_OTH_NE!C35</f>
        <v>0</v>
      </c>
      <c r="D35" s="10">
        <f>TI_NRG_FC_IND_NE!D35+FC_TRA_NE!D35+FC_OTH_NE!D35</f>
        <v>0</v>
      </c>
      <c r="E35" s="10">
        <f>TI_NRG_FC_IND_NE!E35+FC_TRA_NE!E35+FC_OTH_NE!E35</f>
        <v>0</v>
      </c>
      <c r="F35" s="10">
        <f>TI_NRG_FC_IND_NE!F35+FC_TRA_NE!F35+FC_OTH_NE!F35</f>
        <v>0</v>
      </c>
      <c r="G35" s="10">
        <f>TI_NRG_FC_IND_NE!G35+FC_TRA_NE!G35+FC_OTH_NE!G35</f>
        <v>0</v>
      </c>
      <c r="H35" s="10">
        <f>TI_NRG_FC_IND_NE!H35+FC_TRA_NE!H35+FC_OTH_NE!H35</f>
        <v>0</v>
      </c>
      <c r="I35" s="10">
        <f>TI_NRG_FC_IND_NE!I35+FC_TRA_NE!I35+FC_OTH_NE!I35</f>
        <v>0</v>
      </c>
      <c r="J35" s="10">
        <f>TI_NRG_FC_IND_NE!J35+FC_TRA_NE!J35+FC_OTH_NE!J35</f>
        <v>0</v>
      </c>
      <c r="K35" s="10">
        <f>TI_NRG_FC_IND_NE!K35+FC_TRA_NE!K35+FC_OTH_NE!K35</f>
        <v>0</v>
      </c>
      <c r="L35" s="10">
        <f>TI_NRG_FC_IND_NE!L35+FC_TRA_NE!L35+FC_OTH_NE!L35</f>
        <v>0</v>
      </c>
      <c r="M35" s="10">
        <f>TI_NRG_FC_IND_NE!M35+FC_TRA_NE!M35+FC_OTH_NE!M35</f>
        <v>0</v>
      </c>
      <c r="N35" s="10">
        <f>TI_NRG_FC_IND_NE!N35+FC_TRA_NE!N35+FC_OTH_NE!N35</f>
        <v>0</v>
      </c>
      <c r="O35" s="10">
        <f>TI_NRG_FC_IND_NE!O35+FC_TRA_NE!O35+FC_OTH_NE!O35</f>
        <v>0</v>
      </c>
      <c r="P35" s="10">
        <f>TI_NRG_FC_IND_NE!P35+FC_TRA_NE!P35+FC_OTH_NE!P35</f>
        <v>0</v>
      </c>
      <c r="Q35" s="10">
        <f>TI_NRG_FC_IND_NE!Q35+FC_TRA_NE!Q35+FC_OTH_NE!Q35</f>
        <v>0</v>
      </c>
      <c r="R35" s="10">
        <f>TI_NRG_FC_IND_NE!R35+FC_TRA_NE!R35+FC_OTH_NE!R35</f>
        <v>0</v>
      </c>
      <c r="S35" s="10">
        <f>TI_NRG_FC_IND_NE!S35+FC_TRA_NE!S35+FC_OTH_NE!S35</f>
        <v>0</v>
      </c>
      <c r="T35" s="10">
        <f>TI_NRG_FC_IND_NE!T35+FC_TRA_NE!T35+FC_OTH_NE!T35</f>
        <v>0</v>
      </c>
      <c r="U35" s="10">
        <f>TI_NRG_FC_IND_NE!U35+FC_TRA_NE!U35+FC_OTH_NE!U35</f>
        <v>0</v>
      </c>
      <c r="V35" s="10">
        <f>TI_NRG_FC_IND_NE!V35+FC_TRA_NE!V35+FC_OTH_NE!V35</f>
        <v>0</v>
      </c>
      <c r="W35" s="10">
        <f>TI_NRG_FC_IND_NE!W35+FC_TRA_NE!W35+FC_OTH_NE!W35</f>
        <v>0</v>
      </c>
      <c r="X35" s="10">
        <f>TI_NRG_FC_IND_NE!X35+FC_TRA_NE!X35+FC_OTH_NE!X35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TI_NRG_FC_IND_NE!C36+FC_TRA_NE!C36+FC_OTH_NE!C36</f>
        <v>29.373258813413582</v>
      </c>
      <c r="D36" s="10">
        <f>TI_NRG_FC_IND_NE!D36+FC_TRA_NE!D36+FC_OTH_NE!D36</f>
        <v>29.373258813413582</v>
      </c>
      <c r="E36" s="10">
        <f>TI_NRG_FC_IND_NE!E36+FC_TRA_NE!E36+FC_OTH_NE!E36</f>
        <v>36.151676698194322</v>
      </c>
      <c r="F36" s="10">
        <f>TI_NRG_FC_IND_NE!F36+FC_TRA_NE!F36+FC_OTH_NE!F36</f>
        <v>18.075838349097161</v>
      </c>
      <c r="G36" s="10">
        <f>TI_NRG_FC_IND_NE!G36+FC_TRA_NE!G36+FC_OTH_NE!G36</f>
        <v>48.589165950128972</v>
      </c>
      <c r="H36" s="10">
        <f>TI_NRG_FC_IND_NE!H36+FC_TRA_NE!H36+FC_OTH_NE!H36</f>
        <v>27.119518486672391</v>
      </c>
      <c r="I36" s="10">
        <f>TI_NRG_FC_IND_NE!I36+FC_TRA_NE!I36+FC_OTH_NE!I36</f>
        <v>73.448667239896807</v>
      </c>
      <c r="J36" s="10">
        <f>TI_NRG_FC_IND_NE!J36+FC_TRA_NE!J36+FC_OTH_NE!J36</f>
        <v>106.57300085984519</v>
      </c>
      <c r="K36" s="10">
        <f>TI_NRG_FC_IND_NE!K36+FC_TRA_NE!K36+FC_OTH_NE!K36</f>
        <v>134.04032674118659</v>
      </c>
      <c r="L36" s="10">
        <f>TI_NRG_FC_IND_NE!L36+FC_TRA_NE!L36+FC_OTH_NE!L36</f>
        <v>40.651590713671538</v>
      </c>
      <c r="M36" s="10">
        <f>TI_NRG_FC_IND_NE!M36+FC_TRA_NE!M36+FC_OTH_NE!M36</f>
        <v>61.526741186586413</v>
      </c>
      <c r="N36" s="10">
        <f>TI_NRG_FC_IND_NE!N36+FC_TRA_NE!N36+FC_OTH_NE!N36</f>
        <v>93.388736027515051</v>
      </c>
      <c r="O36" s="10">
        <f>TI_NRG_FC_IND_NE!O36+FC_TRA_NE!O36+FC_OTH_NE!O36</f>
        <v>12.085640584694749</v>
      </c>
      <c r="P36" s="10">
        <f>TI_NRG_FC_IND_NE!P36+FC_TRA_NE!P36+FC_OTH_NE!P36</f>
        <v>291.15313843508159</v>
      </c>
      <c r="Q36" s="10">
        <f>TI_NRG_FC_IND_NE!Q36+FC_TRA_NE!Q36+FC_OTH_NE!Q36</f>
        <v>494.41100601891662</v>
      </c>
      <c r="R36" s="10">
        <f>TI_NRG_FC_IND_NE!R36+FC_TRA_NE!R36+FC_OTH_NE!R36</f>
        <v>354.87721410146167</v>
      </c>
      <c r="S36" s="10">
        <f>TI_NRG_FC_IND_NE!S36+FC_TRA_NE!S36+FC_OTH_NE!S36</f>
        <v>309.83086844368012</v>
      </c>
      <c r="T36" s="10">
        <f>TI_NRG_FC_IND_NE!T36+FC_TRA_NE!T36+FC_OTH_NE!T36</f>
        <v>240.22330180567499</v>
      </c>
      <c r="U36" s="10">
        <f>TI_NRG_FC_IND_NE!U36+FC_TRA_NE!U36+FC_OTH_NE!U36</f>
        <v>108.7748065348237</v>
      </c>
      <c r="V36" s="10">
        <f>TI_NRG_FC_IND_NE!V36+FC_TRA_NE!V36+FC_OTH_NE!V36</f>
        <v>319.93009458297502</v>
      </c>
      <c r="W36" s="10">
        <f>TI_NRG_FC_IND_NE!W36+FC_TRA_NE!W36+FC_OTH_NE!W36</f>
        <v>341.87093723129829</v>
      </c>
      <c r="X36" s="10">
        <f>TI_NRG_FC_IND_NE!X36+FC_TRA_NE!X36+FC_OTH_NE!X36</f>
        <v>331.64866723989678</v>
      </c>
    </row>
    <row r="37" spans="1:24" ht="11.25" customHeight="1" x14ac:dyDescent="0.2">
      <c r="A37" s="41" t="s">
        <v>61</v>
      </c>
      <c r="B37" s="9" t="s">
        <v>62</v>
      </c>
      <c r="C37" s="10">
        <f>TI_NRG_FC_IND_NE!C37+FC_TRA_NE!C37+FC_OTH_NE!C37</f>
        <v>0</v>
      </c>
      <c r="D37" s="10">
        <f>TI_NRG_FC_IND_NE!D37+FC_TRA_NE!D37+FC_OTH_NE!D37</f>
        <v>0</v>
      </c>
      <c r="E37" s="10">
        <f>TI_NRG_FC_IND_NE!E37+FC_TRA_NE!E37+FC_OTH_NE!E37</f>
        <v>0</v>
      </c>
      <c r="F37" s="10">
        <f>TI_NRG_FC_IND_NE!F37+FC_TRA_NE!F37+FC_OTH_NE!F37</f>
        <v>0</v>
      </c>
      <c r="G37" s="10">
        <f>TI_NRG_FC_IND_NE!G37+FC_TRA_NE!G37+FC_OTH_NE!G37</f>
        <v>0</v>
      </c>
      <c r="H37" s="10">
        <f>TI_NRG_FC_IND_NE!H37+FC_TRA_NE!H37+FC_OTH_NE!H37</f>
        <v>0</v>
      </c>
      <c r="I37" s="10">
        <f>TI_NRG_FC_IND_NE!I37+FC_TRA_NE!I37+FC_OTH_NE!I37</f>
        <v>0</v>
      </c>
      <c r="J37" s="10">
        <f>TI_NRG_FC_IND_NE!J37+FC_TRA_NE!J37+FC_OTH_NE!J37</f>
        <v>0</v>
      </c>
      <c r="K37" s="10">
        <f>TI_NRG_FC_IND_NE!K37+FC_TRA_NE!K37+FC_OTH_NE!K37</f>
        <v>0</v>
      </c>
      <c r="L37" s="10">
        <f>TI_NRG_FC_IND_NE!L37+FC_TRA_NE!L37+FC_OTH_NE!L37</f>
        <v>0</v>
      </c>
      <c r="M37" s="10">
        <f>TI_NRG_FC_IND_NE!M37+FC_TRA_NE!M37+FC_OTH_NE!M37</f>
        <v>0</v>
      </c>
      <c r="N37" s="10">
        <f>TI_NRG_FC_IND_NE!N37+FC_TRA_NE!N37+FC_OTH_NE!N37</f>
        <v>0</v>
      </c>
      <c r="O37" s="10">
        <f>TI_NRG_FC_IND_NE!O37+FC_TRA_NE!O37+FC_OTH_NE!O37</f>
        <v>0</v>
      </c>
      <c r="P37" s="10">
        <f>TI_NRG_FC_IND_NE!P37+FC_TRA_NE!P37+FC_OTH_NE!P37</f>
        <v>0</v>
      </c>
      <c r="Q37" s="10">
        <f>TI_NRG_FC_IND_NE!Q37+FC_TRA_NE!Q37+FC_OTH_NE!Q37</f>
        <v>0</v>
      </c>
      <c r="R37" s="10">
        <f>TI_NRG_FC_IND_NE!R37+FC_TRA_NE!R37+FC_OTH_NE!R37</f>
        <v>0</v>
      </c>
      <c r="S37" s="10">
        <f>TI_NRG_FC_IND_NE!S37+FC_TRA_NE!S37+FC_OTH_NE!S37</f>
        <v>0</v>
      </c>
      <c r="T37" s="10">
        <f>TI_NRG_FC_IND_NE!T37+FC_TRA_NE!T37+FC_OTH_NE!T37</f>
        <v>0</v>
      </c>
      <c r="U37" s="10">
        <f>TI_NRG_FC_IND_NE!U37+FC_TRA_NE!U37+FC_OTH_NE!U37</f>
        <v>0</v>
      </c>
      <c r="V37" s="10">
        <f>TI_NRG_FC_IND_NE!V37+FC_TRA_NE!V37+FC_OTH_NE!V37</f>
        <v>0</v>
      </c>
      <c r="W37" s="10">
        <f>TI_NRG_FC_IND_NE!W37+FC_TRA_NE!W37+FC_OTH_NE!W37</f>
        <v>0</v>
      </c>
      <c r="X37" s="10">
        <f>TI_NRG_FC_IND_NE!X37+FC_TRA_NE!X37+FC_OTH_NE!X37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TI_NRG_FC_IND_NE!C38+FC_TRA_NE!C38+FC_OTH_NE!C38</f>
        <v>0</v>
      </c>
      <c r="D38" s="10">
        <f>TI_NRG_FC_IND_NE!D38+FC_TRA_NE!D38+FC_OTH_NE!D38</f>
        <v>0</v>
      </c>
      <c r="E38" s="10">
        <f>TI_NRG_FC_IND_NE!E38+FC_TRA_NE!E38+FC_OTH_NE!E38</f>
        <v>0</v>
      </c>
      <c r="F38" s="10">
        <f>TI_NRG_FC_IND_NE!F38+FC_TRA_NE!F38+FC_OTH_NE!F38</f>
        <v>0</v>
      </c>
      <c r="G38" s="10">
        <f>TI_NRG_FC_IND_NE!G38+FC_TRA_NE!G38+FC_OTH_NE!G38</f>
        <v>0</v>
      </c>
      <c r="H38" s="10">
        <f>TI_NRG_FC_IND_NE!H38+FC_TRA_NE!H38+FC_OTH_NE!H38</f>
        <v>0</v>
      </c>
      <c r="I38" s="10">
        <f>TI_NRG_FC_IND_NE!I38+FC_TRA_NE!I38+FC_OTH_NE!I38</f>
        <v>0</v>
      </c>
      <c r="J38" s="10">
        <f>TI_NRG_FC_IND_NE!J38+FC_TRA_NE!J38+FC_OTH_NE!J38</f>
        <v>0</v>
      </c>
      <c r="K38" s="10">
        <f>TI_NRG_FC_IND_NE!K38+FC_TRA_NE!K38+FC_OTH_NE!K38</f>
        <v>0</v>
      </c>
      <c r="L38" s="10">
        <f>TI_NRG_FC_IND_NE!L38+FC_TRA_NE!L38+FC_OTH_NE!L38</f>
        <v>0</v>
      </c>
      <c r="M38" s="10">
        <f>TI_NRG_FC_IND_NE!M38+FC_TRA_NE!M38+FC_OTH_NE!M38</f>
        <v>0</v>
      </c>
      <c r="N38" s="10">
        <f>TI_NRG_FC_IND_NE!N38+FC_TRA_NE!N38+FC_OTH_NE!N38</f>
        <v>0</v>
      </c>
      <c r="O38" s="10">
        <f>TI_NRG_FC_IND_NE!O38+FC_TRA_NE!O38+FC_OTH_NE!O38</f>
        <v>0</v>
      </c>
      <c r="P38" s="10">
        <f>TI_NRG_FC_IND_NE!P38+FC_TRA_NE!P38+FC_OTH_NE!P38</f>
        <v>0</v>
      </c>
      <c r="Q38" s="10">
        <f>TI_NRG_FC_IND_NE!Q38+FC_TRA_NE!Q38+FC_OTH_NE!Q38</f>
        <v>0</v>
      </c>
      <c r="R38" s="10">
        <f>TI_NRG_FC_IND_NE!R38+FC_TRA_NE!R38+FC_OTH_NE!R38</f>
        <v>0</v>
      </c>
      <c r="S38" s="10">
        <f>TI_NRG_FC_IND_NE!S38+FC_TRA_NE!S38+FC_OTH_NE!S38</f>
        <v>0</v>
      </c>
      <c r="T38" s="10">
        <f>TI_NRG_FC_IND_NE!T38+FC_TRA_NE!T38+FC_OTH_NE!T38</f>
        <v>0</v>
      </c>
      <c r="U38" s="10">
        <f>TI_NRG_FC_IND_NE!U38+FC_TRA_NE!U38+FC_OTH_NE!U38</f>
        <v>0</v>
      </c>
      <c r="V38" s="10">
        <f>TI_NRG_FC_IND_NE!V38+FC_TRA_NE!V38+FC_OTH_NE!V38</f>
        <v>0</v>
      </c>
      <c r="W38" s="10">
        <f>TI_NRG_FC_IND_NE!W38+FC_TRA_NE!W38+FC_OTH_NE!W38</f>
        <v>0</v>
      </c>
      <c r="X38" s="10">
        <f>TI_NRG_FC_IND_NE!X38+FC_TRA_NE!X38+FC_OTH_NE!X38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TI_NRG_FC_IND_NE!C39+FC_TRA_NE!C39+FC_OTH_NE!C39</f>
        <v>0</v>
      </c>
      <c r="D39" s="10">
        <f>TI_NRG_FC_IND_NE!D39+FC_TRA_NE!D39+FC_OTH_NE!D39</f>
        <v>0</v>
      </c>
      <c r="E39" s="10">
        <f>TI_NRG_FC_IND_NE!E39+FC_TRA_NE!E39+FC_OTH_NE!E39</f>
        <v>0</v>
      </c>
      <c r="F39" s="10">
        <f>TI_NRG_FC_IND_NE!F39+FC_TRA_NE!F39+FC_OTH_NE!F39</f>
        <v>0</v>
      </c>
      <c r="G39" s="10">
        <f>TI_NRG_FC_IND_NE!G39+FC_TRA_NE!G39+FC_OTH_NE!G39</f>
        <v>0</v>
      </c>
      <c r="H39" s="10">
        <f>TI_NRG_FC_IND_NE!H39+FC_TRA_NE!H39+FC_OTH_NE!H39</f>
        <v>0</v>
      </c>
      <c r="I39" s="10">
        <f>TI_NRG_FC_IND_NE!I39+FC_TRA_NE!I39+FC_OTH_NE!I39</f>
        <v>0</v>
      </c>
      <c r="J39" s="10">
        <f>TI_NRG_FC_IND_NE!J39+FC_TRA_NE!J39+FC_OTH_NE!J39</f>
        <v>0</v>
      </c>
      <c r="K39" s="10">
        <f>TI_NRG_FC_IND_NE!K39+FC_TRA_NE!K39+FC_OTH_NE!K39</f>
        <v>0</v>
      </c>
      <c r="L39" s="10">
        <f>TI_NRG_FC_IND_NE!L39+FC_TRA_NE!L39+FC_OTH_NE!L39</f>
        <v>0</v>
      </c>
      <c r="M39" s="10">
        <f>TI_NRG_FC_IND_NE!M39+FC_TRA_NE!M39+FC_OTH_NE!M39</f>
        <v>0</v>
      </c>
      <c r="N39" s="10">
        <f>TI_NRG_FC_IND_NE!N39+FC_TRA_NE!N39+FC_OTH_NE!N39</f>
        <v>0</v>
      </c>
      <c r="O39" s="10">
        <f>TI_NRG_FC_IND_NE!O39+FC_TRA_NE!O39+FC_OTH_NE!O39</f>
        <v>0</v>
      </c>
      <c r="P39" s="10">
        <f>TI_NRG_FC_IND_NE!P39+FC_TRA_NE!P39+FC_OTH_NE!P39</f>
        <v>0</v>
      </c>
      <c r="Q39" s="10">
        <f>TI_NRG_FC_IND_NE!Q39+FC_TRA_NE!Q39+FC_OTH_NE!Q39</f>
        <v>0</v>
      </c>
      <c r="R39" s="10">
        <f>TI_NRG_FC_IND_NE!R39+FC_TRA_NE!R39+FC_OTH_NE!R39</f>
        <v>0</v>
      </c>
      <c r="S39" s="10">
        <f>TI_NRG_FC_IND_NE!S39+FC_TRA_NE!S39+FC_OTH_NE!S39</f>
        <v>0</v>
      </c>
      <c r="T39" s="10">
        <f>TI_NRG_FC_IND_NE!T39+FC_TRA_NE!T39+FC_OTH_NE!T39</f>
        <v>0</v>
      </c>
      <c r="U39" s="10">
        <f>TI_NRG_FC_IND_NE!U39+FC_TRA_NE!U39+FC_OTH_NE!U39</f>
        <v>0</v>
      </c>
      <c r="V39" s="10">
        <f>TI_NRG_FC_IND_NE!V39+FC_TRA_NE!V39+FC_OTH_NE!V39</f>
        <v>0</v>
      </c>
      <c r="W39" s="10">
        <f>TI_NRG_FC_IND_NE!W39+FC_TRA_NE!W39+FC_OTH_NE!W39</f>
        <v>0</v>
      </c>
      <c r="X39" s="10">
        <f>TI_NRG_FC_IND_NE!X39+FC_TRA_NE!X39+FC_OTH_NE!X39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TI_NRG_FC_IND_NE!C40+FC_TRA_NE!C40+FC_OTH_NE!C40</f>
        <v>0</v>
      </c>
      <c r="D40" s="10">
        <f>TI_NRG_FC_IND_NE!D40+FC_TRA_NE!D40+FC_OTH_NE!D40</f>
        <v>0</v>
      </c>
      <c r="E40" s="10">
        <f>TI_NRG_FC_IND_NE!E40+FC_TRA_NE!E40+FC_OTH_NE!E40</f>
        <v>0</v>
      </c>
      <c r="F40" s="10">
        <f>TI_NRG_FC_IND_NE!F40+FC_TRA_NE!F40+FC_OTH_NE!F40</f>
        <v>0</v>
      </c>
      <c r="G40" s="10">
        <f>TI_NRG_FC_IND_NE!G40+FC_TRA_NE!G40+FC_OTH_NE!G40</f>
        <v>0</v>
      </c>
      <c r="H40" s="10">
        <f>TI_NRG_FC_IND_NE!H40+FC_TRA_NE!H40+FC_OTH_NE!H40</f>
        <v>0</v>
      </c>
      <c r="I40" s="10">
        <f>TI_NRG_FC_IND_NE!I40+FC_TRA_NE!I40+FC_OTH_NE!I40</f>
        <v>0</v>
      </c>
      <c r="J40" s="10">
        <f>TI_NRG_FC_IND_NE!J40+FC_TRA_NE!J40+FC_OTH_NE!J40</f>
        <v>0</v>
      </c>
      <c r="K40" s="10">
        <f>TI_NRG_FC_IND_NE!K40+FC_TRA_NE!K40+FC_OTH_NE!K40</f>
        <v>0</v>
      </c>
      <c r="L40" s="10">
        <f>TI_NRG_FC_IND_NE!L40+FC_TRA_NE!L40+FC_OTH_NE!L40</f>
        <v>0</v>
      </c>
      <c r="M40" s="10">
        <f>TI_NRG_FC_IND_NE!M40+FC_TRA_NE!M40+FC_OTH_NE!M40</f>
        <v>0</v>
      </c>
      <c r="N40" s="10">
        <f>TI_NRG_FC_IND_NE!N40+FC_TRA_NE!N40+FC_OTH_NE!N40</f>
        <v>0</v>
      </c>
      <c r="O40" s="10">
        <f>TI_NRG_FC_IND_NE!O40+FC_TRA_NE!O40+FC_OTH_NE!O40</f>
        <v>0</v>
      </c>
      <c r="P40" s="10">
        <f>TI_NRG_FC_IND_NE!P40+FC_TRA_NE!P40+FC_OTH_NE!P40</f>
        <v>0</v>
      </c>
      <c r="Q40" s="10">
        <f>TI_NRG_FC_IND_NE!Q40+FC_TRA_NE!Q40+FC_OTH_NE!Q40</f>
        <v>0</v>
      </c>
      <c r="R40" s="10">
        <f>TI_NRG_FC_IND_NE!R40+FC_TRA_NE!R40+FC_OTH_NE!R40</f>
        <v>0</v>
      </c>
      <c r="S40" s="10">
        <f>TI_NRG_FC_IND_NE!S40+FC_TRA_NE!S40+FC_OTH_NE!S40</f>
        <v>0</v>
      </c>
      <c r="T40" s="10">
        <f>TI_NRG_FC_IND_NE!T40+FC_TRA_NE!T40+FC_OTH_NE!T40</f>
        <v>0</v>
      </c>
      <c r="U40" s="10">
        <f>TI_NRG_FC_IND_NE!U40+FC_TRA_NE!U40+FC_OTH_NE!U40</f>
        <v>0</v>
      </c>
      <c r="V40" s="10">
        <f>TI_NRG_FC_IND_NE!V40+FC_TRA_NE!V40+FC_OTH_NE!V40</f>
        <v>0</v>
      </c>
      <c r="W40" s="10">
        <f>TI_NRG_FC_IND_NE!W40+FC_TRA_NE!W40+FC_OTH_NE!W40</f>
        <v>0</v>
      </c>
      <c r="X40" s="10">
        <f>TI_NRG_FC_IND_NE!X40+FC_TRA_NE!X40+FC_OTH_NE!X40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TI_NRG_FC_IND_NE!C41+FC_TRA_NE!C41+FC_OTH_NE!C41</f>
        <v>0</v>
      </c>
      <c r="D41" s="10">
        <f>TI_NRG_FC_IND_NE!D41+FC_TRA_NE!D41+FC_OTH_NE!D41</f>
        <v>0</v>
      </c>
      <c r="E41" s="10">
        <f>TI_NRG_FC_IND_NE!E41+FC_TRA_NE!E41+FC_OTH_NE!E41</f>
        <v>0</v>
      </c>
      <c r="F41" s="10">
        <f>TI_NRG_FC_IND_NE!F41+FC_TRA_NE!F41+FC_OTH_NE!F41</f>
        <v>0</v>
      </c>
      <c r="G41" s="10">
        <f>TI_NRG_FC_IND_NE!G41+FC_TRA_NE!G41+FC_OTH_NE!G41</f>
        <v>0</v>
      </c>
      <c r="H41" s="10">
        <f>TI_NRG_FC_IND_NE!H41+FC_TRA_NE!H41+FC_OTH_NE!H41</f>
        <v>0</v>
      </c>
      <c r="I41" s="10">
        <f>TI_NRG_FC_IND_NE!I41+FC_TRA_NE!I41+FC_OTH_NE!I41</f>
        <v>0</v>
      </c>
      <c r="J41" s="10">
        <f>TI_NRG_FC_IND_NE!J41+FC_TRA_NE!J41+FC_OTH_NE!J41</f>
        <v>0</v>
      </c>
      <c r="K41" s="10">
        <f>TI_NRG_FC_IND_NE!K41+FC_TRA_NE!K41+FC_OTH_NE!K41</f>
        <v>0</v>
      </c>
      <c r="L41" s="10">
        <f>TI_NRG_FC_IND_NE!L41+FC_TRA_NE!L41+FC_OTH_NE!L41</f>
        <v>0</v>
      </c>
      <c r="M41" s="10">
        <f>TI_NRG_FC_IND_NE!M41+FC_TRA_NE!M41+FC_OTH_NE!M41</f>
        <v>0</v>
      </c>
      <c r="N41" s="10">
        <f>TI_NRG_FC_IND_NE!N41+FC_TRA_NE!N41+FC_OTH_NE!N41</f>
        <v>0</v>
      </c>
      <c r="O41" s="10">
        <f>TI_NRG_FC_IND_NE!O41+FC_TRA_NE!O41+FC_OTH_NE!O41</f>
        <v>0</v>
      </c>
      <c r="P41" s="10">
        <f>TI_NRG_FC_IND_NE!P41+FC_TRA_NE!P41+FC_OTH_NE!P41</f>
        <v>0</v>
      </c>
      <c r="Q41" s="10">
        <f>TI_NRG_FC_IND_NE!Q41+FC_TRA_NE!Q41+FC_OTH_NE!Q41</f>
        <v>0</v>
      </c>
      <c r="R41" s="10">
        <f>TI_NRG_FC_IND_NE!R41+FC_TRA_NE!R41+FC_OTH_NE!R41</f>
        <v>0</v>
      </c>
      <c r="S41" s="10">
        <f>TI_NRG_FC_IND_NE!S41+FC_TRA_NE!S41+FC_OTH_NE!S41</f>
        <v>0</v>
      </c>
      <c r="T41" s="10">
        <f>TI_NRG_FC_IND_NE!T41+FC_TRA_NE!T41+FC_OTH_NE!T41</f>
        <v>0</v>
      </c>
      <c r="U41" s="10">
        <f>TI_NRG_FC_IND_NE!U41+FC_TRA_NE!U41+FC_OTH_NE!U41</f>
        <v>0</v>
      </c>
      <c r="V41" s="10">
        <f>TI_NRG_FC_IND_NE!V41+FC_TRA_NE!V41+FC_OTH_NE!V41</f>
        <v>0</v>
      </c>
      <c r="W41" s="10">
        <f>TI_NRG_FC_IND_NE!W41+FC_TRA_NE!W41+FC_OTH_NE!W41</f>
        <v>0</v>
      </c>
      <c r="X41" s="10">
        <f>TI_NRG_FC_IND_NE!X41+FC_TRA_NE!X41+FC_OTH_NE!X41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TI_NRG_FC_IND_NE!C42+FC_TRA_NE!C42+FC_OTH_NE!C42</f>
        <v>1455.061134995701</v>
      </c>
      <c r="D42" s="10">
        <f>TI_NRG_FC_IND_NE!D42+FC_TRA_NE!D42+FC_OTH_NE!D42</f>
        <v>1088.373000859845</v>
      </c>
      <c r="E42" s="10">
        <f>TI_NRG_FC_IND_NE!E42+FC_TRA_NE!E42+FC_OTH_NE!E42</f>
        <v>1205.288048151333</v>
      </c>
      <c r="F42" s="10">
        <f>TI_NRG_FC_IND_NE!F42+FC_TRA_NE!F42+FC_OTH_NE!F42</f>
        <v>1359.4033533963891</v>
      </c>
      <c r="G42" s="10">
        <f>TI_NRG_FC_IND_NE!G42+FC_TRA_NE!G42+FC_OTH_NE!G42</f>
        <v>1484.6376612209799</v>
      </c>
      <c r="H42" s="10">
        <f>TI_NRG_FC_IND_NE!H42+FC_TRA_NE!H42+FC_OTH_NE!H42</f>
        <v>1467.4369733447979</v>
      </c>
      <c r="I42" s="10">
        <f>TI_NRG_FC_IND_NE!I42+FC_TRA_NE!I42+FC_OTH_NE!I42</f>
        <v>1153.523731728289</v>
      </c>
      <c r="J42" s="10">
        <f>TI_NRG_FC_IND_NE!J42+FC_TRA_NE!J42+FC_OTH_NE!J42</f>
        <v>1489.1564058469471</v>
      </c>
      <c r="K42" s="10">
        <f>TI_NRG_FC_IND_NE!K42+FC_TRA_NE!K42+FC_OTH_NE!K42</f>
        <v>1120.2828030954429</v>
      </c>
      <c r="L42" s="10">
        <f>TI_NRG_FC_IND_NE!L42+FC_TRA_NE!L42+FC_OTH_NE!L42</f>
        <v>956.33895098882192</v>
      </c>
      <c r="M42" s="10">
        <f>TI_NRG_FC_IND_NE!M42+FC_TRA_NE!M42+FC_OTH_NE!M42</f>
        <v>1231.680481513328</v>
      </c>
      <c r="N42" s="10">
        <f>TI_NRG_FC_IND_NE!N42+FC_TRA_NE!N42+FC_OTH_NE!N42</f>
        <v>1245.342476354256</v>
      </c>
      <c r="O42" s="10">
        <f>TI_NRG_FC_IND_NE!O42+FC_TRA_NE!O42+FC_OTH_NE!O42</f>
        <v>973.15374032674117</v>
      </c>
      <c r="P42" s="10">
        <f>TI_NRG_FC_IND_NE!P42+FC_TRA_NE!P42+FC_OTH_NE!P42</f>
        <v>794.49699054170242</v>
      </c>
      <c r="Q42" s="10">
        <f>TI_NRG_FC_IND_NE!Q42+FC_TRA_NE!Q42+FC_OTH_NE!Q42</f>
        <v>729.33981083404979</v>
      </c>
      <c r="R42" s="10">
        <f>TI_NRG_FC_IND_NE!R42+FC_TRA_NE!R42+FC_OTH_NE!R42</f>
        <v>694.65941530524503</v>
      </c>
      <c r="S42" s="10">
        <f>TI_NRG_FC_IND_NE!S42+FC_TRA_NE!S42+FC_OTH_NE!S42</f>
        <v>571.70154772141007</v>
      </c>
      <c r="T42" s="10">
        <f>TI_NRG_FC_IND_NE!T42+FC_TRA_NE!T42+FC_OTH_NE!T42</f>
        <v>650.35356835769562</v>
      </c>
      <c r="U42" s="10">
        <f>TI_NRG_FC_IND_NE!U42+FC_TRA_NE!U42+FC_OTH_NE!U42</f>
        <v>346.58882201203778</v>
      </c>
      <c r="V42" s="10">
        <f>TI_NRG_FC_IND_NE!V42+FC_TRA_NE!V42+FC_OTH_NE!V42</f>
        <v>570.94591573516755</v>
      </c>
      <c r="W42" s="10">
        <f>TI_NRG_FC_IND_NE!W42+FC_TRA_NE!W42+FC_OTH_NE!W42</f>
        <v>505.66689595872742</v>
      </c>
      <c r="X42" s="10">
        <f>TI_NRG_FC_IND_NE!X42+FC_TRA_NE!X42+FC_OTH_NE!X42</f>
        <v>545.12158211521921</v>
      </c>
    </row>
    <row r="43" spans="1:24" ht="11.25" customHeight="1" x14ac:dyDescent="0.2">
      <c r="A43" s="41" t="s">
        <v>73</v>
      </c>
      <c r="B43" s="9" t="s">
        <v>74</v>
      </c>
      <c r="C43" s="10">
        <f>TI_NRG_FC_IND_NE!C43+FC_TRA_NE!C43+FC_OTH_NE!C43</f>
        <v>0</v>
      </c>
      <c r="D43" s="10">
        <f>TI_NRG_FC_IND_NE!D43+FC_TRA_NE!D43+FC_OTH_NE!D43</f>
        <v>0</v>
      </c>
      <c r="E43" s="10">
        <f>TI_NRG_FC_IND_NE!E43+FC_TRA_NE!E43+FC_OTH_NE!E43</f>
        <v>0</v>
      </c>
      <c r="F43" s="10">
        <f>TI_NRG_FC_IND_NE!F43+FC_TRA_NE!F43+FC_OTH_NE!F43</f>
        <v>0</v>
      </c>
      <c r="G43" s="10">
        <f>TI_NRG_FC_IND_NE!G43+FC_TRA_NE!G43+FC_OTH_NE!G43</f>
        <v>0</v>
      </c>
      <c r="H43" s="10">
        <f>TI_NRG_FC_IND_NE!H43+FC_TRA_NE!H43+FC_OTH_NE!H43</f>
        <v>0</v>
      </c>
      <c r="I43" s="10">
        <f>TI_NRG_FC_IND_NE!I43+FC_TRA_NE!I43+FC_OTH_NE!I43</f>
        <v>0</v>
      </c>
      <c r="J43" s="10">
        <f>TI_NRG_FC_IND_NE!J43+FC_TRA_NE!J43+FC_OTH_NE!J43</f>
        <v>0</v>
      </c>
      <c r="K43" s="10">
        <f>TI_NRG_FC_IND_NE!K43+FC_TRA_NE!K43+FC_OTH_NE!K43</f>
        <v>0</v>
      </c>
      <c r="L43" s="10">
        <f>TI_NRG_FC_IND_NE!L43+FC_TRA_NE!L43+FC_OTH_NE!L43</f>
        <v>0</v>
      </c>
      <c r="M43" s="10">
        <f>TI_NRG_FC_IND_NE!M43+FC_TRA_NE!M43+FC_OTH_NE!M43</f>
        <v>0</v>
      </c>
      <c r="N43" s="10">
        <f>TI_NRG_FC_IND_NE!N43+FC_TRA_NE!N43+FC_OTH_NE!N43</f>
        <v>0</v>
      </c>
      <c r="O43" s="10">
        <f>TI_NRG_FC_IND_NE!O43+FC_TRA_NE!O43+FC_OTH_NE!O43</f>
        <v>0</v>
      </c>
      <c r="P43" s="10">
        <f>TI_NRG_FC_IND_NE!P43+FC_TRA_NE!P43+FC_OTH_NE!P43</f>
        <v>0</v>
      </c>
      <c r="Q43" s="10">
        <f>TI_NRG_FC_IND_NE!Q43+FC_TRA_NE!Q43+FC_OTH_NE!Q43</f>
        <v>0</v>
      </c>
      <c r="R43" s="10">
        <f>TI_NRG_FC_IND_NE!R43+FC_TRA_NE!R43+FC_OTH_NE!R43</f>
        <v>0</v>
      </c>
      <c r="S43" s="10">
        <f>TI_NRG_FC_IND_NE!S43+FC_TRA_NE!S43+FC_OTH_NE!S43</f>
        <v>0</v>
      </c>
      <c r="T43" s="10">
        <f>TI_NRG_FC_IND_NE!T43+FC_TRA_NE!T43+FC_OTH_NE!T43</f>
        <v>0</v>
      </c>
      <c r="U43" s="10">
        <f>TI_NRG_FC_IND_NE!U43+FC_TRA_NE!U43+FC_OTH_NE!U43</f>
        <v>0</v>
      </c>
      <c r="V43" s="10">
        <f>TI_NRG_FC_IND_NE!V43+FC_TRA_NE!V43+FC_OTH_NE!V43</f>
        <v>0</v>
      </c>
      <c r="W43" s="10">
        <f>TI_NRG_FC_IND_NE!W43+FC_TRA_NE!W43+FC_OTH_NE!W43</f>
        <v>0</v>
      </c>
      <c r="X43" s="10">
        <f>TI_NRG_FC_IND_NE!X43+FC_TRA_NE!X43+FC_OTH_NE!X43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TI_NRG_FC_IND_NE!C44+FC_TRA_NE!C44+FC_OTH_NE!C44</f>
        <v>215.18108340498711</v>
      </c>
      <c r="D44" s="10">
        <f>TI_NRG_FC_IND_NE!D44+FC_TRA_NE!D44+FC_OTH_NE!D44</f>
        <v>184.30300945829751</v>
      </c>
      <c r="E44" s="10">
        <f>TI_NRG_FC_IND_NE!E44+FC_TRA_NE!E44+FC_OTH_NE!E44</f>
        <v>176.58357695614791</v>
      </c>
      <c r="F44" s="10">
        <f>TI_NRG_FC_IND_NE!F44+FC_TRA_NE!F44+FC_OTH_NE!F44</f>
        <v>251.8486672398968</v>
      </c>
      <c r="G44" s="10">
        <f>TI_NRG_FC_IND_NE!G44+FC_TRA_NE!G44+FC_OTH_NE!G44</f>
        <v>249.57962166809969</v>
      </c>
      <c r="H44" s="10">
        <f>TI_NRG_FC_IND_NE!H44+FC_TRA_NE!H44+FC_OTH_NE!H44</f>
        <v>219.82209802235599</v>
      </c>
      <c r="I44" s="10">
        <f>TI_NRG_FC_IND_NE!I44+FC_TRA_NE!I44+FC_OTH_NE!I44</f>
        <v>161.26680997420459</v>
      </c>
      <c r="J44" s="10">
        <f>TI_NRG_FC_IND_NE!J44+FC_TRA_NE!J44+FC_OTH_NE!J44</f>
        <v>150.95064488392089</v>
      </c>
      <c r="K44" s="10">
        <f>TI_NRG_FC_IND_NE!K44+FC_TRA_NE!K44+FC_OTH_NE!K44</f>
        <v>179.61212381771281</v>
      </c>
      <c r="L44" s="10">
        <f>TI_NRG_FC_IND_NE!L44+FC_TRA_NE!L44+FC_OTH_NE!L44</f>
        <v>0</v>
      </c>
      <c r="M44" s="10">
        <f>TI_NRG_FC_IND_NE!M44+FC_TRA_NE!M44+FC_OTH_NE!M44</f>
        <v>0</v>
      </c>
      <c r="N44" s="10">
        <f>TI_NRG_FC_IND_NE!N44+FC_TRA_NE!N44+FC_OTH_NE!N44</f>
        <v>0</v>
      </c>
      <c r="O44" s="10">
        <f>TI_NRG_FC_IND_NE!O44+FC_TRA_NE!O44+FC_OTH_NE!O44</f>
        <v>0</v>
      </c>
      <c r="P44" s="10">
        <f>TI_NRG_FC_IND_NE!P44+FC_TRA_NE!P44+FC_OTH_NE!P44</f>
        <v>0</v>
      </c>
      <c r="Q44" s="10">
        <f>TI_NRG_FC_IND_NE!Q44+FC_TRA_NE!Q44+FC_OTH_NE!Q44</f>
        <v>0</v>
      </c>
      <c r="R44" s="10">
        <f>TI_NRG_FC_IND_NE!R44+FC_TRA_NE!R44+FC_OTH_NE!R44</f>
        <v>0</v>
      </c>
      <c r="S44" s="10">
        <f>TI_NRG_FC_IND_NE!S44+FC_TRA_NE!S44+FC_OTH_NE!S44</f>
        <v>0</v>
      </c>
      <c r="T44" s="10">
        <f>TI_NRG_FC_IND_NE!T44+FC_TRA_NE!T44+FC_OTH_NE!T44</f>
        <v>0</v>
      </c>
      <c r="U44" s="10">
        <f>TI_NRG_FC_IND_NE!U44+FC_TRA_NE!U44+FC_OTH_NE!U44</f>
        <v>0</v>
      </c>
      <c r="V44" s="10">
        <f>TI_NRG_FC_IND_NE!V44+FC_TRA_NE!V44+FC_OTH_NE!V44</f>
        <v>0</v>
      </c>
      <c r="W44" s="10">
        <f>TI_NRG_FC_IND_NE!W44+FC_TRA_NE!W44+FC_OTH_NE!W44</f>
        <v>0</v>
      </c>
      <c r="X44" s="10">
        <f>TI_NRG_FC_IND_NE!X44+FC_TRA_NE!X44+FC_OTH_NE!X44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TI_NRG_FC_IND_NE!C45+FC_TRA_NE!C45+FC_OTH_NE!C45</f>
        <v>15.362510748065343</v>
      </c>
      <c r="D45" s="10">
        <f>TI_NRG_FC_IND_NE!D45+FC_TRA_NE!D45+FC_OTH_NE!D45</f>
        <v>12.482029234737743</v>
      </c>
      <c r="E45" s="10">
        <f>TI_NRG_FC_IND_NE!E45+FC_TRA_NE!E45+FC_OTH_NE!E45</f>
        <v>12.482115219260532</v>
      </c>
      <c r="F45" s="10">
        <f>TI_NRG_FC_IND_NE!F45+FC_TRA_NE!F45+FC_OTH_NE!F45</f>
        <v>9.6016337059329313</v>
      </c>
      <c r="G45" s="10">
        <f>TI_NRG_FC_IND_NE!G45+FC_TRA_NE!G45+FC_OTH_NE!G45</f>
        <v>9.5992261392949256</v>
      </c>
      <c r="H45" s="10">
        <f>TI_NRG_FC_IND_NE!H45+FC_TRA_NE!H45+FC_OTH_NE!H45</f>
        <v>8.6392949269131556</v>
      </c>
      <c r="I45" s="10">
        <f>TI_NRG_FC_IND_NE!I45+FC_TRA_NE!I45+FC_OTH_NE!I45</f>
        <v>17.278589853826311</v>
      </c>
      <c r="J45" s="10">
        <f>TI_NRG_FC_IND_NE!J45+FC_TRA_NE!J45+FC_OTH_NE!J45</f>
        <v>7.2895958727429067</v>
      </c>
      <c r="K45" s="10">
        <f>TI_NRG_FC_IND_NE!K45+FC_TRA_NE!K45+FC_OTH_NE!K45</f>
        <v>6.2482373172828876</v>
      </c>
      <c r="L45" s="10">
        <f>TI_NRG_FC_IND_NE!L45+FC_TRA_NE!L45+FC_OTH_NE!L45</f>
        <v>4.1654342218400684</v>
      </c>
      <c r="M45" s="10">
        <f>TI_NRG_FC_IND_NE!M45+FC_TRA_NE!M45+FC_OTH_NE!M45</f>
        <v>4.1654342218400684</v>
      </c>
      <c r="N45" s="10">
        <f>TI_NRG_FC_IND_NE!N45+FC_TRA_NE!N45+FC_OTH_NE!N45</f>
        <v>3.1240756663800511</v>
      </c>
      <c r="O45" s="10">
        <f>TI_NRG_FC_IND_NE!O45+FC_TRA_NE!O45+FC_OTH_NE!O45</f>
        <v>3.1240756663800511</v>
      </c>
      <c r="P45" s="10">
        <f>TI_NRG_FC_IND_NE!P45+FC_TRA_NE!P45+FC_OTH_NE!P45</f>
        <v>4.1654342218400684</v>
      </c>
      <c r="Q45" s="10">
        <f>TI_NRG_FC_IND_NE!Q45+FC_TRA_NE!Q45+FC_OTH_NE!Q45</f>
        <v>3.1240756663800511</v>
      </c>
      <c r="R45" s="10">
        <f>TI_NRG_FC_IND_NE!R45+FC_TRA_NE!R45+FC_OTH_NE!R45</f>
        <v>8.3309544282029222</v>
      </c>
      <c r="S45" s="10">
        <f>TI_NRG_FC_IND_NE!S45+FC_TRA_NE!S45+FC_OTH_NE!S45</f>
        <v>6.2482373172828884</v>
      </c>
      <c r="T45" s="10">
        <f>TI_NRG_FC_IND_NE!T45+FC_TRA_NE!T45+FC_OTH_NE!T45</f>
        <v>7.3666380051590705</v>
      </c>
      <c r="U45" s="10">
        <f>TI_NRG_FC_IND_NE!U45+FC_TRA_NE!U45+FC_OTH_NE!U45</f>
        <v>5.786930352536543</v>
      </c>
      <c r="V45" s="10">
        <f>TI_NRG_FC_IND_NE!V45+FC_TRA_NE!V45+FC_OTH_NE!V45</f>
        <v>5.5462596732588132</v>
      </c>
      <c r="W45" s="10">
        <f>TI_NRG_FC_IND_NE!W45+FC_TRA_NE!W45+FC_OTH_NE!W45</f>
        <v>5.1016337059329322</v>
      </c>
      <c r="X45" s="10">
        <f>TI_NRG_FC_IND_NE!X45+FC_TRA_NE!X45+FC_OTH_NE!X45</f>
        <v>5.2433361994840917</v>
      </c>
    </row>
    <row r="46" spans="1:24" ht="11.25" customHeight="1" x14ac:dyDescent="0.2">
      <c r="A46" s="41" t="s">
        <v>79</v>
      </c>
      <c r="B46" s="9" t="s">
        <v>80</v>
      </c>
      <c r="C46" s="10">
        <f>TI_NRG_FC_IND_NE!C46+FC_TRA_NE!C46+FC_OTH_NE!C46</f>
        <v>106.57773000859845</v>
      </c>
      <c r="D46" s="10">
        <f>TI_NRG_FC_IND_NE!D46+FC_TRA_NE!D46+FC_OTH_NE!D46</f>
        <v>99.856663800515904</v>
      </c>
      <c r="E46" s="10">
        <f>TI_NRG_FC_IND_NE!E46+FC_TRA_NE!E46+FC_OTH_NE!E46</f>
        <v>85.454342218400669</v>
      </c>
      <c r="F46" s="10">
        <f>TI_NRG_FC_IND_NE!F46+FC_TRA_NE!F46+FC_OTH_NE!F46</f>
        <v>87.374548581255397</v>
      </c>
      <c r="G46" s="10">
        <f>TI_NRG_FC_IND_NE!G46+FC_TRA_NE!G46+FC_OTH_NE!G46</f>
        <v>88.3128116938951</v>
      </c>
      <c r="H46" s="10">
        <f>TI_NRG_FC_IND_NE!H46+FC_TRA_NE!H46+FC_OTH_NE!H46</f>
        <v>85.433018056749773</v>
      </c>
      <c r="I46" s="10">
        <f>TI_NRG_FC_IND_NE!I46+FC_TRA_NE!I46+FC_OTH_NE!I46</f>
        <v>79.673516766981933</v>
      </c>
      <c r="J46" s="10">
        <f>TI_NRG_FC_IND_NE!J46+FC_TRA_NE!J46+FC_OTH_NE!J46</f>
        <v>84.264832330180582</v>
      </c>
      <c r="K46" s="10">
        <f>TI_NRG_FC_IND_NE!K46+FC_TRA_NE!K46+FC_OTH_NE!K46</f>
        <v>77.242734307824591</v>
      </c>
      <c r="L46" s="10">
        <f>TI_NRG_FC_IND_NE!L46+FC_TRA_NE!L46+FC_OTH_NE!L46</f>
        <v>63.198624247635422</v>
      </c>
      <c r="M46" s="10">
        <f>TI_NRG_FC_IND_NE!M46+FC_TRA_NE!M46+FC_OTH_NE!M46</f>
        <v>67.211263972484943</v>
      </c>
      <c r="N46" s="10">
        <f>TI_NRG_FC_IND_NE!N46+FC_TRA_NE!N46+FC_OTH_NE!N46</f>
        <v>59.185984522785887</v>
      </c>
      <c r="O46" s="10">
        <f>TI_NRG_FC_IND_NE!O46+FC_TRA_NE!O46+FC_OTH_NE!O46</f>
        <v>49.154428202923469</v>
      </c>
      <c r="P46" s="10">
        <f>TI_NRG_FC_IND_NE!P46+FC_TRA_NE!P46+FC_OTH_NE!P46</f>
        <v>47.148151332760101</v>
      </c>
      <c r="Q46" s="10">
        <f>TI_NRG_FC_IND_NE!Q46+FC_TRA_NE!Q46+FC_OTH_NE!Q46</f>
        <v>47.148151332760101</v>
      </c>
      <c r="R46" s="10">
        <f>TI_NRG_FC_IND_NE!R46+FC_TRA_NE!R46+FC_OTH_NE!R46</f>
        <v>48.151332760103166</v>
      </c>
      <c r="S46" s="10">
        <f>TI_NRG_FC_IND_NE!S46+FC_TRA_NE!S46+FC_OTH_NE!S46</f>
        <v>45.141874462596725</v>
      </c>
      <c r="T46" s="10">
        <f>TI_NRG_FC_IND_NE!T46+FC_TRA_NE!T46+FC_OTH_NE!T46</f>
        <v>49.548753224419613</v>
      </c>
      <c r="U46" s="10">
        <f>TI_NRG_FC_IND_NE!U46+FC_TRA_NE!U46+FC_OTH_NE!U46</f>
        <v>53.576354256233877</v>
      </c>
      <c r="V46" s="10">
        <f>TI_NRG_FC_IND_NE!V46+FC_TRA_NE!V46+FC_OTH_NE!V46</f>
        <v>52.657437661220975</v>
      </c>
      <c r="W46" s="10">
        <f>TI_NRG_FC_IND_NE!W46+FC_TRA_NE!W46+FC_OTH_NE!W46</f>
        <v>48.268701633705923</v>
      </c>
      <c r="X46" s="10">
        <f>TI_NRG_FC_IND_NE!X46+FC_TRA_NE!X46+FC_OTH_NE!X46</f>
        <v>48.577644024075667</v>
      </c>
    </row>
    <row r="47" spans="1:24" ht="11.25" customHeight="1" x14ac:dyDescent="0.2">
      <c r="A47" s="41" t="s">
        <v>81</v>
      </c>
      <c r="B47" s="9" t="s">
        <v>82</v>
      </c>
      <c r="C47" s="10">
        <f>TI_NRG_FC_IND_NE!C47+FC_TRA_NE!C47+FC_OTH_NE!C47</f>
        <v>530.00859845227853</v>
      </c>
      <c r="D47" s="10">
        <f>TI_NRG_FC_IND_NE!D47+FC_TRA_NE!D47+FC_OTH_NE!D47</f>
        <v>768.12837489251933</v>
      </c>
      <c r="E47" s="10">
        <f>TI_NRG_FC_IND_NE!E47+FC_TRA_NE!E47+FC_OTH_NE!E47</f>
        <v>638.50679277730012</v>
      </c>
      <c r="F47" s="10">
        <f>TI_NRG_FC_IND_NE!F47+FC_TRA_NE!F47+FC_OTH_NE!F47</f>
        <v>557.85331040412723</v>
      </c>
      <c r="G47" s="10">
        <f>TI_NRG_FC_IND_NE!G47+FC_TRA_NE!G47+FC_OTH_NE!G47</f>
        <v>589.39183147033532</v>
      </c>
      <c r="H47" s="10">
        <f>TI_NRG_FC_IND_NE!H47+FC_TRA_NE!H47+FC_OTH_NE!H47</f>
        <v>684.42407566637996</v>
      </c>
      <c r="I47" s="10">
        <f>TI_NRG_FC_IND_NE!I47+FC_TRA_NE!I47+FC_OTH_NE!I47</f>
        <v>506.83869303525353</v>
      </c>
      <c r="J47" s="10">
        <f>TI_NRG_FC_IND_NE!J47+FC_TRA_NE!J47+FC_OTH_NE!J47</f>
        <v>433.14703353396374</v>
      </c>
      <c r="K47" s="10">
        <f>TI_NRG_FC_IND_NE!K47+FC_TRA_NE!K47+FC_OTH_NE!K47</f>
        <v>414.51702493551153</v>
      </c>
      <c r="L47" s="10">
        <f>TI_NRG_FC_IND_NE!L47+FC_TRA_NE!L47+FC_OTH_NE!L47</f>
        <v>451.77695614789337</v>
      </c>
      <c r="M47" s="10">
        <f>TI_NRG_FC_IND_NE!M47+FC_TRA_NE!M47+FC_OTH_NE!M47</f>
        <v>332.54514187446256</v>
      </c>
      <c r="N47" s="10">
        <f>TI_NRG_FC_IND_NE!N47+FC_TRA_NE!N47+FC_OTH_NE!N47</f>
        <v>319.50412725709367</v>
      </c>
      <c r="O47" s="10">
        <f>TI_NRG_FC_IND_NE!O47+FC_TRA_NE!O47+FC_OTH_NE!O47</f>
        <v>245.91573516766977</v>
      </c>
      <c r="P47" s="10">
        <f>TI_NRG_FC_IND_NE!P47+FC_TRA_NE!P47+FC_OTH_NE!P47</f>
        <v>193.7517626827171</v>
      </c>
      <c r="Q47" s="10">
        <f>TI_NRG_FC_IND_NE!Q47+FC_TRA_NE!Q47+FC_OTH_NE!Q47</f>
        <v>131.34135855546</v>
      </c>
      <c r="R47" s="10">
        <f>TI_NRG_FC_IND_NE!R47+FC_TRA_NE!R47+FC_OTH_NE!R47</f>
        <v>177.91633705932929</v>
      </c>
      <c r="S47" s="10">
        <f>TI_NRG_FC_IND_NE!S47+FC_TRA_NE!S47+FC_OTH_NE!S47</f>
        <v>198.40928632846089</v>
      </c>
      <c r="T47" s="10">
        <f>TI_NRG_FC_IND_NE!T47+FC_TRA_NE!T47+FC_OTH_NE!T47</f>
        <v>231.42631126397251</v>
      </c>
      <c r="U47" s="10">
        <f>TI_NRG_FC_IND_NE!U47+FC_TRA_NE!U47+FC_OTH_NE!U47</f>
        <v>182.7498710232158</v>
      </c>
      <c r="V47" s="10">
        <f>TI_NRG_FC_IND_NE!V47+FC_TRA_NE!V47+FC_OTH_NE!V47</f>
        <v>187.73155631986239</v>
      </c>
      <c r="W47" s="10">
        <f>TI_NRG_FC_IND_NE!W47+FC_TRA_NE!W47+FC_OTH_NE!W47</f>
        <v>213.88985382631131</v>
      </c>
      <c r="X47" s="10">
        <f>TI_NRG_FC_IND_NE!X47+FC_TRA_NE!X47+FC_OTH_NE!X47</f>
        <v>253.18426483233009</v>
      </c>
    </row>
    <row r="48" spans="1:24" ht="11.25" customHeight="1" x14ac:dyDescent="0.2">
      <c r="A48" s="41" t="s">
        <v>83</v>
      </c>
      <c r="B48" s="9" t="s">
        <v>84</v>
      </c>
      <c r="C48" s="10">
        <f>TI_NRG_FC_IND_NE!C48+FC_TRA_NE!C48+FC_OTH_NE!C48</f>
        <v>0</v>
      </c>
      <c r="D48" s="10">
        <f>TI_NRG_FC_IND_NE!D48+FC_TRA_NE!D48+FC_OTH_NE!D48</f>
        <v>0</v>
      </c>
      <c r="E48" s="10">
        <f>TI_NRG_FC_IND_NE!E48+FC_TRA_NE!E48+FC_OTH_NE!E48</f>
        <v>0</v>
      </c>
      <c r="F48" s="10">
        <f>TI_NRG_FC_IND_NE!F48+FC_TRA_NE!F48+FC_OTH_NE!F48</f>
        <v>0</v>
      </c>
      <c r="G48" s="10">
        <f>TI_NRG_FC_IND_NE!G48+FC_TRA_NE!G48+FC_OTH_NE!G48</f>
        <v>0</v>
      </c>
      <c r="H48" s="10">
        <f>TI_NRG_FC_IND_NE!H48+FC_TRA_NE!H48+FC_OTH_NE!H48</f>
        <v>0</v>
      </c>
      <c r="I48" s="10">
        <f>TI_NRG_FC_IND_NE!I48+FC_TRA_NE!I48+FC_OTH_NE!I48</f>
        <v>0</v>
      </c>
      <c r="J48" s="10">
        <f>TI_NRG_FC_IND_NE!J48+FC_TRA_NE!J48+FC_OTH_NE!J48</f>
        <v>0</v>
      </c>
      <c r="K48" s="10">
        <f>TI_NRG_FC_IND_NE!K48+FC_TRA_NE!K48+FC_OTH_NE!K48</f>
        <v>0</v>
      </c>
      <c r="L48" s="10">
        <f>TI_NRG_FC_IND_NE!L48+FC_TRA_NE!L48+FC_OTH_NE!L48</f>
        <v>0</v>
      </c>
      <c r="M48" s="10">
        <f>TI_NRG_FC_IND_NE!M48+FC_TRA_NE!M48+FC_OTH_NE!M48</f>
        <v>0</v>
      </c>
      <c r="N48" s="10">
        <f>TI_NRG_FC_IND_NE!N48+FC_TRA_NE!N48+FC_OTH_NE!N48</f>
        <v>0</v>
      </c>
      <c r="O48" s="10">
        <f>TI_NRG_FC_IND_NE!O48+FC_TRA_NE!O48+FC_OTH_NE!O48</f>
        <v>0</v>
      </c>
      <c r="P48" s="10">
        <f>TI_NRG_FC_IND_NE!P48+FC_TRA_NE!P48+FC_OTH_NE!P48</f>
        <v>0</v>
      </c>
      <c r="Q48" s="10">
        <f>TI_NRG_FC_IND_NE!Q48+FC_TRA_NE!Q48+FC_OTH_NE!Q48</f>
        <v>0</v>
      </c>
      <c r="R48" s="10">
        <f>TI_NRG_FC_IND_NE!R48+FC_TRA_NE!R48+FC_OTH_NE!R48</f>
        <v>0</v>
      </c>
      <c r="S48" s="10">
        <f>TI_NRG_FC_IND_NE!S48+FC_TRA_NE!S48+FC_OTH_NE!S48</f>
        <v>0</v>
      </c>
      <c r="T48" s="10">
        <f>TI_NRG_FC_IND_NE!T48+FC_TRA_NE!T48+FC_OTH_NE!T48</f>
        <v>0</v>
      </c>
      <c r="U48" s="10">
        <f>TI_NRG_FC_IND_NE!U48+FC_TRA_NE!U48+FC_OTH_NE!U48</f>
        <v>0</v>
      </c>
      <c r="V48" s="10">
        <f>TI_NRG_FC_IND_NE!V48+FC_TRA_NE!V48+FC_OTH_NE!V48</f>
        <v>0</v>
      </c>
      <c r="W48" s="10">
        <f>TI_NRG_FC_IND_NE!W48+FC_TRA_NE!W48+FC_OTH_NE!W48</f>
        <v>0</v>
      </c>
      <c r="X48" s="10">
        <f>TI_NRG_FC_IND_NE!X48+FC_TRA_NE!X48+FC_OTH_NE!X48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TI_NRG_FC_IND_NE!C49+FC_TRA_NE!C49+FC_OTH_NE!C49</f>
        <v>11.521926053310398</v>
      </c>
      <c r="D49" s="10">
        <f>TI_NRG_FC_IND_NE!D49+FC_TRA_NE!D49+FC_OTH_NE!D49</f>
        <v>15.362596732588131</v>
      </c>
      <c r="E49" s="10">
        <f>TI_NRG_FC_IND_NE!E49+FC_TRA_NE!E49+FC_OTH_NE!E49</f>
        <v>14.402407566638001</v>
      </c>
      <c r="F49" s="10">
        <f>TI_NRG_FC_IND_NE!F49+FC_TRA_NE!F49+FC_OTH_NE!F49</f>
        <v>14.402407566638001</v>
      </c>
      <c r="G49" s="10">
        <f>TI_NRG_FC_IND_NE!G49+FC_TRA_NE!G49+FC_OTH_NE!G49</f>
        <v>17.278589853826311</v>
      </c>
      <c r="H49" s="10">
        <f>TI_NRG_FC_IND_NE!H49+FC_TRA_NE!H49+FC_OTH_NE!H49</f>
        <v>13.438865004299229</v>
      </c>
      <c r="I49" s="10">
        <f>TI_NRG_FC_IND_NE!I49+FC_TRA_NE!I49+FC_OTH_NE!I49</f>
        <v>12.479019776440239</v>
      </c>
      <c r="J49" s="10">
        <f>TI_NRG_FC_IND_NE!J49+FC_TRA_NE!J49+FC_OTH_NE!J49</f>
        <v>9.5538263112639719</v>
      </c>
      <c r="K49" s="10">
        <f>TI_NRG_FC_IND_NE!K49+FC_TRA_NE!K49+FC_OTH_NE!K49</f>
        <v>10.50920034393809</v>
      </c>
      <c r="L49" s="10">
        <f>TI_NRG_FC_IND_NE!L49+FC_TRA_NE!L49+FC_OTH_NE!L49</f>
        <v>8.5984522785898534</v>
      </c>
      <c r="M49" s="10">
        <f>TI_NRG_FC_IND_NE!M49+FC_TRA_NE!M49+FC_OTH_NE!M49</f>
        <v>9.5538263112639719</v>
      </c>
      <c r="N49" s="10">
        <f>TI_NRG_FC_IND_NE!N49+FC_TRA_NE!N49+FC_OTH_NE!N49</f>
        <v>10.50920034393809</v>
      </c>
      <c r="O49" s="10">
        <f>TI_NRG_FC_IND_NE!O49+FC_TRA_NE!O49+FC_OTH_NE!O49</f>
        <v>11.464574376612211</v>
      </c>
      <c r="P49" s="10">
        <f>TI_NRG_FC_IND_NE!P49+FC_TRA_NE!P49+FC_OTH_NE!P49</f>
        <v>9.5538263112639719</v>
      </c>
      <c r="Q49" s="10">
        <f>TI_NRG_FC_IND_NE!Q49+FC_TRA_NE!Q49+FC_OTH_NE!Q49</f>
        <v>9.5538263112639719</v>
      </c>
      <c r="R49" s="10">
        <f>TI_NRG_FC_IND_NE!R49+FC_TRA_NE!R49+FC_OTH_NE!R49</f>
        <v>11.464574376612211</v>
      </c>
      <c r="S49" s="10">
        <f>TI_NRG_FC_IND_NE!S49+FC_TRA_NE!S49+FC_OTH_NE!S49</f>
        <v>9.5538263112639719</v>
      </c>
      <c r="T49" s="10">
        <f>TI_NRG_FC_IND_NE!T49+FC_TRA_NE!T49+FC_OTH_NE!T49</f>
        <v>8.2096302665520202</v>
      </c>
      <c r="U49" s="10">
        <f>TI_NRG_FC_IND_NE!U49+FC_TRA_NE!U49+FC_OTH_NE!U49</f>
        <v>7.658383490971624</v>
      </c>
      <c r="V49" s="10">
        <f>TI_NRG_FC_IND_NE!V49+FC_TRA_NE!V49+FC_OTH_NE!V49</f>
        <v>7.7740326741186578</v>
      </c>
      <c r="W49" s="10">
        <f>TI_NRG_FC_IND_NE!W49+FC_TRA_NE!W49+FC_OTH_NE!W49</f>
        <v>5.5527085124677562</v>
      </c>
      <c r="X49" s="10">
        <f>TI_NRG_FC_IND_NE!X49+FC_TRA_NE!X49+FC_OTH_NE!X49</f>
        <v>5.2756663800515904</v>
      </c>
    </row>
    <row r="50" spans="1:24" ht="11.25" customHeight="1" x14ac:dyDescent="0.2">
      <c r="A50" s="41" t="s">
        <v>87</v>
      </c>
      <c r="B50" s="9" t="s">
        <v>88</v>
      </c>
      <c r="C50" s="10">
        <f>TI_NRG_FC_IND_NE!C50+FC_TRA_NE!C50+FC_OTH_NE!C50</f>
        <v>58.56981943250215</v>
      </c>
      <c r="D50" s="10">
        <f>TI_NRG_FC_IND_NE!D50+FC_TRA_NE!D50+FC_OTH_NE!D50</f>
        <v>60.490111779879619</v>
      </c>
      <c r="E50" s="10">
        <f>TI_NRG_FC_IND_NE!E50+FC_TRA_NE!E50+FC_OTH_NE!E50</f>
        <v>62.410404127257088</v>
      </c>
      <c r="F50" s="10">
        <f>TI_NRG_FC_IND_NE!F50+FC_TRA_NE!F50+FC_OTH_NE!F50</f>
        <v>50.888478073946693</v>
      </c>
      <c r="G50" s="10">
        <f>TI_NRG_FC_IND_NE!G50+FC_TRA_NE!G50+FC_OTH_NE!G50</f>
        <v>77.326397248495269</v>
      </c>
      <c r="H50" s="10">
        <f>TI_NRG_FC_IND_NE!H50+FC_TRA_NE!H50+FC_OTH_NE!H50</f>
        <v>80.461220980223558</v>
      </c>
      <c r="I50" s="10">
        <f>TI_NRG_FC_IND_NE!I50+FC_TRA_NE!I50+FC_OTH_NE!I50</f>
        <v>71.056663800515906</v>
      </c>
      <c r="J50" s="10">
        <f>TI_NRG_FC_IND_NE!J50+FC_TRA_NE!J50+FC_OTH_NE!J50</f>
        <v>55.382373172828878</v>
      </c>
      <c r="K50" s="10">
        <f>TI_NRG_FC_IND_NE!K50+FC_TRA_NE!K50+FC_OTH_NE!K50</f>
        <v>48.067755803955293</v>
      </c>
      <c r="L50" s="10">
        <f>TI_NRG_FC_IND_NE!L50+FC_TRA_NE!L50+FC_OTH_NE!L50</f>
        <v>26.123731728288909</v>
      </c>
      <c r="M50" s="10">
        <f>TI_NRG_FC_IND_NE!M50+FC_TRA_NE!M50+FC_OTH_NE!M50</f>
        <v>20.89905417024935</v>
      </c>
      <c r="N50" s="10">
        <f>TI_NRG_FC_IND_NE!N50+FC_TRA_NE!N50+FC_OTH_NE!N50</f>
        <v>24.03387790197764</v>
      </c>
      <c r="O50" s="10">
        <f>TI_NRG_FC_IND_NE!O50+FC_TRA_NE!O50+FC_OTH_NE!O50</f>
        <v>22.988907996560613</v>
      </c>
      <c r="P50" s="10">
        <f>TI_NRG_FC_IND_NE!P50+FC_TRA_NE!P50+FC_OTH_NE!P50</f>
        <v>17.764144453998281</v>
      </c>
      <c r="Q50" s="10">
        <f>TI_NRG_FC_IND_NE!Q50+FC_TRA_NE!Q50+FC_OTH_NE!Q50</f>
        <v>21.94393809114359</v>
      </c>
      <c r="R50" s="10">
        <f>TI_NRG_FC_IND_NE!R50+FC_TRA_NE!R50+FC_OTH_NE!R50</f>
        <v>39.708168529664647</v>
      </c>
      <c r="S50" s="10">
        <f>TI_NRG_FC_IND_NE!S50+FC_TRA_NE!S50+FC_OTH_NE!S50</f>
        <v>19.854084264832331</v>
      </c>
      <c r="T50" s="10">
        <f>TI_NRG_FC_IND_NE!T50+FC_TRA_NE!T50+FC_OTH_NE!T50</f>
        <v>16.787102321582111</v>
      </c>
      <c r="U50" s="10">
        <f>TI_NRG_FC_IND_NE!U50+FC_TRA_NE!U50+FC_OTH_NE!U50</f>
        <v>15.562424763542561</v>
      </c>
      <c r="V50" s="10">
        <f>TI_NRG_FC_IND_NE!V50+FC_TRA_NE!V50+FC_OTH_NE!V50</f>
        <v>10.34187446259673</v>
      </c>
      <c r="W50" s="10">
        <f>TI_NRG_FC_IND_NE!W50+FC_TRA_NE!W50+FC_OTH_NE!W50</f>
        <v>7.8570077386070496</v>
      </c>
      <c r="X50" s="10">
        <f>TI_NRG_FC_IND_NE!X50+FC_TRA_NE!X50+FC_OTH_NE!X50</f>
        <v>12.282373172828891</v>
      </c>
    </row>
    <row r="51" spans="1:24" ht="11.25" customHeight="1" x14ac:dyDescent="0.2">
      <c r="A51" s="35" t="s">
        <v>89</v>
      </c>
      <c r="B51" s="36" t="s">
        <v>90</v>
      </c>
      <c r="C51" s="37">
        <f>TI_NRG_FC_IND_NE!C51+FC_TRA_NE!C51+FC_OTH_NE!C51</f>
        <v>0</v>
      </c>
      <c r="D51" s="37">
        <f>TI_NRG_FC_IND_NE!D51+FC_TRA_NE!D51+FC_OTH_NE!D51</f>
        <v>0</v>
      </c>
      <c r="E51" s="37">
        <f>TI_NRG_FC_IND_NE!E51+FC_TRA_NE!E51+FC_OTH_NE!E51</f>
        <v>0</v>
      </c>
      <c r="F51" s="37">
        <f>TI_NRG_FC_IND_NE!F51+FC_TRA_NE!F51+FC_OTH_NE!F51</f>
        <v>0</v>
      </c>
      <c r="G51" s="37">
        <f>TI_NRG_FC_IND_NE!G51+FC_TRA_NE!G51+FC_OTH_NE!G51</f>
        <v>0</v>
      </c>
      <c r="H51" s="37">
        <f>TI_NRG_FC_IND_NE!H51+FC_TRA_NE!H51+FC_OTH_NE!H51</f>
        <v>0</v>
      </c>
      <c r="I51" s="37">
        <f>TI_NRG_FC_IND_NE!I51+FC_TRA_NE!I51+FC_OTH_NE!I51</f>
        <v>0</v>
      </c>
      <c r="J51" s="37">
        <f>TI_NRG_FC_IND_NE!J51+FC_TRA_NE!J51+FC_OTH_NE!J51</f>
        <v>0</v>
      </c>
      <c r="K51" s="37">
        <f>TI_NRG_FC_IND_NE!K51+FC_TRA_NE!K51+FC_OTH_NE!K51</f>
        <v>0</v>
      </c>
      <c r="L51" s="37">
        <f>TI_NRG_FC_IND_NE!L51+FC_TRA_NE!L51+FC_OTH_NE!L51</f>
        <v>0</v>
      </c>
      <c r="M51" s="37">
        <f>TI_NRG_FC_IND_NE!M51+FC_TRA_NE!M51+FC_OTH_NE!M51</f>
        <v>0</v>
      </c>
      <c r="N51" s="37">
        <f>TI_NRG_FC_IND_NE!N51+FC_TRA_NE!N51+FC_OTH_NE!N51</f>
        <v>0</v>
      </c>
      <c r="O51" s="37">
        <f>TI_NRG_FC_IND_NE!O51+FC_TRA_NE!O51+FC_OTH_NE!O51</f>
        <v>0</v>
      </c>
      <c r="P51" s="37">
        <f>TI_NRG_FC_IND_NE!P51+FC_TRA_NE!P51+FC_OTH_NE!P51</f>
        <v>0</v>
      </c>
      <c r="Q51" s="37">
        <f>TI_NRG_FC_IND_NE!Q51+FC_TRA_NE!Q51+FC_OTH_NE!Q51</f>
        <v>0</v>
      </c>
      <c r="R51" s="37">
        <f>TI_NRG_FC_IND_NE!R51+FC_TRA_NE!R51+FC_OTH_NE!R51</f>
        <v>0</v>
      </c>
      <c r="S51" s="37">
        <f>TI_NRG_FC_IND_NE!S51+FC_TRA_NE!S51+FC_OTH_NE!S51</f>
        <v>0</v>
      </c>
      <c r="T51" s="37">
        <f>TI_NRG_FC_IND_NE!T51+FC_TRA_NE!T51+FC_OTH_NE!T51</f>
        <v>0</v>
      </c>
      <c r="U51" s="37">
        <f>TI_NRG_FC_IND_NE!U51+FC_TRA_NE!U51+FC_OTH_NE!U51</f>
        <v>0</v>
      </c>
      <c r="V51" s="37">
        <f>TI_NRG_FC_IND_NE!V51+FC_TRA_NE!V51+FC_OTH_NE!V51</f>
        <v>0</v>
      </c>
      <c r="W51" s="37">
        <f>TI_NRG_FC_IND_NE!W51+FC_TRA_NE!W51+FC_OTH_NE!W51</f>
        <v>56.128288907996563</v>
      </c>
      <c r="X51" s="37">
        <f>TI_NRG_FC_IND_NE!X51+FC_TRA_NE!X51+FC_OTH_NE!X51</f>
        <v>56.128288907996563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TI_NRG_FC_IND_NE!C53+FC_TRA_NE!C53+FC_OTH_NE!C53</f>
        <v>0</v>
      </c>
      <c r="D53" s="10">
        <f>TI_NRG_FC_IND_NE!D53+FC_TRA_NE!D53+FC_OTH_NE!D53</f>
        <v>0</v>
      </c>
      <c r="E53" s="10">
        <f>TI_NRG_FC_IND_NE!E53+FC_TRA_NE!E53+FC_OTH_NE!E53</f>
        <v>0</v>
      </c>
      <c r="F53" s="10">
        <f>TI_NRG_FC_IND_NE!F53+FC_TRA_NE!F53+FC_OTH_NE!F53</f>
        <v>0</v>
      </c>
      <c r="G53" s="10">
        <f>TI_NRG_FC_IND_NE!G53+FC_TRA_NE!G53+FC_OTH_NE!G53</f>
        <v>0</v>
      </c>
      <c r="H53" s="10">
        <f>TI_NRG_FC_IND_NE!H53+FC_TRA_NE!H53+FC_OTH_NE!H53</f>
        <v>0</v>
      </c>
      <c r="I53" s="10">
        <f>TI_NRG_FC_IND_NE!I53+FC_TRA_NE!I53+FC_OTH_NE!I53</f>
        <v>0</v>
      </c>
      <c r="J53" s="10">
        <f>TI_NRG_FC_IND_NE!J53+FC_TRA_NE!J53+FC_OTH_NE!J53</f>
        <v>0</v>
      </c>
      <c r="K53" s="10">
        <f>TI_NRG_FC_IND_NE!K53+FC_TRA_NE!K53+FC_OTH_NE!K53</f>
        <v>0</v>
      </c>
      <c r="L53" s="10">
        <f>TI_NRG_FC_IND_NE!L53+FC_TRA_NE!L53+FC_OTH_NE!L53</f>
        <v>0</v>
      </c>
      <c r="M53" s="10">
        <f>TI_NRG_FC_IND_NE!M53+FC_TRA_NE!M53+FC_OTH_NE!M53</f>
        <v>0</v>
      </c>
      <c r="N53" s="10">
        <f>TI_NRG_FC_IND_NE!N53+FC_TRA_NE!N53+FC_OTH_NE!N53</f>
        <v>0</v>
      </c>
      <c r="O53" s="10">
        <f>TI_NRG_FC_IND_NE!O53+FC_TRA_NE!O53+FC_OTH_NE!O53</f>
        <v>0</v>
      </c>
      <c r="P53" s="10">
        <f>TI_NRG_FC_IND_NE!P53+FC_TRA_NE!P53+FC_OTH_NE!P53</f>
        <v>0</v>
      </c>
      <c r="Q53" s="10">
        <f>TI_NRG_FC_IND_NE!Q53+FC_TRA_NE!Q53+FC_OTH_NE!Q53</f>
        <v>0</v>
      </c>
      <c r="R53" s="10">
        <f>TI_NRG_FC_IND_NE!R53+FC_TRA_NE!R53+FC_OTH_NE!R53</f>
        <v>0</v>
      </c>
      <c r="S53" s="10">
        <f>TI_NRG_FC_IND_NE!S53+FC_TRA_NE!S53+FC_OTH_NE!S53</f>
        <v>0</v>
      </c>
      <c r="T53" s="10">
        <f>TI_NRG_FC_IND_NE!T53+FC_TRA_NE!T53+FC_OTH_NE!T53</f>
        <v>0</v>
      </c>
      <c r="U53" s="10">
        <f>TI_NRG_FC_IND_NE!U53+FC_TRA_NE!U53+FC_OTH_NE!U53</f>
        <v>0</v>
      </c>
      <c r="V53" s="10">
        <f>TI_NRG_FC_IND_NE!V53+FC_TRA_NE!V53+FC_OTH_NE!V53</f>
        <v>0</v>
      </c>
      <c r="W53" s="10">
        <f>TI_NRG_FC_IND_NE!W53+FC_TRA_NE!W53+FC_OTH_NE!W53</f>
        <v>0</v>
      </c>
      <c r="X53" s="10">
        <f>TI_NRG_FC_IND_NE!X53+FC_TRA_NE!X53+FC_OTH_NE!X53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TI_NRG_FC_IND_NE!C54+FC_TRA_NE!C54+FC_OTH_NE!C54</f>
        <v>0</v>
      </c>
      <c r="D54" s="10">
        <f>TI_NRG_FC_IND_NE!D54+FC_TRA_NE!D54+FC_OTH_NE!D54</f>
        <v>0</v>
      </c>
      <c r="E54" s="10">
        <f>TI_NRG_FC_IND_NE!E54+FC_TRA_NE!E54+FC_OTH_NE!E54</f>
        <v>0</v>
      </c>
      <c r="F54" s="10">
        <f>TI_NRG_FC_IND_NE!F54+FC_TRA_NE!F54+FC_OTH_NE!F54</f>
        <v>0</v>
      </c>
      <c r="G54" s="10">
        <f>TI_NRG_FC_IND_NE!G54+FC_TRA_NE!G54+FC_OTH_NE!G54</f>
        <v>0</v>
      </c>
      <c r="H54" s="10">
        <f>TI_NRG_FC_IND_NE!H54+FC_TRA_NE!H54+FC_OTH_NE!H54</f>
        <v>0</v>
      </c>
      <c r="I54" s="10">
        <f>TI_NRG_FC_IND_NE!I54+FC_TRA_NE!I54+FC_OTH_NE!I54</f>
        <v>0</v>
      </c>
      <c r="J54" s="10">
        <f>TI_NRG_FC_IND_NE!J54+FC_TRA_NE!J54+FC_OTH_NE!J54</f>
        <v>0</v>
      </c>
      <c r="K54" s="10">
        <f>TI_NRG_FC_IND_NE!K54+FC_TRA_NE!K54+FC_OTH_NE!K54</f>
        <v>0</v>
      </c>
      <c r="L54" s="10">
        <f>TI_NRG_FC_IND_NE!L54+FC_TRA_NE!L54+FC_OTH_NE!L54</f>
        <v>0</v>
      </c>
      <c r="M54" s="10">
        <f>TI_NRG_FC_IND_NE!M54+FC_TRA_NE!M54+FC_OTH_NE!M54</f>
        <v>0</v>
      </c>
      <c r="N54" s="10">
        <f>TI_NRG_FC_IND_NE!N54+FC_TRA_NE!N54+FC_OTH_NE!N54</f>
        <v>0</v>
      </c>
      <c r="O54" s="10">
        <f>TI_NRG_FC_IND_NE!O54+FC_TRA_NE!O54+FC_OTH_NE!O54</f>
        <v>0</v>
      </c>
      <c r="P54" s="10">
        <f>TI_NRG_FC_IND_NE!P54+FC_TRA_NE!P54+FC_OTH_NE!P54</f>
        <v>0</v>
      </c>
      <c r="Q54" s="10">
        <f>TI_NRG_FC_IND_NE!Q54+FC_TRA_NE!Q54+FC_OTH_NE!Q54</f>
        <v>0</v>
      </c>
      <c r="R54" s="10">
        <f>TI_NRG_FC_IND_NE!R54+FC_TRA_NE!R54+FC_OTH_NE!R54</f>
        <v>0</v>
      </c>
      <c r="S54" s="10">
        <f>TI_NRG_FC_IND_NE!S54+FC_TRA_NE!S54+FC_OTH_NE!S54</f>
        <v>0</v>
      </c>
      <c r="T54" s="10">
        <f>TI_NRG_FC_IND_NE!T54+FC_TRA_NE!T54+FC_OTH_NE!T54</f>
        <v>0</v>
      </c>
      <c r="U54" s="10">
        <f>TI_NRG_FC_IND_NE!U54+FC_TRA_NE!U54+FC_OTH_NE!U54</f>
        <v>0</v>
      </c>
      <c r="V54" s="10">
        <f>TI_NRG_FC_IND_NE!V54+FC_TRA_NE!V54+FC_OTH_NE!V54</f>
        <v>0</v>
      </c>
      <c r="W54" s="10">
        <f>TI_NRG_FC_IND_NE!W54+FC_TRA_NE!W54+FC_OTH_NE!W54</f>
        <v>0</v>
      </c>
      <c r="X54" s="10">
        <f>TI_NRG_FC_IND_NE!X54+FC_TRA_NE!X54+FC_OTH_NE!X54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TI_NRG_FC_IND_NE!C55+FC_TRA_NE!C55+FC_OTH_NE!C55</f>
        <v>0</v>
      </c>
      <c r="D55" s="10">
        <f>TI_NRG_FC_IND_NE!D55+FC_TRA_NE!D55+FC_OTH_NE!D55</f>
        <v>0</v>
      </c>
      <c r="E55" s="10">
        <f>TI_NRG_FC_IND_NE!E55+FC_TRA_NE!E55+FC_OTH_NE!E55</f>
        <v>0</v>
      </c>
      <c r="F55" s="10">
        <f>TI_NRG_FC_IND_NE!F55+FC_TRA_NE!F55+FC_OTH_NE!F55</f>
        <v>0</v>
      </c>
      <c r="G55" s="10">
        <f>TI_NRG_FC_IND_NE!G55+FC_TRA_NE!G55+FC_OTH_NE!G55</f>
        <v>0</v>
      </c>
      <c r="H55" s="10">
        <f>TI_NRG_FC_IND_NE!H55+FC_TRA_NE!H55+FC_OTH_NE!H55</f>
        <v>0</v>
      </c>
      <c r="I55" s="10">
        <f>TI_NRG_FC_IND_NE!I55+FC_TRA_NE!I55+FC_OTH_NE!I55</f>
        <v>0</v>
      </c>
      <c r="J55" s="10">
        <f>TI_NRG_FC_IND_NE!J55+FC_TRA_NE!J55+FC_OTH_NE!J55</f>
        <v>0</v>
      </c>
      <c r="K55" s="10">
        <f>TI_NRG_FC_IND_NE!K55+FC_TRA_NE!K55+FC_OTH_NE!K55</f>
        <v>0</v>
      </c>
      <c r="L55" s="10">
        <f>TI_NRG_FC_IND_NE!L55+FC_TRA_NE!L55+FC_OTH_NE!L55</f>
        <v>0</v>
      </c>
      <c r="M55" s="10">
        <f>TI_NRG_FC_IND_NE!M55+FC_TRA_NE!M55+FC_OTH_NE!M55</f>
        <v>0</v>
      </c>
      <c r="N55" s="10">
        <f>TI_NRG_FC_IND_NE!N55+FC_TRA_NE!N55+FC_OTH_NE!N55</f>
        <v>0</v>
      </c>
      <c r="O55" s="10">
        <f>TI_NRG_FC_IND_NE!O55+FC_TRA_NE!O55+FC_OTH_NE!O55</f>
        <v>0</v>
      </c>
      <c r="P55" s="10">
        <f>TI_NRG_FC_IND_NE!P55+FC_TRA_NE!P55+FC_OTH_NE!P55</f>
        <v>0</v>
      </c>
      <c r="Q55" s="10">
        <f>TI_NRG_FC_IND_NE!Q55+FC_TRA_NE!Q55+FC_OTH_NE!Q55</f>
        <v>0</v>
      </c>
      <c r="R55" s="10">
        <f>TI_NRG_FC_IND_NE!R55+FC_TRA_NE!R55+FC_OTH_NE!R55</f>
        <v>0</v>
      </c>
      <c r="S55" s="10">
        <f>TI_NRG_FC_IND_NE!S55+FC_TRA_NE!S55+FC_OTH_NE!S55</f>
        <v>0</v>
      </c>
      <c r="T55" s="10">
        <f>TI_NRG_FC_IND_NE!T55+FC_TRA_NE!T55+FC_OTH_NE!T55</f>
        <v>0</v>
      </c>
      <c r="U55" s="10">
        <f>TI_NRG_FC_IND_NE!U55+FC_TRA_NE!U55+FC_OTH_NE!U55</f>
        <v>0</v>
      </c>
      <c r="V55" s="10">
        <f>TI_NRG_FC_IND_NE!V55+FC_TRA_NE!V55+FC_OTH_NE!V55</f>
        <v>0</v>
      </c>
      <c r="W55" s="10">
        <f>TI_NRG_FC_IND_NE!W55+FC_TRA_NE!W55+FC_OTH_NE!W55</f>
        <v>0</v>
      </c>
      <c r="X55" s="10">
        <f>TI_NRG_FC_IND_NE!X55+FC_TRA_NE!X55+FC_OTH_NE!X55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TI_NRG_FC_IND_NE!C56+FC_TRA_NE!C56+FC_OTH_NE!C56</f>
        <v>0</v>
      </c>
      <c r="D56" s="10">
        <f>TI_NRG_FC_IND_NE!D56+FC_TRA_NE!D56+FC_OTH_NE!D56</f>
        <v>0</v>
      </c>
      <c r="E56" s="10">
        <f>TI_NRG_FC_IND_NE!E56+FC_TRA_NE!E56+FC_OTH_NE!E56</f>
        <v>0</v>
      </c>
      <c r="F56" s="10">
        <f>TI_NRG_FC_IND_NE!F56+FC_TRA_NE!F56+FC_OTH_NE!F56</f>
        <v>0</v>
      </c>
      <c r="G56" s="10">
        <f>TI_NRG_FC_IND_NE!G56+FC_TRA_NE!G56+FC_OTH_NE!G56</f>
        <v>0</v>
      </c>
      <c r="H56" s="10">
        <f>TI_NRG_FC_IND_NE!H56+FC_TRA_NE!H56+FC_OTH_NE!H56</f>
        <v>0</v>
      </c>
      <c r="I56" s="10">
        <f>TI_NRG_FC_IND_NE!I56+FC_TRA_NE!I56+FC_OTH_NE!I56</f>
        <v>0</v>
      </c>
      <c r="J56" s="10">
        <f>TI_NRG_FC_IND_NE!J56+FC_TRA_NE!J56+FC_OTH_NE!J56</f>
        <v>0</v>
      </c>
      <c r="K56" s="10">
        <f>TI_NRG_FC_IND_NE!K56+FC_TRA_NE!K56+FC_OTH_NE!K56</f>
        <v>0</v>
      </c>
      <c r="L56" s="10">
        <f>TI_NRG_FC_IND_NE!L56+FC_TRA_NE!L56+FC_OTH_NE!L56</f>
        <v>0</v>
      </c>
      <c r="M56" s="10">
        <f>TI_NRG_FC_IND_NE!M56+FC_TRA_NE!M56+FC_OTH_NE!M56</f>
        <v>0</v>
      </c>
      <c r="N56" s="10">
        <f>TI_NRG_FC_IND_NE!N56+FC_TRA_NE!N56+FC_OTH_NE!N56</f>
        <v>0</v>
      </c>
      <c r="O56" s="10">
        <f>TI_NRG_FC_IND_NE!O56+FC_TRA_NE!O56+FC_OTH_NE!O56</f>
        <v>0</v>
      </c>
      <c r="P56" s="10">
        <f>TI_NRG_FC_IND_NE!P56+FC_TRA_NE!P56+FC_OTH_NE!P56</f>
        <v>0</v>
      </c>
      <c r="Q56" s="10">
        <f>TI_NRG_FC_IND_NE!Q56+FC_TRA_NE!Q56+FC_OTH_NE!Q56</f>
        <v>0</v>
      </c>
      <c r="R56" s="10">
        <f>TI_NRG_FC_IND_NE!R56+FC_TRA_NE!R56+FC_OTH_NE!R56</f>
        <v>0</v>
      </c>
      <c r="S56" s="10">
        <f>TI_NRG_FC_IND_NE!S56+FC_TRA_NE!S56+FC_OTH_NE!S56</f>
        <v>0</v>
      </c>
      <c r="T56" s="10">
        <f>TI_NRG_FC_IND_NE!T56+FC_TRA_NE!T56+FC_OTH_NE!T56</f>
        <v>0</v>
      </c>
      <c r="U56" s="10">
        <f>TI_NRG_FC_IND_NE!U56+FC_TRA_NE!U56+FC_OTH_NE!U56</f>
        <v>0</v>
      </c>
      <c r="V56" s="10">
        <f>TI_NRG_FC_IND_NE!V56+FC_TRA_NE!V56+FC_OTH_NE!V56</f>
        <v>0</v>
      </c>
      <c r="W56" s="10">
        <f>TI_NRG_FC_IND_NE!W56+FC_TRA_NE!W56+FC_OTH_NE!W56</f>
        <v>0</v>
      </c>
      <c r="X56" s="10">
        <f>TI_NRG_FC_IND_NE!X56+FC_TRA_NE!X56+FC_OTH_NE!X56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TI_NRG_FC_IND_NE!C57+FC_TRA_NE!C57+FC_OTH_NE!C57</f>
        <v>0</v>
      </c>
      <c r="D57" s="10">
        <f>TI_NRG_FC_IND_NE!D57+FC_TRA_NE!D57+FC_OTH_NE!D57</f>
        <v>0</v>
      </c>
      <c r="E57" s="10">
        <f>TI_NRG_FC_IND_NE!E57+FC_TRA_NE!E57+FC_OTH_NE!E57</f>
        <v>0</v>
      </c>
      <c r="F57" s="10">
        <f>TI_NRG_FC_IND_NE!F57+FC_TRA_NE!F57+FC_OTH_NE!F57</f>
        <v>0</v>
      </c>
      <c r="G57" s="10">
        <f>TI_NRG_FC_IND_NE!G57+FC_TRA_NE!G57+FC_OTH_NE!G57</f>
        <v>0</v>
      </c>
      <c r="H57" s="10">
        <f>TI_NRG_FC_IND_NE!H57+FC_TRA_NE!H57+FC_OTH_NE!H57</f>
        <v>0</v>
      </c>
      <c r="I57" s="10">
        <f>TI_NRG_FC_IND_NE!I57+FC_TRA_NE!I57+FC_OTH_NE!I57</f>
        <v>0</v>
      </c>
      <c r="J57" s="10">
        <f>TI_NRG_FC_IND_NE!J57+FC_TRA_NE!J57+FC_OTH_NE!J57</f>
        <v>0</v>
      </c>
      <c r="K57" s="10">
        <f>TI_NRG_FC_IND_NE!K57+FC_TRA_NE!K57+FC_OTH_NE!K57</f>
        <v>0</v>
      </c>
      <c r="L57" s="10">
        <f>TI_NRG_FC_IND_NE!L57+FC_TRA_NE!L57+FC_OTH_NE!L57</f>
        <v>0</v>
      </c>
      <c r="M57" s="10">
        <f>TI_NRG_FC_IND_NE!M57+FC_TRA_NE!M57+FC_OTH_NE!M57</f>
        <v>0</v>
      </c>
      <c r="N57" s="10">
        <f>TI_NRG_FC_IND_NE!N57+FC_TRA_NE!N57+FC_OTH_NE!N57</f>
        <v>0</v>
      </c>
      <c r="O57" s="10">
        <f>TI_NRG_FC_IND_NE!O57+FC_TRA_NE!O57+FC_OTH_NE!O57</f>
        <v>0</v>
      </c>
      <c r="P57" s="10">
        <f>TI_NRG_FC_IND_NE!P57+FC_TRA_NE!P57+FC_OTH_NE!P57</f>
        <v>0</v>
      </c>
      <c r="Q57" s="10">
        <f>TI_NRG_FC_IND_NE!Q57+FC_TRA_NE!Q57+FC_OTH_NE!Q57</f>
        <v>0</v>
      </c>
      <c r="R57" s="10">
        <f>TI_NRG_FC_IND_NE!R57+FC_TRA_NE!R57+FC_OTH_NE!R57</f>
        <v>0</v>
      </c>
      <c r="S57" s="10">
        <f>TI_NRG_FC_IND_NE!S57+FC_TRA_NE!S57+FC_OTH_NE!S57</f>
        <v>0</v>
      </c>
      <c r="T57" s="10">
        <f>TI_NRG_FC_IND_NE!T57+FC_TRA_NE!T57+FC_OTH_NE!T57</f>
        <v>0</v>
      </c>
      <c r="U57" s="10">
        <f>TI_NRG_FC_IND_NE!U57+FC_TRA_NE!U57+FC_OTH_NE!U57</f>
        <v>0</v>
      </c>
      <c r="V57" s="10">
        <f>TI_NRG_FC_IND_NE!V57+FC_TRA_NE!V57+FC_OTH_NE!V57</f>
        <v>0</v>
      </c>
      <c r="W57" s="10">
        <f>TI_NRG_FC_IND_NE!W57+FC_TRA_NE!W57+FC_OTH_NE!W57</f>
        <v>0</v>
      </c>
      <c r="X57" s="10">
        <f>TI_NRG_FC_IND_NE!X57+FC_TRA_NE!X57+FC_OTH_NE!X57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TI_NRG_FC_IND_NE!C58+FC_TRA_NE!C58+FC_OTH_NE!C58</f>
        <v>0</v>
      </c>
      <c r="D58" s="10">
        <f>TI_NRG_FC_IND_NE!D58+FC_TRA_NE!D58+FC_OTH_NE!D58</f>
        <v>0</v>
      </c>
      <c r="E58" s="10">
        <f>TI_NRG_FC_IND_NE!E58+FC_TRA_NE!E58+FC_OTH_NE!E58</f>
        <v>0</v>
      </c>
      <c r="F58" s="10">
        <f>TI_NRG_FC_IND_NE!F58+FC_TRA_NE!F58+FC_OTH_NE!F58</f>
        <v>0</v>
      </c>
      <c r="G58" s="10">
        <f>TI_NRG_FC_IND_NE!G58+FC_TRA_NE!G58+FC_OTH_NE!G58</f>
        <v>0</v>
      </c>
      <c r="H58" s="10">
        <f>TI_NRG_FC_IND_NE!H58+FC_TRA_NE!H58+FC_OTH_NE!H58</f>
        <v>0</v>
      </c>
      <c r="I58" s="10">
        <f>TI_NRG_FC_IND_NE!I58+FC_TRA_NE!I58+FC_OTH_NE!I58</f>
        <v>0</v>
      </c>
      <c r="J58" s="10">
        <f>TI_NRG_FC_IND_NE!J58+FC_TRA_NE!J58+FC_OTH_NE!J58</f>
        <v>0</v>
      </c>
      <c r="K58" s="10">
        <f>TI_NRG_FC_IND_NE!K58+FC_TRA_NE!K58+FC_OTH_NE!K58</f>
        <v>0</v>
      </c>
      <c r="L58" s="10">
        <f>TI_NRG_FC_IND_NE!L58+FC_TRA_NE!L58+FC_OTH_NE!L58</f>
        <v>0</v>
      </c>
      <c r="M58" s="10">
        <f>TI_NRG_FC_IND_NE!M58+FC_TRA_NE!M58+FC_OTH_NE!M58</f>
        <v>0</v>
      </c>
      <c r="N58" s="10">
        <f>TI_NRG_FC_IND_NE!N58+FC_TRA_NE!N58+FC_OTH_NE!N58</f>
        <v>0</v>
      </c>
      <c r="O58" s="10">
        <f>TI_NRG_FC_IND_NE!O58+FC_TRA_NE!O58+FC_OTH_NE!O58</f>
        <v>0</v>
      </c>
      <c r="P58" s="10">
        <f>TI_NRG_FC_IND_NE!P58+FC_TRA_NE!P58+FC_OTH_NE!P58</f>
        <v>0</v>
      </c>
      <c r="Q58" s="10">
        <f>TI_NRG_FC_IND_NE!Q58+FC_TRA_NE!Q58+FC_OTH_NE!Q58</f>
        <v>0</v>
      </c>
      <c r="R58" s="10">
        <f>TI_NRG_FC_IND_NE!R58+FC_TRA_NE!R58+FC_OTH_NE!R58</f>
        <v>0</v>
      </c>
      <c r="S58" s="10">
        <f>TI_NRG_FC_IND_NE!S58+FC_TRA_NE!S58+FC_OTH_NE!S58</f>
        <v>0</v>
      </c>
      <c r="T58" s="10">
        <f>TI_NRG_FC_IND_NE!T58+FC_TRA_NE!T58+FC_OTH_NE!T58</f>
        <v>0</v>
      </c>
      <c r="U58" s="10">
        <f>TI_NRG_FC_IND_NE!U58+FC_TRA_NE!U58+FC_OTH_NE!U58</f>
        <v>0</v>
      </c>
      <c r="V58" s="10">
        <f>TI_NRG_FC_IND_NE!V58+FC_TRA_NE!V58+FC_OTH_NE!V58</f>
        <v>0</v>
      </c>
      <c r="W58" s="10">
        <f>TI_NRG_FC_IND_NE!W58+FC_TRA_NE!W58+FC_OTH_NE!W58</f>
        <v>0</v>
      </c>
      <c r="X58" s="10">
        <f>TI_NRG_FC_IND_NE!X58+FC_TRA_NE!X58+FC_OTH_NE!X58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TI_NRG_FC_IND_NE!C59+FC_TRA_NE!C59+FC_OTH_NE!C59</f>
        <v>0</v>
      </c>
      <c r="D59" s="10">
        <f>TI_NRG_FC_IND_NE!D59+FC_TRA_NE!D59+FC_OTH_NE!D59</f>
        <v>0</v>
      </c>
      <c r="E59" s="10">
        <f>TI_NRG_FC_IND_NE!E59+FC_TRA_NE!E59+FC_OTH_NE!E59</f>
        <v>0</v>
      </c>
      <c r="F59" s="10">
        <f>TI_NRG_FC_IND_NE!F59+FC_TRA_NE!F59+FC_OTH_NE!F59</f>
        <v>0</v>
      </c>
      <c r="G59" s="10">
        <f>TI_NRG_FC_IND_NE!G59+FC_TRA_NE!G59+FC_OTH_NE!G59</f>
        <v>0</v>
      </c>
      <c r="H59" s="10">
        <f>TI_NRG_FC_IND_NE!H59+FC_TRA_NE!H59+FC_OTH_NE!H59</f>
        <v>0</v>
      </c>
      <c r="I59" s="10">
        <f>TI_NRG_FC_IND_NE!I59+FC_TRA_NE!I59+FC_OTH_NE!I59</f>
        <v>0</v>
      </c>
      <c r="J59" s="10">
        <f>TI_NRG_FC_IND_NE!J59+FC_TRA_NE!J59+FC_OTH_NE!J59</f>
        <v>0</v>
      </c>
      <c r="K59" s="10">
        <f>TI_NRG_FC_IND_NE!K59+FC_TRA_NE!K59+FC_OTH_NE!K59</f>
        <v>0</v>
      </c>
      <c r="L59" s="10">
        <f>TI_NRG_FC_IND_NE!L59+FC_TRA_NE!L59+FC_OTH_NE!L59</f>
        <v>0</v>
      </c>
      <c r="M59" s="10">
        <f>TI_NRG_FC_IND_NE!M59+FC_TRA_NE!M59+FC_OTH_NE!M59</f>
        <v>0</v>
      </c>
      <c r="N59" s="10">
        <f>TI_NRG_FC_IND_NE!N59+FC_TRA_NE!N59+FC_OTH_NE!N59</f>
        <v>0</v>
      </c>
      <c r="O59" s="10">
        <f>TI_NRG_FC_IND_NE!O59+FC_TRA_NE!O59+FC_OTH_NE!O59</f>
        <v>0</v>
      </c>
      <c r="P59" s="10">
        <f>TI_NRG_FC_IND_NE!P59+FC_TRA_NE!P59+FC_OTH_NE!P59</f>
        <v>0</v>
      </c>
      <c r="Q59" s="10">
        <f>TI_NRG_FC_IND_NE!Q59+FC_TRA_NE!Q59+FC_OTH_NE!Q59</f>
        <v>0</v>
      </c>
      <c r="R59" s="10">
        <f>TI_NRG_FC_IND_NE!R59+FC_TRA_NE!R59+FC_OTH_NE!R59</f>
        <v>0</v>
      </c>
      <c r="S59" s="10">
        <f>TI_NRG_FC_IND_NE!S59+FC_TRA_NE!S59+FC_OTH_NE!S59</f>
        <v>0</v>
      </c>
      <c r="T59" s="10">
        <f>TI_NRG_FC_IND_NE!T59+FC_TRA_NE!T59+FC_OTH_NE!T59</f>
        <v>0</v>
      </c>
      <c r="U59" s="10">
        <f>TI_NRG_FC_IND_NE!U59+FC_TRA_NE!U59+FC_OTH_NE!U59</f>
        <v>0</v>
      </c>
      <c r="V59" s="10">
        <f>TI_NRG_FC_IND_NE!V59+FC_TRA_NE!V59+FC_OTH_NE!V59</f>
        <v>0</v>
      </c>
      <c r="W59" s="10">
        <f>TI_NRG_FC_IND_NE!W59+FC_TRA_NE!W59+FC_OTH_NE!W59</f>
        <v>0</v>
      </c>
      <c r="X59" s="10">
        <f>TI_NRG_FC_IND_NE!X59+FC_TRA_NE!X59+FC_OTH_NE!X59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TI_NRG_FC_IND_NE!C60+FC_TRA_NE!C60+FC_OTH_NE!C60</f>
        <v>0</v>
      </c>
      <c r="D60" s="10">
        <f>TI_NRG_FC_IND_NE!D60+FC_TRA_NE!D60+FC_OTH_NE!D60</f>
        <v>0</v>
      </c>
      <c r="E60" s="10">
        <f>TI_NRG_FC_IND_NE!E60+FC_TRA_NE!E60+FC_OTH_NE!E60</f>
        <v>0</v>
      </c>
      <c r="F60" s="10">
        <f>TI_NRG_FC_IND_NE!F60+FC_TRA_NE!F60+FC_OTH_NE!F60</f>
        <v>0</v>
      </c>
      <c r="G60" s="10">
        <f>TI_NRG_FC_IND_NE!G60+FC_TRA_NE!G60+FC_OTH_NE!G60</f>
        <v>0</v>
      </c>
      <c r="H60" s="10">
        <f>TI_NRG_FC_IND_NE!H60+FC_TRA_NE!H60+FC_OTH_NE!H60</f>
        <v>0</v>
      </c>
      <c r="I60" s="10">
        <f>TI_NRG_FC_IND_NE!I60+FC_TRA_NE!I60+FC_OTH_NE!I60</f>
        <v>0</v>
      </c>
      <c r="J60" s="10">
        <f>TI_NRG_FC_IND_NE!J60+FC_TRA_NE!J60+FC_OTH_NE!J60</f>
        <v>0</v>
      </c>
      <c r="K60" s="10">
        <f>TI_NRG_FC_IND_NE!K60+FC_TRA_NE!K60+FC_OTH_NE!K60</f>
        <v>0</v>
      </c>
      <c r="L60" s="10">
        <f>TI_NRG_FC_IND_NE!L60+FC_TRA_NE!L60+FC_OTH_NE!L60</f>
        <v>0</v>
      </c>
      <c r="M60" s="10">
        <f>TI_NRG_FC_IND_NE!M60+FC_TRA_NE!M60+FC_OTH_NE!M60</f>
        <v>0</v>
      </c>
      <c r="N60" s="10">
        <f>TI_NRG_FC_IND_NE!N60+FC_TRA_NE!N60+FC_OTH_NE!N60</f>
        <v>0</v>
      </c>
      <c r="O60" s="10">
        <f>TI_NRG_FC_IND_NE!O60+FC_TRA_NE!O60+FC_OTH_NE!O60</f>
        <v>0</v>
      </c>
      <c r="P60" s="10">
        <f>TI_NRG_FC_IND_NE!P60+FC_TRA_NE!P60+FC_OTH_NE!P60</f>
        <v>0</v>
      </c>
      <c r="Q60" s="10">
        <f>TI_NRG_FC_IND_NE!Q60+FC_TRA_NE!Q60+FC_OTH_NE!Q60</f>
        <v>0</v>
      </c>
      <c r="R60" s="10">
        <f>TI_NRG_FC_IND_NE!R60+FC_TRA_NE!R60+FC_OTH_NE!R60</f>
        <v>0</v>
      </c>
      <c r="S60" s="10">
        <f>TI_NRG_FC_IND_NE!S60+FC_TRA_NE!S60+FC_OTH_NE!S60</f>
        <v>0</v>
      </c>
      <c r="T60" s="10">
        <f>TI_NRG_FC_IND_NE!T60+FC_TRA_NE!T60+FC_OTH_NE!T60</f>
        <v>0</v>
      </c>
      <c r="U60" s="10">
        <f>TI_NRG_FC_IND_NE!U60+FC_TRA_NE!U60+FC_OTH_NE!U60</f>
        <v>0</v>
      </c>
      <c r="V60" s="10">
        <f>TI_NRG_FC_IND_NE!V60+FC_TRA_NE!V60+FC_OTH_NE!V60</f>
        <v>0</v>
      </c>
      <c r="W60" s="10">
        <f>TI_NRG_FC_IND_NE!W60+FC_TRA_NE!W60+FC_OTH_NE!W60</f>
        <v>0</v>
      </c>
      <c r="X60" s="10">
        <f>TI_NRG_FC_IND_NE!X60+FC_TRA_NE!X60+FC_OTH_NE!X60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TI_NRG_FC_IND_NE!C61+FC_TRA_NE!C61+FC_OTH_NE!C61</f>
        <v>0</v>
      </c>
      <c r="D61" s="10">
        <f>TI_NRG_FC_IND_NE!D61+FC_TRA_NE!D61+FC_OTH_NE!D61</f>
        <v>0</v>
      </c>
      <c r="E61" s="10">
        <f>TI_NRG_FC_IND_NE!E61+FC_TRA_NE!E61+FC_OTH_NE!E61</f>
        <v>0</v>
      </c>
      <c r="F61" s="10">
        <f>TI_NRG_FC_IND_NE!F61+FC_TRA_NE!F61+FC_OTH_NE!F61</f>
        <v>0</v>
      </c>
      <c r="G61" s="10">
        <f>TI_NRG_FC_IND_NE!G61+FC_TRA_NE!G61+FC_OTH_NE!G61</f>
        <v>0</v>
      </c>
      <c r="H61" s="10">
        <f>TI_NRG_FC_IND_NE!H61+FC_TRA_NE!H61+FC_OTH_NE!H61</f>
        <v>0</v>
      </c>
      <c r="I61" s="10">
        <f>TI_NRG_FC_IND_NE!I61+FC_TRA_NE!I61+FC_OTH_NE!I61</f>
        <v>0</v>
      </c>
      <c r="J61" s="10">
        <f>TI_NRG_FC_IND_NE!J61+FC_TRA_NE!J61+FC_OTH_NE!J61</f>
        <v>0</v>
      </c>
      <c r="K61" s="10">
        <f>TI_NRG_FC_IND_NE!K61+FC_TRA_NE!K61+FC_OTH_NE!K61</f>
        <v>0</v>
      </c>
      <c r="L61" s="10">
        <f>TI_NRG_FC_IND_NE!L61+FC_TRA_NE!L61+FC_OTH_NE!L61</f>
        <v>0</v>
      </c>
      <c r="M61" s="10">
        <f>TI_NRG_FC_IND_NE!M61+FC_TRA_NE!M61+FC_OTH_NE!M61</f>
        <v>0</v>
      </c>
      <c r="N61" s="10">
        <f>TI_NRG_FC_IND_NE!N61+FC_TRA_NE!N61+FC_OTH_NE!N61</f>
        <v>0</v>
      </c>
      <c r="O61" s="10">
        <f>TI_NRG_FC_IND_NE!O61+FC_TRA_NE!O61+FC_OTH_NE!O61</f>
        <v>0</v>
      </c>
      <c r="P61" s="10">
        <f>TI_NRG_FC_IND_NE!P61+FC_TRA_NE!P61+FC_OTH_NE!P61</f>
        <v>0</v>
      </c>
      <c r="Q61" s="10">
        <f>TI_NRG_FC_IND_NE!Q61+FC_TRA_NE!Q61+FC_OTH_NE!Q61</f>
        <v>0</v>
      </c>
      <c r="R61" s="10">
        <f>TI_NRG_FC_IND_NE!R61+FC_TRA_NE!R61+FC_OTH_NE!R61</f>
        <v>0</v>
      </c>
      <c r="S61" s="10">
        <f>TI_NRG_FC_IND_NE!S61+FC_TRA_NE!S61+FC_OTH_NE!S61</f>
        <v>0</v>
      </c>
      <c r="T61" s="10">
        <f>TI_NRG_FC_IND_NE!T61+FC_TRA_NE!T61+FC_OTH_NE!T61</f>
        <v>0</v>
      </c>
      <c r="U61" s="10">
        <f>TI_NRG_FC_IND_NE!U61+FC_TRA_NE!U61+FC_OTH_NE!U61</f>
        <v>0</v>
      </c>
      <c r="V61" s="10">
        <f>TI_NRG_FC_IND_NE!V61+FC_TRA_NE!V61+FC_OTH_NE!V61</f>
        <v>0</v>
      </c>
      <c r="W61" s="10">
        <f>TI_NRG_FC_IND_NE!W61+FC_TRA_NE!W61+FC_OTH_NE!W61</f>
        <v>0</v>
      </c>
      <c r="X61" s="10">
        <f>TI_NRG_FC_IND_NE!X61+FC_TRA_NE!X61+FC_OTH_NE!X61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TI_NRG_FC_IND_NE!C62+FC_TRA_NE!C62+FC_OTH_NE!C62</f>
        <v>0</v>
      </c>
      <c r="D62" s="10">
        <f>TI_NRG_FC_IND_NE!D62+FC_TRA_NE!D62+FC_OTH_NE!D62</f>
        <v>0</v>
      </c>
      <c r="E62" s="10">
        <f>TI_NRG_FC_IND_NE!E62+FC_TRA_NE!E62+FC_OTH_NE!E62</f>
        <v>0</v>
      </c>
      <c r="F62" s="10">
        <f>TI_NRG_FC_IND_NE!F62+FC_TRA_NE!F62+FC_OTH_NE!F62</f>
        <v>0</v>
      </c>
      <c r="G62" s="10">
        <f>TI_NRG_FC_IND_NE!G62+FC_TRA_NE!G62+FC_OTH_NE!G62</f>
        <v>0</v>
      </c>
      <c r="H62" s="10">
        <f>TI_NRG_FC_IND_NE!H62+FC_TRA_NE!H62+FC_OTH_NE!H62</f>
        <v>0</v>
      </c>
      <c r="I62" s="10">
        <f>TI_NRG_FC_IND_NE!I62+FC_TRA_NE!I62+FC_OTH_NE!I62</f>
        <v>0</v>
      </c>
      <c r="J62" s="10">
        <f>TI_NRG_FC_IND_NE!J62+FC_TRA_NE!J62+FC_OTH_NE!J62</f>
        <v>0</v>
      </c>
      <c r="K62" s="10">
        <f>TI_NRG_FC_IND_NE!K62+FC_TRA_NE!K62+FC_OTH_NE!K62</f>
        <v>0</v>
      </c>
      <c r="L62" s="10">
        <f>TI_NRG_FC_IND_NE!L62+FC_TRA_NE!L62+FC_OTH_NE!L62</f>
        <v>0</v>
      </c>
      <c r="M62" s="10">
        <f>TI_NRG_FC_IND_NE!M62+FC_TRA_NE!M62+FC_OTH_NE!M62</f>
        <v>0</v>
      </c>
      <c r="N62" s="10">
        <f>TI_NRG_FC_IND_NE!N62+FC_TRA_NE!N62+FC_OTH_NE!N62</f>
        <v>0</v>
      </c>
      <c r="O62" s="10">
        <f>TI_NRG_FC_IND_NE!O62+FC_TRA_NE!O62+FC_OTH_NE!O62</f>
        <v>0</v>
      </c>
      <c r="P62" s="10">
        <f>TI_NRG_FC_IND_NE!P62+FC_TRA_NE!P62+FC_OTH_NE!P62</f>
        <v>0</v>
      </c>
      <c r="Q62" s="10">
        <f>TI_NRG_FC_IND_NE!Q62+FC_TRA_NE!Q62+FC_OTH_NE!Q62</f>
        <v>0</v>
      </c>
      <c r="R62" s="10">
        <f>TI_NRG_FC_IND_NE!R62+FC_TRA_NE!R62+FC_OTH_NE!R62</f>
        <v>0</v>
      </c>
      <c r="S62" s="10">
        <f>TI_NRG_FC_IND_NE!S62+FC_TRA_NE!S62+FC_OTH_NE!S62</f>
        <v>0</v>
      </c>
      <c r="T62" s="10">
        <f>TI_NRG_FC_IND_NE!T62+FC_TRA_NE!T62+FC_OTH_NE!T62</f>
        <v>0</v>
      </c>
      <c r="U62" s="10">
        <f>TI_NRG_FC_IND_NE!U62+FC_TRA_NE!U62+FC_OTH_NE!U62</f>
        <v>0</v>
      </c>
      <c r="V62" s="10">
        <f>TI_NRG_FC_IND_NE!V62+FC_TRA_NE!V62+FC_OTH_NE!V62</f>
        <v>0</v>
      </c>
      <c r="W62" s="10">
        <f>TI_NRG_FC_IND_NE!W62+FC_TRA_NE!W62+FC_OTH_NE!W62</f>
        <v>0</v>
      </c>
      <c r="X62" s="10">
        <f>TI_NRG_FC_IND_NE!X62+FC_TRA_NE!X62+FC_OTH_NE!X62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TI_NRG_FC_IND_NE!C63+FC_TRA_NE!C63+FC_OTH_NE!C63</f>
        <v>0</v>
      </c>
      <c r="D63" s="10">
        <f>TI_NRG_FC_IND_NE!D63+FC_TRA_NE!D63+FC_OTH_NE!D63</f>
        <v>0</v>
      </c>
      <c r="E63" s="10">
        <f>TI_NRG_FC_IND_NE!E63+FC_TRA_NE!E63+FC_OTH_NE!E63</f>
        <v>0</v>
      </c>
      <c r="F63" s="10">
        <f>TI_NRG_FC_IND_NE!F63+FC_TRA_NE!F63+FC_OTH_NE!F63</f>
        <v>0</v>
      </c>
      <c r="G63" s="10">
        <f>TI_NRG_FC_IND_NE!G63+FC_TRA_NE!G63+FC_OTH_NE!G63</f>
        <v>0</v>
      </c>
      <c r="H63" s="10">
        <f>TI_NRG_FC_IND_NE!H63+FC_TRA_NE!H63+FC_OTH_NE!H63</f>
        <v>0</v>
      </c>
      <c r="I63" s="10">
        <f>TI_NRG_FC_IND_NE!I63+FC_TRA_NE!I63+FC_OTH_NE!I63</f>
        <v>0</v>
      </c>
      <c r="J63" s="10">
        <f>TI_NRG_FC_IND_NE!J63+FC_TRA_NE!J63+FC_OTH_NE!J63</f>
        <v>0</v>
      </c>
      <c r="K63" s="10">
        <f>TI_NRG_FC_IND_NE!K63+FC_TRA_NE!K63+FC_OTH_NE!K63</f>
        <v>0</v>
      </c>
      <c r="L63" s="10">
        <f>TI_NRG_FC_IND_NE!L63+FC_TRA_NE!L63+FC_OTH_NE!L63</f>
        <v>0</v>
      </c>
      <c r="M63" s="10">
        <f>TI_NRG_FC_IND_NE!M63+FC_TRA_NE!M63+FC_OTH_NE!M63</f>
        <v>0</v>
      </c>
      <c r="N63" s="10">
        <f>TI_NRG_FC_IND_NE!N63+FC_TRA_NE!N63+FC_OTH_NE!N63</f>
        <v>0</v>
      </c>
      <c r="O63" s="10">
        <f>TI_NRG_FC_IND_NE!O63+FC_TRA_NE!O63+FC_OTH_NE!O63</f>
        <v>0</v>
      </c>
      <c r="P63" s="10">
        <f>TI_NRG_FC_IND_NE!P63+FC_TRA_NE!P63+FC_OTH_NE!P63</f>
        <v>0</v>
      </c>
      <c r="Q63" s="10">
        <f>TI_NRG_FC_IND_NE!Q63+FC_TRA_NE!Q63+FC_OTH_NE!Q63</f>
        <v>0</v>
      </c>
      <c r="R63" s="10">
        <f>TI_NRG_FC_IND_NE!R63+FC_TRA_NE!R63+FC_OTH_NE!R63</f>
        <v>0</v>
      </c>
      <c r="S63" s="10">
        <f>TI_NRG_FC_IND_NE!S63+FC_TRA_NE!S63+FC_OTH_NE!S63</f>
        <v>0</v>
      </c>
      <c r="T63" s="10">
        <f>TI_NRG_FC_IND_NE!T63+FC_TRA_NE!T63+FC_OTH_NE!T63</f>
        <v>0</v>
      </c>
      <c r="U63" s="10">
        <f>TI_NRG_FC_IND_NE!U63+FC_TRA_NE!U63+FC_OTH_NE!U63</f>
        <v>0</v>
      </c>
      <c r="V63" s="10">
        <f>TI_NRG_FC_IND_NE!V63+FC_TRA_NE!V63+FC_OTH_NE!V63</f>
        <v>0</v>
      </c>
      <c r="W63" s="10">
        <f>TI_NRG_FC_IND_NE!W63+FC_TRA_NE!W63+FC_OTH_NE!W63</f>
        <v>0</v>
      </c>
      <c r="X63" s="10">
        <f>TI_NRG_FC_IND_NE!X63+FC_TRA_NE!X63+FC_OTH_NE!X63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TI_NRG_FC_IND_NE!C64+FC_TRA_NE!C64+FC_OTH_NE!C64</f>
        <v>0</v>
      </c>
      <c r="D64" s="10">
        <f>TI_NRG_FC_IND_NE!D64+FC_TRA_NE!D64+FC_OTH_NE!D64</f>
        <v>0</v>
      </c>
      <c r="E64" s="10">
        <f>TI_NRG_FC_IND_NE!E64+FC_TRA_NE!E64+FC_OTH_NE!E64</f>
        <v>0</v>
      </c>
      <c r="F64" s="10">
        <f>TI_NRG_FC_IND_NE!F64+FC_TRA_NE!F64+FC_OTH_NE!F64</f>
        <v>0</v>
      </c>
      <c r="G64" s="10">
        <f>TI_NRG_FC_IND_NE!G64+FC_TRA_NE!G64+FC_OTH_NE!G64</f>
        <v>0</v>
      </c>
      <c r="H64" s="10">
        <f>TI_NRG_FC_IND_NE!H64+FC_TRA_NE!H64+FC_OTH_NE!H64</f>
        <v>0</v>
      </c>
      <c r="I64" s="10">
        <f>TI_NRG_FC_IND_NE!I64+FC_TRA_NE!I64+FC_OTH_NE!I64</f>
        <v>0</v>
      </c>
      <c r="J64" s="10">
        <f>TI_NRG_FC_IND_NE!J64+FC_TRA_NE!J64+FC_OTH_NE!J64</f>
        <v>0</v>
      </c>
      <c r="K64" s="10">
        <f>TI_NRG_FC_IND_NE!K64+FC_TRA_NE!K64+FC_OTH_NE!K64</f>
        <v>0</v>
      </c>
      <c r="L64" s="10">
        <f>TI_NRG_FC_IND_NE!L64+FC_TRA_NE!L64+FC_OTH_NE!L64</f>
        <v>0</v>
      </c>
      <c r="M64" s="10">
        <f>TI_NRG_FC_IND_NE!M64+FC_TRA_NE!M64+FC_OTH_NE!M64</f>
        <v>0</v>
      </c>
      <c r="N64" s="10">
        <f>TI_NRG_FC_IND_NE!N64+FC_TRA_NE!N64+FC_OTH_NE!N64</f>
        <v>0</v>
      </c>
      <c r="O64" s="10">
        <f>TI_NRG_FC_IND_NE!O64+FC_TRA_NE!O64+FC_OTH_NE!O64</f>
        <v>0</v>
      </c>
      <c r="P64" s="10">
        <f>TI_NRG_FC_IND_NE!P64+FC_TRA_NE!P64+FC_OTH_NE!P64</f>
        <v>0</v>
      </c>
      <c r="Q64" s="10">
        <f>TI_NRG_FC_IND_NE!Q64+FC_TRA_NE!Q64+FC_OTH_NE!Q64</f>
        <v>0</v>
      </c>
      <c r="R64" s="10">
        <f>TI_NRG_FC_IND_NE!R64+FC_TRA_NE!R64+FC_OTH_NE!R64</f>
        <v>0</v>
      </c>
      <c r="S64" s="10">
        <f>TI_NRG_FC_IND_NE!S64+FC_TRA_NE!S64+FC_OTH_NE!S64</f>
        <v>0</v>
      </c>
      <c r="T64" s="10">
        <f>TI_NRG_FC_IND_NE!T64+FC_TRA_NE!T64+FC_OTH_NE!T64</f>
        <v>0</v>
      </c>
      <c r="U64" s="10">
        <f>TI_NRG_FC_IND_NE!U64+FC_TRA_NE!U64+FC_OTH_NE!U64</f>
        <v>0</v>
      </c>
      <c r="V64" s="10">
        <f>TI_NRG_FC_IND_NE!V64+FC_TRA_NE!V64+FC_OTH_NE!V64</f>
        <v>0</v>
      </c>
      <c r="W64" s="10">
        <f>TI_NRG_FC_IND_NE!W64+FC_TRA_NE!W64+FC_OTH_NE!W64</f>
        <v>0</v>
      </c>
      <c r="X64" s="10">
        <f>TI_NRG_FC_IND_NE!X64+FC_TRA_NE!X64+FC_OTH_NE!X64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TI_NRG_FC_IND_NE!C65+FC_TRA_NE!C65+FC_OTH_NE!C65</f>
        <v>0</v>
      </c>
      <c r="D65" s="10">
        <f>TI_NRG_FC_IND_NE!D65+FC_TRA_NE!D65+FC_OTH_NE!D65</f>
        <v>0</v>
      </c>
      <c r="E65" s="10">
        <f>TI_NRG_FC_IND_NE!E65+FC_TRA_NE!E65+FC_OTH_NE!E65</f>
        <v>0</v>
      </c>
      <c r="F65" s="10">
        <f>TI_NRG_FC_IND_NE!F65+FC_TRA_NE!F65+FC_OTH_NE!F65</f>
        <v>0</v>
      </c>
      <c r="G65" s="10">
        <f>TI_NRG_FC_IND_NE!G65+FC_TRA_NE!G65+FC_OTH_NE!G65</f>
        <v>0</v>
      </c>
      <c r="H65" s="10">
        <f>TI_NRG_FC_IND_NE!H65+FC_TRA_NE!H65+FC_OTH_NE!H65</f>
        <v>0</v>
      </c>
      <c r="I65" s="10">
        <f>TI_NRG_FC_IND_NE!I65+FC_TRA_NE!I65+FC_OTH_NE!I65</f>
        <v>0</v>
      </c>
      <c r="J65" s="10">
        <f>TI_NRG_FC_IND_NE!J65+FC_TRA_NE!J65+FC_OTH_NE!J65</f>
        <v>0</v>
      </c>
      <c r="K65" s="10">
        <f>TI_NRG_FC_IND_NE!K65+FC_TRA_NE!K65+FC_OTH_NE!K65</f>
        <v>0</v>
      </c>
      <c r="L65" s="10">
        <f>TI_NRG_FC_IND_NE!L65+FC_TRA_NE!L65+FC_OTH_NE!L65</f>
        <v>0</v>
      </c>
      <c r="M65" s="10">
        <f>TI_NRG_FC_IND_NE!M65+FC_TRA_NE!M65+FC_OTH_NE!M65</f>
        <v>0</v>
      </c>
      <c r="N65" s="10">
        <f>TI_NRG_FC_IND_NE!N65+FC_TRA_NE!N65+FC_OTH_NE!N65</f>
        <v>0</v>
      </c>
      <c r="O65" s="10">
        <f>TI_NRG_FC_IND_NE!O65+FC_TRA_NE!O65+FC_OTH_NE!O65</f>
        <v>0</v>
      </c>
      <c r="P65" s="10">
        <f>TI_NRG_FC_IND_NE!P65+FC_TRA_NE!P65+FC_OTH_NE!P65</f>
        <v>0</v>
      </c>
      <c r="Q65" s="10">
        <f>TI_NRG_FC_IND_NE!Q65+FC_TRA_NE!Q65+FC_OTH_NE!Q65</f>
        <v>0</v>
      </c>
      <c r="R65" s="10">
        <f>TI_NRG_FC_IND_NE!R65+FC_TRA_NE!R65+FC_OTH_NE!R65</f>
        <v>0</v>
      </c>
      <c r="S65" s="10">
        <f>TI_NRG_FC_IND_NE!S65+FC_TRA_NE!S65+FC_OTH_NE!S65</f>
        <v>0</v>
      </c>
      <c r="T65" s="10">
        <f>TI_NRG_FC_IND_NE!T65+FC_TRA_NE!T65+FC_OTH_NE!T65</f>
        <v>0</v>
      </c>
      <c r="U65" s="10">
        <f>TI_NRG_FC_IND_NE!U65+FC_TRA_NE!U65+FC_OTH_NE!U65</f>
        <v>0</v>
      </c>
      <c r="V65" s="10">
        <f>TI_NRG_FC_IND_NE!V65+FC_TRA_NE!V65+FC_OTH_NE!V65</f>
        <v>0</v>
      </c>
      <c r="W65" s="10">
        <f>TI_NRG_FC_IND_NE!W65+FC_TRA_NE!W65+FC_OTH_NE!W65</f>
        <v>0</v>
      </c>
      <c r="X65" s="10">
        <f>TI_NRG_FC_IND_NE!X65+FC_TRA_NE!X65+FC_OTH_NE!X65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TI_NRG_FC_IND_NE!C66+FC_TRA_NE!C66+FC_OTH_NE!C66</f>
        <v>0</v>
      </c>
      <c r="D66" s="10">
        <f>TI_NRG_FC_IND_NE!D66+FC_TRA_NE!D66+FC_OTH_NE!D66</f>
        <v>0</v>
      </c>
      <c r="E66" s="10">
        <f>TI_NRG_FC_IND_NE!E66+FC_TRA_NE!E66+FC_OTH_NE!E66</f>
        <v>0</v>
      </c>
      <c r="F66" s="10">
        <f>TI_NRG_FC_IND_NE!F66+FC_TRA_NE!F66+FC_OTH_NE!F66</f>
        <v>0</v>
      </c>
      <c r="G66" s="10">
        <f>TI_NRG_FC_IND_NE!G66+FC_TRA_NE!G66+FC_OTH_NE!G66</f>
        <v>0</v>
      </c>
      <c r="H66" s="10">
        <f>TI_NRG_FC_IND_NE!H66+FC_TRA_NE!H66+FC_OTH_NE!H66</f>
        <v>0</v>
      </c>
      <c r="I66" s="10">
        <f>TI_NRG_FC_IND_NE!I66+FC_TRA_NE!I66+FC_OTH_NE!I66</f>
        <v>0</v>
      </c>
      <c r="J66" s="10">
        <f>TI_NRG_FC_IND_NE!J66+FC_TRA_NE!J66+FC_OTH_NE!J66</f>
        <v>0</v>
      </c>
      <c r="K66" s="10">
        <f>TI_NRG_FC_IND_NE!K66+FC_TRA_NE!K66+FC_OTH_NE!K66</f>
        <v>0</v>
      </c>
      <c r="L66" s="10">
        <f>TI_NRG_FC_IND_NE!L66+FC_TRA_NE!L66+FC_OTH_NE!L66</f>
        <v>0</v>
      </c>
      <c r="M66" s="10">
        <f>TI_NRG_FC_IND_NE!M66+FC_TRA_NE!M66+FC_OTH_NE!M66</f>
        <v>0</v>
      </c>
      <c r="N66" s="10">
        <f>TI_NRG_FC_IND_NE!N66+FC_TRA_NE!N66+FC_OTH_NE!N66</f>
        <v>0</v>
      </c>
      <c r="O66" s="10">
        <f>TI_NRG_FC_IND_NE!O66+FC_TRA_NE!O66+FC_OTH_NE!O66</f>
        <v>0</v>
      </c>
      <c r="P66" s="10">
        <f>TI_NRG_FC_IND_NE!P66+FC_TRA_NE!P66+FC_OTH_NE!P66</f>
        <v>0</v>
      </c>
      <c r="Q66" s="10">
        <f>TI_NRG_FC_IND_NE!Q66+FC_TRA_NE!Q66+FC_OTH_NE!Q66</f>
        <v>0</v>
      </c>
      <c r="R66" s="10">
        <f>TI_NRG_FC_IND_NE!R66+FC_TRA_NE!R66+FC_OTH_NE!R66</f>
        <v>0</v>
      </c>
      <c r="S66" s="10">
        <f>TI_NRG_FC_IND_NE!S66+FC_TRA_NE!S66+FC_OTH_NE!S66</f>
        <v>0</v>
      </c>
      <c r="T66" s="10">
        <f>TI_NRG_FC_IND_NE!T66+FC_TRA_NE!T66+FC_OTH_NE!T66</f>
        <v>0</v>
      </c>
      <c r="U66" s="10">
        <f>TI_NRG_FC_IND_NE!U66+FC_TRA_NE!U66+FC_OTH_NE!U66</f>
        <v>0</v>
      </c>
      <c r="V66" s="10">
        <f>TI_NRG_FC_IND_NE!V66+FC_TRA_NE!V66+FC_OTH_NE!V66</f>
        <v>0</v>
      </c>
      <c r="W66" s="10">
        <f>TI_NRG_FC_IND_NE!W66+FC_TRA_NE!W66+FC_OTH_NE!W66</f>
        <v>0</v>
      </c>
      <c r="X66" s="10">
        <f>TI_NRG_FC_IND_NE!X66+FC_TRA_NE!X66+FC_OTH_NE!X66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TI_NRG_FC_IND_NE!C67+FC_TRA_NE!C67+FC_OTH_NE!C67</f>
        <v>0</v>
      </c>
      <c r="D67" s="10">
        <f>TI_NRG_FC_IND_NE!D67+FC_TRA_NE!D67+FC_OTH_NE!D67</f>
        <v>0</v>
      </c>
      <c r="E67" s="10">
        <f>TI_NRG_FC_IND_NE!E67+FC_TRA_NE!E67+FC_OTH_NE!E67</f>
        <v>0</v>
      </c>
      <c r="F67" s="10">
        <f>TI_NRG_FC_IND_NE!F67+FC_TRA_NE!F67+FC_OTH_NE!F67</f>
        <v>0</v>
      </c>
      <c r="G67" s="10">
        <f>TI_NRG_FC_IND_NE!G67+FC_TRA_NE!G67+FC_OTH_NE!G67</f>
        <v>0</v>
      </c>
      <c r="H67" s="10">
        <f>TI_NRG_FC_IND_NE!H67+FC_TRA_NE!H67+FC_OTH_NE!H67</f>
        <v>0</v>
      </c>
      <c r="I67" s="10">
        <f>TI_NRG_FC_IND_NE!I67+FC_TRA_NE!I67+FC_OTH_NE!I67</f>
        <v>0</v>
      </c>
      <c r="J67" s="10">
        <f>TI_NRG_FC_IND_NE!J67+FC_TRA_NE!J67+FC_OTH_NE!J67</f>
        <v>0</v>
      </c>
      <c r="K67" s="10">
        <f>TI_NRG_FC_IND_NE!K67+FC_TRA_NE!K67+FC_OTH_NE!K67</f>
        <v>0</v>
      </c>
      <c r="L67" s="10">
        <f>TI_NRG_FC_IND_NE!L67+FC_TRA_NE!L67+FC_OTH_NE!L67</f>
        <v>0</v>
      </c>
      <c r="M67" s="10">
        <f>TI_NRG_FC_IND_NE!M67+FC_TRA_NE!M67+FC_OTH_NE!M67</f>
        <v>0</v>
      </c>
      <c r="N67" s="10">
        <f>TI_NRG_FC_IND_NE!N67+FC_TRA_NE!N67+FC_OTH_NE!N67</f>
        <v>0</v>
      </c>
      <c r="O67" s="10">
        <f>TI_NRG_FC_IND_NE!O67+FC_TRA_NE!O67+FC_OTH_NE!O67</f>
        <v>0</v>
      </c>
      <c r="P67" s="10">
        <f>TI_NRG_FC_IND_NE!P67+FC_TRA_NE!P67+FC_OTH_NE!P67</f>
        <v>0</v>
      </c>
      <c r="Q67" s="10">
        <f>TI_NRG_FC_IND_NE!Q67+FC_TRA_NE!Q67+FC_OTH_NE!Q67</f>
        <v>0</v>
      </c>
      <c r="R67" s="10">
        <f>TI_NRG_FC_IND_NE!R67+FC_TRA_NE!R67+FC_OTH_NE!R67</f>
        <v>0</v>
      </c>
      <c r="S67" s="10">
        <f>TI_NRG_FC_IND_NE!S67+FC_TRA_NE!S67+FC_OTH_NE!S67</f>
        <v>0</v>
      </c>
      <c r="T67" s="10">
        <f>TI_NRG_FC_IND_NE!T67+FC_TRA_NE!T67+FC_OTH_NE!T67</f>
        <v>0</v>
      </c>
      <c r="U67" s="10">
        <f>TI_NRG_FC_IND_NE!U67+FC_TRA_NE!U67+FC_OTH_NE!U67</f>
        <v>0</v>
      </c>
      <c r="V67" s="10">
        <f>TI_NRG_FC_IND_NE!V67+FC_TRA_NE!V67+FC_OTH_NE!V67</f>
        <v>0</v>
      </c>
      <c r="W67" s="10">
        <f>TI_NRG_FC_IND_NE!W67+FC_TRA_NE!W67+FC_OTH_NE!W67</f>
        <v>0</v>
      </c>
      <c r="X67" s="10">
        <f>TI_NRG_FC_IND_NE!X67+FC_TRA_NE!X67+FC_OTH_NE!X67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TI_NRG_FC_IND_NE!C68+FC_TRA_NE!C68+FC_OTH_NE!C68</f>
        <v>0</v>
      </c>
      <c r="D68" s="10">
        <f>TI_NRG_FC_IND_NE!D68+FC_TRA_NE!D68+FC_OTH_NE!D68</f>
        <v>0</v>
      </c>
      <c r="E68" s="10">
        <f>TI_NRG_FC_IND_NE!E68+FC_TRA_NE!E68+FC_OTH_NE!E68</f>
        <v>0</v>
      </c>
      <c r="F68" s="10">
        <f>TI_NRG_FC_IND_NE!F68+FC_TRA_NE!F68+FC_OTH_NE!F68</f>
        <v>0</v>
      </c>
      <c r="G68" s="10">
        <f>TI_NRG_FC_IND_NE!G68+FC_TRA_NE!G68+FC_OTH_NE!G68</f>
        <v>0</v>
      </c>
      <c r="H68" s="10">
        <f>TI_NRG_FC_IND_NE!H68+FC_TRA_NE!H68+FC_OTH_NE!H68</f>
        <v>0</v>
      </c>
      <c r="I68" s="10">
        <f>TI_NRG_FC_IND_NE!I68+FC_TRA_NE!I68+FC_OTH_NE!I68</f>
        <v>0</v>
      </c>
      <c r="J68" s="10">
        <f>TI_NRG_FC_IND_NE!J68+FC_TRA_NE!J68+FC_OTH_NE!J68</f>
        <v>0</v>
      </c>
      <c r="K68" s="10">
        <f>TI_NRG_FC_IND_NE!K68+FC_TRA_NE!K68+FC_OTH_NE!K68</f>
        <v>0</v>
      </c>
      <c r="L68" s="10">
        <f>TI_NRG_FC_IND_NE!L68+FC_TRA_NE!L68+FC_OTH_NE!L68</f>
        <v>0</v>
      </c>
      <c r="M68" s="10">
        <f>TI_NRG_FC_IND_NE!M68+FC_TRA_NE!M68+FC_OTH_NE!M68</f>
        <v>0</v>
      </c>
      <c r="N68" s="10">
        <f>TI_NRG_FC_IND_NE!N68+FC_TRA_NE!N68+FC_OTH_NE!N68</f>
        <v>0</v>
      </c>
      <c r="O68" s="10">
        <f>TI_NRG_FC_IND_NE!O68+FC_TRA_NE!O68+FC_OTH_NE!O68</f>
        <v>0</v>
      </c>
      <c r="P68" s="10">
        <f>TI_NRG_FC_IND_NE!P68+FC_TRA_NE!P68+FC_OTH_NE!P68</f>
        <v>0</v>
      </c>
      <c r="Q68" s="10">
        <f>TI_NRG_FC_IND_NE!Q68+FC_TRA_NE!Q68+FC_OTH_NE!Q68</f>
        <v>0</v>
      </c>
      <c r="R68" s="10">
        <f>TI_NRG_FC_IND_NE!R68+FC_TRA_NE!R68+FC_OTH_NE!R68</f>
        <v>0</v>
      </c>
      <c r="S68" s="10">
        <f>TI_NRG_FC_IND_NE!S68+FC_TRA_NE!S68+FC_OTH_NE!S68</f>
        <v>0</v>
      </c>
      <c r="T68" s="10">
        <f>TI_NRG_FC_IND_NE!T68+FC_TRA_NE!T68+FC_OTH_NE!T68</f>
        <v>0</v>
      </c>
      <c r="U68" s="10">
        <f>TI_NRG_FC_IND_NE!U68+FC_TRA_NE!U68+FC_OTH_NE!U68</f>
        <v>0</v>
      </c>
      <c r="V68" s="10">
        <f>TI_NRG_FC_IND_NE!V68+FC_TRA_NE!V68+FC_OTH_NE!V68</f>
        <v>0</v>
      </c>
      <c r="W68" s="10">
        <f>TI_NRG_FC_IND_NE!W68+FC_TRA_NE!W68+FC_OTH_NE!W68</f>
        <v>0</v>
      </c>
      <c r="X68" s="10">
        <f>TI_NRG_FC_IND_NE!X68+FC_TRA_NE!X68+FC_OTH_NE!X68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TI_NRG_FC_IND_NE!C69+FC_TRA_NE!C69+FC_OTH_NE!C69</f>
        <v>0</v>
      </c>
      <c r="D69" s="10">
        <f>TI_NRG_FC_IND_NE!D69+FC_TRA_NE!D69+FC_OTH_NE!D69</f>
        <v>0</v>
      </c>
      <c r="E69" s="10">
        <f>TI_NRG_FC_IND_NE!E69+FC_TRA_NE!E69+FC_OTH_NE!E69</f>
        <v>0</v>
      </c>
      <c r="F69" s="10">
        <f>TI_NRG_FC_IND_NE!F69+FC_TRA_NE!F69+FC_OTH_NE!F69</f>
        <v>0</v>
      </c>
      <c r="G69" s="10">
        <f>TI_NRG_FC_IND_NE!G69+FC_TRA_NE!G69+FC_OTH_NE!G69</f>
        <v>0</v>
      </c>
      <c r="H69" s="10">
        <f>TI_NRG_FC_IND_NE!H69+FC_TRA_NE!H69+FC_OTH_NE!H69</f>
        <v>0</v>
      </c>
      <c r="I69" s="10">
        <f>TI_NRG_FC_IND_NE!I69+FC_TRA_NE!I69+FC_OTH_NE!I69</f>
        <v>0</v>
      </c>
      <c r="J69" s="10">
        <f>TI_NRG_FC_IND_NE!J69+FC_TRA_NE!J69+FC_OTH_NE!J69</f>
        <v>0</v>
      </c>
      <c r="K69" s="10">
        <f>TI_NRG_FC_IND_NE!K69+FC_TRA_NE!K69+FC_OTH_NE!K69</f>
        <v>0</v>
      </c>
      <c r="L69" s="10">
        <f>TI_NRG_FC_IND_NE!L69+FC_TRA_NE!L69+FC_OTH_NE!L69</f>
        <v>0</v>
      </c>
      <c r="M69" s="10">
        <f>TI_NRG_FC_IND_NE!M69+FC_TRA_NE!M69+FC_OTH_NE!M69</f>
        <v>0</v>
      </c>
      <c r="N69" s="10">
        <f>TI_NRG_FC_IND_NE!N69+FC_TRA_NE!N69+FC_OTH_NE!N69</f>
        <v>0</v>
      </c>
      <c r="O69" s="10">
        <f>TI_NRG_FC_IND_NE!O69+FC_TRA_NE!O69+FC_OTH_NE!O69</f>
        <v>0</v>
      </c>
      <c r="P69" s="10">
        <f>TI_NRG_FC_IND_NE!P69+FC_TRA_NE!P69+FC_OTH_NE!P69</f>
        <v>0</v>
      </c>
      <c r="Q69" s="10">
        <f>TI_NRG_FC_IND_NE!Q69+FC_TRA_NE!Q69+FC_OTH_NE!Q69</f>
        <v>0</v>
      </c>
      <c r="R69" s="10">
        <f>TI_NRG_FC_IND_NE!R69+FC_TRA_NE!R69+FC_OTH_NE!R69</f>
        <v>0</v>
      </c>
      <c r="S69" s="10">
        <f>TI_NRG_FC_IND_NE!S69+FC_TRA_NE!S69+FC_OTH_NE!S69</f>
        <v>0</v>
      </c>
      <c r="T69" s="10">
        <f>TI_NRG_FC_IND_NE!T69+FC_TRA_NE!T69+FC_OTH_NE!T69</f>
        <v>0</v>
      </c>
      <c r="U69" s="10">
        <f>TI_NRG_FC_IND_NE!U69+FC_TRA_NE!U69+FC_OTH_NE!U69</f>
        <v>0</v>
      </c>
      <c r="V69" s="10">
        <f>TI_NRG_FC_IND_NE!V69+FC_TRA_NE!V69+FC_OTH_NE!V69</f>
        <v>0</v>
      </c>
      <c r="W69" s="10">
        <f>TI_NRG_FC_IND_NE!W69+FC_TRA_NE!W69+FC_OTH_NE!W69</f>
        <v>0</v>
      </c>
      <c r="X69" s="10">
        <f>TI_NRG_FC_IND_NE!X69+FC_TRA_NE!X69+FC_OTH_NE!X69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TI_NRG_FC_IND_NE!C70+FC_TRA_NE!C70+FC_OTH_NE!C70</f>
        <v>0</v>
      </c>
      <c r="D70" s="10">
        <f>TI_NRG_FC_IND_NE!D70+FC_TRA_NE!D70+FC_OTH_NE!D70</f>
        <v>0</v>
      </c>
      <c r="E70" s="10">
        <f>TI_NRG_FC_IND_NE!E70+FC_TRA_NE!E70+FC_OTH_NE!E70</f>
        <v>0</v>
      </c>
      <c r="F70" s="10">
        <f>TI_NRG_FC_IND_NE!F70+FC_TRA_NE!F70+FC_OTH_NE!F70</f>
        <v>0</v>
      </c>
      <c r="G70" s="10">
        <f>TI_NRG_FC_IND_NE!G70+FC_TRA_NE!G70+FC_OTH_NE!G70</f>
        <v>0</v>
      </c>
      <c r="H70" s="10">
        <f>TI_NRG_FC_IND_NE!H70+FC_TRA_NE!H70+FC_OTH_NE!H70</f>
        <v>0</v>
      </c>
      <c r="I70" s="10">
        <f>TI_NRG_FC_IND_NE!I70+FC_TRA_NE!I70+FC_OTH_NE!I70</f>
        <v>0</v>
      </c>
      <c r="J70" s="10">
        <f>TI_NRG_FC_IND_NE!J70+FC_TRA_NE!J70+FC_OTH_NE!J70</f>
        <v>0</v>
      </c>
      <c r="K70" s="10">
        <f>TI_NRG_FC_IND_NE!K70+FC_TRA_NE!K70+FC_OTH_NE!K70</f>
        <v>0</v>
      </c>
      <c r="L70" s="10">
        <f>TI_NRG_FC_IND_NE!L70+FC_TRA_NE!L70+FC_OTH_NE!L70</f>
        <v>0</v>
      </c>
      <c r="M70" s="10">
        <f>TI_NRG_FC_IND_NE!M70+FC_TRA_NE!M70+FC_OTH_NE!M70</f>
        <v>0</v>
      </c>
      <c r="N70" s="10">
        <f>TI_NRG_FC_IND_NE!N70+FC_TRA_NE!N70+FC_OTH_NE!N70</f>
        <v>0</v>
      </c>
      <c r="O70" s="10">
        <f>TI_NRG_FC_IND_NE!O70+FC_TRA_NE!O70+FC_OTH_NE!O70</f>
        <v>0</v>
      </c>
      <c r="P70" s="10">
        <f>TI_NRG_FC_IND_NE!P70+FC_TRA_NE!P70+FC_OTH_NE!P70</f>
        <v>0</v>
      </c>
      <c r="Q70" s="10">
        <f>TI_NRG_FC_IND_NE!Q70+FC_TRA_NE!Q70+FC_OTH_NE!Q70</f>
        <v>0</v>
      </c>
      <c r="R70" s="10">
        <f>TI_NRG_FC_IND_NE!R70+FC_TRA_NE!R70+FC_OTH_NE!R70</f>
        <v>0</v>
      </c>
      <c r="S70" s="10">
        <f>TI_NRG_FC_IND_NE!S70+FC_TRA_NE!S70+FC_OTH_NE!S70</f>
        <v>0</v>
      </c>
      <c r="T70" s="10">
        <f>TI_NRG_FC_IND_NE!T70+FC_TRA_NE!T70+FC_OTH_NE!T70</f>
        <v>0</v>
      </c>
      <c r="U70" s="10">
        <f>TI_NRG_FC_IND_NE!U70+FC_TRA_NE!U70+FC_OTH_NE!U70</f>
        <v>0</v>
      </c>
      <c r="V70" s="10">
        <f>TI_NRG_FC_IND_NE!V70+FC_TRA_NE!V70+FC_OTH_NE!V70</f>
        <v>0</v>
      </c>
      <c r="W70" s="10">
        <f>TI_NRG_FC_IND_NE!W70+FC_TRA_NE!W70+FC_OTH_NE!W70</f>
        <v>0</v>
      </c>
      <c r="X70" s="10">
        <f>TI_NRG_FC_IND_NE!X70+FC_TRA_NE!X70+FC_OTH_NE!X70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TI_NRG_FC_IND_NE!C72+FC_TRA_NE!C72+FC_OTH_NE!C72</f>
        <v>0</v>
      </c>
      <c r="D72" s="10">
        <f>TI_NRG_FC_IND_NE!D72+FC_TRA_NE!D72+FC_OTH_NE!D72</f>
        <v>0</v>
      </c>
      <c r="E72" s="10">
        <f>TI_NRG_FC_IND_NE!E72+FC_TRA_NE!E72+FC_OTH_NE!E72</f>
        <v>0</v>
      </c>
      <c r="F72" s="10">
        <f>TI_NRG_FC_IND_NE!F72+FC_TRA_NE!F72+FC_OTH_NE!F72</f>
        <v>0</v>
      </c>
      <c r="G72" s="10">
        <f>TI_NRG_FC_IND_NE!G72+FC_TRA_NE!G72+FC_OTH_NE!G72</f>
        <v>0</v>
      </c>
      <c r="H72" s="10">
        <f>TI_NRG_FC_IND_NE!H72+FC_TRA_NE!H72+FC_OTH_NE!H72</f>
        <v>0</v>
      </c>
      <c r="I72" s="10">
        <f>TI_NRG_FC_IND_NE!I72+FC_TRA_NE!I72+FC_OTH_NE!I72</f>
        <v>0</v>
      </c>
      <c r="J72" s="10">
        <f>TI_NRG_FC_IND_NE!J72+FC_TRA_NE!J72+FC_OTH_NE!J72</f>
        <v>0</v>
      </c>
      <c r="K72" s="10">
        <f>TI_NRG_FC_IND_NE!K72+FC_TRA_NE!K72+FC_OTH_NE!K72</f>
        <v>0</v>
      </c>
      <c r="L72" s="10">
        <f>TI_NRG_FC_IND_NE!L72+FC_TRA_NE!L72+FC_OTH_NE!L72</f>
        <v>0</v>
      </c>
      <c r="M72" s="10">
        <f>TI_NRG_FC_IND_NE!M72+FC_TRA_NE!M72+FC_OTH_NE!M72</f>
        <v>0</v>
      </c>
      <c r="N72" s="10">
        <f>TI_NRG_FC_IND_NE!N72+FC_TRA_NE!N72+FC_OTH_NE!N72</f>
        <v>0</v>
      </c>
      <c r="O72" s="10">
        <f>TI_NRG_FC_IND_NE!O72+FC_TRA_NE!O72+FC_OTH_NE!O72</f>
        <v>0</v>
      </c>
      <c r="P72" s="10">
        <f>TI_NRG_FC_IND_NE!P72+FC_TRA_NE!P72+FC_OTH_NE!P72</f>
        <v>0</v>
      </c>
      <c r="Q72" s="10">
        <f>TI_NRG_FC_IND_NE!Q72+FC_TRA_NE!Q72+FC_OTH_NE!Q72</f>
        <v>0</v>
      </c>
      <c r="R72" s="10">
        <f>TI_NRG_FC_IND_NE!R72+FC_TRA_NE!R72+FC_OTH_NE!R72</f>
        <v>0</v>
      </c>
      <c r="S72" s="10">
        <f>TI_NRG_FC_IND_NE!S72+FC_TRA_NE!S72+FC_OTH_NE!S72</f>
        <v>0</v>
      </c>
      <c r="T72" s="10">
        <f>TI_NRG_FC_IND_NE!T72+FC_TRA_NE!T72+FC_OTH_NE!T72</f>
        <v>0</v>
      </c>
      <c r="U72" s="10">
        <f>TI_NRG_FC_IND_NE!U72+FC_TRA_NE!U72+FC_OTH_NE!U72</f>
        <v>0</v>
      </c>
      <c r="V72" s="10">
        <f>TI_NRG_FC_IND_NE!V72+FC_TRA_NE!V72+FC_OTH_NE!V72</f>
        <v>0</v>
      </c>
      <c r="W72" s="10">
        <f>TI_NRG_FC_IND_NE!W72+FC_TRA_NE!W72+FC_OTH_NE!W72</f>
        <v>0</v>
      </c>
      <c r="X72" s="10">
        <f>TI_NRG_FC_IND_NE!X72+FC_TRA_NE!X72+FC_OTH_NE!X72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TI_NRG_FC_IND_NE!C73+FC_TRA_NE!C73+FC_OTH_NE!C73</f>
        <v>0</v>
      </c>
      <c r="D73" s="10">
        <f>TI_NRG_FC_IND_NE!D73+FC_TRA_NE!D73+FC_OTH_NE!D73</f>
        <v>0</v>
      </c>
      <c r="E73" s="10">
        <f>TI_NRG_FC_IND_NE!E73+FC_TRA_NE!E73+FC_OTH_NE!E73</f>
        <v>0</v>
      </c>
      <c r="F73" s="10">
        <f>TI_NRG_FC_IND_NE!F73+FC_TRA_NE!F73+FC_OTH_NE!F73</f>
        <v>0</v>
      </c>
      <c r="G73" s="10">
        <f>TI_NRG_FC_IND_NE!G73+FC_TRA_NE!G73+FC_OTH_NE!G73</f>
        <v>0</v>
      </c>
      <c r="H73" s="10">
        <f>TI_NRG_FC_IND_NE!H73+FC_TRA_NE!H73+FC_OTH_NE!H73</f>
        <v>0</v>
      </c>
      <c r="I73" s="10">
        <f>TI_NRG_FC_IND_NE!I73+FC_TRA_NE!I73+FC_OTH_NE!I73</f>
        <v>0</v>
      </c>
      <c r="J73" s="10">
        <f>TI_NRG_FC_IND_NE!J73+FC_TRA_NE!J73+FC_OTH_NE!J73</f>
        <v>0</v>
      </c>
      <c r="K73" s="10">
        <f>TI_NRG_FC_IND_NE!K73+FC_TRA_NE!K73+FC_OTH_NE!K73</f>
        <v>0</v>
      </c>
      <c r="L73" s="10">
        <f>TI_NRG_FC_IND_NE!L73+FC_TRA_NE!L73+FC_OTH_NE!L73</f>
        <v>0</v>
      </c>
      <c r="M73" s="10">
        <f>TI_NRG_FC_IND_NE!M73+FC_TRA_NE!M73+FC_OTH_NE!M73</f>
        <v>0</v>
      </c>
      <c r="N73" s="10">
        <f>TI_NRG_FC_IND_NE!N73+FC_TRA_NE!N73+FC_OTH_NE!N73</f>
        <v>0</v>
      </c>
      <c r="O73" s="10">
        <f>TI_NRG_FC_IND_NE!O73+FC_TRA_NE!O73+FC_OTH_NE!O73</f>
        <v>0</v>
      </c>
      <c r="P73" s="10">
        <f>TI_NRG_FC_IND_NE!P73+FC_TRA_NE!P73+FC_OTH_NE!P73</f>
        <v>0</v>
      </c>
      <c r="Q73" s="10">
        <f>TI_NRG_FC_IND_NE!Q73+FC_TRA_NE!Q73+FC_OTH_NE!Q73</f>
        <v>0</v>
      </c>
      <c r="R73" s="10">
        <f>TI_NRG_FC_IND_NE!R73+FC_TRA_NE!R73+FC_OTH_NE!R73</f>
        <v>0</v>
      </c>
      <c r="S73" s="10">
        <f>TI_NRG_FC_IND_NE!S73+FC_TRA_NE!S73+FC_OTH_NE!S73</f>
        <v>0</v>
      </c>
      <c r="T73" s="10">
        <f>TI_NRG_FC_IND_NE!T73+FC_TRA_NE!T73+FC_OTH_NE!T73</f>
        <v>0</v>
      </c>
      <c r="U73" s="10">
        <f>TI_NRG_FC_IND_NE!U73+FC_TRA_NE!U73+FC_OTH_NE!U73</f>
        <v>0</v>
      </c>
      <c r="V73" s="10">
        <f>TI_NRG_FC_IND_NE!V73+FC_TRA_NE!V73+FC_OTH_NE!V73</f>
        <v>0</v>
      </c>
      <c r="W73" s="10">
        <f>TI_NRG_FC_IND_NE!W73+FC_TRA_NE!W73+FC_OTH_NE!W73</f>
        <v>0</v>
      </c>
      <c r="X73" s="10">
        <f>TI_NRG_FC_IND_NE!X73+FC_TRA_NE!X73+FC_OTH_NE!X73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TI_NRG_FC_IND_NE!C74+FC_TRA_NE!C74+FC_OTH_NE!C74</f>
        <v>0</v>
      </c>
      <c r="D74" s="37">
        <f>TI_NRG_FC_IND_NE!D74+FC_TRA_NE!D74+FC_OTH_NE!D74</f>
        <v>0</v>
      </c>
      <c r="E74" s="37">
        <f>TI_NRG_FC_IND_NE!E74+FC_TRA_NE!E74+FC_OTH_NE!E74</f>
        <v>0</v>
      </c>
      <c r="F74" s="37">
        <f>TI_NRG_FC_IND_NE!F74+FC_TRA_NE!F74+FC_OTH_NE!F74</f>
        <v>0</v>
      </c>
      <c r="G74" s="37">
        <f>TI_NRG_FC_IND_NE!G74+FC_TRA_NE!G74+FC_OTH_NE!G74</f>
        <v>0</v>
      </c>
      <c r="H74" s="37">
        <f>TI_NRG_FC_IND_NE!H74+FC_TRA_NE!H74+FC_OTH_NE!H74</f>
        <v>0</v>
      </c>
      <c r="I74" s="37">
        <f>TI_NRG_FC_IND_NE!I74+FC_TRA_NE!I74+FC_OTH_NE!I74</f>
        <v>0</v>
      </c>
      <c r="J74" s="37">
        <f>TI_NRG_FC_IND_NE!J74+FC_TRA_NE!J74+FC_OTH_NE!J74</f>
        <v>0</v>
      </c>
      <c r="K74" s="37">
        <f>TI_NRG_FC_IND_NE!K74+FC_TRA_NE!K74+FC_OTH_NE!K74</f>
        <v>0</v>
      </c>
      <c r="L74" s="37">
        <f>TI_NRG_FC_IND_NE!L74+FC_TRA_NE!L74+FC_OTH_NE!L74</f>
        <v>0</v>
      </c>
      <c r="M74" s="37">
        <f>TI_NRG_FC_IND_NE!M74+FC_TRA_NE!M74+FC_OTH_NE!M74</f>
        <v>0</v>
      </c>
      <c r="N74" s="37">
        <f>TI_NRG_FC_IND_NE!N74+FC_TRA_NE!N74+FC_OTH_NE!N74</f>
        <v>0</v>
      </c>
      <c r="O74" s="37">
        <f>TI_NRG_FC_IND_NE!O74+FC_TRA_NE!O74+FC_OTH_NE!O74</f>
        <v>0</v>
      </c>
      <c r="P74" s="37">
        <f>TI_NRG_FC_IND_NE!P74+FC_TRA_NE!P74+FC_OTH_NE!P74</f>
        <v>0</v>
      </c>
      <c r="Q74" s="37">
        <f>TI_NRG_FC_IND_NE!Q74+FC_TRA_NE!Q74+FC_OTH_NE!Q74</f>
        <v>0</v>
      </c>
      <c r="R74" s="37">
        <f>TI_NRG_FC_IND_NE!R74+FC_TRA_NE!R74+FC_OTH_NE!R74</f>
        <v>0</v>
      </c>
      <c r="S74" s="37">
        <f>TI_NRG_FC_IND_NE!S74+FC_TRA_NE!S74+FC_OTH_NE!S74</f>
        <v>0</v>
      </c>
      <c r="T74" s="37">
        <f>TI_NRG_FC_IND_NE!T74+FC_TRA_NE!T74+FC_OTH_NE!T74</f>
        <v>0</v>
      </c>
      <c r="U74" s="37">
        <f>TI_NRG_FC_IND_NE!U74+FC_TRA_NE!U74+FC_OTH_NE!U74</f>
        <v>0</v>
      </c>
      <c r="V74" s="37">
        <f>TI_NRG_FC_IND_NE!V74+FC_TRA_NE!V74+FC_OTH_NE!V74</f>
        <v>0</v>
      </c>
      <c r="W74" s="37">
        <f>TI_NRG_FC_IND_NE!W74+FC_TRA_NE!W74+FC_OTH_NE!W74</f>
        <v>0</v>
      </c>
      <c r="X74" s="37">
        <f>TI_NRG_FC_IND_NE!X74+FC_TRA_NE!X74+FC_OTH_NE!X74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TI_NRG_FC_IND_NE!C75+FC_TRA_NE!C75+FC_OTH_NE!C75</f>
        <v>0</v>
      </c>
      <c r="D75" s="37">
        <f>TI_NRG_FC_IND_NE!D75+FC_TRA_NE!D75+FC_OTH_NE!D75</f>
        <v>0</v>
      </c>
      <c r="E75" s="37">
        <f>TI_NRG_FC_IND_NE!E75+FC_TRA_NE!E75+FC_OTH_NE!E75</f>
        <v>0</v>
      </c>
      <c r="F75" s="37">
        <f>TI_NRG_FC_IND_NE!F75+FC_TRA_NE!F75+FC_OTH_NE!F75</f>
        <v>0</v>
      </c>
      <c r="G75" s="37">
        <f>TI_NRG_FC_IND_NE!G75+FC_TRA_NE!G75+FC_OTH_NE!G75</f>
        <v>0</v>
      </c>
      <c r="H75" s="37">
        <f>TI_NRG_FC_IND_NE!H75+FC_TRA_NE!H75+FC_OTH_NE!H75</f>
        <v>0</v>
      </c>
      <c r="I75" s="37">
        <f>TI_NRG_FC_IND_NE!I75+FC_TRA_NE!I75+FC_OTH_NE!I75</f>
        <v>0</v>
      </c>
      <c r="J75" s="37">
        <f>TI_NRG_FC_IND_NE!J75+FC_TRA_NE!J75+FC_OTH_NE!J75</f>
        <v>0</v>
      </c>
      <c r="K75" s="37">
        <f>TI_NRG_FC_IND_NE!K75+FC_TRA_NE!K75+FC_OTH_NE!K75</f>
        <v>0</v>
      </c>
      <c r="L75" s="37">
        <f>TI_NRG_FC_IND_NE!L75+FC_TRA_NE!L75+FC_OTH_NE!L75</f>
        <v>0</v>
      </c>
      <c r="M75" s="37">
        <f>TI_NRG_FC_IND_NE!M75+FC_TRA_NE!M75+FC_OTH_NE!M75</f>
        <v>0</v>
      </c>
      <c r="N75" s="37">
        <f>TI_NRG_FC_IND_NE!N75+FC_TRA_NE!N75+FC_OTH_NE!N75</f>
        <v>0</v>
      </c>
      <c r="O75" s="37">
        <f>TI_NRG_FC_IND_NE!O75+FC_TRA_NE!O75+FC_OTH_NE!O75</f>
        <v>0</v>
      </c>
      <c r="P75" s="37">
        <f>TI_NRG_FC_IND_NE!P75+FC_TRA_NE!P75+FC_OTH_NE!P75</f>
        <v>0</v>
      </c>
      <c r="Q75" s="37">
        <f>TI_NRG_FC_IND_NE!Q75+FC_TRA_NE!Q75+FC_OTH_NE!Q75</f>
        <v>0</v>
      </c>
      <c r="R75" s="37">
        <f>TI_NRG_FC_IND_NE!R75+FC_TRA_NE!R75+FC_OTH_NE!R75</f>
        <v>0</v>
      </c>
      <c r="S75" s="37">
        <f>TI_NRG_FC_IND_NE!S75+FC_TRA_NE!S75+FC_OTH_NE!S75</f>
        <v>0</v>
      </c>
      <c r="T75" s="37">
        <f>TI_NRG_FC_IND_NE!T75+FC_TRA_NE!T75+FC_OTH_NE!T75</f>
        <v>0</v>
      </c>
      <c r="U75" s="37">
        <f>TI_NRG_FC_IND_NE!U75+FC_TRA_NE!U75+FC_OTH_NE!U75</f>
        <v>0</v>
      </c>
      <c r="V75" s="37">
        <f>TI_NRG_FC_IND_NE!V75+FC_TRA_NE!V75+FC_OTH_NE!V75</f>
        <v>0</v>
      </c>
      <c r="W75" s="37">
        <f>TI_NRG_FC_IND_NE!W75+FC_TRA_NE!W75+FC_OTH_NE!W75</f>
        <v>0</v>
      </c>
      <c r="X75" s="37">
        <f>TI_NRG_FC_IND_NE!X75+FC_TRA_NE!X75+FC_OTH_NE!X75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TI_NRG_FC_IND_NE!C76+FC_TRA_NE!C76+FC_OTH_NE!C76</f>
        <v>0</v>
      </c>
      <c r="D76" s="40">
        <f>TI_NRG_FC_IND_NE!D76+FC_TRA_NE!D76+FC_OTH_NE!D76</f>
        <v>0</v>
      </c>
      <c r="E76" s="40">
        <f>TI_NRG_FC_IND_NE!E76+FC_TRA_NE!E76+FC_OTH_NE!E76</f>
        <v>0</v>
      </c>
      <c r="F76" s="40">
        <f>TI_NRG_FC_IND_NE!F76+FC_TRA_NE!F76+FC_OTH_NE!F76</f>
        <v>0</v>
      </c>
      <c r="G76" s="40">
        <f>TI_NRG_FC_IND_NE!G76+FC_TRA_NE!G76+FC_OTH_NE!G76</f>
        <v>0</v>
      </c>
      <c r="H76" s="40">
        <f>TI_NRG_FC_IND_NE!H76+FC_TRA_NE!H76+FC_OTH_NE!H76</f>
        <v>0</v>
      </c>
      <c r="I76" s="40">
        <f>TI_NRG_FC_IND_NE!I76+FC_TRA_NE!I76+FC_OTH_NE!I76</f>
        <v>0</v>
      </c>
      <c r="J76" s="40">
        <f>TI_NRG_FC_IND_NE!J76+FC_TRA_NE!J76+FC_OTH_NE!J76</f>
        <v>0</v>
      </c>
      <c r="K76" s="40">
        <f>TI_NRG_FC_IND_NE!K76+FC_TRA_NE!K76+FC_OTH_NE!K76</f>
        <v>0</v>
      </c>
      <c r="L76" s="40">
        <f>TI_NRG_FC_IND_NE!L76+FC_TRA_NE!L76+FC_OTH_NE!L76</f>
        <v>0</v>
      </c>
      <c r="M76" s="40">
        <f>TI_NRG_FC_IND_NE!M76+FC_TRA_NE!M76+FC_OTH_NE!M76</f>
        <v>0</v>
      </c>
      <c r="N76" s="40">
        <f>TI_NRG_FC_IND_NE!N76+FC_TRA_NE!N76+FC_OTH_NE!N76</f>
        <v>0</v>
      </c>
      <c r="O76" s="40">
        <f>TI_NRG_FC_IND_NE!O76+FC_TRA_NE!O76+FC_OTH_NE!O76</f>
        <v>0</v>
      </c>
      <c r="P76" s="40">
        <f>TI_NRG_FC_IND_NE!P76+FC_TRA_NE!P76+FC_OTH_NE!P76</f>
        <v>0</v>
      </c>
      <c r="Q76" s="40">
        <f>TI_NRG_FC_IND_NE!Q76+FC_TRA_NE!Q76+FC_OTH_NE!Q76</f>
        <v>0</v>
      </c>
      <c r="R76" s="40">
        <f>TI_NRG_FC_IND_NE!R76+FC_TRA_NE!R76+FC_OTH_NE!R76</f>
        <v>0</v>
      </c>
      <c r="S76" s="40">
        <f>TI_NRG_FC_IND_NE!S76+FC_TRA_NE!S76+FC_OTH_NE!S76</f>
        <v>0</v>
      </c>
      <c r="T76" s="40">
        <f>TI_NRG_FC_IND_NE!T76+FC_TRA_NE!T76+FC_OTH_NE!T76</f>
        <v>0</v>
      </c>
      <c r="U76" s="40">
        <f>TI_NRG_FC_IND_NE!U76+FC_TRA_NE!U76+FC_OTH_NE!U76</f>
        <v>0</v>
      </c>
      <c r="V76" s="40">
        <f>TI_NRG_FC_IND_NE!V76+FC_TRA_NE!V76+FC_OTH_NE!V76</f>
        <v>0</v>
      </c>
      <c r="W76" s="40">
        <f>TI_NRG_FC_IND_NE!W76+FC_TRA_NE!W76+FC_OTH_NE!W76</f>
        <v>0</v>
      </c>
      <c r="X76" s="40">
        <f>TI_NRG_FC_IND_NE!X76+FC_TRA_NE!X76+FC_OTH_NE!X76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175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2269.9507308684438</v>
      </c>
      <c r="D2" s="31">
        <f t="shared" si="0"/>
        <v>2108.5840928632838</v>
      </c>
      <c r="E2" s="31">
        <f t="shared" si="0"/>
        <v>2058.4503869303526</v>
      </c>
      <c r="F2" s="31">
        <f t="shared" si="0"/>
        <v>2249.5915735167673</v>
      </c>
      <c r="G2" s="31">
        <f t="shared" si="0"/>
        <v>2456.2441960447113</v>
      </c>
      <c r="H2" s="31">
        <f t="shared" si="0"/>
        <v>2443.7467755803955</v>
      </c>
      <c r="I2" s="31">
        <f t="shared" si="0"/>
        <v>1986.2929492691317</v>
      </c>
      <c r="J2" s="31">
        <f t="shared" si="0"/>
        <v>2253.7008598452271</v>
      </c>
      <c r="K2" s="31">
        <f t="shared" si="0"/>
        <v>1927.8232158211526</v>
      </c>
      <c r="L2" s="31">
        <f t="shared" si="0"/>
        <v>1499.1914015477214</v>
      </c>
      <c r="M2" s="31">
        <f t="shared" si="0"/>
        <v>1679.7888220120383</v>
      </c>
      <c r="N2" s="31">
        <f t="shared" si="0"/>
        <v>1713.1710232158209</v>
      </c>
      <c r="O2" s="31">
        <f t="shared" si="0"/>
        <v>1282.8782459157351</v>
      </c>
      <c r="P2" s="31">
        <f t="shared" si="0"/>
        <v>1321.919948409286</v>
      </c>
      <c r="Q2" s="31">
        <f t="shared" si="0"/>
        <v>1401.7136715391225</v>
      </c>
      <c r="R2" s="31">
        <f t="shared" si="0"/>
        <v>1302.0039552880478</v>
      </c>
      <c r="S2" s="31">
        <f t="shared" si="0"/>
        <v>1127.5975064488391</v>
      </c>
      <c r="T2" s="31">
        <f t="shared" si="0"/>
        <v>1169.2931212381773</v>
      </c>
      <c r="U2" s="31">
        <f t="shared" si="0"/>
        <v>681.47506448839204</v>
      </c>
      <c r="V2" s="31">
        <f t="shared" si="0"/>
        <v>1114.1761822871881</v>
      </c>
      <c r="W2" s="31">
        <f t="shared" si="0"/>
        <v>1151.8784178847809</v>
      </c>
      <c r="X2" s="31">
        <f t="shared" ref="X2" si="1">SUM(X3,X17,X22,X25,X26,X51,X52,X71,X74,X75,X76)</f>
        <v>1223.7416165090283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2269.9507308684438</v>
      </c>
      <c r="D26" s="37">
        <f t="shared" si="14"/>
        <v>2108.5840928632838</v>
      </c>
      <c r="E26" s="37">
        <f t="shared" si="14"/>
        <v>2058.4503869303526</v>
      </c>
      <c r="F26" s="37">
        <f t="shared" si="14"/>
        <v>2249.5915735167673</v>
      </c>
      <c r="G26" s="37">
        <f t="shared" si="14"/>
        <v>2456.2441960447113</v>
      </c>
      <c r="H26" s="37">
        <f t="shared" si="14"/>
        <v>2443.7467755803955</v>
      </c>
      <c r="I26" s="37">
        <f t="shared" si="14"/>
        <v>1986.2929492691317</v>
      </c>
      <c r="J26" s="37">
        <f t="shared" si="14"/>
        <v>2253.7008598452271</v>
      </c>
      <c r="K26" s="37">
        <f t="shared" si="14"/>
        <v>1927.8232158211526</v>
      </c>
      <c r="L26" s="37">
        <f t="shared" si="14"/>
        <v>1499.1914015477214</v>
      </c>
      <c r="M26" s="37">
        <f t="shared" si="14"/>
        <v>1679.7888220120383</v>
      </c>
      <c r="N26" s="37">
        <f t="shared" si="14"/>
        <v>1713.1710232158209</v>
      </c>
      <c r="O26" s="37">
        <f t="shared" si="14"/>
        <v>1282.8782459157351</v>
      </c>
      <c r="P26" s="37">
        <f t="shared" si="14"/>
        <v>1321.919948409286</v>
      </c>
      <c r="Q26" s="37">
        <f t="shared" si="14"/>
        <v>1401.7136715391225</v>
      </c>
      <c r="R26" s="37">
        <f t="shared" si="14"/>
        <v>1302.0039552880478</v>
      </c>
      <c r="S26" s="37">
        <f t="shared" si="14"/>
        <v>1127.5975064488391</v>
      </c>
      <c r="T26" s="37">
        <f t="shared" si="14"/>
        <v>1169.2931212381773</v>
      </c>
      <c r="U26" s="37">
        <f t="shared" si="14"/>
        <v>681.47506448839204</v>
      </c>
      <c r="V26" s="37">
        <f t="shared" si="14"/>
        <v>1114.1761822871881</v>
      </c>
      <c r="W26" s="37">
        <f t="shared" si="14"/>
        <v>1095.7501289767843</v>
      </c>
      <c r="X26" s="37">
        <f t="shared" ref="X26" si="15">SUM(X27,X33)</f>
        <v>1167.6133276010316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2269.9507308684438</v>
      </c>
      <c r="D33" s="29">
        <f t="shared" si="18"/>
        <v>2108.5840928632838</v>
      </c>
      <c r="E33" s="29">
        <f t="shared" si="18"/>
        <v>2058.4503869303526</v>
      </c>
      <c r="F33" s="29">
        <f t="shared" si="18"/>
        <v>2249.5915735167673</v>
      </c>
      <c r="G33" s="29">
        <f t="shared" si="18"/>
        <v>2456.2441960447113</v>
      </c>
      <c r="H33" s="29">
        <f t="shared" si="18"/>
        <v>2443.7467755803955</v>
      </c>
      <c r="I33" s="29">
        <f t="shared" si="18"/>
        <v>1986.2929492691317</v>
      </c>
      <c r="J33" s="29">
        <f t="shared" si="18"/>
        <v>2253.7008598452271</v>
      </c>
      <c r="K33" s="29">
        <f t="shared" si="18"/>
        <v>1927.8232158211526</v>
      </c>
      <c r="L33" s="29">
        <f t="shared" si="18"/>
        <v>1499.1914015477214</v>
      </c>
      <c r="M33" s="29">
        <f t="shared" si="18"/>
        <v>1679.7888220120383</v>
      </c>
      <c r="N33" s="29">
        <f t="shared" si="18"/>
        <v>1713.1710232158209</v>
      </c>
      <c r="O33" s="29">
        <f t="shared" si="18"/>
        <v>1282.8782459157351</v>
      </c>
      <c r="P33" s="29">
        <f t="shared" si="18"/>
        <v>1321.919948409286</v>
      </c>
      <c r="Q33" s="29">
        <f t="shared" si="18"/>
        <v>1401.7136715391225</v>
      </c>
      <c r="R33" s="29">
        <f t="shared" si="18"/>
        <v>1302.0039552880478</v>
      </c>
      <c r="S33" s="29">
        <f t="shared" si="18"/>
        <v>1127.5975064488391</v>
      </c>
      <c r="T33" s="29">
        <f t="shared" si="18"/>
        <v>1169.2931212381773</v>
      </c>
      <c r="U33" s="29">
        <f t="shared" si="18"/>
        <v>681.47506448839204</v>
      </c>
      <c r="V33" s="29">
        <f t="shared" si="18"/>
        <v>1114.1761822871881</v>
      </c>
      <c r="W33" s="29">
        <f t="shared" si="18"/>
        <v>1095.7501289767843</v>
      </c>
      <c r="X33" s="29">
        <f t="shared" ref="X33" si="19">SUM(X34:X50)</f>
        <v>1167.6133276010316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29.373258813413582</v>
      </c>
      <c r="D36" s="10">
        <v>29.373258813413582</v>
      </c>
      <c r="E36" s="10">
        <v>36.151676698194322</v>
      </c>
      <c r="F36" s="10">
        <v>18.075838349097161</v>
      </c>
      <c r="G36" s="10">
        <v>48.589165950128972</v>
      </c>
      <c r="H36" s="10">
        <v>27.119518486672391</v>
      </c>
      <c r="I36" s="10">
        <v>73.448667239896807</v>
      </c>
      <c r="J36" s="10">
        <v>106.57300085984519</v>
      </c>
      <c r="K36" s="10">
        <v>134.04032674118659</v>
      </c>
      <c r="L36" s="10">
        <v>40.651590713671538</v>
      </c>
      <c r="M36" s="10">
        <v>61.526741186586413</v>
      </c>
      <c r="N36" s="10">
        <v>93.388736027515051</v>
      </c>
      <c r="O36" s="10">
        <v>12.085640584694749</v>
      </c>
      <c r="P36" s="10">
        <v>291.15313843508159</v>
      </c>
      <c r="Q36" s="10">
        <v>494.41100601891662</v>
      </c>
      <c r="R36" s="10">
        <v>354.87721410146167</v>
      </c>
      <c r="S36" s="10">
        <v>309.83086844368012</v>
      </c>
      <c r="T36" s="10">
        <v>240.22330180567499</v>
      </c>
      <c r="U36" s="10">
        <v>108.7748065348237</v>
      </c>
      <c r="V36" s="10">
        <v>319.93009458297502</v>
      </c>
      <c r="W36" s="10">
        <v>341.87093723129829</v>
      </c>
      <c r="X36" s="10">
        <v>331.64866723989678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1455.061134995701</v>
      </c>
      <c r="D42" s="10">
        <v>1088.373000859845</v>
      </c>
      <c r="E42" s="10">
        <v>1205.288048151333</v>
      </c>
      <c r="F42" s="10">
        <v>1359.4033533963891</v>
      </c>
      <c r="G42" s="10">
        <v>1484.6376612209799</v>
      </c>
      <c r="H42" s="10">
        <v>1467.4369733447979</v>
      </c>
      <c r="I42" s="10">
        <v>1153.523731728289</v>
      </c>
      <c r="J42" s="10">
        <v>1489.1564058469471</v>
      </c>
      <c r="K42" s="10">
        <v>1120.2828030954429</v>
      </c>
      <c r="L42" s="10">
        <v>956.33895098882192</v>
      </c>
      <c r="M42" s="10">
        <v>1231.680481513328</v>
      </c>
      <c r="N42" s="10">
        <v>1245.342476354256</v>
      </c>
      <c r="O42" s="10">
        <v>973.15374032674117</v>
      </c>
      <c r="P42" s="10">
        <v>794.49699054170242</v>
      </c>
      <c r="Q42" s="10">
        <v>729.33981083404979</v>
      </c>
      <c r="R42" s="10">
        <v>694.65941530524503</v>
      </c>
      <c r="S42" s="10">
        <v>571.70154772141007</v>
      </c>
      <c r="T42" s="10">
        <v>650.35356835769562</v>
      </c>
      <c r="U42" s="10">
        <v>346.58882201203778</v>
      </c>
      <c r="V42" s="10">
        <v>570.94591573516755</v>
      </c>
      <c r="W42" s="10">
        <v>505.66689595872742</v>
      </c>
      <c r="X42" s="10">
        <v>545.12158211521921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215.18108340498711</v>
      </c>
      <c r="D44" s="10">
        <v>184.30300945829751</v>
      </c>
      <c r="E44" s="10">
        <v>176.58357695614791</v>
      </c>
      <c r="F44" s="10">
        <v>251.8486672398968</v>
      </c>
      <c r="G44" s="10">
        <v>249.57962166809969</v>
      </c>
      <c r="H44" s="10">
        <v>219.82209802235599</v>
      </c>
      <c r="I44" s="10">
        <v>161.26680997420459</v>
      </c>
      <c r="J44" s="10">
        <v>150.95064488392089</v>
      </c>
      <c r="K44" s="10">
        <v>179.61212381771281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10.56173688736027</v>
      </c>
      <c r="D45" s="10">
        <v>10.56173688736027</v>
      </c>
      <c r="E45" s="10">
        <v>9.6016337059329313</v>
      </c>
      <c r="F45" s="10">
        <v>9.6016337059329313</v>
      </c>
      <c r="G45" s="10">
        <v>9.5992261392949256</v>
      </c>
      <c r="H45" s="10">
        <v>6.7194325021496129</v>
      </c>
      <c r="I45" s="10">
        <v>17.278589853826311</v>
      </c>
      <c r="J45" s="10">
        <v>7.2895958727429067</v>
      </c>
      <c r="K45" s="10">
        <v>6.2482373172828876</v>
      </c>
      <c r="L45" s="10">
        <v>4.1654342218400684</v>
      </c>
      <c r="M45" s="10">
        <v>4.1654342218400684</v>
      </c>
      <c r="N45" s="10">
        <v>3.1240756663800511</v>
      </c>
      <c r="O45" s="10">
        <v>3.1240756663800511</v>
      </c>
      <c r="P45" s="10">
        <v>4.1654342218400684</v>
      </c>
      <c r="Q45" s="10">
        <v>2.0827171109200342</v>
      </c>
      <c r="R45" s="10">
        <v>8.3309544282029222</v>
      </c>
      <c r="S45" s="10">
        <v>5.2068787618228711</v>
      </c>
      <c r="T45" s="10">
        <v>7.3582975064488387</v>
      </c>
      <c r="U45" s="10">
        <v>2.798194325021496</v>
      </c>
      <c r="V45" s="10">
        <v>1.8504729148753221</v>
      </c>
      <c r="W45" s="10">
        <v>5.1016337059329322</v>
      </c>
      <c r="X45" s="10">
        <v>5.2370593293207213</v>
      </c>
    </row>
    <row r="46" spans="1:24" ht="11.25" customHeight="1" x14ac:dyDescent="0.2">
      <c r="A46" s="41" t="s">
        <v>79</v>
      </c>
      <c r="B46" s="9" t="s">
        <v>80</v>
      </c>
      <c r="C46" s="10">
        <v>30.725107480653481</v>
      </c>
      <c r="D46" s="10">
        <v>28.804815133276009</v>
      </c>
      <c r="E46" s="10">
        <v>20.163370593293209</v>
      </c>
      <c r="F46" s="10">
        <v>20.163370593293209</v>
      </c>
      <c r="G46" s="10">
        <v>20.15838349097162</v>
      </c>
      <c r="H46" s="10">
        <v>18.238521066208079</v>
      </c>
      <c r="I46" s="10">
        <v>19.198452278589851</v>
      </c>
      <c r="J46" s="10">
        <v>23.072484952708511</v>
      </c>
      <c r="K46" s="10">
        <v>21.066208082545138</v>
      </c>
      <c r="L46" s="10">
        <v>18.05674978503869</v>
      </c>
      <c r="M46" s="10">
        <v>24.07566638005159</v>
      </c>
      <c r="N46" s="10">
        <v>20.063026655202059</v>
      </c>
      <c r="O46" s="10">
        <v>17.05356835769561</v>
      </c>
      <c r="P46" s="10">
        <v>11.034651762682721</v>
      </c>
      <c r="Q46" s="10">
        <v>13.041014617368869</v>
      </c>
      <c r="R46" s="10">
        <v>15.04729148753224</v>
      </c>
      <c r="S46" s="10">
        <v>13.041014617368869</v>
      </c>
      <c r="T46" s="10">
        <v>14.934909716251081</v>
      </c>
      <c r="U46" s="10">
        <v>17.343508168529659</v>
      </c>
      <c r="V46" s="10">
        <v>15.607050730868441</v>
      </c>
      <c r="W46" s="10">
        <v>15.81969045571797</v>
      </c>
      <c r="X46" s="10">
        <v>14.86371453138435</v>
      </c>
    </row>
    <row r="47" spans="1:24" ht="11.25" customHeight="1" x14ac:dyDescent="0.2">
      <c r="A47" s="41" t="s">
        <v>81</v>
      </c>
      <c r="B47" s="9" t="s">
        <v>82</v>
      </c>
      <c r="C47" s="10">
        <v>459.91685296646602</v>
      </c>
      <c r="D47" s="10">
        <v>691.3155631986242</v>
      </c>
      <c r="E47" s="10">
        <v>533.8492691315563</v>
      </c>
      <c r="F47" s="10">
        <v>525.20782459157351</v>
      </c>
      <c r="G47" s="10">
        <v>549.07515047291486</v>
      </c>
      <c r="H47" s="10">
        <v>610.51014617368867</v>
      </c>
      <c r="I47" s="10">
        <v>478.04101461736877</v>
      </c>
      <c r="J47" s="10">
        <v>411.72252794496978</v>
      </c>
      <c r="K47" s="10">
        <v>407.99656061908848</v>
      </c>
      <c r="L47" s="10">
        <v>445.25649183147033</v>
      </c>
      <c r="M47" s="10">
        <v>327.88761822871879</v>
      </c>
      <c r="N47" s="10">
        <v>316.70963026655198</v>
      </c>
      <c r="O47" s="10">
        <v>244.05270851246769</v>
      </c>
      <c r="P47" s="10">
        <v>193.7517626827171</v>
      </c>
      <c r="Q47" s="10">
        <v>131.34135855546</v>
      </c>
      <c r="R47" s="10">
        <v>177.91633705932929</v>
      </c>
      <c r="S47" s="10">
        <v>198.40928632846089</v>
      </c>
      <c r="T47" s="10">
        <v>231.42631126397251</v>
      </c>
      <c r="U47" s="10">
        <v>182.7498710232158</v>
      </c>
      <c r="V47" s="10">
        <v>187.73155631986239</v>
      </c>
      <c r="W47" s="10">
        <v>213.88985382631131</v>
      </c>
      <c r="X47" s="10">
        <v>253.18426483233009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10.56173688736027</v>
      </c>
      <c r="D49" s="10">
        <v>15.362596732588131</v>
      </c>
      <c r="E49" s="10">
        <v>14.402407566638001</v>
      </c>
      <c r="F49" s="10">
        <v>14.402407566638001</v>
      </c>
      <c r="G49" s="10">
        <v>17.278589853826311</v>
      </c>
      <c r="H49" s="10">
        <v>13.438865004299229</v>
      </c>
      <c r="I49" s="10">
        <v>12.479019776440239</v>
      </c>
      <c r="J49" s="10">
        <v>9.5538263112639719</v>
      </c>
      <c r="K49" s="10">
        <v>10.50920034393809</v>
      </c>
      <c r="L49" s="10">
        <v>8.5984522785898534</v>
      </c>
      <c r="M49" s="10">
        <v>9.5538263112639719</v>
      </c>
      <c r="N49" s="10">
        <v>10.50920034393809</v>
      </c>
      <c r="O49" s="10">
        <v>11.464574376612211</v>
      </c>
      <c r="P49" s="10">
        <v>9.5538263112639719</v>
      </c>
      <c r="Q49" s="10">
        <v>9.5538263112639719</v>
      </c>
      <c r="R49" s="10">
        <v>11.464574376612211</v>
      </c>
      <c r="S49" s="10">
        <v>9.5538263112639719</v>
      </c>
      <c r="T49" s="10">
        <v>8.2096302665520202</v>
      </c>
      <c r="U49" s="10">
        <v>7.6574376612209791</v>
      </c>
      <c r="V49" s="10">
        <v>7.7692175408426474</v>
      </c>
      <c r="W49" s="10">
        <v>5.5441100601891664</v>
      </c>
      <c r="X49" s="10">
        <v>5.2756663800515904</v>
      </c>
    </row>
    <row r="50" spans="1:24" ht="11.25" customHeight="1" x14ac:dyDescent="0.2">
      <c r="A50" s="41" t="s">
        <v>87</v>
      </c>
      <c r="B50" s="9" t="s">
        <v>88</v>
      </c>
      <c r="C50" s="10">
        <v>58.56981943250215</v>
      </c>
      <c r="D50" s="10">
        <v>60.490111779879619</v>
      </c>
      <c r="E50" s="10">
        <v>62.410404127257088</v>
      </c>
      <c r="F50" s="10">
        <v>50.888478073946693</v>
      </c>
      <c r="G50" s="10">
        <v>77.326397248495269</v>
      </c>
      <c r="H50" s="10">
        <v>80.461220980223558</v>
      </c>
      <c r="I50" s="10">
        <v>71.056663800515906</v>
      </c>
      <c r="J50" s="10">
        <v>55.382373172828878</v>
      </c>
      <c r="K50" s="10">
        <v>48.067755803955293</v>
      </c>
      <c r="L50" s="10">
        <v>26.123731728288909</v>
      </c>
      <c r="M50" s="10">
        <v>20.89905417024935</v>
      </c>
      <c r="N50" s="10">
        <v>24.03387790197764</v>
      </c>
      <c r="O50" s="10">
        <v>21.94393809114359</v>
      </c>
      <c r="P50" s="10">
        <v>17.764144453998281</v>
      </c>
      <c r="Q50" s="10">
        <v>21.94393809114359</v>
      </c>
      <c r="R50" s="10">
        <v>39.708168529664647</v>
      </c>
      <c r="S50" s="10">
        <v>19.854084264832331</v>
      </c>
      <c r="T50" s="10">
        <v>16.787102321582111</v>
      </c>
      <c r="U50" s="10">
        <v>15.562424763542561</v>
      </c>
      <c r="V50" s="10">
        <v>10.34187446259673</v>
      </c>
      <c r="W50" s="10">
        <v>7.8570077386070496</v>
      </c>
      <c r="X50" s="10">
        <v>12.282373172828891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56.128288907996563</v>
      </c>
      <c r="X51" s="37">
        <v>56.128288907996563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176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2.00627687016337</v>
      </c>
      <c r="P2" s="31">
        <f t="shared" si="0"/>
        <v>2.00627687016337</v>
      </c>
      <c r="Q2" s="31">
        <f t="shared" si="0"/>
        <v>2.00627687016337</v>
      </c>
      <c r="R2" s="31">
        <f t="shared" si="0"/>
        <v>2.00627687016337</v>
      </c>
      <c r="S2" s="31">
        <f t="shared" si="0"/>
        <v>1.0031814273430779</v>
      </c>
      <c r="T2" s="31">
        <f t="shared" si="0"/>
        <v>1.3723129836629411</v>
      </c>
      <c r="U2" s="31">
        <f t="shared" si="0"/>
        <v>1.501719690455718</v>
      </c>
      <c r="V2" s="31">
        <f t="shared" si="0"/>
        <v>0</v>
      </c>
      <c r="W2" s="31">
        <f t="shared" si="0"/>
        <v>1.481685296646603</v>
      </c>
      <c r="X2" s="31">
        <f t="shared" ref="X2" si="1">SUM(X3,X17,X22,X25,X26,X51,X52,X71,X74,X75,X76)</f>
        <v>1.36225279449699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2.00627687016337</v>
      </c>
      <c r="P26" s="37">
        <f t="shared" si="14"/>
        <v>2.00627687016337</v>
      </c>
      <c r="Q26" s="37">
        <f t="shared" si="14"/>
        <v>2.00627687016337</v>
      </c>
      <c r="R26" s="37">
        <f t="shared" si="14"/>
        <v>2.00627687016337</v>
      </c>
      <c r="S26" s="37">
        <f t="shared" si="14"/>
        <v>1.0031814273430779</v>
      </c>
      <c r="T26" s="37">
        <f t="shared" si="14"/>
        <v>1.3723129836629411</v>
      </c>
      <c r="U26" s="37">
        <f t="shared" si="14"/>
        <v>1.501719690455718</v>
      </c>
      <c r="V26" s="37">
        <f t="shared" si="14"/>
        <v>0</v>
      </c>
      <c r="W26" s="37">
        <f t="shared" si="14"/>
        <v>1.481685296646603</v>
      </c>
      <c r="X26" s="37">
        <f t="shared" ref="X26" si="15">SUM(X27,X33)</f>
        <v>1.36225279449699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2.00627687016337</v>
      </c>
      <c r="P33" s="29">
        <f t="shared" si="18"/>
        <v>2.00627687016337</v>
      </c>
      <c r="Q33" s="29">
        <f t="shared" si="18"/>
        <v>2.00627687016337</v>
      </c>
      <c r="R33" s="29">
        <f t="shared" si="18"/>
        <v>2.00627687016337</v>
      </c>
      <c r="S33" s="29">
        <f t="shared" si="18"/>
        <v>1.0031814273430779</v>
      </c>
      <c r="T33" s="29">
        <f t="shared" si="18"/>
        <v>1.3723129836629411</v>
      </c>
      <c r="U33" s="29">
        <f t="shared" si="18"/>
        <v>1.501719690455718</v>
      </c>
      <c r="V33" s="29">
        <f t="shared" si="18"/>
        <v>0</v>
      </c>
      <c r="W33" s="29">
        <f t="shared" si="18"/>
        <v>1.481685296646603</v>
      </c>
      <c r="X33" s="29">
        <f t="shared" ref="X33" si="19">SUM(X34:X50)</f>
        <v>1.36225279449699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2.00627687016337</v>
      </c>
      <c r="P46" s="10">
        <v>2.00627687016337</v>
      </c>
      <c r="Q46" s="10">
        <v>2.00627687016337</v>
      </c>
      <c r="R46" s="10">
        <v>2.00627687016337</v>
      </c>
      <c r="S46" s="10">
        <v>1.0031814273430779</v>
      </c>
      <c r="T46" s="10">
        <v>1.3723129836629411</v>
      </c>
      <c r="U46" s="10">
        <v>1.501719690455718</v>
      </c>
      <c r="V46" s="10">
        <v>0</v>
      </c>
      <c r="W46" s="10">
        <v>1.481685296646603</v>
      </c>
      <c r="X46" s="10">
        <v>1.36225279449699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177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178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2269.9507308684438</v>
      </c>
      <c r="D2" s="31">
        <f t="shared" si="0"/>
        <v>2108.5840928632838</v>
      </c>
      <c r="E2" s="31">
        <f t="shared" si="0"/>
        <v>2058.4503869303526</v>
      </c>
      <c r="F2" s="31">
        <f t="shared" si="0"/>
        <v>2249.5915735167673</v>
      </c>
      <c r="G2" s="31">
        <f t="shared" si="0"/>
        <v>2456.2441960447113</v>
      </c>
      <c r="H2" s="31">
        <f t="shared" si="0"/>
        <v>2443.7467755803955</v>
      </c>
      <c r="I2" s="31">
        <f t="shared" si="0"/>
        <v>1986.2929492691317</v>
      </c>
      <c r="J2" s="31">
        <f t="shared" si="0"/>
        <v>2253.7008598452271</v>
      </c>
      <c r="K2" s="31">
        <f t="shared" si="0"/>
        <v>1927.8232158211526</v>
      </c>
      <c r="L2" s="31">
        <f t="shared" si="0"/>
        <v>1499.1914015477214</v>
      </c>
      <c r="M2" s="31">
        <f t="shared" si="0"/>
        <v>1679.7888220120383</v>
      </c>
      <c r="N2" s="31">
        <f t="shared" si="0"/>
        <v>1713.1710232158209</v>
      </c>
      <c r="O2" s="31">
        <f t="shared" si="0"/>
        <v>1280.8719690455716</v>
      </c>
      <c r="P2" s="31">
        <f t="shared" si="0"/>
        <v>1319.9136715391228</v>
      </c>
      <c r="Q2" s="31">
        <f t="shared" si="0"/>
        <v>1399.7073086844364</v>
      </c>
      <c r="R2" s="31">
        <f t="shared" si="0"/>
        <v>1299.9976784178846</v>
      </c>
      <c r="S2" s="31">
        <f t="shared" si="0"/>
        <v>1126.5943250214962</v>
      </c>
      <c r="T2" s="31">
        <f t="shared" si="0"/>
        <v>1167.9208082545142</v>
      </c>
      <c r="U2" s="31">
        <f t="shared" si="0"/>
        <v>679.97334479793642</v>
      </c>
      <c r="V2" s="31">
        <f t="shared" si="0"/>
        <v>1114.1761822871881</v>
      </c>
      <c r="W2" s="31">
        <f t="shared" si="0"/>
        <v>1150.3968185726571</v>
      </c>
      <c r="X2" s="31">
        <f t="shared" ref="X2" si="1">SUM(X3,X17,X22,X25,X26,X51,X52,X71,X74,X75,X76)</f>
        <v>1222.3793637145313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2269.9507308684438</v>
      </c>
      <c r="D26" s="37">
        <f t="shared" si="14"/>
        <v>2108.5840928632838</v>
      </c>
      <c r="E26" s="37">
        <f t="shared" si="14"/>
        <v>2058.4503869303526</v>
      </c>
      <c r="F26" s="37">
        <f t="shared" si="14"/>
        <v>2249.5915735167673</v>
      </c>
      <c r="G26" s="37">
        <f t="shared" si="14"/>
        <v>2456.2441960447113</v>
      </c>
      <c r="H26" s="37">
        <f t="shared" si="14"/>
        <v>2443.7467755803955</v>
      </c>
      <c r="I26" s="37">
        <f t="shared" si="14"/>
        <v>1986.2929492691317</v>
      </c>
      <c r="J26" s="37">
        <f t="shared" si="14"/>
        <v>2253.7008598452271</v>
      </c>
      <c r="K26" s="37">
        <f t="shared" si="14"/>
        <v>1927.8232158211526</v>
      </c>
      <c r="L26" s="37">
        <f t="shared" si="14"/>
        <v>1499.1914015477214</v>
      </c>
      <c r="M26" s="37">
        <f t="shared" si="14"/>
        <v>1679.7888220120383</v>
      </c>
      <c r="N26" s="37">
        <f t="shared" si="14"/>
        <v>1713.1710232158209</v>
      </c>
      <c r="O26" s="37">
        <f t="shared" si="14"/>
        <v>1280.8719690455716</v>
      </c>
      <c r="P26" s="37">
        <f t="shared" si="14"/>
        <v>1319.9136715391228</v>
      </c>
      <c r="Q26" s="37">
        <f t="shared" si="14"/>
        <v>1399.7073086844364</v>
      </c>
      <c r="R26" s="37">
        <f t="shared" si="14"/>
        <v>1299.9976784178846</v>
      </c>
      <c r="S26" s="37">
        <f t="shared" si="14"/>
        <v>1126.5943250214962</v>
      </c>
      <c r="T26" s="37">
        <f t="shared" si="14"/>
        <v>1167.9208082545142</v>
      </c>
      <c r="U26" s="37">
        <f t="shared" si="14"/>
        <v>679.97334479793642</v>
      </c>
      <c r="V26" s="37">
        <f t="shared" si="14"/>
        <v>1114.1761822871881</v>
      </c>
      <c r="W26" s="37">
        <f t="shared" si="14"/>
        <v>1094.2685296646605</v>
      </c>
      <c r="X26" s="37">
        <f t="shared" ref="X26" si="15">SUM(X27,X33)</f>
        <v>1166.2510748065347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2269.9507308684438</v>
      </c>
      <c r="D33" s="29">
        <f t="shared" si="18"/>
        <v>2108.5840928632838</v>
      </c>
      <c r="E33" s="29">
        <f t="shared" si="18"/>
        <v>2058.4503869303526</v>
      </c>
      <c r="F33" s="29">
        <f t="shared" si="18"/>
        <v>2249.5915735167673</v>
      </c>
      <c r="G33" s="29">
        <f t="shared" si="18"/>
        <v>2456.2441960447113</v>
      </c>
      <c r="H33" s="29">
        <f t="shared" si="18"/>
        <v>2443.7467755803955</v>
      </c>
      <c r="I33" s="29">
        <f t="shared" si="18"/>
        <v>1986.2929492691317</v>
      </c>
      <c r="J33" s="29">
        <f t="shared" si="18"/>
        <v>2253.7008598452271</v>
      </c>
      <c r="K33" s="29">
        <f t="shared" si="18"/>
        <v>1927.8232158211526</v>
      </c>
      <c r="L33" s="29">
        <f t="shared" si="18"/>
        <v>1499.1914015477214</v>
      </c>
      <c r="M33" s="29">
        <f t="shared" si="18"/>
        <v>1679.7888220120383</v>
      </c>
      <c r="N33" s="29">
        <f t="shared" si="18"/>
        <v>1713.1710232158209</v>
      </c>
      <c r="O33" s="29">
        <f t="shared" si="18"/>
        <v>1280.8719690455716</v>
      </c>
      <c r="P33" s="29">
        <f t="shared" si="18"/>
        <v>1319.9136715391228</v>
      </c>
      <c r="Q33" s="29">
        <f t="shared" si="18"/>
        <v>1399.7073086844364</v>
      </c>
      <c r="R33" s="29">
        <f t="shared" si="18"/>
        <v>1299.9976784178846</v>
      </c>
      <c r="S33" s="29">
        <f t="shared" si="18"/>
        <v>1126.5943250214962</v>
      </c>
      <c r="T33" s="29">
        <f t="shared" si="18"/>
        <v>1167.9208082545142</v>
      </c>
      <c r="U33" s="29">
        <f t="shared" si="18"/>
        <v>679.97334479793642</v>
      </c>
      <c r="V33" s="29">
        <f t="shared" si="18"/>
        <v>1114.1761822871881</v>
      </c>
      <c r="W33" s="29">
        <f t="shared" si="18"/>
        <v>1094.2685296646605</v>
      </c>
      <c r="X33" s="29">
        <f t="shared" ref="X33" si="19">SUM(X34:X50)</f>
        <v>1166.2510748065347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29.373258813413582</v>
      </c>
      <c r="D36" s="10">
        <v>29.373258813413582</v>
      </c>
      <c r="E36" s="10">
        <v>36.151676698194322</v>
      </c>
      <c r="F36" s="10">
        <v>18.075838349097161</v>
      </c>
      <c r="G36" s="10">
        <v>48.589165950128972</v>
      </c>
      <c r="H36" s="10">
        <v>27.119518486672391</v>
      </c>
      <c r="I36" s="10">
        <v>73.448667239896807</v>
      </c>
      <c r="J36" s="10">
        <v>106.57300085984519</v>
      </c>
      <c r="K36" s="10">
        <v>134.04032674118659</v>
      </c>
      <c r="L36" s="10">
        <v>40.651590713671538</v>
      </c>
      <c r="M36" s="10">
        <v>61.526741186586413</v>
      </c>
      <c r="N36" s="10">
        <v>93.388736027515051</v>
      </c>
      <c r="O36" s="10">
        <v>12.085640584694749</v>
      </c>
      <c r="P36" s="10">
        <v>291.15313843508159</v>
      </c>
      <c r="Q36" s="10">
        <v>494.41100601891662</v>
      </c>
      <c r="R36" s="10">
        <v>354.87721410146167</v>
      </c>
      <c r="S36" s="10">
        <v>309.83086844368012</v>
      </c>
      <c r="T36" s="10">
        <v>240.22330180567499</v>
      </c>
      <c r="U36" s="10">
        <v>108.7748065348237</v>
      </c>
      <c r="V36" s="10">
        <v>319.93009458297502</v>
      </c>
      <c r="W36" s="10">
        <v>341.87093723129829</v>
      </c>
      <c r="X36" s="10">
        <v>331.64866723989678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1455.061134995701</v>
      </c>
      <c r="D42" s="10">
        <v>1088.373000859845</v>
      </c>
      <c r="E42" s="10">
        <v>1205.288048151333</v>
      </c>
      <c r="F42" s="10">
        <v>1359.4033533963891</v>
      </c>
      <c r="G42" s="10">
        <v>1484.6376612209799</v>
      </c>
      <c r="H42" s="10">
        <v>1467.4369733447979</v>
      </c>
      <c r="I42" s="10">
        <v>1153.523731728289</v>
      </c>
      <c r="J42" s="10">
        <v>1489.1564058469471</v>
      </c>
      <c r="K42" s="10">
        <v>1120.2828030954429</v>
      </c>
      <c r="L42" s="10">
        <v>956.33895098882192</v>
      </c>
      <c r="M42" s="10">
        <v>1231.680481513328</v>
      </c>
      <c r="N42" s="10">
        <v>1245.342476354256</v>
      </c>
      <c r="O42" s="10">
        <v>973.15374032674117</v>
      </c>
      <c r="P42" s="10">
        <v>794.49699054170242</v>
      </c>
      <c r="Q42" s="10">
        <v>729.33981083404979</v>
      </c>
      <c r="R42" s="10">
        <v>694.65941530524503</v>
      </c>
      <c r="S42" s="10">
        <v>571.70154772141007</v>
      </c>
      <c r="T42" s="10">
        <v>650.35356835769562</v>
      </c>
      <c r="U42" s="10">
        <v>346.58882201203778</v>
      </c>
      <c r="V42" s="10">
        <v>570.94591573516755</v>
      </c>
      <c r="W42" s="10">
        <v>505.66689595872742</v>
      </c>
      <c r="X42" s="10">
        <v>545.12158211521921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215.18108340498711</v>
      </c>
      <c r="D44" s="10">
        <v>184.30300945829751</v>
      </c>
      <c r="E44" s="10">
        <v>176.58357695614791</v>
      </c>
      <c r="F44" s="10">
        <v>251.8486672398968</v>
      </c>
      <c r="G44" s="10">
        <v>249.57962166809969</v>
      </c>
      <c r="H44" s="10">
        <v>219.82209802235599</v>
      </c>
      <c r="I44" s="10">
        <v>161.26680997420459</v>
      </c>
      <c r="J44" s="10">
        <v>150.95064488392089</v>
      </c>
      <c r="K44" s="10">
        <v>179.61212381771281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10.56173688736027</v>
      </c>
      <c r="D45" s="10">
        <v>10.56173688736027</v>
      </c>
      <c r="E45" s="10">
        <v>9.6016337059329313</v>
      </c>
      <c r="F45" s="10">
        <v>9.6016337059329313</v>
      </c>
      <c r="G45" s="10">
        <v>9.5992261392949256</v>
      </c>
      <c r="H45" s="10">
        <v>6.7194325021496129</v>
      </c>
      <c r="I45" s="10">
        <v>17.278589853826311</v>
      </c>
      <c r="J45" s="10">
        <v>7.2895958727429067</v>
      </c>
      <c r="K45" s="10">
        <v>6.2482373172828876</v>
      </c>
      <c r="L45" s="10">
        <v>4.1654342218400684</v>
      </c>
      <c r="M45" s="10">
        <v>4.1654342218400684</v>
      </c>
      <c r="N45" s="10">
        <v>3.1240756663800511</v>
      </c>
      <c r="O45" s="10">
        <v>3.1240756663800511</v>
      </c>
      <c r="P45" s="10">
        <v>4.1654342218400684</v>
      </c>
      <c r="Q45" s="10">
        <v>2.0827171109200342</v>
      </c>
      <c r="R45" s="10">
        <v>8.3309544282029222</v>
      </c>
      <c r="S45" s="10">
        <v>5.2068787618228711</v>
      </c>
      <c r="T45" s="10">
        <v>7.3582975064488387</v>
      </c>
      <c r="U45" s="10">
        <v>2.798194325021496</v>
      </c>
      <c r="V45" s="10">
        <v>1.8504729148753221</v>
      </c>
      <c r="W45" s="10">
        <v>5.1016337059329322</v>
      </c>
      <c r="X45" s="10">
        <v>5.2370593293207213</v>
      </c>
    </row>
    <row r="46" spans="1:24" ht="11.25" customHeight="1" x14ac:dyDescent="0.2">
      <c r="A46" s="41" t="s">
        <v>79</v>
      </c>
      <c r="B46" s="9" t="s">
        <v>80</v>
      </c>
      <c r="C46" s="10">
        <v>30.725107480653481</v>
      </c>
      <c r="D46" s="10">
        <v>28.804815133276009</v>
      </c>
      <c r="E46" s="10">
        <v>20.163370593293209</v>
      </c>
      <c r="F46" s="10">
        <v>20.163370593293209</v>
      </c>
      <c r="G46" s="10">
        <v>20.15838349097162</v>
      </c>
      <c r="H46" s="10">
        <v>18.238521066208079</v>
      </c>
      <c r="I46" s="10">
        <v>19.198452278589851</v>
      </c>
      <c r="J46" s="10">
        <v>23.072484952708511</v>
      </c>
      <c r="K46" s="10">
        <v>21.066208082545138</v>
      </c>
      <c r="L46" s="10">
        <v>18.05674978503869</v>
      </c>
      <c r="M46" s="10">
        <v>24.07566638005159</v>
      </c>
      <c r="N46" s="10">
        <v>20.063026655202059</v>
      </c>
      <c r="O46" s="10">
        <v>15.04729148753224</v>
      </c>
      <c r="P46" s="10">
        <v>9.0283748925193468</v>
      </c>
      <c r="Q46" s="10">
        <v>11.034651762682721</v>
      </c>
      <c r="R46" s="10">
        <v>13.041014617368869</v>
      </c>
      <c r="S46" s="10">
        <v>12.0378331900258</v>
      </c>
      <c r="T46" s="10">
        <v>13.56259673258813</v>
      </c>
      <c r="U46" s="10">
        <v>15.84178847807395</v>
      </c>
      <c r="V46" s="10">
        <v>15.607050730868441</v>
      </c>
      <c r="W46" s="10">
        <v>14.33809114359415</v>
      </c>
      <c r="X46" s="10">
        <v>13.501461736887361</v>
      </c>
    </row>
    <row r="47" spans="1:24" ht="11.25" customHeight="1" x14ac:dyDescent="0.2">
      <c r="A47" s="41" t="s">
        <v>81</v>
      </c>
      <c r="B47" s="9" t="s">
        <v>82</v>
      </c>
      <c r="C47" s="10">
        <v>459.91685296646602</v>
      </c>
      <c r="D47" s="10">
        <v>691.3155631986242</v>
      </c>
      <c r="E47" s="10">
        <v>533.8492691315563</v>
      </c>
      <c r="F47" s="10">
        <v>525.20782459157351</v>
      </c>
      <c r="G47" s="10">
        <v>549.07515047291486</v>
      </c>
      <c r="H47" s="10">
        <v>610.51014617368867</v>
      </c>
      <c r="I47" s="10">
        <v>478.04101461736877</v>
      </c>
      <c r="J47" s="10">
        <v>411.72252794496978</v>
      </c>
      <c r="K47" s="10">
        <v>407.99656061908848</v>
      </c>
      <c r="L47" s="10">
        <v>445.25649183147033</v>
      </c>
      <c r="M47" s="10">
        <v>327.88761822871879</v>
      </c>
      <c r="N47" s="10">
        <v>316.70963026655198</v>
      </c>
      <c r="O47" s="10">
        <v>244.05270851246769</v>
      </c>
      <c r="P47" s="10">
        <v>193.7517626827171</v>
      </c>
      <c r="Q47" s="10">
        <v>131.34135855546</v>
      </c>
      <c r="R47" s="10">
        <v>177.91633705932929</v>
      </c>
      <c r="S47" s="10">
        <v>198.40928632846089</v>
      </c>
      <c r="T47" s="10">
        <v>231.42631126397251</v>
      </c>
      <c r="U47" s="10">
        <v>182.7498710232158</v>
      </c>
      <c r="V47" s="10">
        <v>187.73155631986239</v>
      </c>
      <c r="W47" s="10">
        <v>213.88985382631131</v>
      </c>
      <c r="X47" s="10">
        <v>253.18426483233009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10.56173688736027</v>
      </c>
      <c r="D49" s="10">
        <v>15.362596732588131</v>
      </c>
      <c r="E49" s="10">
        <v>14.402407566638001</v>
      </c>
      <c r="F49" s="10">
        <v>14.402407566638001</v>
      </c>
      <c r="G49" s="10">
        <v>17.278589853826311</v>
      </c>
      <c r="H49" s="10">
        <v>13.438865004299229</v>
      </c>
      <c r="I49" s="10">
        <v>12.479019776440239</v>
      </c>
      <c r="J49" s="10">
        <v>9.5538263112639719</v>
      </c>
      <c r="K49" s="10">
        <v>10.50920034393809</v>
      </c>
      <c r="L49" s="10">
        <v>8.5984522785898534</v>
      </c>
      <c r="M49" s="10">
        <v>9.5538263112639719</v>
      </c>
      <c r="N49" s="10">
        <v>10.50920034393809</v>
      </c>
      <c r="O49" s="10">
        <v>11.464574376612211</v>
      </c>
      <c r="P49" s="10">
        <v>9.5538263112639719</v>
      </c>
      <c r="Q49" s="10">
        <v>9.5538263112639719</v>
      </c>
      <c r="R49" s="10">
        <v>11.464574376612211</v>
      </c>
      <c r="S49" s="10">
        <v>9.5538263112639719</v>
      </c>
      <c r="T49" s="10">
        <v>8.2096302665520202</v>
      </c>
      <c r="U49" s="10">
        <v>7.6574376612209791</v>
      </c>
      <c r="V49" s="10">
        <v>7.7692175408426474</v>
      </c>
      <c r="W49" s="10">
        <v>5.5441100601891664</v>
      </c>
      <c r="X49" s="10">
        <v>5.2756663800515904</v>
      </c>
    </row>
    <row r="50" spans="1:24" ht="11.25" customHeight="1" x14ac:dyDescent="0.2">
      <c r="A50" s="41" t="s">
        <v>87</v>
      </c>
      <c r="B50" s="9" t="s">
        <v>88</v>
      </c>
      <c r="C50" s="10">
        <v>58.56981943250215</v>
      </c>
      <c r="D50" s="10">
        <v>60.490111779879619</v>
      </c>
      <c r="E50" s="10">
        <v>62.410404127257088</v>
      </c>
      <c r="F50" s="10">
        <v>50.888478073946693</v>
      </c>
      <c r="G50" s="10">
        <v>77.326397248495269</v>
      </c>
      <c r="H50" s="10">
        <v>80.461220980223558</v>
      </c>
      <c r="I50" s="10">
        <v>71.056663800515906</v>
      </c>
      <c r="J50" s="10">
        <v>55.382373172828878</v>
      </c>
      <c r="K50" s="10">
        <v>48.067755803955293</v>
      </c>
      <c r="L50" s="10">
        <v>26.123731728288909</v>
      </c>
      <c r="M50" s="10">
        <v>20.89905417024935</v>
      </c>
      <c r="N50" s="10">
        <v>24.03387790197764</v>
      </c>
      <c r="O50" s="10">
        <v>21.94393809114359</v>
      </c>
      <c r="P50" s="10">
        <v>17.764144453998281</v>
      </c>
      <c r="Q50" s="10">
        <v>21.94393809114359</v>
      </c>
      <c r="R50" s="10">
        <v>39.708168529664647</v>
      </c>
      <c r="S50" s="10">
        <v>19.854084264832331</v>
      </c>
      <c r="T50" s="10">
        <v>16.787102321582111</v>
      </c>
      <c r="U50" s="10">
        <v>15.562424763542561</v>
      </c>
      <c r="V50" s="10">
        <v>10.34187446259673</v>
      </c>
      <c r="W50" s="10">
        <v>7.8570077386070496</v>
      </c>
      <c r="X50" s="10">
        <v>12.282373172828891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56.128288907996563</v>
      </c>
      <c r="X51" s="37">
        <v>56.128288907996563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413</v>
      </c>
      <c r="B1" s="4" t="s">
        <v>414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1790.8306724174568</v>
      </c>
      <c r="D2" s="31">
        <f t="shared" si="0"/>
        <v>1398.0653116472947</v>
      </c>
      <c r="E2" s="31">
        <f t="shared" si="0"/>
        <v>1509.2385055275076</v>
      </c>
      <c r="F2" s="31">
        <f t="shared" si="0"/>
        <v>1705.1804895208231</v>
      </c>
      <c r="G2" s="31">
        <f t="shared" si="0"/>
        <v>1908.128990717694</v>
      </c>
      <c r="H2" s="31">
        <f t="shared" si="0"/>
        <v>1840.9159635967051</v>
      </c>
      <c r="I2" s="31">
        <f t="shared" si="0"/>
        <v>1499.6126194201549</v>
      </c>
      <c r="J2" s="31">
        <f t="shared" si="0"/>
        <v>1835.8878336660155</v>
      </c>
      <c r="K2" s="31">
        <f t="shared" si="0"/>
        <v>1506.4991484106843</v>
      </c>
      <c r="L2" s="31">
        <f t="shared" si="0"/>
        <v>1038.5233454367258</v>
      </c>
      <c r="M2" s="31">
        <f t="shared" si="0"/>
        <v>1330.6140383235413</v>
      </c>
      <c r="N2" s="31">
        <f t="shared" si="0"/>
        <v>1382.9547128009356</v>
      </c>
      <c r="O2" s="31">
        <f t="shared" si="0"/>
        <v>1019.3059294487134</v>
      </c>
      <c r="P2" s="31">
        <f t="shared" si="0"/>
        <v>1111.8610817995966</v>
      </c>
      <c r="Q2" s="31">
        <f t="shared" si="0"/>
        <v>1249.0613239720792</v>
      </c>
      <c r="R2" s="31">
        <f t="shared" si="0"/>
        <v>1098.4117281793856</v>
      </c>
      <c r="S2" s="31">
        <f t="shared" si="0"/>
        <v>911.66772240250737</v>
      </c>
      <c r="T2" s="31">
        <f t="shared" si="0"/>
        <v>915.12173537269427</v>
      </c>
      <c r="U2" s="31">
        <f t="shared" si="0"/>
        <v>482.88700228014051</v>
      </c>
      <c r="V2" s="31">
        <f t="shared" si="0"/>
        <v>917.21056445167414</v>
      </c>
      <c r="W2" s="31">
        <f t="shared" si="0"/>
        <v>874.10136374291892</v>
      </c>
      <c r="X2" s="31">
        <f t="shared" ref="X2" si="1">SUM(X3,X17,X22,X25,X26,X51,X52,X71,X74,X75,X76)</f>
        <v>907.3386368245616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1790.8306724174568</v>
      </c>
      <c r="D26" s="37">
        <f t="shared" si="14"/>
        <v>1398.0653116472947</v>
      </c>
      <c r="E26" s="37">
        <f t="shared" si="14"/>
        <v>1509.2385055275076</v>
      </c>
      <c r="F26" s="37">
        <f t="shared" si="14"/>
        <v>1705.1804895208231</v>
      </c>
      <c r="G26" s="37">
        <f t="shared" si="14"/>
        <v>1908.128990717694</v>
      </c>
      <c r="H26" s="37">
        <f t="shared" si="14"/>
        <v>1840.9159635967051</v>
      </c>
      <c r="I26" s="37">
        <f t="shared" si="14"/>
        <v>1499.6126194201549</v>
      </c>
      <c r="J26" s="37">
        <f t="shared" si="14"/>
        <v>1835.8878336660155</v>
      </c>
      <c r="K26" s="37">
        <f t="shared" si="14"/>
        <v>1506.4991484106843</v>
      </c>
      <c r="L26" s="37">
        <f t="shared" si="14"/>
        <v>1038.5233454367258</v>
      </c>
      <c r="M26" s="37">
        <f t="shared" si="14"/>
        <v>1330.6140383235413</v>
      </c>
      <c r="N26" s="37">
        <f t="shared" si="14"/>
        <v>1382.9547128009356</v>
      </c>
      <c r="O26" s="37">
        <f t="shared" si="14"/>
        <v>1019.3059294487134</v>
      </c>
      <c r="P26" s="37">
        <f t="shared" si="14"/>
        <v>1111.8610817995966</v>
      </c>
      <c r="Q26" s="37">
        <f t="shared" si="14"/>
        <v>1249.0613239720792</v>
      </c>
      <c r="R26" s="37">
        <f t="shared" si="14"/>
        <v>1098.4117281793856</v>
      </c>
      <c r="S26" s="37">
        <f t="shared" si="14"/>
        <v>911.66772240250737</v>
      </c>
      <c r="T26" s="37">
        <f t="shared" si="14"/>
        <v>915.12173537269427</v>
      </c>
      <c r="U26" s="37">
        <f t="shared" si="14"/>
        <v>482.88700228014051</v>
      </c>
      <c r="V26" s="37">
        <f t="shared" si="14"/>
        <v>917.21056445167414</v>
      </c>
      <c r="W26" s="37">
        <f t="shared" si="14"/>
        <v>874.10136374291892</v>
      </c>
      <c r="X26" s="37">
        <f t="shared" ref="X26" si="15">SUM(X27,X33)</f>
        <v>907.3386368245616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1790.8306724174568</v>
      </c>
      <c r="D33" s="29">
        <f t="shared" si="18"/>
        <v>1398.0653116472947</v>
      </c>
      <c r="E33" s="29">
        <f t="shared" si="18"/>
        <v>1509.2385055275076</v>
      </c>
      <c r="F33" s="29">
        <f t="shared" si="18"/>
        <v>1705.1804895208231</v>
      </c>
      <c r="G33" s="29">
        <f t="shared" si="18"/>
        <v>1908.128990717694</v>
      </c>
      <c r="H33" s="29">
        <f t="shared" si="18"/>
        <v>1840.9159635967051</v>
      </c>
      <c r="I33" s="29">
        <f t="shared" si="18"/>
        <v>1499.6126194201549</v>
      </c>
      <c r="J33" s="29">
        <f t="shared" si="18"/>
        <v>1835.8878336660155</v>
      </c>
      <c r="K33" s="29">
        <f t="shared" si="18"/>
        <v>1506.4991484106843</v>
      </c>
      <c r="L33" s="29">
        <f t="shared" si="18"/>
        <v>1038.5233454367258</v>
      </c>
      <c r="M33" s="29">
        <f t="shared" si="18"/>
        <v>1330.6140383235413</v>
      </c>
      <c r="N33" s="29">
        <f t="shared" si="18"/>
        <v>1382.9547128009356</v>
      </c>
      <c r="O33" s="29">
        <f t="shared" si="18"/>
        <v>1019.3059294487134</v>
      </c>
      <c r="P33" s="29">
        <f t="shared" si="18"/>
        <v>1111.8610817995966</v>
      </c>
      <c r="Q33" s="29">
        <f t="shared" si="18"/>
        <v>1249.0613239720792</v>
      </c>
      <c r="R33" s="29">
        <f t="shared" si="18"/>
        <v>1098.4117281793856</v>
      </c>
      <c r="S33" s="29">
        <f t="shared" si="18"/>
        <v>911.66772240250737</v>
      </c>
      <c r="T33" s="29">
        <f t="shared" si="18"/>
        <v>915.12173537269427</v>
      </c>
      <c r="U33" s="29">
        <f t="shared" si="18"/>
        <v>482.88700228014051</v>
      </c>
      <c r="V33" s="29">
        <f t="shared" si="18"/>
        <v>917.21056445167414</v>
      </c>
      <c r="W33" s="29">
        <f t="shared" si="18"/>
        <v>874.10136374291892</v>
      </c>
      <c r="X33" s="29">
        <f t="shared" ref="X33" si="19">SUM(X34:X50)</f>
        <v>907.3386368245616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29.373258813413582</v>
      </c>
      <c r="D36" s="10">
        <v>29.373258813413582</v>
      </c>
      <c r="E36" s="10">
        <v>36.151676698194322</v>
      </c>
      <c r="F36" s="10">
        <v>18.075838349097161</v>
      </c>
      <c r="G36" s="10">
        <v>48.589165950128972</v>
      </c>
      <c r="H36" s="10">
        <v>27.119518486672391</v>
      </c>
      <c r="I36" s="10">
        <v>73.448667239896807</v>
      </c>
      <c r="J36" s="10">
        <v>106.57300085984519</v>
      </c>
      <c r="K36" s="10">
        <v>134.04032674118659</v>
      </c>
      <c r="L36" s="10">
        <v>40.651590713671538</v>
      </c>
      <c r="M36" s="10">
        <v>61.526741186586413</v>
      </c>
      <c r="N36" s="10">
        <v>93.388736027515051</v>
      </c>
      <c r="O36" s="10">
        <v>12.085640584694749</v>
      </c>
      <c r="P36" s="10">
        <v>291.15313843508159</v>
      </c>
      <c r="Q36" s="10">
        <v>494.41100601891662</v>
      </c>
      <c r="R36" s="10">
        <v>354.87721410146167</v>
      </c>
      <c r="S36" s="10">
        <v>309.83086844368012</v>
      </c>
      <c r="T36" s="10">
        <v>240.22330180567499</v>
      </c>
      <c r="U36" s="10">
        <v>108.7748065348237</v>
      </c>
      <c r="V36" s="10">
        <v>319.93009458297502</v>
      </c>
      <c r="W36" s="10">
        <v>341.87093723129829</v>
      </c>
      <c r="X36" s="10">
        <v>331.64866723989678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1455.061134995701</v>
      </c>
      <c r="D42" s="10">
        <v>1088.373000859845</v>
      </c>
      <c r="E42" s="10">
        <v>1205.288048151333</v>
      </c>
      <c r="F42" s="10">
        <v>1359.4033533963891</v>
      </c>
      <c r="G42" s="10">
        <v>1484.6376612209799</v>
      </c>
      <c r="H42" s="10">
        <v>1467.4369733447979</v>
      </c>
      <c r="I42" s="10">
        <v>1153.523731728289</v>
      </c>
      <c r="J42" s="10">
        <v>1489.1564058469471</v>
      </c>
      <c r="K42" s="10">
        <v>1120.2828030954429</v>
      </c>
      <c r="L42" s="10">
        <v>956.33895098882192</v>
      </c>
      <c r="M42" s="10">
        <v>1231.680481513328</v>
      </c>
      <c r="N42" s="10">
        <v>1245.342476354256</v>
      </c>
      <c r="O42" s="10">
        <v>973.15374032674117</v>
      </c>
      <c r="P42" s="10">
        <v>794.49699054170242</v>
      </c>
      <c r="Q42" s="10">
        <v>729.33981083404979</v>
      </c>
      <c r="R42" s="10">
        <v>694.65941530524503</v>
      </c>
      <c r="S42" s="10">
        <v>571.70154772141007</v>
      </c>
      <c r="T42" s="10">
        <v>650.35356835769562</v>
      </c>
      <c r="U42" s="10">
        <v>346.58882201203778</v>
      </c>
      <c r="V42" s="10">
        <v>570.94591573516755</v>
      </c>
      <c r="W42" s="10">
        <v>505.66689595872742</v>
      </c>
      <c r="X42" s="10">
        <v>545.12158211521921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215.18108340498711</v>
      </c>
      <c r="D44" s="10">
        <v>184.30300945829751</v>
      </c>
      <c r="E44" s="10">
        <v>176.58357695614791</v>
      </c>
      <c r="F44" s="10">
        <v>251.8486672398968</v>
      </c>
      <c r="G44" s="10">
        <v>249.57962166809969</v>
      </c>
      <c r="H44" s="10">
        <v>219.82209802235599</v>
      </c>
      <c r="I44" s="10">
        <v>161.26680997420459</v>
      </c>
      <c r="J44" s="10">
        <v>150.95064488392089</v>
      </c>
      <c r="K44" s="10">
        <v>179.61212381771281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8.6414462356531345</v>
      </c>
      <c r="D45" s="10">
        <v>8.6414462356531345</v>
      </c>
      <c r="E45" s="10">
        <v>8.6414426747568296</v>
      </c>
      <c r="F45" s="10">
        <v>9.6016337059329313</v>
      </c>
      <c r="G45" s="10">
        <v>9.5992261392949256</v>
      </c>
      <c r="H45" s="10">
        <v>6.7194325021496129</v>
      </c>
      <c r="I45" s="10">
        <v>8.6392949269131556</v>
      </c>
      <c r="J45" s="10">
        <v>7.2895958727429067</v>
      </c>
      <c r="K45" s="10">
        <v>6.2482373172828876</v>
      </c>
      <c r="L45" s="10">
        <v>4.1654342218400684</v>
      </c>
      <c r="M45" s="10">
        <v>4.1654342218400684</v>
      </c>
      <c r="N45" s="10">
        <v>3.1240756663800511</v>
      </c>
      <c r="O45" s="10">
        <v>3.1240756663800511</v>
      </c>
      <c r="P45" s="10">
        <v>4.1654342218400684</v>
      </c>
      <c r="Q45" s="10">
        <v>2.0827171109200342</v>
      </c>
      <c r="R45" s="10">
        <v>8.3309544282029222</v>
      </c>
      <c r="S45" s="10">
        <v>2.0827315044266137</v>
      </c>
      <c r="T45" s="10">
        <v>2.2243992462042592</v>
      </c>
      <c r="U45" s="10">
        <v>1.8035963421516585</v>
      </c>
      <c r="V45" s="10">
        <v>1.6286761612847538</v>
      </c>
      <c r="W45" s="10">
        <v>4.4901544538519138</v>
      </c>
      <c r="X45" s="10">
        <v>4.6093480300808745</v>
      </c>
    </row>
    <row r="46" spans="1:24" ht="11.25" customHeight="1" x14ac:dyDescent="0.2">
      <c r="A46" s="41" t="s">
        <v>79</v>
      </c>
      <c r="B46" s="9" t="s">
        <v>80</v>
      </c>
      <c r="C46" s="10">
        <v>13.442192647839951</v>
      </c>
      <c r="D46" s="10">
        <v>11.521887767617777</v>
      </c>
      <c r="E46" s="10">
        <v>5.7609493531805693</v>
      </c>
      <c r="F46" s="10">
        <v>3.8406329021203791</v>
      </c>
      <c r="G46" s="10">
        <v>3.839682980123265</v>
      </c>
      <c r="H46" s="10">
        <v>3.8396785728291616</v>
      </c>
      <c r="I46" s="10">
        <v>3.839671317646308</v>
      </c>
      <c r="J46" s="10">
        <v>4.0125973830854118</v>
      </c>
      <c r="K46" s="10">
        <v>5.0158019244301251</v>
      </c>
      <c r="L46" s="10">
        <v>10.031527658354829</v>
      </c>
      <c r="M46" s="10">
        <v>12.037783190095617</v>
      </c>
      <c r="N46" s="10">
        <v>11.034659660379413</v>
      </c>
      <c r="O46" s="10">
        <v>4.0125977300161404</v>
      </c>
      <c r="P46" s="10">
        <v>1.00319721015633</v>
      </c>
      <c r="Q46" s="10">
        <v>2.0062912296184163</v>
      </c>
      <c r="R46" s="10">
        <v>2.0063022488173576</v>
      </c>
      <c r="S46" s="10">
        <v>3.0095082976443077</v>
      </c>
      <c r="T46" s="10">
        <v>2.8509993131559406</v>
      </c>
      <c r="U46" s="10">
        <v>4.6886965898537625</v>
      </c>
      <c r="V46" s="10">
        <v>5.1170838461294474</v>
      </c>
      <c r="W46" s="10">
        <v>4.7010300562491185</v>
      </c>
      <c r="X46" s="10">
        <v>4.4267243660786635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21.118298799253633</v>
      </c>
      <c r="H47" s="10">
        <v>25.917909812885902</v>
      </c>
      <c r="I47" s="10">
        <v>21.118300516513713</v>
      </c>
      <c r="J47" s="10">
        <v>15.83549722864999</v>
      </c>
      <c r="K47" s="10">
        <v>5.5889994605349305</v>
      </c>
      <c r="L47" s="10">
        <v>2.7944999487330198</v>
      </c>
      <c r="M47" s="10">
        <v>0.9315000517861961</v>
      </c>
      <c r="N47" s="10">
        <v>4.6574989745071464</v>
      </c>
      <c r="O47" s="10">
        <v>4.657500162451873</v>
      </c>
      <c r="P47" s="10">
        <v>3.7259992823592034</v>
      </c>
      <c r="Q47" s="10">
        <v>3.7259988242674735</v>
      </c>
      <c r="R47" s="10">
        <v>3.7260007761124805</v>
      </c>
      <c r="S47" s="10">
        <v>3.7259997432572227</v>
      </c>
      <c r="T47" s="10">
        <v>0.40520001972187975</v>
      </c>
      <c r="U47" s="10">
        <v>4.2736993223630622</v>
      </c>
      <c r="V47" s="10">
        <v>7.2527021758259309</v>
      </c>
      <c r="W47" s="10">
        <v>8.2632852922716111</v>
      </c>
      <c r="X47" s="10">
        <v>9.7813607069108812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10.56173688736027</v>
      </c>
      <c r="D49" s="10">
        <v>15.362596732588131</v>
      </c>
      <c r="E49" s="10">
        <v>14.402407566638001</v>
      </c>
      <c r="F49" s="10">
        <v>11.521885853440006</v>
      </c>
      <c r="G49" s="10">
        <v>13.438936711318231</v>
      </c>
      <c r="H49" s="10">
        <v>9.5991318747905829</v>
      </c>
      <c r="I49" s="10">
        <v>6.7194799161754748</v>
      </c>
      <c r="J49" s="10">
        <v>6.6877184179949403</v>
      </c>
      <c r="K49" s="10">
        <v>7.6431002501382803</v>
      </c>
      <c r="L49" s="10">
        <v>5.7322681859115683</v>
      </c>
      <c r="M49" s="10">
        <v>6.6877184179949403</v>
      </c>
      <c r="N49" s="10">
        <v>7.6431002501382803</v>
      </c>
      <c r="O49" s="10">
        <v>7.6430829176669732</v>
      </c>
      <c r="P49" s="10">
        <v>4.7769131556319859</v>
      </c>
      <c r="Q49" s="10">
        <v>2.866207893544432</v>
      </c>
      <c r="R49" s="10">
        <v>7.6430829176669732</v>
      </c>
      <c r="S49" s="10">
        <v>6.6877184179949403</v>
      </c>
      <c r="T49" s="10">
        <v>6.1068225141029862</v>
      </c>
      <c r="U49" s="10">
        <v>5.3339262336023427</v>
      </c>
      <c r="V49" s="10">
        <v>5.7017128729627924</v>
      </c>
      <c r="W49" s="10">
        <v>4.0687396810714835</v>
      </c>
      <c r="X49" s="10">
        <v>3.8717328681383094</v>
      </c>
    </row>
    <row r="50" spans="1:24" ht="11.25" customHeight="1" x14ac:dyDescent="0.2">
      <c r="A50" s="41" t="s">
        <v>87</v>
      </c>
      <c r="B50" s="9" t="s">
        <v>88</v>
      </c>
      <c r="C50" s="10">
        <v>58.56981943250215</v>
      </c>
      <c r="D50" s="10">
        <v>60.490111779879619</v>
      </c>
      <c r="E50" s="10">
        <v>62.410404127257088</v>
      </c>
      <c r="F50" s="10">
        <v>50.888478073946693</v>
      </c>
      <c r="G50" s="10">
        <v>77.326397248495269</v>
      </c>
      <c r="H50" s="10">
        <v>80.461220980223558</v>
      </c>
      <c r="I50" s="10">
        <v>71.056663800515906</v>
      </c>
      <c r="J50" s="10">
        <v>55.382373172828878</v>
      </c>
      <c r="K50" s="10">
        <v>48.067755803955293</v>
      </c>
      <c r="L50" s="10">
        <v>18.809073719392895</v>
      </c>
      <c r="M50" s="10">
        <v>13.584379741910169</v>
      </c>
      <c r="N50" s="10">
        <v>17.764165867759324</v>
      </c>
      <c r="O50" s="10">
        <v>14.629292060762396</v>
      </c>
      <c r="P50" s="10">
        <v>12.53940895282509</v>
      </c>
      <c r="Q50" s="10">
        <v>14.629292060762396</v>
      </c>
      <c r="R50" s="10">
        <v>27.168758401879369</v>
      </c>
      <c r="S50" s="10">
        <v>14.629348274094102</v>
      </c>
      <c r="T50" s="10">
        <v>12.957444116138632</v>
      </c>
      <c r="U50" s="10">
        <v>11.423455245308189</v>
      </c>
      <c r="V50" s="10">
        <v>6.6343790773286146</v>
      </c>
      <c r="W50" s="10">
        <v>5.0403210694490745</v>
      </c>
      <c r="X50" s="10">
        <v>7.8792214982367961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179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59.529922613929493</v>
      </c>
      <c r="D2" s="31">
        <f t="shared" si="0"/>
        <v>59.529922613929493</v>
      </c>
      <c r="E2" s="31">
        <f t="shared" si="0"/>
        <v>49.928374892519336</v>
      </c>
      <c r="F2" s="31">
        <f t="shared" si="0"/>
        <v>50.888478073946693</v>
      </c>
      <c r="G2" s="31">
        <f t="shared" si="0"/>
        <v>53.75563198624247</v>
      </c>
      <c r="H2" s="31">
        <f t="shared" si="0"/>
        <v>51.835769561478926</v>
      </c>
      <c r="I2" s="31">
        <f t="shared" si="0"/>
        <v>51.835769561478926</v>
      </c>
      <c r="J2" s="31">
        <f t="shared" si="0"/>
        <v>58.182889079965612</v>
      </c>
      <c r="K2" s="31">
        <f t="shared" si="0"/>
        <v>54.170249355116077</v>
      </c>
      <c r="L2" s="31">
        <f t="shared" si="0"/>
        <v>43.135597592433363</v>
      </c>
      <c r="M2" s="31">
        <f t="shared" si="0"/>
        <v>42.132416165090277</v>
      </c>
      <c r="N2" s="31">
        <f t="shared" si="0"/>
        <v>37.11668099742046</v>
      </c>
      <c r="O2" s="31">
        <f t="shared" si="0"/>
        <v>30.09458297506449</v>
      </c>
      <c r="P2" s="31">
        <f t="shared" si="0"/>
        <v>33.104041272570932</v>
      </c>
      <c r="Q2" s="31">
        <f t="shared" si="0"/>
        <v>32.100859845227859</v>
      </c>
      <c r="R2" s="31">
        <f t="shared" si="0"/>
        <v>31.097764402407559</v>
      </c>
      <c r="S2" s="31">
        <f t="shared" si="0"/>
        <v>30.09458297506449</v>
      </c>
      <c r="T2" s="31">
        <f t="shared" si="0"/>
        <v>31.798968185726569</v>
      </c>
      <c r="U2" s="31">
        <f t="shared" si="0"/>
        <v>32.884350816852972</v>
      </c>
      <c r="V2" s="31">
        <f t="shared" si="0"/>
        <v>33.37687016337059</v>
      </c>
      <c r="W2" s="31">
        <f t="shared" si="0"/>
        <v>31.38065348237317</v>
      </c>
      <c r="X2" s="31">
        <f t="shared" ref="X2" si="1">SUM(X3,X17,X22,X25,X26,X51,X52,X71,X74,X75,X76)</f>
        <v>32.955546001719689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59.529922613929493</v>
      </c>
      <c r="D26" s="37">
        <f t="shared" si="14"/>
        <v>59.529922613929493</v>
      </c>
      <c r="E26" s="37">
        <f t="shared" si="14"/>
        <v>49.928374892519336</v>
      </c>
      <c r="F26" s="37">
        <f t="shared" si="14"/>
        <v>50.888478073946693</v>
      </c>
      <c r="G26" s="37">
        <f t="shared" si="14"/>
        <v>53.75563198624247</v>
      </c>
      <c r="H26" s="37">
        <f t="shared" si="14"/>
        <v>51.835769561478926</v>
      </c>
      <c r="I26" s="37">
        <f t="shared" si="14"/>
        <v>51.835769561478926</v>
      </c>
      <c r="J26" s="37">
        <f t="shared" si="14"/>
        <v>58.182889079965612</v>
      </c>
      <c r="K26" s="37">
        <f t="shared" si="14"/>
        <v>54.170249355116077</v>
      </c>
      <c r="L26" s="37">
        <f t="shared" si="14"/>
        <v>43.135597592433363</v>
      </c>
      <c r="M26" s="37">
        <f t="shared" si="14"/>
        <v>42.132416165090277</v>
      </c>
      <c r="N26" s="37">
        <f t="shared" si="14"/>
        <v>37.11668099742046</v>
      </c>
      <c r="O26" s="37">
        <f t="shared" si="14"/>
        <v>30.09458297506449</v>
      </c>
      <c r="P26" s="37">
        <f t="shared" si="14"/>
        <v>33.104041272570932</v>
      </c>
      <c r="Q26" s="37">
        <f t="shared" si="14"/>
        <v>32.100859845227859</v>
      </c>
      <c r="R26" s="37">
        <f t="shared" si="14"/>
        <v>31.097764402407559</v>
      </c>
      <c r="S26" s="37">
        <f t="shared" si="14"/>
        <v>30.09458297506449</v>
      </c>
      <c r="T26" s="37">
        <f t="shared" si="14"/>
        <v>31.798968185726569</v>
      </c>
      <c r="U26" s="37">
        <f t="shared" si="14"/>
        <v>32.884350816852972</v>
      </c>
      <c r="V26" s="37">
        <f t="shared" si="14"/>
        <v>33.37687016337059</v>
      </c>
      <c r="W26" s="37">
        <f t="shared" si="14"/>
        <v>31.38065348237317</v>
      </c>
      <c r="X26" s="37">
        <f t="shared" ref="X26" si="15">SUM(X27,X33)</f>
        <v>32.955546001719689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59.529922613929493</v>
      </c>
      <c r="D33" s="29">
        <f t="shared" si="18"/>
        <v>59.529922613929493</v>
      </c>
      <c r="E33" s="29">
        <f t="shared" si="18"/>
        <v>49.928374892519336</v>
      </c>
      <c r="F33" s="29">
        <f t="shared" si="18"/>
        <v>50.888478073946693</v>
      </c>
      <c r="G33" s="29">
        <f t="shared" si="18"/>
        <v>53.75563198624247</v>
      </c>
      <c r="H33" s="29">
        <f t="shared" si="18"/>
        <v>51.835769561478926</v>
      </c>
      <c r="I33" s="29">
        <f t="shared" si="18"/>
        <v>51.835769561478926</v>
      </c>
      <c r="J33" s="29">
        <f t="shared" si="18"/>
        <v>58.182889079965612</v>
      </c>
      <c r="K33" s="29">
        <f t="shared" si="18"/>
        <v>54.170249355116077</v>
      </c>
      <c r="L33" s="29">
        <f t="shared" si="18"/>
        <v>43.135597592433363</v>
      </c>
      <c r="M33" s="29">
        <f t="shared" si="18"/>
        <v>42.132416165090277</v>
      </c>
      <c r="N33" s="29">
        <f t="shared" si="18"/>
        <v>37.11668099742046</v>
      </c>
      <c r="O33" s="29">
        <f t="shared" si="18"/>
        <v>30.09458297506449</v>
      </c>
      <c r="P33" s="29">
        <f t="shared" si="18"/>
        <v>33.104041272570932</v>
      </c>
      <c r="Q33" s="29">
        <f t="shared" si="18"/>
        <v>32.100859845227859</v>
      </c>
      <c r="R33" s="29">
        <f t="shared" si="18"/>
        <v>31.097764402407559</v>
      </c>
      <c r="S33" s="29">
        <f t="shared" si="18"/>
        <v>30.09458297506449</v>
      </c>
      <c r="T33" s="29">
        <f t="shared" si="18"/>
        <v>31.798968185726569</v>
      </c>
      <c r="U33" s="29">
        <f t="shared" si="18"/>
        <v>32.884350816852972</v>
      </c>
      <c r="V33" s="29">
        <f t="shared" si="18"/>
        <v>33.37687016337059</v>
      </c>
      <c r="W33" s="29">
        <f t="shared" si="18"/>
        <v>31.38065348237317</v>
      </c>
      <c r="X33" s="29">
        <f t="shared" ref="X33" si="19">SUM(X34:X50)</f>
        <v>32.955546001719689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59.529922613929493</v>
      </c>
      <c r="D46" s="10">
        <v>59.529922613929493</v>
      </c>
      <c r="E46" s="10">
        <v>49.928374892519336</v>
      </c>
      <c r="F46" s="10">
        <v>50.888478073946693</v>
      </c>
      <c r="G46" s="10">
        <v>53.75563198624247</v>
      </c>
      <c r="H46" s="10">
        <v>51.835769561478926</v>
      </c>
      <c r="I46" s="10">
        <v>51.835769561478926</v>
      </c>
      <c r="J46" s="10">
        <v>58.182889079965612</v>
      </c>
      <c r="K46" s="10">
        <v>54.170249355116077</v>
      </c>
      <c r="L46" s="10">
        <v>43.135597592433363</v>
      </c>
      <c r="M46" s="10">
        <v>42.132416165090277</v>
      </c>
      <c r="N46" s="10">
        <v>37.11668099742046</v>
      </c>
      <c r="O46" s="10">
        <v>30.09458297506449</v>
      </c>
      <c r="P46" s="10">
        <v>33.104041272570932</v>
      </c>
      <c r="Q46" s="10">
        <v>32.100859845227859</v>
      </c>
      <c r="R46" s="10">
        <v>31.097764402407559</v>
      </c>
      <c r="S46" s="10">
        <v>30.09458297506449</v>
      </c>
      <c r="T46" s="10">
        <v>31.798968185726569</v>
      </c>
      <c r="U46" s="10">
        <v>32.884350816852972</v>
      </c>
      <c r="V46" s="10">
        <v>33.37687016337059</v>
      </c>
      <c r="W46" s="10">
        <v>31.38065348237317</v>
      </c>
      <c r="X46" s="10">
        <v>32.955546001719689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180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92.17540842648323</v>
      </c>
      <c r="D2" s="31">
        <f t="shared" si="0"/>
        <v>90.255030094582963</v>
      </c>
      <c r="E2" s="31">
        <f t="shared" si="0"/>
        <v>122.90060189165953</v>
      </c>
      <c r="F2" s="31">
        <f t="shared" si="0"/>
        <v>48.968185726569217</v>
      </c>
      <c r="G2" s="31">
        <f t="shared" si="0"/>
        <v>54.715477214101462</v>
      </c>
      <c r="H2" s="31">
        <f t="shared" si="0"/>
        <v>91.192519346517628</v>
      </c>
      <c r="I2" s="31">
        <f t="shared" si="0"/>
        <v>37.436973344797934</v>
      </c>
      <c r="J2" s="31">
        <f t="shared" si="0"/>
        <v>24.433963886500429</v>
      </c>
      <c r="K2" s="31">
        <f t="shared" si="0"/>
        <v>8.5267411865864133</v>
      </c>
      <c r="L2" s="31">
        <f t="shared" si="0"/>
        <v>8.5267411865864133</v>
      </c>
      <c r="M2" s="31">
        <f t="shared" si="0"/>
        <v>5.6607050730868442</v>
      </c>
      <c r="N2" s="31">
        <f t="shared" si="0"/>
        <v>4.8007738607050721</v>
      </c>
      <c r="O2" s="31">
        <f t="shared" si="0"/>
        <v>4.9142734307824592</v>
      </c>
      <c r="P2" s="31">
        <f t="shared" si="0"/>
        <v>3.0094582975064492</v>
      </c>
      <c r="Q2" s="31">
        <f t="shared" si="0"/>
        <v>3.0476354256233869</v>
      </c>
      <c r="R2" s="31">
        <f t="shared" si="0"/>
        <v>2.00627687016337</v>
      </c>
      <c r="S2" s="31">
        <f t="shared" si="0"/>
        <v>3.0476354256233869</v>
      </c>
      <c r="T2" s="31">
        <f t="shared" si="0"/>
        <v>2.8232158211521923</v>
      </c>
      <c r="U2" s="31">
        <f t="shared" si="0"/>
        <v>6.3381771281169392</v>
      </c>
      <c r="V2" s="31">
        <f t="shared" si="0"/>
        <v>7.3741186586414447</v>
      </c>
      <c r="W2" s="31">
        <f t="shared" si="0"/>
        <v>1.0769561478933789</v>
      </c>
      <c r="X2" s="31">
        <f t="shared" ref="X2" si="1">SUM(X3,X17,X22,X25,X26,X51,X52,X71,X74,X75,X76)</f>
        <v>0.76466036113499569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92.17540842648323</v>
      </c>
      <c r="D26" s="37">
        <f t="shared" si="14"/>
        <v>90.255030094582963</v>
      </c>
      <c r="E26" s="37">
        <f t="shared" si="14"/>
        <v>122.90060189165953</v>
      </c>
      <c r="F26" s="37">
        <f t="shared" si="14"/>
        <v>48.968185726569217</v>
      </c>
      <c r="G26" s="37">
        <f t="shared" si="14"/>
        <v>54.715477214101462</v>
      </c>
      <c r="H26" s="37">
        <f t="shared" si="14"/>
        <v>91.192519346517628</v>
      </c>
      <c r="I26" s="37">
        <f t="shared" si="14"/>
        <v>37.436973344797934</v>
      </c>
      <c r="J26" s="37">
        <f t="shared" si="14"/>
        <v>24.433963886500429</v>
      </c>
      <c r="K26" s="37">
        <f t="shared" si="14"/>
        <v>8.5267411865864133</v>
      </c>
      <c r="L26" s="37">
        <f t="shared" si="14"/>
        <v>8.5267411865864133</v>
      </c>
      <c r="M26" s="37">
        <f t="shared" si="14"/>
        <v>5.6607050730868442</v>
      </c>
      <c r="N26" s="37">
        <f t="shared" si="14"/>
        <v>4.8007738607050721</v>
      </c>
      <c r="O26" s="37">
        <f t="shared" si="14"/>
        <v>4.9142734307824592</v>
      </c>
      <c r="P26" s="37">
        <f t="shared" si="14"/>
        <v>3.0094582975064492</v>
      </c>
      <c r="Q26" s="37">
        <f t="shared" si="14"/>
        <v>3.0476354256233869</v>
      </c>
      <c r="R26" s="37">
        <f t="shared" si="14"/>
        <v>2.00627687016337</v>
      </c>
      <c r="S26" s="37">
        <f t="shared" si="14"/>
        <v>3.0476354256233869</v>
      </c>
      <c r="T26" s="37">
        <f t="shared" si="14"/>
        <v>2.8232158211521923</v>
      </c>
      <c r="U26" s="37">
        <f t="shared" si="14"/>
        <v>6.3381771281169392</v>
      </c>
      <c r="V26" s="37">
        <f t="shared" si="14"/>
        <v>7.3741186586414447</v>
      </c>
      <c r="W26" s="37">
        <f t="shared" si="14"/>
        <v>1.0769561478933789</v>
      </c>
      <c r="X26" s="37">
        <f t="shared" ref="X26" si="15">SUM(X27,X33)</f>
        <v>0.76466036113499569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92.17540842648323</v>
      </c>
      <c r="D33" s="29">
        <f t="shared" si="18"/>
        <v>90.255030094582963</v>
      </c>
      <c r="E33" s="29">
        <f t="shared" si="18"/>
        <v>122.90060189165953</v>
      </c>
      <c r="F33" s="29">
        <f t="shared" si="18"/>
        <v>48.968185726569217</v>
      </c>
      <c r="G33" s="29">
        <f t="shared" si="18"/>
        <v>54.715477214101462</v>
      </c>
      <c r="H33" s="29">
        <f t="shared" si="18"/>
        <v>91.192519346517628</v>
      </c>
      <c r="I33" s="29">
        <f t="shared" si="18"/>
        <v>37.436973344797934</v>
      </c>
      <c r="J33" s="29">
        <f t="shared" si="18"/>
        <v>24.433963886500429</v>
      </c>
      <c r="K33" s="29">
        <f t="shared" si="18"/>
        <v>8.5267411865864133</v>
      </c>
      <c r="L33" s="29">
        <f t="shared" si="18"/>
        <v>8.5267411865864133</v>
      </c>
      <c r="M33" s="29">
        <f t="shared" si="18"/>
        <v>5.6607050730868442</v>
      </c>
      <c r="N33" s="29">
        <f t="shared" si="18"/>
        <v>4.8007738607050721</v>
      </c>
      <c r="O33" s="29">
        <f t="shared" si="18"/>
        <v>4.9142734307824592</v>
      </c>
      <c r="P33" s="29">
        <f t="shared" si="18"/>
        <v>3.0094582975064492</v>
      </c>
      <c r="Q33" s="29">
        <f t="shared" si="18"/>
        <v>3.0476354256233869</v>
      </c>
      <c r="R33" s="29">
        <f t="shared" si="18"/>
        <v>2.00627687016337</v>
      </c>
      <c r="S33" s="29">
        <f t="shared" si="18"/>
        <v>3.0476354256233869</v>
      </c>
      <c r="T33" s="29">
        <f t="shared" si="18"/>
        <v>2.8232158211521923</v>
      </c>
      <c r="U33" s="29">
        <f t="shared" si="18"/>
        <v>6.3381771281169392</v>
      </c>
      <c r="V33" s="29">
        <f t="shared" si="18"/>
        <v>7.3741186586414447</v>
      </c>
      <c r="W33" s="29">
        <f t="shared" si="18"/>
        <v>1.0769561478933789</v>
      </c>
      <c r="X33" s="29">
        <f t="shared" ref="X33" si="19">SUM(X34:X50)</f>
        <v>0.76466036113499569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4.8007738607050729</v>
      </c>
      <c r="D45" s="10">
        <v>1.920292347377472</v>
      </c>
      <c r="E45" s="10">
        <v>2.8804815133276009</v>
      </c>
      <c r="F45" s="10">
        <v>0</v>
      </c>
      <c r="G45" s="10">
        <v>0</v>
      </c>
      <c r="H45" s="10">
        <v>1.9198624247635421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1.0413585554600171</v>
      </c>
      <c r="R45" s="10">
        <v>0</v>
      </c>
      <c r="S45" s="10">
        <v>1.0413585554600171</v>
      </c>
      <c r="T45" s="10">
        <v>8.3404987102321578E-3</v>
      </c>
      <c r="U45" s="10">
        <v>2.988736027515047</v>
      </c>
      <c r="V45" s="10">
        <v>3.6957867583834911</v>
      </c>
      <c r="W45" s="10">
        <v>0</v>
      </c>
      <c r="X45" s="10">
        <v>6.2768701633705926E-3</v>
      </c>
    </row>
    <row r="46" spans="1:24" ht="11.25" customHeight="1" x14ac:dyDescent="0.2">
      <c r="A46" s="41" t="s">
        <v>79</v>
      </c>
      <c r="B46" s="9" t="s">
        <v>80</v>
      </c>
      <c r="C46" s="10">
        <v>16.32269991401548</v>
      </c>
      <c r="D46" s="10">
        <v>11.5219260533104</v>
      </c>
      <c r="E46" s="10">
        <v>15.362596732588131</v>
      </c>
      <c r="F46" s="10">
        <v>16.32269991401548</v>
      </c>
      <c r="G46" s="10">
        <v>14.398796216680999</v>
      </c>
      <c r="H46" s="10">
        <v>15.358727429062769</v>
      </c>
      <c r="I46" s="10">
        <v>8.6392949269131538</v>
      </c>
      <c r="J46" s="10">
        <v>3.0094582975064492</v>
      </c>
      <c r="K46" s="10">
        <v>2.00627687016337</v>
      </c>
      <c r="L46" s="10">
        <v>2.00627687016337</v>
      </c>
      <c r="M46" s="10">
        <v>1.0031814273430779</v>
      </c>
      <c r="N46" s="10">
        <v>2.00627687016337</v>
      </c>
      <c r="O46" s="10">
        <v>2.00627687016337</v>
      </c>
      <c r="P46" s="10">
        <v>3.0094582975064492</v>
      </c>
      <c r="Q46" s="10">
        <v>2.00627687016337</v>
      </c>
      <c r="R46" s="10">
        <v>2.00627687016337</v>
      </c>
      <c r="S46" s="10">
        <v>2.00627687016337</v>
      </c>
      <c r="T46" s="10">
        <v>2.81487532244196</v>
      </c>
      <c r="U46" s="10">
        <v>3.348495270851247</v>
      </c>
      <c r="V46" s="10">
        <v>3.6735167669819431</v>
      </c>
      <c r="W46" s="10">
        <v>1.0683576956147891</v>
      </c>
      <c r="X46" s="10">
        <v>0.75838349097162505</v>
      </c>
    </row>
    <row r="47" spans="1:24" ht="11.25" customHeight="1" x14ac:dyDescent="0.2">
      <c r="A47" s="41" t="s">
        <v>81</v>
      </c>
      <c r="B47" s="9" t="s">
        <v>82</v>
      </c>
      <c r="C47" s="10">
        <v>70.091745485812552</v>
      </c>
      <c r="D47" s="10">
        <v>76.812811693895085</v>
      </c>
      <c r="E47" s="10">
        <v>104.65752364574379</v>
      </c>
      <c r="F47" s="10">
        <v>32.645485812553737</v>
      </c>
      <c r="G47" s="10">
        <v>40.316680997420463</v>
      </c>
      <c r="H47" s="10">
        <v>73.91392949269131</v>
      </c>
      <c r="I47" s="10">
        <v>28.797678417884779</v>
      </c>
      <c r="J47" s="10">
        <v>21.424505588993981</v>
      </c>
      <c r="K47" s="10">
        <v>6.5204643164230429</v>
      </c>
      <c r="L47" s="10">
        <v>6.5204643164230429</v>
      </c>
      <c r="M47" s="10">
        <v>4.6575236457437663</v>
      </c>
      <c r="N47" s="10">
        <v>2.7944969905417021</v>
      </c>
      <c r="O47" s="10">
        <v>1.863026655202064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0.96018916595012893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9.4582975064488384E-4</v>
      </c>
      <c r="V49" s="10">
        <v>4.815133276010318E-3</v>
      </c>
      <c r="W49" s="10">
        <v>8.5984522785898538E-3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1.0449699054170249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181</v>
      </c>
      <c r="B1" s="4" t="s">
        <v>254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17213.651504729147</v>
      </c>
      <c r="D2" s="31">
        <f t="shared" si="0"/>
        <v>17539.842562338777</v>
      </c>
      <c r="E2" s="31">
        <f t="shared" si="0"/>
        <v>18050.62648323302</v>
      </c>
      <c r="F2" s="31">
        <f t="shared" si="0"/>
        <v>17959.434995700769</v>
      </c>
      <c r="G2" s="31">
        <f t="shared" si="0"/>
        <v>18207.969905417023</v>
      </c>
      <c r="H2" s="31">
        <f t="shared" si="0"/>
        <v>18257.280653482372</v>
      </c>
      <c r="I2" s="31">
        <f t="shared" si="0"/>
        <v>17944.962510748068</v>
      </c>
      <c r="J2" s="31">
        <f t="shared" si="0"/>
        <v>18115.529320722268</v>
      </c>
      <c r="K2" s="31">
        <f t="shared" si="0"/>
        <v>17571.642476354253</v>
      </c>
      <c r="L2" s="31">
        <f t="shared" si="0"/>
        <v>17418.414015477214</v>
      </c>
      <c r="M2" s="31">
        <f t="shared" si="0"/>
        <v>17269.567067927772</v>
      </c>
      <c r="N2" s="31">
        <f t="shared" si="0"/>
        <v>16441.25391229579</v>
      </c>
      <c r="O2" s="31">
        <f t="shared" si="0"/>
        <v>15111.588478073947</v>
      </c>
      <c r="P2" s="31">
        <f t="shared" si="0"/>
        <v>14908.317712811695</v>
      </c>
      <c r="Q2" s="31">
        <f t="shared" si="0"/>
        <v>15386.388134135856</v>
      </c>
      <c r="R2" s="31">
        <f t="shared" si="0"/>
        <v>15550.875150472912</v>
      </c>
      <c r="S2" s="31">
        <f t="shared" si="0"/>
        <v>15640.739466895959</v>
      </c>
      <c r="T2" s="31">
        <f t="shared" si="0"/>
        <v>15900.697850386932</v>
      </c>
      <c r="U2" s="31">
        <f t="shared" si="0"/>
        <v>16152.622441960444</v>
      </c>
      <c r="V2" s="31">
        <f t="shared" si="0"/>
        <v>16354.725279449693</v>
      </c>
      <c r="W2" s="31">
        <f t="shared" si="0"/>
        <v>15156.570679277729</v>
      </c>
      <c r="X2" s="31">
        <f t="shared" ref="X2" si="1">SUM(X3,X17,X22,X25,X26,X51,X52,X71,X74,X75,X76)</f>
        <v>15772.047463456576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388.76973344797926</v>
      </c>
      <c r="D3" s="34">
        <f t="shared" si="2"/>
        <v>185.07274290627683</v>
      </c>
      <c r="E3" s="34">
        <f t="shared" si="2"/>
        <v>176.90713671539126</v>
      </c>
      <c r="F3" s="34">
        <f t="shared" si="2"/>
        <v>137.824935511608</v>
      </c>
      <c r="G3" s="34">
        <f t="shared" si="2"/>
        <v>86.500171969045553</v>
      </c>
      <c r="H3" s="34">
        <f t="shared" si="2"/>
        <v>16.752364574376617</v>
      </c>
      <c r="I3" s="34">
        <f t="shared" si="2"/>
        <v>26.877901977644026</v>
      </c>
      <c r="J3" s="34">
        <f t="shared" si="2"/>
        <v>167.54840928632845</v>
      </c>
      <c r="K3" s="34">
        <f t="shared" si="2"/>
        <v>71.046001719690452</v>
      </c>
      <c r="L3" s="34">
        <f t="shared" si="2"/>
        <v>22.628890799656059</v>
      </c>
      <c r="M3" s="34">
        <f t="shared" si="2"/>
        <v>50.151504729148755</v>
      </c>
      <c r="N3" s="34">
        <f t="shared" si="2"/>
        <v>20.225967325881342</v>
      </c>
      <c r="O3" s="34">
        <f t="shared" si="2"/>
        <v>20.007824591573517</v>
      </c>
      <c r="P3" s="34">
        <f t="shared" si="2"/>
        <v>18.468529664660359</v>
      </c>
      <c r="Q3" s="34">
        <f t="shared" si="2"/>
        <v>13.904557179707652</v>
      </c>
      <c r="R3" s="34">
        <f t="shared" si="2"/>
        <v>12.967927773000861</v>
      </c>
      <c r="S3" s="34">
        <f t="shared" si="2"/>
        <v>12.715563198624247</v>
      </c>
      <c r="T3" s="34">
        <f t="shared" si="2"/>
        <v>10.999742046431642</v>
      </c>
      <c r="U3" s="34">
        <f t="shared" si="2"/>
        <v>10.150128976784178</v>
      </c>
      <c r="V3" s="34">
        <f t="shared" si="2"/>
        <v>10.797678417884779</v>
      </c>
      <c r="W3" s="34">
        <f t="shared" si="2"/>
        <v>9.6945829750644883</v>
      </c>
      <c r="X3" s="34">
        <f t="shared" ref="X3" si="3">SUM(X4,X8,X11)</f>
        <v>9.9797936371453133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290.30980223559749</v>
      </c>
      <c r="D4" s="29">
        <f t="shared" si="4"/>
        <v>158.95064488392086</v>
      </c>
      <c r="E4" s="29">
        <f t="shared" si="4"/>
        <v>162.84144453998283</v>
      </c>
      <c r="F4" s="29">
        <f t="shared" si="4"/>
        <v>131.12699914015485</v>
      </c>
      <c r="G4" s="29">
        <f t="shared" si="4"/>
        <v>81.141788478073934</v>
      </c>
      <c r="H4" s="29">
        <f t="shared" si="4"/>
        <v>13.403353396388656</v>
      </c>
      <c r="I4" s="29">
        <f t="shared" si="4"/>
        <v>24.198710232158213</v>
      </c>
      <c r="J4" s="29">
        <f t="shared" si="4"/>
        <v>164.86852966466034</v>
      </c>
      <c r="K4" s="29">
        <f t="shared" si="4"/>
        <v>68.213929492691307</v>
      </c>
      <c r="L4" s="29">
        <f t="shared" si="4"/>
        <v>20.534479793637143</v>
      </c>
      <c r="M4" s="29">
        <f t="shared" si="4"/>
        <v>48.04505588993981</v>
      </c>
      <c r="N4" s="29">
        <f t="shared" si="4"/>
        <v>18.108082545141876</v>
      </c>
      <c r="O4" s="29">
        <f t="shared" si="4"/>
        <v>19.301633705932932</v>
      </c>
      <c r="P4" s="29">
        <f t="shared" si="4"/>
        <v>17.762338779019775</v>
      </c>
      <c r="Q4" s="29">
        <f t="shared" si="4"/>
        <v>7.793379191745486</v>
      </c>
      <c r="R4" s="29">
        <f t="shared" si="4"/>
        <v>7.3236457437661224</v>
      </c>
      <c r="S4" s="29">
        <f t="shared" si="4"/>
        <v>3.994668959587274</v>
      </c>
      <c r="T4" s="29">
        <f t="shared" si="4"/>
        <v>2.3336199484092854</v>
      </c>
      <c r="U4" s="29">
        <f t="shared" si="4"/>
        <v>3.212295786758383</v>
      </c>
      <c r="V4" s="29">
        <f t="shared" si="4"/>
        <v>3.4069647463456576</v>
      </c>
      <c r="W4" s="29">
        <f t="shared" si="4"/>
        <v>3.8728288907996555</v>
      </c>
      <c r="X4" s="29">
        <f t="shared" ref="X4" si="5">SUM(X5:X7)</f>
        <v>2.2549441100601886</v>
      </c>
    </row>
    <row r="5" spans="1:24" ht="11.25" customHeight="1" x14ac:dyDescent="0.2">
      <c r="A5" s="41" t="s">
        <v>5</v>
      </c>
      <c r="B5" s="9" t="s">
        <v>6</v>
      </c>
      <c r="C5" s="10">
        <f>FC_IND_E!C5+FC_TRA_E!C5+FC_OTH_E!C5</f>
        <v>0</v>
      </c>
      <c r="D5" s="10">
        <f>FC_IND_E!D5+FC_TRA_E!D5+FC_OTH_E!D5</f>
        <v>0</v>
      </c>
      <c r="E5" s="10">
        <f>FC_IND_E!E5+FC_TRA_E!E5+FC_OTH_E!E5</f>
        <v>0</v>
      </c>
      <c r="F5" s="10">
        <f>FC_IND_E!F5+FC_TRA_E!F5+FC_OTH_E!F5</f>
        <v>0</v>
      </c>
      <c r="G5" s="10">
        <f>FC_IND_E!G5+FC_TRA_E!G5+FC_OTH_E!G5</f>
        <v>9.0982803095442808</v>
      </c>
      <c r="H5" s="10">
        <f>FC_IND_E!H5+FC_TRA_E!H5+FC_OTH_E!H5</f>
        <v>12.182287188306111</v>
      </c>
      <c r="I5" s="10">
        <f>FC_IND_E!I5+FC_TRA_E!I5+FC_OTH_E!I5</f>
        <v>16.753310404127259</v>
      </c>
      <c r="J5" s="10">
        <f>FC_IND_E!J5+FC_TRA_E!J5+FC_OTH_E!J5</f>
        <v>19.154600171969047</v>
      </c>
      <c r="K5" s="10">
        <f>FC_IND_E!K5+FC_TRA_E!K5+FC_OTH_E!K5</f>
        <v>18.866466036113493</v>
      </c>
      <c r="L5" s="10">
        <f>FC_IND_E!L5+FC_TRA_E!L5+FC_OTH_E!L5</f>
        <v>14.366036113499568</v>
      </c>
      <c r="M5" s="10">
        <f>FC_IND_E!M5+FC_TRA_E!M5+FC_OTH_E!M5</f>
        <v>14.32355975924334</v>
      </c>
      <c r="N5" s="10">
        <f>FC_IND_E!N5+FC_TRA_E!N5+FC_OTH_E!N5</f>
        <v>14.499312123817715</v>
      </c>
      <c r="O5" s="10">
        <f>FC_IND_E!O5+FC_TRA_E!O5+FC_OTH_E!O5</f>
        <v>17.497248495270853</v>
      </c>
      <c r="P5" s="10">
        <f>FC_IND_E!P5+FC_TRA_E!P5+FC_OTH_E!P5</f>
        <v>17.762338779019775</v>
      </c>
      <c r="Q5" s="10">
        <f>FC_IND_E!Q5+FC_TRA_E!Q5+FC_OTH_E!Q5</f>
        <v>7.793379191745486</v>
      </c>
      <c r="R5" s="10">
        <f>FC_IND_E!R5+FC_TRA_E!R5+FC_OTH_E!R5</f>
        <v>7.3236457437661224</v>
      </c>
      <c r="S5" s="10">
        <f>FC_IND_E!S5+FC_TRA_E!S5+FC_OTH_E!S5</f>
        <v>3.994668959587274</v>
      </c>
      <c r="T5" s="10">
        <f>FC_IND_E!T5+FC_TRA_E!T5+FC_OTH_E!T5</f>
        <v>2.1354256233877895</v>
      </c>
      <c r="U5" s="10">
        <f>FC_IND_E!U5+FC_TRA_E!U5+FC_OTH_E!U5</f>
        <v>3.0779879621668096</v>
      </c>
      <c r="V5" s="10">
        <f>FC_IND_E!V5+FC_TRA_E!V5+FC_OTH_E!V5</f>
        <v>3.2349097162510745</v>
      </c>
      <c r="W5" s="10">
        <f>FC_IND_E!W5+FC_TRA_E!W5+FC_OTH_E!W5</f>
        <v>3.7220120378331893</v>
      </c>
      <c r="X5" s="10">
        <f>FC_IND_E!X5+FC_TRA_E!X5+FC_OTH_E!X5</f>
        <v>2.1129836629406702</v>
      </c>
    </row>
    <row r="6" spans="1:24" ht="11.25" customHeight="1" x14ac:dyDescent="0.2">
      <c r="A6" s="41" t="s">
        <v>7</v>
      </c>
      <c r="B6" s="9" t="s">
        <v>8</v>
      </c>
      <c r="C6" s="10">
        <f>FC_IND_E!C6+FC_TRA_E!C6+FC_OTH_E!C6</f>
        <v>0</v>
      </c>
      <c r="D6" s="10">
        <f>FC_IND_E!D6+FC_TRA_E!D6+FC_OTH_E!D6</f>
        <v>0</v>
      </c>
      <c r="E6" s="10">
        <f>FC_IND_E!E6+FC_TRA_E!E6+FC_OTH_E!E6</f>
        <v>0</v>
      </c>
      <c r="F6" s="10">
        <f>FC_IND_E!F6+FC_TRA_E!F6+FC_OTH_E!F6</f>
        <v>0</v>
      </c>
      <c r="G6" s="10">
        <f>FC_IND_E!G6+FC_TRA_E!G6+FC_OTH_E!G6</f>
        <v>0</v>
      </c>
      <c r="H6" s="10">
        <f>FC_IND_E!H6+FC_TRA_E!H6+FC_OTH_E!H6</f>
        <v>0</v>
      </c>
      <c r="I6" s="10">
        <f>FC_IND_E!I6+FC_TRA_E!I6+FC_OTH_E!I6</f>
        <v>0</v>
      </c>
      <c r="J6" s="10">
        <f>FC_IND_E!J6+FC_TRA_E!J6+FC_OTH_E!J6</f>
        <v>0</v>
      </c>
      <c r="K6" s="10">
        <f>FC_IND_E!K6+FC_TRA_E!K6+FC_OTH_E!K6</f>
        <v>0</v>
      </c>
      <c r="L6" s="10">
        <f>FC_IND_E!L6+FC_TRA_E!L6+FC_OTH_E!L6</f>
        <v>0</v>
      </c>
      <c r="M6" s="10">
        <f>FC_IND_E!M6+FC_TRA_E!M6+FC_OTH_E!M6</f>
        <v>0</v>
      </c>
      <c r="N6" s="10">
        <f>FC_IND_E!N6+FC_TRA_E!N6+FC_OTH_E!N6</f>
        <v>0</v>
      </c>
      <c r="O6" s="10">
        <f>FC_IND_E!O6+FC_TRA_E!O6+FC_OTH_E!O6</f>
        <v>0</v>
      </c>
      <c r="P6" s="10">
        <f>FC_IND_E!P6+FC_TRA_E!P6+FC_OTH_E!P6</f>
        <v>0</v>
      </c>
      <c r="Q6" s="10">
        <f>FC_IND_E!Q6+FC_TRA_E!Q6+FC_OTH_E!Q6</f>
        <v>0</v>
      </c>
      <c r="R6" s="10">
        <f>FC_IND_E!R6+FC_TRA_E!R6+FC_OTH_E!R6</f>
        <v>0</v>
      </c>
      <c r="S6" s="10">
        <f>FC_IND_E!S6+FC_TRA_E!S6+FC_OTH_E!S6</f>
        <v>0</v>
      </c>
      <c r="T6" s="10">
        <f>FC_IND_E!T6+FC_TRA_E!T6+FC_OTH_E!T6</f>
        <v>0</v>
      </c>
      <c r="U6" s="10">
        <f>FC_IND_E!U6+FC_TRA_E!U6+FC_OTH_E!U6</f>
        <v>0</v>
      </c>
      <c r="V6" s="10">
        <f>FC_IND_E!V6+FC_TRA_E!V6+FC_OTH_E!V6</f>
        <v>0</v>
      </c>
      <c r="W6" s="10">
        <f>FC_IND_E!W6+FC_TRA_E!W6+FC_OTH_E!W6</f>
        <v>0</v>
      </c>
      <c r="X6" s="10">
        <f>FC_IND_E!X6+FC_TRA_E!X6+FC_OTH_E!X6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FC_IND_E!C7+FC_TRA_E!C7+FC_OTH_E!C7</f>
        <v>290.30980223559749</v>
      </c>
      <c r="D7" s="10">
        <f>FC_IND_E!D7+FC_TRA_E!D7+FC_OTH_E!D7</f>
        <v>158.95064488392086</v>
      </c>
      <c r="E7" s="10">
        <f>FC_IND_E!E7+FC_TRA_E!E7+FC_OTH_E!E7</f>
        <v>162.84144453998283</v>
      </c>
      <c r="F7" s="10">
        <f>FC_IND_E!F7+FC_TRA_E!F7+FC_OTH_E!F7</f>
        <v>131.12699914015485</v>
      </c>
      <c r="G7" s="10">
        <f>FC_IND_E!G7+FC_TRA_E!G7+FC_OTH_E!G7</f>
        <v>72.043508168529655</v>
      </c>
      <c r="H7" s="10">
        <f>FC_IND_E!H7+FC_TRA_E!H7+FC_OTH_E!H7</f>
        <v>1.221066208082545</v>
      </c>
      <c r="I7" s="10">
        <f>FC_IND_E!I7+FC_TRA_E!I7+FC_OTH_E!I7</f>
        <v>7.4453998280309541</v>
      </c>
      <c r="J7" s="10">
        <f>FC_IND_E!J7+FC_TRA_E!J7+FC_OTH_E!J7</f>
        <v>145.71392949269131</v>
      </c>
      <c r="K7" s="10">
        <f>FC_IND_E!K7+FC_TRA_E!K7+FC_OTH_E!K7</f>
        <v>49.347463456577813</v>
      </c>
      <c r="L7" s="10">
        <f>FC_IND_E!L7+FC_TRA_E!L7+FC_OTH_E!L7</f>
        <v>6.1684436801375746</v>
      </c>
      <c r="M7" s="10">
        <f>FC_IND_E!M7+FC_TRA_E!M7+FC_OTH_E!M7</f>
        <v>33.721496130696472</v>
      </c>
      <c r="N7" s="10">
        <f>FC_IND_E!N7+FC_TRA_E!N7+FC_OTH_E!N7</f>
        <v>3.6087704213241607</v>
      </c>
      <c r="O7" s="10">
        <f>FC_IND_E!O7+FC_TRA_E!O7+FC_OTH_E!O7</f>
        <v>1.804385210662081</v>
      </c>
      <c r="P7" s="10">
        <f>FC_IND_E!P7+FC_TRA_E!P7+FC_OTH_E!P7</f>
        <v>0</v>
      </c>
      <c r="Q7" s="10">
        <f>FC_IND_E!Q7+FC_TRA_E!Q7+FC_OTH_E!Q7</f>
        <v>0</v>
      </c>
      <c r="R7" s="10">
        <f>FC_IND_E!R7+FC_TRA_E!R7+FC_OTH_E!R7</f>
        <v>0</v>
      </c>
      <c r="S7" s="10">
        <f>FC_IND_E!S7+FC_TRA_E!S7+FC_OTH_E!S7</f>
        <v>0</v>
      </c>
      <c r="T7" s="10">
        <f>FC_IND_E!T7+FC_TRA_E!T7+FC_OTH_E!T7</f>
        <v>0.19819432502149609</v>
      </c>
      <c r="U7" s="10">
        <f>FC_IND_E!U7+FC_TRA_E!U7+FC_OTH_E!U7</f>
        <v>0.1343078245915735</v>
      </c>
      <c r="V7" s="10">
        <f>FC_IND_E!V7+FC_TRA_E!V7+FC_OTH_E!V7</f>
        <v>0.17205503009458295</v>
      </c>
      <c r="W7" s="10">
        <f>FC_IND_E!W7+FC_TRA_E!W7+FC_OTH_E!W7</f>
        <v>0.15081685296646599</v>
      </c>
      <c r="X7" s="10">
        <f>FC_IND_E!X7+FC_TRA_E!X7+FC_OTH_E!X7</f>
        <v>0.14196044711951844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FC_IND_E!C9+FC_TRA_E!C9+FC_OTH_E!C9</f>
        <v>0</v>
      </c>
      <c r="D9" s="10">
        <f>FC_IND_E!D9+FC_TRA_E!D9+FC_OTH_E!D9</f>
        <v>0</v>
      </c>
      <c r="E9" s="10">
        <f>FC_IND_E!E9+FC_TRA_E!E9+FC_OTH_E!E9</f>
        <v>0</v>
      </c>
      <c r="F9" s="10">
        <f>FC_IND_E!F9+FC_TRA_E!F9+FC_OTH_E!F9</f>
        <v>0</v>
      </c>
      <c r="G9" s="10">
        <f>FC_IND_E!G9+FC_TRA_E!G9+FC_OTH_E!G9</f>
        <v>0</v>
      </c>
      <c r="H9" s="10">
        <f>FC_IND_E!H9+FC_TRA_E!H9+FC_OTH_E!H9</f>
        <v>0</v>
      </c>
      <c r="I9" s="10">
        <f>FC_IND_E!I9+FC_TRA_E!I9+FC_OTH_E!I9</f>
        <v>0</v>
      </c>
      <c r="J9" s="10">
        <f>FC_IND_E!J9+FC_TRA_E!J9+FC_OTH_E!J9</f>
        <v>0</v>
      </c>
      <c r="K9" s="10">
        <f>FC_IND_E!K9+FC_TRA_E!K9+FC_OTH_E!K9</f>
        <v>0</v>
      </c>
      <c r="L9" s="10">
        <f>FC_IND_E!L9+FC_TRA_E!L9+FC_OTH_E!L9</f>
        <v>0</v>
      </c>
      <c r="M9" s="10">
        <f>FC_IND_E!M9+FC_TRA_E!M9+FC_OTH_E!M9</f>
        <v>0</v>
      </c>
      <c r="N9" s="10">
        <f>FC_IND_E!N9+FC_TRA_E!N9+FC_OTH_E!N9</f>
        <v>0</v>
      </c>
      <c r="O9" s="10">
        <f>FC_IND_E!O9+FC_TRA_E!O9+FC_OTH_E!O9</f>
        <v>0</v>
      </c>
      <c r="P9" s="10">
        <f>FC_IND_E!P9+FC_TRA_E!P9+FC_OTH_E!P9</f>
        <v>0</v>
      </c>
      <c r="Q9" s="10">
        <f>FC_IND_E!Q9+FC_TRA_E!Q9+FC_OTH_E!Q9</f>
        <v>0</v>
      </c>
      <c r="R9" s="10">
        <f>FC_IND_E!R9+FC_TRA_E!R9+FC_OTH_E!R9</f>
        <v>0</v>
      </c>
      <c r="S9" s="10">
        <f>FC_IND_E!S9+FC_TRA_E!S9+FC_OTH_E!S9</f>
        <v>0</v>
      </c>
      <c r="T9" s="10">
        <f>FC_IND_E!T9+FC_TRA_E!T9+FC_OTH_E!T9</f>
        <v>0</v>
      </c>
      <c r="U9" s="10">
        <f>FC_IND_E!U9+FC_TRA_E!U9+FC_OTH_E!U9</f>
        <v>0</v>
      </c>
      <c r="V9" s="10">
        <f>FC_IND_E!V9+FC_TRA_E!V9+FC_OTH_E!V9</f>
        <v>0</v>
      </c>
      <c r="W9" s="10">
        <f>FC_IND_E!W9+FC_TRA_E!W9+FC_OTH_E!W9</f>
        <v>0</v>
      </c>
      <c r="X9" s="10">
        <f>FC_IND_E!X9+FC_TRA_E!X9+FC_OTH_E!X9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FC_IND_E!C10+FC_TRA_E!C10+FC_OTH_E!C10</f>
        <v>0</v>
      </c>
      <c r="D10" s="10">
        <f>FC_IND_E!D10+FC_TRA_E!D10+FC_OTH_E!D10</f>
        <v>0</v>
      </c>
      <c r="E10" s="10">
        <f>FC_IND_E!E10+FC_TRA_E!E10+FC_OTH_E!E10</f>
        <v>0</v>
      </c>
      <c r="F10" s="10">
        <f>FC_IND_E!F10+FC_TRA_E!F10+FC_OTH_E!F10</f>
        <v>0</v>
      </c>
      <c r="G10" s="10">
        <f>FC_IND_E!G10+FC_TRA_E!G10+FC_OTH_E!G10</f>
        <v>0</v>
      </c>
      <c r="H10" s="10">
        <f>FC_IND_E!H10+FC_TRA_E!H10+FC_OTH_E!H10</f>
        <v>0</v>
      </c>
      <c r="I10" s="10">
        <f>FC_IND_E!I10+FC_TRA_E!I10+FC_OTH_E!I10</f>
        <v>0</v>
      </c>
      <c r="J10" s="10">
        <f>FC_IND_E!J10+FC_TRA_E!J10+FC_OTH_E!J10</f>
        <v>0</v>
      </c>
      <c r="K10" s="10">
        <f>FC_IND_E!K10+FC_TRA_E!K10+FC_OTH_E!K10</f>
        <v>0</v>
      </c>
      <c r="L10" s="10">
        <f>FC_IND_E!L10+FC_TRA_E!L10+FC_OTH_E!L10</f>
        <v>0</v>
      </c>
      <c r="M10" s="10">
        <f>FC_IND_E!M10+FC_TRA_E!M10+FC_OTH_E!M10</f>
        <v>0</v>
      </c>
      <c r="N10" s="10">
        <f>FC_IND_E!N10+FC_TRA_E!N10+FC_OTH_E!N10</f>
        <v>0</v>
      </c>
      <c r="O10" s="10">
        <f>FC_IND_E!O10+FC_TRA_E!O10+FC_OTH_E!O10</f>
        <v>0</v>
      </c>
      <c r="P10" s="10">
        <f>FC_IND_E!P10+FC_TRA_E!P10+FC_OTH_E!P10</f>
        <v>0</v>
      </c>
      <c r="Q10" s="10">
        <f>FC_IND_E!Q10+FC_TRA_E!Q10+FC_OTH_E!Q10</f>
        <v>0</v>
      </c>
      <c r="R10" s="10">
        <f>FC_IND_E!R10+FC_TRA_E!R10+FC_OTH_E!R10</f>
        <v>0</v>
      </c>
      <c r="S10" s="10">
        <f>FC_IND_E!S10+FC_TRA_E!S10+FC_OTH_E!S10</f>
        <v>0</v>
      </c>
      <c r="T10" s="10">
        <f>FC_IND_E!T10+FC_TRA_E!T10+FC_OTH_E!T10</f>
        <v>0</v>
      </c>
      <c r="U10" s="10">
        <f>FC_IND_E!U10+FC_TRA_E!U10+FC_OTH_E!U10</f>
        <v>0</v>
      </c>
      <c r="V10" s="10">
        <f>FC_IND_E!V10+FC_TRA_E!V10+FC_OTH_E!V10</f>
        <v>0</v>
      </c>
      <c r="W10" s="10">
        <f>FC_IND_E!W10+FC_TRA_E!W10+FC_OTH_E!W10</f>
        <v>0</v>
      </c>
      <c r="X10" s="10">
        <f>FC_IND_E!X10+FC_TRA_E!X10+FC_OTH_E!X10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98.459931212381761</v>
      </c>
      <c r="D11" s="29">
        <f t="shared" si="8"/>
        <v>26.122098022355971</v>
      </c>
      <c r="E11" s="29">
        <f t="shared" si="8"/>
        <v>14.065692175408429</v>
      </c>
      <c r="F11" s="29">
        <f t="shared" si="8"/>
        <v>6.6979363714531397</v>
      </c>
      <c r="G11" s="29">
        <f t="shared" si="8"/>
        <v>5.3583834909716241</v>
      </c>
      <c r="H11" s="29">
        <f t="shared" si="8"/>
        <v>3.3490111779879617</v>
      </c>
      <c r="I11" s="29">
        <f t="shared" si="8"/>
        <v>2.6791917454858121</v>
      </c>
      <c r="J11" s="29">
        <f t="shared" si="8"/>
        <v>2.6798796216680998</v>
      </c>
      <c r="K11" s="29">
        <f t="shared" si="8"/>
        <v>2.8320722269991401</v>
      </c>
      <c r="L11" s="29">
        <f t="shared" si="8"/>
        <v>2.0944110060189161</v>
      </c>
      <c r="M11" s="29">
        <f t="shared" si="8"/>
        <v>2.1064488392089422</v>
      </c>
      <c r="N11" s="29">
        <f t="shared" si="8"/>
        <v>2.117884780739467</v>
      </c>
      <c r="O11" s="29">
        <f t="shared" si="8"/>
        <v>0.70619088564058474</v>
      </c>
      <c r="P11" s="29">
        <f t="shared" si="8"/>
        <v>0.70619088564058463</v>
      </c>
      <c r="Q11" s="29">
        <f t="shared" si="8"/>
        <v>6.1111779879621659</v>
      </c>
      <c r="R11" s="29">
        <f t="shared" si="8"/>
        <v>5.6442820292347387</v>
      </c>
      <c r="S11" s="29">
        <f t="shared" si="8"/>
        <v>8.7208942390369728</v>
      </c>
      <c r="T11" s="29">
        <f t="shared" si="8"/>
        <v>8.6661220980223561</v>
      </c>
      <c r="U11" s="29">
        <f t="shared" si="8"/>
        <v>6.9378331900257946</v>
      </c>
      <c r="V11" s="29">
        <f t="shared" si="8"/>
        <v>7.390713671539122</v>
      </c>
      <c r="W11" s="29">
        <f t="shared" si="8"/>
        <v>5.8217540842648319</v>
      </c>
      <c r="X11" s="29">
        <f t="shared" ref="X11" si="9">SUM(X12:X16)</f>
        <v>7.7248495270851247</v>
      </c>
    </row>
    <row r="12" spans="1:24" ht="11.25" customHeight="1" x14ac:dyDescent="0.2">
      <c r="A12" s="41" t="s">
        <v>15</v>
      </c>
      <c r="B12" s="9" t="s">
        <v>16</v>
      </c>
      <c r="C12" s="10">
        <f>FC_IND_E!C12+FC_TRA_E!C12+FC_OTH_E!C12</f>
        <v>0</v>
      </c>
      <c r="D12" s="10">
        <f>FC_IND_E!D12+FC_TRA_E!D12+FC_OTH_E!D12</f>
        <v>0</v>
      </c>
      <c r="E12" s="10">
        <f>FC_IND_E!E12+FC_TRA_E!E12+FC_OTH_E!E12</f>
        <v>0</v>
      </c>
      <c r="F12" s="10">
        <f>FC_IND_E!F12+FC_TRA_E!F12+FC_OTH_E!F12</f>
        <v>0</v>
      </c>
      <c r="G12" s="10">
        <f>FC_IND_E!G12+FC_TRA_E!G12+FC_OTH_E!G12</f>
        <v>0</v>
      </c>
      <c r="H12" s="10">
        <f>FC_IND_E!H12+FC_TRA_E!H12+FC_OTH_E!H12</f>
        <v>0</v>
      </c>
      <c r="I12" s="10">
        <f>FC_IND_E!I12+FC_TRA_E!I12+FC_OTH_E!I12</f>
        <v>0</v>
      </c>
      <c r="J12" s="10">
        <f>FC_IND_E!J12+FC_TRA_E!J12+FC_OTH_E!J12</f>
        <v>0</v>
      </c>
      <c r="K12" s="10">
        <f>FC_IND_E!K12+FC_TRA_E!K12+FC_OTH_E!K12</f>
        <v>0</v>
      </c>
      <c r="L12" s="10">
        <f>FC_IND_E!L12+FC_TRA_E!L12+FC_OTH_E!L12</f>
        <v>0</v>
      </c>
      <c r="M12" s="10">
        <f>FC_IND_E!M12+FC_TRA_E!M12+FC_OTH_E!M12</f>
        <v>0</v>
      </c>
      <c r="N12" s="10">
        <f>FC_IND_E!N12+FC_TRA_E!N12+FC_OTH_E!N12</f>
        <v>0</v>
      </c>
      <c r="O12" s="10">
        <f>FC_IND_E!O12+FC_TRA_E!O12+FC_OTH_E!O12</f>
        <v>0</v>
      </c>
      <c r="P12" s="10">
        <f>FC_IND_E!P12+FC_TRA_E!P12+FC_OTH_E!P12</f>
        <v>0</v>
      </c>
      <c r="Q12" s="10">
        <f>FC_IND_E!Q12+FC_TRA_E!Q12+FC_OTH_E!Q12</f>
        <v>0</v>
      </c>
      <c r="R12" s="10">
        <f>FC_IND_E!R12+FC_TRA_E!R12+FC_OTH_E!R12</f>
        <v>0</v>
      </c>
      <c r="S12" s="10">
        <f>FC_IND_E!S12+FC_TRA_E!S12+FC_OTH_E!S12</f>
        <v>0</v>
      </c>
      <c r="T12" s="10">
        <f>FC_IND_E!T12+FC_TRA_E!T12+FC_OTH_E!T12</f>
        <v>0</v>
      </c>
      <c r="U12" s="10">
        <f>FC_IND_E!U12+FC_TRA_E!U12+FC_OTH_E!U12</f>
        <v>0</v>
      </c>
      <c r="V12" s="10">
        <f>FC_IND_E!V12+FC_TRA_E!V12+FC_OTH_E!V12</f>
        <v>0</v>
      </c>
      <c r="W12" s="10">
        <f>FC_IND_E!W12+FC_TRA_E!W12+FC_OTH_E!W12</f>
        <v>0</v>
      </c>
      <c r="X12" s="10">
        <f>FC_IND_E!X12+FC_TRA_E!X12+FC_OTH_E!X12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FC_IND_E!C13+FC_TRA_E!C13+FC_OTH_E!C13</f>
        <v>98.459931212381761</v>
      </c>
      <c r="D13" s="10">
        <f>FC_IND_E!D13+FC_TRA_E!D13+FC_OTH_E!D13</f>
        <v>26.122098022355971</v>
      </c>
      <c r="E13" s="10">
        <f>FC_IND_E!E13+FC_TRA_E!E13+FC_OTH_E!E13</f>
        <v>14.065692175408429</v>
      </c>
      <c r="F13" s="10">
        <f>FC_IND_E!F13+FC_TRA_E!F13+FC_OTH_E!F13</f>
        <v>6.6979363714531397</v>
      </c>
      <c r="G13" s="10">
        <f>FC_IND_E!G13+FC_TRA_E!G13+FC_OTH_E!G13</f>
        <v>5.3583834909716241</v>
      </c>
      <c r="H13" s="10">
        <f>FC_IND_E!H13+FC_TRA_E!H13+FC_OTH_E!H13</f>
        <v>3.3490111779879617</v>
      </c>
      <c r="I13" s="10">
        <f>FC_IND_E!I13+FC_TRA_E!I13+FC_OTH_E!I13</f>
        <v>2.6791917454858121</v>
      </c>
      <c r="J13" s="10">
        <f>FC_IND_E!J13+FC_TRA_E!J13+FC_OTH_E!J13</f>
        <v>2.6798796216680998</v>
      </c>
      <c r="K13" s="10">
        <f>FC_IND_E!K13+FC_TRA_E!K13+FC_OTH_E!K13</f>
        <v>2.8320722269991401</v>
      </c>
      <c r="L13" s="10">
        <f>FC_IND_E!L13+FC_TRA_E!L13+FC_OTH_E!L13</f>
        <v>2.0944110060189161</v>
      </c>
      <c r="M13" s="10">
        <f>FC_IND_E!M13+FC_TRA_E!M13+FC_OTH_E!M13</f>
        <v>2.1064488392089422</v>
      </c>
      <c r="N13" s="10">
        <f>FC_IND_E!N13+FC_TRA_E!N13+FC_OTH_E!N13</f>
        <v>2.117884780739467</v>
      </c>
      <c r="O13" s="10">
        <f>FC_IND_E!O13+FC_TRA_E!O13+FC_OTH_E!O13</f>
        <v>0.70619088564058474</v>
      </c>
      <c r="P13" s="10">
        <f>FC_IND_E!P13+FC_TRA_E!P13+FC_OTH_E!P13</f>
        <v>0.70619088564058463</v>
      </c>
      <c r="Q13" s="10">
        <f>FC_IND_E!Q13+FC_TRA_E!Q13+FC_OTH_E!Q13</f>
        <v>6.1111779879621659</v>
      </c>
      <c r="R13" s="10">
        <f>FC_IND_E!R13+FC_TRA_E!R13+FC_OTH_E!R13</f>
        <v>5.6442820292347387</v>
      </c>
      <c r="S13" s="10">
        <f>FC_IND_E!S13+FC_TRA_E!S13+FC_OTH_E!S13</f>
        <v>8.7208942390369728</v>
      </c>
      <c r="T13" s="10">
        <f>FC_IND_E!T13+FC_TRA_E!T13+FC_OTH_E!T13</f>
        <v>8.6661220980223561</v>
      </c>
      <c r="U13" s="10">
        <f>FC_IND_E!U13+FC_TRA_E!U13+FC_OTH_E!U13</f>
        <v>6.9378331900257946</v>
      </c>
      <c r="V13" s="10">
        <f>FC_IND_E!V13+FC_TRA_E!V13+FC_OTH_E!V13</f>
        <v>7.390713671539122</v>
      </c>
      <c r="W13" s="10">
        <f>FC_IND_E!W13+FC_TRA_E!W13+FC_OTH_E!W13</f>
        <v>5.8217540842648319</v>
      </c>
      <c r="X13" s="10">
        <f>FC_IND_E!X13+FC_TRA_E!X13+FC_OTH_E!X13</f>
        <v>7.7248495270851247</v>
      </c>
    </row>
    <row r="14" spans="1:24" ht="11.25" customHeight="1" x14ac:dyDescent="0.2">
      <c r="A14" s="41" t="s">
        <v>19</v>
      </c>
      <c r="B14" s="9" t="s">
        <v>20</v>
      </c>
      <c r="C14" s="10">
        <f>FC_IND_E!C14+FC_TRA_E!C14+FC_OTH_E!C14</f>
        <v>0</v>
      </c>
      <c r="D14" s="10">
        <f>FC_IND_E!D14+FC_TRA_E!D14+FC_OTH_E!D14</f>
        <v>0</v>
      </c>
      <c r="E14" s="10">
        <f>FC_IND_E!E14+FC_TRA_E!E14+FC_OTH_E!E14</f>
        <v>0</v>
      </c>
      <c r="F14" s="10">
        <f>FC_IND_E!F14+FC_TRA_E!F14+FC_OTH_E!F14</f>
        <v>0</v>
      </c>
      <c r="G14" s="10">
        <f>FC_IND_E!G14+FC_TRA_E!G14+FC_OTH_E!G14</f>
        <v>0</v>
      </c>
      <c r="H14" s="10">
        <f>FC_IND_E!H14+FC_TRA_E!H14+FC_OTH_E!H14</f>
        <v>0</v>
      </c>
      <c r="I14" s="10">
        <f>FC_IND_E!I14+FC_TRA_E!I14+FC_OTH_E!I14</f>
        <v>0</v>
      </c>
      <c r="J14" s="10">
        <f>FC_IND_E!J14+FC_TRA_E!J14+FC_OTH_E!J14</f>
        <v>0</v>
      </c>
      <c r="K14" s="10">
        <f>FC_IND_E!K14+FC_TRA_E!K14+FC_OTH_E!K14</f>
        <v>0</v>
      </c>
      <c r="L14" s="10">
        <f>FC_IND_E!L14+FC_TRA_E!L14+FC_OTH_E!L14</f>
        <v>0</v>
      </c>
      <c r="M14" s="10">
        <f>FC_IND_E!M14+FC_TRA_E!M14+FC_OTH_E!M14</f>
        <v>0</v>
      </c>
      <c r="N14" s="10">
        <f>FC_IND_E!N14+FC_TRA_E!N14+FC_OTH_E!N14</f>
        <v>0</v>
      </c>
      <c r="O14" s="10">
        <f>FC_IND_E!O14+FC_TRA_E!O14+FC_OTH_E!O14</f>
        <v>0</v>
      </c>
      <c r="P14" s="10">
        <f>FC_IND_E!P14+FC_TRA_E!P14+FC_OTH_E!P14</f>
        <v>0</v>
      </c>
      <c r="Q14" s="10">
        <f>FC_IND_E!Q14+FC_TRA_E!Q14+FC_OTH_E!Q14</f>
        <v>0</v>
      </c>
      <c r="R14" s="10">
        <f>FC_IND_E!R14+FC_TRA_E!R14+FC_OTH_E!R14</f>
        <v>0</v>
      </c>
      <c r="S14" s="10">
        <f>FC_IND_E!S14+FC_TRA_E!S14+FC_OTH_E!S14</f>
        <v>0</v>
      </c>
      <c r="T14" s="10">
        <f>FC_IND_E!T14+FC_TRA_E!T14+FC_OTH_E!T14</f>
        <v>0</v>
      </c>
      <c r="U14" s="10">
        <f>FC_IND_E!U14+FC_TRA_E!U14+FC_OTH_E!U14</f>
        <v>0</v>
      </c>
      <c r="V14" s="10">
        <f>FC_IND_E!V14+FC_TRA_E!V14+FC_OTH_E!V14</f>
        <v>0</v>
      </c>
      <c r="W14" s="10">
        <f>FC_IND_E!W14+FC_TRA_E!W14+FC_OTH_E!W14</f>
        <v>0</v>
      </c>
      <c r="X14" s="10">
        <f>FC_IND_E!X14+FC_TRA_E!X14+FC_OTH_E!X14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FC_IND_E!C15+FC_TRA_E!C15+FC_OTH_E!C15</f>
        <v>0</v>
      </c>
      <c r="D15" s="10">
        <f>FC_IND_E!D15+FC_TRA_E!D15+FC_OTH_E!D15</f>
        <v>0</v>
      </c>
      <c r="E15" s="10">
        <f>FC_IND_E!E15+FC_TRA_E!E15+FC_OTH_E!E15</f>
        <v>0</v>
      </c>
      <c r="F15" s="10">
        <f>FC_IND_E!F15+FC_TRA_E!F15+FC_OTH_E!F15</f>
        <v>0</v>
      </c>
      <c r="G15" s="10">
        <f>FC_IND_E!G15+FC_TRA_E!G15+FC_OTH_E!G15</f>
        <v>0</v>
      </c>
      <c r="H15" s="10">
        <f>FC_IND_E!H15+FC_TRA_E!H15+FC_OTH_E!H15</f>
        <v>0</v>
      </c>
      <c r="I15" s="10">
        <f>FC_IND_E!I15+FC_TRA_E!I15+FC_OTH_E!I15</f>
        <v>0</v>
      </c>
      <c r="J15" s="10">
        <f>FC_IND_E!J15+FC_TRA_E!J15+FC_OTH_E!J15</f>
        <v>0</v>
      </c>
      <c r="K15" s="10">
        <f>FC_IND_E!K15+FC_TRA_E!K15+FC_OTH_E!K15</f>
        <v>0</v>
      </c>
      <c r="L15" s="10">
        <f>FC_IND_E!L15+FC_TRA_E!L15+FC_OTH_E!L15</f>
        <v>0</v>
      </c>
      <c r="M15" s="10">
        <f>FC_IND_E!M15+FC_TRA_E!M15+FC_OTH_E!M15</f>
        <v>0</v>
      </c>
      <c r="N15" s="10">
        <f>FC_IND_E!N15+FC_TRA_E!N15+FC_OTH_E!N15</f>
        <v>0</v>
      </c>
      <c r="O15" s="10">
        <f>FC_IND_E!O15+FC_TRA_E!O15+FC_OTH_E!O15</f>
        <v>0</v>
      </c>
      <c r="P15" s="10">
        <f>FC_IND_E!P15+FC_TRA_E!P15+FC_OTH_E!P15</f>
        <v>0</v>
      </c>
      <c r="Q15" s="10">
        <f>FC_IND_E!Q15+FC_TRA_E!Q15+FC_OTH_E!Q15</f>
        <v>0</v>
      </c>
      <c r="R15" s="10">
        <f>FC_IND_E!R15+FC_TRA_E!R15+FC_OTH_E!R15</f>
        <v>0</v>
      </c>
      <c r="S15" s="10">
        <f>FC_IND_E!S15+FC_TRA_E!S15+FC_OTH_E!S15</f>
        <v>0</v>
      </c>
      <c r="T15" s="10">
        <f>FC_IND_E!T15+FC_TRA_E!T15+FC_OTH_E!T15</f>
        <v>0</v>
      </c>
      <c r="U15" s="10">
        <f>FC_IND_E!U15+FC_TRA_E!U15+FC_OTH_E!U15</f>
        <v>0</v>
      </c>
      <c r="V15" s="10">
        <f>FC_IND_E!V15+FC_TRA_E!V15+FC_OTH_E!V15</f>
        <v>0</v>
      </c>
      <c r="W15" s="10">
        <f>FC_IND_E!W15+FC_TRA_E!W15+FC_OTH_E!W15</f>
        <v>0</v>
      </c>
      <c r="X15" s="10">
        <f>FC_IND_E!X15+FC_TRA_E!X15+FC_OTH_E!X15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FC_IND_E!C16+FC_TRA_E!C16+FC_OTH_E!C16</f>
        <v>0</v>
      </c>
      <c r="D16" s="10">
        <f>FC_IND_E!D16+FC_TRA_E!D16+FC_OTH_E!D16</f>
        <v>0</v>
      </c>
      <c r="E16" s="10">
        <f>FC_IND_E!E16+FC_TRA_E!E16+FC_OTH_E!E16</f>
        <v>0</v>
      </c>
      <c r="F16" s="10">
        <f>FC_IND_E!F16+FC_TRA_E!F16+FC_OTH_E!F16</f>
        <v>0</v>
      </c>
      <c r="G16" s="10">
        <f>FC_IND_E!G16+FC_TRA_E!G16+FC_OTH_E!G16</f>
        <v>0</v>
      </c>
      <c r="H16" s="10">
        <f>FC_IND_E!H16+FC_TRA_E!H16+FC_OTH_E!H16</f>
        <v>0</v>
      </c>
      <c r="I16" s="10">
        <f>FC_IND_E!I16+FC_TRA_E!I16+FC_OTH_E!I16</f>
        <v>0</v>
      </c>
      <c r="J16" s="10">
        <f>FC_IND_E!J16+FC_TRA_E!J16+FC_OTH_E!J16</f>
        <v>0</v>
      </c>
      <c r="K16" s="10">
        <f>FC_IND_E!K16+FC_TRA_E!K16+FC_OTH_E!K16</f>
        <v>0</v>
      </c>
      <c r="L16" s="10">
        <f>FC_IND_E!L16+FC_TRA_E!L16+FC_OTH_E!L16</f>
        <v>0</v>
      </c>
      <c r="M16" s="10">
        <f>FC_IND_E!M16+FC_TRA_E!M16+FC_OTH_E!M16</f>
        <v>0</v>
      </c>
      <c r="N16" s="10">
        <f>FC_IND_E!N16+FC_TRA_E!N16+FC_OTH_E!N16</f>
        <v>0</v>
      </c>
      <c r="O16" s="10">
        <f>FC_IND_E!O16+FC_TRA_E!O16+FC_OTH_E!O16</f>
        <v>0</v>
      </c>
      <c r="P16" s="10">
        <f>FC_IND_E!P16+FC_TRA_E!P16+FC_OTH_E!P16</f>
        <v>0</v>
      </c>
      <c r="Q16" s="10">
        <f>FC_IND_E!Q16+FC_TRA_E!Q16+FC_OTH_E!Q16</f>
        <v>0</v>
      </c>
      <c r="R16" s="10">
        <f>FC_IND_E!R16+FC_TRA_E!R16+FC_OTH_E!R16</f>
        <v>0</v>
      </c>
      <c r="S16" s="10">
        <f>FC_IND_E!S16+FC_TRA_E!S16+FC_OTH_E!S16</f>
        <v>0</v>
      </c>
      <c r="T16" s="10">
        <f>FC_IND_E!T16+FC_TRA_E!T16+FC_OTH_E!T16</f>
        <v>0</v>
      </c>
      <c r="U16" s="10">
        <f>FC_IND_E!U16+FC_TRA_E!U16+FC_OTH_E!U16</f>
        <v>0</v>
      </c>
      <c r="V16" s="10">
        <f>FC_IND_E!V16+FC_TRA_E!V16+FC_OTH_E!V16</f>
        <v>0</v>
      </c>
      <c r="W16" s="10">
        <f>FC_IND_E!W16+FC_TRA_E!W16+FC_OTH_E!W16</f>
        <v>0</v>
      </c>
      <c r="X16" s="10">
        <f>FC_IND_E!X16+FC_TRA_E!X16+FC_OTH_E!X16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82.25374032674118</v>
      </c>
      <c r="D17" s="37">
        <f t="shared" si="10"/>
        <v>9.3484092863284616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FC_IND_E!C18+FC_TRA_E!C18+FC_OTH_E!C18</f>
        <v>42.777300085984521</v>
      </c>
      <c r="D18" s="10">
        <f>FC_IND_E!D18+FC_TRA_E!D18+FC_OTH_E!D18</f>
        <v>4.5356835769561483</v>
      </c>
      <c r="E18" s="10">
        <f>FC_IND_E!E18+FC_TRA_E!E18+FC_OTH_E!E18</f>
        <v>0</v>
      </c>
      <c r="F18" s="10">
        <f>FC_IND_E!F18+FC_TRA_E!F18+FC_OTH_E!F18</f>
        <v>0</v>
      </c>
      <c r="G18" s="10">
        <f>FC_IND_E!G18+FC_TRA_E!G18+FC_OTH_E!G18</f>
        <v>0</v>
      </c>
      <c r="H18" s="10">
        <f>FC_IND_E!H18+FC_TRA_E!H18+FC_OTH_E!H18</f>
        <v>0</v>
      </c>
      <c r="I18" s="10">
        <f>FC_IND_E!I18+FC_TRA_E!I18+FC_OTH_E!I18</f>
        <v>0</v>
      </c>
      <c r="J18" s="10">
        <f>FC_IND_E!J18+FC_TRA_E!J18+FC_OTH_E!J18</f>
        <v>0</v>
      </c>
      <c r="K18" s="10">
        <f>FC_IND_E!K18+FC_TRA_E!K18+FC_OTH_E!K18</f>
        <v>0</v>
      </c>
      <c r="L18" s="10">
        <f>FC_IND_E!L18+FC_TRA_E!L18+FC_OTH_E!L18</f>
        <v>0</v>
      </c>
      <c r="M18" s="10">
        <f>FC_IND_E!M18+FC_TRA_E!M18+FC_OTH_E!M18</f>
        <v>0</v>
      </c>
      <c r="N18" s="10">
        <f>FC_IND_E!N18+FC_TRA_E!N18+FC_OTH_E!N18</f>
        <v>0</v>
      </c>
      <c r="O18" s="10">
        <f>FC_IND_E!O18+FC_TRA_E!O18+FC_OTH_E!O18</f>
        <v>0</v>
      </c>
      <c r="P18" s="10">
        <f>FC_IND_E!P18+FC_TRA_E!P18+FC_OTH_E!P18</f>
        <v>0</v>
      </c>
      <c r="Q18" s="10">
        <f>FC_IND_E!Q18+FC_TRA_E!Q18+FC_OTH_E!Q18</f>
        <v>0</v>
      </c>
      <c r="R18" s="10">
        <f>FC_IND_E!R18+FC_TRA_E!R18+FC_OTH_E!R18</f>
        <v>0</v>
      </c>
      <c r="S18" s="10">
        <f>FC_IND_E!S18+FC_TRA_E!S18+FC_OTH_E!S18</f>
        <v>0</v>
      </c>
      <c r="T18" s="10">
        <f>FC_IND_E!T18+FC_TRA_E!T18+FC_OTH_E!T18</f>
        <v>0</v>
      </c>
      <c r="U18" s="10">
        <f>FC_IND_E!U18+FC_TRA_E!U18+FC_OTH_E!U18</f>
        <v>0</v>
      </c>
      <c r="V18" s="10">
        <f>FC_IND_E!V18+FC_TRA_E!V18+FC_OTH_E!V18</f>
        <v>0</v>
      </c>
      <c r="W18" s="10">
        <f>FC_IND_E!W18+FC_TRA_E!W18+FC_OTH_E!W18</f>
        <v>0</v>
      </c>
      <c r="X18" s="10">
        <f>FC_IND_E!X18+FC_TRA_E!X18+FC_OTH_E!X18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FC_IND_E!C19+FC_TRA_E!C19+FC_OTH_E!C19</f>
        <v>20.894239036973339</v>
      </c>
      <c r="D19" s="10">
        <f>FC_IND_E!D19+FC_TRA_E!D19+FC_OTH_E!D19</f>
        <v>1.612209802235598</v>
      </c>
      <c r="E19" s="10">
        <f>FC_IND_E!E19+FC_TRA_E!E19+FC_OTH_E!E19</f>
        <v>0</v>
      </c>
      <c r="F19" s="10">
        <f>FC_IND_E!F19+FC_TRA_E!F19+FC_OTH_E!F19</f>
        <v>0</v>
      </c>
      <c r="G19" s="10">
        <f>FC_IND_E!G19+FC_TRA_E!G19+FC_OTH_E!G19</f>
        <v>0</v>
      </c>
      <c r="H19" s="10">
        <f>FC_IND_E!H19+FC_TRA_E!H19+FC_OTH_E!H19</f>
        <v>0</v>
      </c>
      <c r="I19" s="10">
        <f>FC_IND_E!I19+FC_TRA_E!I19+FC_OTH_E!I19</f>
        <v>0</v>
      </c>
      <c r="J19" s="10">
        <f>FC_IND_E!J19+FC_TRA_E!J19+FC_OTH_E!J19</f>
        <v>0</v>
      </c>
      <c r="K19" s="10">
        <f>FC_IND_E!K19+FC_TRA_E!K19+FC_OTH_E!K19</f>
        <v>0</v>
      </c>
      <c r="L19" s="10">
        <f>FC_IND_E!L19+FC_TRA_E!L19+FC_OTH_E!L19</f>
        <v>0</v>
      </c>
      <c r="M19" s="10">
        <f>FC_IND_E!M19+FC_TRA_E!M19+FC_OTH_E!M19</f>
        <v>0</v>
      </c>
      <c r="N19" s="10">
        <f>FC_IND_E!N19+FC_TRA_E!N19+FC_OTH_E!N19</f>
        <v>0</v>
      </c>
      <c r="O19" s="10">
        <f>FC_IND_E!O19+FC_TRA_E!O19+FC_OTH_E!O19</f>
        <v>0</v>
      </c>
      <c r="P19" s="10">
        <f>FC_IND_E!P19+FC_TRA_E!P19+FC_OTH_E!P19</f>
        <v>0</v>
      </c>
      <c r="Q19" s="10">
        <f>FC_IND_E!Q19+FC_TRA_E!Q19+FC_OTH_E!Q19</f>
        <v>0</v>
      </c>
      <c r="R19" s="10">
        <f>FC_IND_E!R19+FC_TRA_E!R19+FC_OTH_E!R19</f>
        <v>0</v>
      </c>
      <c r="S19" s="10">
        <f>FC_IND_E!S19+FC_TRA_E!S19+FC_OTH_E!S19</f>
        <v>0</v>
      </c>
      <c r="T19" s="10">
        <f>FC_IND_E!T19+FC_TRA_E!T19+FC_OTH_E!T19</f>
        <v>0</v>
      </c>
      <c r="U19" s="10">
        <f>FC_IND_E!U19+FC_TRA_E!U19+FC_OTH_E!U19</f>
        <v>0</v>
      </c>
      <c r="V19" s="10">
        <f>FC_IND_E!V19+FC_TRA_E!V19+FC_OTH_E!V19</f>
        <v>0</v>
      </c>
      <c r="W19" s="10">
        <f>FC_IND_E!W19+FC_TRA_E!W19+FC_OTH_E!W19</f>
        <v>0</v>
      </c>
      <c r="X19" s="10">
        <f>FC_IND_E!X19+FC_TRA_E!X19+FC_OTH_E!X19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FC_IND_E!C20+FC_TRA_E!C20+FC_OTH_E!C20</f>
        <v>18.58220120378332</v>
      </c>
      <c r="D20" s="10">
        <f>FC_IND_E!D20+FC_TRA_E!D20+FC_OTH_E!D20</f>
        <v>3.2005159071367149</v>
      </c>
      <c r="E20" s="10">
        <f>FC_IND_E!E20+FC_TRA_E!E20+FC_OTH_E!E20</f>
        <v>0</v>
      </c>
      <c r="F20" s="10">
        <f>FC_IND_E!F20+FC_TRA_E!F20+FC_OTH_E!F20</f>
        <v>0</v>
      </c>
      <c r="G20" s="10">
        <f>FC_IND_E!G20+FC_TRA_E!G20+FC_OTH_E!G20</f>
        <v>0</v>
      </c>
      <c r="H20" s="10">
        <f>FC_IND_E!H20+FC_TRA_E!H20+FC_OTH_E!H20</f>
        <v>0</v>
      </c>
      <c r="I20" s="10">
        <f>FC_IND_E!I20+FC_TRA_E!I20+FC_OTH_E!I20</f>
        <v>0</v>
      </c>
      <c r="J20" s="10">
        <f>FC_IND_E!J20+FC_TRA_E!J20+FC_OTH_E!J20</f>
        <v>0</v>
      </c>
      <c r="K20" s="10">
        <f>FC_IND_E!K20+FC_TRA_E!K20+FC_OTH_E!K20</f>
        <v>0</v>
      </c>
      <c r="L20" s="10">
        <f>FC_IND_E!L20+FC_TRA_E!L20+FC_OTH_E!L20</f>
        <v>0</v>
      </c>
      <c r="M20" s="10">
        <f>FC_IND_E!M20+FC_TRA_E!M20+FC_OTH_E!M20</f>
        <v>0</v>
      </c>
      <c r="N20" s="10">
        <f>FC_IND_E!N20+FC_TRA_E!N20+FC_OTH_E!N20</f>
        <v>0</v>
      </c>
      <c r="O20" s="10">
        <f>FC_IND_E!O20+FC_TRA_E!O20+FC_OTH_E!O20</f>
        <v>0</v>
      </c>
      <c r="P20" s="10">
        <f>FC_IND_E!P20+FC_TRA_E!P20+FC_OTH_E!P20</f>
        <v>0</v>
      </c>
      <c r="Q20" s="10">
        <f>FC_IND_E!Q20+FC_TRA_E!Q20+FC_OTH_E!Q20</f>
        <v>0</v>
      </c>
      <c r="R20" s="10">
        <f>FC_IND_E!R20+FC_TRA_E!R20+FC_OTH_E!R20</f>
        <v>0</v>
      </c>
      <c r="S20" s="10">
        <f>FC_IND_E!S20+FC_TRA_E!S20+FC_OTH_E!S20</f>
        <v>0</v>
      </c>
      <c r="T20" s="10">
        <f>FC_IND_E!T20+FC_TRA_E!T20+FC_OTH_E!T20</f>
        <v>0</v>
      </c>
      <c r="U20" s="10">
        <f>FC_IND_E!U20+FC_TRA_E!U20+FC_OTH_E!U20</f>
        <v>0</v>
      </c>
      <c r="V20" s="10">
        <f>FC_IND_E!V20+FC_TRA_E!V20+FC_OTH_E!V20</f>
        <v>0</v>
      </c>
      <c r="W20" s="10">
        <f>FC_IND_E!W20+FC_TRA_E!W20+FC_OTH_E!W20</f>
        <v>0</v>
      </c>
      <c r="X20" s="10">
        <f>FC_IND_E!X20+FC_TRA_E!X20+FC_OTH_E!X20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FC_IND_E!C21+FC_TRA_E!C21+FC_OTH_E!C21</f>
        <v>0</v>
      </c>
      <c r="D21" s="10">
        <f>FC_IND_E!D21+FC_TRA_E!D21+FC_OTH_E!D21</f>
        <v>0</v>
      </c>
      <c r="E21" s="10">
        <f>FC_IND_E!E21+FC_TRA_E!E21+FC_OTH_E!E21</f>
        <v>0</v>
      </c>
      <c r="F21" s="10">
        <f>FC_IND_E!F21+FC_TRA_E!F21+FC_OTH_E!F21</f>
        <v>0</v>
      </c>
      <c r="G21" s="10">
        <f>FC_IND_E!G21+FC_TRA_E!G21+FC_OTH_E!G21</f>
        <v>0</v>
      </c>
      <c r="H21" s="10">
        <f>FC_IND_E!H21+FC_TRA_E!H21+FC_OTH_E!H21</f>
        <v>0</v>
      </c>
      <c r="I21" s="10">
        <f>FC_IND_E!I21+FC_TRA_E!I21+FC_OTH_E!I21</f>
        <v>0</v>
      </c>
      <c r="J21" s="10">
        <f>FC_IND_E!J21+FC_TRA_E!J21+FC_OTH_E!J21</f>
        <v>0</v>
      </c>
      <c r="K21" s="10">
        <f>FC_IND_E!K21+FC_TRA_E!K21+FC_OTH_E!K21</f>
        <v>0</v>
      </c>
      <c r="L21" s="10">
        <f>FC_IND_E!L21+FC_TRA_E!L21+FC_OTH_E!L21</f>
        <v>0</v>
      </c>
      <c r="M21" s="10">
        <f>FC_IND_E!M21+FC_TRA_E!M21+FC_OTH_E!M21</f>
        <v>0</v>
      </c>
      <c r="N21" s="10">
        <f>FC_IND_E!N21+FC_TRA_E!N21+FC_OTH_E!N21</f>
        <v>0</v>
      </c>
      <c r="O21" s="10">
        <f>FC_IND_E!O21+FC_TRA_E!O21+FC_OTH_E!O21</f>
        <v>0</v>
      </c>
      <c r="P21" s="10">
        <f>FC_IND_E!P21+FC_TRA_E!P21+FC_OTH_E!P21</f>
        <v>0</v>
      </c>
      <c r="Q21" s="10">
        <f>FC_IND_E!Q21+FC_TRA_E!Q21+FC_OTH_E!Q21</f>
        <v>0</v>
      </c>
      <c r="R21" s="10">
        <f>FC_IND_E!R21+FC_TRA_E!R21+FC_OTH_E!R21</f>
        <v>0</v>
      </c>
      <c r="S21" s="10">
        <f>FC_IND_E!S21+FC_TRA_E!S21+FC_OTH_E!S21</f>
        <v>0</v>
      </c>
      <c r="T21" s="10">
        <f>FC_IND_E!T21+FC_TRA_E!T21+FC_OTH_E!T21</f>
        <v>0</v>
      </c>
      <c r="U21" s="10">
        <f>FC_IND_E!U21+FC_TRA_E!U21+FC_OTH_E!U21</f>
        <v>0</v>
      </c>
      <c r="V21" s="10">
        <f>FC_IND_E!V21+FC_TRA_E!V21+FC_OTH_E!V21</f>
        <v>0</v>
      </c>
      <c r="W21" s="10">
        <f>FC_IND_E!W21+FC_TRA_E!W21+FC_OTH_E!W21</f>
        <v>0</v>
      </c>
      <c r="X21" s="10">
        <f>FC_IND_E!X21+FC_TRA_E!X21+FC_OTH_E!X21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FC_IND_E!C23+FC_TRA_E!C23+FC_OTH_E!C23</f>
        <v>0</v>
      </c>
      <c r="D23" s="10">
        <f>FC_IND_E!D23+FC_TRA_E!D23+FC_OTH_E!D23</f>
        <v>0</v>
      </c>
      <c r="E23" s="10">
        <f>FC_IND_E!E23+FC_TRA_E!E23+FC_OTH_E!E23</f>
        <v>0</v>
      </c>
      <c r="F23" s="10">
        <f>FC_IND_E!F23+FC_TRA_E!F23+FC_OTH_E!F23</f>
        <v>0</v>
      </c>
      <c r="G23" s="10">
        <f>FC_IND_E!G23+FC_TRA_E!G23+FC_OTH_E!G23</f>
        <v>0</v>
      </c>
      <c r="H23" s="10">
        <f>FC_IND_E!H23+FC_TRA_E!H23+FC_OTH_E!H23</f>
        <v>0</v>
      </c>
      <c r="I23" s="10">
        <f>FC_IND_E!I23+FC_TRA_E!I23+FC_OTH_E!I23</f>
        <v>0</v>
      </c>
      <c r="J23" s="10">
        <f>FC_IND_E!J23+FC_TRA_E!J23+FC_OTH_E!J23</f>
        <v>0</v>
      </c>
      <c r="K23" s="10">
        <f>FC_IND_E!K23+FC_TRA_E!K23+FC_OTH_E!K23</f>
        <v>0</v>
      </c>
      <c r="L23" s="10">
        <f>FC_IND_E!L23+FC_TRA_E!L23+FC_OTH_E!L23</f>
        <v>0</v>
      </c>
      <c r="M23" s="10">
        <f>FC_IND_E!M23+FC_TRA_E!M23+FC_OTH_E!M23</f>
        <v>0</v>
      </c>
      <c r="N23" s="10">
        <f>FC_IND_E!N23+FC_TRA_E!N23+FC_OTH_E!N23</f>
        <v>0</v>
      </c>
      <c r="O23" s="10">
        <f>FC_IND_E!O23+FC_TRA_E!O23+FC_OTH_E!O23</f>
        <v>0</v>
      </c>
      <c r="P23" s="10">
        <f>FC_IND_E!P23+FC_TRA_E!P23+FC_OTH_E!P23</f>
        <v>0</v>
      </c>
      <c r="Q23" s="10">
        <f>FC_IND_E!Q23+FC_TRA_E!Q23+FC_OTH_E!Q23</f>
        <v>0</v>
      </c>
      <c r="R23" s="10">
        <f>FC_IND_E!R23+FC_TRA_E!R23+FC_OTH_E!R23</f>
        <v>0</v>
      </c>
      <c r="S23" s="10">
        <f>FC_IND_E!S23+FC_TRA_E!S23+FC_OTH_E!S23</f>
        <v>0</v>
      </c>
      <c r="T23" s="10">
        <f>FC_IND_E!T23+FC_TRA_E!T23+FC_OTH_E!T23</f>
        <v>0</v>
      </c>
      <c r="U23" s="10">
        <f>FC_IND_E!U23+FC_TRA_E!U23+FC_OTH_E!U23</f>
        <v>0</v>
      </c>
      <c r="V23" s="10">
        <f>FC_IND_E!V23+FC_TRA_E!V23+FC_OTH_E!V23</f>
        <v>0</v>
      </c>
      <c r="W23" s="10">
        <f>FC_IND_E!W23+FC_TRA_E!W23+FC_OTH_E!W23</f>
        <v>0</v>
      </c>
      <c r="X23" s="10">
        <f>FC_IND_E!X23+FC_TRA_E!X23+FC_OTH_E!X23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FC_IND_E!C24+FC_TRA_E!C24+FC_OTH_E!C24</f>
        <v>0</v>
      </c>
      <c r="D24" s="10">
        <f>FC_IND_E!D24+FC_TRA_E!D24+FC_OTH_E!D24</f>
        <v>0</v>
      </c>
      <c r="E24" s="10">
        <f>FC_IND_E!E24+FC_TRA_E!E24+FC_OTH_E!E24</f>
        <v>0</v>
      </c>
      <c r="F24" s="10">
        <f>FC_IND_E!F24+FC_TRA_E!F24+FC_OTH_E!F24</f>
        <v>0</v>
      </c>
      <c r="G24" s="10">
        <f>FC_IND_E!G24+FC_TRA_E!G24+FC_OTH_E!G24</f>
        <v>0</v>
      </c>
      <c r="H24" s="10">
        <f>FC_IND_E!H24+FC_TRA_E!H24+FC_OTH_E!H24</f>
        <v>0</v>
      </c>
      <c r="I24" s="10">
        <f>FC_IND_E!I24+FC_TRA_E!I24+FC_OTH_E!I24</f>
        <v>0</v>
      </c>
      <c r="J24" s="10">
        <f>FC_IND_E!J24+FC_TRA_E!J24+FC_OTH_E!J24</f>
        <v>0</v>
      </c>
      <c r="K24" s="10">
        <f>FC_IND_E!K24+FC_TRA_E!K24+FC_OTH_E!K24</f>
        <v>0</v>
      </c>
      <c r="L24" s="10">
        <f>FC_IND_E!L24+FC_TRA_E!L24+FC_OTH_E!L24</f>
        <v>0</v>
      </c>
      <c r="M24" s="10">
        <f>FC_IND_E!M24+FC_TRA_E!M24+FC_OTH_E!M24</f>
        <v>0</v>
      </c>
      <c r="N24" s="10">
        <f>FC_IND_E!N24+FC_TRA_E!N24+FC_OTH_E!N24</f>
        <v>0</v>
      </c>
      <c r="O24" s="10">
        <f>FC_IND_E!O24+FC_TRA_E!O24+FC_OTH_E!O24</f>
        <v>0</v>
      </c>
      <c r="P24" s="10">
        <f>FC_IND_E!P24+FC_TRA_E!P24+FC_OTH_E!P24</f>
        <v>0</v>
      </c>
      <c r="Q24" s="10">
        <f>FC_IND_E!Q24+FC_TRA_E!Q24+FC_OTH_E!Q24</f>
        <v>0</v>
      </c>
      <c r="R24" s="10">
        <f>FC_IND_E!R24+FC_TRA_E!R24+FC_OTH_E!R24</f>
        <v>0</v>
      </c>
      <c r="S24" s="10">
        <f>FC_IND_E!S24+FC_TRA_E!S24+FC_OTH_E!S24</f>
        <v>0</v>
      </c>
      <c r="T24" s="10">
        <f>FC_IND_E!T24+FC_TRA_E!T24+FC_OTH_E!T24</f>
        <v>0</v>
      </c>
      <c r="U24" s="10">
        <f>FC_IND_E!U24+FC_TRA_E!U24+FC_OTH_E!U24</f>
        <v>0</v>
      </c>
      <c r="V24" s="10">
        <f>FC_IND_E!V24+FC_TRA_E!V24+FC_OTH_E!V24</f>
        <v>0</v>
      </c>
      <c r="W24" s="10">
        <f>FC_IND_E!W24+FC_TRA_E!W24+FC_OTH_E!W24</f>
        <v>0</v>
      </c>
      <c r="X24" s="10">
        <f>FC_IND_E!X24+FC_TRA_E!X24+FC_OTH_E!X24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FC_IND_E!C25+FC_TRA_E!C25+FC_OTH_E!C25</f>
        <v>0</v>
      </c>
      <c r="D25" s="37">
        <f>FC_IND_E!D25+FC_TRA_E!D25+FC_OTH_E!D25</f>
        <v>0</v>
      </c>
      <c r="E25" s="37">
        <f>FC_IND_E!E25+FC_TRA_E!E25+FC_OTH_E!E25</f>
        <v>0</v>
      </c>
      <c r="F25" s="37">
        <f>FC_IND_E!F25+FC_TRA_E!F25+FC_OTH_E!F25</f>
        <v>0</v>
      </c>
      <c r="G25" s="37">
        <f>FC_IND_E!G25+FC_TRA_E!G25+FC_OTH_E!G25</f>
        <v>0</v>
      </c>
      <c r="H25" s="37">
        <f>FC_IND_E!H25+FC_TRA_E!H25+FC_OTH_E!H25</f>
        <v>0</v>
      </c>
      <c r="I25" s="37">
        <f>FC_IND_E!I25+FC_TRA_E!I25+FC_OTH_E!I25</f>
        <v>0</v>
      </c>
      <c r="J25" s="37">
        <f>FC_IND_E!J25+FC_TRA_E!J25+FC_OTH_E!J25</f>
        <v>0</v>
      </c>
      <c r="K25" s="37">
        <f>FC_IND_E!K25+FC_TRA_E!K25+FC_OTH_E!K25</f>
        <v>0</v>
      </c>
      <c r="L25" s="37">
        <f>FC_IND_E!L25+FC_TRA_E!L25+FC_OTH_E!L25</f>
        <v>0</v>
      </c>
      <c r="M25" s="37">
        <f>FC_IND_E!M25+FC_TRA_E!M25+FC_OTH_E!M25</f>
        <v>0</v>
      </c>
      <c r="N25" s="37">
        <f>FC_IND_E!N25+FC_TRA_E!N25+FC_OTH_E!N25</f>
        <v>0</v>
      </c>
      <c r="O25" s="37">
        <f>FC_IND_E!O25+FC_TRA_E!O25+FC_OTH_E!O25</f>
        <v>0</v>
      </c>
      <c r="P25" s="37">
        <f>FC_IND_E!P25+FC_TRA_E!P25+FC_OTH_E!P25</f>
        <v>0</v>
      </c>
      <c r="Q25" s="37">
        <f>FC_IND_E!Q25+FC_TRA_E!Q25+FC_OTH_E!Q25</f>
        <v>0</v>
      </c>
      <c r="R25" s="37">
        <f>FC_IND_E!R25+FC_TRA_E!R25+FC_OTH_E!R25</f>
        <v>0</v>
      </c>
      <c r="S25" s="37">
        <f>FC_IND_E!S25+FC_TRA_E!S25+FC_OTH_E!S25</f>
        <v>0</v>
      </c>
      <c r="T25" s="37">
        <f>FC_IND_E!T25+FC_TRA_E!T25+FC_OTH_E!T25</f>
        <v>0</v>
      </c>
      <c r="U25" s="37">
        <f>FC_IND_E!U25+FC_TRA_E!U25+FC_OTH_E!U25</f>
        <v>0</v>
      </c>
      <c r="V25" s="37">
        <f>FC_IND_E!V25+FC_TRA_E!V25+FC_OTH_E!V25</f>
        <v>0</v>
      </c>
      <c r="W25" s="37">
        <f>FC_IND_E!W25+FC_TRA_E!W25+FC_OTH_E!W25</f>
        <v>0</v>
      </c>
      <c r="X25" s="37">
        <f>FC_IND_E!X25+FC_TRA_E!X25+FC_OTH_E!X25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10084.499999999998</v>
      </c>
      <c r="D26" s="37">
        <f t="shared" si="14"/>
        <v>10284.988478073947</v>
      </c>
      <c r="E26" s="37">
        <f t="shared" si="14"/>
        <v>10440.080395528807</v>
      </c>
      <c r="F26" s="37">
        <f t="shared" si="14"/>
        <v>10187.01083404987</v>
      </c>
      <c r="G26" s="37">
        <f t="shared" si="14"/>
        <v>10240.91883061049</v>
      </c>
      <c r="H26" s="37">
        <f t="shared" si="14"/>
        <v>10060.228460877042</v>
      </c>
      <c r="I26" s="37">
        <f t="shared" si="14"/>
        <v>9482.660705073089</v>
      </c>
      <c r="J26" s="37">
        <f t="shared" si="14"/>
        <v>9194.2950988822013</v>
      </c>
      <c r="K26" s="37">
        <f t="shared" si="14"/>
        <v>8817.9156491831454</v>
      </c>
      <c r="L26" s="37">
        <f t="shared" si="14"/>
        <v>8687.8879621668093</v>
      </c>
      <c r="M26" s="37">
        <f t="shared" si="14"/>
        <v>8446.2957007738587</v>
      </c>
      <c r="N26" s="37">
        <f t="shared" si="14"/>
        <v>7678.2862424763553</v>
      </c>
      <c r="O26" s="37">
        <f t="shared" si="14"/>
        <v>6937.2254514187453</v>
      </c>
      <c r="P26" s="37">
        <f t="shared" si="14"/>
        <v>6792.6696474634564</v>
      </c>
      <c r="Q26" s="37">
        <f t="shared" si="14"/>
        <v>6855.325021496129</v>
      </c>
      <c r="R26" s="37">
        <f t="shared" si="14"/>
        <v>6900.0847807394666</v>
      </c>
      <c r="S26" s="37">
        <f t="shared" si="14"/>
        <v>6928.2686156491836</v>
      </c>
      <c r="T26" s="37">
        <f t="shared" si="14"/>
        <v>7061.7058469475496</v>
      </c>
      <c r="U26" s="37">
        <f t="shared" si="14"/>
        <v>7079.6365434221843</v>
      </c>
      <c r="V26" s="37">
        <f t="shared" si="14"/>
        <v>7173.4310404127236</v>
      </c>
      <c r="W26" s="37">
        <f t="shared" si="14"/>
        <v>6250.0244196044705</v>
      </c>
      <c r="X26" s="37">
        <f t="shared" ref="X26" si="15">SUM(X27,X33)</f>
        <v>6515.5554600171954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FC_IND_E!C28+FC_TRA_E!C28+FC_OTH_E!C28</f>
        <v>0</v>
      </c>
      <c r="D28" s="10">
        <f>FC_IND_E!D28+FC_TRA_E!D28+FC_OTH_E!D28</f>
        <v>0</v>
      </c>
      <c r="E28" s="10">
        <f>FC_IND_E!E28+FC_TRA_E!E28+FC_OTH_E!E28</f>
        <v>0</v>
      </c>
      <c r="F28" s="10">
        <f>FC_IND_E!F28+FC_TRA_E!F28+FC_OTH_E!F28</f>
        <v>0</v>
      </c>
      <c r="G28" s="10">
        <f>FC_IND_E!G28+FC_TRA_E!G28+FC_OTH_E!G28</f>
        <v>0</v>
      </c>
      <c r="H28" s="10">
        <f>FC_IND_E!H28+FC_TRA_E!H28+FC_OTH_E!H28</f>
        <v>0</v>
      </c>
      <c r="I28" s="10">
        <f>FC_IND_E!I28+FC_TRA_E!I28+FC_OTH_E!I28</f>
        <v>0</v>
      </c>
      <c r="J28" s="10">
        <f>FC_IND_E!J28+FC_TRA_E!J28+FC_OTH_E!J28</f>
        <v>0</v>
      </c>
      <c r="K28" s="10">
        <f>FC_IND_E!K28+FC_TRA_E!K28+FC_OTH_E!K28</f>
        <v>0</v>
      </c>
      <c r="L28" s="10">
        <f>FC_IND_E!L28+FC_TRA_E!L28+FC_OTH_E!L28</f>
        <v>0</v>
      </c>
      <c r="M28" s="10">
        <f>FC_IND_E!M28+FC_TRA_E!M28+FC_OTH_E!M28</f>
        <v>0</v>
      </c>
      <c r="N28" s="10">
        <f>FC_IND_E!N28+FC_TRA_E!N28+FC_OTH_E!N28</f>
        <v>0</v>
      </c>
      <c r="O28" s="10">
        <f>FC_IND_E!O28+FC_TRA_E!O28+FC_OTH_E!O28</f>
        <v>0</v>
      </c>
      <c r="P28" s="10">
        <f>FC_IND_E!P28+FC_TRA_E!P28+FC_OTH_E!P28</f>
        <v>0</v>
      </c>
      <c r="Q28" s="10">
        <f>FC_IND_E!Q28+FC_TRA_E!Q28+FC_OTH_E!Q28</f>
        <v>0</v>
      </c>
      <c r="R28" s="10">
        <f>FC_IND_E!R28+FC_TRA_E!R28+FC_OTH_E!R28</f>
        <v>0</v>
      </c>
      <c r="S28" s="10">
        <f>FC_IND_E!S28+FC_TRA_E!S28+FC_OTH_E!S28</f>
        <v>0</v>
      </c>
      <c r="T28" s="10">
        <f>FC_IND_E!T28+FC_TRA_E!T28+FC_OTH_E!T28</f>
        <v>0</v>
      </c>
      <c r="U28" s="10">
        <f>FC_IND_E!U28+FC_TRA_E!U28+FC_OTH_E!U28</f>
        <v>0</v>
      </c>
      <c r="V28" s="10">
        <f>FC_IND_E!V28+FC_TRA_E!V28+FC_OTH_E!V28</f>
        <v>0</v>
      </c>
      <c r="W28" s="10">
        <f>FC_IND_E!W28+FC_TRA_E!W28+FC_OTH_E!W28</f>
        <v>0</v>
      </c>
      <c r="X28" s="10">
        <f>FC_IND_E!X28+FC_TRA_E!X28+FC_OTH_E!X28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FC_IND_E!C29+FC_TRA_E!C29+FC_OTH_E!C29</f>
        <v>0</v>
      </c>
      <c r="D29" s="10">
        <f>FC_IND_E!D29+FC_TRA_E!D29+FC_OTH_E!D29</f>
        <v>0</v>
      </c>
      <c r="E29" s="10">
        <f>FC_IND_E!E29+FC_TRA_E!E29+FC_OTH_E!E29</f>
        <v>0</v>
      </c>
      <c r="F29" s="10">
        <f>FC_IND_E!F29+FC_TRA_E!F29+FC_OTH_E!F29</f>
        <v>0</v>
      </c>
      <c r="G29" s="10">
        <f>FC_IND_E!G29+FC_TRA_E!G29+FC_OTH_E!G29</f>
        <v>0</v>
      </c>
      <c r="H29" s="10">
        <f>FC_IND_E!H29+FC_TRA_E!H29+FC_OTH_E!H29</f>
        <v>0</v>
      </c>
      <c r="I29" s="10">
        <f>FC_IND_E!I29+FC_TRA_E!I29+FC_OTH_E!I29</f>
        <v>0</v>
      </c>
      <c r="J29" s="10">
        <f>FC_IND_E!J29+FC_TRA_E!J29+FC_OTH_E!J29</f>
        <v>0</v>
      </c>
      <c r="K29" s="10">
        <f>FC_IND_E!K29+FC_TRA_E!K29+FC_OTH_E!K29</f>
        <v>0</v>
      </c>
      <c r="L29" s="10">
        <f>FC_IND_E!L29+FC_TRA_E!L29+FC_OTH_E!L29</f>
        <v>0</v>
      </c>
      <c r="M29" s="10">
        <f>FC_IND_E!M29+FC_TRA_E!M29+FC_OTH_E!M29</f>
        <v>0</v>
      </c>
      <c r="N29" s="10">
        <f>FC_IND_E!N29+FC_TRA_E!N29+FC_OTH_E!N29</f>
        <v>0</v>
      </c>
      <c r="O29" s="10">
        <f>FC_IND_E!O29+FC_TRA_E!O29+FC_OTH_E!O29</f>
        <v>0</v>
      </c>
      <c r="P29" s="10">
        <f>FC_IND_E!P29+FC_TRA_E!P29+FC_OTH_E!P29</f>
        <v>0</v>
      </c>
      <c r="Q29" s="10">
        <f>FC_IND_E!Q29+FC_TRA_E!Q29+FC_OTH_E!Q29</f>
        <v>0</v>
      </c>
      <c r="R29" s="10">
        <f>FC_IND_E!R29+FC_TRA_E!R29+FC_OTH_E!R29</f>
        <v>0</v>
      </c>
      <c r="S29" s="10">
        <f>FC_IND_E!S29+FC_TRA_E!S29+FC_OTH_E!S29</f>
        <v>0</v>
      </c>
      <c r="T29" s="10">
        <f>FC_IND_E!T29+FC_TRA_E!T29+FC_OTH_E!T29</f>
        <v>0</v>
      </c>
      <c r="U29" s="10">
        <f>FC_IND_E!U29+FC_TRA_E!U29+FC_OTH_E!U29</f>
        <v>0</v>
      </c>
      <c r="V29" s="10">
        <f>FC_IND_E!V29+FC_TRA_E!V29+FC_OTH_E!V29</f>
        <v>0</v>
      </c>
      <c r="W29" s="10">
        <f>FC_IND_E!W29+FC_TRA_E!W29+FC_OTH_E!W29</f>
        <v>0</v>
      </c>
      <c r="X29" s="10">
        <f>FC_IND_E!X29+FC_TRA_E!X29+FC_OTH_E!X29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FC_IND_E!C30+FC_TRA_E!C30+FC_OTH_E!C30</f>
        <v>0</v>
      </c>
      <c r="D30" s="10">
        <f>FC_IND_E!D30+FC_TRA_E!D30+FC_OTH_E!D30</f>
        <v>0</v>
      </c>
      <c r="E30" s="10">
        <f>FC_IND_E!E30+FC_TRA_E!E30+FC_OTH_E!E30</f>
        <v>0</v>
      </c>
      <c r="F30" s="10">
        <f>FC_IND_E!F30+FC_TRA_E!F30+FC_OTH_E!F30</f>
        <v>0</v>
      </c>
      <c r="G30" s="10">
        <f>FC_IND_E!G30+FC_TRA_E!G30+FC_OTH_E!G30</f>
        <v>0</v>
      </c>
      <c r="H30" s="10">
        <f>FC_IND_E!H30+FC_TRA_E!H30+FC_OTH_E!H30</f>
        <v>0</v>
      </c>
      <c r="I30" s="10">
        <f>FC_IND_E!I30+FC_TRA_E!I30+FC_OTH_E!I30</f>
        <v>0</v>
      </c>
      <c r="J30" s="10">
        <f>FC_IND_E!J30+FC_TRA_E!J30+FC_OTH_E!J30</f>
        <v>0</v>
      </c>
      <c r="K30" s="10">
        <f>FC_IND_E!K30+FC_TRA_E!K30+FC_OTH_E!K30</f>
        <v>0</v>
      </c>
      <c r="L30" s="10">
        <f>FC_IND_E!L30+FC_TRA_E!L30+FC_OTH_E!L30</f>
        <v>0</v>
      </c>
      <c r="M30" s="10">
        <f>FC_IND_E!M30+FC_TRA_E!M30+FC_OTH_E!M30</f>
        <v>0</v>
      </c>
      <c r="N30" s="10">
        <f>FC_IND_E!N30+FC_TRA_E!N30+FC_OTH_E!N30</f>
        <v>0</v>
      </c>
      <c r="O30" s="10">
        <f>FC_IND_E!O30+FC_TRA_E!O30+FC_OTH_E!O30</f>
        <v>0</v>
      </c>
      <c r="P30" s="10">
        <f>FC_IND_E!P30+FC_TRA_E!P30+FC_OTH_E!P30</f>
        <v>0</v>
      </c>
      <c r="Q30" s="10">
        <f>FC_IND_E!Q30+FC_TRA_E!Q30+FC_OTH_E!Q30</f>
        <v>0</v>
      </c>
      <c r="R30" s="10">
        <f>FC_IND_E!R30+FC_TRA_E!R30+FC_OTH_E!R30</f>
        <v>0</v>
      </c>
      <c r="S30" s="10">
        <f>FC_IND_E!S30+FC_TRA_E!S30+FC_OTH_E!S30</f>
        <v>0</v>
      </c>
      <c r="T30" s="10">
        <f>FC_IND_E!T30+FC_TRA_E!T30+FC_OTH_E!T30</f>
        <v>0</v>
      </c>
      <c r="U30" s="10">
        <f>FC_IND_E!U30+FC_TRA_E!U30+FC_OTH_E!U30</f>
        <v>0</v>
      </c>
      <c r="V30" s="10">
        <f>FC_IND_E!V30+FC_TRA_E!V30+FC_OTH_E!V30</f>
        <v>0</v>
      </c>
      <c r="W30" s="10">
        <f>FC_IND_E!W30+FC_TRA_E!W30+FC_OTH_E!W30</f>
        <v>0</v>
      </c>
      <c r="X30" s="10">
        <f>FC_IND_E!X30+FC_TRA_E!X30+FC_OTH_E!X30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FC_IND_E!C31+FC_TRA_E!C31+FC_OTH_E!C31</f>
        <v>0</v>
      </c>
      <c r="D31" s="10">
        <f>FC_IND_E!D31+FC_TRA_E!D31+FC_OTH_E!D31</f>
        <v>0</v>
      </c>
      <c r="E31" s="10">
        <f>FC_IND_E!E31+FC_TRA_E!E31+FC_OTH_E!E31</f>
        <v>0</v>
      </c>
      <c r="F31" s="10">
        <f>FC_IND_E!F31+FC_TRA_E!F31+FC_OTH_E!F31</f>
        <v>0</v>
      </c>
      <c r="G31" s="10">
        <f>FC_IND_E!G31+FC_TRA_E!G31+FC_OTH_E!G31</f>
        <v>0</v>
      </c>
      <c r="H31" s="10">
        <f>FC_IND_E!H31+FC_TRA_E!H31+FC_OTH_E!H31</f>
        <v>0</v>
      </c>
      <c r="I31" s="10">
        <f>FC_IND_E!I31+FC_TRA_E!I31+FC_OTH_E!I31</f>
        <v>0</v>
      </c>
      <c r="J31" s="10">
        <f>FC_IND_E!J31+FC_TRA_E!J31+FC_OTH_E!J31</f>
        <v>0</v>
      </c>
      <c r="K31" s="10">
        <f>FC_IND_E!K31+FC_TRA_E!K31+FC_OTH_E!K31</f>
        <v>0</v>
      </c>
      <c r="L31" s="10">
        <f>FC_IND_E!L31+FC_TRA_E!L31+FC_OTH_E!L31</f>
        <v>0</v>
      </c>
      <c r="M31" s="10">
        <f>FC_IND_E!M31+FC_TRA_E!M31+FC_OTH_E!M31</f>
        <v>0</v>
      </c>
      <c r="N31" s="10">
        <f>FC_IND_E!N31+FC_TRA_E!N31+FC_OTH_E!N31</f>
        <v>0</v>
      </c>
      <c r="O31" s="10">
        <f>FC_IND_E!O31+FC_TRA_E!O31+FC_OTH_E!O31</f>
        <v>0</v>
      </c>
      <c r="P31" s="10">
        <f>FC_IND_E!P31+FC_TRA_E!P31+FC_OTH_E!P31</f>
        <v>0</v>
      </c>
      <c r="Q31" s="10">
        <f>FC_IND_E!Q31+FC_TRA_E!Q31+FC_OTH_E!Q31</f>
        <v>0</v>
      </c>
      <c r="R31" s="10">
        <f>FC_IND_E!R31+FC_TRA_E!R31+FC_OTH_E!R31</f>
        <v>0</v>
      </c>
      <c r="S31" s="10">
        <f>FC_IND_E!S31+FC_TRA_E!S31+FC_OTH_E!S31</f>
        <v>0</v>
      </c>
      <c r="T31" s="10">
        <f>FC_IND_E!T31+FC_TRA_E!T31+FC_OTH_E!T31</f>
        <v>0</v>
      </c>
      <c r="U31" s="10">
        <f>FC_IND_E!U31+FC_TRA_E!U31+FC_OTH_E!U31</f>
        <v>0</v>
      </c>
      <c r="V31" s="10">
        <f>FC_IND_E!V31+FC_TRA_E!V31+FC_OTH_E!V31</f>
        <v>0</v>
      </c>
      <c r="W31" s="10">
        <f>FC_IND_E!W31+FC_TRA_E!W31+FC_OTH_E!W31</f>
        <v>0</v>
      </c>
      <c r="X31" s="10">
        <f>FC_IND_E!X31+FC_TRA_E!X31+FC_OTH_E!X31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FC_IND_E!C32+FC_TRA_E!C32+FC_OTH_E!C32</f>
        <v>0</v>
      </c>
      <c r="D32" s="10">
        <f>FC_IND_E!D32+FC_TRA_E!D32+FC_OTH_E!D32</f>
        <v>0</v>
      </c>
      <c r="E32" s="10">
        <f>FC_IND_E!E32+FC_TRA_E!E32+FC_OTH_E!E32</f>
        <v>0</v>
      </c>
      <c r="F32" s="10">
        <f>FC_IND_E!F32+FC_TRA_E!F32+FC_OTH_E!F32</f>
        <v>0</v>
      </c>
      <c r="G32" s="10">
        <f>FC_IND_E!G32+FC_TRA_E!G32+FC_OTH_E!G32</f>
        <v>0</v>
      </c>
      <c r="H32" s="10">
        <f>FC_IND_E!H32+FC_TRA_E!H32+FC_OTH_E!H32</f>
        <v>0</v>
      </c>
      <c r="I32" s="10">
        <f>FC_IND_E!I32+FC_TRA_E!I32+FC_OTH_E!I32</f>
        <v>0</v>
      </c>
      <c r="J32" s="10">
        <f>FC_IND_E!J32+FC_TRA_E!J32+FC_OTH_E!J32</f>
        <v>0</v>
      </c>
      <c r="K32" s="10">
        <f>FC_IND_E!K32+FC_TRA_E!K32+FC_OTH_E!K32</f>
        <v>0</v>
      </c>
      <c r="L32" s="10">
        <f>FC_IND_E!L32+FC_TRA_E!L32+FC_OTH_E!L32</f>
        <v>0</v>
      </c>
      <c r="M32" s="10">
        <f>FC_IND_E!M32+FC_TRA_E!M32+FC_OTH_E!M32</f>
        <v>0</v>
      </c>
      <c r="N32" s="10">
        <f>FC_IND_E!N32+FC_TRA_E!N32+FC_OTH_E!N32</f>
        <v>0</v>
      </c>
      <c r="O32" s="10">
        <f>FC_IND_E!O32+FC_TRA_E!O32+FC_OTH_E!O32</f>
        <v>0</v>
      </c>
      <c r="P32" s="10">
        <f>FC_IND_E!P32+FC_TRA_E!P32+FC_OTH_E!P32</f>
        <v>0</v>
      </c>
      <c r="Q32" s="10">
        <f>FC_IND_E!Q32+FC_TRA_E!Q32+FC_OTH_E!Q32</f>
        <v>0</v>
      </c>
      <c r="R32" s="10">
        <f>FC_IND_E!R32+FC_TRA_E!R32+FC_OTH_E!R32</f>
        <v>0</v>
      </c>
      <c r="S32" s="10">
        <f>FC_IND_E!S32+FC_TRA_E!S32+FC_OTH_E!S32</f>
        <v>0</v>
      </c>
      <c r="T32" s="10">
        <f>FC_IND_E!T32+FC_TRA_E!T32+FC_OTH_E!T32</f>
        <v>0</v>
      </c>
      <c r="U32" s="10">
        <f>FC_IND_E!U32+FC_TRA_E!U32+FC_OTH_E!U32</f>
        <v>0</v>
      </c>
      <c r="V32" s="10">
        <f>FC_IND_E!V32+FC_TRA_E!V32+FC_OTH_E!V32</f>
        <v>0</v>
      </c>
      <c r="W32" s="10">
        <f>FC_IND_E!W32+FC_TRA_E!W32+FC_OTH_E!W32</f>
        <v>0</v>
      </c>
      <c r="X32" s="10">
        <f>FC_IND_E!X32+FC_TRA_E!X32+FC_OTH_E!X32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10084.499999999998</v>
      </c>
      <c r="D33" s="29">
        <f t="shared" si="18"/>
        <v>10284.988478073947</v>
      </c>
      <c r="E33" s="29">
        <f t="shared" si="18"/>
        <v>10440.080395528807</v>
      </c>
      <c r="F33" s="29">
        <f t="shared" si="18"/>
        <v>10187.01083404987</v>
      </c>
      <c r="G33" s="29">
        <f t="shared" si="18"/>
        <v>10240.91883061049</v>
      </c>
      <c r="H33" s="29">
        <f t="shared" si="18"/>
        <v>10060.228460877042</v>
      </c>
      <c r="I33" s="29">
        <f t="shared" si="18"/>
        <v>9482.660705073089</v>
      </c>
      <c r="J33" s="29">
        <f t="shared" si="18"/>
        <v>9194.2950988822013</v>
      </c>
      <c r="K33" s="29">
        <f t="shared" si="18"/>
        <v>8817.9156491831454</v>
      </c>
      <c r="L33" s="29">
        <f t="shared" si="18"/>
        <v>8687.8879621668093</v>
      </c>
      <c r="M33" s="29">
        <f t="shared" si="18"/>
        <v>8446.2957007738587</v>
      </c>
      <c r="N33" s="29">
        <f t="shared" si="18"/>
        <v>7678.2862424763553</v>
      </c>
      <c r="O33" s="29">
        <f t="shared" si="18"/>
        <v>6937.2254514187453</v>
      </c>
      <c r="P33" s="29">
        <f t="shared" si="18"/>
        <v>6792.6696474634564</v>
      </c>
      <c r="Q33" s="29">
        <f t="shared" si="18"/>
        <v>6855.325021496129</v>
      </c>
      <c r="R33" s="29">
        <f t="shared" si="18"/>
        <v>6900.0847807394666</v>
      </c>
      <c r="S33" s="29">
        <f t="shared" si="18"/>
        <v>6928.2686156491836</v>
      </c>
      <c r="T33" s="29">
        <f t="shared" si="18"/>
        <v>7061.7058469475496</v>
      </c>
      <c r="U33" s="29">
        <f t="shared" si="18"/>
        <v>7079.6365434221843</v>
      </c>
      <c r="V33" s="29">
        <f t="shared" si="18"/>
        <v>7173.4310404127236</v>
      </c>
      <c r="W33" s="29">
        <f t="shared" si="18"/>
        <v>6250.0244196044705</v>
      </c>
      <c r="X33" s="29">
        <f t="shared" ref="X33" si="19">SUM(X34:X50)</f>
        <v>6515.5554600171954</v>
      </c>
    </row>
    <row r="34" spans="1:24" ht="11.25" customHeight="1" x14ac:dyDescent="0.2">
      <c r="A34" s="41" t="s">
        <v>55</v>
      </c>
      <c r="B34" s="9" t="s">
        <v>56</v>
      </c>
      <c r="C34" s="10">
        <f>FC_IND_E!C34+FC_TRA_E!C34+FC_OTH_E!C34</f>
        <v>0</v>
      </c>
      <c r="D34" s="10">
        <f>FC_IND_E!D34+FC_TRA_E!D34+FC_OTH_E!D34</f>
        <v>0</v>
      </c>
      <c r="E34" s="10">
        <f>FC_IND_E!E34+FC_TRA_E!E34+FC_OTH_E!E34</f>
        <v>0</v>
      </c>
      <c r="F34" s="10">
        <f>FC_IND_E!F34+FC_TRA_E!F34+FC_OTH_E!F34</f>
        <v>0</v>
      </c>
      <c r="G34" s="10">
        <f>FC_IND_E!G34+FC_TRA_E!G34+FC_OTH_E!G34</f>
        <v>0</v>
      </c>
      <c r="H34" s="10">
        <f>FC_IND_E!H34+FC_TRA_E!H34+FC_OTH_E!H34</f>
        <v>0</v>
      </c>
      <c r="I34" s="10">
        <f>FC_IND_E!I34+FC_TRA_E!I34+FC_OTH_E!I34</f>
        <v>0</v>
      </c>
      <c r="J34" s="10">
        <f>FC_IND_E!J34+FC_TRA_E!J34+FC_OTH_E!J34</f>
        <v>0</v>
      </c>
      <c r="K34" s="10">
        <f>FC_IND_E!K34+FC_TRA_E!K34+FC_OTH_E!K34</f>
        <v>0</v>
      </c>
      <c r="L34" s="10">
        <f>FC_IND_E!L34+FC_TRA_E!L34+FC_OTH_E!L34</f>
        <v>0</v>
      </c>
      <c r="M34" s="10">
        <f>FC_IND_E!M34+FC_TRA_E!M34+FC_OTH_E!M34</f>
        <v>0</v>
      </c>
      <c r="N34" s="10">
        <f>FC_IND_E!N34+FC_TRA_E!N34+FC_OTH_E!N34</f>
        <v>0</v>
      </c>
      <c r="O34" s="10">
        <f>FC_IND_E!O34+FC_TRA_E!O34+FC_OTH_E!O34</f>
        <v>0</v>
      </c>
      <c r="P34" s="10">
        <f>FC_IND_E!P34+FC_TRA_E!P34+FC_OTH_E!P34</f>
        <v>0</v>
      </c>
      <c r="Q34" s="10">
        <f>FC_IND_E!Q34+FC_TRA_E!Q34+FC_OTH_E!Q34</f>
        <v>0</v>
      </c>
      <c r="R34" s="10">
        <f>FC_IND_E!R34+FC_TRA_E!R34+FC_OTH_E!R34</f>
        <v>0</v>
      </c>
      <c r="S34" s="10">
        <f>FC_IND_E!S34+FC_TRA_E!S34+FC_OTH_E!S34</f>
        <v>0</v>
      </c>
      <c r="T34" s="10">
        <f>FC_IND_E!T34+FC_TRA_E!T34+FC_OTH_E!T34</f>
        <v>0</v>
      </c>
      <c r="U34" s="10">
        <f>FC_IND_E!U34+FC_TRA_E!U34+FC_OTH_E!U34</f>
        <v>0</v>
      </c>
      <c r="V34" s="10">
        <f>FC_IND_E!V34+FC_TRA_E!V34+FC_OTH_E!V34</f>
        <v>0</v>
      </c>
      <c r="W34" s="10">
        <f>FC_IND_E!W34+FC_TRA_E!W34+FC_OTH_E!W34</f>
        <v>0</v>
      </c>
      <c r="X34" s="10">
        <f>FC_IND_E!X34+FC_TRA_E!X34+FC_OTH_E!X34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FC_IND_E!C35+FC_TRA_E!C35+FC_OTH_E!C35</f>
        <v>0</v>
      </c>
      <c r="D35" s="10">
        <f>FC_IND_E!D35+FC_TRA_E!D35+FC_OTH_E!D35</f>
        <v>0</v>
      </c>
      <c r="E35" s="10">
        <f>FC_IND_E!E35+FC_TRA_E!E35+FC_OTH_E!E35</f>
        <v>0</v>
      </c>
      <c r="F35" s="10">
        <f>FC_IND_E!F35+FC_TRA_E!F35+FC_OTH_E!F35</f>
        <v>0</v>
      </c>
      <c r="G35" s="10">
        <f>FC_IND_E!G35+FC_TRA_E!G35+FC_OTH_E!G35</f>
        <v>0</v>
      </c>
      <c r="H35" s="10">
        <f>FC_IND_E!H35+FC_TRA_E!H35+FC_OTH_E!H35</f>
        <v>0</v>
      </c>
      <c r="I35" s="10">
        <f>FC_IND_E!I35+FC_TRA_E!I35+FC_OTH_E!I35</f>
        <v>0</v>
      </c>
      <c r="J35" s="10">
        <f>FC_IND_E!J35+FC_TRA_E!J35+FC_OTH_E!J35</f>
        <v>0</v>
      </c>
      <c r="K35" s="10">
        <f>FC_IND_E!K35+FC_TRA_E!K35+FC_OTH_E!K35</f>
        <v>0</v>
      </c>
      <c r="L35" s="10">
        <f>FC_IND_E!L35+FC_TRA_E!L35+FC_OTH_E!L35</f>
        <v>0</v>
      </c>
      <c r="M35" s="10">
        <f>FC_IND_E!M35+FC_TRA_E!M35+FC_OTH_E!M35</f>
        <v>0</v>
      </c>
      <c r="N35" s="10">
        <f>FC_IND_E!N35+FC_TRA_E!N35+FC_OTH_E!N35</f>
        <v>0</v>
      </c>
      <c r="O35" s="10">
        <f>FC_IND_E!O35+FC_TRA_E!O35+FC_OTH_E!O35</f>
        <v>0</v>
      </c>
      <c r="P35" s="10">
        <f>FC_IND_E!P35+FC_TRA_E!P35+FC_OTH_E!P35</f>
        <v>0</v>
      </c>
      <c r="Q35" s="10">
        <f>FC_IND_E!Q35+FC_TRA_E!Q35+FC_OTH_E!Q35</f>
        <v>0</v>
      </c>
      <c r="R35" s="10">
        <f>FC_IND_E!R35+FC_TRA_E!R35+FC_OTH_E!R35</f>
        <v>0</v>
      </c>
      <c r="S35" s="10">
        <f>FC_IND_E!S35+FC_TRA_E!S35+FC_OTH_E!S35</f>
        <v>0</v>
      </c>
      <c r="T35" s="10">
        <f>FC_IND_E!T35+FC_TRA_E!T35+FC_OTH_E!T35</f>
        <v>0</v>
      </c>
      <c r="U35" s="10">
        <f>FC_IND_E!U35+FC_TRA_E!U35+FC_OTH_E!U35</f>
        <v>0</v>
      </c>
      <c r="V35" s="10">
        <f>FC_IND_E!V35+FC_TRA_E!V35+FC_OTH_E!V35</f>
        <v>0</v>
      </c>
      <c r="W35" s="10">
        <f>FC_IND_E!W35+FC_TRA_E!W35+FC_OTH_E!W35</f>
        <v>0</v>
      </c>
      <c r="X35" s="10">
        <f>FC_IND_E!X35+FC_TRA_E!X35+FC_OTH_E!X35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FC_IND_E!C36+FC_TRA_E!C36+FC_OTH_E!C36</f>
        <v>1138.7791057609631</v>
      </c>
      <c r="D36" s="10">
        <f>FC_IND_E!D36+FC_TRA_E!D36+FC_OTH_E!D36</f>
        <v>1108.2760103181429</v>
      </c>
      <c r="E36" s="10">
        <f>FC_IND_E!E36+FC_TRA_E!E36+FC_OTH_E!E36</f>
        <v>1085.6811693895097</v>
      </c>
      <c r="F36" s="10">
        <f>FC_IND_E!F36+FC_TRA_E!F36+FC_OTH_E!F36</f>
        <v>1042.7510748065347</v>
      </c>
      <c r="G36" s="10">
        <f>FC_IND_E!G36+FC_TRA_E!G36+FC_OTH_E!G36</f>
        <v>1010.2020636285469</v>
      </c>
      <c r="H36" s="10">
        <f>FC_IND_E!H36+FC_TRA_E!H36+FC_OTH_E!H36</f>
        <v>970.65279449699051</v>
      </c>
      <c r="I36" s="10">
        <f>FC_IND_E!I36+FC_TRA_E!I36+FC_OTH_E!I36</f>
        <v>894.94436801375753</v>
      </c>
      <c r="J36" s="10">
        <f>FC_IND_E!J36+FC_TRA_E!J36+FC_OTH_E!J36</f>
        <v>851.48555460017178</v>
      </c>
      <c r="K36" s="10">
        <f>FC_IND_E!K36+FC_TRA_E!K36+FC_OTH_E!K36</f>
        <v>806.43929492691302</v>
      </c>
      <c r="L36" s="10">
        <f>FC_IND_E!L36+FC_TRA_E!L36+FC_OTH_E!L36</f>
        <v>761.39303525365426</v>
      </c>
      <c r="M36" s="10">
        <f>FC_IND_E!M36+FC_TRA_E!M36+FC_OTH_E!M36</f>
        <v>728.43250214961313</v>
      </c>
      <c r="N36" s="10">
        <f>FC_IND_E!N36+FC_TRA_E!N36+FC_OTH_E!N36</f>
        <v>672.39922613929491</v>
      </c>
      <c r="O36" s="10">
        <f>FC_IND_E!O36+FC_TRA_E!O36+FC_OTH_E!O36</f>
        <v>628.45159071367152</v>
      </c>
      <c r="P36" s="10">
        <f>FC_IND_E!P36+FC_TRA_E!P36+FC_OTH_E!P36</f>
        <v>608.67497850386917</v>
      </c>
      <c r="Q36" s="10">
        <f>FC_IND_E!Q36+FC_TRA_E!Q36+FC_OTH_E!Q36</f>
        <v>593.29337919174543</v>
      </c>
      <c r="R36" s="10">
        <f>FC_IND_E!R36+FC_TRA_E!R36+FC_OTH_E!R36</f>
        <v>571.31960447119513</v>
      </c>
      <c r="S36" s="10">
        <f>FC_IND_E!S36+FC_TRA_E!S36+FC_OTH_E!S36</f>
        <v>560.33276010318139</v>
      </c>
      <c r="T36" s="10">
        <f>FC_IND_E!T36+FC_TRA_E!T36+FC_OTH_E!T36</f>
        <v>563.6625967325881</v>
      </c>
      <c r="U36" s="10">
        <f>FC_IND_E!U36+FC_TRA_E!U36+FC_OTH_E!U36</f>
        <v>569.70000000000005</v>
      </c>
      <c r="V36" s="10">
        <f>FC_IND_E!V36+FC_TRA_E!V36+FC_OTH_E!V36</f>
        <v>556.97368873602738</v>
      </c>
      <c r="W36" s="10">
        <f>FC_IND_E!W36+FC_TRA_E!W36+FC_OTH_E!W36</f>
        <v>547.52932072226997</v>
      </c>
      <c r="X36" s="10">
        <f>FC_IND_E!X36+FC_TRA_E!X36+FC_OTH_E!X36</f>
        <v>491.47523645743757</v>
      </c>
    </row>
    <row r="37" spans="1:24" ht="11.25" customHeight="1" x14ac:dyDescent="0.2">
      <c r="A37" s="41" t="s">
        <v>61</v>
      </c>
      <c r="B37" s="9" t="s">
        <v>62</v>
      </c>
      <c r="C37" s="10">
        <f>FC_IND_E!C37+FC_TRA_E!C37+FC_OTH_E!C37</f>
        <v>2271.672914875322</v>
      </c>
      <c r="D37" s="10">
        <f>FC_IND_E!D37+FC_TRA_E!D37+FC_OTH_E!D37</f>
        <v>2134.7091143594148</v>
      </c>
      <c r="E37" s="10">
        <f>FC_IND_E!E37+FC_TRA_E!E37+FC_OTH_E!E37</f>
        <v>2211.751246775581</v>
      </c>
      <c r="F37" s="10">
        <f>FC_IND_E!F37+FC_TRA_E!F37+FC_OTH_E!F37</f>
        <v>2145.409372312984</v>
      </c>
      <c r="G37" s="10">
        <f>FC_IND_E!G37+FC_TRA_E!G37+FC_OTH_E!G37</f>
        <v>2061.9470335339638</v>
      </c>
      <c r="H37" s="10">
        <f>FC_IND_E!H37+FC_TRA_E!H37+FC_OTH_E!H37</f>
        <v>1934.6135855545997</v>
      </c>
      <c r="I37" s="10">
        <f>FC_IND_E!I37+FC_TRA_E!I37+FC_OTH_E!I37</f>
        <v>1789.0895098882202</v>
      </c>
      <c r="J37" s="10">
        <f>FC_IND_E!J37+FC_TRA_E!J37+FC_OTH_E!J37</f>
        <v>1667.8131556319861</v>
      </c>
      <c r="K37" s="10">
        <f>FC_IND_E!K37+FC_TRA_E!K37+FC_OTH_E!K37</f>
        <v>1563.771883061049</v>
      </c>
      <c r="L37" s="10">
        <f>FC_IND_E!L37+FC_TRA_E!L37+FC_OTH_E!L37</f>
        <v>1536.447721410146</v>
      </c>
      <c r="M37" s="10">
        <f>FC_IND_E!M37+FC_TRA_E!M37+FC_OTH_E!M37</f>
        <v>1458.6796216680998</v>
      </c>
      <c r="N37" s="10">
        <f>FC_IND_E!N37+FC_TRA_E!N37+FC_OTH_E!N37</f>
        <v>1311.5504729148754</v>
      </c>
      <c r="O37" s="10">
        <f>FC_IND_E!O37+FC_TRA_E!O37+FC_OTH_E!O37</f>
        <v>1182.287188306105</v>
      </c>
      <c r="P37" s="10">
        <f>FC_IND_E!P37+FC_TRA_E!P37+FC_OTH_E!P37</f>
        <v>1152.8613929492692</v>
      </c>
      <c r="Q37" s="10">
        <f>FC_IND_E!Q37+FC_TRA_E!Q37+FC_OTH_E!Q37</f>
        <v>1144.453998280309</v>
      </c>
      <c r="R37" s="10">
        <f>FC_IND_E!R37+FC_TRA_E!R37+FC_OTH_E!R37</f>
        <v>1100.3152192605332</v>
      </c>
      <c r="S37" s="10">
        <f>FC_IND_E!S37+FC_TRA_E!S37+FC_OTH_E!S37</f>
        <v>1082.4496130696471</v>
      </c>
      <c r="T37" s="10">
        <f>FC_IND_E!T37+FC_TRA_E!T37+FC_OTH_E!T37</f>
        <v>1080.0271711092</v>
      </c>
      <c r="U37" s="10">
        <f>FC_IND_E!U37+FC_TRA_E!U37+FC_OTH_E!U37</f>
        <v>1070.4249355116078</v>
      </c>
      <c r="V37" s="10">
        <f>FC_IND_E!V37+FC_TRA_E!V37+FC_OTH_E!V37</f>
        <v>1108.3422184006874</v>
      </c>
      <c r="W37" s="10">
        <f>FC_IND_E!W37+FC_TRA_E!W37+FC_OTH_E!W37</f>
        <v>917.56405846947541</v>
      </c>
      <c r="X37" s="10">
        <f>FC_IND_E!X37+FC_TRA_E!X37+FC_OTH_E!X37</f>
        <v>997.56147893379182</v>
      </c>
    </row>
    <row r="38" spans="1:24" ht="11.25" customHeight="1" x14ac:dyDescent="0.2">
      <c r="A38" s="41" t="s">
        <v>63</v>
      </c>
      <c r="B38" s="9" t="s">
        <v>64</v>
      </c>
      <c r="C38" s="10">
        <f>FC_IND_E!C38+FC_TRA_E!C38+FC_OTH_E!C38</f>
        <v>3.1742906276870162</v>
      </c>
      <c r="D38" s="10">
        <f>FC_IND_E!D38+FC_TRA_E!D38+FC_OTH_E!D38</f>
        <v>3.1742906276870158</v>
      </c>
      <c r="E38" s="10">
        <f>FC_IND_E!E38+FC_TRA_E!E38+FC_OTH_E!E38</f>
        <v>2.116165090283749</v>
      </c>
      <c r="F38" s="10">
        <f>FC_IND_E!F38+FC_TRA_E!F38+FC_OTH_E!F38</f>
        <v>2.116165090283749</v>
      </c>
      <c r="G38" s="10">
        <f>FC_IND_E!G38+FC_TRA_E!G38+FC_OTH_E!G38</f>
        <v>2.1400687876182292</v>
      </c>
      <c r="H38" s="10">
        <f>FC_IND_E!H38+FC_TRA_E!H38+FC_OTH_E!H38</f>
        <v>3.2100601891659499</v>
      </c>
      <c r="I38" s="10">
        <f>FC_IND_E!I38+FC_TRA_E!I38+FC_OTH_E!I38</f>
        <v>2.1400687876182296</v>
      </c>
      <c r="J38" s="10">
        <f>FC_IND_E!J38+FC_TRA_E!J38+FC_OTH_E!J38</f>
        <v>2.101805674978503</v>
      </c>
      <c r="K38" s="10">
        <f>FC_IND_E!K38+FC_TRA_E!K38+FC_OTH_E!K38</f>
        <v>2.101805674978503</v>
      </c>
      <c r="L38" s="10">
        <f>FC_IND_E!L38+FC_TRA_E!L38+FC_OTH_E!L38</f>
        <v>2.101805674978503</v>
      </c>
      <c r="M38" s="10">
        <f>FC_IND_E!M38+FC_TRA_E!M38+FC_OTH_E!M38</f>
        <v>3.1527944969905422</v>
      </c>
      <c r="N38" s="10">
        <f>FC_IND_E!N38+FC_TRA_E!N38+FC_OTH_E!N38</f>
        <v>2.101805674978503</v>
      </c>
      <c r="O38" s="10">
        <f>FC_IND_E!O38+FC_TRA_E!O38+FC_OTH_E!O38</f>
        <v>1.050902837489252</v>
      </c>
      <c r="P38" s="10">
        <f>FC_IND_E!P38+FC_TRA_E!P38+FC_OTH_E!P38</f>
        <v>2.101805674978503</v>
      </c>
      <c r="Q38" s="10">
        <f>FC_IND_E!Q38+FC_TRA_E!Q38+FC_OTH_E!Q38</f>
        <v>1.0509028374892522</v>
      </c>
      <c r="R38" s="10">
        <f>FC_IND_E!R38+FC_TRA_E!R38+FC_OTH_E!R38</f>
        <v>1.050902837489252</v>
      </c>
      <c r="S38" s="10">
        <f>FC_IND_E!S38+FC_TRA_E!S38+FC_OTH_E!S38</f>
        <v>1.0509028374892522</v>
      </c>
      <c r="T38" s="10">
        <f>FC_IND_E!T38+FC_TRA_E!T38+FC_OTH_E!T38</f>
        <v>1.2726569217540842</v>
      </c>
      <c r="U38" s="10">
        <f>FC_IND_E!U38+FC_TRA_E!U38+FC_OTH_E!U38</f>
        <v>1.0257093723129835</v>
      </c>
      <c r="V38" s="10">
        <f>FC_IND_E!V38+FC_TRA_E!V38+FC_OTH_E!V38</f>
        <v>1.3115219260533106</v>
      </c>
      <c r="W38" s="10">
        <f>FC_IND_E!W38+FC_TRA_E!W38+FC_OTH_E!W38</f>
        <v>1.3125537403267409</v>
      </c>
      <c r="X38" s="10">
        <f>FC_IND_E!X38+FC_TRA_E!X38+FC_OTH_E!X38</f>
        <v>1.3640584694754943</v>
      </c>
    </row>
    <row r="39" spans="1:24" ht="11.25" customHeight="1" x14ac:dyDescent="0.2">
      <c r="A39" s="41" t="s">
        <v>65</v>
      </c>
      <c r="B39" s="9" t="s">
        <v>66</v>
      </c>
      <c r="C39" s="10">
        <f>FC_IND_E!C39+FC_TRA_E!C39+FC_OTH_E!C39</f>
        <v>0</v>
      </c>
      <c r="D39" s="10">
        <f>FC_IND_E!D39+FC_TRA_E!D39+FC_OTH_E!D39</f>
        <v>0</v>
      </c>
      <c r="E39" s="10">
        <f>FC_IND_E!E39+FC_TRA_E!E39+FC_OTH_E!E39</f>
        <v>0</v>
      </c>
      <c r="F39" s="10">
        <f>FC_IND_E!F39+FC_TRA_E!F39+FC_OTH_E!F39</f>
        <v>0</v>
      </c>
      <c r="G39" s="10">
        <f>FC_IND_E!G39+FC_TRA_E!G39+FC_OTH_E!G39</f>
        <v>0</v>
      </c>
      <c r="H39" s="10">
        <f>FC_IND_E!H39+FC_TRA_E!H39+FC_OTH_E!H39</f>
        <v>0</v>
      </c>
      <c r="I39" s="10">
        <f>FC_IND_E!I39+FC_TRA_E!I39+FC_OTH_E!I39</f>
        <v>0</v>
      </c>
      <c r="J39" s="10">
        <f>FC_IND_E!J39+FC_TRA_E!J39+FC_OTH_E!J39</f>
        <v>0</v>
      </c>
      <c r="K39" s="10">
        <f>FC_IND_E!K39+FC_TRA_E!K39+FC_OTH_E!K39</f>
        <v>0</v>
      </c>
      <c r="L39" s="10">
        <f>FC_IND_E!L39+FC_TRA_E!L39+FC_OTH_E!L39</f>
        <v>0</v>
      </c>
      <c r="M39" s="10">
        <f>FC_IND_E!M39+FC_TRA_E!M39+FC_OTH_E!M39</f>
        <v>0</v>
      </c>
      <c r="N39" s="10">
        <f>FC_IND_E!N39+FC_TRA_E!N39+FC_OTH_E!N39</f>
        <v>0</v>
      </c>
      <c r="O39" s="10">
        <f>FC_IND_E!O39+FC_TRA_E!O39+FC_OTH_E!O39</f>
        <v>0</v>
      </c>
      <c r="P39" s="10">
        <f>FC_IND_E!P39+FC_TRA_E!P39+FC_OTH_E!P39</f>
        <v>0</v>
      </c>
      <c r="Q39" s="10">
        <f>FC_IND_E!Q39+FC_TRA_E!Q39+FC_OTH_E!Q39</f>
        <v>0</v>
      </c>
      <c r="R39" s="10">
        <f>FC_IND_E!R39+FC_TRA_E!R39+FC_OTH_E!R39</f>
        <v>0</v>
      </c>
      <c r="S39" s="10">
        <f>FC_IND_E!S39+FC_TRA_E!S39+FC_OTH_E!S39</f>
        <v>0</v>
      </c>
      <c r="T39" s="10">
        <f>FC_IND_E!T39+FC_TRA_E!T39+FC_OTH_E!T39</f>
        <v>0</v>
      </c>
      <c r="U39" s="10">
        <f>FC_IND_E!U39+FC_TRA_E!U39+FC_OTH_E!U39</f>
        <v>0</v>
      </c>
      <c r="V39" s="10">
        <f>FC_IND_E!V39+FC_TRA_E!V39+FC_OTH_E!V39</f>
        <v>0</v>
      </c>
      <c r="W39" s="10">
        <f>FC_IND_E!W39+FC_TRA_E!W39+FC_OTH_E!W39</f>
        <v>0</v>
      </c>
      <c r="X39" s="10">
        <f>FC_IND_E!X39+FC_TRA_E!X39+FC_OTH_E!X39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FC_IND_E!C40+FC_TRA_E!C40+FC_OTH_E!C40</f>
        <v>146.97196904557171</v>
      </c>
      <c r="D40" s="10">
        <f>FC_IND_E!D40+FC_TRA_E!D40+FC_OTH_E!D40</f>
        <v>137.38675838349101</v>
      </c>
      <c r="E40" s="10">
        <f>FC_IND_E!E40+FC_TRA_E!E40+FC_OTH_E!E40</f>
        <v>138.45184866723991</v>
      </c>
      <c r="F40" s="10">
        <f>FC_IND_E!F40+FC_TRA_E!F40+FC_OTH_E!F40</f>
        <v>133.12674118658646</v>
      </c>
      <c r="G40" s="10">
        <f>FC_IND_E!G40+FC_TRA_E!G40+FC_OTH_E!G40</f>
        <v>143.7768701633706</v>
      </c>
      <c r="H40" s="10">
        <f>FC_IND_E!H40+FC_TRA_E!H40+FC_OTH_E!H40</f>
        <v>159.75210662080829</v>
      </c>
      <c r="I40" s="10">
        <f>FC_IND_E!I40+FC_TRA_E!I40+FC_OTH_E!I40</f>
        <v>158.68710232158213</v>
      </c>
      <c r="J40" s="10">
        <f>FC_IND_E!J40+FC_TRA_E!J40+FC_OTH_E!J40</f>
        <v>157.13671539122956</v>
      </c>
      <c r="K40" s="10">
        <f>FC_IND_E!K40+FC_TRA_E!K40+FC_OTH_E!K40</f>
        <v>149.94737747205505</v>
      </c>
      <c r="L40" s="10">
        <f>FC_IND_E!L40+FC_TRA_E!L40+FC_OTH_E!L40</f>
        <v>141.73112639724843</v>
      </c>
      <c r="M40" s="10">
        <f>FC_IND_E!M40+FC_TRA_E!M40+FC_OTH_E!M40</f>
        <v>162.27188306104904</v>
      </c>
      <c r="N40" s="10">
        <f>FC_IND_E!N40+FC_TRA_E!N40+FC_OTH_E!N40</f>
        <v>144.81229578675834</v>
      </c>
      <c r="O40" s="10">
        <f>FC_IND_E!O40+FC_TRA_E!O40+FC_OTH_E!O40</f>
        <v>135.56895958727426</v>
      </c>
      <c r="P40" s="10">
        <f>FC_IND_E!P40+FC_TRA_E!P40+FC_OTH_E!P40</f>
        <v>140.70404127257095</v>
      </c>
      <c r="Q40" s="10">
        <f>FC_IND_E!Q40+FC_TRA_E!Q40+FC_OTH_E!Q40</f>
        <v>140.70412725709372</v>
      </c>
      <c r="R40" s="10">
        <f>FC_IND_E!R40+FC_TRA_E!R40+FC_OTH_E!R40</f>
        <v>149.94746345657782</v>
      </c>
      <c r="S40" s="10">
        <f>FC_IND_E!S40+FC_TRA_E!S40+FC_OTH_E!S40</f>
        <v>153.02854686156493</v>
      </c>
      <c r="T40" s="10">
        <f>FC_IND_E!T40+FC_TRA_E!T40+FC_OTH_E!T40</f>
        <v>181.83903697334483</v>
      </c>
      <c r="U40" s="10">
        <f>FC_IND_E!U40+FC_TRA_E!U40+FC_OTH_E!U40</f>
        <v>197.70163370593289</v>
      </c>
      <c r="V40" s="10">
        <f>FC_IND_E!V40+FC_TRA_E!V40+FC_OTH_E!V40</f>
        <v>185.502407566638</v>
      </c>
      <c r="W40" s="10">
        <f>FC_IND_E!W40+FC_TRA_E!W40+FC_OTH_E!W40</f>
        <v>108.01349957007737</v>
      </c>
      <c r="X40" s="10">
        <f>FC_IND_E!X40+FC_TRA_E!X40+FC_OTH_E!X40</f>
        <v>137.59630266552023</v>
      </c>
    </row>
    <row r="41" spans="1:24" ht="11.25" customHeight="1" x14ac:dyDescent="0.2">
      <c r="A41" s="41" t="s">
        <v>69</v>
      </c>
      <c r="B41" s="9" t="s">
        <v>70</v>
      </c>
      <c r="C41" s="10">
        <f>FC_IND_E!C41+FC_TRA_E!C41+FC_OTH_E!C41</f>
        <v>9.4153052450558885</v>
      </c>
      <c r="D41" s="10">
        <f>FC_IND_E!D41+FC_TRA_E!D41+FC_OTH_E!D41</f>
        <v>7.3230438521066219</v>
      </c>
      <c r="E41" s="10">
        <f>FC_IND_E!E41+FC_TRA_E!E41+FC_OTH_E!E41</f>
        <v>5.2306964746345672</v>
      </c>
      <c r="F41" s="10">
        <f>FC_IND_E!F41+FC_TRA_E!F41+FC_OTH_E!F41</f>
        <v>4.1846087704213248</v>
      </c>
      <c r="G41" s="10">
        <f>FC_IND_E!G41+FC_TRA_E!G41+FC_OTH_E!G41</f>
        <v>3.134823731728289</v>
      </c>
      <c r="H41" s="10">
        <f>FC_IND_E!H41+FC_TRA_E!H41+FC_OTH_E!H41</f>
        <v>3.1348237317282903</v>
      </c>
      <c r="I41" s="10">
        <f>FC_IND_E!I41+FC_TRA_E!I41+FC_OTH_E!I41</f>
        <v>2.0899398108340503</v>
      </c>
      <c r="J41" s="10">
        <f>FC_IND_E!J41+FC_TRA_E!J41+FC_OTH_E!J41</f>
        <v>1.0449699054170247</v>
      </c>
      <c r="K41" s="10">
        <f>FC_IND_E!K41+FC_TRA_E!K41+FC_OTH_E!K41</f>
        <v>2.0899398108340499</v>
      </c>
      <c r="L41" s="10">
        <f>FC_IND_E!L41+FC_TRA_E!L41+FC_OTH_E!L41</f>
        <v>2.0899398108340499</v>
      </c>
      <c r="M41" s="10">
        <f>FC_IND_E!M41+FC_TRA_E!M41+FC_OTH_E!M41</f>
        <v>2.089939810834049</v>
      </c>
      <c r="N41" s="10">
        <f>FC_IND_E!N41+FC_TRA_E!N41+FC_OTH_E!N41</f>
        <v>2.0899398108340499</v>
      </c>
      <c r="O41" s="10">
        <f>FC_IND_E!O41+FC_TRA_E!O41+FC_OTH_E!O41</f>
        <v>1.0449699054170249</v>
      </c>
      <c r="P41" s="10">
        <f>FC_IND_E!P41+FC_TRA_E!P41+FC_OTH_E!P41</f>
        <v>2.0899398108340494</v>
      </c>
      <c r="Q41" s="10">
        <f>FC_IND_E!Q41+FC_TRA_E!Q41+FC_OTH_E!Q41</f>
        <v>1.0449699054170249</v>
      </c>
      <c r="R41" s="10">
        <f>FC_IND_E!R41+FC_TRA_E!R41+FC_OTH_E!R41</f>
        <v>1.0449699054170249</v>
      </c>
      <c r="S41" s="10">
        <f>FC_IND_E!S41+FC_TRA_E!S41+FC_OTH_E!S41</f>
        <v>1.0449699054170249</v>
      </c>
      <c r="T41" s="10">
        <f>FC_IND_E!T41+FC_TRA_E!T41+FC_OTH_E!T41</f>
        <v>0.7325021496130697</v>
      </c>
      <c r="U41" s="10">
        <f>FC_IND_E!U41+FC_TRA_E!U41+FC_OTH_E!U41</f>
        <v>0.45133276010318141</v>
      </c>
      <c r="V41" s="10">
        <f>FC_IND_E!V41+FC_TRA_E!V41+FC_OTH_E!V41</f>
        <v>0.37712811693895093</v>
      </c>
      <c r="W41" s="10">
        <f>FC_IND_E!W41+FC_TRA_E!W41+FC_OTH_E!W41</f>
        <v>0.45141874462596732</v>
      </c>
      <c r="X41" s="10">
        <f>FC_IND_E!X41+FC_TRA_E!X41+FC_OTH_E!X41</f>
        <v>1.0521926053310402</v>
      </c>
    </row>
    <row r="42" spans="1:24" ht="11.25" customHeight="1" x14ac:dyDescent="0.2">
      <c r="A42" s="41" t="s">
        <v>71</v>
      </c>
      <c r="B42" s="9" t="s">
        <v>72</v>
      </c>
      <c r="C42" s="10">
        <f>FC_IND_E!C42+FC_TRA_E!C42+FC_OTH_E!C42</f>
        <v>0</v>
      </c>
      <c r="D42" s="10">
        <f>FC_IND_E!D42+FC_TRA_E!D42+FC_OTH_E!D42</f>
        <v>0</v>
      </c>
      <c r="E42" s="10">
        <f>FC_IND_E!E42+FC_TRA_E!E42+FC_OTH_E!E42</f>
        <v>0</v>
      </c>
      <c r="F42" s="10">
        <f>FC_IND_E!F42+FC_TRA_E!F42+FC_OTH_E!F42</f>
        <v>0</v>
      </c>
      <c r="G42" s="10">
        <f>FC_IND_E!G42+FC_TRA_E!G42+FC_OTH_E!G42</f>
        <v>0</v>
      </c>
      <c r="H42" s="10">
        <f>FC_IND_E!H42+FC_TRA_E!H42+FC_OTH_E!H42</f>
        <v>0</v>
      </c>
      <c r="I42" s="10">
        <f>FC_IND_E!I42+FC_TRA_E!I42+FC_OTH_E!I42</f>
        <v>0</v>
      </c>
      <c r="J42" s="10">
        <f>FC_IND_E!J42+FC_TRA_E!J42+FC_OTH_E!J42</f>
        <v>0</v>
      </c>
      <c r="K42" s="10">
        <f>FC_IND_E!K42+FC_TRA_E!K42+FC_OTH_E!K42</f>
        <v>0</v>
      </c>
      <c r="L42" s="10">
        <f>FC_IND_E!L42+FC_TRA_E!L42+FC_OTH_E!L42</f>
        <v>0</v>
      </c>
      <c r="M42" s="10">
        <f>FC_IND_E!M42+FC_TRA_E!M42+FC_OTH_E!M42</f>
        <v>0</v>
      </c>
      <c r="N42" s="10">
        <f>FC_IND_E!N42+FC_TRA_E!N42+FC_OTH_E!N42</f>
        <v>0</v>
      </c>
      <c r="O42" s="10">
        <f>FC_IND_E!O42+FC_TRA_E!O42+FC_OTH_E!O42</f>
        <v>0</v>
      </c>
      <c r="P42" s="10">
        <f>FC_IND_E!P42+FC_TRA_E!P42+FC_OTH_E!P42</f>
        <v>0</v>
      </c>
      <c r="Q42" s="10">
        <f>FC_IND_E!Q42+FC_TRA_E!Q42+FC_OTH_E!Q42</f>
        <v>0</v>
      </c>
      <c r="R42" s="10">
        <f>FC_IND_E!R42+FC_TRA_E!R42+FC_OTH_E!R42</f>
        <v>0</v>
      </c>
      <c r="S42" s="10">
        <f>FC_IND_E!S42+FC_TRA_E!S42+FC_OTH_E!S42</f>
        <v>0</v>
      </c>
      <c r="T42" s="10">
        <f>FC_IND_E!T42+FC_TRA_E!T42+FC_OTH_E!T42</f>
        <v>0</v>
      </c>
      <c r="U42" s="10">
        <f>FC_IND_E!U42+FC_TRA_E!U42+FC_OTH_E!U42</f>
        <v>0</v>
      </c>
      <c r="V42" s="10">
        <f>FC_IND_E!V42+FC_TRA_E!V42+FC_OTH_E!V42</f>
        <v>0</v>
      </c>
      <c r="W42" s="10">
        <f>FC_IND_E!W42+FC_TRA_E!W42+FC_OTH_E!W42</f>
        <v>0</v>
      </c>
      <c r="X42" s="10">
        <f>FC_IND_E!X42+FC_TRA_E!X42+FC_OTH_E!X42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FC_IND_E!C43+FC_TRA_E!C43+FC_OTH_E!C43</f>
        <v>4899.3077386070499</v>
      </c>
      <c r="D43" s="10">
        <f>FC_IND_E!D43+FC_TRA_E!D43+FC_OTH_E!D43</f>
        <v>5327.764316423044</v>
      </c>
      <c r="E43" s="10">
        <f>FC_IND_E!E43+FC_TRA_E!E43+FC_OTH_E!E43</f>
        <v>5443.6753224419608</v>
      </c>
      <c r="F43" s="10">
        <f>FC_IND_E!F43+FC_TRA_E!F43+FC_OTH_E!F43</f>
        <v>5491.281599312123</v>
      </c>
      <c r="G43" s="10">
        <f>FC_IND_E!G43+FC_TRA_E!G43+FC_OTH_E!G43</f>
        <v>5706.5448839208939</v>
      </c>
      <c r="H43" s="10">
        <f>FC_IND_E!H43+FC_TRA_E!H43+FC_OTH_E!H43</f>
        <v>5651.6942390369732</v>
      </c>
      <c r="I43" s="10">
        <f>FC_IND_E!I43+FC_TRA_E!I43+FC_OTH_E!I43</f>
        <v>5358.0539982803093</v>
      </c>
      <c r="J43" s="10">
        <f>FC_IND_E!J43+FC_TRA_E!J43+FC_OTH_E!J43</f>
        <v>5433.027687016337</v>
      </c>
      <c r="K43" s="10">
        <f>FC_IND_E!K43+FC_TRA_E!K43+FC_OTH_E!K43</f>
        <v>5333.4049011177976</v>
      </c>
      <c r="L43" s="10">
        <f>FC_IND_E!L43+FC_TRA_E!L43+FC_OTH_E!L43</f>
        <v>5323.1346517626826</v>
      </c>
      <c r="M43" s="10">
        <f>FC_IND_E!M43+FC_TRA_E!M43+FC_OTH_E!M43</f>
        <v>5252.2689595872735</v>
      </c>
      <c r="N43" s="10">
        <f>FC_IND_E!N43+FC_TRA_E!N43+FC_OTH_E!N43</f>
        <v>4868.1568357695623</v>
      </c>
      <c r="O43" s="10">
        <f>FC_IND_E!O43+FC_TRA_E!O43+FC_OTH_E!O43</f>
        <v>4420.3687016337062</v>
      </c>
      <c r="P43" s="10">
        <f>FC_IND_E!P43+FC_TRA_E!P43+FC_OTH_E!P43</f>
        <v>4341.2867583834905</v>
      </c>
      <c r="Q43" s="10">
        <f>FC_IND_E!Q43+FC_TRA_E!Q43+FC_OTH_E!Q43</f>
        <v>4432.6930352536538</v>
      </c>
      <c r="R43" s="10">
        <f>FC_IND_E!R43+FC_TRA_E!R43+FC_OTH_E!R43</f>
        <v>4528.2076526225273</v>
      </c>
      <c r="S43" s="10">
        <f>FC_IND_E!S43+FC_TRA_E!S43+FC_OTH_E!S43</f>
        <v>4652.4791057609627</v>
      </c>
      <c r="T43" s="10">
        <f>FC_IND_E!T43+FC_TRA_E!T43+FC_OTH_E!T43</f>
        <v>4747.8530524505586</v>
      </c>
      <c r="U43" s="10">
        <f>FC_IND_E!U43+FC_TRA_E!U43+FC_OTH_E!U43</f>
        <v>4791.7671539122966</v>
      </c>
      <c r="V43" s="10">
        <f>FC_IND_E!V43+FC_TRA_E!V43+FC_OTH_E!V43</f>
        <v>4900.9145313843492</v>
      </c>
      <c r="W43" s="10">
        <f>FC_IND_E!W43+FC_TRA_E!W43+FC_OTH_E!W43</f>
        <v>4257.9059329320717</v>
      </c>
      <c r="X43" s="10">
        <f>FC_IND_E!X43+FC_TRA_E!X43+FC_OTH_E!X43</f>
        <v>4527.8615649183139</v>
      </c>
    </row>
    <row r="44" spans="1:24" ht="11.25" customHeight="1" x14ac:dyDescent="0.2">
      <c r="A44" s="41" t="s">
        <v>75</v>
      </c>
      <c r="B44" s="9" t="s">
        <v>76</v>
      </c>
      <c r="C44" s="10">
        <f>FC_IND_E!C44+FC_TRA_E!C44+FC_OTH_E!C44</f>
        <v>1221.6108340498711</v>
      </c>
      <c r="D44" s="10">
        <f>FC_IND_E!D44+FC_TRA_E!D44+FC_OTH_E!D44</f>
        <v>1062.3960447119518</v>
      </c>
      <c r="E44" s="10">
        <f>FC_IND_E!E44+FC_TRA_E!E44+FC_OTH_E!E44</f>
        <v>927.30498710232166</v>
      </c>
      <c r="F44" s="10">
        <f>FC_IND_E!F44+FC_TRA_E!F44+FC_OTH_E!F44</f>
        <v>787.38865004299203</v>
      </c>
      <c r="G44" s="10">
        <f>FC_IND_E!G44+FC_TRA_E!G44+FC_OTH_E!G44</f>
        <v>626.82906276870165</v>
      </c>
      <c r="H44" s="10">
        <f>FC_IND_E!H44+FC_TRA_E!H44+FC_OTH_E!H44</f>
        <v>545.23551160791067</v>
      </c>
      <c r="I44" s="10">
        <f>FC_IND_E!I44+FC_TRA_E!I44+FC_OTH_E!I44</f>
        <v>513.55803955288047</v>
      </c>
      <c r="J44" s="10">
        <f>FC_IND_E!J44+FC_TRA_E!J44+FC_OTH_E!J44</f>
        <v>589.47162510748058</v>
      </c>
      <c r="K44" s="10">
        <f>FC_IND_E!K44+FC_TRA_E!K44+FC_OTH_E!K44</f>
        <v>425.14565778159931</v>
      </c>
      <c r="L44" s="10">
        <f>FC_IND_E!L44+FC_TRA_E!L44+FC_OTH_E!L44</f>
        <v>458.58400687876184</v>
      </c>
      <c r="M44" s="10">
        <f>FC_IND_E!M44+FC_TRA_E!M44+FC_OTH_E!M44</f>
        <v>398.39492691315564</v>
      </c>
      <c r="N44" s="10">
        <f>FC_IND_E!N44+FC_TRA_E!N44+FC_OTH_E!N44</f>
        <v>301.90103181427338</v>
      </c>
      <c r="O44" s="10">
        <f>FC_IND_E!O44+FC_TRA_E!O44+FC_OTH_E!O44</f>
        <v>255.08736027515044</v>
      </c>
      <c r="P44" s="10">
        <f>FC_IND_E!P44+FC_TRA_E!P44+FC_OTH_E!P44</f>
        <v>210.18435081685294</v>
      </c>
      <c r="Q44" s="10">
        <f>FC_IND_E!Q44+FC_TRA_E!Q44+FC_OTH_E!Q44</f>
        <v>157.63826311263969</v>
      </c>
      <c r="R44" s="10">
        <f>FC_IND_E!R44+FC_TRA_E!R44+FC_OTH_E!R44</f>
        <v>199.67506448839205</v>
      </c>
      <c r="S44" s="10">
        <f>FC_IND_E!S44+FC_TRA_E!S44+FC_OTH_E!S44</f>
        <v>222.60421324161646</v>
      </c>
      <c r="T44" s="10">
        <f>FC_IND_E!T44+FC_TRA_E!T44+FC_OTH_E!T44</f>
        <v>189.17850386930354</v>
      </c>
      <c r="U44" s="10">
        <f>FC_IND_E!U44+FC_TRA_E!U44+FC_OTH_E!U44</f>
        <v>185.65030094582971</v>
      </c>
      <c r="V44" s="10">
        <f>FC_IND_E!V44+FC_TRA_E!V44+FC_OTH_E!V44</f>
        <v>161.50945829750643</v>
      </c>
      <c r="W44" s="10">
        <f>FC_IND_E!W44+FC_TRA_E!W44+FC_OTH_E!W44</f>
        <v>144.57351676698192</v>
      </c>
      <c r="X44" s="10">
        <f>FC_IND_E!X44+FC_TRA_E!X44+FC_OTH_E!X44</f>
        <v>126.44969905417025</v>
      </c>
    </row>
    <row r="45" spans="1:24" ht="11.25" customHeight="1" x14ac:dyDescent="0.2">
      <c r="A45" s="41" t="s">
        <v>77</v>
      </c>
      <c r="B45" s="9" t="s">
        <v>78</v>
      </c>
      <c r="C45" s="10">
        <f>FC_IND_E!C45+FC_TRA_E!C45+FC_OTH_E!C45</f>
        <v>0</v>
      </c>
      <c r="D45" s="10">
        <f>FC_IND_E!D45+FC_TRA_E!D45+FC_OTH_E!D45</f>
        <v>0</v>
      </c>
      <c r="E45" s="10">
        <f>FC_IND_E!E45+FC_TRA_E!E45+FC_OTH_E!E45</f>
        <v>0</v>
      </c>
      <c r="F45" s="10">
        <f>FC_IND_E!F45+FC_TRA_E!F45+FC_OTH_E!F45</f>
        <v>0</v>
      </c>
      <c r="G45" s="10">
        <f>FC_IND_E!G45+FC_TRA_E!G45+FC_OTH_E!G45</f>
        <v>0</v>
      </c>
      <c r="H45" s="10">
        <f>FC_IND_E!H45+FC_TRA_E!H45+FC_OTH_E!H45</f>
        <v>0</v>
      </c>
      <c r="I45" s="10">
        <f>FC_IND_E!I45+FC_TRA_E!I45+FC_OTH_E!I45</f>
        <v>0</v>
      </c>
      <c r="J45" s="10">
        <f>FC_IND_E!J45+FC_TRA_E!J45+FC_OTH_E!J45</f>
        <v>0</v>
      </c>
      <c r="K45" s="10">
        <f>FC_IND_E!K45+FC_TRA_E!K45+FC_OTH_E!K45</f>
        <v>0</v>
      </c>
      <c r="L45" s="10">
        <f>FC_IND_E!L45+FC_TRA_E!L45+FC_OTH_E!L45</f>
        <v>0</v>
      </c>
      <c r="M45" s="10">
        <f>FC_IND_E!M45+FC_TRA_E!M45+FC_OTH_E!M45</f>
        <v>0</v>
      </c>
      <c r="N45" s="10">
        <f>FC_IND_E!N45+FC_TRA_E!N45+FC_OTH_E!N45</f>
        <v>0</v>
      </c>
      <c r="O45" s="10">
        <f>FC_IND_E!O45+FC_TRA_E!O45+FC_OTH_E!O45</f>
        <v>0</v>
      </c>
      <c r="P45" s="10">
        <f>FC_IND_E!P45+FC_TRA_E!P45+FC_OTH_E!P45</f>
        <v>0</v>
      </c>
      <c r="Q45" s="10">
        <f>FC_IND_E!Q45+FC_TRA_E!Q45+FC_OTH_E!Q45</f>
        <v>0</v>
      </c>
      <c r="R45" s="10">
        <f>FC_IND_E!R45+FC_TRA_E!R45+FC_OTH_E!R45</f>
        <v>0</v>
      </c>
      <c r="S45" s="10">
        <f>FC_IND_E!S45+FC_TRA_E!S45+FC_OTH_E!S45</f>
        <v>0</v>
      </c>
      <c r="T45" s="10">
        <f>FC_IND_E!T45+FC_TRA_E!T45+FC_OTH_E!T45</f>
        <v>0</v>
      </c>
      <c r="U45" s="10">
        <f>FC_IND_E!U45+FC_TRA_E!U45+FC_OTH_E!U45</f>
        <v>0</v>
      </c>
      <c r="V45" s="10">
        <f>FC_IND_E!V45+FC_TRA_E!V45+FC_OTH_E!V45</f>
        <v>0</v>
      </c>
      <c r="W45" s="10">
        <f>FC_IND_E!W45+FC_TRA_E!W45+FC_OTH_E!W45</f>
        <v>0</v>
      </c>
      <c r="X45" s="10">
        <f>FC_IND_E!X45+FC_TRA_E!X45+FC_OTH_E!X45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FC_IND_E!C46+FC_TRA_E!C46+FC_OTH_E!C46</f>
        <v>0</v>
      </c>
      <c r="D46" s="10">
        <f>FC_IND_E!D46+FC_TRA_E!D46+FC_OTH_E!D46</f>
        <v>0</v>
      </c>
      <c r="E46" s="10">
        <f>FC_IND_E!E46+FC_TRA_E!E46+FC_OTH_E!E46</f>
        <v>0</v>
      </c>
      <c r="F46" s="10">
        <f>FC_IND_E!F46+FC_TRA_E!F46+FC_OTH_E!F46</f>
        <v>0</v>
      </c>
      <c r="G46" s="10">
        <f>FC_IND_E!G46+FC_TRA_E!G46+FC_OTH_E!G46</f>
        <v>0</v>
      </c>
      <c r="H46" s="10">
        <f>FC_IND_E!H46+FC_TRA_E!H46+FC_OTH_E!H46</f>
        <v>0</v>
      </c>
      <c r="I46" s="10">
        <f>FC_IND_E!I46+FC_TRA_E!I46+FC_OTH_E!I46</f>
        <v>0</v>
      </c>
      <c r="J46" s="10">
        <f>FC_IND_E!J46+FC_TRA_E!J46+FC_OTH_E!J46</f>
        <v>0</v>
      </c>
      <c r="K46" s="10">
        <f>FC_IND_E!K46+FC_TRA_E!K46+FC_OTH_E!K46</f>
        <v>0</v>
      </c>
      <c r="L46" s="10">
        <f>FC_IND_E!L46+FC_TRA_E!L46+FC_OTH_E!L46</f>
        <v>0</v>
      </c>
      <c r="M46" s="10">
        <f>FC_IND_E!M46+FC_TRA_E!M46+FC_OTH_E!M46</f>
        <v>0</v>
      </c>
      <c r="N46" s="10">
        <f>FC_IND_E!N46+FC_TRA_E!N46+FC_OTH_E!N46</f>
        <v>0</v>
      </c>
      <c r="O46" s="10">
        <f>FC_IND_E!O46+FC_TRA_E!O46+FC_OTH_E!O46</f>
        <v>0</v>
      </c>
      <c r="P46" s="10">
        <f>FC_IND_E!P46+FC_TRA_E!P46+FC_OTH_E!P46</f>
        <v>0</v>
      </c>
      <c r="Q46" s="10">
        <f>FC_IND_E!Q46+FC_TRA_E!Q46+FC_OTH_E!Q46</f>
        <v>0</v>
      </c>
      <c r="R46" s="10">
        <f>FC_IND_E!R46+FC_TRA_E!R46+FC_OTH_E!R46</f>
        <v>0</v>
      </c>
      <c r="S46" s="10">
        <f>FC_IND_E!S46+FC_TRA_E!S46+FC_OTH_E!S46</f>
        <v>0</v>
      </c>
      <c r="T46" s="10">
        <f>FC_IND_E!T46+FC_TRA_E!T46+FC_OTH_E!T46</f>
        <v>0</v>
      </c>
      <c r="U46" s="10">
        <f>FC_IND_E!U46+FC_TRA_E!U46+FC_OTH_E!U46</f>
        <v>0</v>
      </c>
      <c r="V46" s="10">
        <f>FC_IND_E!V46+FC_TRA_E!V46+FC_OTH_E!V46</f>
        <v>0</v>
      </c>
      <c r="W46" s="10">
        <f>FC_IND_E!W46+FC_TRA_E!W46+FC_OTH_E!W46</f>
        <v>0</v>
      </c>
      <c r="X46" s="10">
        <f>FC_IND_E!X46+FC_TRA_E!X46+FC_OTH_E!X46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FC_IND_E!C47+FC_TRA_E!C47+FC_OTH_E!C47</f>
        <v>0</v>
      </c>
      <c r="D47" s="10">
        <f>FC_IND_E!D47+FC_TRA_E!D47+FC_OTH_E!D47</f>
        <v>0</v>
      </c>
      <c r="E47" s="10">
        <f>FC_IND_E!E47+FC_TRA_E!E47+FC_OTH_E!E47</f>
        <v>0</v>
      </c>
      <c r="F47" s="10">
        <f>FC_IND_E!F47+FC_TRA_E!F47+FC_OTH_E!F47</f>
        <v>0</v>
      </c>
      <c r="G47" s="10">
        <f>FC_IND_E!G47+FC_TRA_E!G47+FC_OTH_E!G47</f>
        <v>0</v>
      </c>
      <c r="H47" s="10">
        <f>FC_IND_E!H47+FC_TRA_E!H47+FC_OTH_E!H47</f>
        <v>0</v>
      </c>
      <c r="I47" s="10">
        <f>FC_IND_E!I47+FC_TRA_E!I47+FC_OTH_E!I47</f>
        <v>0</v>
      </c>
      <c r="J47" s="10">
        <f>FC_IND_E!J47+FC_TRA_E!J47+FC_OTH_E!J47</f>
        <v>0</v>
      </c>
      <c r="K47" s="10">
        <f>FC_IND_E!K47+FC_TRA_E!K47+FC_OTH_E!K47</f>
        <v>0</v>
      </c>
      <c r="L47" s="10">
        <f>FC_IND_E!L47+FC_TRA_E!L47+FC_OTH_E!L47</f>
        <v>0</v>
      </c>
      <c r="M47" s="10">
        <f>FC_IND_E!M47+FC_TRA_E!M47+FC_OTH_E!M47</f>
        <v>0</v>
      </c>
      <c r="N47" s="10">
        <f>FC_IND_E!N47+FC_TRA_E!N47+FC_OTH_E!N47</f>
        <v>0</v>
      </c>
      <c r="O47" s="10">
        <f>FC_IND_E!O47+FC_TRA_E!O47+FC_OTH_E!O47</f>
        <v>0</v>
      </c>
      <c r="P47" s="10">
        <f>FC_IND_E!P47+FC_TRA_E!P47+FC_OTH_E!P47</f>
        <v>0</v>
      </c>
      <c r="Q47" s="10">
        <f>FC_IND_E!Q47+FC_TRA_E!Q47+FC_OTH_E!Q47</f>
        <v>0</v>
      </c>
      <c r="R47" s="10">
        <f>FC_IND_E!R47+FC_TRA_E!R47+FC_OTH_E!R47</f>
        <v>0</v>
      </c>
      <c r="S47" s="10">
        <f>FC_IND_E!S47+FC_TRA_E!S47+FC_OTH_E!S47</f>
        <v>0</v>
      </c>
      <c r="T47" s="10">
        <f>FC_IND_E!T47+FC_TRA_E!T47+FC_OTH_E!T47</f>
        <v>0</v>
      </c>
      <c r="U47" s="10">
        <f>FC_IND_E!U47+FC_TRA_E!U47+FC_OTH_E!U47</f>
        <v>0</v>
      </c>
      <c r="V47" s="10">
        <f>FC_IND_E!V47+FC_TRA_E!V47+FC_OTH_E!V47</f>
        <v>0</v>
      </c>
      <c r="W47" s="10">
        <f>FC_IND_E!W47+FC_TRA_E!W47+FC_OTH_E!W47</f>
        <v>0</v>
      </c>
      <c r="X47" s="10">
        <f>FC_IND_E!X47+FC_TRA_E!X47+FC_OTH_E!X47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FC_IND_E!C48+FC_TRA_E!C48+FC_OTH_E!C48</f>
        <v>393.56784178847812</v>
      </c>
      <c r="D48" s="10">
        <f>FC_IND_E!D48+FC_TRA_E!D48+FC_OTH_E!D48</f>
        <v>503.95889939810831</v>
      </c>
      <c r="E48" s="10">
        <f>FC_IND_E!E48+FC_TRA_E!E48+FC_OTH_E!E48</f>
        <v>625.86895958727428</v>
      </c>
      <c r="F48" s="10">
        <f>FC_IND_E!F48+FC_TRA_E!F48+FC_OTH_E!F48</f>
        <v>580.75262252794482</v>
      </c>
      <c r="G48" s="10">
        <f>FC_IND_E!G48+FC_TRA_E!G48+FC_OTH_E!G48</f>
        <v>686.34402407566643</v>
      </c>
      <c r="H48" s="10">
        <f>FC_IND_E!H48+FC_TRA_E!H48+FC_OTH_E!H48</f>
        <v>791.935339638865</v>
      </c>
      <c r="I48" s="10">
        <f>FC_IND_E!I48+FC_TRA_E!I48+FC_OTH_E!I48</f>
        <v>764.09767841788471</v>
      </c>
      <c r="J48" s="10">
        <f>FC_IND_E!J48+FC_TRA_E!J48+FC_OTH_E!J48</f>
        <v>492.21358555460017</v>
      </c>
      <c r="K48" s="10">
        <f>FC_IND_E!K48+FC_TRA_E!K48+FC_OTH_E!K48</f>
        <v>535.01478933791896</v>
      </c>
      <c r="L48" s="10">
        <f>FC_IND_E!L48+FC_TRA_E!L48+FC_OTH_E!L48</f>
        <v>462.40567497850378</v>
      </c>
      <c r="M48" s="10">
        <f>FC_IND_E!M48+FC_TRA_E!M48+FC_OTH_E!M48</f>
        <v>441.00507308684428</v>
      </c>
      <c r="N48" s="10">
        <f>FC_IND_E!N48+FC_TRA_E!N48+FC_OTH_E!N48</f>
        <v>375.27463456577811</v>
      </c>
      <c r="O48" s="10">
        <f>FC_IND_E!O48+FC_TRA_E!O48+FC_OTH_E!O48</f>
        <v>313.36577815993121</v>
      </c>
      <c r="P48" s="10">
        <f>FC_IND_E!P48+FC_TRA_E!P48+FC_OTH_E!P48</f>
        <v>334.76638005159072</v>
      </c>
      <c r="Q48" s="10">
        <f>FC_IND_E!Q48+FC_TRA_E!Q48+FC_OTH_E!Q48</f>
        <v>384.44634565778154</v>
      </c>
      <c r="R48" s="10">
        <f>FC_IND_E!R48+FC_TRA_E!R48+FC_OTH_E!R48</f>
        <v>348.52390369733433</v>
      </c>
      <c r="S48" s="10">
        <f>FC_IND_E!S48+FC_TRA_E!S48+FC_OTH_E!S48</f>
        <v>255.27850386930351</v>
      </c>
      <c r="T48" s="10">
        <f>FC_IND_E!T48+FC_TRA_E!T48+FC_OTH_E!T48</f>
        <v>297.14032674118658</v>
      </c>
      <c r="U48" s="10">
        <f>FC_IND_E!U48+FC_TRA_E!U48+FC_OTH_E!U48</f>
        <v>262.91547721410137</v>
      </c>
      <c r="V48" s="10">
        <f>FC_IND_E!V48+FC_TRA_E!V48+FC_OTH_E!V48</f>
        <v>258.5000859845228</v>
      </c>
      <c r="W48" s="10">
        <f>FC_IND_E!W48+FC_TRA_E!W48+FC_OTH_E!W48</f>
        <v>272.67411865864142</v>
      </c>
      <c r="X48" s="10">
        <f>FC_IND_E!X48+FC_TRA_E!X48+FC_OTH_E!X48</f>
        <v>232.1949269131556</v>
      </c>
    </row>
    <row r="49" spans="1:24" ht="11.25" customHeight="1" x14ac:dyDescent="0.2">
      <c r="A49" s="41" t="s">
        <v>85</v>
      </c>
      <c r="B49" s="9" t="s">
        <v>86</v>
      </c>
      <c r="C49" s="10">
        <f>FC_IND_E!C49+FC_TRA_E!C49+FC_OTH_E!C49</f>
        <v>0</v>
      </c>
      <c r="D49" s="10">
        <f>FC_IND_E!D49+FC_TRA_E!D49+FC_OTH_E!D49</f>
        <v>0</v>
      </c>
      <c r="E49" s="10">
        <f>FC_IND_E!E49+FC_TRA_E!E49+FC_OTH_E!E49</f>
        <v>0</v>
      </c>
      <c r="F49" s="10">
        <f>FC_IND_E!F49+FC_TRA_E!F49+FC_OTH_E!F49</f>
        <v>0</v>
      </c>
      <c r="G49" s="10">
        <f>FC_IND_E!G49+FC_TRA_E!G49+FC_OTH_E!G49</f>
        <v>0</v>
      </c>
      <c r="H49" s="10">
        <f>FC_IND_E!H49+FC_TRA_E!H49+FC_OTH_E!H49</f>
        <v>0</v>
      </c>
      <c r="I49" s="10">
        <f>FC_IND_E!I49+FC_TRA_E!I49+FC_OTH_E!I49</f>
        <v>0</v>
      </c>
      <c r="J49" s="10">
        <f>FC_IND_E!J49+FC_TRA_E!J49+FC_OTH_E!J49</f>
        <v>0</v>
      </c>
      <c r="K49" s="10">
        <f>FC_IND_E!K49+FC_TRA_E!K49+FC_OTH_E!K49</f>
        <v>0</v>
      </c>
      <c r="L49" s="10">
        <f>FC_IND_E!L49+FC_TRA_E!L49+FC_OTH_E!L49</f>
        <v>0</v>
      </c>
      <c r="M49" s="10">
        <f>FC_IND_E!M49+FC_TRA_E!M49+FC_OTH_E!M49</f>
        <v>0</v>
      </c>
      <c r="N49" s="10">
        <f>FC_IND_E!N49+FC_TRA_E!N49+FC_OTH_E!N49</f>
        <v>0</v>
      </c>
      <c r="O49" s="10">
        <f>FC_IND_E!O49+FC_TRA_E!O49+FC_OTH_E!O49</f>
        <v>0</v>
      </c>
      <c r="P49" s="10">
        <f>FC_IND_E!P49+FC_TRA_E!P49+FC_OTH_E!P49</f>
        <v>0</v>
      </c>
      <c r="Q49" s="10">
        <f>FC_IND_E!Q49+FC_TRA_E!Q49+FC_OTH_E!Q49</f>
        <v>0</v>
      </c>
      <c r="R49" s="10">
        <f>FC_IND_E!R49+FC_TRA_E!R49+FC_OTH_E!R49</f>
        <v>0</v>
      </c>
      <c r="S49" s="10">
        <f>FC_IND_E!S49+FC_TRA_E!S49+FC_OTH_E!S49</f>
        <v>0</v>
      </c>
      <c r="T49" s="10">
        <f>FC_IND_E!T49+FC_TRA_E!T49+FC_OTH_E!T49</f>
        <v>0</v>
      </c>
      <c r="U49" s="10">
        <f>FC_IND_E!U49+FC_TRA_E!U49+FC_OTH_E!U49</f>
        <v>0</v>
      </c>
      <c r="V49" s="10">
        <f>FC_IND_E!V49+FC_TRA_E!V49+FC_OTH_E!V49</f>
        <v>0</v>
      </c>
      <c r="W49" s="10">
        <f>FC_IND_E!W49+FC_TRA_E!W49+FC_OTH_E!W49</f>
        <v>0</v>
      </c>
      <c r="X49" s="10">
        <f>FC_IND_E!X49+FC_TRA_E!X49+FC_OTH_E!X49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FC_IND_E!C50+FC_TRA_E!C50+FC_OTH_E!C50</f>
        <v>0</v>
      </c>
      <c r="D50" s="10">
        <f>FC_IND_E!D50+FC_TRA_E!D50+FC_OTH_E!D50</f>
        <v>0</v>
      </c>
      <c r="E50" s="10">
        <f>FC_IND_E!E50+FC_TRA_E!E50+FC_OTH_E!E50</f>
        <v>0</v>
      </c>
      <c r="F50" s="10">
        <f>FC_IND_E!F50+FC_TRA_E!F50+FC_OTH_E!F50</f>
        <v>0</v>
      </c>
      <c r="G50" s="10">
        <f>FC_IND_E!G50+FC_TRA_E!G50+FC_OTH_E!G50</f>
        <v>0</v>
      </c>
      <c r="H50" s="10">
        <f>FC_IND_E!H50+FC_TRA_E!H50+FC_OTH_E!H50</f>
        <v>0</v>
      </c>
      <c r="I50" s="10">
        <f>FC_IND_E!I50+FC_TRA_E!I50+FC_OTH_E!I50</f>
        <v>0</v>
      </c>
      <c r="J50" s="10">
        <f>FC_IND_E!J50+FC_TRA_E!J50+FC_OTH_E!J50</f>
        <v>0</v>
      </c>
      <c r="K50" s="10">
        <f>FC_IND_E!K50+FC_TRA_E!K50+FC_OTH_E!K50</f>
        <v>0</v>
      </c>
      <c r="L50" s="10">
        <f>FC_IND_E!L50+FC_TRA_E!L50+FC_OTH_E!L50</f>
        <v>0</v>
      </c>
      <c r="M50" s="10">
        <f>FC_IND_E!M50+FC_TRA_E!M50+FC_OTH_E!M50</f>
        <v>0</v>
      </c>
      <c r="N50" s="10">
        <f>FC_IND_E!N50+FC_TRA_E!N50+FC_OTH_E!N50</f>
        <v>0</v>
      </c>
      <c r="O50" s="10">
        <f>FC_IND_E!O50+FC_TRA_E!O50+FC_OTH_E!O50</f>
        <v>0</v>
      </c>
      <c r="P50" s="10">
        <f>FC_IND_E!P50+FC_TRA_E!P50+FC_OTH_E!P50</f>
        <v>0</v>
      </c>
      <c r="Q50" s="10">
        <f>FC_IND_E!Q50+FC_TRA_E!Q50+FC_OTH_E!Q50</f>
        <v>0</v>
      </c>
      <c r="R50" s="10">
        <f>FC_IND_E!R50+FC_TRA_E!R50+FC_OTH_E!R50</f>
        <v>0</v>
      </c>
      <c r="S50" s="10">
        <f>FC_IND_E!S50+FC_TRA_E!S50+FC_OTH_E!S50</f>
        <v>0</v>
      </c>
      <c r="T50" s="10">
        <f>FC_IND_E!T50+FC_TRA_E!T50+FC_OTH_E!T50</f>
        <v>0</v>
      </c>
      <c r="U50" s="10">
        <f>FC_IND_E!U50+FC_TRA_E!U50+FC_OTH_E!U50</f>
        <v>0</v>
      </c>
      <c r="V50" s="10">
        <f>FC_IND_E!V50+FC_TRA_E!V50+FC_OTH_E!V50</f>
        <v>0</v>
      </c>
      <c r="W50" s="10">
        <f>FC_IND_E!W50+FC_TRA_E!W50+FC_OTH_E!W50</f>
        <v>0</v>
      </c>
      <c r="X50" s="10">
        <f>FC_IND_E!X50+FC_TRA_E!X50+FC_OTH_E!X50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FC_IND_E!C51+FC_TRA_E!C51+FC_OTH_E!C51</f>
        <v>790.47721410146164</v>
      </c>
      <c r="D51" s="37">
        <f>FC_IND_E!D51+FC_TRA_E!D51+FC_OTH_E!D51</f>
        <v>1039.7678417884779</v>
      </c>
      <c r="E51" s="37">
        <f>FC_IND_E!E51+FC_TRA_E!E51+FC_OTH_E!E51</f>
        <v>1183.1900257953571</v>
      </c>
      <c r="F51" s="37">
        <f>FC_IND_E!F51+FC_TRA_E!F51+FC_OTH_E!F51</f>
        <v>1206.1478933791916</v>
      </c>
      <c r="G51" s="37">
        <f>FC_IND_E!G51+FC_TRA_E!G51+FC_OTH_E!G51</f>
        <v>1280.5030094582971</v>
      </c>
      <c r="H51" s="37">
        <f>FC_IND_E!H51+FC_TRA_E!H51+FC_OTH_E!H51</f>
        <v>1307.2656921754083</v>
      </c>
      <c r="I51" s="37">
        <f>FC_IND_E!I51+FC_TRA_E!I51+FC_OTH_E!I51</f>
        <v>1339.2949269131555</v>
      </c>
      <c r="J51" s="37">
        <f>FC_IND_E!J51+FC_TRA_E!J51+FC_OTH_E!J51</f>
        <v>1439.7678417884781</v>
      </c>
      <c r="K51" s="37">
        <f>FC_IND_E!K51+FC_TRA_E!K51+FC_OTH_E!K51</f>
        <v>1445.1633705932934</v>
      </c>
      <c r="L51" s="37">
        <f>FC_IND_E!L51+FC_TRA_E!L51+FC_OTH_E!L51</f>
        <v>1437.9406706792777</v>
      </c>
      <c r="M51" s="37">
        <f>FC_IND_E!M51+FC_TRA_E!M51+FC_OTH_E!M51</f>
        <v>1564.3809114359417</v>
      </c>
      <c r="N51" s="37">
        <f>FC_IND_E!N51+FC_TRA_E!N51+FC_OTH_E!N51</f>
        <v>1643.7661220980224</v>
      </c>
      <c r="O51" s="37">
        <f>FC_IND_E!O51+FC_TRA_E!O51+FC_OTH_E!O51</f>
        <v>1614.8968185726567</v>
      </c>
      <c r="P51" s="37">
        <f>FC_IND_E!P51+FC_TRA_E!P51+FC_OTH_E!P51</f>
        <v>1566.6809974204643</v>
      </c>
      <c r="Q51" s="37">
        <f>FC_IND_E!Q51+FC_TRA_E!Q51+FC_OTH_E!Q51</f>
        <v>1547.7214101461734</v>
      </c>
      <c r="R51" s="37">
        <f>FC_IND_E!R51+FC_TRA_E!R51+FC_OTH_E!R51</f>
        <v>1614.7360275150472</v>
      </c>
      <c r="S51" s="37">
        <f>FC_IND_E!S51+FC_TRA_E!S51+FC_OTH_E!S51</f>
        <v>1635.5457437661223</v>
      </c>
      <c r="T51" s="37">
        <f>FC_IND_E!T51+FC_TRA_E!T51+FC_OTH_E!T51</f>
        <v>1740.8372312983661</v>
      </c>
      <c r="U51" s="37">
        <f>FC_IND_E!U51+FC_TRA_E!U51+FC_OTH_E!U51</f>
        <v>1803.9233018056743</v>
      </c>
      <c r="V51" s="37">
        <f>FC_IND_E!V51+FC_TRA_E!V51+FC_OTH_E!V51</f>
        <v>1814.8783319002578</v>
      </c>
      <c r="W51" s="37">
        <f>FC_IND_E!W51+FC_TRA_E!W51+FC_OTH_E!W51</f>
        <v>1692.8372312983663</v>
      </c>
      <c r="X51" s="37">
        <f>FC_IND_E!X51+FC_TRA_E!X51+FC_OTH_E!X51</f>
        <v>1871.6110920034396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2433.791917454857</v>
      </c>
      <c r="D52" s="37">
        <f t="shared" si="20"/>
        <v>2425.1219260533103</v>
      </c>
      <c r="E52" s="37">
        <f t="shared" si="20"/>
        <v>2484.2600171969043</v>
      </c>
      <c r="F52" s="37">
        <f t="shared" si="20"/>
        <v>2491.3537403267401</v>
      </c>
      <c r="G52" s="37">
        <f t="shared" si="20"/>
        <v>2501.6003439380916</v>
      </c>
      <c r="H52" s="37">
        <f t="shared" si="20"/>
        <v>2528.6375752364575</v>
      </c>
      <c r="I52" s="37">
        <f t="shared" si="20"/>
        <v>2617.8209802235597</v>
      </c>
      <c r="J52" s="37">
        <f t="shared" si="20"/>
        <v>2724.0545141874459</v>
      </c>
      <c r="K52" s="37">
        <f t="shared" si="20"/>
        <v>2724.8300945829742</v>
      </c>
      <c r="L52" s="37">
        <f t="shared" si="20"/>
        <v>2803.3472914875324</v>
      </c>
      <c r="M52" s="37">
        <f t="shared" si="20"/>
        <v>2526.7669819432499</v>
      </c>
      <c r="N52" s="37">
        <f t="shared" si="20"/>
        <v>2529.9155631986241</v>
      </c>
      <c r="O52" s="37">
        <f t="shared" si="20"/>
        <v>2155.594840928632</v>
      </c>
      <c r="P52" s="37">
        <f t="shared" si="20"/>
        <v>2216.7218400687875</v>
      </c>
      <c r="Q52" s="37">
        <f t="shared" si="20"/>
        <v>2727.3428202923474</v>
      </c>
      <c r="R52" s="37">
        <f t="shared" si="20"/>
        <v>2784.4507308684433</v>
      </c>
      <c r="S52" s="37">
        <f t="shared" si="20"/>
        <v>2773.2995700773863</v>
      </c>
      <c r="T52" s="37">
        <f t="shared" si="20"/>
        <v>2775.5656921754085</v>
      </c>
      <c r="U52" s="37">
        <f t="shared" si="20"/>
        <v>2817.7404987102313</v>
      </c>
      <c r="V52" s="37">
        <f t="shared" si="20"/>
        <v>2904.0020636285462</v>
      </c>
      <c r="W52" s="37">
        <f t="shared" si="20"/>
        <v>2904.9465176268268</v>
      </c>
      <c r="X52" s="37">
        <f t="shared" ref="X52" si="21">SUM(X53:X70)</f>
        <v>3016.0969045571792</v>
      </c>
    </row>
    <row r="53" spans="1:24" ht="11.25" customHeight="1" x14ac:dyDescent="0.2">
      <c r="A53" s="42" t="s">
        <v>93</v>
      </c>
      <c r="B53" s="9" t="s">
        <v>94</v>
      </c>
      <c r="C53" s="10">
        <f>FC_IND_E!C53+FC_TRA_E!C53+FC_OTH_E!C53</f>
        <v>0</v>
      </c>
      <c r="D53" s="10">
        <f>FC_IND_E!D53+FC_TRA_E!D53+FC_OTH_E!D53</f>
        <v>0</v>
      </c>
      <c r="E53" s="10">
        <f>FC_IND_E!E53+FC_TRA_E!E53+FC_OTH_E!E53</f>
        <v>0</v>
      </c>
      <c r="F53" s="10">
        <f>FC_IND_E!F53+FC_TRA_E!F53+FC_OTH_E!F53</f>
        <v>0</v>
      </c>
      <c r="G53" s="10">
        <f>FC_IND_E!G53+FC_TRA_E!G53+FC_OTH_E!G53</f>
        <v>0</v>
      </c>
      <c r="H53" s="10">
        <f>FC_IND_E!H53+FC_TRA_E!H53+FC_OTH_E!H53</f>
        <v>0</v>
      </c>
      <c r="I53" s="10">
        <f>FC_IND_E!I53+FC_TRA_E!I53+FC_OTH_E!I53</f>
        <v>0</v>
      </c>
      <c r="J53" s="10">
        <f>FC_IND_E!J53+FC_TRA_E!J53+FC_OTH_E!J53</f>
        <v>0</v>
      </c>
      <c r="K53" s="10">
        <f>FC_IND_E!K53+FC_TRA_E!K53+FC_OTH_E!K53</f>
        <v>0</v>
      </c>
      <c r="L53" s="10">
        <f>FC_IND_E!L53+FC_TRA_E!L53+FC_OTH_E!L53</f>
        <v>0</v>
      </c>
      <c r="M53" s="10">
        <f>FC_IND_E!M53+FC_TRA_E!M53+FC_OTH_E!M53</f>
        <v>0</v>
      </c>
      <c r="N53" s="10">
        <f>FC_IND_E!N53+FC_TRA_E!N53+FC_OTH_E!N53</f>
        <v>0</v>
      </c>
      <c r="O53" s="10">
        <f>FC_IND_E!O53+FC_TRA_E!O53+FC_OTH_E!O53</f>
        <v>0</v>
      </c>
      <c r="P53" s="10">
        <f>FC_IND_E!P53+FC_TRA_E!P53+FC_OTH_E!P53</f>
        <v>0</v>
      </c>
      <c r="Q53" s="10">
        <f>FC_IND_E!Q53+FC_TRA_E!Q53+FC_OTH_E!Q53</f>
        <v>0</v>
      </c>
      <c r="R53" s="10">
        <f>FC_IND_E!R53+FC_TRA_E!R53+FC_OTH_E!R53</f>
        <v>0</v>
      </c>
      <c r="S53" s="10">
        <f>FC_IND_E!S53+FC_TRA_E!S53+FC_OTH_E!S53</f>
        <v>0</v>
      </c>
      <c r="T53" s="10">
        <f>FC_IND_E!T53+FC_TRA_E!T53+FC_OTH_E!T53</f>
        <v>0</v>
      </c>
      <c r="U53" s="10">
        <f>FC_IND_E!U53+FC_TRA_E!U53+FC_OTH_E!U53</f>
        <v>0</v>
      </c>
      <c r="V53" s="10">
        <f>FC_IND_E!V53+FC_TRA_E!V53+FC_OTH_E!V53</f>
        <v>0</v>
      </c>
      <c r="W53" s="10">
        <f>FC_IND_E!W53+FC_TRA_E!W53+FC_OTH_E!W53</f>
        <v>0</v>
      </c>
      <c r="X53" s="10">
        <f>FC_IND_E!X53+FC_TRA_E!X53+FC_OTH_E!X53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FC_IND_E!C54+FC_TRA_E!C54+FC_OTH_E!C54</f>
        <v>0</v>
      </c>
      <c r="D54" s="10">
        <f>FC_IND_E!D54+FC_TRA_E!D54+FC_OTH_E!D54</f>
        <v>0</v>
      </c>
      <c r="E54" s="10">
        <f>FC_IND_E!E54+FC_TRA_E!E54+FC_OTH_E!E54</f>
        <v>0</v>
      </c>
      <c r="F54" s="10">
        <f>FC_IND_E!F54+FC_TRA_E!F54+FC_OTH_E!F54</f>
        <v>0</v>
      </c>
      <c r="G54" s="10">
        <f>FC_IND_E!G54+FC_TRA_E!G54+FC_OTH_E!G54</f>
        <v>0</v>
      </c>
      <c r="H54" s="10">
        <f>FC_IND_E!H54+FC_TRA_E!H54+FC_OTH_E!H54</f>
        <v>0</v>
      </c>
      <c r="I54" s="10">
        <f>FC_IND_E!I54+FC_TRA_E!I54+FC_OTH_E!I54</f>
        <v>0</v>
      </c>
      <c r="J54" s="10">
        <f>FC_IND_E!J54+FC_TRA_E!J54+FC_OTH_E!J54</f>
        <v>0</v>
      </c>
      <c r="K54" s="10">
        <f>FC_IND_E!K54+FC_TRA_E!K54+FC_OTH_E!K54</f>
        <v>0</v>
      </c>
      <c r="L54" s="10">
        <f>FC_IND_E!L54+FC_TRA_E!L54+FC_OTH_E!L54</f>
        <v>0</v>
      </c>
      <c r="M54" s="10">
        <f>FC_IND_E!M54+FC_TRA_E!M54+FC_OTH_E!M54</f>
        <v>0</v>
      </c>
      <c r="N54" s="10">
        <f>FC_IND_E!N54+FC_TRA_E!N54+FC_OTH_E!N54</f>
        <v>0</v>
      </c>
      <c r="O54" s="10">
        <f>FC_IND_E!O54+FC_TRA_E!O54+FC_OTH_E!O54</f>
        <v>0</v>
      </c>
      <c r="P54" s="10">
        <f>FC_IND_E!P54+FC_TRA_E!P54+FC_OTH_E!P54</f>
        <v>0</v>
      </c>
      <c r="Q54" s="10">
        <f>FC_IND_E!Q54+FC_TRA_E!Q54+FC_OTH_E!Q54</f>
        <v>0</v>
      </c>
      <c r="R54" s="10">
        <f>FC_IND_E!R54+FC_TRA_E!R54+FC_OTH_E!R54</f>
        <v>0</v>
      </c>
      <c r="S54" s="10">
        <f>FC_IND_E!S54+FC_TRA_E!S54+FC_OTH_E!S54</f>
        <v>0</v>
      </c>
      <c r="T54" s="10">
        <f>FC_IND_E!T54+FC_TRA_E!T54+FC_OTH_E!T54</f>
        <v>0</v>
      </c>
      <c r="U54" s="10">
        <f>FC_IND_E!U54+FC_TRA_E!U54+FC_OTH_E!U54</f>
        <v>0</v>
      </c>
      <c r="V54" s="10">
        <f>FC_IND_E!V54+FC_TRA_E!V54+FC_OTH_E!V54</f>
        <v>0</v>
      </c>
      <c r="W54" s="10">
        <f>FC_IND_E!W54+FC_TRA_E!W54+FC_OTH_E!W54</f>
        <v>0</v>
      </c>
      <c r="X54" s="10">
        <f>FC_IND_E!X54+FC_TRA_E!X54+FC_OTH_E!X54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FC_IND_E!C55+FC_TRA_E!C55+FC_OTH_E!C55</f>
        <v>0</v>
      </c>
      <c r="D55" s="10">
        <f>FC_IND_E!D55+FC_TRA_E!D55+FC_OTH_E!D55</f>
        <v>0</v>
      </c>
      <c r="E55" s="10">
        <f>FC_IND_E!E55+FC_TRA_E!E55+FC_OTH_E!E55</f>
        <v>0</v>
      </c>
      <c r="F55" s="10">
        <f>FC_IND_E!F55+FC_TRA_E!F55+FC_OTH_E!F55</f>
        <v>0</v>
      </c>
      <c r="G55" s="10">
        <f>FC_IND_E!G55+FC_TRA_E!G55+FC_OTH_E!G55</f>
        <v>0</v>
      </c>
      <c r="H55" s="10">
        <f>FC_IND_E!H55+FC_TRA_E!H55+FC_OTH_E!H55</f>
        <v>0</v>
      </c>
      <c r="I55" s="10">
        <f>FC_IND_E!I55+FC_TRA_E!I55+FC_OTH_E!I55</f>
        <v>0</v>
      </c>
      <c r="J55" s="10">
        <f>FC_IND_E!J55+FC_TRA_E!J55+FC_OTH_E!J55</f>
        <v>0</v>
      </c>
      <c r="K55" s="10">
        <f>FC_IND_E!K55+FC_TRA_E!K55+FC_OTH_E!K55</f>
        <v>0</v>
      </c>
      <c r="L55" s="10">
        <f>FC_IND_E!L55+FC_TRA_E!L55+FC_OTH_E!L55</f>
        <v>0</v>
      </c>
      <c r="M55" s="10">
        <f>FC_IND_E!M55+FC_TRA_E!M55+FC_OTH_E!M55</f>
        <v>0</v>
      </c>
      <c r="N55" s="10">
        <f>FC_IND_E!N55+FC_TRA_E!N55+FC_OTH_E!N55</f>
        <v>0</v>
      </c>
      <c r="O55" s="10">
        <f>FC_IND_E!O55+FC_TRA_E!O55+FC_OTH_E!O55</f>
        <v>0</v>
      </c>
      <c r="P55" s="10">
        <f>FC_IND_E!P55+FC_TRA_E!P55+FC_OTH_E!P55</f>
        <v>0</v>
      </c>
      <c r="Q55" s="10">
        <f>FC_IND_E!Q55+FC_TRA_E!Q55+FC_OTH_E!Q55</f>
        <v>0</v>
      </c>
      <c r="R55" s="10">
        <f>FC_IND_E!R55+FC_TRA_E!R55+FC_OTH_E!R55</f>
        <v>0</v>
      </c>
      <c r="S55" s="10">
        <f>FC_IND_E!S55+FC_TRA_E!S55+FC_OTH_E!S55</f>
        <v>0</v>
      </c>
      <c r="T55" s="10">
        <f>FC_IND_E!T55+FC_TRA_E!T55+FC_OTH_E!T55</f>
        <v>0</v>
      </c>
      <c r="U55" s="10">
        <f>FC_IND_E!U55+FC_TRA_E!U55+FC_OTH_E!U55</f>
        <v>0</v>
      </c>
      <c r="V55" s="10">
        <f>FC_IND_E!V55+FC_TRA_E!V55+FC_OTH_E!V55</f>
        <v>0</v>
      </c>
      <c r="W55" s="10">
        <f>FC_IND_E!W55+FC_TRA_E!W55+FC_OTH_E!W55</f>
        <v>0</v>
      </c>
      <c r="X55" s="10">
        <f>FC_IND_E!X55+FC_TRA_E!X55+FC_OTH_E!X55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FC_IND_E!C56+FC_TRA_E!C56+FC_OTH_E!C56</f>
        <v>0</v>
      </c>
      <c r="D56" s="10">
        <f>FC_IND_E!D56+FC_TRA_E!D56+FC_OTH_E!D56</f>
        <v>0</v>
      </c>
      <c r="E56" s="10">
        <f>FC_IND_E!E56+FC_TRA_E!E56+FC_OTH_E!E56</f>
        <v>0</v>
      </c>
      <c r="F56" s="10">
        <f>FC_IND_E!F56+FC_TRA_E!F56+FC_OTH_E!F56</f>
        <v>0</v>
      </c>
      <c r="G56" s="10">
        <f>FC_IND_E!G56+FC_TRA_E!G56+FC_OTH_E!G56</f>
        <v>0</v>
      </c>
      <c r="H56" s="10">
        <f>FC_IND_E!H56+FC_TRA_E!H56+FC_OTH_E!H56</f>
        <v>0</v>
      </c>
      <c r="I56" s="10">
        <f>FC_IND_E!I56+FC_TRA_E!I56+FC_OTH_E!I56</f>
        <v>0</v>
      </c>
      <c r="J56" s="10">
        <f>FC_IND_E!J56+FC_TRA_E!J56+FC_OTH_E!J56</f>
        <v>0</v>
      </c>
      <c r="K56" s="10">
        <f>FC_IND_E!K56+FC_TRA_E!K56+FC_OTH_E!K56</f>
        <v>0</v>
      </c>
      <c r="L56" s="10">
        <f>FC_IND_E!L56+FC_TRA_E!L56+FC_OTH_E!L56</f>
        <v>0</v>
      </c>
      <c r="M56" s="10">
        <f>FC_IND_E!M56+FC_TRA_E!M56+FC_OTH_E!M56</f>
        <v>0</v>
      </c>
      <c r="N56" s="10">
        <f>FC_IND_E!N56+FC_TRA_E!N56+FC_OTH_E!N56</f>
        <v>0</v>
      </c>
      <c r="O56" s="10">
        <f>FC_IND_E!O56+FC_TRA_E!O56+FC_OTH_E!O56</f>
        <v>0</v>
      </c>
      <c r="P56" s="10">
        <f>FC_IND_E!P56+FC_TRA_E!P56+FC_OTH_E!P56</f>
        <v>0</v>
      </c>
      <c r="Q56" s="10">
        <f>FC_IND_E!Q56+FC_TRA_E!Q56+FC_OTH_E!Q56</f>
        <v>0</v>
      </c>
      <c r="R56" s="10">
        <f>FC_IND_E!R56+FC_TRA_E!R56+FC_OTH_E!R56</f>
        <v>0</v>
      </c>
      <c r="S56" s="10">
        <f>FC_IND_E!S56+FC_TRA_E!S56+FC_OTH_E!S56</f>
        <v>0</v>
      </c>
      <c r="T56" s="10">
        <f>FC_IND_E!T56+FC_TRA_E!T56+FC_OTH_E!T56</f>
        <v>0</v>
      </c>
      <c r="U56" s="10">
        <f>FC_IND_E!U56+FC_TRA_E!U56+FC_OTH_E!U56</f>
        <v>0</v>
      </c>
      <c r="V56" s="10">
        <f>FC_IND_E!V56+FC_TRA_E!V56+FC_OTH_E!V56</f>
        <v>0</v>
      </c>
      <c r="W56" s="10">
        <f>FC_IND_E!W56+FC_TRA_E!W56+FC_OTH_E!W56</f>
        <v>0</v>
      </c>
      <c r="X56" s="10">
        <f>FC_IND_E!X56+FC_TRA_E!X56+FC_OTH_E!X56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FC_IND_E!C57+FC_TRA_E!C57+FC_OTH_E!C57</f>
        <v>18.391143594153057</v>
      </c>
      <c r="D57" s="10">
        <f>FC_IND_E!D57+FC_TRA_E!D57+FC_OTH_E!D57</f>
        <v>19.012209802235603</v>
      </c>
      <c r="E57" s="10">
        <f>FC_IND_E!E57+FC_TRA_E!E57+FC_OTH_E!E57</f>
        <v>19.633104041272571</v>
      </c>
      <c r="F57" s="10">
        <f>FC_IND_E!F57+FC_TRA_E!F57+FC_OTH_E!F57</f>
        <v>20.301891659501287</v>
      </c>
      <c r="G57" s="10">
        <f>FC_IND_E!G57+FC_TRA_E!G57+FC_OTH_E!G57</f>
        <v>20.922957867583833</v>
      </c>
      <c r="H57" s="10">
        <f>FC_IND_E!H57+FC_TRA_E!H57+FC_OTH_E!H57</f>
        <v>22.427601031814273</v>
      </c>
      <c r="I57" s="10">
        <f>FC_IND_E!I57+FC_TRA_E!I57+FC_OTH_E!I57</f>
        <v>23.598022355975925</v>
      </c>
      <c r="J57" s="10">
        <f>FC_IND_E!J57+FC_TRA_E!J57+FC_OTH_E!J57</f>
        <v>25.580395528804821</v>
      </c>
      <c r="K57" s="10">
        <f>FC_IND_E!K57+FC_TRA_E!K57+FC_OTH_E!K57</f>
        <v>30.23791917454858</v>
      </c>
      <c r="L57" s="10">
        <f>FC_IND_E!L57+FC_TRA_E!L57+FC_OTH_E!L57</f>
        <v>34.871453138435079</v>
      </c>
      <c r="M57" s="10">
        <f>FC_IND_E!M57+FC_TRA_E!M57+FC_OTH_E!M57</f>
        <v>48.079707652622517</v>
      </c>
      <c r="N57" s="10">
        <f>FC_IND_E!N57+FC_TRA_E!N57+FC_OTH_E!N57</f>
        <v>59.496560619088562</v>
      </c>
      <c r="O57" s="10">
        <f>FC_IND_E!O57+FC_TRA_E!O57+FC_OTH_E!O57</f>
        <v>67.354514187446256</v>
      </c>
      <c r="P57" s="10">
        <f>FC_IND_E!P57+FC_TRA_E!P57+FC_OTH_E!P57</f>
        <v>72.752450558899397</v>
      </c>
      <c r="Q57" s="10">
        <f>FC_IND_E!Q57+FC_TRA_E!Q57+FC_OTH_E!Q57</f>
        <v>76.86061908856405</v>
      </c>
      <c r="R57" s="10">
        <f>FC_IND_E!R57+FC_TRA_E!R57+FC_OTH_E!R57</f>
        <v>80.252192605331032</v>
      </c>
      <c r="S57" s="10">
        <f>FC_IND_E!S57+FC_TRA_E!S57+FC_OTH_E!S57</f>
        <v>83.954342218400683</v>
      </c>
      <c r="T57" s="10">
        <f>FC_IND_E!T57+FC_TRA_E!T57+FC_OTH_E!T57</f>
        <v>87.967755803955299</v>
      </c>
      <c r="U57" s="10">
        <f>FC_IND_E!U57+FC_TRA_E!U57+FC_OTH_E!U57</f>
        <v>94.405417024935502</v>
      </c>
      <c r="V57" s="10">
        <f>FC_IND_E!V57+FC_TRA_E!V57+FC_OTH_E!V57</f>
        <v>96.330610490111781</v>
      </c>
      <c r="W57" s="10">
        <f>FC_IND_E!W57+FC_TRA_E!W57+FC_OTH_E!W57</f>
        <v>100.69200343938091</v>
      </c>
      <c r="X57" s="10">
        <f>FC_IND_E!X57+FC_TRA_E!X57+FC_OTH_E!X57</f>
        <v>105.47996560619086</v>
      </c>
    </row>
    <row r="58" spans="1:24" ht="11.25" customHeight="1" x14ac:dyDescent="0.2">
      <c r="A58" s="42" t="s">
        <v>103</v>
      </c>
      <c r="B58" s="9" t="s">
        <v>104</v>
      </c>
      <c r="C58" s="10">
        <f>FC_IND_E!C58+FC_TRA_E!C58+FC_OTH_E!C58</f>
        <v>1.0031814273430779</v>
      </c>
      <c r="D58" s="10">
        <f>FC_IND_E!D58+FC_TRA_E!D58+FC_OTH_E!D58</f>
        <v>1.0031814273430779</v>
      </c>
      <c r="E58" s="10">
        <f>FC_IND_E!E58+FC_TRA_E!E58+FC_OTH_E!E58</f>
        <v>1.0031814273430779</v>
      </c>
      <c r="F58" s="10">
        <f>FC_IND_E!F58+FC_TRA_E!F58+FC_OTH_E!F58</f>
        <v>1.0031814273430779</v>
      </c>
      <c r="G58" s="10">
        <f>FC_IND_E!G58+FC_TRA_E!G58+FC_OTH_E!G58</f>
        <v>1.0031814273430779</v>
      </c>
      <c r="H58" s="10">
        <f>FC_IND_E!H58+FC_TRA_E!H58+FC_OTH_E!H58</f>
        <v>1.0031814273430779</v>
      </c>
      <c r="I58" s="10">
        <f>FC_IND_E!I58+FC_TRA_E!I58+FC_OTH_E!I58</f>
        <v>1.0031814273430779</v>
      </c>
      <c r="J58" s="10">
        <f>FC_IND_E!J58+FC_TRA_E!J58+FC_OTH_E!J58</f>
        <v>1.0031814273430779</v>
      </c>
      <c r="K58" s="10">
        <f>FC_IND_E!K58+FC_TRA_E!K58+FC_OTH_E!K58</f>
        <v>1.0031814273430779</v>
      </c>
      <c r="L58" s="10">
        <f>FC_IND_E!L58+FC_TRA_E!L58+FC_OTH_E!L58</f>
        <v>1.0031814273430779</v>
      </c>
      <c r="M58" s="10">
        <f>FC_IND_E!M58+FC_TRA_E!M58+FC_OTH_E!M58</f>
        <v>1.0031814273430779</v>
      </c>
      <c r="N58" s="10">
        <f>FC_IND_E!N58+FC_TRA_E!N58+FC_OTH_E!N58</f>
        <v>1.5525365434221841</v>
      </c>
      <c r="O58" s="10">
        <f>FC_IND_E!O58+FC_TRA_E!O58+FC_OTH_E!O58</f>
        <v>1.5525365434221841</v>
      </c>
      <c r="P58" s="10">
        <f>FC_IND_E!P58+FC_TRA_E!P58+FC_OTH_E!P58</f>
        <v>1.241960447119518</v>
      </c>
      <c r="Q58" s="10">
        <f>FC_IND_E!Q58+FC_TRA_E!Q58+FC_OTH_E!Q58</f>
        <v>1.3136715391229581</v>
      </c>
      <c r="R58" s="10">
        <f>FC_IND_E!R58+FC_TRA_E!R58+FC_OTH_E!R58</f>
        <v>1.5286328460877039</v>
      </c>
      <c r="S58" s="10">
        <f>FC_IND_E!S58+FC_TRA_E!S58+FC_OTH_E!S58</f>
        <v>1.361392949269131</v>
      </c>
      <c r="T58" s="10">
        <f>FC_IND_E!T58+FC_TRA_E!T58+FC_OTH_E!T58</f>
        <v>1.5525365434221841</v>
      </c>
      <c r="U58" s="10">
        <f>FC_IND_E!U58+FC_TRA_E!U58+FC_OTH_E!U58</f>
        <v>1.741960447119518</v>
      </c>
      <c r="V58" s="10">
        <f>FC_IND_E!V58+FC_TRA_E!V58+FC_OTH_E!V58</f>
        <v>1.7196904557179711</v>
      </c>
      <c r="W58" s="10">
        <f>FC_IND_E!W58+FC_TRA_E!W58+FC_OTH_E!W58</f>
        <v>1.3136715391229581</v>
      </c>
      <c r="X58" s="10">
        <f>FC_IND_E!X58+FC_TRA_E!X58+FC_OTH_E!X58</f>
        <v>1.361392949269131</v>
      </c>
    </row>
    <row r="59" spans="1:24" ht="11.25" customHeight="1" x14ac:dyDescent="0.2">
      <c r="A59" s="42" t="s">
        <v>105</v>
      </c>
      <c r="B59" s="9" t="s">
        <v>106</v>
      </c>
      <c r="C59" s="10">
        <f>FC_IND_E!C59+FC_TRA_E!C59+FC_OTH_E!C59</f>
        <v>2414.3975924333608</v>
      </c>
      <c r="D59" s="10">
        <f>FC_IND_E!D59+FC_TRA_E!D59+FC_OTH_E!D59</f>
        <v>2405.1065348237316</v>
      </c>
      <c r="E59" s="10">
        <f>FC_IND_E!E59+FC_TRA_E!E59+FC_OTH_E!E59</f>
        <v>2463.6237317282885</v>
      </c>
      <c r="F59" s="10">
        <f>FC_IND_E!F59+FC_TRA_E!F59+FC_OTH_E!F59</f>
        <v>2470.0486672398956</v>
      </c>
      <c r="G59" s="10">
        <f>FC_IND_E!G59+FC_TRA_E!G59+FC_OTH_E!G59</f>
        <v>2479.6742046431646</v>
      </c>
      <c r="H59" s="10">
        <f>FC_IND_E!H59+FC_TRA_E!H59+FC_OTH_E!H59</f>
        <v>2505.2067927773001</v>
      </c>
      <c r="I59" s="10">
        <f>FC_IND_E!I59+FC_TRA_E!I59+FC_OTH_E!I59</f>
        <v>2521.5917454858127</v>
      </c>
      <c r="J59" s="10">
        <f>FC_IND_E!J59+FC_TRA_E!J59+FC_OTH_E!J59</f>
        <v>2562.3387790197762</v>
      </c>
      <c r="K59" s="10">
        <f>FC_IND_E!K59+FC_TRA_E!K59+FC_OTH_E!K59</f>
        <v>2555.6509888220116</v>
      </c>
      <c r="L59" s="10">
        <f>FC_IND_E!L59+FC_TRA_E!L59+FC_OTH_E!L59</f>
        <v>2541.7024935511608</v>
      </c>
      <c r="M59" s="10">
        <f>FC_IND_E!M59+FC_TRA_E!M59+FC_OTH_E!M59</f>
        <v>2150.8788478073943</v>
      </c>
      <c r="N59" s="10">
        <f>FC_IND_E!N59+FC_TRA_E!N59+FC_OTH_E!N59</f>
        <v>2161.6508168529663</v>
      </c>
      <c r="O59" s="10">
        <f>FC_IND_E!O59+FC_TRA_E!O59+FC_OTH_E!O59</f>
        <v>1756.1861564918308</v>
      </c>
      <c r="P59" s="10">
        <f>FC_IND_E!P59+FC_TRA_E!P59+FC_OTH_E!P59</f>
        <v>1837.2264832330179</v>
      </c>
      <c r="Q59" s="10">
        <f>FC_IND_E!Q59+FC_TRA_E!Q59+FC_OTH_E!Q59</f>
        <v>1740.9477214101457</v>
      </c>
      <c r="R59" s="10">
        <f>FC_IND_E!R59+FC_TRA_E!R59+FC_OTH_E!R59</f>
        <v>1719.0454858125536</v>
      </c>
      <c r="S59" s="10">
        <f>FC_IND_E!S59+FC_TRA_E!S59+FC_OTH_E!S59</f>
        <v>1772.8097162510749</v>
      </c>
      <c r="T59" s="10">
        <f>FC_IND_E!T59+FC_TRA_E!T59+FC_OTH_E!T59</f>
        <v>1771.7914015477215</v>
      </c>
      <c r="U59" s="10">
        <f>FC_IND_E!U59+FC_TRA_E!U59+FC_OTH_E!U59</f>
        <v>1763.7595012897673</v>
      </c>
      <c r="V59" s="10">
        <f>FC_IND_E!V59+FC_TRA_E!V59+FC_OTH_E!V59</f>
        <v>1811.7523645743759</v>
      </c>
      <c r="W59" s="10">
        <f>FC_IND_E!W59+FC_TRA_E!W59+FC_OTH_E!W59</f>
        <v>1802.2498710232153</v>
      </c>
      <c r="X59" s="10">
        <f>FC_IND_E!X59+FC_TRA_E!X59+FC_OTH_E!X59</f>
        <v>1766.244196044712</v>
      </c>
    </row>
    <row r="60" spans="1:24" ht="11.25" customHeight="1" x14ac:dyDescent="0.2">
      <c r="A60" s="42" t="s">
        <v>107</v>
      </c>
      <c r="B60" s="9" t="s">
        <v>108</v>
      </c>
      <c r="C60" s="10">
        <f>FC_IND_E!C60+FC_TRA_E!C60+FC_OTH_E!C60</f>
        <v>0</v>
      </c>
      <c r="D60" s="10">
        <f>FC_IND_E!D60+FC_TRA_E!D60+FC_OTH_E!D60</f>
        <v>0</v>
      </c>
      <c r="E60" s="10">
        <f>FC_IND_E!E60+FC_TRA_E!E60+FC_OTH_E!E60</f>
        <v>0</v>
      </c>
      <c r="F60" s="10">
        <f>FC_IND_E!F60+FC_TRA_E!F60+FC_OTH_E!F60</f>
        <v>0</v>
      </c>
      <c r="G60" s="10">
        <f>FC_IND_E!G60+FC_TRA_E!G60+FC_OTH_E!G60</f>
        <v>0</v>
      </c>
      <c r="H60" s="10">
        <f>FC_IND_E!H60+FC_TRA_E!H60+FC_OTH_E!H60</f>
        <v>0</v>
      </c>
      <c r="I60" s="10">
        <f>FC_IND_E!I60+FC_TRA_E!I60+FC_OTH_E!I60</f>
        <v>0</v>
      </c>
      <c r="J60" s="10">
        <f>FC_IND_E!J60+FC_TRA_E!J60+FC_OTH_E!J60</f>
        <v>0</v>
      </c>
      <c r="K60" s="10">
        <f>FC_IND_E!K60+FC_TRA_E!K60+FC_OTH_E!K60</f>
        <v>0</v>
      </c>
      <c r="L60" s="10">
        <f>FC_IND_E!L60+FC_TRA_E!L60+FC_OTH_E!L60</f>
        <v>0</v>
      </c>
      <c r="M60" s="10">
        <f>FC_IND_E!M60+FC_TRA_E!M60+FC_OTH_E!M60</f>
        <v>0</v>
      </c>
      <c r="N60" s="10">
        <f>FC_IND_E!N60+FC_TRA_E!N60+FC_OTH_E!N60</f>
        <v>0</v>
      </c>
      <c r="O60" s="10">
        <f>FC_IND_E!O60+FC_TRA_E!O60+FC_OTH_E!O60</f>
        <v>44.389509888220104</v>
      </c>
      <c r="P60" s="10">
        <f>FC_IND_E!P60+FC_TRA_E!P60+FC_OTH_E!P60</f>
        <v>30.297592433362002</v>
      </c>
      <c r="Q60" s="10">
        <f>FC_IND_E!Q60+FC_TRA_E!Q60+FC_OTH_E!Q60</f>
        <v>30.297592433361995</v>
      </c>
      <c r="R60" s="10">
        <f>FC_IND_E!R60+FC_TRA_E!R60+FC_OTH_E!R60</f>
        <v>30.297592433361999</v>
      </c>
      <c r="S60" s="10">
        <f>FC_IND_E!S60+FC_TRA_E!S60+FC_OTH_E!S60</f>
        <v>25.365348237317292</v>
      </c>
      <c r="T60" s="10">
        <f>FC_IND_E!T60+FC_TRA_E!T60+FC_OTH_E!T60</f>
        <v>26.976096302665525</v>
      </c>
      <c r="U60" s="10">
        <f>FC_IND_E!U60+FC_TRA_E!U60+FC_OTH_E!U60</f>
        <v>26.976182287188301</v>
      </c>
      <c r="V60" s="10">
        <f>FC_IND_E!V60+FC_TRA_E!V60+FC_OTH_E!V60</f>
        <v>23.241788478073936</v>
      </c>
      <c r="W60" s="10">
        <f>FC_IND_E!W60+FC_TRA_E!W60+FC_OTH_E!W60</f>
        <v>20.327515047291474</v>
      </c>
      <c r="X60" s="10">
        <f>FC_IND_E!X60+FC_TRA_E!X60+FC_OTH_E!X60</f>
        <v>25.069475494411005</v>
      </c>
    </row>
    <row r="61" spans="1:24" ht="11.25" customHeight="1" x14ac:dyDescent="0.2">
      <c r="A61" s="42" t="s">
        <v>109</v>
      </c>
      <c r="B61" s="9" t="s">
        <v>110</v>
      </c>
      <c r="C61" s="10">
        <f>FC_IND_E!C61+FC_TRA_E!C61+FC_OTH_E!C61</f>
        <v>0</v>
      </c>
      <c r="D61" s="10">
        <f>FC_IND_E!D61+FC_TRA_E!D61+FC_OTH_E!D61</f>
        <v>0</v>
      </c>
      <c r="E61" s="10">
        <f>FC_IND_E!E61+FC_TRA_E!E61+FC_OTH_E!E61</f>
        <v>0</v>
      </c>
      <c r="F61" s="10">
        <f>FC_IND_E!F61+FC_TRA_E!F61+FC_OTH_E!F61</f>
        <v>0</v>
      </c>
      <c r="G61" s="10">
        <f>FC_IND_E!G61+FC_TRA_E!G61+FC_OTH_E!G61</f>
        <v>0</v>
      </c>
      <c r="H61" s="10">
        <f>FC_IND_E!H61+FC_TRA_E!H61+FC_OTH_E!H61</f>
        <v>0</v>
      </c>
      <c r="I61" s="10">
        <f>FC_IND_E!I61+FC_TRA_E!I61+FC_OTH_E!I61</f>
        <v>0</v>
      </c>
      <c r="J61" s="10">
        <f>FC_IND_E!J61+FC_TRA_E!J61+FC_OTH_E!J61</f>
        <v>0</v>
      </c>
      <c r="K61" s="10">
        <f>FC_IND_E!K61+FC_TRA_E!K61+FC_OTH_E!K61</f>
        <v>0</v>
      </c>
      <c r="L61" s="10">
        <f>FC_IND_E!L61+FC_TRA_E!L61+FC_OTH_E!L61</f>
        <v>0</v>
      </c>
      <c r="M61" s="10">
        <f>FC_IND_E!M61+FC_TRA_E!M61+FC_OTH_E!M61</f>
        <v>0</v>
      </c>
      <c r="N61" s="10">
        <f>FC_IND_E!N61+FC_TRA_E!N61+FC_OTH_E!N61</f>
        <v>0</v>
      </c>
      <c r="O61" s="10">
        <f>FC_IND_E!O61+FC_TRA_E!O61+FC_OTH_E!O61</f>
        <v>0.50154772141014614</v>
      </c>
      <c r="P61" s="10">
        <f>FC_IND_E!P61+FC_TRA_E!P61+FC_OTH_E!P61</f>
        <v>0.64488392089423896</v>
      </c>
      <c r="Q61" s="10">
        <f>FC_IND_E!Q61+FC_TRA_E!Q61+FC_OTH_E!Q61</f>
        <v>8.4552020636285459</v>
      </c>
      <c r="R61" s="10">
        <f>FC_IND_E!R61+FC_TRA_E!R61+FC_OTH_E!R61</f>
        <v>8.0251934651762689</v>
      </c>
      <c r="S61" s="10">
        <f>FC_IND_E!S61+FC_TRA_E!S61+FC_OTH_E!S61</f>
        <v>8.7895098882201204</v>
      </c>
      <c r="T61" s="10">
        <f>FC_IND_E!T61+FC_TRA_E!T61+FC_OTH_E!T61</f>
        <v>8.0491831470335331</v>
      </c>
      <c r="U61" s="10">
        <f>FC_IND_E!U61+FC_TRA_E!U61+FC_OTH_E!U61</f>
        <v>7.7803095442820291</v>
      </c>
      <c r="V61" s="10">
        <f>FC_IND_E!V61+FC_TRA_E!V61+FC_OTH_E!V61</f>
        <v>6.8470335339638861</v>
      </c>
      <c r="W61" s="10">
        <f>FC_IND_E!W61+FC_TRA_E!W61+FC_OTH_E!W61</f>
        <v>7.0730868443680128</v>
      </c>
      <c r="X61" s="10">
        <f>FC_IND_E!X61+FC_TRA_E!X61+FC_OTH_E!X61</f>
        <v>7.2360275150472901</v>
      </c>
    </row>
    <row r="62" spans="1:24" ht="11.25" customHeight="1" x14ac:dyDescent="0.2">
      <c r="A62" s="42" t="s">
        <v>111</v>
      </c>
      <c r="B62" s="9" t="s">
        <v>112</v>
      </c>
      <c r="C62" s="10">
        <f>FC_IND_E!C62+FC_TRA_E!C62+FC_OTH_E!C62</f>
        <v>0</v>
      </c>
      <c r="D62" s="10">
        <f>FC_IND_E!D62+FC_TRA_E!D62+FC_OTH_E!D62</f>
        <v>0</v>
      </c>
      <c r="E62" s="10">
        <f>FC_IND_E!E62+FC_TRA_E!E62+FC_OTH_E!E62</f>
        <v>0</v>
      </c>
      <c r="F62" s="10">
        <f>FC_IND_E!F62+FC_TRA_E!F62+FC_OTH_E!F62</f>
        <v>0</v>
      </c>
      <c r="G62" s="10">
        <f>FC_IND_E!G62+FC_TRA_E!G62+FC_OTH_E!G62</f>
        <v>0</v>
      </c>
      <c r="H62" s="10">
        <f>FC_IND_E!H62+FC_TRA_E!H62+FC_OTH_E!H62</f>
        <v>0</v>
      </c>
      <c r="I62" s="10">
        <f>FC_IND_E!I62+FC_TRA_E!I62+FC_OTH_E!I62</f>
        <v>0</v>
      </c>
      <c r="J62" s="10">
        <f>FC_IND_E!J62+FC_TRA_E!J62+FC_OTH_E!J62</f>
        <v>0</v>
      </c>
      <c r="K62" s="10">
        <f>FC_IND_E!K62+FC_TRA_E!K62+FC_OTH_E!K62</f>
        <v>0</v>
      </c>
      <c r="L62" s="10">
        <f>FC_IND_E!L62+FC_TRA_E!L62+FC_OTH_E!L62</f>
        <v>0</v>
      </c>
      <c r="M62" s="10">
        <f>FC_IND_E!M62+FC_TRA_E!M62+FC_OTH_E!M62</f>
        <v>0</v>
      </c>
      <c r="N62" s="10">
        <f>FC_IND_E!N62+FC_TRA_E!N62+FC_OTH_E!N62</f>
        <v>0</v>
      </c>
      <c r="O62" s="10">
        <f>FC_IND_E!O62+FC_TRA_E!O62+FC_OTH_E!O62</f>
        <v>0</v>
      </c>
      <c r="P62" s="10">
        <f>FC_IND_E!P62+FC_TRA_E!P62+FC_OTH_E!P62</f>
        <v>0</v>
      </c>
      <c r="Q62" s="10">
        <f>FC_IND_E!Q62+FC_TRA_E!Q62+FC_OTH_E!Q62</f>
        <v>0</v>
      </c>
      <c r="R62" s="10">
        <f>FC_IND_E!R62+FC_TRA_E!R62+FC_OTH_E!R62</f>
        <v>0</v>
      </c>
      <c r="S62" s="10">
        <f>FC_IND_E!S62+FC_TRA_E!S62+FC_OTH_E!S62</f>
        <v>0</v>
      </c>
      <c r="T62" s="10">
        <f>FC_IND_E!T62+FC_TRA_E!T62+FC_OTH_E!T62</f>
        <v>0</v>
      </c>
      <c r="U62" s="10">
        <f>FC_IND_E!U62+FC_TRA_E!U62+FC_OTH_E!U62</f>
        <v>0</v>
      </c>
      <c r="V62" s="10">
        <f>FC_IND_E!V62+FC_TRA_E!V62+FC_OTH_E!V62</f>
        <v>0</v>
      </c>
      <c r="W62" s="10">
        <f>FC_IND_E!W62+FC_TRA_E!W62+FC_OTH_E!W62</f>
        <v>0</v>
      </c>
      <c r="X62" s="10">
        <f>FC_IND_E!X62+FC_TRA_E!X62+FC_OTH_E!X62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FC_IND_E!C63+FC_TRA_E!C63+FC_OTH_E!C63</f>
        <v>0</v>
      </c>
      <c r="D63" s="10">
        <f>FC_IND_E!D63+FC_TRA_E!D63+FC_OTH_E!D63</f>
        <v>0</v>
      </c>
      <c r="E63" s="10">
        <f>FC_IND_E!E63+FC_TRA_E!E63+FC_OTH_E!E63</f>
        <v>0</v>
      </c>
      <c r="F63" s="10">
        <f>FC_IND_E!F63+FC_TRA_E!F63+FC_OTH_E!F63</f>
        <v>0</v>
      </c>
      <c r="G63" s="10">
        <f>FC_IND_E!G63+FC_TRA_E!G63+FC_OTH_E!G63</f>
        <v>0</v>
      </c>
      <c r="H63" s="10">
        <f>FC_IND_E!H63+FC_TRA_E!H63+FC_OTH_E!H63</f>
        <v>0</v>
      </c>
      <c r="I63" s="10">
        <f>FC_IND_E!I63+FC_TRA_E!I63+FC_OTH_E!I63</f>
        <v>0</v>
      </c>
      <c r="J63" s="10">
        <f>FC_IND_E!J63+FC_TRA_E!J63+FC_OTH_E!J63</f>
        <v>0</v>
      </c>
      <c r="K63" s="10">
        <f>FC_IND_E!K63+FC_TRA_E!K63+FC_OTH_E!K63</f>
        <v>0</v>
      </c>
      <c r="L63" s="10">
        <f>FC_IND_E!L63+FC_TRA_E!L63+FC_OTH_E!L63</f>
        <v>0</v>
      </c>
      <c r="M63" s="10">
        <f>FC_IND_E!M63+FC_TRA_E!M63+FC_OTH_E!M63</f>
        <v>0</v>
      </c>
      <c r="N63" s="10">
        <f>FC_IND_E!N63+FC_TRA_E!N63+FC_OTH_E!N63</f>
        <v>0</v>
      </c>
      <c r="O63" s="10">
        <f>FC_IND_E!O63+FC_TRA_E!O63+FC_OTH_E!O63</f>
        <v>0</v>
      </c>
      <c r="P63" s="10">
        <f>FC_IND_E!P63+FC_TRA_E!P63+FC_OTH_E!P63</f>
        <v>0</v>
      </c>
      <c r="Q63" s="10">
        <f>FC_IND_E!Q63+FC_TRA_E!Q63+FC_OTH_E!Q63</f>
        <v>0</v>
      </c>
      <c r="R63" s="10">
        <f>FC_IND_E!R63+FC_TRA_E!R63+FC_OTH_E!R63</f>
        <v>0</v>
      </c>
      <c r="S63" s="10">
        <f>FC_IND_E!S63+FC_TRA_E!S63+FC_OTH_E!S63</f>
        <v>0</v>
      </c>
      <c r="T63" s="10">
        <f>FC_IND_E!T63+FC_TRA_E!T63+FC_OTH_E!T63</f>
        <v>0</v>
      </c>
      <c r="U63" s="10">
        <f>FC_IND_E!U63+FC_TRA_E!U63+FC_OTH_E!U63</f>
        <v>0</v>
      </c>
      <c r="V63" s="10">
        <f>FC_IND_E!V63+FC_TRA_E!V63+FC_OTH_E!V63</f>
        <v>0</v>
      </c>
      <c r="W63" s="10">
        <f>FC_IND_E!W63+FC_TRA_E!W63+FC_OTH_E!W63</f>
        <v>0</v>
      </c>
      <c r="X63" s="10">
        <f>FC_IND_E!X63+FC_TRA_E!X63+FC_OTH_E!X63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FC_IND_E!C64+FC_TRA_E!C64+FC_OTH_E!C64</f>
        <v>0</v>
      </c>
      <c r="D64" s="10">
        <f>FC_IND_E!D64+FC_TRA_E!D64+FC_OTH_E!D64</f>
        <v>0</v>
      </c>
      <c r="E64" s="10">
        <f>FC_IND_E!E64+FC_TRA_E!E64+FC_OTH_E!E64</f>
        <v>0</v>
      </c>
      <c r="F64" s="10">
        <f>FC_IND_E!F64+FC_TRA_E!F64+FC_OTH_E!F64</f>
        <v>0</v>
      </c>
      <c r="G64" s="10">
        <f>FC_IND_E!G64+FC_TRA_E!G64+FC_OTH_E!G64</f>
        <v>0</v>
      </c>
      <c r="H64" s="10">
        <f>FC_IND_E!H64+FC_TRA_E!H64+FC_OTH_E!H64</f>
        <v>0</v>
      </c>
      <c r="I64" s="10">
        <f>FC_IND_E!I64+FC_TRA_E!I64+FC_OTH_E!I64</f>
        <v>0</v>
      </c>
      <c r="J64" s="10">
        <f>FC_IND_E!J64+FC_TRA_E!J64+FC_OTH_E!J64</f>
        <v>0</v>
      </c>
      <c r="K64" s="10">
        <f>FC_IND_E!K64+FC_TRA_E!K64+FC_OTH_E!K64</f>
        <v>0</v>
      </c>
      <c r="L64" s="10">
        <f>FC_IND_E!L64+FC_TRA_E!L64+FC_OTH_E!L64</f>
        <v>0</v>
      </c>
      <c r="M64" s="10">
        <f>FC_IND_E!M64+FC_TRA_E!M64+FC_OTH_E!M64</f>
        <v>0</v>
      </c>
      <c r="N64" s="10">
        <f>FC_IND_E!N64+FC_TRA_E!N64+FC_OTH_E!N64</f>
        <v>0</v>
      </c>
      <c r="O64" s="10">
        <f>FC_IND_E!O64+FC_TRA_E!O64+FC_OTH_E!O64</f>
        <v>1.2897678417884779</v>
      </c>
      <c r="P64" s="10">
        <f>FC_IND_E!P64+FC_TRA_E!P64+FC_OTH_E!P64</f>
        <v>1.9346517626827171</v>
      </c>
      <c r="Q64" s="10">
        <f>FC_IND_E!Q64+FC_TRA_E!Q64+FC_OTH_E!Q64</f>
        <v>1.9346517626827171</v>
      </c>
      <c r="R64" s="10">
        <f>FC_IND_E!R64+FC_TRA_E!R64+FC_OTH_E!R64</f>
        <v>21.281169389509891</v>
      </c>
      <c r="S64" s="10">
        <f>FC_IND_E!S64+FC_TRA_E!S64+FC_OTH_E!S64</f>
        <v>25.150472914875319</v>
      </c>
      <c r="T64" s="10">
        <f>FC_IND_E!T64+FC_TRA_E!T64+FC_OTH_E!T64</f>
        <v>2.9471195184866721</v>
      </c>
      <c r="U64" s="10">
        <f>FC_IND_E!U64+FC_TRA_E!U64+FC_OTH_E!U64</f>
        <v>5.5995700773860708</v>
      </c>
      <c r="V64" s="10">
        <f>FC_IND_E!V64+FC_TRA_E!V64+FC_OTH_E!V64</f>
        <v>8.184866723989682</v>
      </c>
      <c r="W64" s="10">
        <f>FC_IND_E!W64+FC_TRA_E!W64+FC_OTH_E!W64</f>
        <v>6.4172828890799636</v>
      </c>
      <c r="X64" s="10">
        <f>FC_IND_E!X64+FC_TRA_E!X64+FC_OTH_E!X64</f>
        <v>17.111349957007739</v>
      </c>
    </row>
    <row r="65" spans="1:24" ht="11.25" customHeight="1" x14ac:dyDescent="0.2">
      <c r="A65" s="42" t="s">
        <v>117</v>
      </c>
      <c r="B65" s="9" t="s">
        <v>118</v>
      </c>
      <c r="C65" s="10">
        <f>FC_IND_E!C65+FC_TRA_E!C65+FC_OTH_E!C65</f>
        <v>0</v>
      </c>
      <c r="D65" s="10">
        <f>FC_IND_E!D65+FC_TRA_E!D65+FC_OTH_E!D65</f>
        <v>0</v>
      </c>
      <c r="E65" s="10">
        <f>FC_IND_E!E65+FC_TRA_E!E65+FC_OTH_E!E65</f>
        <v>0</v>
      </c>
      <c r="F65" s="10">
        <f>FC_IND_E!F65+FC_TRA_E!F65+FC_OTH_E!F65</f>
        <v>0</v>
      </c>
      <c r="G65" s="10">
        <f>FC_IND_E!G65+FC_TRA_E!G65+FC_OTH_E!G65</f>
        <v>0</v>
      </c>
      <c r="H65" s="10">
        <f>FC_IND_E!H65+FC_TRA_E!H65+FC_OTH_E!H65</f>
        <v>0</v>
      </c>
      <c r="I65" s="10">
        <f>FC_IND_E!I65+FC_TRA_E!I65+FC_OTH_E!I65</f>
        <v>0</v>
      </c>
      <c r="J65" s="10">
        <f>FC_IND_E!J65+FC_TRA_E!J65+FC_OTH_E!J65</f>
        <v>0</v>
      </c>
      <c r="K65" s="10">
        <f>FC_IND_E!K65+FC_TRA_E!K65+FC_OTH_E!K65</f>
        <v>0</v>
      </c>
      <c r="L65" s="10">
        <f>FC_IND_E!L65+FC_TRA_E!L65+FC_OTH_E!L65</f>
        <v>0</v>
      </c>
      <c r="M65" s="10">
        <f>FC_IND_E!M65+FC_TRA_E!M65+FC_OTH_E!M65</f>
        <v>0</v>
      </c>
      <c r="N65" s="10">
        <f>FC_IND_E!N65+FC_TRA_E!N65+FC_OTH_E!N65</f>
        <v>0</v>
      </c>
      <c r="O65" s="10">
        <f>FC_IND_E!O65+FC_TRA_E!O65+FC_OTH_E!O65</f>
        <v>0</v>
      </c>
      <c r="P65" s="10">
        <f>FC_IND_E!P65+FC_TRA_E!P65+FC_OTH_E!P65</f>
        <v>0</v>
      </c>
      <c r="Q65" s="10">
        <f>FC_IND_E!Q65+FC_TRA_E!Q65+FC_OTH_E!Q65</f>
        <v>0</v>
      </c>
      <c r="R65" s="10">
        <f>FC_IND_E!R65+FC_TRA_E!R65+FC_OTH_E!R65</f>
        <v>0</v>
      </c>
      <c r="S65" s="10">
        <f>FC_IND_E!S65+FC_TRA_E!S65+FC_OTH_E!S65</f>
        <v>0</v>
      </c>
      <c r="T65" s="10">
        <f>FC_IND_E!T65+FC_TRA_E!T65+FC_OTH_E!T65</f>
        <v>2.0600171969045569</v>
      </c>
      <c r="U65" s="10">
        <f>FC_IND_E!U65+FC_TRA_E!U65+FC_OTH_E!U65</f>
        <v>4.2153912295786764</v>
      </c>
      <c r="V65" s="10">
        <f>FC_IND_E!V65+FC_TRA_E!V65+FC_OTH_E!V65</f>
        <v>1.8478933791917449</v>
      </c>
      <c r="W65" s="10">
        <f>FC_IND_E!W65+FC_TRA_E!W65+FC_OTH_E!W65</f>
        <v>1.413069647463457</v>
      </c>
      <c r="X65" s="10">
        <f>FC_IND_E!X65+FC_TRA_E!X65+FC_OTH_E!X65</f>
        <v>1.0587274290627691</v>
      </c>
    </row>
    <row r="66" spans="1:24" ht="11.25" customHeight="1" x14ac:dyDescent="0.2">
      <c r="A66" s="42" t="s">
        <v>119</v>
      </c>
      <c r="B66" s="9" t="s">
        <v>120</v>
      </c>
      <c r="C66" s="10">
        <f>FC_IND_E!C66+FC_TRA_E!C66+FC_OTH_E!C66</f>
        <v>0</v>
      </c>
      <c r="D66" s="10">
        <f>FC_IND_E!D66+FC_TRA_E!D66+FC_OTH_E!D66</f>
        <v>0</v>
      </c>
      <c r="E66" s="10">
        <f>FC_IND_E!E66+FC_TRA_E!E66+FC_OTH_E!E66</f>
        <v>0</v>
      </c>
      <c r="F66" s="10">
        <f>FC_IND_E!F66+FC_TRA_E!F66+FC_OTH_E!F66</f>
        <v>0</v>
      </c>
      <c r="G66" s="10">
        <f>FC_IND_E!G66+FC_TRA_E!G66+FC_OTH_E!G66</f>
        <v>0</v>
      </c>
      <c r="H66" s="10">
        <f>FC_IND_E!H66+FC_TRA_E!H66+FC_OTH_E!H66</f>
        <v>0</v>
      </c>
      <c r="I66" s="10">
        <f>FC_IND_E!I66+FC_TRA_E!I66+FC_OTH_E!I66</f>
        <v>70.698366294067057</v>
      </c>
      <c r="J66" s="10">
        <f>FC_IND_E!J66+FC_TRA_E!J66+FC_OTH_E!J66</f>
        <v>132.55958727429061</v>
      </c>
      <c r="K66" s="10">
        <f>FC_IND_E!K66+FC_TRA_E!K66+FC_OTH_E!K66</f>
        <v>133.44333619948407</v>
      </c>
      <c r="L66" s="10">
        <f>FC_IND_E!L66+FC_TRA_E!L66+FC_OTH_E!L66</f>
        <v>221.8163370593293</v>
      </c>
      <c r="M66" s="10">
        <f>FC_IND_E!M66+FC_TRA_E!M66+FC_OTH_E!M66</f>
        <v>322.56156491831467</v>
      </c>
      <c r="N66" s="10">
        <f>FC_IND_E!N66+FC_TRA_E!N66+FC_OTH_E!N66</f>
        <v>303.11951848667235</v>
      </c>
      <c r="O66" s="10">
        <f>FC_IND_E!O66+FC_TRA_E!O66+FC_OTH_E!O66</f>
        <v>280.14256233877893</v>
      </c>
      <c r="P66" s="10">
        <f>FC_IND_E!P66+FC_TRA_E!P66+FC_OTH_E!P66</f>
        <v>268.65408426483236</v>
      </c>
      <c r="Q66" s="10">
        <f>FC_IND_E!Q66+FC_TRA_E!Q66+FC_OTH_E!Q66</f>
        <v>267.77033533963885</v>
      </c>
      <c r="R66" s="10">
        <f>FC_IND_E!R66+FC_TRA_E!R66+FC_OTH_E!R66</f>
        <v>319.9104041272571</v>
      </c>
      <c r="S66" s="10">
        <f>FC_IND_E!S66+FC_TRA_E!S66+FC_OTH_E!S66</f>
        <v>249.2119518486673</v>
      </c>
      <c r="T66" s="10">
        <f>FC_IND_E!T66+FC_TRA_E!T66+FC_OTH_E!T66</f>
        <v>249.83490971625105</v>
      </c>
      <c r="U66" s="10">
        <f>FC_IND_E!U66+FC_TRA_E!U66+FC_OTH_E!U66</f>
        <v>263.4496130696474</v>
      </c>
      <c r="V66" s="10">
        <f>FC_IND_E!V66+FC_TRA_E!V66+FC_OTH_E!V66</f>
        <v>272.8693035253653</v>
      </c>
      <c r="W66" s="10">
        <f>FC_IND_E!W66+FC_TRA_E!W66+FC_OTH_E!W66</f>
        <v>246.89217540842643</v>
      </c>
      <c r="X66" s="10">
        <f>FC_IND_E!X66+FC_TRA_E!X66+FC_OTH_E!X66</f>
        <v>337.75227858985386</v>
      </c>
    </row>
    <row r="67" spans="1:24" ht="11.25" customHeight="1" x14ac:dyDescent="0.2">
      <c r="A67" s="42" t="s">
        <v>121</v>
      </c>
      <c r="B67" s="9" t="s">
        <v>122</v>
      </c>
      <c r="C67" s="10">
        <f>FC_IND_E!C67+FC_TRA_E!C67+FC_OTH_E!C67</f>
        <v>0</v>
      </c>
      <c r="D67" s="10">
        <f>FC_IND_E!D67+FC_TRA_E!D67+FC_OTH_E!D67</f>
        <v>0</v>
      </c>
      <c r="E67" s="10">
        <f>FC_IND_E!E67+FC_TRA_E!E67+FC_OTH_E!E67</f>
        <v>0</v>
      </c>
      <c r="F67" s="10">
        <f>FC_IND_E!F67+FC_TRA_E!F67+FC_OTH_E!F67</f>
        <v>0</v>
      </c>
      <c r="G67" s="10">
        <f>FC_IND_E!G67+FC_TRA_E!G67+FC_OTH_E!G67</f>
        <v>0</v>
      </c>
      <c r="H67" s="10">
        <f>FC_IND_E!H67+FC_TRA_E!H67+FC_OTH_E!H67</f>
        <v>0</v>
      </c>
      <c r="I67" s="10">
        <f>FC_IND_E!I67+FC_TRA_E!I67+FC_OTH_E!I67</f>
        <v>0</v>
      </c>
      <c r="J67" s="10">
        <f>FC_IND_E!J67+FC_TRA_E!J67+FC_OTH_E!J67</f>
        <v>0</v>
      </c>
      <c r="K67" s="10">
        <f>FC_IND_E!K67+FC_TRA_E!K67+FC_OTH_E!K67</f>
        <v>0</v>
      </c>
      <c r="L67" s="10">
        <f>FC_IND_E!L67+FC_TRA_E!L67+FC_OTH_E!L67</f>
        <v>0</v>
      </c>
      <c r="M67" s="10">
        <f>FC_IND_E!M67+FC_TRA_E!M67+FC_OTH_E!M67</f>
        <v>0</v>
      </c>
      <c r="N67" s="10">
        <f>FC_IND_E!N67+FC_TRA_E!N67+FC_OTH_E!N67</f>
        <v>0</v>
      </c>
      <c r="O67" s="10">
        <f>FC_IND_E!O67+FC_TRA_E!O67+FC_OTH_E!O67</f>
        <v>0</v>
      </c>
      <c r="P67" s="10">
        <f>FC_IND_E!P67+FC_TRA_E!P67+FC_OTH_E!P67</f>
        <v>0</v>
      </c>
      <c r="Q67" s="10">
        <f>FC_IND_E!Q67+FC_TRA_E!Q67+FC_OTH_E!Q67</f>
        <v>0</v>
      </c>
      <c r="R67" s="10">
        <f>FC_IND_E!R67+FC_TRA_E!R67+FC_OTH_E!R67</f>
        <v>0</v>
      </c>
      <c r="S67" s="10">
        <f>FC_IND_E!S67+FC_TRA_E!S67+FC_OTH_E!S67</f>
        <v>0</v>
      </c>
      <c r="T67" s="10">
        <f>FC_IND_E!T67+FC_TRA_E!T67+FC_OTH_E!T67</f>
        <v>0</v>
      </c>
      <c r="U67" s="10">
        <f>FC_IND_E!U67+FC_TRA_E!U67+FC_OTH_E!U67</f>
        <v>0</v>
      </c>
      <c r="V67" s="10">
        <f>FC_IND_E!V67+FC_TRA_E!V67+FC_OTH_E!V67</f>
        <v>0</v>
      </c>
      <c r="W67" s="10">
        <f>FC_IND_E!W67+FC_TRA_E!W67+FC_OTH_E!W67</f>
        <v>0</v>
      </c>
      <c r="X67" s="10">
        <f>FC_IND_E!X67+FC_TRA_E!X67+FC_OTH_E!X67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FC_IND_E!C68+FC_TRA_E!C68+FC_OTH_E!C68</f>
        <v>0</v>
      </c>
      <c r="D68" s="10">
        <f>FC_IND_E!D68+FC_TRA_E!D68+FC_OTH_E!D68</f>
        <v>0</v>
      </c>
      <c r="E68" s="10">
        <f>FC_IND_E!E68+FC_TRA_E!E68+FC_OTH_E!E68</f>
        <v>0</v>
      </c>
      <c r="F68" s="10">
        <f>FC_IND_E!F68+FC_TRA_E!F68+FC_OTH_E!F68</f>
        <v>0</v>
      </c>
      <c r="G68" s="10">
        <f>FC_IND_E!G68+FC_TRA_E!G68+FC_OTH_E!G68</f>
        <v>0</v>
      </c>
      <c r="H68" s="10">
        <f>FC_IND_E!H68+FC_TRA_E!H68+FC_OTH_E!H68</f>
        <v>0</v>
      </c>
      <c r="I68" s="10">
        <f>FC_IND_E!I68+FC_TRA_E!I68+FC_OTH_E!I68</f>
        <v>0</v>
      </c>
      <c r="J68" s="10">
        <f>FC_IND_E!J68+FC_TRA_E!J68+FC_OTH_E!J68</f>
        <v>0</v>
      </c>
      <c r="K68" s="10">
        <f>FC_IND_E!K68+FC_TRA_E!K68+FC_OTH_E!K68</f>
        <v>0</v>
      </c>
      <c r="L68" s="10">
        <f>FC_IND_E!L68+FC_TRA_E!L68+FC_OTH_E!L68</f>
        <v>0</v>
      </c>
      <c r="M68" s="10">
        <f>FC_IND_E!M68+FC_TRA_E!M68+FC_OTH_E!M68</f>
        <v>0</v>
      </c>
      <c r="N68" s="10">
        <f>FC_IND_E!N68+FC_TRA_E!N68+FC_OTH_E!N68</f>
        <v>0</v>
      </c>
      <c r="O68" s="10">
        <f>FC_IND_E!O68+FC_TRA_E!O68+FC_OTH_E!O68</f>
        <v>0</v>
      </c>
      <c r="P68" s="10">
        <f>FC_IND_E!P68+FC_TRA_E!P68+FC_OTH_E!P68</f>
        <v>0</v>
      </c>
      <c r="Q68" s="10">
        <f>FC_IND_E!Q68+FC_TRA_E!Q68+FC_OTH_E!Q68</f>
        <v>0</v>
      </c>
      <c r="R68" s="10">
        <f>FC_IND_E!R68+FC_TRA_E!R68+FC_OTH_E!R68</f>
        <v>0</v>
      </c>
      <c r="S68" s="10">
        <f>FC_IND_E!S68+FC_TRA_E!S68+FC_OTH_E!S68</f>
        <v>0</v>
      </c>
      <c r="T68" s="10">
        <f>FC_IND_E!T68+FC_TRA_E!T68+FC_OTH_E!T68</f>
        <v>0</v>
      </c>
      <c r="U68" s="10">
        <f>FC_IND_E!U68+FC_TRA_E!U68+FC_OTH_E!U68</f>
        <v>0</v>
      </c>
      <c r="V68" s="10">
        <f>FC_IND_E!V68+FC_TRA_E!V68+FC_OTH_E!V68</f>
        <v>0</v>
      </c>
      <c r="W68" s="10">
        <f>FC_IND_E!W68+FC_TRA_E!W68+FC_OTH_E!W68</f>
        <v>0</v>
      </c>
      <c r="X68" s="10">
        <f>FC_IND_E!X68+FC_TRA_E!X68+FC_OTH_E!X68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FC_IND_E!C69+FC_TRA_E!C69+FC_OTH_E!C69</f>
        <v>0</v>
      </c>
      <c r="D69" s="10">
        <f>FC_IND_E!D69+FC_TRA_E!D69+FC_OTH_E!D69</f>
        <v>0</v>
      </c>
      <c r="E69" s="10">
        <f>FC_IND_E!E69+FC_TRA_E!E69+FC_OTH_E!E69</f>
        <v>0</v>
      </c>
      <c r="F69" s="10">
        <f>FC_IND_E!F69+FC_TRA_E!F69+FC_OTH_E!F69</f>
        <v>0</v>
      </c>
      <c r="G69" s="10">
        <f>FC_IND_E!G69+FC_TRA_E!G69+FC_OTH_E!G69</f>
        <v>0</v>
      </c>
      <c r="H69" s="10">
        <f>FC_IND_E!H69+FC_TRA_E!H69+FC_OTH_E!H69</f>
        <v>0</v>
      </c>
      <c r="I69" s="10">
        <f>FC_IND_E!I69+FC_TRA_E!I69+FC_OTH_E!I69</f>
        <v>0.92966466036113493</v>
      </c>
      <c r="J69" s="10">
        <f>FC_IND_E!J69+FC_TRA_E!J69+FC_OTH_E!J69</f>
        <v>2.5725709372312986</v>
      </c>
      <c r="K69" s="10">
        <f>FC_IND_E!K69+FC_TRA_E!K69+FC_OTH_E!K69</f>
        <v>4.4946689595872753</v>
      </c>
      <c r="L69" s="10">
        <f>FC_IND_E!L69+FC_TRA_E!L69+FC_OTH_E!L69</f>
        <v>3.9538263112639722</v>
      </c>
      <c r="M69" s="10">
        <f>FC_IND_E!M69+FC_TRA_E!M69+FC_OTH_E!M69</f>
        <v>4.243680137575236</v>
      </c>
      <c r="N69" s="10">
        <f>FC_IND_E!N69+FC_TRA_E!N69+FC_OTH_E!N69</f>
        <v>4.096130696474634</v>
      </c>
      <c r="O69" s="10">
        <f>FC_IND_E!O69+FC_TRA_E!O69+FC_OTH_E!O69</f>
        <v>4.1782459157351681</v>
      </c>
      <c r="P69" s="10">
        <f>FC_IND_E!P69+FC_TRA_E!P69+FC_OTH_E!P69</f>
        <v>3.969733447979364</v>
      </c>
      <c r="Q69" s="10">
        <f>FC_IND_E!Q69+FC_TRA_E!Q69+FC_OTH_E!Q69</f>
        <v>4.7147033533963887</v>
      </c>
      <c r="R69" s="10">
        <f>FC_IND_E!R69+FC_TRA_E!R69+FC_OTH_E!R69</f>
        <v>3.2264832330180555</v>
      </c>
      <c r="S69" s="10">
        <f>FC_IND_E!S69+FC_TRA_E!S69+FC_OTH_E!S69</f>
        <v>2.2269991401547724</v>
      </c>
      <c r="T69" s="10">
        <f>FC_IND_E!T69+FC_TRA_E!T69+FC_OTH_E!T69</f>
        <v>0</v>
      </c>
      <c r="U69" s="10">
        <f>FC_IND_E!U69+FC_TRA_E!U69+FC_OTH_E!U69</f>
        <v>0</v>
      </c>
      <c r="V69" s="10">
        <f>FC_IND_E!V69+FC_TRA_E!V69+FC_OTH_E!V69</f>
        <v>0</v>
      </c>
      <c r="W69" s="10">
        <f>FC_IND_E!W69+FC_TRA_E!W69+FC_OTH_E!W69</f>
        <v>0</v>
      </c>
      <c r="X69" s="10">
        <f>FC_IND_E!X69+FC_TRA_E!X69+FC_OTH_E!X69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FC_IND_E!C70+FC_TRA_E!C70+FC_OTH_E!C70</f>
        <v>0</v>
      </c>
      <c r="D70" s="10">
        <f>FC_IND_E!D70+FC_TRA_E!D70+FC_OTH_E!D70</f>
        <v>0</v>
      </c>
      <c r="E70" s="10">
        <f>FC_IND_E!E70+FC_TRA_E!E70+FC_OTH_E!E70</f>
        <v>0</v>
      </c>
      <c r="F70" s="10">
        <f>FC_IND_E!F70+FC_TRA_E!F70+FC_OTH_E!F70</f>
        <v>0</v>
      </c>
      <c r="G70" s="10">
        <f>FC_IND_E!G70+FC_TRA_E!G70+FC_OTH_E!G70</f>
        <v>0</v>
      </c>
      <c r="H70" s="10">
        <f>FC_IND_E!H70+FC_TRA_E!H70+FC_OTH_E!H70</f>
        <v>0</v>
      </c>
      <c r="I70" s="10">
        <f>FC_IND_E!I70+FC_TRA_E!I70+FC_OTH_E!I70</f>
        <v>0</v>
      </c>
      <c r="J70" s="10">
        <f>FC_IND_E!J70+FC_TRA_E!J70+FC_OTH_E!J70</f>
        <v>0</v>
      </c>
      <c r="K70" s="10">
        <f>FC_IND_E!K70+FC_TRA_E!K70+FC_OTH_E!K70</f>
        <v>0</v>
      </c>
      <c r="L70" s="10">
        <f>FC_IND_E!L70+FC_TRA_E!L70+FC_OTH_E!L70</f>
        <v>0</v>
      </c>
      <c r="M70" s="10">
        <f>FC_IND_E!M70+FC_TRA_E!M70+FC_OTH_E!M70</f>
        <v>0</v>
      </c>
      <c r="N70" s="10">
        <f>FC_IND_E!N70+FC_TRA_E!N70+FC_OTH_E!N70</f>
        <v>0</v>
      </c>
      <c r="O70" s="10">
        <f>FC_IND_E!O70+FC_TRA_E!O70+FC_OTH_E!O70</f>
        <v>0</v>
      </c>
      <c r="P70" s="10">
        <f>FC_IND_E!P70+FC_TRA_E!P70+FC_OTH_E!P70</f>
        <v>0</v>
      </c>
      <c r="Q70" s="10">
        <f>FC_IND_E!Q70+FC_TRA_E!Q70+FC_OTH_E!Q70</f>
        <v>595.04832330180568</v>
      </c>
      <c r="R70" s="10">
        <f>FC_IND_E!R70+FC_TRA_E!R70+FC_OTH_E!R70</f>
        <v>600.88357695614786</v>
      </c>
      <c r="S70" s="10">
        <f>FC_IND_E!S70+FC_TRA_E!S70+FC_OTH_E!S70</f>
        <v>604.42983662940674</v>
      </c>
      <c r="T70" s="10">
        <f>FC_IND_E!T70+FC_TRA_E!T70+FC_OTH_E!T70</f>
        <v>624.38667239896813</v>
      </c>
      <c r="U70" s="10">
        <f>FC_IND_E!U70+FC_TRA_E!U70+FC_OTH_E!U70</f>
        <v>649.81255374032673</v>
      </c>
      <c r="V70" s="10">
        <f>FC_IND_E!V70+FC_TRA_E!V70+FC_OTH_E!V70</f>
        <v>681.20851246775578</v>
      </c>
      <c r="W70" s="10">
        <f>FC_IND_E!W70+FC_TRA_E!W70+FC_OTH_E!W70</f>
        <v>718.56784178847806</v>
      </c>
      <c r="X70" s="10">
        <f>FC_IND_E!X70+FC_TRA_E!X70+FC_OTH_E!X70</f>
        <v>754.78349097162504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33.916079105760971</v>
      </c>
      <c r="I71" s="37">
        <f t="shared" si="22"/>
        <v>40.866552020636277</v>
      </c>
      <c r="J71" s="37">
        <f t="shared" si="22"/>
        <v>37.021152192605328</v>
      </c>
      <c r="K71" s="37">
        <f t="shared" si="22"/>
        <v>38.669131556319861</v>
      </c>
      <c r="L71" s="37">
        <f t="shared" si="22"/>
        <v>38.669131556319861</v>
      </c>
      <c r="M71" s="37">
        <f t="shared" si="22"/>
        <v>54.600171969045554</v>
      </c>
      <c r="N71" s="37">
        <f t="shared" si="22"/>
        <v>76.478503869303523</v>
      </c>
      <c r="O71" s="37">
        <f t="shared" si="22"/>
        <v>62.744797936371448</v>
      </c>
      <c r="P71" s="37">
        <f t="shared" si="22"/>
        <v>70.435597592433368</v>
      </c>
      <c r="Q71" s="37">
        <f t="shared" si="22"/>
        <v>86.056147893379162</v>
      </c>
      <c r="R71" s="37">
        <f t="shared" si="22"/>
        <v>55.866036113499568</v>
      </c>
      <c r="S71" s="37">
        <f t="shared" si="22"/>
        <v>90.474806534823728</v>
      </c>
      <c r="T71" s="37">
        <f t="shared" si="22"/>
        <v>95.642820292347366</v>
      </c>
      <c r="U71" s="37">
        <f t="shared" si="22"/>
        <v>87.238865004299214</v>
      </c>
      <c r="V71" s="37">
        <f t="shared" si="22"/>
        <v>87.491917454858125</v>
      </c>
      <c r="W71" s="37">
        <f t="shared" si="22"/>
        <v>96.557437661220959</v>
      </c>
      <c r="X71" s="37">
        <f t="shared" ref="X71" si="23">SUM(X72:X73)</f>
        <v>89.419776440240753</v>
      </c>
    </row>
    <row r="72" spans="1:24" ht="11.25" customHeight="1" x14ac:dyDescent="0.2">
      <c r="A72" s="42" t="s">
        <v>131</v>
      </c>
      <c r="B72" s="9" t="s">
        <v>132</v>
      </c>
      <c r="C72" s="10">
        <f>FC_IND_E!C72+FC_TRA_E!C72+FC_OTH_E!C72</f>
        <v>0</v>
      </c>
      <c r="D72" s="10">
        <f>FC_IND_E!D72+FC_TRA_E!D72+FC_OTH_E!D72</f>
        <v>0</v>
      </c>
      <c r="E72" s="10">
        <f>FC_IND_E!E72+FC_TRA_E!E72+FC_OTH_E!E72</f>
        <v>0</v>
      </c>
      <c r="F72" s="10">
        <f>FC_IND_E!F72+FC_TRA_E!F72+FC_OTH_E!F72</f>
        <v>0</v>
      </c>
      <c r="G72" s="10">
        <f>FC_IND_E!G72+FC_TRA_E!G72+FC_OTH_E!G72</f>
        <v>0</v>
      </c>
      <c r="H72" s="10">
        <f>FC_IND_E!H72+FC_TRA_E!H72+FC_OTH_E!H72</f>
        <v>33.916079105760971</v>
      </c>
      <c r="I72" s="10">
        <f>FC_IND_E!I72+FC_TRA_E!I72+FC_OTH_E!I72</f>
        <v>40.866552020636277</v>
      </c>
      <c r="J72" s="10">
        <f>FC_IND_E!J72+FC_TRA_E!J72+FC_OTH_E!J72</f>
        <v>37.021152192605328</v>
      </c>
      <c r="K72" s="10">
        <f>FC_IND_E!K72+FC_TRA_E!K72+FC_OTH_E!K72</f>
        <v>38.669131556319861</v>
      </c>
      <c r="L72" s="10">
        <f>FC_IND_E!L72+FC_TRA_E!L72+FC_OTH_E!L72</f>
        <v>38.669131556319861</v>
      </c>
      <c r="M72" s="10">
        <f>FC_IND_E!M72+FC_TRA_E!M72+FC_OTH_E!M72</f>
        <v>54.600171969045554</v>
      </c>
      <c r="N72" s="10">
        <f>FC_IND_E!N72+FC_TRA_E!N72+FC_OTH_E!N72</f>
        <v>76.478503869303523</v>
      </c>
      <c r="O72" s="10">
        <f>FC_IND_E!O72+FC_TRA_E!O72+FC_OTH_E!O72</f>
        <v>62.744797936371448</v>
      </c>
      <c r="P72" s="10">
        <f>FC_IND_E!P72+FC_TRA_E!P72+FC_OTH_E!P72</f>
        <v>70.435597592433368</v>
      </c>
      <c r="Q72" s="10">
        <f>FC_IND_E!Q72+FC_TRA_E!Q72+FC_OTH_E!Q72</f>
        <v>86.056147893379162</v>
      </c>
      <c r="R72" s="10">
        <f>FC_IND_E!R72+FC_TRA_E!R72+FC_OTH_E!R72</f>
        <v>55.866036113499568</v>
      </c>
      <c r="S72" s="10">
        <f>FC_IND_E!S72+FC_TRA_E!S72+FC_OTH_E!S72</f>
        <v>90.474806534823728</v>
      </c>
      <c r="T72" s="10">
        <f>FC_IND_E!T72+FC_TRA_E!T72+FC_OTH_E!T72</f>
        <v>95.642820292347366</v>
      </c>
      <c r="U72" s="10">
        <f>FC_IND_E!U72+FC_TRA_E!U72+FC_OTH_E!U72</f>
        <v>87.238865004299214</v>
      </c>
      <c r="V72" s="10">
        <f>FC_IND_E!V72+FC_TRA_E!V72+FC_OTH_E!V72</f>
        <v>87.491917454858125</v>
      </c>
      <c r="W72" s="10">
        <f>FC_IND_E!W72+FC_TRA_E!W72+FC_OTH_E!W72</f>
        <v>96.557437661220959</v>
      </c>
      <c r="X72" s="10">
        <f>FC_IND_E!X72+FC_TRA_E!X72+FC_OTH_E!X72</f>
        <v>89.419776440240753</v>
      </c>
    </row>
    <row r="73" spans="1:24" ht="11.25" customHeight="1" x14ac:dyDescent="0.2">
      <c r="A73" s="42" t="s">
        <v>133</v>
      </c>
      <c r="B73" s="9" t="s">
        <v>134</v>
      </c>
      <c r="C73" s="10">
        <f>FC_IND_E!C73+FC_TRA_E!C73+FC_OTH_E!C73</f>
        <v>0</v>
      </c>
      <c r="D73" s="10">
        <f>FC_IND_E!D73+FC_TRA_E!D73+FC_OTH_E!D73</f>
        <v>0</v>
      </c>
      <c r="E73" s="10">
        <f>FC_IND_E!E73+FC_TRA_E!E73+FC_OTH_E!E73</f>
        <v>0</v>
      </c>
      <c r="F73" s="10">
        <f>FC_IND_E!F73+FC_TRA_E!F73+FC_OTH_E!F73</f>
        <v>0</v>
      </c>
      <c r="G73" s="10">
        <f>FC_IND_E!G73+FC_TRA_E!G73+FC_OTH_E!G73</f>
        <v>0</v>
      </c>
      <c r="H73" s="10">
        <f>FC_IND_E!H73+FC_TRA_E!H73+FC_OTH_E!H73</f>
        <v>0</v>
      </c>
      <c r="I73" s="10">
        <f>FC_IND_E!I73+FC_TRA_E!I73+FC_OTH_E!I73</f>
        <v>0</v>
      </c>
      <c r="J73" s="10">
        <f>FC_IND_E!J73+FC_TRA_E!J73+FC_OTH_E!J73</f>
        <v>0</v>
      </c>
      <c r="K73" s="10">
        <f>FC_IND_E!K73+FC_TRA_E!K73+FC_OTH_E!K73</f>
        <v>0</v>
      </c>
      <c r="L73" s="10">
        <f>FC_IND_E!L73+FC_TRA_E!L73+FC_OTH_E!L73</f>
        <v>0</v>
      </c>
      <c r="M73" s="10">
        <f>FC_IND_E!M73+FC_TRA_E!M73+FC_OTH_E!M73</f>
        <v>0</v>
      </c>
      <c r="N73" s="10">
        <f>FC_IND_E!N73+FC_TRA_E!N73+FC_OTH_E!N73</f>
        <v>0</v>
      </c>
      <c r="O73" s="10">
        <f>FC_IND_E!O73+FC_TRA_E!O73+FC_OTH_E!O73</f>
        <v>0</v>
      </c>
      <c r="P73" s="10">
        <f>FC_IND_E!P73+FC_TRA_E!P73+FC_OTH_E!P73</f>
        <v>0</v>
      </c>
      <c r="Q73" s="10">
        <f>FC_IND_E!Q73+FC_TRA_E!Q73+FC_OTH_E!Q73</f>
        <v>0</v>
      </c>
      <c r="R73" s="10">
        <f>FC_IND_E!R73+FC_TRA_E!R73+FC_OTH_E!R73</f>
        <v>0</v>
      </c>
      <c r="S73" s="10">
        <f>FC_IND_E!S73+FC_TRA_E!S73+FC_OTH_E!S73</f>
        <v>0</v>
      </c>
      <c r="T73" s="10">
        <f>FC_IND_E!T73+FC_TRA_E!T73+FC_OTH_E!T73</f>
        <v>0</v>
      </c>
      <c r="U73" s="10">
        <f>FC_IND_E!U73+FC_TRA_E!U73+FC_OTH_E!U73</f>
        <v>0</v>
      </c>
      <c r="V73" s="10">
        <f>FC_IND_E!V73+FC_TRA_E!V73+FC_OTH_E!V73</f>
        <v>0</v>
      </c>
      <c r="W73" s="10">
        <f>FC_IND_E!W73+FC_TRA_E!W73+FC_OTH_E!W73</f>
        <v>0</v>
      </c>
      <c r="X73" s="10">
        <f>FC_IND_E!X73+FC_TRA_E!X73+FC_OTH_E!X73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FC_IND_E!C74+FC_TRA_E!C74+FC_OTH_E!C74</f>
        <v>0</v>
      </c>
      <c r="D74" s="37">
        <f>FC_IND_E!D74+FC_TRA_E!D74+FC_OTH_E!D74</f>
        <v>0</v>
      </c>
      <c r="E74" s="37">
        <f>FC_IND_E!E74+FC_TRA_E!E74+FC_OTH_E!E74</f>
        <v>0</v>
      </c>
      <c r="F74" s="37">
        <f>FC_IND_E!F74+FC_TRA_E!F74+FC_OTH_E!F74</f>
        <v>0</v>
      </c>
      <c r="G74" s="37">
        <f>FC_IND_E!G74+FC_TRA_E!G74+FC_OTH_E!G74</f>
        <v>0</v>
      </c>
      <c r="H74" s="37">
        <f>FC_IND_E!H74+FC_TRA_E!H74+FC_OTH_E!H74</f>
        <v>0</v>
      </c>
      <c r="I74" s="37">
        <f>FC_IND_E!I74+FC_TRA_E!I74+FC_OTH_E!I74</f>
        <v>0</v>
      </c>
      <c r="J74" s="37">
        <f>FC_IND_E!J74+FC_TRA_E!J74+FC_OTH_E!J74</f>
        <v>0</v>
      </c>
      <c r="K74" s="37">
        <f>FC_IND_E!K74+FC_TRA_E!K74+FC_OTH_E!K74</f>
        <v>0</v>
      </c>
      <c r="L74" s="37">
        <f>FC_IND_E!L74+FC_TRA_E!L74+FC_OTH_E!L74</f>
        <v>0</v>
      </c>
      <c r="M74" s="37">
        <f>FC_IND_E!M74+FC_TRA_E!M74+FC_OTH_E!M74</f>
        <v>0</v>
      </c>
      <c r="N74" s="37">
        <f>FC_IND_E!N74+FC_TRA_E!N74+FC_OTH_E!N74</f>
        <v>0</v>
      </c>
      <c r="O74" s="37">
        <f>FC_IND_E!O74+FC_TRA_E!O74+FC_OTH_E!O74</f>
        <v>0</v>
      </c>
      <c r="P74" s="37">
        <f>FC_IND_E!P74+FC_TRA_E!P74+FC_OTH_E!P74</f>
        <v>0</v>
      </c>
      <c r="Q74" s="37">
        <f>FC_IND_E!Q74+FC_TRA_E!Q74+FC_OTH_E!Q74</f>
        <v>0</v>
      </c>
      <c r="R74" s="37">
        <f>FC_IND_E!R74+FC_TRA_E!R74+FC_OTH_E!R74</f>
        <v>0</v>
      </c>
      <c r="S74" s="37">
        <f>FC_IND_E!S74+FC_TRA_E!S74+FC_OTH_E!S74</f>
        <v>0</v>
      </c>
      <c r="T74" s="37">
        <f>FC_IND_E!T74+FC_TRA_E!T74+FC_OTH_E!T74</f>
        <v>0</v>
      </c>
      <c r="U74" s="37">
        <f>FC_IND_E!U74+FC_TRA_E!U74+FC_OTH_E!U74</f>
        <v>0</v>
      </c>
      <c r="V74" s="37">
        <f>FC_IND_E!V74+FC_TRA_E!V74+FC_OTH_E!V74</f>
        <v>0</v>
      </c>
      <c r="W74" s="37">
        <f>FC_IND_E!W74+FC_TRA_E!W74+FC_OTH_E!W74</f>
        <v>0</v>
      </c>
      <c r="X74" s="37">
        <f>FC_IND_E!X74+FC_TRA_E!X74+FC_OTH_E!X74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FC_IND_E!C75+FC_TRA_E!C75+FC_OTH_E!C75</f>
        <v>134.37480653482376</v>
      </c>
      <c r="D75" s="37">
        <f>FC_IND_E!D75+FC_TRA_E!D75+FC_OTH_E!D75</f>
        <v>161.57927773000856</v>
      </c>
      <c r="E75" s="37">
        <f>FC_IND_E!E75+FC_TRA_E!E75+FC_OTH_E!E75</f>
        <v>200.15279449699051</v>
      </c>
      <c r="F75" s="37">
        <f>FC_IND_E!F75+FC_TRA_E!F75+FC_OTH_E!F75</f>
        <v>225.66165090283744</v>
      </c>
      <c r="G75" s="37">
        <f>FC_IND_E!G75+FC_TRA_E!G75+FC_OTH_E!G75</f>
        <v>257.69088564058467</v>
      </c>
      <c r="H75" s="37">
        <f>FC_IND_E!H75+FC_TRA_E!H75+FC_OTH_E!H75</f>
        <v>327.50541702493553</v>
      </c>
      <c r="I75" s="37">
        <f>FC_IND_E!I75+FC_TRA_E!I75+FC_OTH_E!I75</f>
        <v>330.56268271711082</v>
      </c>
      <c r="J75" s="37">
        <f>FC_IND_E!J75+FC_TRA_E!J75+FC_OTH_E!J75</f>
        <v>337.5370593293207</v>
      </c>
      <c r="K75" s="37">
        <f>FC_IND_E!K75+FC_TRA_E!K75+FC_OTH_E!K75</f>
        <v>316.49458297506442</v>
      </c>
      <c r="L75" s="37">
        <f>FC_IND_E!L75+FC_TRA_E!L75+FC_OTH_E!L75</f>
        <v>313.15073086844365</v>
      </c>
      <c r="M75" s="37">
        <f>FC_IND_E!M75+FC_TRA_E!M75+FC_OTH_E!M75</f>
        <v>337.77592433362003</v>
      </c>
      <c r="N75" s="37">
        <f>FC_IND_E!N75+FC_TRA_E!N75+FC_OTH_E!N75</f>
        <v>334.02605331040411</v>
      </c>
      <c r="O75" s="37">
        <f>FC_IND_E!O75+FC_TRA_E!O75+FC_OTH_E!O75</f>
        <v>345.10842648323302</v>
      </c>
      <c r="P75" s="37">
        <f>FC_IND_E!P75+FC_TRA_E!P75+FC_OTH_E!P75</f>
        <v>351.93955288048147</v>
      </c>
      <c r="Q75" s="37">
        <f>FC_IND_E!Q75+FC_TRA_E!Q75+FC_OTH_E!Q75</f>
        <v>269.9676698194325</v>
      </c>
      <c r="R75" s="37">
        <f>FC_IND_E!R75+FC_TRA_E!R75+FC_OTH_E!R75</f>
        <v>243.64668959587272</v>
      </c>
      <c r="S75" s="37">
        <f>FC_IND_E!S75+FC_TRA_E!S75+FC_OTH_E!S75</f>
        <v>211.30696474634567</v>
      </c>
      <c r="T75" s="37">
        <f>FC_IND_E!T75+FC_TRA_E!T75+FC_OTH_E!T75</f>
        <v>205.51478933791918</v>
      </c>
      <c r="U75" s="37">
        <f>FC_IND_E!U75+FC_TRA_E!U75+FC_OTH_E!U75</f>
        <v>230.20834049871021</v>
      </c>
      <c r="V75" s="37">
        <f>FC_IND_E!V75+FC_TRA_E!V75+FC_OTH_E!V75</f>
        <v>247.21900257953567</v>
      </c>
      <c r="W75" s="37">
        <f>FC_IND_E!W75+FC_TRA_E!W75+FC_OTH_E!W75</f>
        <v>225.38426483233019</v>
      </c>
      <c r="X75" s="37">
        <f>FC_IND_E!X75+FC_TRA_E!X75+FC_OTH_E!X75</f>
        <v>200.528116938951</v>
      </c>
    </row>
    <row r="76" spans="1:24" ht="11.25" customHeight="1" x14ac:dyDescent="0.2">
      <c r="A76" s="38" t="s">
        <v>139</v>
      </c>
      <c r="B76" s="39" t="s">
        <v>140</v>
      </c>
      <c r="C76" s="40">
        <f>FC_IND_E!C76+FC_TRA_E!C76+FC_OTH_E!C76</f>
        <v>3299.4840928632843</v>
      </c>
      <c r="D76" s="40">
        <f>FC_IND_E!D76+FC_TRA_E!D76+FC_OTH_E!D76</f>
        <v>3433.9638865004295</v>
      </c>
      <c r="E76" s="40">
        <f>FC_IND_E!E76+FC_TRA_E!E76+FC_OTH_E!E76</f>
        <v>3566.0361134995692</v>
      </c>
      <c r="F76" s="40">
        <f>FC_IND_E!F76+FC_TRA_E!F76+FC_OTH_E!F76</f>
        <v>3711.4359415305235</v>
      </c>
      <c r="G76" s="40">
        <f>FC_IND_E!G76+FC_TRA_E!G76+FC_OTH_E!G76</f>
        <v>3840.7566638005151</v>
      </c>
      <c r="H76" s="40">
        <f>FC_IND_E!H76+FC_TRA_E!H76+FC_OTH_E!H76</f>
        <v>3982.9750644883911</v>
      </c>
      <c r="I76" s="40">
        <f>FC_IND_E!I76+FC_TRA_E!I76+FC_OTH_E!I76</f>
        <v>4106.8787618228725</v>
      </c>
      <c r="J76" s="40">
        <f>FC_IND_E!J76+FC_TRA_E!J76+FC_OTH_E!J76</f>
        <v>4215.3052450558889</v>
      </c>
      <c r="K76" s="40">
        <f>FC_IND_E!K76+FC_TRA_E!K76+FC_OTH_E!K76</f>
        <v>4157.5236457437659</v>
      </c>
      <c r="L76" s="40">
        <f>FC_IND_E!L76+FC_TRA_E!L76+FC_OTH_E!L76</f>
        <v>4114.7893379191737</v>
      </c>
      <c r="M76" s="40">
        <f>FC_IND_E!M76+FC_TRA_E!M76+FC_OTH_E!M76</f>
        <v>4289.595872742907</v>
      </c>
      <c r="N76" s="40">
        <f>FC_IND_E!N76+FC_TRA_E!N76+FC_OTH_E!N76</f>
        <v>4158.5554600171963</v>
      </c>
      <c r="O76" s="40">
        <f>FC_IND_E!O76+FC_TRA_E!O76+FC_OTH_E!O76</f>
        <v>3976.0103181427344</v>
      </c>
      <c r="P76" s="40">
        <f>FC_IND_E!P76+FC_TRA_E!P76+FC_OTH_E!P76</f>
        <v>3891.4015477214107</v>
      </c>
      <c r="Q76" s="40">
        <f>FC_IND_E!Q76+FC_TRA_E!Q76+FC_OTH_E!Q76</f>
        <v>3886.0705073086851</v>
      </c>
      <c r="R76" s="40">
        <f>FC_IND_E!R76+FC_TRA_E!R76+FC_OTH_E!R76</f>
        <v>3939.1229578675839</v>
      </c>
      <c r="S76" s="40">
        <f>FC_IND_E!S76+FC_TRA_E!S76+FC_OTH_E!S76</f>
        <v>3989.1282029234735</v>
      </c>
      <c r="T76" s="40">
        <f>FC_IND_E!T76+FC_TRA_E!T76+FC_OTH_E!T76</f>
        <v>4010.4317282889087</v>
      </c>
      <c r="U76" s="40">
        <f>FC_IND_E!U76+FC_TRA_E!U76+FC_OTH_E!U76</f>
        <v>4123.724763542562</v>
      </c>
      <c r="V76" s="40">
        <f>FC_IND_E!V76+FC_TRA_E!V76+FC_OTH_E!V76</f>
        <v>4116.9052450558893</v>
      </c>
      <c r="W76" s="40">
        <f>FC_IND_E!W76+FC_TRA_E!W76+FC_OTH_E!W76</f>
        <v>3977.1262252794495</v>
      </c>
      <c r="X76" s="40">
        <f>FC_IND_E!X76+FC_TRA_E!X76+FC_OTH_E!X76</f>
        <v>4068.8563198624242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182</v>
      </c>
      <c r="B1" s="4" t="s">
        <v>253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6267.4534823731719</v>
      </c>
      <c r="D2" s="31">
        <f t="shared" si="0"/>
        <v>6224.3991401547719</v>
      </c>
      <c r="E2" s="31">
        <f t="shared" si="0"/>
        <v>6360.3336199484093</v>
      </c>
      <c r="F2" s="31">
        <f t="shared" si="0"/>
        <v>5932.2443680137558</v>
      </c>
      <c r="G2" s="31">
        <f t="shared" si="0"/>
        <v>5802.0202923473771</v>
      </c>
      <c r="H2" s="31">
        <f t="shared" si="0"/>
        <v>5797.2797076526231</v>
      </c>
      <c r="I2" s="31">
        <f t="shared" si="0"/>
        <v>5764.9209802235591</v>
      </c>
      <c r="J2" s="31">
        <f t="shared" si="0"/>
        <v>5846.3674978503859</v>
      </c>
      <c r="K2" s="31">
        <f t="shared" si="0"/>
        <v>5525.8728288907996</v>
      </c>
      <c r="L2" s="31">
        <f t="shared" si="0"/>
        <v>5213.5957007738598</v>
      </c>
      <c r="M2" s="31">
        <f t="shared" si="0"/>
        <v>5456.0226999140159</v>
      </c>
      <c r="N2" s="31">
        <f t="shared" si="0"/>
        <v>5351.6414445399823</v>
      </c>
      <c r="O2" s="31">
        <f t="shared" si="0"/>
        <v>4606.1715391229573</v>
      </c>
      <c r="P2" s="31">
        <f t="shared" si="0"/>
        <v>4598.6467755803951</v>
      </c>
      <c r="Q2" s="31">
        <f t="shared" si="0"/>
        <v>4405.4999140154778</v>
      </c>
      <c r="R2" s="31">
        <f t="shared" si="0"/>
        <v>4411.5208942390364</v>
      </c>
      <c r="S2" s="31">
        <f t="shared" si="0"/>
        <v>4381.4472914875314</v>
      </c>
      <c r="T2" s="31">
        <f t="shared" si="0"/>
        <v>4525.2973344797929</v>
      </c>
      <c r="U2" s="31">
        <f t="shared" si="0"/>
        <v>4553.9012897678404</v>
      </c>
      <c r="V2" s="31">
        <f t="shared" si="0"/>
        <v>4618.1280309544272</v>
      </c>
      <c r="W2" s="31">
        <f t="shared" si="0"/>
        <v>4447.5390369733441</v>
      </c>
      <c r="X2" s="31">
        <f t="shared" ref="X2" si="1">SUM(X3,X17,X22,X25,X26,X51,X52,X71,X74,X75,X76)</f>
        <v>4531.0672398968181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388.76973344797926</v>
      </c>
      <c r="D3" s="34">
        <f t="shared" si="2"/>
        <v>185.07274290627683</v>
      </c>
      <c r="E3" s="34">
        <f t="shared" si="2"/>
        <v>176.90713671539126</v>
      </c>
      <c r="F3" s="34">
        <f t="shared" si="2"/>
        <v>137.824935511608</v>
      </c>
      <c r="G3" s="34">
        <f t="shared" si="2"/>
        <v>86.500171969045553</v>
      </c>
      <c r="H3" s="34">
        <f t="shared" si="2"/>
        <v>16.752364574376617</v>
      </c>
      <c r="I3" s="34">
        <f t="shared" si="2"/>
        <v>26.877901977644026</v>
      </c>
      <c r="J3" s="34">
        <f t="shared" si="2"/>
        <v>167.54840928632845</v>
      </c>
      <c r="K3" s="34">
        <f t="shared" si="2"/>
        <v>71.046001719690452</v>
      </c>
      <c r="L3" s="34">
        <f t="shared" si="2"/>
        <v>22.628890799656059</v>
      </c>
      <c r="M3" s="34">
        <f t="shared" si="2"/>
        <v>50.151504729148755</v>
      </c>
      <c r="N3" s="34">
        <f t="shared" si="2"/>
        <v>20.225967325881342</v>
      </c>
      <c r="O3" s="34">
        <f t="shared" si="2"/>
        <v>20.007824591573517</v>
      </c>
      <c r="P3" s="34">
        <f t="shared" si="2"/>
        <v>18.468529664660359</v>
      </c>
      <c r="Q3" s="34">
        <f t="shared" si="2"/>
        <v>13.904557179707652</v>
      </c>
      <c r="R3" s="34">
        <f t="shared" si="2"/>
        <v>12.967927773000861</v>
      </c>
      <c r="S3" s="34">
        <f t="shared" si="2"/>
        <v>12.715563198624247</v>
      </c>
      <c r="T3" s="34">
        <f t="shared" si="2"/>
        <v>10.999742046431642</v>
      </c>
      <c r="U3" s="34">
        <f t="shared" si="2"/>
        <v>10.150128976784178</v>
      </c>
      <c r="V3" s="34">
        <f t="shared" si="2"/>
        <v>10.797678417884779</v>
      </c>
      <c r="W3" s="34">
        <f t="shared" si="2"/>
        <v>9.6945829750644883</v>
      </c>
      <c r="X3" s="34">
        <f t="shared" ref="X3" si="3">SUM(X4,X8,X11)</f>
        <v>9.9797936371453133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290.30980223559749</v>
      </c>
      <c r="D4" s="29">
        <f t="shared" si="4"/>
        <v>158.95064488392086</v>
      </c>
      <c r="E4" s="29">
        <f t="shared" si="4"/>
        <v>162.84144453998283</v>
      </c>
      <c r="F4" s="29">
        <f t="shared" si="4"/>
        <v>131.12699914015485</v>
      </c>
      <c r="G4" s="29">
        <f t="shared" si="4"/>
        <v>81.141788478073934</v>
      </c>
      <c r="H4" s="29">
        <f t="shared" si="4"/>
        <v>13.403353396388656</v>
      </c>
      <c r="I4" s="29">
        <f t="shared" si="4"/>
        <v>24.198710232158213</v>
      </c>
      <c r="J4" s="29">
        <f t="shared" si="4"/>
        <v>164.86852966466034</v>
      </c>
      <c r="K4" s="29">
        <f t="shared" si="4"/>
        <v>68.213929492691307</v>
      </c>
      <c r="L4" s="29">
        <f t="shared" si="4"/>
        <v>20.534479793637143</v>
      </c>
      <c r="M4" s="29">
        <f t="shared" si="4"/>
        <v>48.04505588993981</v>
      </c>
      <c r="N4" s="29">
        <f t="shared" si="4"/>
        <v>18.108082545141876</v>
      </c>
      <c r="O4" s="29">
        <f t="shared" si="4"/>
        <v>19.301633705932932</v>
      </c>
      <c r="P4" s="29">
        <f t="shared" si="4"/>
        <v>17.762338779019775</v>
      </c>
      <c r="Q4" s="29">
        <f t="shared" si="4"/>
        <v>7.793379191745486</v>
      </c>
      <c r="R4" s="29">
        <f t="shared" si="4"/>
        <v>7.3236457437661224</v>
      </c>
      <c r="S4" s="29">
        <f t="shared" si="4"/>
        <v>3.994668959587274</v>
      </c>
      <c r="T4" s="29">
        <f t="shared" si="4"/>
        <v>2.3336199484092854</v>
      </c>
      <c r="U4" s="29">
        <f t="shared" si="4"/>
        <v>3.212295786758383</v>
      </c>
      <c r="V4" s="29">
        <f t="shared" si="4"/>
        <v>3.4069647463456576</v>
      </c>
      <c r="W4" s="29">
        <f t="shared" si="4"/>
        <v>3.8728288907996555</v>
      </c>
      <c r="X4" s="29">
        <f t="shared" ref="X4" si="5">SUM(X5:X7)</f>
        <v>2.2549441100601886</v>
      </c>
    </row>
    <row r="5" spans="1:24" ht="11.25" customHeight="1" x14ac:dyDescent="0.2">
      <c r="A5" s="41" t="s">
        <v>5</v>
      </c>
      <c r="B5" s="9" t="s">
        <v>6</v>
      </c>
      <c r="C5" s="10">
        <f>FC_IND_IS_E!C5+FC_IND_NFM_E!C5+FC_IND_CPC_E!C5+FC_IND_NMM_E!C5+FC_IND_PPP_E!C5+FC_IND_FBT_E!C5+FC_IND_TE_E!C5+FC_IND_MAC_E!C5+FC_IND_TL_E!C5+FC_IND_WP_E!C5+FC_IND_MQ_E!C5+FC_IND_CON_E!C5+FC_IND_NSP_E!C5</f>
        <v>0</v>
      </c>
      <c r="D5" s="10">
        <f>FC_IND_IS_E!D5+FC_IND_NFM_E!D5+FC_IND_CPC_E!D5+FC_IND_NMM_E!D5+FC_IND_PPP_E!D5+FC_IND_FBT_E!D5+FC_IND_TE_E!D5+FC_IND_MAC_E!D5+FC_IND_TL_E!D5+FC_IND_WP_E!D5+FC_IND_MQ_E!D5+FC_IND_CON_E!D5+FC_IND_NSP_E!D5</f>
        <v>0</v>
      </c>
      <c r="E5" s="10">
        <f>FC_IND_IS_E!E5+FC_IND_NFM_E!E5+FC_IND_CPC_E!E5+FC_IND_NMM_E!E5+FC_IND_PPP_E!E5+FC_IND_FBT_E!E5+FC_IND_TE_E!E5+FC_IND_MAC_E!E5+FC_IND_TL_E!E5+FC_IND_WP_E!E5+FC_IND_MQ_E!E5+FC_IND_CON_E!E5+FC_IND_NSP_E!E5</f>
        <v>0</v>
      </c>
      <c r="F5" s="10">
        <f>FC_IND_IS_E!F5+FC_IND_NFM_E!F5+FC_IND_CPC_E!F5+FC_IND_NMM_E!F5+FC_IND_PPP_E!F5+FC_IND_FBT_E!F5+FC_IND_TE_E!F5+FC_IND_MAC_E!F5+FC_IND_TL_E!F5+FC_IND_WP_E!F5+FC_IND_MQ_E!F5+FC_IND_CON_E!F5+FC_IND_NSP_E!F5</f>
        <v>0</v>
      </c>
      <c r="G5" s="10">
        <f>FC_IND_IS_E!G5+FC_IND_NFM_E!G5+FC_IND_CPC_E!G5+FC_IND_NMM_E!G5+FC_IND_PPP_E!G5+FC_IND_FBT_E!G5+FC_IND_TE_E!G5+FC_IND_MAC_E!G5+FC_IND_TL_E!G5+FC_IND_WP_E!G5+FC_IND_MQ_E!G5+FC_IND_CON_E!G5+FC_IND_NSP_E!G5</f>
        <v>9.0982803095442808</v>
      </c>
      <c r="H5" s="10">
        <f>FC_IND_IS_E!H5+FC_IND_NFM_E!H5+FC_IND_CPC_E!H5+FC_IND_NMM_E!H5+FC_IND_PPP_E!H5+FC_IND_FBT_E!H5+FC_IND_TE_E!H5+FC_IND_MAC_E!H5+FC_IND_TL_E!H5+FC_IND_WP_E!H5+FC_IND_MQ_E!H5+FC_IND_CON_E!H5+FC_IND_NSP_E!H5</f>
        <v>12.182287188306111</v>
      </c>
      <c r="I5" s="10">
        <f>FC_IND_IS_E!I5+FC_IND_NFM_E!I5+FC_IND_CPC_E!I5+FC_IND_NMM_E!I5+FC_IND_PPP_E!I5+FC_IND_FBT_E!I5+FC_IND_TE_E!I5+FC_IND_MAC_E!I5+FC_IND_TL_E!I5+FC_IND_WP_E!I5+FC_IND_MQ_E!I5+FC_IND_CON_E!I5+FC_IND_NSP_E!I5</f>
        <v>16.753310404127259</v>
      </c>
      <c r="J5" s="10">
        <f>FC_IND_IS_E!J5+FC_IND_NFM_E!J5+FC_IND_CPC_E!J5+FC_IND_NMM_E!J5+FC_IND_PPP_E!J5+FC_IND_FBT_E!J5+FC_IND_TE_E!J5+FC_IND_MAC_E!J5+FC_IND_TL_E!J5+FC_IND_WP_E!J5+FC_IND_MQ_E!J5+FC_IND_CON_E!J5+FC_IND_NSP_E!J5</f>
        <v>19.154600171969047</v>
      </c>
      <c r="K5" s="10">
        <f>FC_IND_IS_E!K5+FC_IND_NFM_E!K5+FC_IND_CPC_E!K5+FC_IND_NMM_E!K5+FC_IND_PPP_E!K5+FC_IND_FBT_E!K5+FC_IND_TE_E!K5+FC_IND_MAC_E!K5+FC_IND_TL_E!K5+FC_IND_WP_E!K5+FC_IND_MQ_E!K5+FC_IND_CON_E!K5+FC_IND_NSP_E!K5</f>
        <v>18.866466036113493</v>
      </c>
      <c r="L5" s="10">
        <f>FC_IND_IS_E!L5+FC_IND_NFM_E!L5+FC_IND_CPC_E!L5+FC_IND_NMM_E!L5+FC_IND_PPP_E!L5+FC_IND_FBT_E!L5+FC_IND_TE_E!L5+FC_IND_MAC_E!L5+FC_IND_TL_E!L5+FC_IND_WP_E!L5+FC_IND_MQ_E!L5+FC_IND_CON_E!L5+FC_IND_NSP_E!L5</f>
        <v>14.366036113499568</v>
      </c>
      <c r="M5" s="10">
        <f>FC_IND_IS_E!M5+FC_IND_NFM_E!M5+FC_IND_CPC_E!M5+FC_IND_NMM_E!M5+FC_IND_PPP_E!M5+FC_IND_FBT_E!M5+FC_IND_TE_E!M5+FC_IND_MAC_E!M5+FC_IND_TL_E!M5+FC_IND_WP_E!M5+FC_IND_MQ_E!M5+FC_IND_CON_E!M5+FC_IND_NSP_E!M5</f>
        <v>14.32355975924334</v>
      </c>
      <c r="N5" s="10">
        <f>FC_IND_IS_E!N5+FC_IND_NFM_E!N5+FC_IND_CPC_E!N5+FC_IND_NMM_E!N5+FC_IND_PPP_E!N5+FC_IND_FBT_E!N5+FC_IND_TE_E!N5+FC_IND_MAC_E!N5+FC_IND_TL_E!N5+FC_IND_WP_E!N5+FC_IND_MQ_E!N5+FC_IND_CON_E!N5+FC_IND_NSP_E!N5</f>
        <v>14.499312123817715</v>
      </c>
      <c r="O5" s="10">
        <f>FC_IND_IS_E!O5+FC_IND_NFM_E!O5+FC_IND_CPC_E!O5+FC_IND_NMM_E!O5+FC_IND_PPP_E!O5+FC_IND_FBT_E!O5+FC_IND_TE_E!O5+FC_IND_MAC_E!O5+FC_IND_TL_E!O5+FC_IND_WP_E!O5+FC_IND_MQ_E!O5+FC_IND_CON_E!O5+FC_IND_NSP_E!O5</f>
        <v>17.497248495270853</v>
      </c>
      <c r="P5" s="10">
        <f>FC_IND_IS_E!P5+FC_IND_NFM_E!P5+FC_IND_CPC_E!P5+FC_IND_NMM_E!P5+FC_IND_PPP_E!P5+FC_IND_FBT_E!P5+FC_IND_TE_E!P5+FC_IND_MAC_E!P5+FC_IND_TL_E!P5+FC_IND_WP_E!P5+FC_IND_MQ_E!P5+FC_IND_CON_E!P5+FC_IND_NSP_E!P5</f>
        <v>17.762338779019775</v>
      </c>
      <c r="Q5" s="10">
        <f>FC_IND_IS_E!Q5+FC_IND_NFM_E!Q5+FC_IND_CPC_E!Q5+FC_IND_NMM_E!Q5+FC_IND_PPP_E!Q5+FC_IND_FBT_E!Q5+FC_IND_TE_E!Q5+FC_IND_MAC_E!Q5+FC_IND_TL_E!Q5+FC_IND_WP_E!Q5+FC_IND_MQ_E!Q5+FC_IND_CON_E!Q5+FC_IND_NSP_E!Q5</f>
        <v>7.793379191745486</v>
      </c>
      <c r="R5" s="10">
        <f>FC_IND_IS_E!R5+FC_IND_NFM_E!R5+FC_IND_CPC_E!R5+FC_IND_NMM_E!R5+FC_IND_PPP_E!R5+FC_IND_FBT_E!R5+FC_IND_TE_E!R5+FC_IND_MAC_E!R5+FC_IND_TL_E!R5+FC_IND_WP_E!R5+FC_IND_MQ_E!R5+FC_IND_CON_E!R5+FC_IND_NSP_E!R5</f>
        <v>7.3236457437661224</v>
      </c>
      <c r="S5" s="10">
        <f>FC_IND_IS_E!S5+FC_IND_NFM_E!S5+FC_IND_CPC_E!S5+FC_IND_NMM_E!S5+FC_IND_PPP_E!S5+FC_IND_FBT_E!S5+FC_IND_TE_E!S5+FC_IND_MAC_E!S5+FC_IND_TL_E!S5+FC_IND_WP_E!S5+FC_IND_MQ_E!S5+FC_IND_CON_E!S5+FC_IND_NSP_E!S5</f>
        <v>3.994668959587274</v>
      </c>
      <c r="T5" s="10">
        <f>FC_IND_IS_E!T5+FC_IND_NFM_E!T5+FC_IND_CPC_E!T5+FC_IND_NMM_E!T5+FC_IND_PPP_E!T5+FC_IND_FBT_E!T5+FC_IND_TE_E!T5+FC_IND_MAC_E!T5+FC_IND_TL_E!T5+FC_IND_WP_E!T5+FC_IND_MQ_E!T5+FC_IND_CON_E!T5+FC_IND_NSP_E!T5</f>
        <v>2.1354256233877895</v>
      </c>
      <c r="U5" s="10">
        <f>FC_IND_IS_E!U5+FC_IND_NFM_E!U5+FC_IND_CPC_E!U5+FC_IND_NMM_E!U5+FC_IND_PPP_E!U5+FC_IND_FBT_E!U5+FC_IND_TE_E!U5+FC_IND_MAC_E!U5+FC_IND_TL_E!U5+FC_IND_WP_E!U5+FC_IND_MQ_E!U5+FC_IND_CON_E!U5+FC_IND_NSP_E!U5</f>
        <v>3.0779879621668096</v>
      </c>
      <c r="V5" s="10">
        <f>FC_IND_IS_E!V5+FC_IND_NFM_E!V5+FC_IND_CPC_E!V5+FC_IND_NMM_E!V5+FC_IND_PPP_E!V5+FC_IND_FBT_E!V5+FC_IND_TE_E!V5+FC_IND_MAC_E!V5+FC_IND_TL_E!V5+FC_IND_WP_E!V5+FC_IND_MQ_E!V5+FC_IND_CON_E!V5+FC_IND_NSP_E!V5</f>
        <v>3.2349097162510745</v>
      </c>
      <c r="W5" s="10">
        <f>FC_IND_IS_E!W5+FC_IND_NFM_E!W5+FC_IND_CPC_E!W5+FC_IND_NMM_E!W5+FC_IND_PPP_E!W5+FC_IND_FBT_E!W5+FC_IND_TE_E!W5+FC_IND_MAC_E!W5+FC_IND_TL_E!W5+FC_IND_WP_E!W5+FC_IND_MQ_E!W5+FC_IND_CON_E!W5+FC_IND_NSP_E!W5</f>
        <v>3.7220120378331893</v>
      </c>
      <c r="X5" s="10">
        <f>FC_IND_IS_E!X5+FC_IND_NFM_E!X5+FC_IND_CPC_E!X5+FC_IND_NMM_E!X5+FC_IND_PPP_E!X5+FC_IND_FBT_E!X5+FC_IND_TE_E!X5+FC_IND_MAC_E!X5+FC_IND_TL_E!X5+FC_IND_WP_E!X5+FC_IND_MQ_E!X5+FC_IND_CON_E!X5+FC_IND_NSP_E!X5</f>
        <v>2.1129836629406702</v>
      </c>
    </row>
    <row r="6" spans="1:24" ht="11.25" customHeight="1" x14ac:dyDescent="0.2">
      <c r="A6" s="41" t="s">
        <v>7</v>
      </c>
      <c r="B6" s="9" t="s">
        <v>8</v>
      </c>
      <c r="C6" s="10">
        <f>FC_IND_IS_E!C6+FC_IND_NFM_E!C6+FC_IND_CPC_E!C6+FC_IND_NMM_E!C6+FC_IND_PPP_E!C6+FC_IND_FBT_E!C6+FC_IND_TE_E!C6+FC_IND_MAC_E!C6+FC_IND_TL_E!C6+FC_IND_WP_E!C6+FC_IND_MQ_E!C6+FC_IND_CON_E!C6+FC_IND_NSP_E!C6</f>
        <v>0</v>
      </c>
      <c r="D6" s="10">
        <f>FC_IND_IS_E!D6+FC_IND_NFM_E!D6+FC_IND_CPC_E!D6+FC_IND_NMM_E!D6+FC_IND_PPP_E!D6+FC_IND_FBT_E!D6+FC_IND_TE_E!D6+FC_IND_MAC_E!D6+FC_IND_TL_E!D6+FC_IND_WP_E!D6+FC_IND_MQ_E!D6+FC_IND_CON_E!D6+FC_IND_NSP_E!D6</f>
        <v>0</v>
      </c>
      <c r="E6" s="10">
        <f>FC_IND_IS_E!E6+FC_IND_NFM_E!E6+FC_IND_CPC_E!E6+FC_IND_NMM_E!E6+FC_IND_PPP_E!E6+FC_IND_FBT_E!E6+FC_IND_TE_E!E6+FC_IND_MAC_E!E6+FC_IND_TL_E!E6+FC_IND_WP_E!E6+FC_IND_MQ_E!E6+FC_IND_CON_E!E6+FC_IND_NSP_E!E6</f>
        <v>0</v>
      </c>
      <c r="F6" s="10">
        <f>FC_IND_IS_E!F6+FC_IND_NFM_E!F6+FC_IND_CPC_E!F6+FC_IND_NMM_E!F6+FC_IND_PPP_E!F6+FC_IND_FBT_E!F6+FC_IND_TE_E!F6+FC_IND_MAC_E!F6+FC_IND_TL_E!F6+FC_IND_WP_E!F6+FC_IND_MQ_E!F6+FC_IND_CON_E!F6+FC_IND_NSP_E!F6</f>
        <v>0</v>
      </c>
      <c r="G6" s="10">
        <f>FC_IND_IS_E!G6+FC_IND_NFM_E!G6+FC_IND_CPC_E!G6+FC_IND_NMM_E!G6+FC_IND_PPP_E!G6+FC_IND_FBT_E!G6+FC_IND_TE_E!G6+FC_IND_MAC_E!G6+FC_IND_TL_E!G6+FC_IND_WP_E!G6+FC_IND_MQ_E!G6+FC_IND_CON_E!G6+FC_IND_NSP_E!G6</f>
        <v>0</v>
      </c>
      <c r="H6" s="10">
        <f>FC_IND_IS_E!H6+FC_IND_NFM_E!H6+FC_IND_CPC_E!H6+FC_IND_NMM_E!H6+FC_IND_PPP_E!H6+FC_IND_FBT_E!H6+FC_IND_TE_E!H6+FC_IND_MAC_E!H6+FC_IND_TL_E!H6+FC_IND_WP_E!H6+FC_IND_MQ_E!H6+FC_IND_CON_E!H6+FC_IND_NSP_E!H6</f>
        <v>0</v>
      </c>
      <c r="I6" s="10">
        <f>FC_IND_IS_E!I6+FC_IND_NFM_E!I6+FC_IND_CPC_E!I6+FC_IND_NMM_E!I6+FC_IND_PPP_E!I6+FC_IND_FBT_E!I6+FC_IND_TE_E!I6+FC_IND_MAC_E!I6+FC_IND_TL_E!I6+FC_IND_WP_E!I6+FC_IND_MQ_E!I6+FC_IND_CON_E!I6+FC_IND_NSP_E!I6</f>
        <v>0</v>
      </c>
      <c r="J6" s="10">
        <f>FC_IND_IS_E!J6+FC_IND_NFM_E!J6+FC_IND_CPC_E!J6+FC_IND_NMM_E!J6+FC_IND_PPP_E!J6+FC_IND_FBT_E!J6+FC_IND_TE_E!J6+FC_IND_MAC_E!J6+FC_IND_TL_E!J6+FC_IND_WP_E!J6+FC_IND_MQ_E!J6+FC_IND_CON_E!J6+FC_IND_NSP_E!J6</f>
        <v>0</v>
      </c>
      <c r="K6" s="10">
        <f>FC_IND_IS_E!K6+FC_IND_NFM_E!K6+FC_IND_CPC_E!K6+FC_IND_NMM_E!K6+FC_IND_PPP_E!K6+FC_IND_FBT_E!K6+FC_IND_TE_E!K6+FC_IND_MAC_E!K6+FC_IND_TL_E!K6+FC_IND_WP_E!K6+FC_IND_MQ_E!K6+FC_IND_CON_E!K6+FC_IND_NSP_E!K6</f>
        <v>0</v>
      </c>
      <c r="L6" s="10">
        <f>FC_IND_IS_E!L6+FC_IND_NFM_E!L6+FC_IND_CPC_E!L6+FC_IND_NMM_E!L6+FC_IND_PPP_E!L6+FC_IND_FBT_E!L6+FC_IND_TE_E!L6+FC_IND_MAC_E!L6+FC_IND_TL_E!L6+FC_IND_WP_E!L6+FC_IND_MQ_E!L6+FC_IND_CON_E!L6+FC_IND_NSP_E!L6</f>
        <v>0</v>
      </c>
      <c r="M6" s="10">
        <f>FC_IND_IS_E!M6+FC_IND_NFM_E!M6+FC_IND_CPC_E!M6+FC_IND_NMM_E!M6+FC_IND_PPP_E!M6+FC_IND_FBT_E!M6+FC_IND_TE_E!M6+FC_IND_MAC_E!M6+FC_IND_TL_E!M6+FC_IND_WP_E!M6+FC_IND_MQ_E!M6+FC_IND_CON_E!M6+FC_IND_NSP_E!M6</f>
        <v>0</v>
      </c>
      <c r="N6" s="10">
        <f>FC_IND_IS_E!N6+FC_IND_NFM_E!N6+FC_IND_CPC_E!N6+FC_IND_NMM_E!N6+FC_IND_PPP_E!N6+FC_IND_FBT_E!N6+FC_IND_TE_E!N6+FC_IND_MAC_E!N6+FC_IND_TL_E!N6+FC_IND_WP_E!N6+FC_IND_MQ_E!N6+FC_IND_CON_E!N6+FC_IND_NSP_E!N6</f>
        <v>0</v>
      </c>
      <c r="O6" s="10">
        <f>FC_IND_IS_E!O6+FC_IND_NFM_E!O6+FC_IND_CPC_E!O6+FC_IND_NMM_E!O6+FC_IND_PPP_E!O6+FC_IND_FBT_E!O6+FC_IND_TE_E!O6+FC_IND_MAC_E!O6+FC_IND_TL_E!O6+FC_IND_WP_E!O6+FC_IND_MQ_E!O6+FC_IND_CON_E!O6+FC_IND_NSP_E!O6</f>
        <v>0</v>
      </c>
      <c r="P6" s="10">
        <f>FC_IND_IS_E!P6+FC_IND_NFM_E!P6+FC_IND_CPC_E!P6+FC_IND_NMM_E!P6+FC_IND_PPP_E!P6+FC_IND_FBT_E!P6+FC_IND_TE_E!P6+FC_IND_MAC_E!P6+FC_IND_TL_E!P6+FC_IND_WP_E!P6+FC_IND_MQ_E!P6+FC_IND_CON_E!P6+FC_IND_NSP_E!P6</f>
        <v>0</v>
      </c>
      <c r="Q6" s="10">
        <f>FC_IND_IS_E!Q6+FC_IND_NFM_E!Q6+FC_IND_CPC_E!Q6+FC_IND_NMM_E!Q6+FC_IND_PPP_E!Q6+FC_IND_FBT_E!Q6+FC_IND_TE_E!Q6+FC_IND_MAC_E!Q6+FC_IND_TL_E!Q6+FC_IND_WP_E!Q6+FC_IND_MQ_E!Q6+FC_IND_CON_E!Q6+FC_IND_NSP_E!Q6</f>
        <v>0</v>
      </c>
      <c r="R6" s="10">
        <f>FC_IND_IS_E!R6+FC_IND_NFM_E!R6+FC_IND_CPC_E!R6+FC_IND_NMM_E!R6+FC_IND_PPP_E!R6+FC_IND_FBT_E!R6+FC_IND_TE_E!R6+FC_IND_MAC_E!R6+FC_IND_TL_E!R6+FC_IND_WP_E!R6+FC_IND_MQ_E!R6+FC_IND_CON_E!R6+FC_IND_NSP_E!R6</f>
        <v>0</v>
      </c>
      <c r="S6" s="10">
        <f>FC_IND_IS_E!S6+FC_IND_NFM_E!S6+FC_IND_CPC_E!S6+FC_IND_NMM_E!S6+FC_IND_PPP_E!S6+FC_IND_FBT_E!S6+FC_IND_TE_E!S6+FC_IND_MAC_E!S6+FC_IND_TL_E!S6+FC_IND_WP_E!S6+FC_IND_MQ_E!S6+FC_IND_CON_E!S6+FC_IND_NSP_E!S6</f>
        <v>0</v>
      </c>
      <c r="T6" s="10">
        <f>FC_IND_IS_E!T6+FC_IND_NFM_E!T6+FC_IND_CPC_E!T6+FC_IND_NMM_E!T6+FC_IND_PPP_E!T6+FC_IND_FBT_E!T6+FC_IND_TE_E!T6+FC_IND_MAC_E!T6+FC_IND_TL_E!T6+FC_IND_WP_E!T6+FC_IND_MQ_E!T6+FC_IND_CON_E!T6+FC_IND_NSP_E!T6</f>
        <v>0</v>
      </c>
      <c r="U6" s="10">
        <f>FC_IND_IS_E!U6+FC_IND_NFM_E!U6+FC_IND_CPC_E!U6+FC_IND_NMM_E!U6+FC_IND_PPP_E!U6+FC_IND_FBT_E!U6+FC_IND_TE_E!U6+FC_IND_MAC_E!U6+FC_IND_TL_E!U6+FC_IND_WP_E!U6+FC_IND_MQ_E!U6+FC_IND_CON_E!U6+FC_IND_NSP_E!U6</f>
        <v>0</v>
      </c>
      <c r="V6" s="10">
        <f>FC_IND_IS_E!V6+FC_IND_NFM_E!V6+FC_IND_CPC_E!V6+FC_IND_NMM_E!V6+FC_IND_PPP_E!V6+FC_IND_FBT_E!V6+FC_IND_TE_E!V6+FC_IND_MAC_E!V6+FC_IND_TL_E!V6+FC_IND_WP_E!V6+FC_IND_MQ_E!V6+FC_IND_CON_E!V6+FC_IND_NSP_E!V6</f>
        <v>0</v>
      </c>
      <c r="W6" s="10">
        <f>FC_IND_IS_E!W6+FC_IND_NFM_E!W6+FC_IND_CPC_E!W6+FC_IND_NMM_E!W6+FC_IND_PPP_E!W6+FC_IND_FBT_E!W6+FC_IND_TE_E!W6+FC_IND_MAC_E!W6+FC_IND_TL_E!W6+FC_IND_WP_E!W6+FC_IND_MQ_E!W6+FC_IND_CON_E!W6+FC_IND_NSP_E!W6</f>
        <v>0</v>
      </c>
      <c r="X6" s="10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FC_IND_IS_E!C7+FC_IND_NFM_E!C7+FC_IND_CPC_E!C7+FC_IND_NMM_E!C7+FC_IND_PPP_E!C7+FC_IND_FBT_E!C7+FC_IND_TE_E!C7+FC_IND_MAC_E!C7+FC_IND_TL_E!C7+FC_IND_WP_E!C7+FC_IND_MQ_E!C7+FC_IND_CON_E!C7+FC_IND_NSP_E!C7</f>
        <v>290.30980223559749</v>
      </c>
      <c r="D7" s="10">
        <f>FC_IND_IS_E!D7+FC_IND_NFM_E!D7+FC_IND_CPC_E!D7+FC_IND_NMM_E!D7+FC_IND_PPP_E!D7+FC_IND_FBT_E!D7+FC_IND_TE_E!D7+FC_IND_MAC_E!D7+FC_IND_TL_E!D7+FC_IND_WP_E!D7+FC_IND_MQ_E!D7+FC_IND_CON_E!D7+FC_IND_NSP_E!D7</f>
        <v>158.95064488392086</v>
      </c>
      <c r="E7" s="10">
        <f>FC_IND_IS_E!E7+FC_IND_NFM_E!E7+FC_IND_CPC_E!E7+FC_IND_NMM_E!E7+FC_IND_PPP_E!E7+FC_IND_FBT_E!E7+FC_IND_TE_E!E7+FC_IND_MAC_E!E7+FC_IND_TL_E!E7+FC_IND_WP_E!E7+FC_IND_MQ_E!E7+FC_IND_CON_E!E7+FC_IND_NSP_E!E7</f>
        <v>162.84144453998283</v>
      </c>
      <c r="F7" s="10">
        <f>FC_IND_IS_E!F7+FC_IND_NFM_E!F7+FC_IND_CPC_E!F7+FC_IND_NMM_E!F7+FC_IND_PPP_E!F7+FC_IND_FBT_E!F7+FC_IND_TE_E!F7+FC_IND_MAC_E!F7+FC_IND_TL_E!F7+FC_IND_WP_E!F7+FC_IND_MQ_E!F7+FC_IND_CON_E!F7+FC_IND_NSP_E!F7</f>
        <v>131.12699914015485</v>
      </c>
      <c r="G7" s="10">
        <f>FC_IND_IS_E!G7+FC_IND_NFM_E!G7+FC_IND_CPC_E!G7+FC_IND_NMM_E!G7+FC_IND_PPP_E!G7+FC_IND_FBT_E!G7+FC_IND_TE_E!G7+FC_IND_MAC_E!G7+FC_IND_TL_E!G7+FC_IND_WP_E!G7+FC_IND_MQ_E!G7+FC_IND_CON_E!G7+FC_IND_NSP_E!G7</f>
        <v>72.043508168529655</v>
      </c>
      <c r="H7" s="10">
        <f>FC_IND_IS_E!H7+FC_IND_NFM_E!H7+FC_IND_CPC_E!H7+FC_IND_NMM_E!H7+FC_IND_PPP_E!H7+FC_IND_FBT_E!H7+FC_IND_TE_E!H7+FC_IND_MAC_E!H7+FC_IND_TL_E!H7+FC_IND_WP_E!H7+FC_IND_MQ_E!H7+FC_IND_CON_E!H7+FC_IND_NSP_E!H7</f>
        <v>1.221066208082545</v>
      </c>
      <c r="I7" s="10">
        <f>FC_IND_IS_E!I7+FC_IND_NFM_E!I7+FC_IND_CPC_E!I7+FC_IND_NMM_E!I7+FC_IND_PPP_E!I7+FC_IND_FBT_E!I7+FC_IND_TE_E!I7+FC_IND_MAC_E!I7+FC_IND_TL_E!I7+FC_IND_WP_E!I7+FC_IND_MQ_E!I7+FC_IND_CON_E!I7+FC_IND_NSP_E!I7</f>
        <v>7.4453998280309541</v>
      </c>
      <c r="J7" s="10">
        <f>FC_IND_IS_E!J7+FC_IND_NFM_E!J7+FC_IND_CPC_E!J7+FC_IND_NMM_E!J7+FC_IND_PPP_E!J7+FC_IND_FBT_E!J7+FC_IND_TE_E!J7+FC_IND_MAC_E!J7+FC_IND_TL_E!J7+FC_IND_WP_E!J7+FC_IND_MQ_E!J7+FC_IND_CON_E!J7+FC_IND_NSP_E!J7</f>
        <v>145.71392949269131</v>
      </c>
      <c r="K7" s="10">
        <f>FC_IND_IS_E!K7+FC_IND_NFM_E!K7+FC_IND_CPC_E!K7+FC_IND_NMM_E!K7+FC_IND_PPP_E!K7+FC_IND_FBT_E!K7+FC_IND_TE_E!K7+FC_IND_MAC_E!K7+FC_IND_TL_E!K7+FC_IND_WP_E!K7+FC_IND_MQ_E!K7+FC_IND_CON_E!K7+FC_IND_NSP_E!K7</f>
        <v>49.347463456577813</v>
      </c>
      <c r="L7" s="10">
        <f>FC_IND_IS_E!L7+FC_IND_NFM_E!L7+FC_IND_CPC_E!L7+FC_IND_NMM_E!L7+FC_IND_PPP_E!L7+FC_IND_FBT_E!L7+FC_IND_TE_E!L7+FC_IND_MAC_E!L7+FC_IND_TL_E!L7+FC_IND_WP_E!L7+FC_IND_MQ_E!L7+FC_IND_CON_E!L7+FC_IND_NSP_E!L7</f>
        <v>6.1684436801375746</v>
      </c>
      <c r="M7" s="10">
        <f>FC_IND_IS_E!M7+FC_IND_NFM_E!M7+FC_IND_CPC_E!M7+FC_IND_NMM_E!M7+FC_IND_PPP_E!M7+FC_IND_FBT_E!M7+FC_IND_TE_E!M7+FC_IND_MAC_E!M7+FC_IND_TL_E!M7+FC_IND_WP_E!M7+FC_IND_MQ_E!M7+FC_IND_CON_E!M7+FC_IND_NSP_E!M7</f>
        <v>33.721496130696472</v>
      </c>
      <c r="N7" s="10">
        <f>FC_IND_IS_E!N7+FC_IND_NFM_E!N7+FC_IND_CPC_E!N7+FC_IND_NMM_E!N7+FC_IND_PPP_E!N7+FC_IND_FBT_E!N7+FC_IND_TE_E!N7+FC_IND_MAC_E!N7+FC_IND_TL_E!N7+FC_IND_WP_E!N7+FC_IND_MQ_E!N7+FC_IND_CON_E!N7+FC_IND_NSP_E!N7</f>
        <v>3.6087704213241607</v>
      </c>
      <c r="O7" s="10">
        <f>FC_IND_IS_E!O7+FC_IND_NFM_E!O7+FC_IND_CPC_E!O7+FC_IND_NMM_E!O7+FC_IND_PPP_E!O7+FC_IND_FBT_E!O7+FC_IND_TE_E!O7+FC_IND_MAC_E!O7+FC_IND_TL_E!O7+FC_IND_WP_E!O7+FC_IND_MQ_E!O7+FC_IND_CON_E!O7+FC_IND_NSP_E!O7</f>
        <v>1.804385210662081</v>
      </c>
      <c r="P7" s="10">
        <f>FC_IND_IS_E!P7+FC_IND_NFM_E!P7+FC_IND_CPC_E!P7+FC_IND_NMM_E!P7+FC_IND_PPP_E!P7+FC_IND_FBT_E!P7+FC_IND_TE_E!P7+FC_IND_MAC_E!P7+FC_IND_TL_E!P7+FC_IND_WP_E!P7+FC_IND_MQ_E!P7+FC_IND_CON_E!P7+FC_IND_NSP_E!P7</f>
        <v>0</v>
      </c>
      <c r="Q7" s="10">
        <f>FC_IND_IS_E!Q7+FC_IND_NFM_E!Q7+FC_IND_CPC_E!Q7+FC_IND_NMM_E!Q7+FC_IND_PPP_E!Q7+FC_IND_FBT_E!Q7+FC_IND_TE_E!Q7+FC_IND_MAC_E!Q7+FC_IND_TL_E!Q7+FC_IND_WP_E!Q7+FC_IND_MQ_E!Q7+FC_IND_CON_E!Q7+FC_IND_NSP_E!Q7</f>
        <v>0</v>
      </c>
      <c r="R7" s="10">
        <f>FC_IND_IS_E!R7+FC_IND_NFM_E!R7+FC_IND_CPC_E!R7+FC_IND_NMM_E!R7+FC_IND_PPP_E!R7+FC_IND_FBT_E!R7+FC_IND_TE_E!R7+FC_IND_MAC_E!R7+FC_IND_TL_E!R7+FC_IND_WP_E!R7+FC_IND_MQ_E!R7+FC_IND_CON_E!R7+FC_IND_NSP_E!R7</f>
        <v>0</v>
      </c>
      <c r="S7" s="10">
        <f>FC_IND_IS_E!S7+FC_IND_NFM_E!S7+FC_IND_CPC_E!S7+FC_IND_NMM_E!S7+FC_IND_PPP_E!S7+FC_IND_FBT_E!S7+FC_IND_TE_E!S7+FC_IND_MAC_E!S7+FC_IND_TL_E!S7+FC_IND_WP_E!S7+FC_IND_MQ_E!S7+FC_IND_CON_E!S7+FC_IND_NSP_E!S7</f>
        <v>0</v>
      </c>
      <c r="T7" s="10">
        <f>FC_IND_IS_E!T7+FC_IND_NFM_E!T7+FC_IND_CPC_E!T7+FC_IND_NMM_E!T7+FC_IND_PPP_E!T7+FC_IND_FBT_E!T7+FC_IND_TE_E!T7+FC_IND_MAC_E!T7+FC_IND_TL_E!T7+FC_IND_WP_E!T7+FC_IND_MQ_E!T7+FC_IND_CON_E!T7+FC_IND_NSP_E!T7</f>
        <v>0.19819432502149609</v>
      </c>
      <c r="U7" s="10">
        <f>FC_IND_IS_E!U7+FC_IND_NFM_E!U7+FC_IND_CPC_E!U7+FC_IND_NMM_E!U7+FC_IND_PPP_E!U7+FC_IND_FBT_E!U7+FC_IND_TE_E!U7+FC_IND_MAC_E!U7+FC_IND_TL_E!U7+FC_IND_WP_E!U7+FC_IND_MQ_E!U7+FC_IND_CON_E!U7+FC_IND_NSP_E!U7</f>
        <v>0.1343078245915735</v>
      </c>
      <c r="V7" s="10">
        <f>FC_IND_IS_E!V7+FC_IND_NFM_E!V7+FC_IND_CPC_E!V7+FC_IND_NMM_E!V7+FC_IND_PPP_E!V7+FC_IND_FBT_E!V7+FC_IND_TE_E!V7+FC_IND_MAC_E!V7+FC_IND_TL_E!V7+FC_IND_WP_E!V7+FC_IND_MQ_E!V7+FC_IND_CON_E!V7+FC_IND_NSP_E!V7</f>
        <v>0.17205503009458295</v>
      </c>
      <c r="W7" s="10">
        <f>FC_IND_IS_E!W7+FC_IND_NFM_E!W7+FC_IND_CPC_E!W7+FC_IND_NMM_E!W7+FC_IND_PPP_E!W7+FC_IND_FBT_E!W7+FC_IND_TE_E!W7+FC_IND_MAC_E!W7+FC_IND_TL_E!W7+FC_IND_WP_E!W7+FC_IND_MQ_E!W7+FC_IND_CON_E!W7+FC_IND_NSP_E!W7</f>
        <v>0.15081685296646599</v>
      </c>
      <c r="X7" s="10">
        <f>FC_IND_IS_E!X7+FC_IND_NFM_E!X7+FC_IND_CPC_E!X7+FC_IND_NMM_E!X7+FC_IND_PPP_E!X7+FC_IND_FBT_E!X7+FC_IND_TE_E!X7+FC_IND_MAC_E!X7+FC_IND_TL_E!X7+FC_IND_WP_E!X7+FC_IND_MQ_E!X7+FC_IND_CON_E!X7+FC_IND_NSP_E!X7</f>
        <v>0.14196044711951844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FC_IND_IS_E!C9+FC_IND_NFM_E!C9+FC_IND_CPC_E!C9+FC_IND_NMM_E!C9+FC_IND_PPP_E!C9+FC_IND_FBT_E!C9+FC_IND_TE_E!C9+FC_IND_MAC_E!C9+FC_IND_TL_E!C9+FC_IND_WP_E!C9+FC_IND_MQ_E!C9+FC_IND_CON_E!C9+FC_IND_NSP_E!C9</f>
        <v>0</v>
      </c>
      <c r="D9" s="10">
        <f>FC_IND_IS_E!D9+FC_IND_NFM_E!D9+FC_IND_CPC_E!D9+FC_IND_NMM_E!D9+FC_IND_PPP_E!D9+FC_IND_FBT_E!D9+FC_IND_TE_E!D9+FC_IND_MAC_E!D9+FC_IND_TL_E!D9+FC_IND_WP_E!D9+FC_IND_MQ_E!D9+FC_IND_CON_E!D9+FC_IND_NSP_E!D9</f>
        <v>0</v>
      </c>
      <c r="E9" s="10">
        <f>FC_IND_IS_E!E9+FC_IND_NFM_E!E9+FC_IND_CPC_E!E9+FC_IND_NMM_E!E9+FC_IND_PPP_E!E9+FC_IND_FBT_E!E9+FC_IND_TE_E!E9+FC_IND_MAC_E!E9+FC_IND_TL_E!E9+FC_IND_WP_E!E9+FC_IND_MQ_E!E9+FC_IND_CON_E!E9+FC_IND_NSP_E!E9</f>
        <v>0</v>
      </c>
      <c r="F9" s="10">
        <f>FC_IND_IS_E!F9+FC_IND_NFM_E!F9+FC_IND_CPC_E!F9+FC_IND_NMM_E!F9+FC_IND_PPP_E!F9+FC_IND_FBT_E!F9+FC_IND_TE_E!F9+FC_IND_MAC_E!F9+FC_IND_TL_E!F9+FC_IND_WP_E!F9+FC_IND_MQ_E!F9+FC_IND_CON_E!F9+FC_IND_NSP_E!F9</f>
        <v>0</v>
      </c>
      <c r="G9" s="10">
        <f>FC_IND_IS_E!G9+FC_IND_NFM_E!G9+FC_IND_CPC_E!G9+FC_IND_NMM_E!G9+FC_IND_PPP_E!G9+FC_IND_FBT_E!G9+FC_IND_TE_E!G9+FC_IND_MAC_E!G9+FC_IND_TL_E!G9+FC_IND_WP_E!G9+FC_IND_MQ_E!G9+FC_IND_CON_E!G9+FC_IND_NSP_E!G9</f>
        <v>0</v>
      </c>
      <c r="H9" s="10">
        <f>FC_IND_IS_E!H9+FC_IND_NFM_E!H9+FC_IND_CPC_E!H9+FC_IND_NMM_E!H9+FC_IND_PPP_E!H9+FC_IND_FBT_E!H9+FC_IND_TE_E!H9+FC_IND_MAC_E!H9+FC_IND_TL_E!H9+FC_IND_WP_E!H9+FC_IND_MQ_E!H9+FC_IND_CON_E!H9+FC_IND_NSP_E!H9</f>
        <v>0</v>
      </c>
      <c r="I9" s="10">
        <f>FC_IND_IS_E!I9+FC_IND_NFM_E!I9+FC_IND_CPC_E!I9+FC_IND_NMM_E!I9+FC_IND_PPP_E!I9+FC_IND_FBT_E!I9+FC_IND_TE_E!I9+FC_IND_MAC_E!I9+FC_IND_TL_E!I9+FC_IND_WP_E!I9+FC_IND_MQ_E!I9+FC_IND_CON_E!I9+FC_IND_NSP_E!I9</f>
        <v>0</v>
      </c>
      <c r="J9" s="10">
        <f>FC_IND_IS_E!J9+FC_IND_NFM_E!J9+FC_IND_CPC_E!J9+FC_IND_NMM_E!J9+FC_IND_PPP_E!J9+FC_IND_FBT_E!J9+FC_IND_TE_E!J9+FC_IND_MAC_E!J9+FC_IND_TL_E!J9+FC_IND_WP_E!J9+FC_IND_MQ_E!J9+FC_IND_CON_E!J9+FC_IND_NSP_E!J9</f>
        <v>0</v>
      </c>
      <c r="K9" s="10">
        <f>FC_IND_IS_E!K9+FC_IND_NFM_E!K9+FC_IND_CPC_E!K9+FC_IND_NMM_E!K9+FC_IND_PPP_E!K9+FC_IND_FBT_E!K9+FC_IND_TE_E!K9+FC_IND_MAC_E!K9+FC_IND_TL_E!K9+FC_IND_WP_E!K9+FC_IND_MQ_E!K9+FC_IND_CON_E!K9+FC_IND_NSP_E!K9</f>
        <v>0</v>
      </c>
      <c r="L9" s="10">
        <f>FC_IND_IS_E!L9+FC_IND_NFM_E!L9+FC_IND_CPC_E!L9+FC_IND_NMM_E!L9+FC_IND_PPP_E!L9+FC_IND_FBT_E!L9+FC_IND_TE_E!L9+FC_IND_MAC_E!L9+FC_IND_TL_E!L9+FC_IND_WP_E!L9+FC_IND_MQ_E!L9+FC_IND_CON_E!L9+FC_IND_NSP_E!L9</f>
        <v>0</v>
      </c>
      <c r="M9" s="10">
        <f>FC_IND_IS_E!M9+FC_IND_NFM_E!M9+FC_IND_CPC_E!M9+FC_IND_NMM_E!M9+FC_IND_PPP_E!M9+FC_IND_FBT_E!M9+FC_IND_TE_E!M9+FC_IND_MAC_E!M9+FC_IND_TL_E!M9+FC_IND_WP_E!M9+FC_IND_MQ_E!M9+FC_IND_CON_E!M9+FC_IND_NSP_E!M9</f>
        <v>0</v>
      </c>
      <c r="N9" s="10">
        <f>FC_IND_IS_E!N9+FC_IND_NFM_E!N9+FC_IND_CPC_E!N9+FC_IND_NMM_E!N9+FC_IND_PPP_E!N9+FC_IND_FBT_E!N9+FC_IND_TE_E!N9+FC_IND_MAC_E!N9+FC_IND_TL_E!N9+FC_IND_WP_E!N9+FC_IND_MQ_E!N9+FC_IND_CON_E!N9+FC_IND_NSP_E!N9</f>
        <v>0</v>
      </c>
      <c r="O9" s="10">
        <f>FC_IND_IS_E!O9+FC_IND_NFM_E!O9+FC_IND_CPC_E!O9+FC_IND_NMM_E!O9+FC_IND_PPP_E!O9+FC_IND_FBT_E!O9+FC_IND_TE_E!O9+FC_IND_MAC_E!O9+FC_IND_TL_E!O9+FC_IND_WP_E!O9+FC_IND_MQ_E!O9+FC_IND_CON_E!O9+FC_IND_NSP_E!O9</f>
        <v>0</v>
      </c>
      <c r="P9" s="10">
        <f>FC_IND_IS_E!P9+FC_IND_NFM_E!P9+FC_IND_CPC_E!P9+FC_IND_NMM_E!P9+FC_IND_PPP_E!P9+FC_IND_FBT_E!P9+FC_IND_TE_E!P9+FC_IND_MAC_E!P9+FC_IND_TL_E!P9+FC_IND_WP_E!P9+FC_IND_MQ_E!P9+FC_IND_CON_E!P9+FC_IND_NSP_E!P9</f>
        <v>0</v>
      </c>
      <c r="Q9" s="10">
        <f>FC_IND_IS_E!Q9+FC_IND_NFM_E!Q9+FC_IND_CPC_E!Q9+FC_IND_NMM_E!Q9+FC_IND_PPP_E!Q9+FC_IND_FBT_E!Q9+FC_IND_TE_E!Q9+FC_IND_MAC_E!Q9+FC_IND_TL_E!Q9+FC_IND_WP_E!Q9+FC_IND_MQ_E!Q9+FC_IND_CON_E!Q9+FC_IND_NSP_E!Q9</f>
        <v>0</v>
      </c>
      <c r="R9" s="10">
        <f>FC_IND_IS_E!R9+FC_IND_NFM_E!R9+FC_IND_CPC_E!R9+FC_IND_NMM_E!R9+FC_IND_PPP_E!R9+FC_IND_FBT_E!R9+FC_IND_TE_E!R9+FC_IND_MAC_E!R9+FC_IND_TL_E!R9+FC_IND_WP_E!R9+FC_IND_MQ_E!R9+FC_IND_CON_E!R9+FC_IND_NSP_E!R9</f>
        <v>0</v>
      </c>
      <c r="S9" s="10">
        <f>FC_IND_IS_E!S9+FC_IND_NFM_E!S9+FC_IND_CPC_E!S9+FC_IND_NMM_E!S9+FC_IND_PPP_E!S9+FC_IND_FBT_E!S9+FC_IND_TE_E!S9+FC_IND_MAC_E!S9+FC_IND_TL_E!S9+FC_IND_WP_E!S9+FC_IND_MQ_E!S9+FC_IND_CON_E!S9+FC_IND_NSP_E!S9</f>
        <v>0</v>
      </c>
      <c r="T9" s="10">
        <f>FC_IND_IS_E!T9+FC_IND_NFM_E!T9+FC_IND_CPC_E!T9+FC_IND_NMM_E!T9+FC_IND_PPP_E!T9+FC_IND_FBT_E!T9+FC_IND_TE_E!T9+FC_IND_MAC_E!T9+FC_IND_TL_E!T9+FC_IND_WP_E!T9+FC_IND_MQ_E!T9+FC_IND_CON_E!T9+FC_IND_NSP_E!T9</f>
        <v>0</v>
      </c>
      <c r="U9" s="10">
        <f>FC_IND_IS_E!U9+FC_IND_NFM_E!U9+FC_IND_CPC_E!U9+FC_IND_NMM_E!U9+FC_IND_PPP_E!U9+FC_IND_FBT_E!U9+FC_IND_TE_E!U9+FC_IND_MAC_E!U9+FC_IND_TL_E!U9+FC_IND_WP_E!U9+FC_IND_MQ_E!U9+FC_IND_CON_E!U9+FC_IND_NSP_E!U9</f>
        <v>0</v>
      </c>
      <c r="V9" s="10">
        <f>FC_IND_IS_E!V9+FC_IND_NFM_E!V9+FC_IND_CPC_E!V9+FC_IND_NMM_E!V9+FC_IND_PPP_E!V9+FC_IND_FBT_E!V9+FC_IND_TE_E!V9+FC_IND_MAC_E!V9+FC_IND_TL_E!V9+FC_IND_WP_E!V9+FC_IND_MQ_E!V9+FC_IND_CON_E!V9+FC_IND_NSP_E!V9</f>
        <v>0</v>
      </c>
      <c r="W9" s="10">
        <f>FC_IND_IS_E!W9+FC_IND_NFM_E!W9+FC_IND_CPC_E!W9+FC_IND_NMM_E!W9+FC_IND_PPP_E!W9+FC_IND_FBT_E!W9+FC_IND_TE_E!W9+FC_IND_MAC_E!W9+FC_IND_TL_E!W9+FC_IND_WP_E!W9+FC_IND_MQ_E!W9+FC_IND_CON_E!W9+FC_IND_NSP_E!W9</f>
        <v>0</v>
      </c>
      <c r="X9" s="10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FC_IND_IS_E!C10+FC_IND_NFM_E!C10+FC_IND_CPC_E!C10+FC_IND_NMM_E!C10+FC_IND_PPP_E!C10+FC_IND_FBT_E!C10+FC_IND_TE_E!C10+FC_IND_MAC_E!C10+FC_IND_TL_E!C10+FC_IND_WP_E!C10+FC_IND_MQ_E!C10+FC_IND_CON_E!C10+FC_IND_NSP_E!C10</f>
        <v>0</v>
      </c>
      <c r="D10" s="10">
        <f>FC_IND_IS_E!D10+FC_IND_NFM_E!D10+FC_IND_CPC_E!D10+FC_IND_NMM_E!D10+FC_IND_PPP_E!D10+FC_IND_FBT_E!D10+FC_IND_TE_E!D10+FC_IND_MAC_E!D10+FC_IND_TL_E!D10+FC_IND_WP_E!D10+FC_IND_MQ_E!D10+FC_IND_CON_E!D10+FC_IND_NSP_E!D10</f>
        <v>0</v>
      </c>
      <c r="E10" s="10">
        <f>FC_IND_IS_E!E10+FC_IND_NFM_E!E10+FC_IND_CPC_E!E10+FC_IND_NMM_E!E10+FC_IND_PPP_E!E10+FC_IND_FBT_E!E10+FC_IND_TE_E!E10+FC_IND_MAC_E!E10+FC_IND_TL_E!E10+FC_IND_WP_E!E10+FC_IND_MQ_E!E10+FC_IND_CON_E!E10+FC_IND_NSP_E!E10</f>
        <v>0</v>
      </c>
      <c r="F10" s="10">
        <f>FC_IND_IS_E!F10+FC_IND_NFM_E!F10+FC_IND_CPC_E!F10+FC_IND_NMM_E!F10+FC_IND_PPP_E!F10+FC_IND_FBT_E!F10+FC_IND_TE_E!F10+FC_IND_MAC_E!F10+FC_IND_TL_E!F10+FC_IND_WP_E!F10+FC_IND_MQ_E!F10+FC_IND_CON_E!F10+FC_IND_NSP_E!F10</f>
        <v>0</v>
      </c>
      <c r="G10" s="10">
        <f>FC_IND_IS_E!G10+FC_IND_NFM_E!G10+FC_IND_CPC_E!G10+FC_IND_NMM_E!G10+FC_IND_PPP_E!G10+FC_IND_FBT_E!G10+FC_IND_TE_E!G10+FC_IND_MAC_E!G10+FC_IND_TL_E!G10+FC_IND_WP_E!G10+FC_IND_MQ_E!G10+FC_IND_CON_E!G10+FC_IND_NSP_E!G10</f>
        <v>0</v>
      </c>
      <c r="H10" s="10">
        <f>FC_IND_IS_E!H10+FC_IND_NFM_E!H10+FC_IND_CPC_E!H10+FC_IND_NMM_E!H10+FC_IND_PPP_E!H10+FC_IND_FBT_E!H10+FC_IND_TE_E!H10+FC_IND_MAC_E!H10+FC_IND_TL_E!H10+FC_IND_WP_E!H10+FC_IND_MQ_E!H10+FC_IND_CON_E!H10+FC_IND_NSP_E!H10</f>
        <v>0</v>
      </c>
      <c r="I10" s="10">
        <f>FC_IND_IS_E!I10+FC_IND_NFM_E!I10+FC_IND_CPC_E!I10+FC_IND_NMM_E!I10+FC_IND_PPP_E!I10+FC_IND_FBT_E!I10+FC_IND_TE_E!I10+FC_IND_MAC_E!I10+FC_IND_TL_E!I10+FC_IND_WP_E!I10+FC_IND_MQ_E!I10+FC_IND_CON_E!I10+FC_IND_NSP_E!I10</f>
        <v>0</v>
      </c>
      <c r="J10" s="10">
        <f>FC_IND_IS_E!J10+FC_IND_NFM_E!J10+FC_IND_CPC_E!J10+FC_IND_NMM_E!J10+FC_IND_PPP_E!J10+FC_IND_FBT_E!J10+FC_IND_TE_E!J10+FC_IND_MAC_E!J10+FC_IND_TL_E!J10+FC_IND_WP_E!J10+FC_IND_MQ_E!J10+FC_IND_CON_E!J10+FC_IND_NSP_E!J10</f>
        <v>0</v>
      </c>
      <c r="K10" s="10">
        <f>FC_IND_IS_E!K10+FC_IND_NFM_E!K10+FC_IND_CPC_E!K10+FC_IND_NMM_E!K10+FC_IND_PPP_E!K10+FC_IND_FBT_E!K10+FC_IND_TE_E!K10+FC_IND_MAC_E!K10+FC_IND_TL_E!K10+FC_IND_WP_E!K10+FC_IND_MQ_E!K10+FC_IND_CON_E!K10+FC_IND_NSP_E!K10</f>
        <v>0</v>
      </c>
      <c r="L10" s="10">
        <f>FC_IND_IS_E!L10+FC_IND_NFM_E!L10+FC_IND_CPC_E!L10+FC_IND_NMM_E!L10+FC_IND_PPP_E!L10+FC_IND_FBT_E!L10+FC_IND_TE_E!L10+FC_IND_MAC_E!L10+FC_IND_TL_E!L10+FC_IND_WP_E!L10+FC_IND_MQ_E!L10+FC_IND_CON_E!L10+FC_IND_NSP_E!L10</f>
        <v>0</v>
      </c>
      <c r="M10" s="10">
        <f>FC_IND_IS_E!M10+FC_IND_NFM_E!M10+FC_IND_CPC_E!M10+FC_IND_NMM_E!M10+FC_IND_PPP_E!M10+FC_IND_FBT_E!M10+FC_IND_TE_E!M10+FC_IND_MAC_E!M10+FC_IND_TL_E!M10+FC_IND_WP_E!M10+FC_IND_MQ_E!M10+FC_IND_CON_E!M10+FC_IND_NSP_E!M10</f>
        <v>0</v>
      </c>
      <c r="N10" s="10">
        <f>FC_IND_IS_E!N10+FC_IND_NFM_E!N10+FC_IND_CPC_E!N10+FC_IND_NMM_E!N10+FC_IND_PPP_E!N10+FC_IND_FBT_E!N10+FC_IND_TE_E!N10+FC_IND_MAC_E!N10+FC_IND_TL_E!N10+FC_IND_WP_E!N10+FC_IND_MQ_E!N10+FC_IND_CON_E!N10+FC_IND_NSP_E!N10</f>
        <v>0</v>
      </c>
      <c r="O10" s="10">
        <f>FC_IND_IS_E!O10+FC_IND_NFM_E!O10+FC_IND_CPC_E!O10+FC_IND_NMM_E!O10+FC_IND_PPP_E!O10+FC_IND_FBT_E!O10+FC_IND_TE_E!O10+FC_IND_MAC_E!O10+FC_IND_TL_E!O10+FC_IND_WP_E!O10+FC_IND_MQ_E!O10+FC_IND_CON_E!O10+FC_IND_NSP_E!O10</f>
        <v>0</v>
      </c>
      <c r="P10" s="10">
        <f>FC_IND_IS_E!P10+FC_IND_NFM_E!P10+FC_IND_CPC_E!P10+FC_IND_NMM_E!P10+FC_IND_PPP_E!P10+FC_IND_FBT_E!P10+FC_IND_TE_E!P10+FC_IND_MAC_E!P10+FC_IND_TL_E!P10+FC_IND_WP_E!P10+FC_IND_MQ_E!P10+FC_IND_CON_E!P10+FC_IND_NSP_E!P10</f>
        <v>0</v>
      </c>
      <c r="Q10" s="10">
        <f>FC_IND_IS_E!Q10+FC_IND_NFM_E!Q10+FC_IND_CPC_E!Q10+FC_IND_NMM_E!Q10+FC_IND_PPP_E!Q10+FC_IND_FBT_E!Q10+FC_IND_TE_E!Q10+FC_IND_MAC_E!Q10+FC_IND_TL_E!Q10+FC_IND_WP_E!Q10+FC_IND_MQ_E!Q10+FC_IND_CON_E!Q10+FC_IND_NSP_E!Q10</f>
        <v>0</v>
      </c>
      <c r="R10" s="10">
        <f>FC_IND_IS_E!R10+FC_IND_NFM_E!R10+FC_IND_CPC_E!R10+FC_IND_NMM_E!R10+FC_IND_PPP_E!R10+FC_IND_FBT_E!R10+FC_IND_TE_E!R10+FC_IND_MAC_E!R10+FC_IND_TL_E!R10+FC_IND_WP_E!R10+FC_IND_MQ_E!R10+FC_IND_CON_E!R10+FC_IND_NSP_E!R10</f>
        <v>0</v>
      </c>
      <c r="S10" s="10">
        <f>FC_IND_IS_E!S10+FC_IND_NFM_E!S10+FC_IND_CPC_E!S10+FC_IND_NMM_E!S10+FC_IND_PPP_E!S10+FC_IND_FBT_E!S10+FC_IND_TE_E!S10+FC_IND_MAC_E!S10+FC_IND_TL_E!S10+FC_IND_WP_E!S10+FC_IND_MQ_E!S10+FC_IND_CON_E!S10+FC_IND_NSP_E!S10</f>
        <v>0</v>
      </c>
      <c r="T10" s="10">
        <f>FC_IND_IS_E!T10+FC_IND_NFM_E!T10+FC_IND_CPC_E!T10+FC_IND_NMM_E!T10+FC_IND_PPP_E!T10+FC_IND_FBT_E!T10+FC_IND_TE_E!T10+FC_IND_MAC_E!T10+FC_IND_TL_E!T10+FC_IND_WP_E!T10+FC_IND_MQ_E!T10+FC_IND_CON_E!T10+FC_IND_NSP_E!T10</f>
        <v>0</v>
      </c>
      <c r="U10" s="10">
        <f>FC_IND_IS_E!U10+FC_IND_NFM_E!U10+FC_IND_CPC_E!U10+FC_IND_NMM_E!U10+FC_IND_PPP_E!U10+FC_IND_FBT_E!U10+FC_IND_TE_E!U10+FC_IND_MAC_E!U10+FC_IND_TL_E!U10+FC_IND_WP_E!U10+FC_IND_MQ_E!U10+FC_IND_CON_E!U10+FC_IND_NSP_E!U10</f>
        <v>0</v>
      </c>
      <c r="V10" s="10">
        <f>FC_IND_IS_E!V10+FC_IND_NFM_E!V10+FC_IND_CPC_E!V10+FC_IND_NMM_E!V10+FC_IND_PPP_E!V10+FC_IND_FBT_E!V10+FC_IND_TE_E!V10+FC_IND_MAC_E!V10+FC_IND_TL_E!V10+FC_IND_WP_E!V10+FC_IND_MQ_E!V10+FC_IND_CON_E!V10+FC_IND_NSP_E!V10</f>
        <v>0</v>
      </c>
      <c r="W10" s="10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10">
        <f>FC_IND_IS_E!X10+FC_IND_NFM_E!X10+FC_IND_CPC_E!X10+FC_IND_NMM_E!X10+FC_IND_PPP_E!X10+FC_IND_FBT_E!X10+FC_IND_TE_E!X10+FC_IND_MAC_E!X10+FC_IND_TL_E!X10+FC_IND_WP_E!X10+FC_IND_MQ_E!X10+FC_IND_CON_E!X10+FC_IND_NSP_E!X10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98.459931212381761</v>
      </c>
      <c r="D11" s="29">
        <f t="shared" si="8"/>
        <v>26.122098022355971</v>
      </c>
      <c r="E11" s="29">
        <f t="shared" si="8"/>
        <v>14.065692175408429</v>
      </c>
      <c r="F11" s="29">
        <f t="shared" si="8"/>
        <v>6.6979363714531397</v>
      </c>
      <c r="G11" s="29">
        <f t="shared" si="8"/>
        <v>5.3583834909716241</v>
      </c>
      <c r="H11" s="29">
        <f t="shared" si="8"/>
        <v>3.3490111779879617</v>
      </c>
      <c r="I11" s="29">
        <f t="shared" si="8"/>
        <v>2.6791917454858121</v>
      </c>
      <c r="J11" s="29">
        <f t="shared" si="8"/>
        <v>2.6798796216680998</v>
      </c>
      <c r="K11" s="29">
        <f t="shared" si="8"/>
        <v>2.8320722269991401</v>
      </c>
      <c r="L11" s="29">
        <f t="shared" si="8"/>
        <v>2.0944110060189161</v>
      </c>
      <c r="M11" s="29">
        <f t="shared" si="8"/>
        <v>2.1064488392089422</v>
      </c>
      <c r="N11" s="29">
        <f t="shared" si="8"/>
        <v>2.117884780739467</v>
      </c>
      <c r="O11" s="29">
        <f t="shared" si="8"/>
        <v>0.70619088564058474</v>
      </c>
      <c r="P11" s="29">
        <f t="shared" si="8"/>
        <v>0.70619088564058463</v>
      </c>
      <c r="Q11" s="29">
        <f t="shared" si="8"/>
        <v>6.1111779879621659</v>
      </c>
      <c r="R11" s="29">
        <f t="shared" si="8"/>
        <v>5.6442820292347387</v>
      </c>
      <c r="S11" s="29">
        <f t="shared" si="8"/>
        <v>8.7208942390369728</v>
      </c>
      <c r="T11" s="29">
        <f t="shared" si="8"/>
        <v>8.6661220980223561</v>
      </c>
      <c r="U11" s="29">
        <f t="shared" si="8"/>
        <v>6.9378331900257946</v>
      </c>
      <c r="V11" s="29">
        <f t="shared" si="8"/>
        <v>7.390713671539122</v>
      </c>
      <c r="W11" s="29">
        <f t="shared" si="8"/>
        <v>5.8217540842648319</v>
      </c>
      <c r="X11" s="29">
        <f t="shared" ref="X11" si="9">SUM(X12:X16)</f>
        <v>7.7248495270851247</v>
      </c>
    </row>
    <row r="12" spans="1:24" ht="11.25" customHeight="1" x14ac:dyDescent="0.2">
      <c r="A12" s="41" t="s">
        <v>15</v>
      </c>
      <c r="B12" s="9" t="s">
        <v>16</v>
      </c>
      <c r="C12" s="10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10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10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10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10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10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10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10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10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10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10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10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10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10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10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10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10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10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10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10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10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10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FC_IND_IS_E!C13+FC_IND_NFM_E!C13+FC_IND_CPC_E!C13+FC_IND_NMM_E!C13+FC_IND_PPP_E!C13+FC_IND_FBT_E!C13+FC_IND_TE_E!C13+FC_IND_MAC_E!C13+FC_IND_TL_E!C13+FC_IND_WP_E!C13+FC_IND_MQ_E!C13+FC_IND_CON_E!C13+FC_IND_NSP_E!C13</f>
        <v>98.459931212381761</v>
      </c>
      <c r="D13" s="10">
        <f>FC_IND_IS_E!D13+FC_IND_NFM_E!D13+FC_IND_CPC_E!D13+FC_IND_NMM_E!D13+FC_IND_PPP_E!D13+FC_IND_FBT_E!D13+FC_IND_TE_E!D13+FC_IND_MAC_E!D13+FC_IND_TL_E!D13+FC_IND_WP_E!D13+FC_IND_MQ_E!D13+FC_IND_CON_E!D13+FC_IND_NSP_E!D13</f>
        <v>26.122098022355971</v>
      </c>
      <c r="E13" s="10">
        <f>FC_IND_IS_E!E13+FC_IND_NFM_E!E13+FC_IND_CPC_E!E13+FC_IND_NMM_E!E13+FC_IND_PPP_E!E13+FC_IND_FBT_E!E13+FC_IND_TE_E!E13+FC_IND_MAC_E!E13+FC_IND_TL_E!E13+FC_IND_WP_E!E13+FC_IND_MQ_E!E13+FC_IND_CON_E!E13+FC_IND_NSP_E!E13</f>
        <v>14.065692175408429</v>
      </c>
      <c r="F13" s="10">
        <f>FC_IND_IS_E!F13+FC_IND_NFM_E!F13+FC_IND_CPC_E!F13+FC_IND_NMM_E!F13+FC_IND_PPP_E!F13+FC_IND_FBT_E!F13+FC_IND_TE_E!F13+FC_IND_MAC_E!F13+FC_IND_TL_E!F13+FC_IND_WP_E!F13+FC_IND_MQ_E!F13+FC_IND_CON_E!F13+FC_IND_NSP_E!F13</f>
        <v>6.6979363714531397</v>
      </c>
      <c r="G13" s="10">
        <f>FC_IND_IS_E!G13+FC_IND_NFM_E!G13+FC_IND_CPC_E!G13+FC_IND_NMM_E!G13+FC_IND_PPP_E!G13+FC_IND_FBT_E!G13+FC_IND_TE_E!G13+FC_IND_MAC_E!G13+FC_IND_TL_E!G13+FC_IND_WP_E!G13+FC_IND_MQ_E!G13+FC_IND_CON_E!G13+FC_IND_NSP_E!G13</f>
        <v>5.3583834909716241</v>
      </c>
      <c r="H13" s="10">
        <f>FC_IND_IS_E!H13+FC_IND_NFM_E!H13+FC_IND_CPC_E!H13+FC_IND_NMM_E!H13+FC_IND_PPP_E!H13+FC_IND_FBT_E!H13+FC_IND_TE_E!H13+FC_IND_MAC_E!H13+FC_IND_TL_E!H13+FC_IND_WP_E!H13+FC_IND_MQ_E!H13+FC_IND_CON_E!H13+FC_IND_NSP_E!H13</f>
        <v>3.3490111779879617</v>
      </c>
      <c r="I13" s="10">
        <f>FC_IND_IS_E!I13+FC_IND_NFM_E!I13+FC_IND_CPC_E!I13+FC_IND_NMM_E!I13+FC_IND_PPP_E!I13+FC_IND_FBT_E!I13+FC_IND_TE_E!I13+FC_IND_MAC_E!I13+FC_IND_TL_E!I13+FC_IND_WP_E!I13+FC_IND_MQ_E!I13+FC_IND_CON_E!I13+FC_IND_NSP_E!I13</f>
        <v>2.6791917454858121</v>
      </c>
      <c r="J13" s="10">
        <f>FC_IND_IS_E!J13+FC_IND_NFM_E!J13+FC_IND_CPC_E!J13+FC_IND_NMM_E!J13+FC_IND_PPP_E!J13+FC_IND_FBT_E!J13+FC_IND_TE_E!J13+FC_IND_MAC_E!J13+FC_IND_TL_E!J13+FC_IND_WP_E!J13+FC_IND_MQ_E!J13+FC_IND_CON_E!J13+FC_IND_NSP_E!J13</f>
        <v>2.6798796216680998</v>
      </c>
      <c r="K13" s="10">
        <f>FC_IND_IS_E!K13+FC_IND_NFM_E!K13+FC_IND_CPC_E!K13+FC_IND_NMM_E!K13+FC_IND_PPP_E!K13+FC_IND_FBT_E!K13+FC_IND_TE_E!K13+FC_IND_MAC_E!K13+FC_IND_TL_E!K13+FC_IND_WP_E!K13+FC_IND_MQ_E!K13+FC_IND_CON_E!K13+FC_IND_NSP_E!K13</f>
        <v>2.8320722269991401</v>
      </c>
      <c r="L13" s="10">
        <f>FC_IND_IS_E!L13+FC_IND_NFM_E!L13+FC_IND_CPC_E!L13+FC_IND_NMM_E!L13+FC_IND_PPP_E!L13+FC_IND_FBT_E!L13+FC_IND_TE_E!L13+FC_IND_MAC_E!L13+FC_IND_TL_E!L13+FC_IND_WP_E!L13+FC_IND_MQ_E!L13+FC_IND_CON_E!L13+FC_IND_NSP_E!L13</f>
        <v>2.0944110060189161</v>
      </c>
      <c r="M13" s="10">
        <f>FC_IND_IS_E!M13+FC_IND_NFM_E!M13+FC_IND_CPC_E!M13+FC_IND_NMM_E!M13+FC_IND_PPP_E!M13+FC_IND_FBT_E!M13+FC_IND_TE_E!M13+FC_IND_MAC_E!M13+FC_IND_TL_E!M13+FC_IND_WP_E!M13+FC_IND_MQ_E!M13+FC_IND_CON_E!M13+FC_IND_NSP_E!M13</f>
        <v>2.1064488392089422</v>
      </c>
      <c r="N13" s="10">
        <f>FC_IND_IS_E!N13+FC_IND_NFM_E!N13+FC_IND_CPC_E!N13+FC_IND_NMM_E!N13+FC_IND_PPP_E!N13+FC_IND_FBT_E!N13+FC_IND_TE_E!N13+FC_IND_MAC_E!N13+FC_IND_TL_E!N13+FC_IND_WP_E!N13+FC_IND_MQ_E!N13+FC_IND_CON_E!N13+FC_IND_NSP_E!N13</f>
        <v>2.117884780739467</v>
      </c>
      <c r="O13" s="10">
        <f>FC_IND_IS_E!O13+FC_IND_NFM_E!O13+FC_IND_CPC_E!O13+FC_IND_NMM_E!O13+FC_IND_PPP_E!O13+FC_IND_FBT_E!O13+FC_IND_TE_E!O13+FC_IND_MAC_E!O13+FC_IND_TL_E!O13+FC_IND_WP_E!O13+FC_IND_MQ_E!O13+FC_IND_CON_E!O13+FC_IND_NSP_E!O13</f>
        <v>0.70619088564058474</v>
      </c>
      <c r="P13" s="10">
        <f>FC_IND_IS_E!P13+FC_IND_NFM_E!P13+FC_IND_CPC_E!P13+FC_IND_NMM_E!P13+FC_IND_PPP_E!P13+FC_IND_FBT_E!P13+FC_IND_TE_E!P13+FC_IND_MAC_E!P13+FC_IND_TL_E!P13+FC_IND_WP_E!P13+FC_IND_MQ_E!P13+FC_IND_CON_E!P13+FC_IND_NSP_E!P13</f>
        <v>0.70619088564058463</v>
      </c>
      <c r="Q13" s="10">
        <f>FC_IND_IS_E!Q13+FC_IND_NFM_E!Q13+FC_IND_CPC_E!Q13+FC_IND_NMM_E!Q13+FC_IND_PPP_E!Q13+FC_IND_FBT_E!Q13+FC_IND_TE_E!Q13+FC_IND_MAC_E!Q13+FC_IND_TL_E!Q13+FC_IND_WP_E!Q13+FC_IND_MQ_E!Q13+FC_IND_CON_E!Q13+FC_IND_NSP_E!Q13</f>
        <v>6.1111779879621659</v>
      </c>
      <c r="R13" s="10">
        <f>FC_IND_IS_E!R13+FC_IND_NFM_E!R13+FC_IND_CPC_E!R13+FC_IND_NMM_E!R13+FC_IND_PPP_E!R13+FC_IND_FBT_E!R13+FC_IND_TE_E!R13+FC_IND_MAC_E!R13+FC_IND_TL_E!R13+FC_IND_WP_E!R13+FC_IND_MQ_E!R13+FC_IND_CON_E!R13+FC_IND_NSP_E!R13</f>
        <v>5.6442820292347387</v>
      </c>
      <c r="S13" s="10">
        <f>FC_IND_IS_E!S13+FC_IND_NFM_E!S13+FC_IND_CPC_E!S13+FC_IND_NMM_E!S13+FC_IND_PPP_E!S13+FC_IND_FBT_E!S13+FC_IND_TE_E!S13+FC_IND_MAC_E!S13+FC_IND_TL_E!S13+FC_IND_WP_E!S13+FC_IND_MQ_E!S13+FC_IND_CON_E!S13+FC_IND_NSP_E!S13</f>
        <v>8.7208942390369728</v>
      </c>
      <c r="T13" s="10">
        <f>FC_IND_IS_E!T13+FC_IND_NFM_E!T13+FC_IND_CPC_E!T13+FC_IND_NMM_E!T13+FC_IND_PPP_E!T13+FC_IND_FBT_E!T13+FC_IND_TE_E!T13+FC_IND_MAC_E!T13+FC_IND_TL_E!T13+FC_IND_WP_E!T13+FC_IND_MQ_E!T13+FC_IND_CON_E!T13+FC_IND_NSP_E!T13</f>
        <v>8.6661220980223561</v>
      </c>
      <c r="U13" s="10">
        <f>FC_IND_IS_E!U13+FC_IND_NFM_E!U13+FC_IND_CPC_E!U13+FC_IND_NMM_E!U13+FC_IND_PPP_E!U13+FC_IND_FBT_E!U13+FC_IND_TE_E!U13+FC_IND_MAC_E!U13+FC_IND_TL_E!U13+FC_IND_WP_E!U13+FC_IND_MQ_E!U13+FC_IND_CON_E!U13+FC_IND_NSP_E!U13</f>
        <v>6.9378331900257946</v>
      </c>
      <c r="V13" s="10">
        <f>FC_IND_IS_E!V13+FC_IND_NFM_E!V13+FC_IND_CPC_E!V13+FC_IND_NMM_E!V13+FC_IND_PPP_E!V13+FC_IND_FBT_E!V13+FC_IND_TE_E!V13+FC_IND_MAC_E!V13+FC_IND_TL_E!V13+FC_IND_WP_E!V13+FC_IND_MQ_E!V13+FC_IND_CON_E!V13+FC_IND_NSP_E!V13</f>
        <v>7.390713671539122</v>
      </c>
      <c r="W13" s="10">
        <f>FC_IND_IS_E!W13+FC_IND_NFM_E!W13+FC_IND_CPC_E!W13+FC_IND_NMM_E!W13+FC_IND_PPP_E!W13+FC_IND_FBT_E!W13+FC_IND_TE_E!W13+FC_IND_MAC_E!W13+FC_IND_TL_E!W13+FC_IND_WP_E!W13+FC_IND_MQ_E!W13+FC_IND_CON_E!W13+FC_IND_NSP_E!W13</f>
        <v>5.8217540842648319</v>
      </c>
      <c r="X13" s="10">
        <f>FC_IND_IS_E!X13+FC_IND_NFM_E!X13+FC_IND_CPC_E!X13+FC_IND_NMM_E!X13+FC_IND_PPP_E!X13+FC_IND_FBT_E!X13+FC_IND_TE_E!X13+FC_IND_MAC_E!X13+FC_IND_TL_E!X13+FC_IND_WP_E!X13+FC_IND_MQ_E!X13+FC_IND_CON_E!X13+FC_IND_NSP_E!X13</f>
        <v>7.7248495270851247</v>
      </c>
    </row>
    <row r="14" spans="1:24" ht="11.25" customHeight="1" x14ac:dyDescent="0.2">
      <c r="A14" s="41" t="s">
        <v>19</v>
      </c>
      <c r="B14" s="9" t="s">
        <v>20</v>
      </c>
      <c r="C14" s="10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10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10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10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10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10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10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10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10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10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10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10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10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10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10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10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10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10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10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10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10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10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10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10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10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10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10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10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10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10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10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10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10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10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10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10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10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10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10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10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10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10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10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10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10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10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10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10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10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10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10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10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10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10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10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10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10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10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10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10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10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10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10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10">
        <f>FC_IND_IS_E!X16+FC_IND_NFM_E!X16+FC_IND_CPC_E!X16+FC_IND_NMM_E!X16+FC_IND_PPP_E!X16+FC_IND_FBT_E!X16+FC_IND_TE_E!X16+FC_IND_MAC_E!X16+FC_IND_TL_E!X16+FC_IND_WP_E!X16+FC_IND_MQ_E!X16+FC_IND_CON_E!X16+FC_IND_NSP_E!X16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40.422269991401542</v>
      </c>
      <c r="D17" s="37">
        <f t="shared" si="10"/>
        <v>4.8987102321582112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FC_IND_IS_E!C18+FC_IND_NFM_E!C18+FC_IND_CPC_E!C18+FC_IND_NMM_E!C18+FC_IND_PPP_E!C18+FC_IND_FBT_E!C18+FC_IND_TE_E!C18+FC_IND_MAC_E!C18+FC_IND_TL_E!C18+FC_IND_WP_E!C18+FC_IND_MQ_E!C18+FC_IND_CON_E!C18+FC_IND_NSP_E!C18</f>
        <v>0.94582975064488384</v>
      </c>
      <c r="D18" s="10">
        <f>FC_IND_IS_E!D18+FC_IND_NFM_E!D18+FC_IND_CPC_E!D18+FC_IND_NMM_E!D18+FC_IND_PPP_E!D18+FC_IND_FBT_E!D18+FC_IND_TE_E!D18+FC_IND_MAC_E!D18+FC_IND_TL_E!D18+FC_IND_WP_E!D18+FC_IND_MQ_E!D18+FC_IND_CON_E!D18+FC_IND_NSP_E!D18</f>
        <v>8.5984522785898534E-2</v>
      </c>
      <c r="E18" s="10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10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10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10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10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10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10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10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10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10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10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10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10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10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10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10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10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10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10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10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FC_IND_IS_E!C19+FC_IND_NFM_E!C19+FC_IND_CPC_E!C19+FC_IND_NMM_E!C19+FC_IND_PPP_E!C19+FC_IND_FBT_E!C19+FC_IND_TE_E!C19+FC_IND_MAC_E!C19+FC_IND_TL_E!C19+FC_IND_WP_E!C19+FC_IND_MQ_E!C19+FC_IND_CON_E!C19+FC_IND_NSP_E!C19</f>
        <v>20.894239036973339</v>
      </c>
      <c r="D19" s="10">
        <f>FC_IND_IS_E!D19+FC_IND_NFM_E!D19+FC_IND_CPC_E!D19+FC_IND_NMM_E!D19+FC_IND_PPP_E!D19+FC_IND_FBT_E!D19+FC_IND_TE_E!D19+FC_IND_MAC_E!D19+FC_IND_TL_E!D19+FC_IND_WP_E!D19+FC_IND_MQ_E!D19+FC_IND_CON_E!D19+FC_IND_NSP_E!D19</f>
        <v>1.612209802235598</v>
      </c>
      <c r="E19" s="10">
        <f>FC_IND_IS_E!E19+FC_IND_NFM_E!E19+FC_IND_CPC_E!E19+FC_IND_NMM_E!E19+FC_IND_PPP_E!E19+FC_IND_FBT_E!E19+FC_IND_TE_E!E19+FC_IND_MAC_E!E19+FC_IND_TL_E!E19+FC_IND_WP_E!E19+FC_IND_MQ_E!E19+FC_IND_CON_E!E19+FC_IND_NSP_E!E19</f>
        <v>0</v>
      </c>
      <c r="F19" s="10">
        <f>FC_IND_IS_E!F19+FC_IND_NFM_E!F19+FC_IND_CPC_E!F19+FC_IND_NMM_E!F19+FC_IND_PPP_E!F19+FC_IND_FBT_E!F19+FC_IND_TE_E!F19+FC_IND_MAC_E!F19+FC_IND_TL_E!F19+FC_IND_WP_E!F19+FC_IND_MQ_E!F19+FC_IND_CON_E!F19+FC_IND_NSP_E!F19</f>
        <v>0</v>
      </c>
      <c r="G19" s="10">
        <f>FC_IND_IS_E!G19+FC_IND_NFM_E!G19+FC_IND_CPC_E!G19+FC_IND_NMM_E!G19+FC_IND_PPP_E!G19+FC_IND_FBT_E!G19+FC_IND_TE_E!G19+FC_IND_MAC_E!G19+FC_IND_TL_E!G19+FC_IND_WP_E!G19+FC_IND_MQ_E!G19+FC_IND_CON_E!G19+FC_IND_NSP_E!G19</f>
        <v>0</v>
      </c>
      <c r="H19" s="10">
        <f>FC_IND_IS_E!H19+FC_IND_NFM_E!H19+FC_IND_CPC_E!H19+FC_IND_NMM_E!H19+FC_IND_PPP_E!H19+FC_IND_FBT_E!H19+FC_IND_TE_E!H19+FC_IND_MAC_E!H19+FC_IND_TL_E!H19+FC_IND_WP_E!H19+FC_IND_MQ_E!H19+FC_IND_CON_E!H19+FC_IND_NSP_E!H19</f>
        <v>0</v>
      </c>
      <c r="I19" s="10">
        <f>FC_IND_IS_E!I19+FC_IND_NFM_E!I19+FC_IND_CPC_E!I19+FC_IND_NMM_E!I19+FC_IND_PPP_E!I19+FC_IND_FBT_E!I19+FC_IND_TE_E!I19+FC_IND_MAC_E!I19+FC_IND_TL_E!I19+FC_IND_WP_E!I19+FC_IND_MQ_E!I19+FC_IND_CON_E!I19+FC_IND_NSP_E!I19</f>
        <v>0</v>
      </c>
      <c r="J19" s="10">
        <f>FC_IND_IS_E!J19+FC_IND_NFM_E!J19+FC_IND_CPC_E!J19+FC_IND_NMM_E!J19+FC_IND_PPP_E!J19+FC_IND_FBT_E!J19+FC_IND_TE_E!J19+FC_IND_MAC_E!J19+FC_IND_TL_E!J19+FC_IND_WP_E!J19+FC_IND_MQ_E!J19+FC_IND_CON_E!J19+FC_IND_NSP_E!J19</f>
        <v>0</v>
      </c>
      <c r="K19" s="10">
        <f>FC_IND_IS_E!K19+FC_IND_NFM_E!K19+FC_IND_CPC_E!K19+FC_IND_NMM_E!K19+FC_IND_PPP_E!K19+FC_IND_FBT_E!K19+FC_IND_TE_E!K19+FC_IND_MAC_E!K19+FC_IND_TL_E!K19+FC_IND_WP_E!K19+FC_IND_MQ_E!K19+FC_IND_CON_E!K19+FC_IND_NSP_E!K19</f>
        <v>0</v>
      </c>
      <c r="L19" s="10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10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10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10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10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10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10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10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10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10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10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10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10">
        <f>FC_IND_IS_E!X19+FC_IND_NFM_E!X19+FC_IND_CPC_E!X19+FC_IND_NMM_E!X19+FC_IND_PPP_E!X19+FC_IND_FBT_E!X19+FC_IND_TE_E!X19+FC_IND_MAC_E!X19+FC_IND_TL_E!X19+FC_IND_WP_E!X19+FC_IND_MQ_E!X19+FC_IND_CON_E!X19+FC_IND_NSP_E!X19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FC_IND_IS_E!C20+FC_IND_NFM_E!C20+FC_IND_CPC_E!C20+FC_IND_NMM_E!C20+FC_IND_PPP_E!C20+FC_IND_FBT_E!C20+FC_IND_TE_E!C20+FC_IND_MAC_E!C20+FC_IND_TL_E!C20+FC_IND_WP_E!C20+FC_IND_MQ_E!C20+FC_IND_CON_E!C20+FC_IND_NSP_E!C20</f>
        <v>18.58220120378332</v>
      </c>
      <c r="D20" s="10">
        <f>FC_IND_IS_E!D20+FC_IND_NFM_E!D20+FC_IND_CPC_E!D20+FC_IND_NMM_E!D20+FC_IND_PPP_E!D20+FC_IND_FBT_E!D20+FC_IND_TE_E!D20+FC_IND_MAC_E!D20+FC_IND_TL_E!D20+FC_IND_WP_E!D20+FC_IND_MQ_E!D20+FC_IND_CON_E!D20+FC_IND_NSP_E!D20</f>
        <v>3.2005159071367149</v>
      </c>
      <c r="E20" s="10">
        <f>FC_IND_IS_E!E20+FC_IND_NFM_E!E20+FC_IND_CPC_E!E20+FC_IND_NMM_E!E20+FC_IND_PPP_E!E20+FC_IND_FBT_E!E20+FC_IND_TE_E!E20+FC_IND_MAC_E!E20+FC_IND_TL_E!E20+FC_IND_WP_E!E20+FC_IND_MQ_E!E20+FC_IND_CON_E!E20+FC_IND_NSP_E!E20</f>
        <v>0</v>
      </c>
      <c r="F20" s="10">
        <f>FC_IND_IS_E!F20+FC_IND_NFM_E!F20+FC_IND_CPC_E!F20+FC_IND_NMM_E!F20+FC_IND_PPP_E!F20+FC_IND_FBT_E!F20+FC_IND_TE_E!F20+FC_IND_MAC_E!F20+FC_IND_TL_E!F20+FC_IND_WP_E!F20+FC_IND_MQ_E!F20+FC_IND_CON_E!F20+FC_IND_NSP_E!F20</f>
        <v>0</v>
      </c>
      <c r="G20" s="10">
        <f>FC_IND_IS_E!G20+FC_IND_NFM_E!G20+FC_IND_CPC_E!G20+FC_IND_NMM_E!G20+FC_IND_PPP_E!G20+FC_IND_FBT_E!G20+FC_IND_TE_E!G20+FC_IND_MAC_E!G20+FC_IND_TL_E!G20+FC_IND_WP_E!G20+FC_IND_MQ_E!G20+FC_IND_CON_E!G20+FC_IND_NSP_E!G20</f>
        <v>0</v>
      </c>
      <c r="H20" s="10">
        <f>FC_IND_IS_E!H20+FC_IND_NFM_E!H20+FC_IND_CPC_E!H20+FC_IND_NMM_E!H20+FC_IND_PPP_E!H20+FC_IND_FBT_E!H20+FC_IND_TE_E!H20+FC_IND_MAC_E!H20+FC_IND_TL_E!H20+FC_IND_WP_E!H20+FC_IND_MQ_E!H20+FC_IND_CON_E!H20+FC_IND_NSP_E!H20</f>
        <v>0</v>
      </c>
      <c r="I20" s="10">
        <f>FC_IND_IS_E!I20+FC_IND_NFM_E!I20+FC_IND_CPC_E!I20+FC_IND_NMM_E!I20+FC_IND_PPP_E!I20+FC_IND_FBT_E!I20+FC_IND_TE_E!I20+FC_IND_MAC_E!I20+FC_IND_TL_E!I20+FC_IND_WP_E!I20+FC_IND_MQ_E!I20+FC_IND_CON_E!I20+FC_IND_NSP_E!I20</f>
        <v>0</v>
      </c>
      <c r="J20" s="10">
        <f>FC_IND_IS_E!J20+FC_IND_NFM_E!J20+FC_IND_CPC_E!J20+FC_IND_NMM_E!J20+FC_IND_PPP_E!J20+FC_IND_FBT_E!J20+FC_IND_TE_E!J20+FC_IND_MAC_E!J20+FC_IND_TL_E!J20+FC_IND_WP_E!J20+FC_IND_MQ_E!J20+FC_IND_CON_E!J20+FC_IND_NSP_E!J20</f>
        <v>0</v>
      </c>
      <c r="K20" s="10">
        <f>FC_IND_IS_E!K20+FC_IND_NFM_E!K20+FC_IND_CPC_E!K20+FC_IND_NMM_E!K20+FC_IND_PPP_E!K20+FC_IND_FBT_E!K20+FC_IND_TE_E!K20+FC_IND_MAC_E!K20+FC_IND_TL_E!K20+FC_IND_WP_E!K20+FC_IND_MQ_E!K20+FC_IND_CON_E!K20+FC_IND_NSP_E!K20</f>
        <v>0</v>
      </c>
      <c r="L20" s="10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10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10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10">
        <f>FC_IND_IS_E!O20+FC_IND_NFM_E!O20+FC_IND_CPC_E!O20+FC_IND_NMM_E!O20+FC_IND_PPP_E!O20+FC_IND_FBT_E!O20+FC_IND_TE_E!O20+FC_IND_MAC_E!O20+FC_IND_TL_E!O20+FC_IND_WP_E!O20+FC_IND_MQ_E!O20+FC_IND_CON_E!O20+FC_IND_NSP_E!O20</f>
        <v>0</v>
      </c>
      <c r="P20" s="10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10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10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10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10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10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10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10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10">
        <f>FC_IND_IS_E!X20+FC_IND_NFM_E!X20+FC_IND_CPC_E!X20+FC_IND_NMM_E!X20+FC_IND_PPP_E!X20+FC_IND_FBT_E!X20+FC_IND_TE_E!X20+FC_IND_MAC_E!X20+FC_IND_TL_E!X20+FC_IND_WP_E!X20+FC_IND_MQ_E!X20+FC_IND_CON_E!X20+FC_IND_NSP_E!X20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10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10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10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10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10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10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10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10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10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10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10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10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10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10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10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10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10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10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10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10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10">
        <f>FC_IND_IS_E!X21+FC_IND_NFM_E!X21+FC_IND_CPC_E!X21+FC_IND_NMM_E!X21+FC_IND_PPP_E!X21+FC_IND_FBT_E!X21+FC_IND_TE_E!X21+FC_IND_MAC_E!X21+FC_IND_TL_E!X21+FC_IND_WP_E!X21+FC_IND_MQ_E!X21+FC_IND_CON_E!X21+FC_IND_NSP_E!X21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10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10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10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10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10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10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10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10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10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10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10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10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10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10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10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10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10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10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10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10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10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10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10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10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10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10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10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10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10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10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10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10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10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10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10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10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10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10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10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10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10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10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3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3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3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3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3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3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3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3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3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3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3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3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3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3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3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3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3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3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3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3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3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2415.9674978503872</v>
      </c>
      <c r="D26" s="37">
        <f t="shared" si="14"/>
        <v>2406.4706792777301</v>
      </c>
      <c r="E26" s="37">
        <f t="shared" si="14"/>
        <v>2350.0502149613071</v>
      </c>
      <c r="F26" s="37">
        <f t="shared" si="14"/>
        <v>1897.2473774720547</v>
      </c>
      <c r="G26" s="37">
        <f t="shared" si="14"/>
        <v>1736.6172828890799</v>
      </c>
      <c r="H26" s="37">
        <f t="shared" si="14"/>
        <v>1658.4437661220982</v>
      </c>
      <c r="I26" s="37">
        <f t="shared" si="14"/>
        <v>1535.97222699914</v>
      </c>
      <c r="J26" s="37">
        <f t="shared" si="14"/>
        <v>1329.6788478073945</v>
      </c>
      <c r="K26" s="37">
        <f t="shared" si="14"/>
        <v>1179.5165090283747</v>
      </c>
      <c r="L26" s="37">
        <f t="shared" si="14"/>
        <v>1115.2430782459157</v>
      </c>
      <c r="M26" s="37">
        <f t="shared" si="14"/>
        <v>1025.9627687016336</v>
      </c>
      <c r="N26" s="37">
        <f t="shared" si="14"/>
        <v>882.15339638864998</v>
      </c>
      <c r="O26" s="37">
        <f t="shared" si="14"/>
        <v>713.02674118658638</v>
      </c>
      <c r="P26" s="37">
        <f t="shared" si="14"/>
        <v>655.9424763542562</v>
      </c>
      <c r="Q26" s="37">
        <f t="shared" si="14"/>
        <v>697.66895958727423</v>
      </c>
      <c r="R26" s="37">
        <f t="shared" si="14"/>
        <v>725.04067067927758</v>
      </c>
      <c r="S26" s="37">
        <f t="shared" si="14"/>
        <v>605.18787618228703</v>
      </c>
      <c r="T26" s="37">
        <f t="shared" si="14"/>
        <v>620.9021496130697</v>
      </c>
      <c r="U26" s="37">
        <f t="shared" si="14"/>
        <v>581.43293207222678</v>
      </c>
      <c r="V26" s="37">
        <f t="shared" si="14"/>
        <v>547.12966466036107</v>
      </c>
      <c r="W26" s="37">
        <f t="shared" si="14"/>
        <v>554.34075666380045</v>
      </c>
      <c r="X26" s="37">
        <f t="shared" ref="X26" si="15">SUM(X27,X33)</f>
        <v>512.0311263972485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10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10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10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10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10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10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10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10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10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10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10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10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10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10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10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10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10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10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10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10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10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10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10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10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10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10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10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10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10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10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10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10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10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10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10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10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10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10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10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10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10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10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10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10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10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10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10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10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10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10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10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10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10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10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10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10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10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10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10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10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10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10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10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10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10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10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10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10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10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10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10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10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10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10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10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10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10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10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10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10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10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10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10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10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10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10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10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10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10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10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10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10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10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10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10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10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10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10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10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10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10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10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10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10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10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2415.9674978503872</v>
      </c>
      <c r="D33" s="29">
        <f t="shared" si="18"/>
        <v>2406.4706792777301</v>
      </c>
      <c r="E33" s="29">
        <f t="shared" si="18"/>
        <v>2350.0502149613071</v>
      </c>
      <c r="F33" s="29">
        <f t="shared" si="18"/>
        <v>1897.2473774720547</v>
      </c>
      <c r="G33" s="29">
        <f t="shared" si="18"/>
        <v>1736.6172828890799</v>
      </c>
      <c r="H33" s="29">
        <f t="shared" si="18"/>
        <v>1658.4437661220982</v>
      </c>
      <c r="I33" s="29">
        <f t="shared" si="18"/>
        <v>1535.97222699914</v>
      </c>
      <c r="J33" s="29">
        <f t="shared" si="18"/>
        <v>1329.6788478073945</v>
      </c>
      <c r="K33" s="29">
        <f t="shared" si="18"/>
        <v>1179.5165090283747</v>
      </c>
      <c r="L33" s="29">
        <f t="shared" si="18"/>
        <v>1115.2430782459157</v>
      </c>
      <c r="M33" s="29">
        <f t="shared" si="18"/>
        <v>1025.9627687016336</v>
      </c>
      <c r="N33" s="29">
        <f t="shared" si="18"/>
        <v>882.15339638864998</v>
      </c>
      <c r="O33" s="29">
        <f t="shared" si="18"/>
        <v>713.02674118658638</v>
      </c>
      <c r="P33" s="29">
        <f t="shared" si="18"/>
        <v>655.9424763542562</v>
      </c>
      <c r="Q33" s="29">
        <f t="shared" si="18"/>
        <v>697.66895958727423</v>
      </c>
      <c r="R33" s="29">
        <f t="shared" si="18"/>
        <v>725.04067067927758</v>
      </c>
      <c r="S33" s="29">
        <f t="shared" si="18"/>
        <v>605.18787618228703</v>
      </c>
      <c r="T33" s="29">
        <f t="shared" si="18"/>
        <v>620.9021496130697</v>
      </c>
      <c r="U33" s="29">
        <f t="shared" si="18"/>
        <v>581.43293207222678</v>
      </c>
      <c r="V33" s="29">
        <f t="shared" si="18"/>
        <v>547.12966466036107</v>
      </c>
      <c r="W33" s="29">
        <f t="shared" si="18"/>
        <v>554.34075666380045</v>
      </c>
      <c r="X33" s="29">
        <f t="shared" ref="X33" si="19">SUM(X34:X50)</f>
        <v>512.0311263972485</v>
      </c>
    </row>
    <row r="34" spans="1:24" ht="11.25" customHeight="1" x14ac:dyDescent="0.2">
      <c r="A34" s="41" t="s">
        <v>55</v>
      </c>
      <c r="B34" s="9" t="s">
        <v>56</v>
      </c>
      <c r="C34" s="10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10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10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10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10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10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10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10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10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10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10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10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10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10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10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10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10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10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10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10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10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10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10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10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10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10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10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10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10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10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10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10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10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10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10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10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10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10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10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10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10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10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10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FC_IND_IS_E!C36+FC_IND_NFM_E!C36+FC_IND_CPC_E!C36+FC_IND_NMM_E!C36+FC_IND_PPP_E!C36+FC_IND_FBT_E!C36+FC_IND_TE_E!C36+FC_IND_MAC_E!C36+FC_IND_TL_E!C36+FC_IND_WP_E!C36+FC_IND_MQ_E!C36+FC_IND_CON_E!C36+FC_IND_NSP_E!C36</f>
        <v>354.73869303525379</v>
      </c>
      <c r="D36" s="10">
        <f>FC_IND_IS_E!D36+FC_IND_NFM_E!D36+FC_IND_CPC_E!D36+FC_IND_NMM_E!D36+FC_IND_PPP_E!D36+FC_IND_FBT_E!D36+FC_IND_TE_E!D36+FC_IND_MAC_E!D36+FC_IND_TL_E!D36+FC_IND_WP_E!D36+FC_IND_MQ_E!D36+FC_IND_CON_E!D36+FC_IND_NSP_E!D36</f>
        <v>354.73869303525368</v>
      </c>
      <c r="E36" s="10">
        <f>FC_IND_IS_E!E36+FC_IND_NFM_E!E36+FC_IND_CPC_E!E36+FC_IND_NMM_E!E36+FC_IND_PPP_E!E36+FC_IND_FBT_E!E36+FC_IND_TE_E!E36+FC_IND_MAC_E!E36+FC_IND_TL_E!E36+FC_IND_WP_E!E36+FC_IND_MQ_E!E36+FC_IND_CON_E!E36+FC_IND_NSP_E!E36</f>
        <v>307.28959587274295</v>
      </c>
      <c r="F36" s="10">
        <f>FC_IND_IS_E!F36+FC_IND_NFM_E!F36+FC_IND_CPC_E!F36+FC_IND_NMM_E!F36+FC_IND_PPP_E!F36+FC_IND_FBT_E!F36+FC_IND_TE_E!F36+FC_IND_MAC_E!F36+FC_IND_TL_E!F36+FC_IND_WP_E!F36+FC_IND_MQ_E!F36+FC_IND_CON_E!F36+FC_IND_NSP_E!F36</f>
        <v>150.25563198624246</v>
      </c>
      <c r="G36" s="10">
        <f>FC_IND_IS_E!G36+FC_IND_NFM_E!G36+FC_IND_CPC_E!G36+FC_IND_NMM_E!G36+FC_IND_PPP_E!G36+FC_IND_FBT_E!G36+FC_IND_TE_E!G36+FC_IND_MAC_E!G36+FC_IND_TL_E!G36+FC_IND_WP_E!G36+FC_IND_MQ_E!G36+FC_IND_CON_E!G36+FC_IND_NSP_E!G36</f>
        <v>112.99802235597592</v>
      </c>
      <c r="H36" s="10">
        <f>FC_IND_IS_E!H36+FC_IND_NFM_E!H36+FC_IND_CPC_E!H36+FC_IND_NMM_E!H36+FC_IND_PPP_E!H36+FC_IND_FBT_E!H36+FC_IND_TE_E!H36+FC_IND_MAC_E!H36+FC_IND_TL_E!H36+FC_IND_WP_E!H36+FC_IND_MQ_E!H36+FC_IND_CON_E!H36+FC_IND_NSP_E!H36</f>
        <v>119.77790197764402</v>
      </c>
      <c r="I36" s="10">
        <f>FC_IND_IS_E!I36+FC_IND_NFM_E!I36+FC_IND_CPC_E!I36+FC_IND_NMM_E!I36+FC_IND_PPP_E!I36+FC_IND_FBT_E!I36+FC_IND_TE_E!I36+FC_IND_MAC_E!I36+FC_IND_TL_E!I36+FC_IND_WP_E!I36+FC_IND_MQ_E!I36+FC_IND_CON_E!I36+FC_IND_NSP_E!I36</f>
        <v>108.47824591573516</v>
      </c>
      <c r="J36" s="10">
        <f>FC_IND_IS_E!J36+FC_IND_NFM_E!J36+FC_IND_CPC_E!J36+FC_IND_NMM_E!J36+FC_IND_PPP_E!J36+FC_IND_FBT_E!J36+FC_IND_TE_E!J36+FC_IND_MAC_E!J36+FC_IND_TL_E!J36+FC_IND_WP_E!J36+FC_IND_MQ_E!J36+FC_IND_CON_E!J36+FC_IND_NSP_E!J36</f>
        <v>105.47429062768701</v>
      </c>
      <c r="K36" s="10">
        <f>FC_IND_IS_E!K36+FC_IND_NFM_E!K36+FC_IND_CPC_E!K36+FC_IND_NMM_E!K36+FC_IND_PPP_E!K36+FC_IND_FBT_E!K36+FC_IND_TE_E!K36+FC_IND_MAC_E!K36+FC_IND_TL_E!K36+FC_IND_WP_E!K36+FC_IND_MQ_E!K36+FC_IND_CON_E!K36+FC_IND_NSP_E!K36</f>
        <v>105.4743766122098</v>
      </c>
      <c r="L36" s="10">
        <f>FC_IND_IS_E!L36+FC_IND_NFM_E!L36+FC_IND_CPC_E!L36+FC_IND_NMM_E!L36+FC_IND_PPP_E!L36+FC_IND_FBT_E!L36+FC_IND_TE_E!L36+FC_IND_MAC_E!L36+FC_IND_TL_E!L36+FC_IND_WP_E!L36+FC_IND_MQ_E!L36+FC_IND_CON_E!L36+FC_IND_NSP_E!L36</f>
        <v>86.796646603611336</v>
      </c>
      <c r="M36" s="10">
        <f>FC_IND_IS_E!M36+FC_IND_NFM_E!M36+FC_IND_CPC_E!M36+FC_IND_NMM_E!M36+FC_IND_PPP_E!M36+FC_IND_FBT_E!M36+FC_IND_TE_E!M36+FC_IND_MAC_E!M36+FC_IND_TL_E!M36+FC_IND_WP_E!M36+FC_IND_MQ_E!M36+FC_IND_CON_E!M36+FC_IND_NSP_E!M36</f>
        <v>81.303439380911428</v>
      </c>
      <c r="N36" s="10">
        <f>FC_IND_IS_E!N36+FC_IND_NFM_E!N36+FC_IND_CPC_E!N36+FC_IND_NMM_E!N36+FC_IND_PPP_E!N36+FC_IND_FBT_E!N36+FC_IND_TE_E!N36+FC_IND_MAC_E!N36+FC_IND_TL_E!N36+FC_IND_WP_E!N36+FC_IND_MQ_E!N36+FC_IND_CON_E!N36+FC_IND_NSP_E!N36</f>
        <v>87.895528804815129</v>
      </c>
      <c r="O36" s="10">
        <f>FC_IND_IS_E!O36+FC_IND_NFM_E!O36+FC_IND_CPC_E!O36+FC_IND_NMM_E!O36+FC_IND_PPP_E!O36+FC_IND_FBT_E!O36+FC_IND_TE_E!O36+FC_IND_MAC_E!O36+FC_IND_TL_E!O36+FC_IND_WP_E!O36+FC_IND_MQ_E!O36+FC_IND_CON_E!O36+FC_IND_NSP_E!O36</f>
        <v>75.809888220120371</v>
      </c>
      <c r="P36" s="10">
        <f>FC_IND_IS_E!P36+FC_IND_NFM_E!P36+FC_IND_CPC_E!P36+FC_IND_NMM_E!P36+FC_IND_PPP_E!P36+FC_IND_FBT_E!P36+FC_IND_TE_E!P36+FC_IND_MAC_E!P36+FC_IND_TL_E!P36+FC_IND_WP_E!P36+FC_IND_MQ_E!P36+FC_IND_CON_E!P36+FC_IND_NSP_E!P36</f>
        <v>67.020292347377463</v>
      </c>
      <c r="Q36" s="10">
        <f>FC_IND_IS_E!Q36+FC_IND_NFM_E!Q36+FC_IND_CPC_E!Q36+FC_IND_NMM_E!Q36+FC_IND_PPP_E!Q36+FC_IND_FBT_E!Q36+FC_IND_TE_E!Q36+FC_IND_MAC_E!Q36+FC_IND_TL_E!Q36+FC_IND_WP_E!Q36+FC_IND_MQ_E!Q36+FC_IND_CON_E!Q36+FC_IND_NSP_E!Q36</f>
        <v>65.921668099742035</v>
      </c>
      <c r="R36" s="10">
        <f>FC_IND_IS_E!R36+FC_IND_NFM_E!R36+FC_IND_CPC_E!R36+FC_IND_NMM_E!R36+FC_IND_PPP_E!R36+FC_IND_FBT_E!R36+FC_IND_TE_E!R36+FC_IND_MAC_E!R36+FC_IND_TL_E!R36+FC_IND_WP_E!R36+FC_IND_MQ_E!R36+FC_IND_CON_E!R36+FC_IND_NSP_E!R36</f>
        <v>65.92166809974205</v>
      </c>
      <c r="S36" s="10">
        <f>FC_IND_IS_E!S36+FC_IND_NFM_E!S36+FC_IND_CPC_E!S36+FC_IND_NMM_E!S36+FC_IND_PPP_E!S36+FC_IND_FBT_E!S36+FC_IND_TE_E!S36+FC_IND_MAC_E!S36+FC_IND_TL_E!S36+FC_IND_WP_E!S36+FC_IND_MQ_E!S36+FC_IND_CON_E!S36+FC_IND_NSP_E!S36</f>
        <v>64.823043852106593</v>
      </c>
      <c r="T36" s="10">
        <f>FC_IND_IS_E!T36+FC_IND_NFM_E!T36+FC_IND_CPC_E!T36+FC_IND_NMM_E!T36+FC_IND_PPP_E!T36+FC_IND_FBT_E!T36+FC_IND_TE_E!T36+FC_IND_MAC_E!T36+FC_IND_TL_E!T36+FC_IND_WP_E!T36+FC_IND_MQ_E!T36+FC_IND_CON_E!T36+FC_IND_NSP_E!T36</f>
        <v>62.279277730008594</v>
      </c>
      <c r="U36" s="10">
        <f>FC_IND_IS_E!U36+FC_IND_NFM_E!U36+FC_IND_CPC_E!U36+FC_IND_NMM_E!U36+FC_IND_PPP_E!U36+FC_IND_FBT_E!U36+FC_IND_TE_E!U36+FC_IND_MAC_E!U36+FC_IND_TL_E!U36+FC_IND_WP_E!U36+FC_IND_MQ_E!U36+FC_IND_CON_E!U36+FC_IND_NSP_E!U36</f>
        <v>62.360705073086841</v>
      </c>
      <c r="V36" s="10">
        <f>FC_IND_IS_E!V36+FC_IND_NFM_E!V36+FC_IND_CPC_E!V36+FC_IND_NMM_E!V36+FC_IND_PPP_E!V36+FC_IND_FBT_E!V36+FC_IND_TE_E!V36+FC_IND_MAC_E!V36+FC_IND_TL_E!V36+FC_IND_WP_E!V36+FC_IND_MQ_E!V36+FC_IND_CON_E!V36+FC_IND_NSP_E!V36</f>
        <v>58.823903697334472</v>
      </c>
      <c r="W36" s="10">
        <f>FC_IND_IS_E!W36+FC_IND_NFM_E!W36+FC_IND_CPC_E!W36+FC_IND_NMM_E!W36+FC_IND_PPP_E!W36+FC_IND_FBT_E!W36+FC_IND_TE_E!W36+FC_IND_MAC_E!W36+FC_IND_TL_E!W36+FC_IND_WP_E!W36+FC_IND_MQ_E!W36+FC_IND_CON_E!W36+FC_IND_NSP_E!W36</f>
        <v>53.219432502149623</v>
      </c>
      <c r="X36" s="10">
        <f>FC_IND_IS_E!X36+FC_IND_NFM_E!X36+FC_IND_CPC_E!X36+FC_IND_NMM_E!X36+FC_IND_PPP_E!X36+FC_IND_FBT_E!X36+FC_IND_TE_E!X36+FC_IND_MAC_E!X36+FC_IND_TL_E!X36+FC_IND_WP_E!X36+FC_IND_MQ_E!X36+FC_IND_CON_E!X36+FC_IND_NSP_E!X36</f>
        <v>55.642046431642306</v>
      </c>
    </row>
    <row r="37" spans="1:24" ht="11.25" customHeight="1" x14ac:dyDescent="0.2">
      <c r="A37" s="41" t="s">
        <v>61</v>
      </c>
      <c r="B37" s="9" t="s">
        <v>62</v>
      </c>
      <c r="C37" s="10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10">
        <f>FC_IND_IS_E!D37+FC_IND_NFM_E!D37+FC_IND_CPC_E!D37+FC_IND_NMM_E!D37+FC_IND_PPP_E!D37+FC_IND_FBT_E!D37+FC_IND_TE_E!D37+FC_IND_MAC_E!D37+FC_IND_TL_E!D37+FC_IND_WP_E!D37+FC_IND_MQ_E!D37+FC_IND_CON_E!D37+FC_IND_NSP_E!D37</f>
        <v>0</v>
      </c>
      <c r="E37" s="10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10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10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10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10">
        <f>FC_IND_IS_E!I37+FC_IND_NFM_E!I37+FC_IND_CPC_E!I37+FC_IND_NMM_E!I37+FC_IND_PPP_E!I37+FC_IND_FBT_E!I37+FC_IND_TE_E!I37+FC_IND_MAC_E!I37+FC_IND_TL_E!I37+FC_IND_WP_E!I37+FC_IND_MQ_E!I37+FC_IND_CON_E!I37+FC_IND_NSP_E!I37</f>
        <v>0</v>
      </c>
      <c r="J37" s="10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10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10">
        <f>FC_IND_IS_E!L37+FC_IND_NFM_E!L37+FC_IND_CPC_E!L37+FC_IND_NMM_E!L37+FC_IND_PPP_E!L37+FC_IND_FBT_E!L37+FC_IND_TE_E!L37+FC_IND_MAC_E!L37+FC_IND_TL_E!L37+FC_IND_WP_E!L37+FC_IND_MQ_E!L37+FC_IND_CON_E!L37+FC_IND_NSP_E!L37</f>
        <v>5.2545141874462589</v>
      </c>
      <c r="M37" s="10">
        <f>FC_IND_IS_E!M37+FC_IND_NFM_E!M37+FC_IND_CPC_E!M37+FC_IND_NMM_E!M37+FC_IND_PPP_E!M37+FC_IND_FBT_E!M37+FC_IND_TE_E!M37+FC_IND_MAC_E!M37+FC_IND_TL_E!M37+FC_IND_WP_E!M37+FC_IND_MQ_E!M37+FC_IND_CON_E!M37+FC_IND_NSP_E!M37</f>
        <v>6.3055030094582971</v>
      </c>
      <c r="N37" s="10">
        <f>FC_IND_IS_E!N37+FC_IND_NFM_E!N37+FC_IND_CPC_E!N37+FC_IND_NMM_E!N37+FC_IND_PPP_E!N37+FC_IND_FBT_E!N37+FC_IND_TE_E!N37+FC_IND_MAC_E!N37+FC_IND_TL_E!N37+FC_IND_WP_E!N37+FC_IND_MQ_E!N37+FC_IND_CON_E!N37+FC_IND_NSP_E!N37</f>
        <v>3.152708512467755</v>
      </c>
      <c r="O37" s="10">
        <f>FC_IND_IS_E!O37+FC_IND_NFM_E!O37+FC_IND_CPC_E!O37+FC_IND_NMM_E!O37+FC_IND_PPP_E!O37+FC_IND_FBT_E!O37+FC_IND_TE_E!O37+FC_IND_MAC_E!O37+FC_IND_TL_E!O37+FC_IND_WP_E!O37+FC_IND_MQ_E!O37+FC_IND_CON_E!O37+FC_IND_NSP_E!O37</f>
        <v>0</v>
      </c>
      <c r="P37" s="10">
        <f>FC_IND_IS_E!P37+FC_IND_NFM_E!P37+FC_IND_CPC_E!P37+FC_IND_NMM_E!P37+FC_IND_PPP_E!P37+FC_IND_FBT_E!P37+FC_IND_TE_E!P37+FC_IND_MAC_E!P37+FC_IND_TL_E!P37+FC_IND_WP_E!P37+FC_IND_MQ_E!P37+FC_IND_CON_E!P37+FC_IND_NSP_E!P37</f>
        <v>0</v>
      </c>
      <c r="Q37" s="10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10">
        <f>FC_IND_IS_E!R37+FC_IND_NFM_E!R37+FC_IND_CPC_E!R37+FC_IND_NMM_E!R37+FC_IND_PPP_E!R37+FC_IND_FBT_E!R37+FC_IND_TE_E!R37+FC_IND_MAC_E!R37+FC_IND_TL_E!R37+FC_IND_WP_E!R37+FC_IND_MQ_E!R37+FC_IND_CON_E!R37+FC_IND_NSP_E!R37</f>
        <v>0</v>
      </c>
      <c r="S37" s="10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10">
        <f>FC_IND_IS_E!T37+FC_IND_NFM_E!T37+FC_IND_CPC_E!T37+FC_IND_NMM_E!T37+FC_IND_PPP_E!T37+FC_IND_FBT_E!T37+FC_IND_TE_E!T37+FC_IND_MAC_E!T37+FC_IND_TL_E!T37+FC_IND_WP_E!T37+FC_IND_MQ_E!T37+FC_IND_CON_E!T37+FC_IND_NSP_E!T37</f>
        <v>1.0490111779879621E-2</v>
      </c>
      <c r="U37" s="10">
        <f>FC_IND_IS_E!U37+FC_IND_NFM_E!U37+FC_IND_CPC_E!U37+FC_IND_NMM_E!U37+FC_IND_PPP_E!U37+FC_IND_FBT_E!U37+FC_IND_TE_E!U37+FC_IND_MAC_E!U37+FC_IND_TL_E!U37+FC_IND_WP_E!U37+FC_IND_MQ_E!U37+FC_IND_CON_E!U37+FC_IND_NSP_E!U37</f>
        <v>1.4029234737747205</v>
      </c>
      <c r="V37" s="10">
        <f>FC_IND_IS_E!V37+FC_IND_NFM_E!V37+FC_IND_CPC_E!V37+FC_IND_NMM_E!V37+FC_IND_PPP_E!V37+FC_IND_FBT_E!V37+FC_IND_TE_E!V37+FC_IND_MAC_E!V37+FC_IND_TL_E!V37+FC_IND_WP_E!V37+FC_IND_MQ_E!V37+FC_IND_CON_E!V37+FC_IND_NSP_E!V37</f>
        <v>1.1024075666380051</v>
      </c>
      <c r="W37" s="10">
        <f>FC_IND_IS_E!W37+FC_IND_NFM_E!W37+FC_IND_CPC_E!W37+FC_IND_NMM_E!W37+FC_IND_PPP_E!W37+FC_IND_FBT_E!W37+FC_IND_TE_E!W37+FC_IND_MAC_E!W37+FC_IND_TL_E!W37+FC_IND_WP_E!W37+FC_IND_MQ_E!W37+FC_IND_CON_E!W37+FC_IND_NSP_E!W37</f>
        <v>0.91427343078245904</v>
      </c>
      <c r="X37" s="10">
        <f>FC_IND_IS_E!X37+FC_IND_NFM_E!X37+FC_IND_CPC_E!X37+FC_IND_NMM_E!X37+FC_IND_PPP_E!X37+FC_IND_FBT_E!X37+FC_IND_TE_E!X37+FC_IND_MAC_E!X37+FC_IND_TL_E!X37+FC_IND_WP_E!X37+FC_IND_MQ_E!X37+FC_IND_CON_E!X37+FC_IND_NSP_E!X37</f>
        <v>1.3851246775580399</v>
      </c>
    </row>
    <row r="38" spans="1:24" ht="11.25" customHeight="1" x14ac:dyDescent="0.2">
      <c r="A38" s="41" t="s">
        <v>63</v>
      </c>
      <c r="B38" s="9" t="s">
        <v>64</v>
      </c>
      <c r="C38" s="10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10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10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10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10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10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10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10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10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10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10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10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10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10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10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10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10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10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10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10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10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10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10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10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10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10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10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10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10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10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10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10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10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10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10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10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10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10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10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10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10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10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10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10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10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10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10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10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10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10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10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10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10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10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10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10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10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10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10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10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10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10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10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10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10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10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10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10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10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10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10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10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10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10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10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10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10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10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10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10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10">
        <f>FC_IND_IS_E!T41+FC_IND_NFM_E!T41+FC_IND_CPC_E!T41+FC_IND_NMM_E!T41+FC_IND_PPP_E!T41+FC_IND_FBT_E!T41+FC_IND_TE_E!T41+FC_IND_MAC_E!T41+FC_IND_TL_E!T41+FC_IND_WP_E!T41+FC_IND_MQ_E!T41+FC_IND_CON_E!T41+FC_IND_NSP_E!T41</f>
        <v>1.349957007738607E-2</v>
      </c>
      <c r="U41" s="10">
        <f>FC_IND_IS_E!U41+FC_IND_NFM_E!U41+FC_IND_CPC_E!U41+FC_IND_NMM_E!U41+FC_IND_PPP_E!U41+FC_IND_FBT_E!U41+FC_IND_TE_E!U41+FC_IND_MAC_E!U41+FC_IND_TL_E!U41+FC_IND_WP_E!U41+FC_IND_MQ_E!U41+FC_IND_CON_E!U41+FC_IND_NSP_E!U41</f>
        <v>2.8202923473774712E-2</v>
      </c>
      <c r="V41" s="10">
        <f>FC_IND_IS_E!V41+FC_IND_NFM_E!V41+FC_IND_CPC_E!V41+FC_IND_NMM_E!V41+FC_IND_PPP_E!V41+FC_IND_FBT_E!V41+FC_IND_TE_E!V41+FC_IND_MAC_E!V41+FC_IND_TL_E!V41+FC_IND_WP_E!V41+FC_IND_MQ_E!V41+FC_IND_CON_E!V41+FC_IND_NSP_E!V41</f>
        <v>2.7085124677558026E-2</v>
      </c>
      <c r="W41" s="10">
        <f>FC_IND_IS_E!W41+FC_IND_NFM_E!W41+FC_IND_CPC_E!W41+FC_IND_NMM_E!W41+FC_IND_PPP_E!W41+FC_IND_FBT_E!W41+FC_IND_TE_E!W41+FC_IND_MAC_E!W41+FC_IND_TL_E!W41+FC_IND_WP_E!W41+FC_IND_MQ_E!W41+FC_IND_CON_E!W41+FC_IND_NSP_E!W41</f>
        <v>2.5021496130696468E-2</v>
      </c>
      <c r="X41" s="10">
        <f>FC_IND_IS_E!X41+FC_IND_NFM_E!X41+FC_IND_CPC_E!X41+FC_IND_NMM_E!X41+FC_IND_PPP_E!X41+FC_IND_FBT_E!X41+FC_IND_TE_E!X41+FC_IND_MAC_E!X41+FC_IND_TL_E!X41+FC_IND_WP_E!X41+FC_IND_MQ_E!X41+FC_IND_CON_E!X41+FC_IND_NSP_E!X41</f>
        <v>2.1840068787618221E-2</v>
      </c>
    </row>
    <row r="42" spans="1:24" ht="11.25" customHeight="1" x14ac:dyDescent="0.2">
      <c r="A42" s="41" t="s">
        <v>71</v>
      </c>
      <c r="B42" s="9" t="s">
        <v>72</v>
      </c>
      <c r="C42" s="10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10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10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10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10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10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10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10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10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10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10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10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10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10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10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10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10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10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10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10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10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10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FC_IND_IS_E!C43+FC_IND_NFM_E!C43+FC_IND_CPC_E!C43+FC_IND_NMM_E!C43+FC_IND_PPP_E!C43+FC_IND_FBT_E!C43+FC_IND_TE_E!C43+FC_IND_MAC_E!C43+FC_IND_TL_E!C43+FC_IND_WP_E!C43+FC_IND_MQ_E!C43+FC_IND_CON_E!C43+FC_IND_NSP_E!C43</f>
        <v>446.05012897678409</v>
      </c>
      <c r="D43" s="10">
        <f>FC_IND_IS_E!D43+FC_IND_NFM_E!D43+FC_IND_CPC_E!D43+FC_IND_NMM_E!D43+FC_IND_PPP_E!D43+FC_IND_FBT_E!D43+FC_IND_TE_E!D43+FC_IND_MAC_E!D43+FC_IND_TL_E!D43+FC_IND_WP_E!D43+FC_IND_MQ_E!D43+FC_IND_CON_E!D43+FC_IND_NSP_E!D43</f>
        <v>485.37704213241625</v>
      </c>
      <c r="E43" s="10">
        <f>FC_IND_IS_E!E43+FC_IND_NFM_E!E43+FC_IND_CPC_E!E43+FC_IND_NMM_E!E43+FC_IND_PPP_E!E43+FC_IND_FBT_E!E43+FC_IND_TE_E!E43+FC_IND_MAC_E!E43+FC_IND_TL_E!E43+FC_IND_WP_E!E43+FC_IND_MQ_E!E43+FC_IND_CON_E!E43+FC_IND_NSP_E!E43</f>
        <v>490.55159071367149</v>
      </c>
      <c r="F43" s="10">
        <f>FC_IND_IS_E!F43+FC_IND_NFM_E!F43+FC_IND_CPC_E!F43+FC_IND_NMM_E!F43+FC_IND_PPP_E!F43+FC_IND_FBT_E!F43+FC_IND_TE_E!F43+FC_IND_MAC_E!F43+FC_IND_TL_E!F43+FC_IND_WP_E!F43+FC_IND_MQ_E!F43+FC_IND_CON_E!F43+FC_IND_NSP_E!F43</f>
        <v>379.81539122957872</v>
      </c>
      <c r="G43" s="10">
        <f>FC_IND_IS_E!G43+FC_IND_NFM_E!G43+FC_IND_CPC_E!G43+FC_IND_NMM_E!G43+FC_IND_PPP_E!G43+FC_IND_FBT_E!G43+FC_IND_TE_E!G43+FC_IND_MAC_E!G43+FC_IND_TL_E!G43+FC_IND_WP_E!G43+FC_IND_MQ_E!G43+FC_IND_CON_E!G43+FC_IND_NSP_E!G43</f>
        <v>416.03757523645749</v>
      </c>
      <c r="H43" s="10">
        <f>FC_IND_IS_E!H43+FC_IND_NFM_E!H43+FC_IND_CPC_E!H43+FC_IND_NMM_E!H43+FC_IND_PPP_E!H43+FC_IND_FBT_E!H43+FC_IND_TE_E!H43+FC_IND_MAC_E!H43+FC_IND_TL_E!H43+FC_IND_WP_E!H43+FC_IND_MQ_E!H43+FC_IND_CON_E!H43+FC_IND_NSP_E!H43</f>
        <v>382.92020636285469</v>
      </c>
      <c r="I43" s="10">
        <f>FC_IND_IS_E!I43+FC_IND_NFM_E!I43+FC_IND_CPC_E!I43+FC_IND_NMM_E!I43+FC_IND_PPP_E!I43+FC_IND_FBT_E!I43+FC_IND_TE_E!I43+FC_IND_MAC_E!I43+FC_IND_TL_E!I43+FC_IND_WP_E!I43+FC_IND_MQ_E!I43+FC_IND_CON_E!I43+FC_IND_NSP_E!I43</f>
        <v>324.54393809114356</v>
      </c>
      <c r="J43" s="10">
        <f>FC_IND_IS_E!J43+FC_IND_NFM_E!J43+FC_IND_CPC_E!J43+FC_IND_NMM_E!J43+FC_IND_PPP_E!J43+FC_IND_FBT_E!J43+FC_IND_TE_E!J43+FC_IND_MAC_E!J43+FC_IND_TL_E!J43+FC_IND_WP_E!J43+FC_IND_MQ_E!J43+FC_IND_CON_E!J43+FC_IND_NSP_E!J43</f>
        <v>317.35451418744617</v>
      </c>
      <c r="K43" s="10">
        <f>FC_IND_IS_E!K43+FC_IND_NFM_E!K43+FC_IND_CPC_E!K43+FC_IND_NMM_E!K43+FC_IND_PPP_E!K43+FC_IND_FBT_E!K43+FC_IND_TE_E!K43+FC_IND_MAC_E!K43+FC_IND_TL_E!K43+FC_IND_WP_E!K43+FC_IND_MQ_E!K43+FC_IND_CON_E!K43+FC_IND_NSP_E!K43</f>
        <v>262.92149613069654</v>
      </c>
      <c r="L43" s="10">
        <f>FC_IND_IS_E!L43+FC_IND_NFM_E!L43+FC_IND_CPC_E!L43+FC_IND_NMM_E!L43+FC_IND_PPP_E!L43+FC_IND_FBT_E!L43+FC_IND_TE_E!L43+FC_IND_MAC_E!L43+FC_IND_TL_E!L43+FC_IND_WP_E!L43+FC_IND_MQ_E!L43+FC_IND_CON_E!L43+FC_IND_NSP_E!L43</f>
        <v>259.84049871023217</v>
      </c>
      <c r="M43" s="10">
        <f>FC_IND_IS_E!M43+FC_IND_NFM_E!M43+FC_IND_CPC_E!M43+FC_IND_NMM_E!M43+FC_IND_PPP_E!M43+FC_IND_FBT_E!M43+FC_IND_TE_E!M43+FC_IND_MAC_E!M43+FC_IND_TL_E!M43+FC_IND_WP_E!M43+FC_IND_MQ_E!M43+FC_IND_CON_E!M43+FC_IND_NSP_E!M43</f>
        <v>268.05666380051593</v>
      </c>
      <c r="N43" s="10">
        <f>FC_IND_IS_E!N43+FC_IND_NFM_E!N43+FC_IND_CPC_E!N43+FC_IND_NMM_E!N43+FC_IND_PPP_E!N43+FC_IND_FBT_E!N43+FC_IND_TE_E!N43+FC_IND_MAC_E!N43+FC_IND_TL_E!N43+FC_IND_WP_E!N43+FC_IND_MQ_E!N43+FC_IND_CON_E!N43+FC_IND_NSP_E!N43</f>
        <v>236.21848667239897</v>
      </c>
      <c r="O43" s="10">
        <f>FC_IND_IS_E!O43+FC_IND_NFM_E!O43+FC_IND_CPC_E!O43+FC_IND_NMM_E!O43+FC_IND_PPP_E!O43+FC_IND_FBT_E!O43+FC_IND_TE_E!O43+FC_IND_MAC_E!O43+FC_IND_TL_E!O43+FC_IND_WP_E!O43+FC_IND_MQ_E!O43+FC_IND_CON_E!O43+FC_IND_NSP_E!O43</f>
        <v>177.67738607050728</v>
      </c>
      <c r="P43" s="10">
        <f>FC_IND_IS_E!P43+FC_IND_NFM_E!P43+FC_IND_CPC_E!P43+FC_IND_NMM_E!P43+FC_IND_PPP_E!P43+FC_IND_FBT_E!P43+FC_IND_TE_E!P43+FC_IND_MAC_E!P43+FC_IND_TL_E!P43+FC_IND_WP_E!P43+FC_IND_MQ_E!P43+FC_IND_CON_E!P43+FC_IND_NSP_E!P43</f>
        <v>150.97437661220982</v>
      </c>
      <c r="Q43" s="10">
        <f>FC_IND_IS_E!Q43+FC_IND_NFM_E!Q43+FC_IND_CPC_E!Q43+FC_IND_NMM_E!Q43+FC_IND_PPP_E!Q43+FC_IND_FBT_E!Q43+FC_IND_TE_E!Q43+FC_IND_MAC_E!Q43+FC_IND_TL_E!Q43+FC_IND_WP_E!Q43+FC_IND_MQ_E!Q43+FC_IND_CON_E!Q43+FC_IND_NSP_E!Q43</f>
        <v>162.27179707652621</v>
      </c>
      <c r="R43" s="10">
        <f>FC_IND_IS_E!R43+FC_IND_NFM_E!R43+FC_IND_CPC_E!R43+FC_IND_NMM_E!R43+FC_IND_PPP_E!R43+FC_IND_FBT_E!R43+FC_IND_TE_E!R43+FC_IND_MAC_E!R43+FC_IND_TL_E!R43+FC_IND_WP_E!R43+FC_IND_MQ_E!R43+FC_IND_CON_E!R43+FC_IND_NSP_E!R43</f>
        <v>193.08297506448838</v>
      </c>
      <c r="S43" s="10">
        <f>FC_IND_IS_E!S43+FC_IND_NFM_E!S43+FC_IND_CPC_E!S43+FC_IND_NMM_E!S43+FC_IND_PPP_E!S43+FC_IND_FBT_E!S43+FC_IND_TE_E!S43+FC_IND_MAC_E!S43+FC_IND_TL_E!S43+FC_IND_WP_E!S43+FC_IND_MQ_E!S43+FC_IND_CON_E!S43+FC_IND_NSP_E!S43</f>
        <v>156.10963026655202</v>
      </c>
      <c r="T43" s="10">
        <f>FC_IND_IS_E!T43+FC_IND_NFM_E!T43+FC_IND_CPC_E!T43+FC_IND_NMM_E!T43+FC_IND_PPP_E!T43+FC_IND_FBT_E!T43+FC_IND_TE_E!T43+FC_IND_MAC_E!T43+FC_IND_TL_E!T43+FC_IND_WP_E!T43+FC_IND_MQ_E!T43+FC_IND_CON_E!T43+FC_IND_NSP_E!T43</f>
        <v>153.11797076526224</v>
      </c>
      <c r="U43" s="10">
        <f>FC_IND_IS_E!U43+FC_IND_NFM_E!U43+FC_IND_CPC_E!U43+FC_IND_NMM_E!U43+FC_IND_PPP_E!U43+FC_IND_FBT_E!U43+FC_IND_TE_E!U43+FC_IND_MAC_E!U43+FC_IND_TL_E!U43+FC_IND_WP_E!U43+FC_IND_MQ_E!U43+FC_IND_CON_E!U43+FC_IND_NSP_E!U43</f>
        <v>148.70472914875322</v>
      </c>
      <c r="V43" s="10">
        <f>FC_IND_IS_E!V43+FC_IND_NFM_E!V43+FC_IND_CPC_E!V43+FC_IND_NMM_E!V43+FC_IND_PPP_E!V43+FC_IND_FBT_E!V43+FC_IND_TE_E!V43+FC_IND_MAC_E!V43+FC_IND_TL_E!V43+FC_IND_WP_E!V43+FC_IND_MQ_E!V43+FC_IND_CON_E!V43+FC_IND_NSP_E!V43</f>
        <v>145.70593293207222</v>
      </c>
      <c r="W43" s="10">
        <f>FC_IND_IS_E!W43+FC_IND_NFM_E!W43+FC_IND_CPC_E!W43+FC_IND_NMM_E!W43+FC_IND_PPP_E!W43+FC_IND_FBT_E!W43+FC_IND_TE_E!W43+FC_IND_MAC_E!W43+FC_IND_TL_E!W43+FC_IND_WP_E!W43+FC_IND_MQ_E!W43+FC_IND_CON_E!W43+FC_IND_NSP_E!W43</f>
        <v>142.66784178847806</v>
      </c>
      <c r="X43" s="10">
        <f>FC_IND_IS_E!X43+FC_IND_NFM_E!X43+FC_IND_CPC_E!X43+FC_IND_NMM_E!X43+FC_IND_PPP_E!X43+FC_IND_FBT_E!X43+FC_IND_TE_E!X43+FC_IND_MAC_E!X43+FC_IND_TL_E!X43+FC_IND_WP_E!X43+FC_IND_MQ_E!X43+FC_IND_CON_E!X43+FC_IND_NSP_E!X43</f>
        <v>150.37876182287187</v>
      </c>
    </row>
    <row r="44" spans="1:24" ht="11.25" customHeight="1" x14ac:dyDescent="0.2">
      <c r="A44" s="41" t="s">
        <v>75</v>
      </c>
      <c r="B44" s="9" t="s">
        <v>76</v>
      </c>
      <c r="C44" s="10">
        <f>FC_IND_IS_E!C44+FC_IND_NFM_E!C44+FC_IND_CPC_E!C44+FC_IND_NMM_E!C44+FC_IND_PPP_E!C44+FC_IND_FBT_E!C44+FC_IND_TE_E!C44+FC_IND_MAC_E!C44+FC_IND_TL_E!C44+FC_IND_WP_E!C44+FC_IND_MQ_E!C44+FC_IND_CON_E!C44+FC_IND_NSP_E!C44</f>
        <v>1221.6108340498711</v>
      </c>
      <c r="D44" s="10">
        <f>FC_IND_IS_E!D44+FC_IND_NFM_E!D44+FC_IND_CPC_E!D44+FC_IND_NMM_E!D44+FC_IND_PPP_E!D44+FC_IND_FBT_E!D44+FC_IND_TE_E!D44+FC_IND_MAC_E!D44+FC_IND_TL_E!D44+FC_IND_WP_E!D44+FC_IND_MQ_E!D44+FC_IND_CON_E!D44+FC_IND_NSP_E!D44</f>
        <v>1062.3960447119518</v>
      </c>
      <c r="E44" s="10">
        <f>FC_IND_IS_E!E44+FC_IND_NFM_E!E44+FC_IND_CPC_E!E44+FC_IND_NMM_E!E44+FC_IND_PPP_E!E44+FC_IND_FBT_E!E44+FC_IND_TE_E!E44+FC_IND_MAC_E!E44+FC_IND_TL_E!E44+FC_IND_WP_E!E44+FC_IND_MQ_E!E44+FC_IND_CON_E!E44+FC_IND_NSP_E!E44</f>
        <v>926.34006878761829</v>
      </c>
      <c r="F44" s="10">
        <f>FC_IND_IS_E!F44+FC_IND_NFM_E!F44+FC_IND_CPC_E!F44+FC_IND_NMM_E!F44+FC_IND_PPP_E!F44+FC_IND_FBT_E!F44+FC_IND_TE_E!F44+FC_IND_MAC_E!F44+FC_IND_TL_E!F44+FC_IND_WP_E!F44+FC_IND_MQ_E!F44+FC_IND_CON_E!F44+FC_IND_NSP_E!F44</f>
        <v>786.42373172828866</v>
      </c>
      <c r="G44" s="10">
        <f>FC_IND_IS_E!G44+FC_IND_NFM_E!G44+FC_IND_CPC_E!G44+FC_IND_NMM_E!G44+FC_IND_PPP_E!G44+FC_IND_FBT_E!G44+FC_IND_TE_E!G44+FC_IND_MAC_E!G44+FC_IND_TL_E!G44+FC_IND_WP_E!G44+FC_IND_MQ_E!G44+FC_IND_CON_E!G44+FC_IND_NSP_E!G44</f>
        <v>521.23766122098027</v>
      </c>
      <c r="H44" s="10">
        <f>FC_IND_IS_E!H44+FC_IND_NFM_E!H44+FC_IND_CPC_E!H44+FC_IND_NMM_E!H44+FC_IND_PPP_E!H44+FC_IND_FBT_E!H44+FC_IND_TE_E!H44+FC_IND_MAC_E!H44+FC_IND_TL_E!H44+FC_IND_WP_E!H44+FC_IND_MQ_E!H44+FC_IND_CON_E!H44+FC_IND_NSP_E!H44</f>
        <v>363.81031814273433</v>
      </c>
      <c r="I44" s="10">
        <f>FC_IND_IS_E!I44+FC_IND_NFM_E!I44+FC_IND_CPC_E!I44+FC_IND_NMM_E!I44+FC_IND_PPP_E!I44+FC_IND_FBT_E!I44+FC_IND_TE_E!I44+FC_IND_MAC_E!I44+FC_IND_TL_E!I44+FC_IND_WP_E!I44+FC_IND_MQ_E!I44+FC_IND_CON_E!I44+FC_IND_NSP_E!I44</f>
        <v>338.85236457437662</v>
      </c>
      <c r="J44" s="10">
        <f>FC_IND_IS_E!J44+FC_IND_NFM_E!J44+FC_IND_CPC_E!J44+FC_IND_NMM_E!J44+FC_IND_PPP_E!J44+FC_IND_FBT_E!J44+FC_IND_TE_E!J44+FC_IND_MAC_E!J44+FC_IND_TL_E!J44+FC_IND_WP_E!J44+FC_IND_MQ_E!J44+FC_IND_CON_E!J44+FC_IND_NSP_E!J44</f>
        <v>414.63645743766114</v>
      </c>
      <c r="K44" s="10">
        <f>FC_IND_IS_E!K44+FC_IND_NFM_E!K44+FC_IND_CPC_E!K44+FC_IND_NMM_E!K44+FC_IND_PPP_E!K44+FC_IND_FBT_E!K44+FC_IND_TE_E!K44+FC_IND_MAC_E!K44+FC_IND_TL_E!K44+FC_IND_WP_E!K44+FC_IND_MQ_E!K44+FC_IND_CON_E!K44+FC_IND_NSP_E!K44</f>
        <v>276.10584694754942</v>
      </c>
      <c r="L44" s="10">
        <f>FC_IND_IS_E!L44+FC_IND_NFM_E!L44+FC_IND_CPC_E!L44+FC_IND_NMM_E!L44+FC_IND_PPP_E!L44+FC_IND_FBT_E!L44+FC_IND_TE_E!L44+FC_IND_MAC_E!L44+FC_IND_TL_E!L44+FC_IND_WP_E!L44+FC_IND_MQ_E!L44+FC_IND_CON_E!L44+FC_IND_NSP_E!L44</f>
        <v>300.94574376612206</v>
      </c>
      <c r="M44" s="10">
        <f>FC_IND_IS_E!M44+FC_IND_NFM_E!M44+FC_IND_CPC_E!M44+FC_IND_NMM_E!M44+FC_IND_PPP_E!M44+FC_IND_FBT_E!M44+FC_IND_TE_E!M44+FC_IND_MAC_E!M44+FC_IND_TL_E!M44+FC_IND_WP_E!M44+FC_IND_MQ_E!M44+FC_IND_CON_E!M44+FC_IND_NSP_E!M44</f>
        <v>229.29208942390369</v>
      </c>
      <c r="N44" s="10">
        <f>FC_IND_IS_E!N44+FC_IND_NFM_E!N44+FC_IND_CPC_E!N44+FC_IND_NMM_E!N44+FC_IND_PPP_E!N44+FC_IND_FBT_E!N44+FC_IND_TE_E!N44+FC_IND_MAC_E!N44+FC_IND_TL_E!N44+FC_IND_WP_E!N44+FC_IND_MQ_E!N44+FC_IND_CON_E!N44+FC_IND_NSP_E!N44</f>
        <v>179.61203783318999</v>
      </c>
      <c r="O44" s="10">
        <f>FC_IND_IS_E!O44+FC_IND_NFM_E!O44+FC_IND_CPC_E!O44+FC_IND_NMM_E!O44+FC_IND_PPP_E!O44+FC_IND_FBT_E!O44+FC_IND_TE_E!O44+FC_IND_MAC_E!O44+FC_IND_TL_E!O44+FC_IND_WP_E!O44+FC_IND_MQ_E!O44+FC_IND_CON_E!O44+FC_IND_NSP_E!O44</f>
        <v>146.17368873602751</v>
      </c>
      <c r="P44" s="10">
        <f>FC_IND_IS_E!P44+FC_IND_NFM_E!P44+FC_IND_CPC_E!P44+FC_IND_NMM_E!P44+FC_IND_PPP_E!P44+FC_IND_FBT_E!P44+FC_IND_TE_E!P44+FC_IND_MAC_E!P44+FC_IND_TL_E!P44+FC_IND_WP_E!P44+FC_IND_MQ_E!P44+FC_IND_CON_E!P44+FC_IND_NSP_E!P44</f>
        <v>103.18142734307823</v>
      </c>
      <c r="Q44" s="10">
        <f>FC_IND_IS_E!Q44+FC_IND_NFM_E!Q44+FC_IND_CPC_E!Q44+FC_IND_NMM_E!Q44+FC_IND_PPP_E!Q44+FC_IND_FBT_E!Q44+FC_IND_TE_E!Q44+FC_IND_MAC_E!Q44+FC_IND_TL_E!Q44+FC_IND_WP_E!Q44+FC_IND_MQ_E!Q44+FC_IND_CON_E!Q44+FC_IND_NSP_E!Q44</f>
        <v>85.029148753224405</v>
      </c>
      <c r="R44" s="10">
        <f>FC_IND_IS_E!R44+FC_IND_NFM_E!R44+FC_IND_CPC_E!R44+FC_IND_NMM_E!R44+FC_IND_PPP_E!R44+FC_IND_FBT_E!R44+FC_IND_TE_E!R44+FC_IND_MAC_E!R44+FC_IND_TL_E!R44+FC_IND_WP_E!R44+FC_IND_MQ_E!R44+FC_IND_CON_E!R44+FC_IND_NSP_E!R44</f>
        <v>117.5121238177128</v>
      </c>
      <c r="S44" s="10">
        <f>FC_IND_IS_E!S44+FC_IND_NFM_E!S44+FC_IND_CPC_E!S44+FC_IND_NMM_E!S44+FC_IND_PPP_E!S44+FC_IND_FBT_E!S44+FC_IND_TE_E!S44+FC_IND_MAC_E!S44+FC_IND_TL_E!S44+FC_IND_WP_E!S44+FC_IND_MQ_E!S44+FC_IND_CON_E!S44+FC_IND_NSP_E!S44</f>
        <v>128.976698194325</v>
      </c>
      <c r="T44" s="10">
        <f>FC_IND_IS_E!T44+FC_IND_NFM_E!T44+FC_IND_CPC_E!T44+FC_IND_NMM_E!T44+FC_IND_PPP_E!T44+FC_IND_FBT_E!T44+FC_IND_TE_E!T44+FC_IND_MAC_E!T44+FC_IND_TL_E!T44+FC_IND_WP_E!T44+FC_IND_MQ_E!T44+FC_IND_CON_E!T44+FC_IND_NSP_E!T44</f>
        <v>108.34058469475494</v>
      </c>
      <c r="U44" s="10">
        <f>FC_IND_IS_E!U44+FC_IND_NFM_E!U44+FC_IND_CPC_E!U44+FC_IND_NMM_E!U44+FC_IND_PPP_E!U44+FC_IND_FBT_E!U44+FC_IND_TE_E!U44+FC_IND_MAC_E!U44+FC_IND_TL_E!U44+FC_IND_WP_E!U44+FC_IND_MQ_E!U44+FC_IND_CON_E!U44+FC_IND_NSP_E!U44</f>
        <v>106.02089423903695</v>
      </c>
      <c r="V44" s="10">
        <f>FC_IND_IS_E!V44+FC_IND_NFM_E!V44+FC_IND_CPC_E!V44+FC_IND_NMM_E!V44+FC_IND_PPP_E!V44+FC_IND_FBT_E!V44+FC_IND_TE_E!V44+FC_IND_MAC_E!V44+FC_IND_TL_E!V44+FC_IND_WP_E!V44+FC_IND_MQ_E!V44+FC_IND_CON_E!V44+FC_IND_NSP_E!V44</f>
        <v>82.970249355116067</v>
      </c>
      <c r="W44" s="10">
        <f>FC_IND_IS_E!W44+FC_IND_NFM_E!W44+FC_IND_CPC_E!W44+FC_IND_NMM_E!W44+FC_IND_PPP_E!W44+FC_IND_FBT_E!W44+FC_IND_TE_E!W44+FC_IND_MAC_E!W44+FC_IND_TL_E!W44+FC_IND_WP_E!W44+FC_IND_MQ_E!W44+FC_IND_CON_E!W44+FC_IND_NSP_E!W44</f>
        <v>84.840068787618208</v>
      </c>
      <c r="X44" s="10">
        <f>FC_IND_IS_E!X44+FC_IND_NFM_E!X44+FC_IND_CPC_E!X44+FC_IND_NMM_E!X44+FC_IND_PPP_E!X44+FC_IND_FBT_E!X44+FC_IND_TE_E!X44+FC_IND_MAC_E!X44+FC_IND_TL_E!X44+FC_IND_WP_E!X44+FC_IND_MQ_E!X44+FC_IND_CON_E!X44+FC_IND_NSP_E!X44</f>
        <v>72.408426483233015</v>
      </c>
    </row>
    <row r="45" spans="1:24" ht="11.25" customHeight="1" x14ac:dyDescent="0.2">
      <c r="A45" s="41" t="s">
        <v>77</v>
      </c>
      <c r="B45" s="9" t="s">
        <v>78</v>
      </c>
      <c r="C45" s="10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10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10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10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10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10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10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10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10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10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10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10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10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10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10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10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10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10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10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10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10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10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10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10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10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10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10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10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10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10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10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10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10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10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10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10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10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10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10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10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10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10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10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10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10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10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10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10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10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10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10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10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10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10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10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10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10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10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10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10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10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10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10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10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FC_IND_IS_E!C48+FC_IND_NFM_E!C48+FC_IND_CPC_E!C48+FC_IND_NMM_E!C48+FC_IND_PPP_E!C48+FC_IND_FBT_E!C48+FC_IND_TE_E!C48+FC_IND_MAC_E!C48+FC_IND_TL_E!C48+FC_IND_WP_E!C48+FC_IND_MQ_E!C48+FC_IND_CON_E!C48+FC_IND_NSP_E!C48</f>
        <v>393.56784178847812</v>
      </c>
      <c r="D48" s="10">
        <f>FC_IND_IS_E!D48+FC_IND_NFM_E!D48+FC_IND_CPC_E!D48+FC_IND_NMM_E!D48+FC_IND_PPP_E!D48+FC_IND_FBT_E!D48+FC_IND_TE_E!D48+FC_IND_MAC_E!D48+FC_IND_TL_E!D48+FC_IND_WP_E!D48+FC_IND_MQ_E!D48+FC_IND_CON_E!D48+FC_IND_NSP_E!D48</f>
        <v>503.95889939810831</v>
      </c>
      <c r="E48" s="10">
        <f>FC_IND_IS_E!E48+FC_IND_NFM_E!E48+FC_IND_CPC_E!E48+FC_IND_NMM_E!E48+FC_IND_PPP_E!E48+FC_IND_FBT_E!E48+FC_IND_TE_E!E48+FC_IND_MAC_E!E48+FC_IND_TL_E!E48+FC_IND_WP_E!E48+FC_IND_MQ_E!E48+FC_IND_CON_E!E48+FC_IND_NSP_E!E48</f>
        <v>625.86895958727428</v>
      </c>
      <c r="F48" s="10">
        <f>FC_IND_IS_E!F48+FC_IND_NFM_E!F48+FC_IND_CPC_E!F48+FC_IND_NMM_E!F48+FC_IND_PPP_E!F48+FC_IND_FBT_E!F48+FC_IND_TE_E!F48+FC_IND_MAC_E!F48+FC_IND_TL_E!F48+FC_IND_WP_E!F48+FC_IND_MQ_E!F48+FC_IND_CON_E!F48+FC_IND_NSP_E!F48</f>
        <v>580.75262252794482</v>
      </c>
      <c r="G48" s="10">
        <f>FC_IND_IS_E!G48+FC_IND_NFM_E!G48+FC_IND_CPC_E!G48+FC_IND_NMM_E!G48+FC_IND_PPP_E!G48+FC_IND_FBT_E!G48+FC_IND_TE_E!G48+FC_IND_MAC_E!G48+FC_IND_TL_E!G48+FC_IND_WP_E!G48+FC_IND_MQ_E!G48+FC_IND_CON_E!G48+FC_IND_NSP_E!G48</f>
        <v>686.34402407566643</v>
      </c>
      <c r="H48" s="10">
        <f>FC_IND_IS_E!H48+FC_IND_NFM_E!H48+FC_IND_CPC_E!H48+FC_IND_NMM_E!H48+FC_IND_PPP_E!H48+FC_IND_FBT_E!H48+FC_IND_TE_E!H48+FC_IND_MAC_E!H48+FC_IND_TL_E!H48+FC_IND_WP_E!H48+FC_IND_MQ_E!H48+FC_IND_CON_E!H48+FC_IND_NSP_E!H48</f>
        <v>791.935339638865</v>
      </c>
      <c r="I48" s="10">
        <f>FC_IND_IS_E!I48+FC_IND_NFM_E!I48+FC_IND_CPC_E!I48+FC_IND_NMM_E!I48+FC_IND_PPP_E!I48+FC_IND_FBT_E!I48+FC_IND_TE_E!I48+FC_IND_MAC_E!I48+FC_IND_TL_E!I48+FC_IND_WP_E!I48+FC_IND_MQ_E!I48+FC_IND_CON_E!I48+FC_IND_NSP_E!I48</f>
        <v>764.09767841788471</v>
      </c>
      <c r="J48" s="10">
        <f>FC_IND_IS_E!J48+FC_IND_NFM_E!J48+FC_IND_CPC_E!J48+FC_IND_NMM_E!J48+FC_IND_PPP_E!J48+FC_IND_FBT_E!J48+FC_IND_TE_E!J48+FC_IND_MAC_E!J48+FC_IND_TL_E!J48+FC_IND_WP_E!J48+FC_IND_MQ_E!J48+FC_IND_CON_E!J48+FC_IND_NSP_E!J48</f>
        <v>492.21358555460017</v>
      </c>
      <c r="K48" s="10">
        <f>FC_IND_IS_E!K48+FC_IND_NFM_E!K48+FC_IND_CPC_E!K48+FC_IND_NMM_E!K48+FC_IND_PPP_E!K48+FC_IND_FBT_E!K48+FC_IND_TE_E!K48+FC_IND_MAC_E!K48+FC_IND_TL_E!K48+FC_IND_WP_E!K48+FC_IND_MQ_E!K48+FC_IND_CON_E!K48+FC_IND_NSP_E!K48</f>
        <v>535.01478933791896</v>
      </c>
      <c r="L48" s="10">
        <f>FC_IND_IS_E!L48+FC_IND_NFM_E!L48+FC_IND_CPC_E!L48+FC_IND_NMM_E!L48+FC_IND_PPP_E!L48+FC_IND_FBT_E!L48+FC_IND_TE_E!L48+FC_IND_MAC_E!L48+FC_IND_TL_E!L48+FC_IND_WP_E!L48+FC_IND_MQ_E!L48+FC_IND_CON_E!L48+FC_IND_NSP_E!L48</f>
        <v>462.40567497850378</v>
      </c>
      <c r="M48" s="10">
        <f>FC_IND_IS_E!M48+FC_IND_NFM_E!M48+FC_IND_CPC_E!M48+FC_IND_NMM_E!M48+FC_IND_PPP_E!M48+FC_IND_FBT_E!M48+FC_IND_TE_E!M48+FC_IND_MAC_E!M48+FC_IND_TL_E!M48+FC_IND_WP_E!M48+FC_IND_MQ_E!M48+FC_IND_CON_E!M48+FC_IND_NSP_E!M48</f>
        <v>441.00507308684428</v>
      </c>
      <c r="N48" s="10">
        <f>FC_IND_IS_E!N48+FC_IND_NFM_E!N48+FC_IND_CPC_E!N48+FC_IND_NMM_E!N48+FC_IND_PPP_E!N48+FC_IND_FBT_E!N48+FC_IND_TE_E!N48+FC_IND_MAC_E!N48+FC_IND_TL_E!N48+FC_IND_WP_E!N48+FC_IND_MQ_E!N48+FC_IND_CON_E!N48+FC_IND_NSP_E!N48</f>
        <v>375.27463456577811</v>
      </c>
      <c r="O48" s="10">
        <f>FC_IND_IS_E!O48+FC_IND_NFM_E!O48+FC_IND_CPC_E!O48+FC_IND_NMM_E!O48+FC_IND_PPP_E!O48+FC_IND_FBT_E!O48+FC_IND_TE_E!O48+FC_IND_MAC_E!O48+FC_IND_TL_E!O48+FC_IND_WP_E!O48+FC_IND_MQ_E!O48+FC_IND_CON_E!O48+FC_IND_NSP_E!O48</f>
        <v>313.36577815993121</v>
      </c>
      <c r="P48" s="10">
        <f>FC_IND_IS_E!P48+FC_IND_NFM_E!P48+FC_IND_CPC_E!P48+FC_IND_NMM_E!P48+FC_IND_PPP_E!P48+FC_IND_FBT_E!P48+FC_IND_TE_E!P48+FC_IND_MAC_E!P48+FC_IND_TL_E!P48+FC_IND_WP_E!P48+FC_IND_MQ_E!P48+FC_IND_CON_E!P48+FC_IND_NSP_E!P48</f>
        <v>334.76638005159072</v>
      </c>
      <c r="Q48" s="10">
        <f>FC_IND_IS_E!Q48+FC_IND_NFM_E!Q48+FC_IND_CPC_E!Q48+FC_IND_NMM_E!Q48+FC_IND_PPP_E!Q48+FC_IND_FBT_E!Q48+FC_IND_TE_E!Q48+FC_IND_MAC_E!Q48+FC_IND_TL_E!Q48+FC_IND_WP_E!Q48+FC_IND_MQ_E!Q48+FC_IND_CON_E!Q48+FC_IND_NSP_E!Q48</f>
        <v>384.44634565778154</v>
      </c>
      <c r="R48" s="10">
        <f>FC_IND_IS_E!R48+FC_IND_NFM_E!R48+FC_IND_CPC_E!R48+FC_IND_NMM_E!R48+FC_IND_PPP_E!R48+FC_IND_FBT_E!R48+FC_IND_TE_E!R48+FC_IND_MAC_E!R48+FC_IND_TL_E!R48+FC_IND_WP_E!R48+FC_IND_MQ_E!R48+FC_IND_CON_E!R48+FC_IND_NSP_E!R48</f>
        <v>348.52390369733433</v>
      </c>
      <c r="S48" s="10">
        <f>FC_IND_IS_E!S48+FC_IND_NFM_E!S48+FC_IND_CPC_E!S48+FC_IND_NMM_E!S48+FC_IND_PPP_E!S48+FC_IND_FBT_E!S48+FC_IND_TE_E!S48+FC_IND_MAC_E!S48+FC_IND_TL_E!S48+FC_IND_WP_E!S48+FC_IND_MQ_E!S48+FC_IND_CON_E!S48+FC_IND_NSP_E!S48</f>
        <v>255.27850386930351</v>
      </c>
      <c r="T48" s="10">
        <f>FC_IND_IS_E!T48+FC_IND_NFM_E!T48+FC_IND_CPC_E!T48+FC_IND_NMM_E!T48+FC_IND_PPP_E!T48+FC_IND_FBT_E!T48+FC_IND_TE_E!T48+FC_IND_MAC_E!T48+FC_IND_TL_E!T48+FC_IND_WP_E!T48+FC_IND_MQ_E!T48+FC_IND_CON_E!T48+FC_IND_NSP_E!T48</f>
        <v>297.14032674118658</v>
      </c>
      <c r="U48" s="10">
        <f>FC_IND_IS_E!U48+FC_IND_NFM_E!U48+FC_IND_CPC_E!U48+FC_IND_NMM_E!U48+FC_IND_PPP_E!U48+FC_IND_FBT_E!U48+FC_IND_TE_E!U48+FC_IND_MAC_E!U48+FC_IND_TL_E!U48+FC_IND_WP_E!U48+FC_IND_MQ_E!U48+FC_IND_CON_E!U48+FC_IND_NSP_E!U48</f>
        <v>262.91547721410137</v>
      </c>
      <c r="V48" s="10">
        <f>FC_IND_IS_E!V48+FC_IND_NFM_E!V48+FC_IND_CPC_E!V48+FC_IND_NMM_E!V48+FC_IND_PPP_E!V48+FC_IND_FBT_E!V48+FC_IND_TE_E!V48+FC_IND_MAC_E!V48+FC_IND_TL_E!V48+FC_IND_WP_E!V48+FC_IND_MQ_E!V48+FC_IND_CON_E!V48+FC_IND_NSP_E!V48</f>
        <v>258.5000859845228</v>
      </c>
      <c r="W48" s="10">
        <f>FC_IND_IS_E!W48+FC_IND_NFM_E!W48+FC_IND_CPC_E!W48+FC_IND_NMM_E!W48+FC_IND_PPP_E!W48+FC_IND_FBT_E!W48+FC_IND_TE_E!W48+FC_IND_MAC_E!W48+FC_IND_TL_E!W48+FC_IND_WP_E!W48+FC_IND_MQ_E!W48+FC_IND_CON_E!W48+FC_IND_NSP_E!W48</f>
        <v>272.67411865864142</v>
      </c>
      <c r="X48" s="10">
        <f>FC_IND_IS_E!X48+FC_IND_NFM_E!X48+FC_IND_CPC_E!X48+FC_IND_NMM_E!X48+FC_IND_PPP_E!X48+FC_IND_FBT_E!X48+FC_IND_TE_E!X48+FC_IND_MAC_E!X48+FC_IND_TL_E!X48+FC_IND_WP_E!X48+FC_IND_MQ_E!X48+FC_IND_CON_E!X48+FC_IND_NSP_E!X48</f>
        <v>232.1949269131556</v>
      </c>
    </row>
    <row r="49" spans="1:24" ht="11.25" customHeight="1" x14ac:dyDescent="0.2">
      <c r="A49" s="41" t="s">
        <v>85</v>
      </c>
      <c r="B49" s="9" t="s">
        <v>86</v>
      </c>
      <c r="C49" s="10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10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10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10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10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10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10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10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10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10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10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10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10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10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10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10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10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10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10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10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10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10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10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10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10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10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10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10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10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10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10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10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10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10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10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10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10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10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10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10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10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10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10">
        <f>FC_IND_IS_E!X50+FC_IND_NFM_E!X50+FC_IND_CPC_E!X50+FC_IND_NMM_E!X50+FC_IND_PPP_E!X50+FC_IND_FBT_E!X50+FC_IND_TE_E!X50+FC_IND_MAC_E!X50+FC_IND_TL_E!X50+FC_IND_WP_E!X50+FC_IND_MQ_E!X50+FC_IND_CON_E!X50+FC_IND_NSP_E!X50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FC_IND_IS_E!C51+FC_IND_NFM_E!C51+FC_IND_CPC_E!C51+FC_IND_NMM_E!C51+FC_IND_PPP_E!C51+FC_IND_FBT_E!C51+FC_IND_TE_E!C51+FC_IND_MAC_E!C51+FC_IND_TL_E!C51+FC_IND_WP_E!C51+FC_IND_MQ_E!C51+FC_IND_CON_E!C51+FC_IND_NSP_E!C51</f>
        <v>658.81341358555449</v>
      </c>
      <c r="D51" s="37">
        <f>FC_IND_IS_E!D51+FC_IND_NFM_E!D51+FC_IND_CPC_E!D51+FC_IND_NMM_E!D51+FC_IND_PPP_E!D51+FC_IND_FBT_E!D51+FC_IND_TE_E!D51+FC_IND_MAC_E!D51+FC_IND_TL_E!D51+FC_IND_WP_E!D51+FC_IND_MQ_E!D51+FC_IND_CON_E!D51+FC_IND_NSP_E!D51</f>
        <v>830.88993981083388</v>
      </c>
      <c r="E51" s="37">
        <f>FC_IND_IS_E!E51+FC_IND_NFM_E!E51+FC_IND_CPC_E!E51+FC_IND_NMM_E!E51+FC_IND_PPP_E!E51+FC_IND_FBT_E!E51+FC_IND_TE_E!E51+FC_IND_MAC_E!E51+FC_IND_TL_E!E51+FC_IND_WP_E!E51+FC_IND_MQ_E!E51+FC_IND_CON_E!E51+FC_IND_NSP_E!E51</f>
        <v>916.85296646603626</v>
      </c>
      <c r="F51" s="37">
        <f>FC_IND_IS_E!F51+FC_IND_NFM_E!F51+FC_IND_CPC_E!F51+FC_IND_NMM_E!F51+FC_IND_PPP_E!F51+FC_IND_FBT_E!F51+FC_IND_TE_E!F51+FC_IND_MAC_E!F51+FC_IND_TL_E!F51+FC_IND_WP_E!F51+FC_IND_MQ_E!F51+FC_IND_CON_E!F51+FC_IND_NSP_E!F51</f>
        <v>918.14273430782453</v>
      </c>
      <c r="G51" s="37">
        <f>FC_IND_IS_E!G51+FC_IND_NFM_E!G51+FC_IND_CPC_E!G51+FC_IND_NMM_E!G51+FC_IND_PPP_E!G51+FC_IND_FBT_E!G51+FC_IND_TE_E!G51+FC_IND_MAC_E!G51+FC_IND_TL_E!G51+FC_IND_WP_E!G51+FC_IND_MQ_E!G51+FC_IND_CON_E!G51+FC_IND_NSP_E!G51</f>
        <v>946.45313843508143</v>
      </c>
      <c r="H51" s="37">
        <f>FC_IND_IS_E!H51+FC_IND_NFM_E!H51+FC_IND_CPC_E!H51+FC_IND_NMM_E!H51+FC_IND_PPP_E!H51+FC_IND_FBT_E!H51+FC_IND_TE_E!H51+FC_IND_MAC_E!H51+FC_IND_TL_E!H51+FC_IND_WP_E!H51+FC_IND_MQ_E!H51+FC_IND_CON_E!H51+FC_IND_NSP_E!H51</f>
        <v>956.1049011177987</v>
      </c>
      <c r="I51" s="37">
        <f>FC_IND_IS_E!I51+FC_IND_NFM_E!I51+FC_IND_CPC_E!I51+FC_IND_NMM_E!I51+FC_IND_PPP_E!I51+FC_IND_FBT_E!I51+FC_IND_TE_E!I51+FC_IND_MAC_E!I51+FC_IND_TL_E!I51+FC_IND_WP_E!I51+FC_IND_MQ_E!I51+FC_IND_CON_E!I51+FC_IND_NSP_E!I51</f>
        <v>966.70249355116073</v>
      </c>
      <c r="J51" s="37">
        <f>FC_IND_IS_E!J51+FC_IND_NFM_E!J51+FC_IND_CPC_E!J51+FC_IND_NMM_E!J51+FC_IND_PPP_E!J51+FC_IND_FBT_E!J51+FC_IND_TE_E!J51+FC_IND_MAC_E!J51+FC_IND_TL_E!J51+FC_IND_WP_E!J51+FC_IND_MQ_E!J51+FC_IND_CON_E!J51+FC_IND_NSP_E!J51</f>
        <v>1034.5657781599314</v>
      </c>
      <c r="K51" s="37">
        <f>FC_IND_IS_E!K51+FC_IND_NFM_E!K51+FC_IND_CPC_E!K51+FC_IND_NMM_E!K51+FC_IND_PPP_E!K51+FC_IND_FBT_E!K51+FC_IND_TE_E!K51+FC_IND_MAC_E!K51+FC_IND_TL_E!K51+FC_IND_WP_E!K51+FC_IND_MQ_E!K51+FC_IND_CON_E!K51+FC_IND_NSP_E!K51</f>
        <v>1017.0894239036974</v>
      </c>
      <c r="L51" s="37">
        <f>FC_IND_IS_E!L51+FC_IND_NFM_E!L51+FC_IND_CPC_E!L51+FC_IND_NMM_E!L51+FC_IND_PPP_E!L51+FC_IND_FBT_E!L51+FC_IND_TE_E!L51+FC_IND_MAC_E!L51+FC_IND_TL_E!L51+FC_IND_WP_E!L51+FC_IND_MQ_E!L51+FC_IND_CON_E!L51+FC_IND_NSP_E!L51</f>
        <v>954.94411006018902</v>
      </c>
      <c r="M51" s="37">
        <f>FC_IND_IS_E!M51+FC_IND_NFM_E!M51+FC_IND_CPC_E!M51+FC_IND_NMM_E!M51+FC_IND_PPP_E!M51+FC_IND_FBT_E!M51+FC_IND_TE_E!M51+FC_IND_MAC_E!M51+FC_IND_TL_E!M51+FC_IND_WP_E!M51+FC_IND_MQ_E!M51+FC_IND_CON_E!M51+FC_IND_NSP_E!M51</f>
        <v>1052.62252794497</v>
      </c>
      <c r="N51" s="37">
        <f>FC_IND_IS_E!N51+FC_IND_NFM_E!N51+FC_IND_CPC_E!N51+FC_IND_NMM_E!N51+FC_IND_PPP_E!N51+FC_IND_FBT_E!N51+FC_IND_TE_E!N51+FC_IND_MAC_E!N51+FC_IND_TL_E!N51+FC_IND_WP_E!N51+FC_IND_MQ_E!N51+FC_IND_CON_E!N51+FC_IND_NSP_E!N51</f>
        <v>1150.3654342218401</v>
      </c>
      <c r="O51" s="37">
        <f>FC_IND_IS_E!O51+FC_IND_NFM_E!O51+FC_IND_CPC_E!O51+FC_IND_NMM_E!O51+FC_IND_PPP_E!O51+FC_IND_FBT_E!O51+FC_IND_TE_E!O51+FC_IND_MAC_E!O51+FC_IND_TL_E!O51+FC_IND_WP_E!O51+FC_IND_MQ_E!O51+FC_IND_CON_E!O51+FC_IND_NSP_E!O51</f>
        <v>1121.6036113499567</v>
      </c>
      <c r="P51" s="37">
        <f>FC_IND_IS_E!P51+FC_IND_NFM_E!P51+FC_IND_CPC_E!P51+FC_IND_NMM_E!P51+FC_IND_PPP_E!P51+FC_IND_FBT_E!P51+FC_IND_TE_E!P51+FC_IND_MAC_E!P51+FC_IND_TL_E!P51+FC_IND_WP_E!P51+FC_IND_MQ_E!P51+FC_IND_CON_E!P51+FC_IND_NSP_E!P51</f>
        <v>1083.4909716251075</v>
      </c>
      <c r="Q51" s="37">
        <f>FC_IND_IS_E!Q51+FC_IND_NFM_E!Q51+FC_IND_CPC_E!Q51+FC_IND_NMM_E!Q51+FC_IND_PPP_E!Q51+FC_IND_FBT_E!Q51+FC_IND_TE_E!Q51+FC_IND_MAC_E!Q51+FC_IND_TL_E!Q51+FC_IND_WP_E!Q51+FC_IND_MQ_E!Q51+FC_IND_CON_E!Q51+FC_IND_NSP_E!Q51</f>
        <v>1056.7927773000858</v>
      </c>
      <c r="R51" s="37">
        <f>FC_IND_IS_E!R51+FC_IND_NFM_E!R51+FC_IND_CPC_E!R51+FC_IND_NMM_E!R51+FC_IND_PPP_E!R51+FC_IND_FBT_E!R51+FC_IND_TE_E!R51+FC_IND_MAC_E!R51+FC_IND_TL_E!R51+FC_IND_WP_E!R51+FC_IND_MQ_E!R51+FC_IND_CON_E!R51+FC_IND_NSP_E!R51</f>
        <v>1098.1302665520207</v>
      </c>
      <c r="S51" s="37">
        <f>FC_IND_IS_E!S51+FC_IND_NFM_E!S51+FC_IND_CPC_E!S51+FC_IND_NMM_E!S51+FC_IND_PPP_E!S51+FC_IND_FBT_E!S51+FC_IND_TE_E!S51+FC_IND_MAC_E!S51+FC_IND_TL_E!S51+FC_IND_WP_E!S51+FC_IND_MQ_E!S51+FC_IND_CON_E!S51+FC_IND_NSP_E!S51</f>
        <v>1120.1796216681</v>
      </c>
      <c r="T51" s="37">
        <f>FC_IND_IS_E!T51+FC_IND_NFM_E!T51+FC_IND_CPC_E!T51+FC_IND_NMM_E!T51+FC_IND_PPP_E!T51+FC_IND_FBT_E!T51+FC_IND_TE_E!T51+FC_IND_MAC_E!T51+FC_IND_TL_E!T51+FC_IND_WP_E!T51+FC_IND_MQ_E!T51+FC_IND_CON_E!T51+FC_IND_NSP_E!T51</f>
        <v>1214.113241616509</v>
      </c>
      <c r="U51" s="37">
        <f>FC_IND_IS_E!U51+FC_IND_NFM_E!U51+FC_IND_CPC_E!U51+FC_IND_NMM_E!U51+FC_IND_PPP_E!U51+FC_IND_FBT_E!U51+FC_IND_TE_E!U51+FC_IND_MAC_E!U51+FC_IND_TL_E!U51+FC_IND_WP_E!U51+FC_IND_MQ_E!U51+FC_IND_CON_E!U51+FC_IND_NSP_E!U51</f>
        <v>1247.1292347377469</v>
      </c>
      <c r="V51" s="37">
        <f>FC_IND_IS_E!V51+FC_IND_NFM_E!V51+FC_IND_CPC_E!V51+FC_IND_NMM_E!V51+FC_IND_PPP_E!V51+FC_IND_FBT_E!V51+FC_IND_TE_E!V51+FC_IND_MAC_E!V51+FC_IND_TL_E!V51+FC_IND_WP_E!V51+FC_IND_MQ_E!V51+FC_IND_CON_E!V51+FC_IND_NSP_E!V51</f>
        <v>1258.1109200343935</v>
      </c>
      <c r="W51" s="37">
        <f>FC_IND_IS_E!W51+FC_IND_NFM_E!W51+FC_IND_CPC_E!W51+FC_IND_NMM_E!W51+FC_IND_PPP_E!W51+FC_IND_FBT_E!W51+FC_IND_TE_E!W51+FC_IND_MAC_E!W51+FC_IND_TL_E!W51+FC_IND_WP_E!W51+FC_IND_MQ_E!W51+FC_IND_CON_E!W51+FC_IND_NSP_E!W51</f>
        <v>1167.2153912295787</v>
      </c>
      <c r="X51" s="37">
        <f>FC_IND_IS_E!X51+FC_IND_NFM_E!X51+FC_IND_CPC_E!X51+FC_IND_NMM_E!X51+FC_IND_PPP_E!X51+FC_IND_FBT_E!X51+FC_IND_TE_E!X51+FC_IND_MAC_E!X51+FC_IND_TL_E!X51+FC_IND_WP_E!X51+FC_IND_MQ_E!X51+FC_IND_CON_E!X51+FC_IND_NSP_E!X51</f>
        <v>1314.106104901118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1264.3785038693034</v>
      </c>
      <c r="D52" s="37">
        <f t="shared" si="20"/>
        <v>1255.0874462596732</v>
      </c>
      <c r="E52" s="37">
        <f t="shared" si="20"/>
        <v>1313.6046431642305</v>
      </c>
      <c r="F52" s="37">
        <f t="shared" si="20"/>
        <v>1320.0295786758381</v>
      </c>
      <c r="G52" s="37">
        <f t="shared" si="20"/>
        <v>1321.2716251074803</v>
      </c>
      <c r="H52" s="37">
        <f t="shared" si="20"/>
        <v>1340.8330180567496</v>
      </c>
      <c r="I52" s="37">
        <f t="shared" si="20"/>
        <v>1360.8006878761823</v>
      </c>
      <c r="J52" s="37">
        <f t="shared" si="20"/>
        <v>1407.7338779019776</v>
      </c>
      <c r="K52" s="37">
        <f t="shared" si="20"/>
        <v>1401.0460877042135</v>
      </c>
      <c r="L52" s="37">
        <f t="shared" si="20"/>
        <v>1390.6325881341359</v>
      </c>
      <c r="M52" s="37">
        <f t="shared" si="20"/>
        <v>1451.3471195184868</v>
      </c>
      <c r="N52" s="37">
        <f t="shared" si="20"/>
        <v>1448.2660361134995</v>
      </c>
      <c r="O52" s="37">
        <f t="shared" si="20"/>
        <v>999.83284608770418</v>
      </c>
      <c r="P52" s="37">
        <f t="shared" si="20"/>
        <v>1069.9460877042131</v>
      </c>
      <c r="Q52" s="37">
        <f t="shared" si="20"/>
        <v>984.05717970765261</v>
      </c>
      <c r="R52" s="37">
        <f t="shared" si="20"/>
        <v>969.89337919174523</v>
      </c>
      <c r="S52" s="37">
        <f t="shared" si="20"/>
        <v>1020.1704213241616</v>
      </c>
      <c r="T52" s="37">
        <f t="shared" si="20"/>
        <v>1016.3237317282887</v>
      </c>
      <c r="U52" s="37">
        <f t="shared" si="20"/>
        <v>1013.8195184866722</v>
      </c>
      <c r="V52" s="37">
        <f t="shared" si="20"/>
        <v>1056.5595012897675</v>
      </c>
      <c r="W52" s="37">
        <f t="shared" si="20"/>
        <v>1036.6883061049011</v>
      </c>
      <c r="X52" s="37">
        <f t="shared" ref="X52" si="21">SUM(X53:X70)</f>
        <v>1000.2755803955288</v>
      </c>
    </row>
    <row r="53" spans="1:24" ht="11.25" customHeight="1" x14ac:dyDescent="0.2">
      <c r="A53" s="42" t="s">
        <v>93</v>
      </c>
      <c r="B53" s="9" t="s">
        <v>94</v>
      </c>
      <c r="C53" s="10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10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10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10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10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10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10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10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10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10">
        <f>FC_IND_IS_E!L53+FC_IND_NFM_E!L53+FC_IND_CPC_E!L53+FC_IND_NMM_E!L53+FC_IND_PPP_E!L53+FC_IND_FBT_E!L53+FC_IND_TE_E!L53+FC_IND_MAC_E!L53+FC_IND_TL_E!L53+FC_IND_WP_E!L53+FC_IND_MQ_E!L53+FC_IND_CON_E!L53+FC_IND_NSP_E!L53</f>
        <v>0</v>
      </c>
      <c r="M53" s="10">
        <f>FC_IND_IS_E!M53+FC_IND_NFM_E!M53+FC_IND_CPC_E!M53+FC_IND_NMM_E!M53+FC_IND_PPP_E!M53+FC_IND_FBT_E!M53+FC_IND_TE_E!M53+FC_IND_MAC_E!M53+FC_IND_TL_E!M53+FC_IND_WP_E!M53+FC_IND_MQ_E!M53+FC_IND_CON_E!M53+FC_IND_NSP_E!M53</f>
        <v>0</v>
      </c>
      <c r="N53" s="10">
        <f>FC_IND_IS_E!N53+FC_IND_NFM_E!N53+FC_IND_CPC_E!N53+FC_IND_NMM_E!N53+FC_IND_PPP_E!N53+FC_IND_FBT_E!N53+FC_IND_TE_E!N53+FC_IND_MAC_E!N53+FC_IND_TL_E!N53+FC_IND_WP_E!N53+FC_IND_MQ_E!N53+FC_IND_CON_E!N53+FC_IND_NSP_E!N53</f>
        <v>0</v>
      </c>
      <c r="O53" s="10">
        <f>FC_IND_IS_E!O53+FC_IND_NFM_E!O53+FC_IND_CPC_E!O53+FC_IND_NMM_E!O53+FC_IND_PPP_E!O53+FC_IND_FBT_E!O53+FC_IND_TE_E!O53+FC_IND_MAC_E!O53+FC_IND_TL_E!O53+FC_IND_WP_E!O53+FC_IND_MQ_E!O53+FC_IND_CON_E!O53+FC_IND_NSP_E!O53</f>
        <v>0</v>
      </c>
      <c r="P53" s="10">
        <f>FC_IND_IS_E!P53+FC_IND_NFM_E!P53+FC_IND_CPC_E!P53+FC_IND_NMM_E!P53+FC_IND_PPP_E!P53+FC_IND_FBT_E!P53+FC_IND_TE_E!P53+FC_IND_MAC_E!P53+FC_IND_TL_E!P53+FC_IND_WP_E!P53+FC_IND_MQ_E!P53+FC_IND_CON_E!P53+FC_IND_NSP_E!P53</f>
        <v>0</v>
      </c>
      <c r="Q53" s="10">
        <f>FC_IND_IS_E!Q53+FC_IND_NFM_E!Q53+FC_IND_CPC_E!Q53+FC_IND_NMM_E!Q53+FC_IND_PPP_E!Q53+FC_IND_FBT_E!Q53+FC_IND_TE_E!Q53+FC_IND_MAC_E!Q53+FC_IND_TL_E!Q53+FC_IND_WP_E!Q53+FC_IND_MQ_E!Q53+FC_IND_CON_E!Q53+FC_IND_NSP_E!Q53</f>
        <v>0</v>
      </c>
      <c r="R53" s="10">
        <f>FC_IND_IS_E!R53+FC_IND_NFM_E!R53+FC_IND_CPC_E!R53+FC_IND_NMM_E!R53+FC_IND_PPP_E!R53+FC_IND_FBT_E!R53+FC_IND_TE_E!R53+FC_IND_MAC_E!R53+FC_IND_TL_E!R53+FC_IND_WP_E!R53+FC_IND_MQ_E!R53+FC_IND_CON_E!R53+FC_IND_NSP_E!R53</f>
        <v>0</v>
      </c>
      <c r="S53" s="10">
        <f>FC_IND_IS_E!S53+FC_IND_NFM_E!S53+FC_IND_CPC_E!S53+FC_IND_NMM_E!S53+FC_IND_PPP_E!S53+FC_IND_FBT_E!S53+FC_IND_TE_E!S53+FC_IND_MAC_E!S53+FC_IND_TL_E!S53+FC_IND_WP_E!S53+FC_IND_MQ_E!S53+FC_IND_CON_E!S53+FC_IND_NSP_E!S53</f>
        <v>0</v>
      </c>
      <c r="T53" s="10">
        <f>FC_IND_IS_E!T53+FC_IND_NFM_E!T53+FC_IND_CPC_E!T53+FC_IND_NMM_E!T53+FC_IND_PPP_E!T53+FC_IND_FBT_E!T53+FC_IND_TE_E!T53+FC_IND_MAC_E!T53+FC_IND_TL_E!T53+FC_IND_WP_E!T53+FC_IND_MQ_E!T53+FC_IND_CON_E!T53+FC_IND_NSP_E!T53</f>
        <v>0</v>
      </c>
      <c r="U53" s="10">
        <f>FC_IND_IS_E!U53+FC_IND_NFM_E!U53+FC_IND_CPC_E!U53+FC_IND_NMM_E!U53+FC_IND_PPP_E!U53+FC_IND_FBT_E!U53+FC_IND_TE_E!U53+FC_IND_MAC_E!U53+FC_IND_TL_E!U53+FC_IND_WP_E!U53+FC_IND_MQ_E!U53+FC_IND_CON_E!U53+FC_IND_NSP_E!U53</f>
        <v>0</v>
      </c>
      <c r="V53" s="10">
        <f>FC_IND_IS_E!V53+FC_IND_NFM_E!V53+FC_IND_CPC_E!V53+FC_IND_NMM_E!V53+FC_IND_PPP_E!V53+FC_IND_FBT_E!V53+FC_IND_TE_E!V53+FC_IND_MAC_E!V53+FC_IND_TL_E!V53+FC_IND_WP_E!V53+FC_IND_MQ_E!V53+FC_IND_CON_E!V53+FC_IND_NSP_E!V53</f>
        <v>0</v>
      </c>
      <c r="W53" s="10">
        <f>FC_IND_IS_E!W53+FC_IND_NFM_E!W53+FC_IND_CPC_E!W53+FC_IND_NMM_E!W53+FC_IND_PPP_E!W53+FC_IND_FBT_E!W53+FC_IND_TE_E!W53+FC_IND_MAC_E!W53+FC_IND_TL_E!W53+FC_IND_WP_E!W53+FC_IND_MQ_E!W53+FC_IND_CON_E!W53+FC_IND_NSP_E!W53</f>
        <v>0</v>
      </c>
      <c r="X53" s="10">
        <f>FC_IND_IS_E!X53+FC_IND_NFM_E!X53+FC_IND_CPC_E!X53+FC_IND_NMM_E!X53+FC_IND_PPP_E!X53+FC_IND_FBT_E!X53+FC_IND_TE_E!X53+FC_IND_MAC_E!X53+FC_IND_TL_E!X53+FC_IND_WP_E!X53+FC_IND_MQ_E!X53+FC_IND_CON_E!X53+FC_IND_NSP_E!X53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10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10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10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10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10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10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10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10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10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10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10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10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10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10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10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10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10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10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10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10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10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FC_IND_IS_E!C55+FC_IND_NFM_E!C55+FC_IND_CPC_E!C55+FC_IND_NMM_E!C55+FC_IND_PPP_E!C55+FC_IND_FBT_E!C55+FC_IND_TE_E!C55+FC_IND_MAC_E!C55+FC_IND_TL_E!C55+FC_IND_WP_E!C55+FC_IND_MQ_E!C55+FC_IND_CON_E!C55+FC_IND_NSP_E!C55</f>
        <v>0</v>
      </c>
      <c r="D55" s="10">
        <f>FC_IND_IS_E!D55+FC_IND_NFM_E!D55+FC_IND_CPC_E!D55+FC_IND_NMM_E!D55+FC_IND_PPP_E!D55+FC_IND_FBT_E!D55+FC_IND_TE_E!D55+FC_IND_MAC_E!D55+FC_IND_TL_E!D55+FC_IND_WP_E!D55+FC_IND_MQ_E!D55+FC_IND_CON_E!D55+FC_IND_NSP_E!D55</f>
        <v>0</v>
      </c>
      <c r="E55" s="10">
        <f>FC_IND_IS_E!E55+FC_IND_NFM_E!E55+FC_IND_CPC_E!E55+FC_IND_NMM_E!E55+FC_IND_PPP_E!E55+FC_IND_FBT_E!E55+FC_IND_TE_E!E55+FC_IND_MAC_E!E55+FC_IND_TL_E!E55+FC_IND_WP_E!E55+FC_IND_MQ_E!E55+FC_IND_CON_E!E55+FC_IND_NSP_E!E55</f>
        <v>0</v>
      </c>
      <c r="F55" s="10">
        <f>FC_IND_IS_E!F55+FC_IND_NFM_E!F55+FC_IND_CPC_E!F55+FC_IND_NMM_E!F55+FC_IND_PPP_E!F55+FC_IND_FBT_E!F55+FC_IND_TE_E!F55+FC_IND_MAC_E!F55+FC_IND_TL_E!F55+FC_IND_WP_E!F55+FC_IND_MQ_E!F55+FC_IND_CON_E!F55+FC_IND_NSP_E!F55</f>
        <v>0</v>
      </c>
      <c r="G55" s="10">
        <f>FC_IND_IS_E!G55+FC_IND_NFM_E!G55+FC_IND_CPC_E!G55+FC_IND_NMM_E!G55+FC_IND_PPP_E!G55+FC_IND_FBT_E!G55+FC_IND_TE_E!G55+FC_IND_MAC_E!G55+FC_IND_TL_E!G55+FC_IND_WP_E!G55+FC_IND_MQ_E!G55+FC_IND_CON_E!G55+FC_IND_NSP_E!G55</f>
        <v>0</v>
      </c>
      <c r="H55" s="10">
        <f>FC_IND_IS_E!H55+FC_IND_NFM_E!H55+FC_IND_CPC_E!H55+FC_IND_NMM_E!H55+FC_IND_PPP_E!H55+FC_IND_FBT_E!H55+FC_IND_TE_E!H55+FC_IND_MAC_E!H55+FC_IND_TL_E!H55+FC_IND_WP_E!H55+FC_IND_MQ_E!H55+FC_IND_CON_E!H55+FC_IND_NSP_E!H55</f>
        <v>0</v>
      </c>
      <c r="I55" s="10">
        <f>FC_IND_IS_E!I55+FC_IND_NFM_E!I55+FC_IND_CPC_E!I55+FC_IND_NMM_E!I55+FC_IND_PPP_E!I55+FC_IND_FBT_E!I55+FC_IND_TE_E!I55+FC_IND_MAC_E!I55+FC_IND_TL_E!I55+FC_IND_WP_E!I55+FC_IND_MQ_E!I55+FC_IND_CON_E!I55+FC_IND_NSP_E!I55</f>
        <v>0</v>
      </c>
      <c r="J55" s="10">
        <f>FC_IND_IS_E!J55+FC_IND_NFM_E!J55+FC_IND_CPC_E!J55+FC_IND_NMM_E!J55+FC_IND_PPP_E!J55+FC_IND_FBT_E!J55+FC_IND_TE_E!J55+FC_IND_MAC_E!J55+FC_IND_TL_E!J55+FC_IND_WP_E!J55+FC_IND_MQ_E!J55+FC_IND_CON_E!J55+FC_IND_NSP_E!J55</f>
        <v>0</v>
      </c>
      <c r="K55" s="10">
        <f>FC_IND_IS_E!K55+FC_IND_NFM_E!K55+FC_IND_CPC_E!K55+FC_IND_NMM_E!K55+FC_IND_PPP_E!K55+FC_IND_FBT_E!K55+FC_IND_TE_E!K55+FC_IND_MAC_E!K55+FC_IND_TL_E!K55+FC_IND_WP_E!K55+FC_IND_MQ_E!K55+FC_IND_CON_E!K55+FC_IND_NSP_E!K55</f>
        <v>0</v>
      </c>
      <c r="L55" s="10">
        <f>FC_IND_IS_E!L55+FC_IND_NFM_E!L55+FC_IND_CPC_E!L55+FC_IND_NMM_E!L55+FC_IND_PPP_E!L55+FC_IND_FBT_E!L55+FC_IND_TE_E!L55+FC_IND_MAC_E!L55+FC_IND_TL_E!L55+FC_IND_WP_E!L55+FC_IND_MQ_E!L55+FC_IND_CON_E!L55+FC_IND_NSP_E!L55</f>
        <v>0</v>
      </c>
      <c r="M55" s="10">
        <f>FC_IND_IS_E!M55+FC_IND_NFM_E!M55+FC_IND_CPC_E!M55+FC_IND_NMM_E!M55+FC_IND_PPP_E!M55+FC_IND_FBT_E!M55+FC_IND_TE_E!M55+FC_IND_MAC_E!M55+FC_IND_TL_E!M55+FC_IND_WP_E!M55+FC_IND_MQ_E!M55+FC_IND_CON_E!M55+FC_IND_NSP_E!M55</f>
        <v>0</v>
      </c>
      <c r="N55" s="10">
        <f>FC_IND_IS_E!N55+FC_IND_NFM_E!N55+FC_IND_CPC_E!N55+FC_IND_NMM_E!N55+FC_IND_PPP_E!N55+FC_IND_FBT_E!N55+FC_IND_TE_E!N55+FC_IND_MAC_E!N55+FC_IND_TL_E!N55+FC_IND_WP_E!N55+FC_IND_MQ_E!N55+FC_IND_CON_E!N55+FC_IND_NSP_E!N55</f>
        <v>0</v>
      </c>
      <c r="O55" s="10">
        <f>FC_IND_IS_E!O55+FC_IND_NFM_E!O55+FC_IND_CPC_E!O55+FC_IND_NMM_E!O55+FC_IND_PPP_E!O55+FC_IND_FBT_E!O55+FC_IND_TE_E!O55+FC_IND_MAC_E!O55+FC_IND_TL_E!O55+FC_IND_WP_E!O55+FC_IND_MQ_E!O55+FC_IND_CON_E!O55+FC_IND_NSP_E!O55</f>
        <v>0</v>
      </c>
      <c r="P55" s="10">
        <f>FC_IND_IS_E!P55+FC_IND_NFM_E!P55+FC_IND_CPC_E!P55+FC_IND_NMM_E!P55+FC_IND_PPP_E!P55+FC_IND_FBT_E!P55+FC_IND_TE_E!P55+FC_IND_MAC_E!P55+FC_IND_TL_E!P55+FC_IND_WP_E!P55+FC_IND_MQ_E!P55+FC_IND_CON_E!P55+FC_IND_NSP_E!P55</f>
        <v>0</v>
      </c>
      <c r="Q55" s="10">
        <f>FC_IND_IS_E!Q55+FC_IND_NFM_E!Q55+FC_IND_CPC_E!Q55+FC_IND_NMM_E!Q55+FC_IND_PPP_E!Q55+FC_IND_FBT_E!Q55+FC_IND_TE_E!Q55+FC_IND_MAC_E!Q55+FC_IND_TL_E!Q55+FC_IND_WP_E!Q55+FC_IND_MQ_E!Q55+FC_IND_CON_E!Q55+FC_IND_NSP_E!Q55</f>
        <v>0</v>
      </c>
      <c r="R55" s="10">
        <f>FC_IND_IS_E!R55+FC_IND_NFM_E!R55+FC_IND_CPC_E!R55+FC_IND_NMM_E!R55+FC_IND_PPP_E!R55+FC_IND_FBT_E!R55+FC_IND_TE_E!R55+FC_IND_MAC_E!R55+FC_IND_TL_E!R55+FC_IND_WP_E!R55+FC_IND_MQ_E!R55+FC_IND_CON_E!R55+FC_IND_NSP_E!R55</f>
        <v>0</v>
      </c>
      <c r="S55" s="10">
        <f>FC_IND_IS_E!S55+FC_IND_NFM_E!S55+FC_IND_CPC_E!S55+FC_IND_NMM_E!S55+FC_IND_PPP_E!S55+FC_IND_FBT_E!S55+FC_IND_TE_E!S55+FC_IND_MAC_E!S55+FC_IND_TL_E!S55+FC_IND_WP_E!S55+FC_IND_MQ_E!S55+FC_IND_CON_E!S55+FC_IND_NSP_E!S55</f>
        <v>0</v>
      </c>
      <c r="T55" s="10">
        <f>FC_IND_IS_E!T55+FC_IND_NFM_E!T55+FC_IND_CPC_E!T55+FC_IND_NMM_E!T55+FC_IND_PPP_E!T55+FC_IND_FBT_E!T55+FC_IND_TE_E!T55+FC_IND_MAC_E!T55+FC_IND_TL_E!T55+FC_IND_WP_E!T55+FC_IND_MQ_E!T55+FC_IND_CON_E!T55+FC_IND_NSP_E!T55</f>
        <v>0</v>
      </c>
      <c r="U55" s="10">
        <f>FC_IND_IS_E!U55+FC_IND_NFM_E!U55+FC_IND_CPC_E!U55+FC_IND_NMM_E!U55+FC_IND_PPP_E!U55+FC_IND_FBT_E!U55+FC_IND_TE_E!U55+FC_IND_MAC_E!U55+FC_IND_TL_E!U55+FC_IND_WP_E!U55+FC_IND_MQ_E!U55+FC_IND_CON_E!U55+FC_IND_NSP_E!U55</f>
        <v>0</v>
      </c>
      <c r="V55" s="10">
        <f>FC_IND_IS_E!V55+FC_IND_NFM_E!V55+FC_IND_CPC_E!V55+FC_IND_NMM_E!V55+FC_IND_PPP_E!V55+FC_IND_FBT_E!V55+FC_IND_TE_E!V55+FC_IND_MAC_E!V55+FC_IND_TL_E!V55+FC_IND_WP_E!V55+FC_IND_MQ_E!V55+FC_IND_CON_E!V55+FC_IND_NSP_E!V55</f>
        <v>0</v>
      </c>
      <c r="W55" s="10">
        <f>FC_IND_IS_E!W55+FC_IND_NFM_E!W55+FC_IND_CPC_E!W55+FC_IND_NMM_E!W55+FC_IND_PPP_E!W55+FC_IND_FBT_E!W55+FC_IND_TE_E!W55+FC_IND_MAC_E!W55+FC_IND_TL_E!W55+FC_IND_WP_E!W55+FC_IND_MQ_E!W55+FC_IND_CON_E!W55+FC_IND_NSP_E!W55</f>
        <v>0</v>
      </c>
      <c r="X55" s="10">
        <f>FC_IND_IS_E!X55+FC_IND_NFM_E!X55+FC_IND_CPC_E!X55+FC_IND_NMM_E!X55+FC_IND_PPP_E!X55+FC_IND_FBT_E!X55+FC_IND_TE_E!X55+FC_IND_MAC_E!X55+FC_IND_TL_E!X55+FC_IND_WP_E!X55+FC_IND_MQ_E!X55+FC_IND_CON_E!X55+FC_IND_NSP_E!X55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FC_IND_IS_E!C56+FC_IND_NFM_E!C56+FC_IND_CPC_E!C56+FC_IND_NMM_E!C56+FC_IND_PPP_E!C56+FC_IND_FBT_E!C56+FC_IND_TE_E!C56+FC_IND_MAC_E!C56+FC_IND_TL_E!C56+FC_IND_WP_E!C56+FC_IND_MQ_E!C56+FC_IND_CON_E!C56+FC_IND_NSP_E!C56</f>
        <v>0</v>
      </c>
      <c r="D56" s="10">
        <f>FC_IND_IS_E!D56+FC_IND_NFM_E!D56+FC_IND_CPC_E!D56+FC_IND_NMM_E!D56+FC_IND_PPP_E!D56+FC_IND_FBT_E!D56+FC_IND_TE_E!D56+FC_IND_MAC_E!D56+FC_IND_TL_E!D56+FC_IND_WP_E!D56+FC_IND_MQ_E!D56+FC_IND_CON_E!D56+FC_IND_NSP_E!D56</f>
        <v>0</v>
      </c>
      <c r="E56" s="10">
        <f>FC_IND_IS_E!E56+FC_IND_NFM_E!E56+FC_IND_CPC_E!E56+FC_IND_NMM_E!E56+FC_IND_PPP_E!E56+FC_IND_FBT_E!E56+FC_IND_TE_E!E56+FC_IND_MAC_E!E56+FC_IND_TL_E!E56+FC_IND_WP_E!E56+FC_IND_MQ_E!E56+FC_IND_CON_E!E56+FC_IND_NSP_E!E56</f>
        <v>0</v>
      </c>
      <c r="F56" s="10">
        <f>FC_IND_IS_E!F56+FC_IND_NFM_E!F56+FC_IND_CPC_E!F56+FC_IND_NMM_E!F56+FC_IND_PPP_E!F56+FC_IND_FBT_E!F56+FC_IND_TE_E!F56+FC_IND_MAC_E!F56+FC_IND_TL_E!F56+FC_IND_WP_E!F56+FC_IND_MQ_E!F56+FC_IND_CON_E!F56+FC_IND_NSP_E!F56</f>
        <v>0</v>
      </c>
      <c r="G56" s="10">
        <f>FC_IND_IS_E!G56+FC_IND_NFM_E!G56+FC_IND_CPC_E!G56+FC_IND_NMM_E!G56+FC_IND_PPP_E!G56+FC_IND_FBT_E!G56+FC_IND_TE_E!G56+FC_IND_MAC_E!G56+FC_IND_TL_E!G56+FC_IND_WP_E!G56+FC_IND_MQ_E!G56+FC_IND_CON_E!G56+FC_IND_NSP_E!G56</f>
        <v>0</v>
      </c>
      <c r="H56" s="10">
        <f>FC_IND_IS_E!H56+FC_IND_NFM_E!H56+FC_IND_CPC_E!H56+FC_IND_NMM_E!H56+FC_IND_PPP_E!H56+FC_IND_FBT_E!H56+FC_IND_TE_E!H56+FC_IND_MAC_E!H56+FC_IND_TL_E!H56+FC_IND_WP_E!H56+FC_IND_MQ_E!H56+FC_IND_CON_E!H56+FC_IND_NSP_E!H56</f>
        <v>0</v>
      </c>
      <c r="I56" s="10">
        <f>FC_IND_IS_E!I56+FC_IND_NFM_E!I56+FC_IND_CPC_E!I56+FC_IND_NMM_E!I56+FC_IND_PPP_E!I56+FC_IND_FBT_E!I56+FC_IND_TE_E!I56+FC_IND_MAC_E!I56+FC_IND_TL_E!I56+FC_IND_WP_E!I56+FC_IND_MQ_E!I56+FC_IND_CON_E!I56+FC_IND_NSP_E!I56</f>
        <v>0</v>
      </c>
      <c r="J56" s="10">
        <f>FC_IND_IS_E!J56+FC_IND_NFM_E!J56+FC_IND_CPC_E!J56+FC_IND_NMM_E!J56+FC_IND_PPP_E!J56+FC_IND_FBT_E!J56+FC_IND_TE_E!J56+FC_IND_MAC_E!J56+FC_IND_TL_E!J56+FC_IND_WP_E!J56+FC_IND_MQ_E!J56+FC_IND_CON_E!J56+FC_IND_NSP_E!J56</f>
        <v>0</v>
      </c>
      <c r="K56" s="10">
        <f>FC_IND_IS_E!K56+FC_IND_NFM_E!K56+FC_IND_CPC_E!K56+FC_IND_NMM_E!K56+FC_IND_PPP_E!K56+FC_IND_FBT_E!K56+FC_IND_TE_E!K56+FC_IND_MAC_E!K56+FC_IND_TL_E!K56+FC_IND_WP_E!K56+FC_IND_MQ_E!K56+FC_IND_CON_E!K56+FC_IND_NSP_E!K56</f>
        <v>0</v>
      </c>
      <c r="L56" s="10">
        <f>FC_IND_IS_E!L56+FC_IND_NFM_E!L56+FC_IND_CPC_E!L56+FC_IND_NMM_E!L56+FC_IND_PPP_E!L56+FC_IND_FBT_E!L56+FC_IND_TE_E!L56+FC_IND_MAC_E!L56+FC_IND_TL_E!L56+FC_IND_WP_E!L56+FC_IND_MQ_E!L56+FC_IND_CON_E!L56+FC_IND_NSP_E!L56</f>
        <v>0</v>
      </c>
      <c r="M56" s="10">
        <f>FC_IND_IS_E!M56+FC_IND_NFM_E!M56+FC_IND_CPC_E!M56+FC_IND_NMM_E!M56+FC_IND_PPP_E!M56+FC_IND_FBT_E!M56+FC_IND_TE_E!M56+FC_IND_MAC_E!M56+FC_IND_TL_E!M56+FC_IND_WP_E!M56+FC_IND_MQ_E!M56+FC_IND_CON_E!M56+FC_IND_NSP_E!M56</f>
        <v>0</v>
      </c>
      <c r="N56" s="10">
        <f>FC_IND_IS_E!N56+FC_IND_NFM_E!N56+FC_IND_CPC_E!N56+FC_IND_NMM_E!N56+FC_IND_PPP_E!N56+FC_IND_FBT_E!N56+FC_IND_TE_E!N56+FC_IND_MAC_E!N56+FC_IND_TL_E!N56+FC_IND_WP_E!N56+FC_IND_MQ_E!N56+FC_IND_CON_E!N56+FC_IND_NSP_E!N56</f>
        <v>0</v>
      </c>
      <c r="O56" s="10">
        <f>FC_IND_IS_E!O56+FC_IND_NFM_E!O56+FC_IND_CPC_E!O56+FC_IND_NMM_E!O56+FC_IND_PPP_E!O56+FC_IND_FBT_E!O56+FC_IND_TE_E!O56+FC_IND_MAC_E!O56+FC_IND_TL_E!O56+FC_IND_WP_E!O56+FC_IND_MQ_E!O56+FC_IND_CON_E!O56+FC_IND_NSP_E!O56</f>
        <v>0</v>
      </c>
      <c r="P56" s="10">
        <f>FC_IND_IS_E!P56+FC_IND_NFM_E!P56+FC_IND_CPC_E!P56+FC_IND_NMM_E!P56+FC_IND_PPP_E!P56+FC_IND_FBT_E!P56+FC_IND_TE_E!P56+FC_IND_MAC_E!P56+FC_IND_TL_E!P56+FC_IND_WP_E!P56+FC_IND_MQ_E!P56+FC_IND_CON_E!P56+FC_IND_NSP_E!P56</f>
        <v>0</v>
      </c>
      <c r="Q56" s="10">
        <f>FC_IND_IS_E!Q56+FC_IND_NFM_E!Q56+FC_IND_CPC_E!Q56+FC_IND_NMM_E!Q56+FC_IND_PPP_E!Q56+FC_IND_FBT_E!Q56+FC_IND_TE_E!Q56+FC_IND_MAC_E!Q56+FC_IND_TL_E!Q56+FC_IND_WP_E!Q56+FC_IND_MQ_E!Q56+FC_IND_CON_E!Q56+FC_IND_NSP_E!Q56</f>
        <v>0</v>
      </c>
      <c r="R56" s="10">
        <f>FC_IND_IS_E!R56+FC_IND_NFM_E!R56+FC_IND_CPC_E!R56+FC_IND_NMM_E!R56+FC_IND_PPP_E!R56+FC_IND_FBT_E!R56+FC_IND_TE_E!R56+FC_IND_MAC_E!R56+FC_IND_TL_E!R56+FC_IND_WP_E!R56+FC_IND_MQ_E!R56+FC_IND_CON_E!R56+FC_IND_NSP_E!R56</f>
        <v>0</v>
      </c>
      <c r="S56" s="10">
        <f>FC_IND_IS_E!S56+FC_IND_NFM_E!S56+FC_IND_CPC_E!S56+FC_IND_NMM_E!S56+FC_IND_PPP_E!S56+FC_IND_FBT_E!S56+FC_IND_TE_E!S56+FC_IND_MAC_E!S56+FC_IND_TL_E!S56+FC_IND_WP_E!S56+FC_IND_MQ_E!S56+FC_IND_CON_E!S56+FC_IND_NSP_E!S56</f>
        <v>0</v>
      </c>
      <c r="T56" s="10">
        <f>FC_IND_IS_E!T56+FC_IND_NFM_E!T56+FC_IND_CPC_E!T56+FC_IND_NMM_E!T56+FC_IND_PPP_E!T56+FC_IND_FBT_E!T56+FC_IND_TE_E!T56+FC_IND_MAC_E!T56+FC_IND_TL_E!T56+FC_IND_WP_E!T56+FC_IND_MQ_E!T56+FC_IND_CON_E!T56+FC_IND_NSP_E!T56</f>
        <v>0</v>
      </c>
      <c r="U56" s="10">
        <f>FC_IND_IS_E!U56+FC_IND_NFM_E!U56+FC_IND_CPC_E!U56+FC_IND_NMM_E!U56+FC_IND_PPP_E!U56+FC_IND_FBT_E!U56+FC_IND_TE_E!U56+FC_IND_MAC_E!U56+FC_IND_TL_E!U56+FC_IND_WP_E!U56+FC_IND_MQ_E!U56+FC_IND_CON_E!U56+FC_IND_NSP_E!U56</f>
        <v>0</v>
      </c>
      <c r="V56" s="10">
        <f>FC_IND_IS_E!V56+FC_IND_NFM_E!V56+FC_IND_CPC_E!V56+FC_IND_NMM_E!V56+FC_IND_PPP_E!V56+FC_IND_FBT_E!V56+FC_IND_TE_E!V56+FC_IND_MAC_E!V56+FC_IND_TL_E!V56+FC_IND_WP_E!V56+FC_IND_MQ_E!V56+FC_IND_CON_E!V56+FC_IND_NSP_E!V56</f>
        <v>0</v>
      </c>
      <c r="W56" s="10">
        <f>FC_IND_IS_E!W56+FC_IND_NFM_E!W56+FC_IND_CPC_E!W56+FC_IND_NMM_E!W56+FC_IND_PPP_E!W56+FC_IND_FBT_E!W56+FC_IND_TE_E!W56+FC_IND_MAC_E!W56+FC_IND_TL_E!W56+FC_IND_WP_E!W56+FC_IND_MQ_E!W56+FC_IND_CON_E!W56+FC_IND_NSP_E!W56</f>
        <v>0</v>
      </c>
      <c r="X56" s="10">
        <f>FC_IND_IS_E!X56+FC_IND_NFM_E!X56+FC_IND_CPC_E!X56+FC_IND_NMM_E!X56+FC_IND_PPP_E!X56+FC_IND_FBT_E!X56+FC_IND_TE_E!X56+FC_IND_MAC_E!X56+FC_IND_TL_E!X56+FC_IND_WP_E!X56+FC_IND_MQ_E!X56+FC_IND_CON_E!X56+FC_IND_NSP_E!X56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FC_IND_IS_E!C57+FC_IND_NFM_E!C57+FC_IND_CPC_E!C57+FC_IND_NMM_E!C57+FC_IND_PPP_E!C57+FC_IND_FBT_E!C57+FC_IND_TE_E!C57+FC_IND_MAC_E!C57+FC_IND_TL_E!C57+FC_IND_WP_E!C57+FC_IND_MQ_E!C57+FC_IND_CON_E!C57+FC_IND_NSP_E!C57</f>
        <v>0</v>
      </c>
      <c r="D57" s="10">
        <f>FC_IND_IS_E!D57+FC_IND_NFM_E!D57+FC_IND_CPC_E!D57+FC_IND_NMM_E!D57+FC_IND_PPP_E!D57+FC_IND_FBT_E!D57+FC_IND_TE_E!D57+FC_IND_MAC_E!D57+FC_IND_TL_E!D57+FC_IND_WP_E!D57+FC_IND_MQ_E!D57+FC_IND_CON_E!D57+FC_IND_NSP_E!D57</f>
        <v>0</v>
      </c>
      <c r="E57" s="10">
        <f>FC_IND_IS_E!E57+FC_IND_NFM_E!E57+FC_IND_CPC_E!E57+FC_IND_NMM_E!E57+FC_IND_PPP_E!E57+FC_IND_FBT_E!E57+FC_IND_TE_E!E57+FC_IND_MAC_E!E57+FC_IND_TL_E!E57+FC_IND_WP_E!E57+FC_IND_MQ_E!E57+FC_IND_CON_E!E57+FC_IND_NSP_E!E57</f>
        <v>0</v>
      </c>
      <c r="F57" s="10">
        <f>FC_IND_IS_E!F57+FC_IND_NFM_E!F57+FC_IND_CPC_E!F57+FC_IND_NMM_E!F57+FC_IND_PPP_E!F57+FC_IND_FBT_E!F57+FC_IND_TE_E!F57+FC_IND_MAC_E!F57+FC_IND_TL_E!F57+FC_IND_WP_E!F57+FC_IND_MQ_E!F57+FC_IND_CON_E!F57+FC_IND_NSP_E!F57</f>
        <v>0</v>
      </c>
      <c r="G57" s="10">
        <f>FC_IND_IS_E!G57+FC_IND_NFM_E!G57+FC_IND_CPC_E!G57+FC_IND_NMM_E!G57+FC_IND_PPP_E!G57+FC_IND_FBT_E!G57+FC_IND_TE_E!G57+FC_IND_MAC_E!G57+FC_IND_TL_E!G57+FC_IND_WP_E!G57+FC_IND_MQ_E!G57+FC_IND_CON_E!G57+FC_IND_NSP_E!G57</f>
        <v>0</v>
      </c>
      <c r="H57" s="10">
        <f>FC_IND_IS_E!H57+FC_IND_NFM_E!H57+FC_IND_CPC_E!H57+FC_IND_NMM_E!H57+FC_IND_PPP_E!H57+FC_IND_FBT_E!H57+FC_IND_TE_E!H57+FC_IND_MAC_E!H57+FC_IND_TL_E!H57+FC_IND_WP_E!H57+FC_IND_MQ_E!H57+FC_IND_CON_E!H57+FC_IND_NSP_E!H57</f>
        <v>0</v>
      </c>
      <c r="I57" s="10">
        <f>FC_IND_IS_E!I57+FC_IND_NFM_E!I57+FC_IND_CPC_E!I57+FC_IND_NMM_E!I57+FC_IND_PPP_E!I57+FC_IND_FBT_E!I57+FC_IND_TE_E!I57+FC_IND_MAC_E!I57+FC_IND_TL_E!I57+FC_IND_WP_E!I57+FC_IND_MQ_E!I57+FC_IND_CON_E!I57+FC_IND_NSP_E!I57</f>
        <v>0</v>
      </c>
      <c r="J57" s="10">
        <f>FC_IND_IS_E!J57+FC_IND_NFM_E!J57+FC_IND_CPC_E!J57+FC_IND_NMM_E!J57+FC_IND_PPP_E!J57+FC_IND_FBT_E!J57+FC_IND_TE_E!J57+FC_IND_MAC_E!J57+FC_IND_TL_E!J57+FC_IND_WP_E!J57+FC_IND_MQ_E!J57+FC_IND_CON_E!J57+FC_IND_NSP_E!J57</f>
        <v>0</v>
      </c>
      <c r="K57" s="10">
        <f>FC_IND_IS_E!K57+FC_IND_NFM_E!K57+FC_IND_CPC_E!K57+FC_IND_NMM_E!K57+FC_IND_PPP_E!K57+FC_IND_FBT_E!K57+FC_IND_TE_E!K57+FC_IND_MAC_E!K57+FC_IND_TL_E!K57+FC_IND_WP_E!K57+FC_IND_MQ_E!K57+FC_IND_CON_E!K57+FC_IND_NSP_E!K57</f>
        <v>0</v>
      </c>
      <c r="L57" s="10">
        <f>FC_IND_IS_E!L57+FC_IND_NFM_E!L57+FC_IND_CPC_E!L57+FC_IND_NMM_E!L57+FC_IND_PPP_E!L57+FC_IND_FBT_E!L57+FC_IND_TE_E!L57+FC_IND_MAC_E!L57+FC_IND_TL_E!L57+FC_IND_WP_E!L57+FC_IND_MQ_E!L57+FC_IND_CON_E!L57+FC_IND_NSP_E!L57</f>
        <v>0</v>
      </c>
      <c r="M57" s="10">
        <f>FC_IND_IS_E!M57+FC_IND_NFM_E!M57+FC_IND_CPC_E!M57+FC_IND_NMM_E!M57+FC_IND_PPP_E!M57+FC_IND_FBT_E!M57+FC_IND_TE_E!M57+FC_IND_MAC_E!M57+FC_IND_TL_E!M57+FC_IND_WP_E!M57+FC_IND_MQ_E!M57+FC_IND_CON_E!M57+FC_IND_NSP_E!M57</f>
        <v>0</v>
      </c>
      <c r="N57" s="10">
        <f>FC_IND_IS_E!N57+FC_IND_NFM_E!N57+FC_IND_CPC_E!N57+FC_IND_NMM_E!N57+FC_IND_PPP_E!N57+FC_IND_FBT_E!N57+FC_IND_TE_E!N57+FC_IND_MAC_E!N57+FC_IND_TL_E!N57+FC_IND_WP_E!N57+FC_IND_MQ_E!N57+FC_IND_CON_E!N57+FC_IND_NSP_E!N57</f>
        <v>0</v>
      </c>
      <c r="O57" s="10">
        <f>FC_IND_IS_E!O57+FC_IND_NFM_E!O57+FC_IND_CPC_E!O57+FC_IND_NMM_E!O57+FC_IND_PPP_E!O57+FC_IND_FBT_E!O57+FC_IND_TE_E!O57+FC_IND_MAC_E!O57+FC_IND_TL_E!O57+FC_IND_WP_E!O57+FC_IND_MQ_E!O57+FC_IND_CON_E!O57+FC_IND_NSP_E!O57</f>
        <v>0</v>
      </c>
      <c r="P57" s="10">
        <f>FC_IND_IS_E!P57+FC_IND_NFM_E!P57+FC_IND_CPC_E!P57+FC_IND_NMM_E!P57+FC_IND_PPP_E!P57+FC_IND_FBT_E!P57+FC_IND_TE_E!P57+FC_IND_MAC_E!P57+FC_IND_TL_E!P57+FC_IND_WP_E!P57+FC_IND_MQ_E!P57+FC_IND_CON_E!P57+FC_IND_NSP_E!P57</f>
        <v>0</v>
      </c>
      <c r="Q57" s="10">
        <f>FC_IND_IS_E!Q57+FC_IND_NFM_E!Q57+FC_IND_CPC_E!Q57+FC_IND_NMM_E!Q57+FC_IND_PPP_E!Q57+FC_IND_FBT_E!Q57+FC_IND_TE_E!Q57+FC_IND_MAC_E!Q57+FC_IND_TL_E!Q57+FC_IND_WP_E!Q57+FC_IND_MQ_E!Q57+FC_IND_CON_E!Q57+FC_IND_NSP_E!Q57</f>
        <v>0</v>
      </c>
      <c r="R57" s="10">
        <f>FC_IND_IS_E!R57+FC_IND_NFM_E!R57+FC_IND_CPC_E!R57+FC_IND_NMM_E!R57+FC_IND_PPP_E!R57+FC_IND_FBT_E!R57+FC_IND_TE_E!R57+FC_IND_MAC_E!R57+FC_IND_TL_E!R57+FC_IND_WP_E!R57+FC_IND_MQ_E!R57+FC_IND_CON_E!R57+FC_IND_NSP_E!R57</f>
        <v>0</v>
      </c>
      <c r="S57" s="10">
        <f>FC_IND_IS_E!S57+FC_IND_NFM_E!S57+FC_IND_CPC_E!S57+FC_IND_NMM_E!S57+FC_IND_PPP_E!S57+FC_IND_FBT_E!S57+FC_IND_TE_E!S57+FC_IND_MAC_E!S57+FC_IND_TL_E!S57+FC_IND_WP_E!S57+FC_IND_MQ_E!S57+FC_IND_CON_E!S57+FC_IND_NSP_E!S57</f>
        <v>0</v>
      </c>
      <c r="T57" s="10">
        <f>FC_IND_IS_E!T57+FC_IND_NFM_E!T57+FC_IND_CPC_E!T57+FC_IND_NMM_E!T57+FC_IND_PPP_E!T57+FC_IND_FBT_E!T57+FC_IND_TE_E!T57+FC_IND_MAC_E!T57+FC_IND_TL_E!T57+FC_IND_WP_E!T57+FC_IND_MQ_E!T57+FC_IND_CON_E!T57+FC_IND_NSP_E!T57</f>
        <v>0</v>
      </c>
      <c r="U57" s="10">
        <f>FC_IND_IS_E!U57+FC_IND_NFM_E!U57+FC_IND_CPC_E!U57+FC_IND_NMM_E!U57+FC_IND_PPP_E!U57+FC_IND_FBT_E!U57+FC_IND_TE_E!U57+FC_IND_MAC_E!U57+FC_IND_TL_E!U57+FC_IND_WP_E!U57+FC_IND_MQ_E!U57+FC_IND_CON_E!U57+FC_IND_NSP_E!U57</f>
        <v>0</v>
      </c>
      <c r="V57" s="10">
        <f>FC_IND_IS_E!V57+FC_IND_NFM_E!V57+FC_IND_CPC_E!V57+FC_IND_NMM_E!V57+FC_IND_PPP_E!V57+FC_IND_FBT_E!V57+FC_IND_TE_E!V57+FC_IND_MAC_E!V57+FC_IND_TL_E!V57+FC_IND_WP_E!V57+FC_IND_MQ_E!V57+FC_IND_CON_E!V57+FC_IND_NSP_E!V57</f>
        <v>0</v>
      </c>
      <c r="W57" s="10">
        <f>FC_IND_IS_E!W57+FC_IND_NFM_E!W57+FC_IND_CPC_E!W57+FC_IND_NMM_E!W57+FC_IND_PPP_E!W57+FC_IND_FBT_E!W57+FC_IND_TE_E!W57+FC_IND_MAC_E!W57+FC_IND_TL_E!W57+FC_IND_WP_E!W57+FC_IND_MQ_E!W57+FC_IND_CON_E!W57+FC_IND_NSP_E!W57</f>
        <v>0</v>
      </c>
      <c r="X57" s="10">
        <f>FC_IND_IS_E!X57+FC_IND_NFM_E!X57+FC_IND_CPC_E!X57+FC_IND_NMM_E!X57+FC_IND_PPP_E!X57+FC_IND_FBT_E!X57+FC_IND_TE_E!X57+FC_IND_MAC_E!X57+FC_IND_TL_E!X57+FC_IND_WP_E!X57+FC_IND_MQ_E!X57+FC_IND_CON_E!X57+FC_IND_NSP_E!X57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FC_IND_IS_E!C58+FC_IND_NFM_E!C58+FC_IND_CPC_E!C58+FC_IND_NMM_E!C58+FC_IND_PPP_E!C58+FC_IND_FBT_E!C58+FC_IND_TE_E!C58+FC_IND_MAC_E!C58+FC_IND_TL_E!C58+FC_IND_WP_E!C58+FC_IND_MQ_E!C58+FC_IND_CON_E!C58+FC_IND_NSP_E!C58</f>
        <v>0</v>
      </c>
      <c r="D58" s="10">
        <f>FC_IND_IS_E!D58+FC_IND_NFM_E!D58+FC_IND_CPC_E!D58+FC_IND_NMM_E!D58+FC_IND_PPP_E!D58+FC_IND_FBT_E!D58+FC_IND_TE_E!D58+FC_IND_MAC_E!D58+FC_IND_TL_E!D58+FC_IND_WP_E!D58+FC_IND_MQ_E!D58+FC_IND_CON_E!D58+FC_IND_NSP_E!D58</f>
        <v>0</v>
      </c>
      <c r="E58" s="10">
        <f>FC_IND_IS_E!E58+FC_IND_NFM_E!E58+FC_IND_CPC_E!E58+FC_IND_NMM_E!E58+FC_IND_PPP_E!E58+FC_IND_FBT_E!E58+FC_IND_TE_E!E58+FC_IND_MAC_E!E58+FC_IND_TL_E!E58+FC_IND_WP_E!E58+FC_IND_MQ_E!E58+FC_IND_CON_E!E58+FC_IND_NSP_E!E58</f>
        <v>0</v>
      </c>
      <c r="F58" s="10">
        <f>FC_IND_IS_E!F58+FC_IND_NFM_E!F58+FC_IND_CPC_E!F58+FC_IND_NMM_E!F58+FC_IND_PPP_E!F58+FC_IND_FBT_E!F58+FC_IND_TE_E!F58+FC_IND_MAC_E!F58+FC_IND_TL_E!F58+FC_IND_WP_E!F58+FC_IND_MQ_E!F58+FC_IND_CON_E!F58+FC_IND_NSP_E!F58</f>
        <v>0</v>
      </c>
      <c r="G58" s="10">
        <f>FC_IND_IS_E!G58+FC_IND_NFM_E!G58+FC_IND_CPC_E!G58+FC_IND_NMM_E!G58+FC_IND_PPP_E!G58+FC_IND_FBT_E!G58+FC_IND_TE_E!G58+FC_IND_MAC_E!G58+FC_IND_TL_E!G58+FC_IND_WP_E!G58+FC_IND_MQ_E!G58+FC_IND_CON_E!G58+FC_IND_NSP_E!G58</f>
        <v>0</v>
      </c>
      <c r="H58" s="10">
        <f>FC_IND_IS_E!H58+FC_IND_NFM_E!H58+FC_IND_CPC_E!H58+FC_IND_NMM_E!H58+FC_IND_PPP_E!H58+FC_IND_FBT_E!H58+FC_IND_TE_E!H58+FC_IND_MAC_E!H58+FC_IND_TL_E!H58+FC_IND_WP_E!H58+FC_IND_MQ_E!H58+FC_IND_CON_E!H58+FC_IND_NSP_E!H58</f>
        <v>0</v>
      </c>
      <c r="I58" s="10">
        <f>FC_IND_IS_E!I58+FC_IND_NFM_E!I58+FC_IND_CPC_E!I58+FC_IND_NMM_E!I58+FC_IND_PPP_E!I58+FC_IND_FBT_E!I58+FC_IND_TE_E!I58+FC_IND_MAC_E!I58+FC_IND_TL_E!I58+FC_IND_WP_E!I58+FC_IND_MQ_E!I58+FC_IND_CON_E!I58+FC_IND_NSP_E!I58</f>
        <v>0</v>
      </c>
      <c r="J58" s="10">
        <f>FC_IND_IS_E!J58+FC_IND_NFM_E!J58+FC_IND_CPC_E!J58+FC_IND_NMM_E!J58+FC_IND_PPP_E!J58+FC_IND_FBT_E!J58+FC_IND_TE_E!J58+FC_IND_MAC_E!J58+FC_IND_TL_E!J58+FC_IND_WP_E!J58+FC_IND_MQ_E!J58+FC_IND_CON_E!J58+FC_IND_NSP_E!J58</f>
        <v>0</v>
      </c>
      <c r="K58" s="10">
        <f>FC_IND_IS_E!K58+FC_IND_NFM_E!K58+FC_IND_CPC_E!K58+FC_IND_NMM_E!K58+FC_IND_PPP_E!K58+FC_IND_FBT_E!K58+FC_IND_TE_E!K58+FC_IND_MAC_E!K58+FC_IND_TL_E!K58+FC_IND_WP_E!K58+FC_IND_MQ_E!K58+FC_IND_CON_E!K58+FC_IND_NSP_E!K58</f>
        <v>0</v>
      </c>
      <c r="L58" s="10">
        <f>FC_IND_IS_E!L58+FC_IND_NFM_E!L58+FC_IND_CPC_E!L58+FC_IND_NMM_E!L58+FC_IND_PPP_E!L58+FC_IND_FBT_E!L58+FC_IND_TE_E!L58+FC_IND_MAC_E!L58+FC_IND_TL_E!L58+FC_IND_WP_E!L58+FC_IND_MQ_E!L58+FC_IND_CON_E!L58+FC_IND_NSP_E!L58</f>
        <v>0</v>
      </c>
      <c r="M58" s="10">
        <f>FC_IND_IS_E!M58+FC_IND_NFM_E!M58+FC_IND_CPC_E!M58+FC_IND_NMM_E!M58+FC_IND_PPP_E!M58+FC_IND_FBT_E!M58+FC_IND_TE_E!M58+FC_IND_MAC_E!M58+FC_IND_TL_E!M58+FC_IND_WP_E!M58+FC_IND_MQ_E!M58+FC_IND_CON_E!M58+FC_IND_NSP_E!M58</f>
        <v>0</v>
      </c>
      <c r="N58" s="10">
        <f>FC_IND_IS_E!N58+FC_IND_NFM_E!N58+FC_IND_CPC_E!N58+FC_IND_NMM_E!N58+FC_IND_PPP_E!N58+FC_IND_FBT_E!N58+FC_IND_TE_E!N58+FC_IND_MAC_E!N58+FC_IND_TL_E!N58+FC_IND_WP_E!N58+FC_IND_MQ_E!N58+FC_IND_CON_E!N58+FC_IND_NSP_E!N58</f>
        <v>0</v>
      </c>
      <c r="O58" s="10">
        <f>FC_IND_IS_E!O58+FC_IND_NFM_E!O58+FC_IND_CPC_E!O58+FC_IND_NMM_E!O58+FC_IND_PPP_E!O58+FC_IND_FBT_E!O58+FC_IND_TE_E!O58+FC_IND_MAC_E!O58+FC_IND_TL_E!O58+FC_IND_WP_E!O58+FC_IND_MQ_E!O58+FC_IND_CON_E!O58+FC_IND_NSP_E!O58</f>
        <v>0</v>
      </c>
      <c r="P58" s="10">
        <f>FC_IND_IS_E!P58+FC_IND_NFM_E!P58+FC_IND_CPC_E!P58+FC_IND_NMM_E!P58+FC_IND_PPP_E!P58+FC_IND_FBT_E!P58+FC_IND_TE_E!P58+FC_IND_MAC_E!P58+FC_IND_TL_E!P58+FC_IND_WP_E!P58+FC_IND_MQ_E!P58+FC_IND_CON_E!P58+FC_IND_NSP_E!P58</f>
        <v>0</v>
      </c>
      <c r="Q58" s="10">
        <f>FC_IND_IS_E!Q58+FC_IND_NFM_E!Q58+FC_IND_CPC_E!Q58+FC_IND_NMM_E!Q58+FC_IND_PPP_E!Q58+FC_IND_FBT_E!Q58+FC_IND_TE_E!Q58+FC_IND_MAC_E!Q58+FC_IND_TL_E!Q58+FC_IND_WP_E!Q58+FC_IND_MQ_E!Q58+FC_IND_CON_E!Q58+FC_IND_NSP_E!Q58</f>
        <v>0</v>
      </c>
      <c r="R58" s="10">
        <f>FC_IND_IS_E!R58+FC_IND_NFM_E!R58+FC_IND_CPC_E!R58+FC_IND_NMM_E!R58+FC_IND_PPP_E!R58+FC_IND_FBT_E!R58+FC_IND_TE_E!R58+FC_IND_MAC_E!R58+FC_IND_TL_E!R58+FC_IND_WP_E!R58+FC_IND_MQ_E!R58+FC_IND_CON_E!R58+FC_IND_NSP_E!R58</f>
        <v>0</v>
      </c>
      <c r="S58" s="10">
        <f>FC_IND_IS_E!S58+FC_IND_NFM_E!S58+FC_IND_CPC_E!S58+FC_IND_NMM_E!S58+FC_IND_PPP_E!S58+FC_IND_FBT_E!S58+FC_IND_TE_E!S58+FC_IND_MAC_E!S58+FC_IND_TL_E!S58+FC_IND_WP_E!S58+FC_IND_MQ_E!S58+FC_IND_CON_E!S58+FC_IND_NSP_E!S58</f>
        <v>0</v>
      </c>
      <c r="T58" s="10">
        <f>FC_IND_IS_E!T58+FC_IND_NFM_E!T58+FC_IND_CPC_E!T58+FC_IND_NMM_E!T58+FC_IND_PPP_E!T58+FC_IND_FBT_E!T58+FC_IND_TE_E!T58+FC_IND_MAC_E!T58+FC_IND_TL_E!T58+FC_IND_WP_E!T58+FC_IND_MQ_E!T58+FC_IND_CON_E!T58+FC_IND_NSP_E!T58</f>
        <v>0</v>
      </c>
      <c r="U58" s="10">
        <f>FC_IND_IS_E!U58+FC_IND_NFM_E!U58+FC_IND_CPC_E!U58+FC_IND_NMM_E!U58+FC_IND_PPP_E!U58+FC_IND_FBT_E!U58+FC_IND_TE_E!U58+FC_IND_MAC_E!U58+FC_IND_TL_E!U58+FC_IND_WP_E!U58+FC_IND_MQ_E!U58+FC_IND_CON_E!U58+FC_IND_NSP_E!U58</f>
        <v>0</v>
      </c>
      <c r="V58" s="10">
        <f>FC_IND_IS_E!V58+FC_IND_NFM_E!V58+FC_IND_CPC_E!V58+FC_IND_NMM_E!V58+FC_IND_PPP_E!V58+FC_IND_FBT_E!V58+FC_IND_TE_E!V58+FC_IND_MAC_E!V58+FC_IND_TL_E!V58+FC_IND_WP_E!V58+FC_IND_MQ_E!V58+FC_IND_CON_E!V58+FC_IND_NSP_E!V58</f>
        <v>0</v>
      </c>
      <c r="W58" s="10">
        <f>FC_IND_IS_E!W58+FC_IND_NFM_E!W58+FC_IND_CPC_E!W58+FC_IND_NMM_E!W58+FC_IND_PPP_E!W58+FC_IND_FBT_E!W58+FC_IND_TE_E!W58+FC_IND_MAC_E!W58+FC_IND_TL_E!W58+FC_IND_WP_E!W58+FC_IND_MQ_E!W58+FC_IND_CON_E!W58+FC_IND_NSP_E!W58</f>
        <v>0</v>
      </c>
      <c r="X58" s="10">
        <f>FC_IND_IS_E!X58+FC_IND_NFM_E!X58+FC_IND_CPC_E!X58+FC_IND_NMM_E!X58+FC_IND_PPP_E!X58+FC_IND_FBT_E!X58+FC_IND_TE_E!X58+FC_IND_MAC_E!X58+FC_IND_TL_E!X58+FC_IND_WP_E!X58+FC_IND_MQ_E!X58+FC_IND_CON_E!X58+FC_IND_NSP_E!X58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FC_IND_IS_E!C59+FC_IND_NFM_E!C59+FC_IND_CPC_E!C59+FC_IND_NMM_E!C59+FC_IND_PPP_E!C59+FC_IND_FBT_E!C59+FC_IND_TE_E!C59+FC_IND_MAC_E!C59+FC_IND_TL_E!C59+FC_IND_WP_E!C59+FC_IND_MQ_E!C59+FC_IND_CON_E!C59+FC_IND_NSP_E!C59</f>
        <v>1264.3785038693034</v>
      </c>
      <c r="D59" s="10">
        <f>FC_IND_IS_E!D59+FC_IND_NFM_E!D59+FC_IND_CPC_E!D59+FC_IND_NMM_E!D59+FC_IND_PPP_E!D59+FC_IND_FBT_E!D59+FC_IND_TE_E!D59+FC_IND_MAC_E!D59+FC_IND_TL_E!D59+FC_IND_WP_E!D59+FC_IND_MQ_E!D59+FC_IND_CON_E!D59+FC_IND_NSP_E!D59</f>
        <v>1255.0874462596732</v>
      </c>
      <c r="E59" s="10">
        <f>FC_IND_IS_E!E59+FC_IND_NFM_E!E59+FC_IND_CPC_E!E59+FC_IND_NMM_E!E59+FC_IND_PPP_E!E59+FC_IND_FBT_E!E59+FC_IND_TE_E!E59+FC_IND_MAC_E!E59+FC_IND_TL_E!E59+FC_IND_WP_E!E59+FC_IND_MQ_E!E59+FC_IND_CON_E!E59+FC_IND_NSP_E!E59</f>
        <v>1313.6046431642305</v>
      </c>
      <c r="F59" s="10">
        <f>FC_IND_IS_E!F59+FC_IND_NFM_E!F59+FC_IND_CPC_E!F59+FC_IND_NMM_E!F59+FC_IND_PPP_E!F59+FC_IND_FBT_E!F59+FC_IND_TE_E!F59+FC_IND_MAC_E!F59+FC_IND_TL_E!F59+FC_IND_WP_E!F59+FC_IND_MQ_E!F59+FC_IND_CON_E!F59+FC_IND_NSP_E!F59</f>
        <v>1320.0295786758381</v>
      </c>
      <c r="G59" s="10">
        <f>FC_IND_IS_E!G59+FC_IND_NFM_E!G59+FC_IND_CPC_E!G59+FC_IND_NMM_E!G59+FC_IND_PPP_E!G59+FC_IND_FBT_E!G59+FC_IND_TE_E!G59+FC_IND_MAC_E!G59+FC_IND_TL_E!G59+FC_IND_WP_E!G59+FC_IND_MQ_E!G59+FC_IND_CON_E!G59+FC_IND_NSP_E!G59</f>
        <v>1321.2716251074803</v>
      </c>
      <c r="H59" s="10">
        <f>FC_IND_IS_E!H59+FC_IND_NFM_E!H59+FC_IND_CPC_E!H59+FC_IND_NMM_E!H59+FC_IND_PPP_E!H59+FC_IND_FBT_E!H59+FC_IND_TE_E!H59+FC_IND_MAC_E!H59+FC_IND_TL_E!H59+FC_IND_WP_E!H59+FC_IND_MQ_E!H59+FC_IND_CON_E!H59+FC_IND_NSP_E!H59</f>
        <v>1340.8330180567496</v>
      </c>
      <c r="I59" s="10">
        <f>FC_IND_IS_E!I59+FC_IND_NFM_E!I59+FC_IND_CPC_E!I59+FC_IND_NMM_E!I59+FC_IND_PPP_E!I59+FC_IND_FBT_E!I59+FC_IND_TE_E!I59+FC_IND_MAC_E!I59+FC_IND_TL_E!I59+FC_IND_WP_E!I59+FC_IND_MQ_E!I59+FC_IND_CON_E!I59+FC_IND_NSP_E!I59</f>
        <v>1360.8006878761823</v>
      </c>
      <c r="J59" s="10">
        <f>FC_IND_IS_E!J59+FC_IND_NFM_E!J59+FC_IND_CPC_E!J59+FC_IND_NMM_E!J59+FC_IND_PPP_E!J59+FC_IND_FBT_E!J59+FC_IND_TE_E!J59+FC_IND_MAC_E!J59+FC_IND_TL_E!J59+FC_IND_WP_E!J59+FC_IND_MQ_E!J59+FC_IND_CON_E!J59+FC_IND_NSP_E!J59</f>
        <v>1401.5477214101461</v>
      </c>
      <c r="K59" s="10">
        <f>FC_IND_IS_E!K59+FC_IND_NFM_E!K59+FC_IND_CPC_E!K59+FC_IND_NMM_E!K59+FC_IND_PPP_E!K59+FC_IND_FBT_E!K59+FC_IND_TE_E!K59+FC_IND_MAC_E!K59+FC_IND_TL_E!K59+FC_IND_WP_E!K59+FC_IND_MQ_E!K59+FC_IND_CON_E!K59+FC_IND_NSP_E!K59</f>
        <v>1394.859931212382</v>
      </c>
      <c r="L59" s="10">
        <f>FC_IND_IS_E!L59+FC_IND_NFM_E!L59+FC_IND_CPC_E!L59+FC_IND_NMM_E!L59+FC_IND_PPP_E!L59+FC_IND_FBT_E!L59+FC_IND_TE_E!L59+FC_IND_MAC_E!L59+FC_IND_TL_E!L59+FC_IND_WP_E!L59+FC_IND_MQ_E!L59+FC_IND_CON_E!L59+FC_IND_NSP_E!L59</f>
        <v>1380.9114359415305</v>
      </c>
      <c r="M59" s="10">
        <f>FC_IND_IS_E!M59+FC_IND_NFM_E!M59+FC_IND_CPC_E!M59+FC_IND_NMM_E!M59+FC_IND_PPP_E!M59+FC_IND_FBT_E!M59+FC_IND_TE_E!M59+FC_IND_MAC_E!M59+FC_IND_TL_E!M59+FC_IND_WP_E!M59+FC_IND_MQ_E!M59+FC_IND_CON_E!M59+FC_IND_NSP_E!M59</f>
        <v>1438.9748065348238</v>
      </c>
      <c r="N59" s="10">
        <f>FC_IND_IS_E!N59+FC_IND_NFM_E!N59+FC_IND_CPC_E!N59+FC_IND_NMM_E!N59+FC_IND_PPP_E!N59+FC_IND_FBT_E!N59+FC_IND_TE_E!N59+FC_IND_MAC_E!N59+FC_IND_TL_E!N59+FC_IND_WP_E!N59+FC_IND_MQ_E!N59+FC_IND_CON_E!N59+FC_IND_NSP_E!N59</f>
        <v>1436.7774720550301</v>
      </c>
      <c r="O59" s="10">
        <f>FC_IND_IS_E!O59+FC_IND_NFM_E!O59+FC_IND_CPC_E!O59+FC_IND_NMM_E!O59+FC_IND_PPP_E!O59+FC_IND_FBT_E!O59+FC_IND_TE_E!O59+FC_IND_MAC_E!O59+FC_IND_TL_E!O59+FC_IND_WP_E!O59+FC_IND_MQ_E!O59+FC_IND_CON_E!O59+FC_IND_NSP_E!O59</f>
        <v>991.37764402407561</v>
      </c>
      <c r="P59" s="10">
        <f>FC_IND_IS_E!P59+FC_IND_NFM_E!P59+FC_IND_CPC_E!P59+FC_IND_NMM_E!P59+FC_IND_PPP_E!P59+FC_IND_FBT_E!P59+FC_IND_TE_E!P59+FC_IND_MAC_E!P59+FC_IND_TL_E!P59+FC_IND_WP_E!P59+FC_IND_MQ_E!P59+FC_IND_CON_E!P59+FC_IND_NSP_E!P59</f>
        <v>1060.6429922613927</v>
      </c>
      <c r="Q59" s="10">
        <f>FC_IND_IS_E!Q59+FC_IND_NFM_E!Q59+FC_IND_CPC_E!Q59+FC_IND_NMM_E!Q59+FC_IND_PPP_E!Q59+FC_IND_FBT_E!Q59+FC_IND_TE_E!Q59+FC_IND_MAC_E!Q59+FC_IND_TL_E!Q59+FC_IND_WP_E!Q59+FC_IND_MQ_E!Q59+FC_IND_CON_E!Q59+FC_IND_NSP_E!Q59</f>
        <v>966.94376612209794</v>
      </c>
      <c r="R59" s="10">
        <f>FC_IND_IS_E!R59+FC_IND_NFM_E!R59+FC_IND_CPC_E!R59+FC_IND_NMM_E!R59+FC_IND_PPP_E!R59+FC_IND_FBT_E!R59+FC_IND_TE_E!R59+FC_IND_MAC_E!R59+FC_IND_TL_E!R59+FC_IND_WP_E!R59+FC_IND_MQ_E!R59+FC_IND_CON_E!R59+FC_IND_NSP_E!R59</f>
        <v>949.67506448839185</v>
      </c>
      <c r="S59" s="10">
        <f>FC_IND_IS_E!S59+FC_IND_NFM_E!S59+FC_IND_CPC_E!S59+FC_IND_NMM_E!S59+FC_IND_PPP_E!S59+FC_IND_FBT_E!S59+FC_IND_TE_E!S59+FC_IND_MAC_E!S59+FC_IND_TL_E!S59+FC_IND_WP_E!S59+FC_IND_MQ_E!S59+FC_IND_CON_E!S59+FC_IND_NSP_E!S59</f>
        <v>1003.6064488392088</v>
      </c>
      <c r="T59" s="10">
        <f>FC_IND_IS_E!T59+FC_IND_NFM_E!T59+FC_IND_CPC_E!T59+FC_IND_NMM_E!T59+FC_IND_PPP_E!T59+FC_IND_FBT_E!T59+FC_IND_TE_E!T59+FC_IND_MAC_E!T59+FC_IND_TL_E!T59+FC_IND_WP_E!T59+FC_IND_MQ_E!T59+FC_IND_CON_E!T59+FC_IND_NSP_E!T59</f>
        <v>999.02932072226974</v>
      </c>
      <c r="U59" s="10">
        <f>FC_IND_IS_E!U59+FC_IND_NFM_E!U59+FC_IND_CPC_E!U59+FC_IND_NMM_E!U59+FC_IND_PPP_E!U59+FC_IND_FBT_E!U59+FC_IND_TE_E!U59+FC_IND_MAC_E!U59+FC_IND_TL_E!U59+FC_IND_WP_E!U59+FC_IND_MQ_E!U59+FC_IND_CON_E!U59+FC_IND_NSP_E!U59</f>
        <v>997.58847807394659</v>
      </c>
      <c r="V59" s="10">
        <f>FC_IND_IS_E!V59+FC_IND_NFM_E!V59+FC_IND_CPC_E!V59+FC_IND_NMM_E!V59+FC_IND_PPP_E!V59+FC_IND_FBT_E!V59+FC_IND_TE_E!V59+FC_IND_MAC_E!V59+FC_IND_TL_E!V59+FC_IND_WP_E!V59+FC_IND_MQ_E!V59+FC_IND_CON_E!V59+FC_IND_NSP_E!V59</f>
        <v>1041.3113499570075</v>
      </c>
      <c r="W59" s="10">
        <f>FC_IND_IS_E!W59+FC_IND_NFM_E!W59+FC_IND_CPC_E!W59+FC_IND_NMM_E!W59+FC_IND_PPP_E!W59+FC_IND_FBT_E!W59+FC_IND_TE_E!W59+FC_IND_MAC_E!W59+FC_IND_TL_E!W59+FC_IND_WP_E!W59+FC_IND_MQ_E!W59+FC_IND_CON_E!W59+FC_IND_NSP_E!W59</f>
        <v>1020.6898538263112</v>
      </c>
      <c r="X59" s="10">
        <f>FC_IND_IS_E!X59+FC_IND_NFM_E!X59+FC_IND_CPC_E!X59+FC_IND_NMM_E!X59+FC_IND_PPP_E!X59+FC_IND_FBT_E!X59+FC_IND_TE_E!X59+FC_IND_MAC_E!X59+FC_IND_TL_E!X59+FC_IND_WP_E!X59+FC_IND_MQ_E!X59+FC_IND_CON_E!X59+FC_IND_NSP_E!X59</f>
        <v>980.71220980223552</v>
      </c>
    </row>
    <row r="60" spans="1:24" ht="11.25" customHeight="1" x14ac:dyDescent="0.2">
      <c r="A60" s="42" t="s">
        <v>107</v>
      </c>
      <c r="B60" s="9" t="s">
        <v>108</v>
      </c>
      <c r="C60" s="10">
        <f>FC_IND_IS_E!C60+FC_IND_NFM_E!C60+FC_IND_CPC_E!C60+FC_IND_NMM_E!C60+FC_IND_PPP_E!C60+FC_IND_FBT_E!C60+FC_IND_TE_E!C60+FC_IND_MAC_E!C60+FC_IND_TL_E!C60+FC_IND_WP_E!C60+FC_IND_MQ_E!C60+FC_IND_CON_E!C60+FC_IND_NSP_E!C60</f>
        <v>0</v>
      </c>
      <c r="D60" s="10">
        <f>FC_IND_IS_E!D60+FC_IND_NFM_E!D60+FC_IND_CPC_E!D60+FC_IND_NMM_E!D60+FC_IND_PPP_E!D60+FC_IND_FBT_E!D60+FC_IND_TE_E!D60+FC_IND_MAC_E!D60+FC_IND_TL_E!D60+FC_IND_WP_E!D60+FC_IND_MQ_E!D60+FC_IND_CON_E!D60+FC_IND_NSP_E!D60</f>
        <v>0</v>
      </c>
      <c r="E60" s="10">
        <f>FC_IND_IS_E!E60+FC_IND_NFM_E!E60+FC_IND_CPC_E!E60+FC_IND_NMM_E!E60+FC_IND_PPP_E!E60+FC_IND_FBT_E!E60+FC_IND_TE_E!E60+FC_IND_MAC_E!E60+FC_IND_TL_E!E60+FC_IND_WP_E!E60+FC_IND_MQ_E!E60+FC_IND_CON_E!E60+FC_IND_NSP_E!E60</f>
        <v>0</v>
      </c>
      <c r="F60" s="10">
        <f>FC_IND_IS_E!F60+FC_IND_NFM_E!F60+FC_IND_CPC_E!F60+FC_IND_NMM_E!F60+FC_IND_PPP_E!F60+FC_IND_FBT_E!F60+FC_IND_TE_E!F60+FC_IND_MAC_E!F60+FC_IND_TL_E!F60+FC_IND_WP_E!F60+FC_IND_MQ_E!F60+FC_IND_CON_E!F60+FC_IND_NSP_E!F60</f>
        <v>0</v>
      </c>
      <c r="G60" s="10">
        <f>FC_IND_IS_E!G60+FC_IND_NFM_E!G60+FC_IND_CPC_E!G60+FC_IND_NMM_E!G60+FC_IND_PPP_E!G60+FC_IND_FBT_E!G60+FC_IND_TE_E!G60+FC_IND_MAC_E!G60+FC_IND_TL_E!G60+FC_IND_WP_E!G60+FC_IND_MQ_E!G60+FC_IND_CON_E!G60+FC_IND_NSP_E!G60</f>
        <v>0</v>
      </c>
      <c r="H60" s="10">
        <f>FC_IND_IS_E!H60+FC_IND_NFM_E!H60+FC_IND_CPC_E!H60+FC_IND_NMM_E!H60+FC_IND_PPP_E!H60+FC_IND_FBT_E!H60+FC_IND_TE_E!H60+FC_IND_MAC_E!H60+FC_IND_TL_E!H60+FC_IND_WP_E!H60+FC_IND_MQ_E!H60+FC_IND_CON_E!H60+FC_IND_NSP_E!H60</f>
        <v>0</v>
      </c>
      <c r="I60" s="10">
        <f>FC_IND_IS_E!I60+FC_IND_NFM_E!I60+FC_IND_CPC_E!I60+FC_IND_NMM_E!I60+FC_IND_PPP_E!I60+FC_IND_FBT_E!I60+FC_IND_TE_E!I60+FC_IND_MAC_E!I60+FC_IND_TL_E!I60+FC_IND_WP_E!I60+FC_IND_MQ_E!I60+FC_IND_CON_E!I60+FC_IND_NSP_E!I60</f>
        <v>0</v>
      </c>
      <c r="J60" s="10">
        <f>FC_IND_IS_E!J60+FC_IND_NFM_E!J60+FC_IND_CPC_E!J60+FC_IND_NMM_E!J60+FC_IND_PPP_E!J60+FC_IND_FBT_E!J60+FC_IND_TE_E!J60+FC_IND_MAC_E!J60+FC_IND_TL_E!J60+FC_IND_WP_E!J60+FC_IND_MQ_E!J60+FC_IND_CON_E!J60+FC_IND_NSP_E!J60</f>
        <v>0</v>
      </c>
      <c r="K60" s="10">
        <f>FC_IND_IS_E!K60+FC_IND_NFM_E!K60+FC_IND_CPC_E!K60+FC_IND_NMM_E!K60+FC_IND_PPP_E!K60+FC_IND_FBT_E!K60+FC_IND_TE_E!K60+FC_IND_MAC_E!K60+FC_IND_TL_E!K60+FC_IND_WP_E!K60+FC_IND_MQ_E!K60+FC_IND_CON_E!K60+FC_IND_NSP_E!K60</f>
        <v>0</v>
      </c>
      <c r="L60" s="10">
        <f>FC_IND_IS_E!L60+FC_IND_NFM_E!L60+FC_IND_CPC_E!L60+FC_IND_NMM_E!L60+FC_IND_PPP_E!L60+FC_IND_FBT_E!L60+FC_IND_TE_E!L60+FC_IND_MAC_E!L60+FC_IND_TL_E!L60+FC_IND_WP_E!L60+FC_IND_MQ_E!L60+FC_IND_CON_E!L60+FC_IND_NSP_E!L60</f>
        <v>0</v>
      </c>
      <c r="M60" s="10">
        <f>FC_IND_IS_E!M60+FC_IND_NFM_E!M60+FC_IND_CPC_E!M60+FC_IND_NMM_E!M60+FC_IND_PPP_E!M60+FC_IND_FBT_E!M60+FC_IND_TE_E!M60+FC_IND_MAC_E!M60+FC_IND_TL_E!M60+FC_IND_WP_E!M60+FC_IND_MQ_E!M60+FC_IND_CON_E!M60+FC_IND_NSP_E!M60</f>
        <v>0</v>
      </c>
      <c r="N60" s="10">
        <f>FC_IND_IS_E!N60+FC_IND_NFM_E!N60+FC_IND_CPC_E!N60+FC_IND_NMM_E!N60+FC_IND_PPP_E!N60+FC_IND_FBT_E!N60+FC_IND_TE_E!N60+FC_IND_MAC_E!N60+FC_IND_TL_E!N60+FC_IND_WP_E!N60+FC_IND_MQ_E!N60+FC_IND_CON_E!N60+FC_IND_NSP_E!N60</f>
        <v>0</v>
      </c>
      <c r="O60" s="10">
        <f>FC_IND_IS_E!O60+FC_IND_NFM_E!O60+FC_IND_CPC_E!O60+FC_IND_NMM_E!O60+FC_IND_PPP_E!O60+FC_IND_FBT_E!O60+FC_IND_TE_E!O60+FC_IND_MAC_E!O60+FC_IND_TL_E!O60+FC_IND_WP_E!O60+FC_IND_MQ_E!O60+FC_IND_CON_E!O60+FC_IND_NSP_E!O60</f>
        <v>0</v>
      </c>
      <c r="P60" s="10">
        <f>FC_IND_IS_E!P60+FC_IND_NFM_E!P60+FC_IND_CPC_E!P60+FC_IND_NMM_E!P60+FC_IND_PPP_E!P60+FC_IND_FBT_E!P60+FC_IND_TE_E!P60+FC_IND_MAC_E!P60+FC_IND_TL_E!P60+FC_IND_WP_E!P60+FC_IND_MQ_E!P60+FC_IND_CON_E!P60+FC_IND_NSP_E!P60</f>
        <v>0.70455717970765264</v>
      </c>
      <c r="Q60" s="10">
        <f>FC_IND_IS_E!Q60+FC_IND_NFM_E!Q60+FC_IND_CPC_E!Q60+FC_IND_NMM_E!Q60+FC_IND_PPP_E!Q60+FC_IND_FBT_E!Q60+FC_IND_TE_E!Q60+FC_IND_MAC_E!Q60+FC_IND_TL_E!Q60+FC_IND_WP_E!Q60+FC_IND_MQ_E!Q60+FC_IND_CON_E!Q60+FC_IND_NSP_E!Q60</f>
        <v>0.70455717970765264</v>
      </c>
      <c r="R60" s="10">
        <f>FC_IND_IS_E!R60+FC_IND_NFM_E!R60+FC_IND_CPC_E!R60+FC_IND_NMM_E!R60+FC_IND_PPP_E!R60+FC_IND_FBT_E!R60+FC_IND_TE_E!R60+FC_IND_MAC_E!R60+FC_IND_TL_E!R60+FC_IND_WP_E!R60+FC_IND_MQ_E!R60+FC_IND_CON_E!R60+FC_IND_NSP_E!R60</f>
        <v>0.70455717970765264</v>
      </c>
      <c r="S60" s="10">
        <f>FC_IND_IS_E!S60+FC_IND_NFM_E!S60+FC_IND_CPC_E!S60+FC_IND_NMM_E!S60+FC_IND_PPP_E!S60+FC_IND_FBT_E!S60+FC_IND_TE_E!S60+FC_IND_MAC_E!S60+FC_IND_TL_E!S60+FC_IND_WP_E!S60+FC_IND_MQ_E!S60+FC_IND_CON_E!S60+FC_IND_NSP_E!S60</f>
        <v>0.70455717970765264</v>
      </c>
      <c r="T60" s="10">
        <f>FC_IND_IS_E!T60+FC_IND_NFM_E!T60+FC_IND_CPC_E!T60+FC_IND_NMM_E!T60+FC_IND_PPP_E!T60+FC_IND_FBT_E!T60+FC_IND_TE_E!T60+FC_IND_MAC_E!T60+FC_IND_TL_E!T60+FC_IND_WP_E!T60+FC_IND_MQ_E!T60+FC_IND_CON_E!T60+FC_IND_NSP_E!T60</f>
        <v>0.9469475494411006</v>
      </c>
      <c r="U60" s="10">
        <f>FC_IND_IS_E!U60+FC_IND_NFM_E!U60+FC_IND_CPC_E!U60+FC_IND_NMM_E!U60+FC_IND_PPP_E!U60+FC_IND_FBT_E!U60+FC_IND_TE_E!U60+FC_IND_MAC_E!U60+FC_IND_TL_E!U60+FC_IND_WP_E!U60+FC_IND_MQ_E!U60+FC_IND_CON_E!U60+FC_IND_NSP_E!U60</f>
        <v>7.8245915735167662E-2</v>
      </c>
      <c r="V60" s="10">
        <f>FC_IND_IS_E!V60+FC_IND_NFM_E!V60+FC_IND_CPC_E!V60+FC_IND_NMM_E!V60+FC_IND_PPP_E!V60+FC_IND_FBT_E!V60+FC_IND_TE_E!V60+FC_IND_MAC_E!V60+FC_IND_TL_E!V60+FC_IND_WP_E!V60+FC_IND_MQ_E!V60+FC_IND_CON_E!V60+FC_IND_NSP_E!V60</f>
        <v>6.1306964746345657E-2</v>
      </c>
      <c r="W60" s="10">
        <f>FC_IND_IS_E!W60+FC_IND_NFM_E!W60+FC_IND_CPC_E!W60+FC_IND_NMM_E!W60+FC_IND_PPP_E!W60+FC_IND_FBT_E!W60+FC_IND_TE_E!W60+FC_IND_MAC_E!W60+FC_IND_TL_E!W60+FC_IND_WP_E!W60+FC_IND_MQ_E!W60+FC_IND_CON_E!W60+FC_IND_NSP_E!W60</f>
        <v>6.0533104041272573E-2</v>
      </c>
      <c r="X60" s="10">
        <f>FC_IND_IS_E!X60+FC_IND_NFM_E!X60+FC_IND_CPC_E!X60+FC_IND_NMM_E!X60+FC_IND_PPP_E!X60+FC_IND_FBT_E!X60+FC_IND_TE_E!X60+FC_IND_MAC_E!X60+FC_IND_TL_E!X60+FC_IND_WP_E!X60+FC_IND_MQ_E!X60+FC_IND_CON_E!X60+FC_IND_NSP_E!X60</f>
        <v>6.0533104041272573E-2</v>
      </c>
    </row>
    <row r="61" spans="1:24" ht="11.25" customHeight="1" x14ac:dyDescent="0.2">
      <c r="A61" s="42" t="s">
        <v>109</v>
      </c>
      <c r="B61" s="9" t="s">
        <v>110</v>
      </c>
      <c r="C61" s="10">
        <f>FC_IND_IS_E!C61+FC_IND_NFM_E!C61+FC_IND_CPC_E!C61+FC_IND_NMM_E!C61+FC_IND_PPP_E!C61+FC_IND_FBT_E!C61+FC_IND_TE_E!C61+FC_IND_MAC_E!C61+FC_IND_TL_E!C61+FC_IND_WP_E!C61+FC_IND_MQ_E!C61+FC_IND_CON_E!C61+FC_IND_NSP_E!C61</f>
        <v>0</v>
      </c>
      <c r="D61" s="10">
        <f>FC_IND_IS_E!D61+FC_IND_NFM_E!D61+FC_IND_CPC_E!D61+FC_IND_NMM_E!D61+FC_IND_PPP_E!D61+FC_IND_FBT_E!D61+FC_IND_TE_E!D61+FC_IND_MAC_E!D61+FC_IND_TL_E!D61+FC_IND_WP_E!D61+FC_IND_MQ_E!D61+FC_IND_CON_E!D61+FC_IND_NSP_E!D61</f>
        <v>0</v>
      </c>
      <c r="E61" s="10">
        <f>FC_IND_IS_E!E61+FC_IND_NFM_E!E61+FC_IND_CPC_E!E61+FC_IND_NMM_E!E61+FC_IND_PPP_E!E61+FC_IND_FBT_E!E61+FC_IND_TE_E!E61+FC_IND_MAC_E!E61+FC_IND_TL_E!E61+FC_IND_WP_E!E61+FC_IND_MQ_E!E61+FC_IND_CON_E!E61+FC_IND_NSP_E!E61</f>
        <v>0</v>
      </c>
      <c r="F61" s="10">
        <f>FC_IND_IS_E!F61+FC_IND_NFM_E!F61+FC_IND_CPC_E!F61+FC_IND_NMM_E!F61+FC_IND_PPP_E!F61+FC_IND_FBT_E!F61+FC_IND_TE_E!F61+FC_IND_MAC_E!F61+FC_IND_TL_E!F61+FC_IND_WP_E!F61+FC_IND_MQ_E!F61+FC_IND_CON_E!F61+FC_IND_NSP_E!F61</f>
        <v>0</v>
      </c>
      <c r="G61" s="10">
        <f>FC_IND_IS_E!G61+FC_IND_NFM_E!G61+FC_IND_CPC_E!G61+FC_IND_NMM_E!G61+FC_IND_PPP_E!G61+FC_IND_FBT_E!G61+FC_IND_TE_E!G61+FC_IND_MAC_E!G61+FC_IND_TL_E!G61+FC_IND_WP_E!G61+FC_IND_MQ_E!G61+FC_IND_CON_E!G61+FC_IND_NSP_E!G61</f>
        <v>0</v>
      </c>
      <c r="H61" s="10">
        <f>FC_IND_IS_E!H61+FC_IND_NFM_E!H61+FC_IND_CPC_E!H61+FC_IND_NMM_E!H61+FC_IND_PPP_E!H61+FC_IND_FBT_E!H61+FC_IND_TE_E!H61+FC_IND_MAC_E!H61+FC_IND_TL_E!H61+FC_IND_WP_E!H61+FC_IND_MQ_E!H61+FC_IND_CON_E!H61+FC_IND_NSP_E!H61</f>
        <v>0</v>
      </c>
      <c r="I61" s="10">
        <f>FC_IND_IS_E!I61+FC_IND_NFM_E!I61+FC_IND_CPC_E!I61+FC_IND_NMM_E!I61+FC_IND_PPP_E!I61+FC_IND_FBT_E!I61+FC_IND_TE_E!I61+FC_IND_MAC_E!I61+FC_IND_TL_E!I61+FC_IND_WP_E!I61+FC_IND_MQ_E!I61+FC_IND_CON_E!I61+FC_IND_NSP_E!I61</f>
        <v>0</v>
      </c>
      <c r="J61" s="10">
        <f>FC_IND_IS_E!J61+FC_IND_NFM_E!J61+FC_IND_CPC_E!J61+FC_IND_NMM_E!J61+FC_IND_PPP_E!J61+FC_IND_FBT_E!J61+FC_IND_TE_E!J61+FC_IND_MAC_E!J61+FC_IND_TL_E!J61+FC_IND_WP_E!J61+FC_IND_MQ_E!J61+FC_IND_CON_E!J61+FC_IND_NSP_E!J61</f>
        <v>0</v>
      </c>
      <c r="K61" s="10">
        <f>FC_IND_IS_E!K61+FC_IND_NFM_E!K61+FC_IND_CPC_E!K61+FC_IND_NMM_E!K61+FC_IND_PPP_E!K61+FC_IND_FBT_E!K61+FC_IND_TE_E!K61+FC_IND_MAC_E!K61+FC_IND_TL_E!K61+FC_IND_WP_E!K61+FC_IND_MQ_E!K61+FC_IND_CON_E!K61+FC_IND_NSP_E!K61</f>
        <v>0</v>
      </c>
      <c r="L61" s="10">
        <f>FC_IND_IS_E!L61+FC_IND_NFM_E!L61+FC_IND_CPC_E!L61+FC_IND_NMM_E!L61+FC_IND_PPP_E!L61+FC_IND_FBT_E!L61+FC_IND_TE_E!L61+FC_IND_MAC_E!L61+FC_IND_TL_E!L61+FC_IND_WP_E!L61+FC_IND_MQ_E!L61+FC_IND_CON_E!L61+FC_IND_NSP_E!L61</f>
        <v>0</v>
      </c>
      <c r="M61" s="10">
        <f>FC_IND_IS_E!M61+FC_IND_NFM_E!M61+FC_IND_CPC_E!M61+FC_IND_NMM_E!M61+FC_IND_PPP_E!M61+FC_IND_FBT_E!M61+FC_IND_TE_E!M61+FC_IND_MAC_E!M61+FC_IND_TL_E!M61+FC_IND_WP_E!M61+FC_IND_MQ_E!M61+FC_IND_CON_E!M61+FC_IND_NSP_E!M61</f>
        <v>0</v>
      </c>
      <c r="N61" s="10">
        <f>FC_IND_IS_E!N61+FC_IND_NFM_E!N61+FC_IND_CPC_E!N61+FC_IND_NMM_E!N61+FC_IND_PPP_E!N61+FC_IND_FBT_E!N61+FC_IND_TE_E!N61+FC_IND_MAC_E!N61+FC_IND_TL_E!N61+FC_IND_WP_E!N61+FC_IND_MQ_E!N61+FC_IND_CON_E!N61+FC_IND_NSP_E!N61</f>
        <v>0</v>
      </c>
      <c r="O61" s="10">
        <f>FC_IND_IS_E!O61+FC_IND_NFM_E!O61+FC_IND_CPC_E!O61+FC_IND_NMM_E!O61+FC_IND_PPP_E!O61+FC_IND_FBT_E!O61+FC_IND_TE_E!O61+FC_IND_MAC_E!O61+FC_IND_TL_E!O61+FC_IND_WP_E!O61+FC_IND_MQ_E!O61+FC_IND_CON_E!O61+FC_IND_NSP_E!O61</f>
        <v>0.50154772141014614</v>
      </c>
      <c r="P61" s="10">
        <f>FC_IND_IS_E!P61+FC_IND_NFM_E!P61+FC_IND_CPC_E!P61+FC_IND_NMM_E!P61+FC_IND_PPP_E!P61+FC_IND_FBT_E!P61+FC_IND_TE_E!P61+FC_IND_MAC_E!P61+FC_IND_TL_E!P61+FC_IND_WP_E!P61+FC_IND_MQ_E!P61+FC_IND_CON_E!P61+FC_IND_NSP_E!P61</f>
        <v>0.64488392089423896</v>
      </c>
      <c r="Q61" s="10">
        <f>FC_IND_IS_E!Q61+FC_IND_NFM_E!Q61+FC_IND_CPC_E!Q61+FC_IND_NMM_E!Q61+FC_IND_PPP_E!Q61+FC_IND_FBT_E!Q61+FC_IND_TE_E!Q61+FC_IND_MAC_E!Q61+FC_IND_TL_E!Q61+FC_IND_WP_E!Q61+FC_IND_MQ_E!Q61+FC_IND_CON_E!Q61+FC_IND_NSP_E!Q61</f>
        <v>8.4552020636285459</v>
      </c>
      <c r="R61" s="10">
        <f>FC_IND_IS_E!R61+FC_IND_NFM_E!R61+FC_IND_CPC_E!R61+FC_IND_NMM_E!R61+FC_IND_PPP_E!R61+FC_IND_FBT_E!R61+FC_IND_TE_E!R61+FC_IND_MAC_E!R61+FC_IND_TL_E!R61+FC_IND_WP_E!R61+FC_IND_MQ_E!R61+FC_IND_CON_E!R61+FC_IND_NSP_E!R61</f>
        <v>8.0251934651762689</v>
      </c>
      <c r="S61" s="10">
        <f>FC_IND_IS_E!S61+FC_IND_NFM_E!S61+FC_IND_CPC_E!S61+FC_IND_NMM_E!S61+FC_IND_PPP_E!S61+FC_IND_FBT_E!S61+FC_IND_TE_E!S61+FC_IND_MAC_E!S61+FC_IND_TL_E!S61+FC_IND_WP_E!S61+FC_IND_MQ_E!S61+FC_IND_CON_E!S61+FC_IND_NSP_E!S61</f>
        <v>8.7895098882201204</v>
      </c>
      <c r="T61" s="10">
        <f>FC_IND_IS_E!T61+FC_IND_NFM_E!T61+FC_IND_CPC_E!T61+FC_IND_NMM_E!T61+FC_IND_PPP_E!T61+FC_IND_FBT_E!T61+FC_IND_TE_E!T61+FC_IND_MAC_E!T61+FC_IND_TL_E!T61+FC_IND_WP_E!T61+FC_IND_MQ_E!T61+FC_IND_CON_E!T61+FC_IND_NSP_E!T61</f>
        <v>8.0491831470335331</v>
      </c>
      <c r="U61" s="10">
        <f>FC_IND_IS_E!U61+FC_IND_NFM_E!U61+FC_IND_CPC_E!U61+FC_IND_NMM_E!U61+FC_IND_PPP_E!U61+FC_IND_FBT_E!U61+FC_IND_TE_E!U61+FC_IND_MAC_E!U61+FC_IND_TL_E!U61+FC_IND_WP_E!U61+FC_IND_MQ_E!U61+FC_IND_CON_E!U61+FC_IND_NSP_E!U61</f>
        <v>7.7803095442820291</v>
      </c>
      <c r="V61" s="10">
        <f>FC_IND_IS_E!V61+FC_IND_NFM_E!V61+FC_IND_CPC_E!V61+FC_IND_NMM_E!V61+FC_IND_PPP_E!V61+FC_IND_FBT_E!V61+FC_IND_TE_E!V61+FC_IND_MAC_E!V61+FC_IND_TL_E!V61+FC_IND_WP_E!V61+FC_IND_MQ_E!V61+FC_IND_CON_E!V61+FC_IND_NSP_E!V61</f>
        <v>6.8470335339638861</v>
      </c>
      <c r="W61" s="10">
        <f>FC_IND_IS_E!W61+FC_IND_NFM_E!W61+FC_IND_CPC_E!W61+FC_IND_NMM_E!W61+FC_IND_PPP_E!W61+FC_IND_FBT_E!W61+FC_IND_TE_E!W61+FC_IND_MAC_E!W61+FC_IND_TL_E!W61+FC_IND_WP_E!W61+FC_IND_MQ_E!W61+FC_IND_CON_E!W61+FC_IND_NSP_E!W61</f>
        <v>7.0730868443680128</v>
      </c>
      <c r="X61" s="10">
        <f>FC_IND_IS_E!X61+FC_IND_NFM_E!X61+FC_IND_CPC_E!X61+FC_IND_NMM_E!X61+FC_IND_PPP_E!X61+FC_IND_FBT_E!X61+FC_IND_TE_E!X61+FC_IND_MAC_E!X61+FC_IND_TL_E!X61+FC_IND_WP_E!X61+FC_IND_MQ_E!X61+FC_IND_CON_E!X61+FC_IND_NSP_E!X61</f>
        <v>7.2360275150472901</v>
      </c>
    </row>
    <row r="62" spans="1:24" ht="11.25" customHeight="1" x14ac:dyDescent="0.2">
      <c r="A62" s="42" t="s">
        <v>111</v>
      </c>
      <c r="B62" s="9" t="s">
        <v>112</v>
      </c>
      <c r="C62" s="10">
        <f>FC_IND_IS_E!C62+FC_IND_NFM_E!C62+FC_IND_CPC_E!C62+FC_IND_NMM_E!C62+FC_IND_PPP_E!C62+FC_IND_FBT_E!C62+FC_IND_TE_E!C62+FC_IND_MAC_E!C62+FC_IND_TL_E!C62+FC_IND_WP_E!C62+FC_IND_MQ_E!C62+FC_IND_CON_E!C62+FC_IND_NSP_E!C62</f>
        <v>0</v>
      </c>
      <c r="D62" s="10">
        <f>FC_IND_IS_E!D62+FC_IND_NFM_E!D62+FC_IND_CPC_E!D62+FC_IND_NMM_E!D62+FC_IND_PPP_E!D62+FC_IND_FBT_E!D62+FC_IND_TE_E!D62+FC_IND_MAC_E!D62+FC_IND_TL_E!D62+FC_IND_WP_E!D62+FC_IND_MQ_E!D62+FC_IND_CON_E!D62+FC_IND_NSP_E!D62</f>
        <v>0</v>
      </c>
      <c r="E62" s="10">
        <f>FC_IND_IS_E!E62+FC_IND_NFM_E!E62+FC_IND_CPC_E!E62+FC_IND_NMM_E!E62+FC_IND_PPP_E!E62+FC_IND_FBT_E!E62+FC_IND_TE_E!E62+FC_IND_MAC_E!E62+FC_IND_TL_E!E62+FC_IND_WP_E!E62+FC_IND_MQ_E!E62+FC_IND_CON_E!E62+FC_IND_NSP_E!E62</f>
        <v>0</v>
      </c>
      <c r="F62" s="10">
        <f>FC_IND_IS_E!F62+FC_IND_NFM_E!F62+FC_IND_CPC_E!F62+FC_IND_NMM_E!F62+FC_IND_PPP_E!F62+FC_IND_FBT_E!F62+FC_IND_TE_E!F62+FC_IND_MAC_E!F62+FC_IND_TL_E!F62+FC_IND_WP_E!F62+FC_IND_MQ_E!F62+FC_IND_CON_E!F62+FC_IND_NSP_E!F62</f>
        <v>0</v>
      </c>
      <c r="G62" s="10">
        <f>FC_IND_IS_E!G62+FC_IND_NFM_E!G62+FC_IND_CPC_E!G62+FC_IND_NMM_E!G62+FC_IND_PPP_E!G62+FC_IND_FBT_E!G62+FC_IND_TE_E!G62+FC_IND_MAC_E!G62+FC_IND_TL_E!G62+FC_IND_WP_E!G62+FC_IND_MQ_E!G62+FC_IND_CON_E!G62+FC_IND_NSP_E!G62</f>
        <v>0</v>
      </c>
      <c r="H62" s="10">
        <f>FC_IND_IS_E!H62+FC_IND_NFM_E!H62+FC_IND_CPC_E!H62+FC_IND_NMM_E!H62+FC_IND_PPP_E!H62+FC_IND_FBT_E!H62+FC_IND_TE_E!H62+FC_IND_MAC_E!H62+FC_IND_TL_E!H62+FC_IND_WP_E!H62+FC_IND_MQ_E!H62+FC_IND_CON_E!H62+FC_IND_NSP_E!H62</f>
        <v>0</v>
      </c>
      <c r="I62" s="10">
        <f>FC_IND_IS_E!I62+FC_IND_NFM_E!I62+FC_IND_CPC_E!I62+FC_IND_NMM_E!I62+FC_IND_PPP_E!I62+FC_IND_FBT_E!I62+FC_IND_TE_E!I62+FC_IND_MAC_E!I62+FC_IND_TL_E!I62+FC_IND_WP_E!I62+FC_IND_MQ_E!I62+FC_IND_CON_E!I62+FC_IND_NSP_E!I62</f>
        <v>0</v>
      </c>
      <c r="J62" s="10">
        <f>FC_IND_IS_E!J62+FC_IND_NFM_E!J62+FC_IND_CPC_E!J62+FC_IND_NMM_E!J62+FC_IND_PPP_E!J62+FC_IND_FBT_E!J62+FC_IND_TE_E!J62+FC_IND_MAC_E!J62+FC_IND_TL_E!J62+FC_IND_WP_E!J62+FC_IND_MQ_E!J62+FC_IND_CON_E!J62+FC_IND_NSP_E!J62</f>
        <v>0</v>
      </c>
      <c r="K62" s="10">
        <f>FC_IND_IS_E!K62+FC_IND_NFM_E!K62+FC_IND_CPC_E!K62+FC_IND_NMM_E!K62+FC_IND_PPP_E!K62+FC_IND_FBT_E!K62+FC_IND_TE_E!K62+FC_IND_MAC_E!K62+FC_IND_TL_E!K62+FC_IND_WP_E!K62+FC_IND_MQ_E!K62+FC_IND_CON_E!K62+FC_IND_NSP_E!K62</f>
        <v>0</v>
      </c>
      <c r="L62" s="10">
        <f>FC_IND_IS_E!L62+FC_IND_NFM_E!L62+FC_IND_CPC_E!L62+FC_IND_NMM_E!L62+FC_IND_PPP_E!L62+FC_IND_FBT_E!L62+FC_IND_TE_E!L62+FC_IND_MAC_E!L62+FC_IND_TL_E!L62+FC_IND_WP_E!L62+FC_IND_MQ_E!L62+FC_IND_CON_E!L62+FC_IND_NSP_E!L62</f>
        <v>0</v>
      </c>
      <c r="M62" s="10">
        <f>FC_IND_IS_E!M62+FC_IND_NFM_E!M62+FC_IND_CPC_E!M62+FC_IND_NMM_E!M62+FC_IND_PPP_E!M62+FC_IND_FBT_E!M62+FC_IND_TE_E!M62+FC_IND_MAC_E!M62+FC_IND_TL_E!M62+FC_IND_WP_E!M62+FC_IND_MQ_E!M62+FC_IND_CON_E!M62+FC_IND_NSP_E!M62</f>
        <v>0</v>
      </c>
      <c r="N62" s="10">
        <f>FC_IND_IS_E!N62+FC_IND_NFM_E!N62+FC_IND_CPC_E!N62+FC_IND_NMM_E!N62+FC_IND_PPP_E!N62+FC_IND_FBT_E!N62+FC_IND_TE_E!N62+FC_IND_MAC_E!N62+FC_IND_TL_E!N62+FC_IND_WP_E!N62+FC_IND_MQ_E!N62+FC_IND_CON_E!N62+FC_IND_NSP_E!N62</f>
        <v>0</v>
      </c>
      <c r="O62" s="10">
        <f>FC_IND_IS_E!O62+FC_IND_NFM_E!O62+FC_IND_CPC_E!O62+FC_IND_NMM_E!O62+FC_IND_PPP_E!O62+FC_IND_FBT_E!O62+FC_IND_TE_E!O62+FC_IND_MAC_E!O62+FC_IND_TL_E!O62+FC_IND_WP_E!O62+FC_IND_MQ_E!O62+FC_IND_CON_E!O62+FC_IND_NSP_E!O62</f>
        <v>0</v>
      </c>
      <c r="P62" s="10">
        <f>FC_IND_IS_E!P62+FC_IND_NFM_E!P62+FC_IND_CPC_E!P62+FC_IND_NMM_E!P62+FC_IND_PPP_E!P62+FC_IND_FBT_E!P62+FC_IND_TE_E!P62+FC_IND_MAC_E!P62+FC_IND_TL_E!P62+FC_IND_WP_E!P62+FC_IND_MQ_E!P62+FC_IND_CON_E!P62+FC_IND_NSP_E!P62</f>
        <v>0</v>
      </c>
      <c r="Q62" s="10">
        <f>FC_IND_IS_E!Q62+FC_IND_NFM_E!Q62+FC_IND_CPC_E!Q62+FC_IND_NMM_E!Q62+FC_IND_PPP_E!Q62+FC_IND_FBT_E!Q62+FC_IND_TE_E!Q62+FC_IND_MAC_E!Q62+FC_IND_TL_E!Q62+FC_IND_WP_E!Q62+FC_IND_MQ_E!Q62+FC_IND_CON_E!Q62+FC_IND_NSP_E!Q62</f>
        <v>0</v>
      </c>
      <c r="R62" s="10">
        <f>FC_IND_IS_E!R62+FC_IND_NFM_E!R62+FC_IND_CPC_E!R62+FC_IND_NMM_E!R62+FC_IND_PPP_E!R62+FC_IND_FBT_E!R62+FC_IND_TE_E!R62+FC_IND_MAC_E!R62+FC_IND_TL_E!R62+FC_IND_WP_E!R62+FC_IND_MQ_E!R62+FC_IND_CON_E!R62+FC_IND_NSP_E!R62</f>
        <v>0</v>
      </c>
      <c r="S62" s="10">
        <f>FC_IND_IS_E!S62+FC_IND_NFM_E!S62+FC_IND_CPC_E!S62+FC_IND_NMM_E!S62+FC_IND_PPP_E!S62+FC_IND_FBT_E!S62+FC_IND_TE_E!S62+FC_IND_MAC_E!S62+FC_IND_TL_E!S62+FC_IND_WP_E!S62+FC_IND_MQ_E!S62+FC_IND_CON_E!S62+FC_IND_NSP_E!S62</f>
        <v>0</v>
      </c>
      <c r="T62" s="10">
        <f>FC_IND_IS_E!T62+FC_IND_NFM_E!T62+FC_IND_CPC_E!T62+FC_IND_NMM_E!T62+FC_IND_PPP_E!T62+FC_IND_FBT_E!T62+FC_IND_TE_E!T62+FC_IND_MAC_E!T62+FC_IND_TL_E!T62+FC_IND_WP_E!T62+FC_IND_MQ_E!T62+FC_IND_CON_E!T62+FC_IND_NSP_E!T62</f>
        <v>0</v>
      </c>
      <c r="U62" s="10">
        <f>FC_IND_IS_E!U62+FC_IND_NFM_E!U62+FC_IND_CPC_E!U62+FC_IND_NMM_E!U62+FC_IND_PPP_E!U62+FC_IND_FBT_E!U62+FC_IND_TE_E!U62+FC_IND_MAC_E!U62+FC_IND_TL_E!U62+FC_IND_WP_E!U62+FC_IND_MQ_E!U62+FC_IND_CON_E!U62+FC_IND_NSP_E!U62</f>
        <v>0</v>
      </c>
      <c r="V62" s="10">
        <f>FC_IND_IS_E!V62+FC_IND_NFM_E!V62+FC_IND_CPC_E!V62+FC_IND_NMM_E!V62+FC_IND_PPP_E!V62+FC_IND_FBT_E!V62+FC_IND_TE_E!V62+FC_IND_MAC_E!V62+FC_IND_TL_E!V62+FC_IND_WP_E!V62+FC_IND_MQ_E!V62+FC_IND_CON_E!V62+FC_IND_NSP_E!V62</f>
        <v>0</v>
      </c>
      <c r="W62" s="10">
        <f>FC_IND_IS_E!W62+FC_IND_NFM_E!W62+FC_IND_CPC_E!W62+FC_IND_NMM_E!W62+FC_IND_PPP_E!W62+FC_IND_FBT_E!W62+FC_IND_TE_E!W62+FC_IND_MAC_E!W62+FC_IND_TL_E!W62+FC_IND_WP_E!W62+FC_IND_MQ_E!W62+FC_IND_CON_E!W62+FC_IND_NSP_E!W62</f>
        <v>0</v>
      </c>
      <c r="X62" s="10">
        <f>FC_IND_IS_E!X62+FC_IND_NFM_E!X62+FC_IND_CPC_E!X62+FC_IND_NMM_E!X62+FC_IND_PPP_E!X62+FC_IND_FBT_E!X62+FC_IND_TE_E!X62+FC_IND_MAC_E!X62+FC_IND_TL_E!X62+FC_IND_WP_E!X62+FC_IND_MQ_E!X62+FC_IND_CON_E!X62+FC_IND_NSP_E!X62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10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10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10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10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10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10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10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10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10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10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10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10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10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10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10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10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10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10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10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10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10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10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10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10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10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10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10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10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10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10">
        <f>FC_IND_IS_E!L64+FC_IND_NFM_E!L64+FC_IND_CPC_E!L64+FC_IND_NMM_E!L64+FC_IND_PPP_E!L64+FC_IND_FBT_E!L64+FC_IND_TE_E!L64+FC_IND_MAC_E!L64+FC_IND_TL_E!L64+FC_IND_WP_E!L64+FC_IND_MQ_E!L64+FC_IND_CON_E!L64+FC_IND_NSP_E!L64</f>
        <v>0</v>
      </c>
      <c r="M64" s="10">
        <f>FC_IND_IS_E!M64+FC_IND_NFM_E!M64+FC_IND_CPC_E!M64+FC_IND_NMM_E!M64+FC_IND_PPP_E!M64+FC_IND_FBT_E!M64+FC_IND_TE_E!M64+FC_IND_MAC_E!M64+FC_IND_TL_E!M64+FC_IND_WP_E!M64+FC_IND_MQ_E!M64+FC_IND_CON_E!M64+FC_IND_NSP_E!M64</f>
        <v>0</v>
      </c>
      <c r="N64" s="10">
        <f>FC_IND_IS_E!N64+FC_IND_NFM_E!N64+FC_IND_CPC_E!N64+FC_IND_NMM_E!N64+FC_IND_PPP_E!N64+FC_IND_FBT_E!N64+FC_IND_TE_E!N64+FC_IND_MAC_E!N64+FC_IND_TL_E!N64+FC_IND_WP_E!N64+FC_IND_MQ_E!N64+FC_IND_CON_E!N64+FC_IND_NSP_E!N64</f>
        <v>0</v>
      </c>
      <c r="O64" s="10">
        <f>FC_IND_IS_E!O64+FC_IND_NFM_E!O64+FC_IND_CPC_E!O64+FC_IND_NMM_E!O64+FC_IND_PPP_E!O64+FC_IND_FBT_E!O64+FC_IND_TE_E!O64+FC_IND_MAC_E!O64+FC_IND_TL_E!O64+FC_IND_WP_E!O64+FC_IND_MQ_E!O64+FC_IND_CON_E!O64+FC_IND_NSP_E!O64</f>
        <v>0</v>
      </c>
      <c r="P64" s="10">
        <f>FC_IND_IS_E!P64+FC_IND_NFM_E!P64+FC_IND_CPC_E!P64+FC_IND_NMM_E!P64+FC_IND_PPP_E!P64+FC_IND_FBT_E!P64+FC_IND_TE_E!P64+FC_IND_MAC_E!P64+FC_IND_TL_E!P64+FC_IND_WP_E!P64+FC_IND_MQ_E!P64+FC_IND_CON_E!P64+FC_IND_NSP_E!P64</f>
        <v>0</v>
      </c>
      <c r="Q64" s="10">
        <f>FC_IND_IS_E!Q64+FC_IND_NFM_E!Q64+FC_IND_CPC_E!Q64+FC_IND_NMM_E!Q64+FC_IND_PPP_E!Q64+FC_IND_FBT_E!Q64+FC_IND_TE_E!Q64+FC_IND_MAC_E!Q64+FC_IND_TL_E!Q64+FC_IND_WP_E!Q64+FC_IND_MQ_E!Q64+FC_IND_CON_E!Q64+FC_IND_NSP_E!Q64</f>
        <v>0</v>
      </c>
      <c r="R64" s="10">
        <f>FC_IND_IS_E!R64+FC_IND_NFM_E!R64+FC_IND_CPC_E!R64+FC_IND_NMM_E!R64+FC_IND_PPP_E!R64+FC_IND_FBT_E!R64+FC_IND_TE_E!R64+FC_IND_MAC_E!R64+FC_IND_TL_E!R64+FC_IND_WP_E!R64+FC_IND_MQ_E!R64+FC_IND_CON_E!R64+FC_IND_NSP_E!R64</f>
        <v>0</v>
      </c>
      <c r="S64" s="10">
        <f>FC_IND_IS_E!S64+FC_IND_NFM_E!S64+FC_IND_CPC_E!S64+FC_IND_NMM_E!S64+FC_IND_PPP_E!S64+FC_IND_FBT_E!S64+FC_IND_TE_E!S64+FC_IND_MAC_E!S64+FC_IND_TL_E!S64+FC_IND_WP_E!S64+FC_IND_MQ_E!S64+FC_IND_CON_E!S64+FC_IND_NSP_E!S64</f>
        <v>0</v>
      </c>
      <c r="T64" s="10">
        <f>FC_IND_IS_E!T64+FC_IND_NFM_E!T64+FC_IND_CPC_E!T64+FC_IND_NMM_E!T64+FC_IND_PPP_E!T64+FC_IND_FBT_E!T64+FC_IND_TE_E!T64+FC_IND_MAC_E!T64+FC_IND_TL_E!T64+FC_IND_WP_E!T64+FC_IND_MQ_E!T64+FC_IND_CON_E!T64+FC_IND_NSP_E!T64</f>
        <v>0</v>
      </c>
      <c r="U64" s="10">
        <f>FC_IND_IS_E!U64+FC_IND_NFM_E!U64+FC_IND_CPC_E!U64+FC_IND_NMM_E!U64+FC_IND_PPP_E!U64+FC_IND_FBT_E!U64+FC_IND_TE_E!U64+FC_IND_MAC_E!U64+FC_IND_TL_E!U64+FC_IND_WP_E!U64+FC_IND_MQ_E!U64+FC_IND_CON_E!U64+FC_IND_NSP_E!U64</f>
        <v>0</v>
      </c>
      <c r="V64" s="10">
        <f>FC_IND_IS_E!V64+FC_IND_NFM_E!V64+FC_IND_CPC_E!V64+FC_IND_NMM_E!V64+FC_IND_PPP_E!V64+FC_IND_FBT_E!V64+FC_IND_TE_E!V64+FC_IND_MAC_E!V64+FC_IND_TL_E!V64+FC_IND_WP_E!V64+FC_IND_MQ_E!V64+FC_IND_CON_E!V64+FC_IND_NSP_E!V64</f>
        <v>0</v>
      </c>
      <c r="W64" s="10">
        <f>FC_IND_IS_E!W64+FC_IND_NFM_E!W64+FC_IND_CPC_E!W64+FC_IND_NMM_E!W64+FC_IND_PPP_E!W64+FC_IND_FBT_E!W64+FC_IND_TE_E!W64+FC_IND_MAC_E!W64+FC_IND_TL_E!W64+FC_IND_WP_E!W64+FC_IND_MQ_E!W64+FC_IND_CON_E!W64+FC_IND_NSP_E!W64</f>
        <v>0</v>
      </c>
      <c r="X64" s="10">
        <f>FC_IND_IS_E!X64+FC_IND_NFM_E!X64+FC_IND_CPC_E!X64+FC_IND_NMM_E!X64+FC_IND_PPP_E!X64+FC_IND_FBT_E!X64+FC_IND_TE_E!X64+FC_IND_MAC_E!X64+FC_IND_TL_E!X64+FC_IND_WP_E!X64+FC_IND_MQ_E!X64+FC_IND_CON_E!X64+FC_IND_NSP_E!X64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10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10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10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10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10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10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10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10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10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10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10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10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10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10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10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10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10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10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10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10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10">
        <f>FC_IND_IS_E!X65+FC_IND_NFM_E!X65+FC_IND_CPC_E!X65+FC_IND_NMM_E!X65+FC_IND_PPP_E!X65+FC_IND_FBT_E!X65+FC_IND_TE_E!X65+FC_IND_MAC_E!X65+FC_IND_TL_E!X65+FC_IND_WP_E!X65+FC_IND_MQ_E!X65+FC_IND_CON_E!X65+FC_IND_NSP_E!X65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10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10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10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10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10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10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10">
        <f>FC_IND_IS_E!J66+FC_IND_NFM_E!J66+FC_IND_CPC_E!J66+FC_IND_NMM_E!J66+FC_IND_PPP_E!J66+FC_IND_FBT_E!J66+FC_IND_TE_E!J66+FC_IND_MAC_E!J66+FC_IND_TL_E!J66+FC_IND_WP_E!J66+FC_IND_MQ_E!J66+FC_IND_CON_E!J66+FC_IND_NSP_E!J66</f>
        <v>6.1861564918314693</v>
      </c>
      <c r="K66" s="10">
        <f>FC_IND_IS_E!K66+FC_IND_NFM_E!K66+FC_IND_CPC_E!K66+FC_IND_NMM_E!K66+FC_IND_PPP_E!K66+FC_IND_FBT_E!K66+FC_IND_TE_E!K66+FC_IND_MAC_E!K66+FC_IND_TL_E!K66+FC_IND_WP_E!K66+FC_IND_MQ_E!K66+FC_IND_CON_E!K66+FC_IND_NSP_E!K66</f>
        <v>6.1861564918314693</v>
      </c>
      <c r="L66" s="10">
        <f>FC_IND_IS_E!L66+FC_IND_NFM_E!L66+FC_IND_CPC_E!L66+FC_IND_NMM_E!L66+FC_IND_PPP_E!L66+FC_IND_FBT_E!L66+FC_IND_TE_E!L66+FC_IND_MAC_E!L66+FC_IND_TL_E!L66+FC_IND_WP_E!L66+FC_IND_MQ_E!L66+FC_IND_CON_E!L66+FC_IND_NSP_E!L66</f>
        <v>9.7211521926053308</v>
      </c>
      <c r="M66" s="10">
        <f>FC_IND_IS_E!M66+FC_IND_NFM_E!M66+FC_IND_CPC_E!M66+FC_IND_NMM_E!M66+FC_IND_PPP_E!M66+FC_IND_FBT_E!M66+FC_IND_TE_E!M66+FC_IND_MAC_E!M66+FC_IND_TL_E!M66+FC_IND_WP_E!M66+FC_IND_MQ_E!M66+FC_IND_CON_E!M66+FC_IND_NSP_E!M66</f>
        <v>12.37231298366294</v>
      </c>
      <c r="N66" s="10">
        <f>FC_IND_IS_E!N66+FC_IND_NFM_E!N66+FC_IND_CPC_E!N66+FC_IND_NMM_E!N66+FC_IND_PPP_E!N66+FC_IND_FBT_E!N66+FC_IND_TE_E!N66+FC_IND_MAC_E!N66+FC_IND_TL_E!N66+FC_IND_WP_E!N66+FC_IND_MQ_E!N66+FC_IND_CON_E!N66+FC_IND_NSP_E!N66</f>
        <v>11.488564058469475</v>
      </c>
      <c r="O66" s="10">
        <f>FC_IND_IS_E!O66+FC_IND_NFM_E!O66+FC_IND_CPC_E!O66+FC_IND_NMM_E!O66+FC_IND_PPP_E!O66+FC_IND_FBT_E!O66+FC_IND_TE_E!O66+FC_IND_MAC_E!O66+FC_IND_TL_E!O66+FC_IND_WP_E!O66+FC_IND_MQ_E!O66+FC_IND_CON_E!O66+FC_IND_NSP_E!O66</f>
        <v>7.9536543422184005</v>
      </c>
      <c r="P66" s="10">
        <f>FC_IND_IS_E!P66+FC_IND_NFM_E!P66+FC_IND_CPC_E!P66+FC_IND_NMM_E!P66+FC_IND_PPP_E!P66+FC_IND_FBT_E!P66+FC_IND_TE_E!P66+FC_IND_MAC_E!P66+FC_IND_TL_E!P66+FC_IND_WP_E!P66+FC_IND_MQ_E!P66+FC_IND_CON_E!P66+FC_IND_NSP_E!P66</f>
        <v>7.9536543422184005</v>
      </c>
      <c r="Q66" s="10">
        <f>FC_IND_IS_E!Q66+FC_IND_NFM_E!Q66+FC_IND_CPC_E!Q66+FC_IND_NMM_E!Q66+FC_IND_PPP_E!Q66+FC_IND_FBT_E!Q66+FC_IND_TE_E!Q66+FC_IND_MAC_E!Q66+FC_IND_TL_E!Q66+FC_IND_WP_E!Q66+FC_IND_MQ_E!Q66+FC_IND_CON_E!Q66+FC_IND_NSP_E!Q66</f>
        <v>7.9536543422183996</v>
      </c>
      <c r="R66" s="10">
        <f>FC_IND_IS_E!R66+FC_IND_NFM_E!R66+FC_IND_CPC_E!R66+FC_IND_NMM_E!R66+FC_IND_PPP_E!R66+FC_IND_FBT_E!R66+FC_IND_TE_E!R66+FC_IND_MAC_E!R66+FC_IND_TL_E!R66+FC_IND_WP_E!R66+FC_IND_MQ_E!R66+FC_IND_CON_E!R66+FC_IND_NSP_E!R66</f>
        <v>11.488564058469473</v>
      </c>
      <c r="S66" s="10">
        <f>FC_IND_IS_E!S66+FC_IND_NFM_E!S66+FC_IND_CPC_E!S66+FC_IND_NMM_E!S66+FC_IND_PPP_E!S66+FC_IND_FBT_E!S66+FC_IND_TE_E!S66+FC_IND_MAC_E!S66+FC_IND_TL_E!S66+FC_IND_WP_E!S66+FC_IND_MQ_E!S66+FC_IND_CON_E!S66+FC_IND_NSP_E!S66</f>
        <v>7.069905417024934</v>
      </c>
      <c r="T66" s="10">
        <f>FC_IND_IS_E!T66+FC_IND_NFM_E!T66+FC_IND_CPC_E!T66+FC_IND_NMM_E!T66+FC_IND_PPP_E!T66+FC_IND_FBT_E!T66+FC_IND_TE_E!T66+FC_IND_MAC_E!T66+FC_IND_TL_E!T66+FC_IND_WP_E!T66+FC_IND_MQ_E!T66+FC_IND_CON_E!T66+FC_IND_NSP_E!T66</f>
        <v>8.2982803095442819</v>
      </c>
      <c r="U66" s="10">
        <f>FC_IND_IS_E!U66+FC_IND_NFM_E!U66+FC_IND_CPC_E!U66+FC_IND_NMM_E!U66+FC_IND_PPP_E!U66+FC_IND_FBT_E!U66+FC_IND_TE_E!U66+FC_IND_MAC_E!U66+FC_IND_TL_E!U66+FC_IND_WP_E!U66+FC_IND_MQ_E!U66+FC_IND_CON_E!U66+FC_IND_NSP_E!U66</f>
        <v>8.3724849527085112</v>
      </c>
      <c r="V66" s="10">
        <f>FC_IND_IS_E!V66+FC_IND_NFM_E!V66+FC_IND_CPC_E!V66+FC_IND_NMM_E!V66+FC_IND_PPP_E!V66+FC_IND_FBT_E!V66+FC_IND_TE_E!V66+FC_IND_MAC_E!V66+FC_IND_TL_E!V66+FC_IND_WP_E!V66+FC_IND_MQ_E!V66+FC_IND_CON_E!V66+FC_IND_NSP_E!V66</f>
        <v>8.3398108340498691</v>
      </c>
      <c r="W66" s="10">
        <f>FC_IND_IS_E!W66+FC_IND_NFM_E!W66+FC_IND_CPC_E!W66+FC_IND_NMM_E!W66+FC_IND_PPP_E!W66+FC_IND_FBT_E!W66+FC_IND_TE_E!W66+FC_IND_MAC_E!W66+FC_IND_TL_E!W66+FC_IND_WP_E!W66+FC_IND_MQ_E!W66+FC_IND_CON_E!W66+FC_IND_NSP_E!W66</f>
        <v>8.8648323301805654</v>
      </c>
      <c r="X66" s="10">
        <f>FC_IND_IS_E!X66+FC_IND_NFM_E!X66+FC_IND_CPC_E!X66+FC_IND_NMM_E!X66+FC_IND_PPP_E!X66+FC_IND_FBT_E!X66+FC_IND_TE_E!X66+FC_IND_MAC_E!X66+FC_IND_TL_E!X66+FC_IND_WP_E!X66+FC_IND_MQ_E!X66+FC_IND_CON_E!X66+FC_IND_NSP_E!X66</f>
        <v>12.266809974204643</v>
      </c>
    </row>
    <row r="67" spans="1:24" ht="11.25" customHeight="1" x14ac:dyDescent="0.2">
      <c r="A67" s="42" t="s">
        <v>121</v>
      </c>
      <c r="B67" s="9" t="s">
        <v>122</v>
      </c>
      <c r="C67" s="10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10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10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10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10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10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10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10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10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10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10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10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10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10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10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10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10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10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10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10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10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10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10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10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10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10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10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10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10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10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10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10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10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10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10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10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10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10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10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10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10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10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10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10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10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10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10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10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10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10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10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10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10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10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10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10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10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10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10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10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10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10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10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10">
        <f>FC_IND_IS_E!X69+FC_IND_NFM_E!X69+FC_IND_CPC_E!X69+FC_IND_NMM_E!X69+FC_IND_PPP_E!X69+FC_IND_FBT_E!X69+FC_IND_TE_E!X69+FC_IND_MAC_E!X69+FC_IND_TL_E!X69+FC_IND_WP_E!X69+FC_IND_MQ_E!X69+FC_IND_CON_E!X69+FC_IND_NSP_E!X69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10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10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10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10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10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10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10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10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10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10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10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10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10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10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10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10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10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10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10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10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10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33.916079105760971</v>
      </c>
      <c r="I71" s="37">
        <f t="shared" si="22"/>
        <v>40.866552020636277</v>
      </c>
      <c r="J71" s="37">
        <f t="shared" si="22"/>
        <v>37.021152192605328</v>
      </c>
      <c r="K71" s="37">
        <f t="shared" si="22"/>
        <v>38.669131556319861</v>
      </c>
      <c r="L71" s="37">
        <f t="shared" si="22"/>
        <v>38.669131556319861</v>
      </c>
      <c r="M71" s="37">
        <f t="shared" si="22"/>
        <v>54.600171969045554</v>
      </c>
      <c r="N71" s="37">
        <f t="shared" si="22"/>
        <v>76.478503869303523</v>
      </c>
      <c r="O71" s="37">
        <f t="shared" si="22"/>
        <v>62.744797936371448</v>
      </c>
      <c r="P71" s="37">
        <f t="shared" si="22"/>
        <v>70.435597592433368</v>
      </c>
      <c r="Q71" s="37">
        <f t="shared" si="22"/>
        <v>86.056147893379162</v>
      </c>
      <c r="R71" s="37">
        <f t="shared" si="22"/>
        <v>55.866036113499568</v>
      </c>
      <c r="S71" s="37">
        <f t="shared" si="22"/>
        <v>90.474806534823728</v>
      </c>
      <c r="T71" s="37">
        <f t="shared" si="22"/>
        <v>95.642820292347366</v>
      </c>
      <c r="U71" s="37">
        <f t="shared" si="22"/>
        <v>87.238865004299214</v>
      </c>
      <c r="V71" s="37">
        <f t="shared" si="22"/>
        <v>87.491917454858125</v>
      </c>
      <c r="W71" s="37">
        <f t="shared" si="22"/>
        <v>96.557437661220959</v>
      </c>
      <c r="X71" s="37">
        <f t="shared" ref="X71" si="23">SUM(X72:X73)</f>
        <v>89.419776440240753</v>
      </c>
    </row>
    <row r="72" spans="1:24" ht="11.25" customHeight="1" x14ac:dyDescent="0.2">
      <c r="A72" s="42" t="s">
        <v>131</v>
      </c>
      <c r="B72" s="9" t="s">
        <v>132</v>
      </c>
      <c r="C72" s="10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10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10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10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10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10">
        <f>FC_IND_IS_E!H72+FC_IND_NFM_E!H72+FC_IND_CPC_E!H72+FC_IND_NMM_E!H72+FC_IND_PPP_E!H72+FC_IND_FBT_E!H72+FC_IND_TE_E!H72+FC_IND_MAC_E!H72+FC_IND_TL_E!H72+FC_IND_WP_E!H72+FC_IND_MQ_E!H72+FC_IND_CON_E!H72+FC_IND_NSP_E!H72</f>
        <v>33.916079105760971</v>
      </c>
      <c r="I72" s="10">
        <f>FC_IND_IS_E!I72+FC_IND_NFM_E!I72+FC_IND_CPC_E!I72+FC_IND_NMM_E!I72+FC_IND_PPP_E!I72+FC_IND_FBT_E!I72+FC_IND_TE_E!I72+FC_IND_MAC_E!I72+FC_IND_TL_E!I72+FC_IND_WP_E!I72+FC_IND_MQ_E!I72+FC_IND_CON_E!I72+FC_IND_NSP_E!I72</f>
        <v>40.866552020636277</v>
      </c>
      <c r="J72" s="10">
        <f>FC_IND_IS_E!J72+FC_IND_NFM_E!J72+FC_IND_CPC_E!J72+FC_IND_NMM_E!J72+FC_IND_PPP_E!J72+FC_IND_FBT_E!J72+FC_IND_TE_E!J72+FC_IND_MAC_E!J72+FC_IND_TL_E!J72+FC_IND_WP_E!J72+FC_IND_MQ_E!J72+FC_IND_CON_E!J72+FC_IND_NSP_E!J72</f>
        <v>37.021152192605328</v>
      </c>
      <c r="K72" s="10">
        <f>FC_IND_IS_E!K72+FC_IND_NFM_E!K72+FC_IND_CPC_E!K72+FC_IND_NMM_E!K72+FC_IND_PPP_E!K72+FC_IND_FBT_E!K72+FC_IND_TE_E!K72+FC_IND_MAC_E!K72+FC_IND_TL_E!K72+FC_IND_WP_E!K72+FC_IND_MQ_E!K72+FC_IND_CON_E!K72+FC_IND_NSP_E!K72</f>
        <v>38.669131556319861</v>
      </c>
      <c r="L72" s="10">
        <f>FC_IND_IS_E!L72+FC_IND_NFM_E!L72+FC_IND_CPC_E!L72+FC_IND_NMM_E!L72+FC_IND_PPP_E!L72+FC_IND_FBT_E!L72+FC_IND_TE_E!L72+FC_IND_MAC_E!L72+FC_IND_TL_E!L72+FC_IND_WP_E!L72+FC_IND_MQ_E!L72+FC_IND_CON_E!L72+FC_IND_NSP_E!L72</f>
        <v>38.669131556319861</v>
      </c>
      <c r="M72" s="10">
        <f>FC_IND_IS_E!M72+FC_IND_NFM_E!M72+FC_IND_CPC_E!M72+FC_IND_NMM_E!M72+FC_IND_PPP_E!M72+FC_IND_FBT_E!M72+FC_IND_TE_E!M72+FC_IND_MAC_E!M72+FC_IND_TL_E!M72+FC_IND_WP_E!M72+FC_IND_MQ_E!M72+FC_IND_CON_E!M72+FC_IND_NSP_E!M72</f>
        <v>54.600171969045554</v>
      </c>
      <c r="N72" s="10">
        <f>FC_IND_IS_E!N72+FC_IND_NFM_E!N72+FC_IND_CPC_E!N72+FC_IND_NMM_E!N72+FC_IND_PPP_E!N72+FC_IND_FBT_E!N72+FC_IND_TE_E!N72+FC_IND_MAC_E!N72+FC_IND_TL_E!N72+FC_IND_WP_E!N72+FC_IND_MQ_E!N72+FC_IND_CON_E!N72+FC_IND_NSP_E!N72</f>
        <v>76.478503869303523</v>
      </c>
      <c r="O72" s="10">
        <f>FC_IND_IS_E!O72+FC_IND_NFM_E!O72+FC_IND_CPC_E!O72+FC_IND_NMM_E!O72+FC_IND_PPP_E!O72+FC_IND_FBT_E!O72+FC_IND_TE_E!O72+FC_IND_MAC_E!O72+FC_IND_TL_E!O72+FC_IND_WP_E!O72+FC_IND_MQ_E!O72+FC_IND_CON_E!O72+FC_IND_NSP_E!O72</f>
        <v>62.744797936371448</v>
      </c>
      <c r="P72" s="10">
        <f>FC_IND_IS_E!P72+FC_IND_NFM_E!P72+FC_IND_CPC_E!P72+FC_IND_NMM_E!P72+FC_IND_PPP_E!P72+FC_IND_FBT_E!P72+FC_IND_TE_E!P72+FC_IND_MAC_E!P72+FC_IND_TL_E!P72+FC_IND_WP_E!P72+FC_IND_MQ_E!P72+FC_IND_CON_E!P72+FC_IND_NSP_E!P72</f>
        <v>70.435597592433368</v>
      </c>
      <c r="Q72" s="10">
        <f>FC_IND_IS_E!Q72+FC_IND_NFM_E!Q72+FC_IND_CPC_E!Q72+FC_IND_NMM_E!Q72+FC_IND_PPP_E!Q72+FC_IND_FBT_E!Q72+FC_IND_TE_E!Q72+FC_IND_MAC_E!Q72+FC_IND_TL_E!Q72+FC_IND_WP_E!Q72+FC_IND_MQ_E!Q72+FC_IND_CON_E!Q72+FC_IND_NSP_E!Q72</f>
        <v>86.056147893379162</v>
      </c>
      <c r="R72" s="10">
        <f>FC_IND_IS_E!R72+FC_IND_NFM_E!R72+FC_IND_CPC_E!R72+FC_IND_NMM_E!R72+FC_IND_PPP_E!R72+FC_IND_FBT_E!R72+FC_IND_TE_E!R72+FC_IND_MAC_E!R72+FC_IND_TL_E!R72+FC_IND_WP_E!R72+FC_IND_MQ_E!R72+FC_IND_CON_E!R72+FC_IND_NSP_E!R72</f>
        <v>55.866036113499568</v>
      </c>
      <c r="S72" s="10">
        <f>FC_IND_IS_E!S72+FC_IND_NFM_E!S72+FC_IND_CPC_E!S72+FC_IND_NMM_E!S72+FC_IND_PPP_E!S72+FC_IND_FBT_E!S72+FC_IND_TE_E!S72+FC_IND_MAC_E!S72+FC_IND_TL_E!S72+FC_IND_WP_E!S72+FC_IND_MQ_E!S72+FC_IND_CON_E!S72+FC_IND_NSP_E!S72</f>
        <v>90.474806534823728</v>
      </c>
      <c r="T72" s="10">
        <f>FC_IND_IS_E!T72+FC_IND_NFM_E!T72+FC_IND_CPC_E!T72+FC_IND_NMM_E!T72+FC_IND_PPP_E!T72+FC_IND_FBT_E!T72+FC_IND_TE_E!T72+FC_IND_MAC_E!T72+FC_IND_TL_E!T72+FC_IND_WP_E!T72+FC_IND_MQ_E!T72+FC_IND_CON_E!T72+FC_IND_NSP_E!T72</f>
        <v>95.642820292347366</v>
      </c>
      <c r="U72" s="10">
        <f>FC_IND_IS_E!U72+FC_IND_NFM_E!U72+FC_IND_CPC_E!U72+FC_IND_NMM_E!U72+FC_IND_PPP_E!U72+FC_IND_FBT_E!U72+FC_IND_TE_E!U72+FC_IND_MAC_E!U72+FC_IND_TL_E!U72+FC_IND_WP_E!U72+FC_IND_MQ_E!U72+FC_IND_CON_E!U72+FC_IND_NSP_E!U72</f>
        <v>87.238865004299214</v>
      </c>
      <c r="V72" s="10">
        <f>FC_IND_IS_E!V72+FC_IND_NFM_E!V72+FC_IND_CPC_E!V72+FC_IND_NMM_E!V72+FC_IND_PPP_E!V72+FC_IND_FBT_E!V72+FC_IND_TE_E!V72+FC_IND_MAC_E!V72+FC_IND_TL_E!V72+FC_IND_WP_E!V72+FC_IND_MQ_E!V72+FC_IND_CON_E!V72+FC_IND_NSP_E!V72</f>
        <v>87.491917454858125</v>
      </c>
      <c r="W72" s="10">
        <f>FC_IND_IS_E!W72+FC_IND_NFM_E!W72+FC_IND_CPC_E!W72+FC_IND_NMM_E!W72+FC_IND_PPP_E!W72+FC_IND_FBT_E!W72+FC_IND_TE_E!W72+FC_IND_MAC_E!W72+FC_IND_TL_E!W72+FC_IND_WP_E!W72+FC_IND_MQ_E!W72+FC_IND_CON_E!W72+FC_IND_NSP_E!W72</f>
        <v>96.557437661220959</v>
      </c>
      <c r="X72" s="10">
        <f>FC_IND_IS_E!X72+FC_IND_NFM_E!X72+FC_IND_CPC_E!X72+FC_IND_NMM_E!X72+FC_IND_PPP_E!X72+FC_IND_FBT_E!X72+FC_IND_TE_E!X72+FC_IND_MAC_E!X72+FC_IND_TL_E!X72+FC_IND_WP_E!X72+FC_IND_MQ_E!X72+FC_IND_CON_E!X72+FC_IND_NSP_E!X72</f>
        <v>89.419776440240753</v>
      </c>
    </row>
    <row r="73" spans="1:24" ht="11.25" customHeight="1" x14ac:dyDescent="0.2">
      <c r="A73" s="42" t="s">
        <v>133</v>
      </c>
      <c r="B73" s="9" t="s">
        <v>134</v>
      </c>
      <c r="C73" s="10">
        <f>FC_IND_IS_E!C73+FC_IND_NFM_E!C73+FC_IND_CPC_E!C73+FC_IND_NMM_E!C73+FC_IND_PPP_E!C73+FC_IND_FBT_E!C73+FC_IND_TE_E!C73+FC_IND_MAC_E!C73+FC_IND_TL_E!C73+FC_IND_WP_E!C73+FC_IND_MQ_E!C73+FC_IND_CON_E!C73+FC_IND_NSP_E!C73</f>
        <v>0</v>
      </c>
      <c r="D73" s="10">
        <f>FC_IND_IS_E!D73+FC_IND_NFM_E!D73+FC_IND_CPC_E!D73+FC_IND_NMM_E!D73+FC_IND_PPP_E!D73+FC_IND_FBT_E!D73+FC_IND_TE_E!D73+FC_IND_MAC_E!D73+FC_IND_TL_E!D73+FC_IND_WP_E!D73+FC_IND_MQ_E!D73+FC_IND_CON_E!D73+FC_IND_NSP_E!D73</f>
        <v>0</v>
      </c>
      <c r="E73" s="10">
        <f>FC_IND_IS_E!E73+FC_IND_NFM_E!E73+FC_IND_CPC_E!E73+FC_IND_NMM_E!E73+FC_IND_PPP_E!E73+FC_IND_FBT_E!E73+FC_IND_TE_E!E73+FC_IND_MAC_E!E73+FC_IND_TL_E!E73+FC_IND_WP_E!E73+FC_IND_MQ_E!E73+FC_IND_CON_E!E73+FC_IND_NSP_E!E73</f>
        <v>0</v>
      </c>
      <c r="F73" s="10">
        <f>FC_IND_IS_E!F73+FC_IND_NFM_E!F73+FC_IND_CPC_E!F73+FC_IND_NMM_E!F73+FC_IND_PPP_E!F73+FC_IND_FBT_E!F73+FC_IND_TE_E!F73+FC_IND_MAC_E!F73+FC_IND_TL_E!F73+FC_IND_WP_E!F73+FC_IND_MQ_E!F73+FC_IND_CON_E!F73+FC_IND_NSP_E!F73</f>
        <v>0</v>
      </c>
      <c r="G73" s="10">
        <f>FC_IND_IS_E!G73+FC_IND_NFM_E!G73+FC_IND_CPC_E!G73+FC_IND_NMM_E!G73+FC_IND_PPP_E!G73+FC_IND_FBT_E!G73+FC_IND_TE_E!G73+FC_IND_MAC_E!G73+FC_IND_TL_E!G73+FC_IND_WP_E!G73+FC_IND_MQ_E!G73+FC_IND_CON_E!G73+FC_IND_NSP_E!G73</f>
        <v>0</v>
      </c>
      <c r="H73" s="10">
        <f>FC_IND_IS_E!H73+FC_IND_NFM_E!H73+FC_IND_CPC_E!H73+FC_IND_NMM_E!H73+FC_IND_PPP_E!H73+FC_IND_FBT_E!H73+FC_IND_TE_E!H73+FC_IND_MAC_E!H73+FC_IND_TL_E!H73+FC_IND_WP_E!H73+FC_IND_MQ_E!H73+FC_IND_CON_E!H73+FC_IND_NSP_E!H73</f>
        <v>0</v>
      </c>
      <c r="I73" s="10">
        <f>FC_IND_IS_E!I73+FC_IND_NFM_E!I73+FC_IND_CPC_E!I73+FC_IND_NMM_E!I73+FC_IND_PPP_E!I73+FC_IND_FBT_E!I73+FC_IND_TE_E!I73+FC_IND_MAC_E!I73+FC_IND_TL_E!I73+FC_IND_WP_E!I73+FC_IND_MQ_E!I73+FC_IND_CON_E!I73+FC_IND_NSP_E!I73</f>
        <v>0</v>
      </c>
      <c r="J73" s="10">
        <f>FC_IND_IS_E!J73+FC_IND_NFM_E!J73+FC_IND_CPC_E!J73+FC_IND_NMM_E!J73+FC_IND_PPP_E!J73+FC_IND_FBT_E!J73+FC_IND_TE_E!J73+FC_IND_MAC_E!J73+FC_IND_TL_E!J73+FC_IND_WP_E!J73+FC_IND_MQ_E!J73+FC_IND_CON_E!J73+FC_IND_NSP_E!J73</f>
        <v>0</v>
      </c>
      <c r="K73" s="10">
        <f>FC_IND_IS_E!K73+FC_IND_NFM_E!K73+FC_IND_CPC_E!K73+FC_IND_NMM_E!K73+FC_IND_PPP_E!K73+FC_IND_FBT_E!K73+FC_IND_TE_E!K73+FC_IND_MAC_E!K73+FC_IND_TL_E!K73+FC_IND_WP_E!K73+FC_IND_MQ_E!K73+FC_IND_CON_E!K73+FC_IND_NSP_E!K73</f>
        <v>0</v>
      </c>
      <c r="L73" s="10">
        <f>FC_IND_IS_E!L73+FC_IND_NFM_E!L73+FC_IND_CPC_E!L73+FC_IND_NMM_E!L73+FC_IND_PPP_E!L73+FC_IND_FBT_E!L73+FC_IND_TE_E!L73+FC_IND_MAC_E!L73+FC_IND_TL_E!L73+FC_IND_WP_E!L73+FC_IND_MQ_E!L73+FC_IND_CON_E!L73+FC_IND_NSP_E!L73</f>
        <v>0</v>
      </c>
      <c r="M73" s="10">
        <f>FC_IND_IS_E!M73+FC_IND_NFM_E!M73+FC_IND_CPC_E!M73+FC_IND_NMM_E!M73+FC_IND_PPP_E!M73+FC_IND_FBT_E!M73+FC_IND_TE_E!M73+FC_IND_MAC_E!M73+FC_IND_TL_E!M73+FC_IND_WP_E!M73+FC_IND_MQ_E!M73+FC_IND_CON_E!M73+FC_IND_NSP_E!M73</f>
        <v>0</v>
      </c>
      <c r="N73" s="10">
        <f>FC_IND_IS_E!N73+FC_IND_NFM_E!N73+FC_IND_CPC_E!N73+FC_IND_NMM_E!N73+FC_IND_PPP_E!N73+FC_IND_FBT_E!N73+FC_IND_TE_E!N73+FC_IND_MAC_E!N73+FC_IND_TL_E!N73+FC_IND_WP_E!N73+FC_IND_MQ_E!N73+FC_IND_CON_E!N73+FC_IND_NSP_E!N73</f>
        <v>0</v>
      </c>
      <c r="O73" s="10">
        <f>FC_IND_IS_E!O73+FC_IND_NFM_E!O73+FC_IND_CPC_E!O73+FC_IND_NMM_E!O73+FC_IND_PPP_E!O73+FC_IND_FBT_E!O73+FC_IND_TE_E!O73+FC_IND_MAC_E!O73+FC_IND_TL_E!O73+FC_IND_WP_E!O73+FC_IND_MQ_E!O73+FC_IND_CON_E!O73+FC_IND_NSP_E!O73</f>
        <v>0</v>
      </c>
      <c r="P73" s="10">
        <f>FC_IND_IS_E!P73+FC_IND_NFM_E!P73+FC_IND_CPC_E!P73+FC_IND_NMM_E!P73+FC_IND_PPP_E!P73+FC_IND_FBT_E!P73+FC_IND_TE_E!P73+FC_IND_MAC_E!P73+FC_IND_TL_E!P73+FC_IND_WP_E!P73+FC_IND_MQ_E!P73+FC_IND_CON_E!P73+FC_IND_NSP_E!P73</f>
        <v>0</v>
      </c>
      <c r="Q73" s="10">
        <f>FC_IND_IS_E!Q73+FC_IND_NFM_E!Q73+FC_IND_CPC_E!Q73+FC_IND_NMM_E!Q73+FC_IND_PPP_E!Q73+FC_IND_FBT_E!Q73+FC_IND_TE_E!Q73+FC_IND_MAC_E!Q73+FC_IND_TL_E!Q73+FC_IND_WP_E!Q73+FC_IND_MQ_E!Q73+FC_IND_CON_E!Q73+FC_IND_NSP_E!Q73</f>
        <v>0</v>
      </c>
      <c r="R73" s="10">
        <f>FC_IND_IS_E!R73+FC_IND_NFM_E!R73+FC_IND_CPC_E!R73+FC_IND_NMM_E!R73+FC_IND_PPP_E!R73+FC_IND_FBT_E!R73+FC_IND_TE_E!R73+FC_IND_MAC_E!R73+FC_IND_TL_E!R73+FC_IND_WP_E!R73+FC_IND_MQ_E!R73+FC_IND_CON_E!R73+FC_IND_NSP_E!R73</f>
        <v>0</v>
      </c>
      <c r="S73" s="10">
        <f>FC_IND_IS_E!S73+FC_IND_NFM_E!S73+FC_IND_CPC_E!S73+FC_IND_NMM_E!S73+FC_IND_PPP_E!S73+FC_IND_FBT_E!S73+FC_IND_TE_E!S73+FC_IND_MAC_E!S73+FC_IND_TL_E!S73+FC_IND_WP_E!S73+FC_IND_MQ_E!S73+FC_IND_CON_E!S73+FC_IND_NSP_E!S73</f>
        <v>0</v>
      </c>
      <c r="T73" s="10">
        <f>FC_IND_IS_E!T73+FC_IND_NFM_E!T73+FC_IND_CPC_E!T73+FC_IND_NMM_E!T73+FC_IND_PPP_E!T73+FC_IND_FBT_E!T73+FC_IND_TE_E!T73+FC_IND_MAC_E!T73+FC_IND_TL_E!T73+FC_IND_WP_E!T73+FC_IND_MQ_E!T73+FC_IND_CON_E!T73+FC_IND_NSP_E!T73</f>
        <v>0</v>
      </c>
      <c r="U73" s="10">
        <f>FC_IND_IS_E!U73+FC_IND_NFM_E!U73+FC_IND_CPC_E!U73+FC_IND_NMM_E!U73+FC_IND_PPP_E!U73+FC_IND_FBT_E!U73+FC_IND_TE_E!U73+FC_IND_MAC_E!U73+FC_IND_TL_E!U73+FC_IND_WP_E!U73+FC_IND_MQ_E!U73+FC_IND_CON_E!U73+FC_IND_NSP_E!U73</f>
        <v>0</v>
      </c>
      <c r="V73" s="10">
        <f>FC_IND_IS_E!V73+FC_IND_NFM_E!V73+FC_IND_CPC_E!V73+FC_IND_NMM_E!V73+FC_IND_PPP_E!V73+FC_IND_FBT_E!V73+FC_IND_TE_E!V73+FC_IND_MAC_E!V73+FC_IND_TL_E!V73+FC_IND_WP_E!V73+FC_IND_MQ_E!V73+FC_IND_CON_E!V73+FC_IND_NSP_E!V73</f>
        <v>0</v>
      </c>
      <c r="W73" s="10">
        <f>FC_IND_IS_E!W73+FC_IND_NFM_E!W73+FC_IND_CPC_E!W73+FC_IND_NMM_E!W73+FC_IND_PPP_E!W73+FC_IND_FBT_E!W73+FC_IND_TE_E!W73+FC_IND_MAC_E!W73+FC_IND_TL_E!W73+FC_IND_WP_E!W73+FC_IND_MQ_E!W73+FC_IND_CON_E!W73+FC_IND_NSP_E!W73</f>
        <v>0</v>
      </c>
      <c r="X73" s="10">
        <f>FC_IND_IS_E!X73+FC_IND_NFM_E!X73+FC_IND_CPC_E!X73+FC_IND_NMM_E!X73+FC_IND_PPP_E!X73+FC_IND_FBT_E!X73+FC_IND_TE_E!X73+FC_IND_MAC_E!X73+FC_IND_TL_E!X73+FC_IND_WP_E!X73+FC_IND_MQ_E!X73+FC_IND_CON_E!X73+FC_IND_NSP_E!X73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FC_IND_IS_E!C74+FC_IND_NFM_E!C74+FC_IND_CPC_E!C74+FC_IND_NMM_E!C74+FC_IND_PPP_E!C74+FC_IND_FBT_E!C74+FC_IND_TE_E!C74+FC_IND_MAC_E!C74+FC_IND_TL_E!C74+FC_IND_WP_E!C74+FC_IND_MQ_E!C74+FC_IND_CON_E!C74+FC_IND_NSP_E!C74</f>
        <v>0</v>
      </c>
      <c r="D74" s="37">
        <f>FC_IND_IS_E!D74+FC_IND_NFM_E!D74+FC_IND_CPC_E!D74+FC_IND_NMM_E!D74+FC_IND_PPP_E!D74+FC_IND_FBT_E!D74+FC_IND_TE_E!D74+FC_IND_MAC_E!D74+FC_IND_TL_E!D74+FC_IND_WP_E!D74+FC_IND_MQ_E!D74+FC_IND_CON_E!D74+FC_IND_NSP_E!D74</f>
        <v>0</v>
      </c>
      <c r="E74" s="37">
        <f>FC_IND_IS_E!E74+FC_IND_NFM_E!E74+FC_IND_CPC_E!E74+FC_IND_NMM_E!E74+FC_IND_PPP_E!E74+FC_IND_FBT_E!E74+FC_IND_TE_E!E74+FC_IND_MAC_E!E74+FC_IND_TL_E!E74+FC_IND_WP_E!E74+FC_IND_MQ_E!E74+FC_IND_CON_E!E74+FC_IND_NSP_E!E74</f>
        <v>0</v>
      </c>
      <c r="F74" s="37">
        <f>FC_IND_IS_E!F74+FC_IND_NFM_E!F74+FC_IND_CPC_E!F74+FC_IND_NMM_E!F74+FC_IND_PPP_E!F74+FC_IND_FBT_E!F74+FC_IND_TE_E!F74+FC_IND_MAC_E!F74+FC_IND_TL_E!F74+FC_IND_WP_E!F74+FC_IND_MQ_E!F74+FC_IND_CON_E!F74+FC_IND_NSP_E!F74</f>
        <v>0</v>
      </c>
      <c r="G74" s="37">
        <f>FC_IND_IS_E!G74+FC_IND_NFM_E!G74+FC_IND_CPC_E!G74+FC_IND_NMM_E!G74+FC_IND_PPP_E!G74+FC_IND_FBT_E!G74+FC_IND_TE_E!G74+FC_IND_MAC_E!G74+FC_IND_TL_E!G74+FC_IND_WP_E!G74+FC_IND_MQ_E!G74+FC_IND_CON_E!G74+FC_IND_NSP_E!G74</f>
        <v>0</v>
      </c>
      <c r="H74" s="37">
        <f>FC_IND_IS_E!H74+FC_IND_NFM_E!H74+FC_IND_CPC_E!H74+FC_IND_NMM_E!H74+FC_IND_PPP_E!H74+FC_IND_FBT_E!H74+FC_IND_TE_E!H74+FC_IND_MAC_E!H74+FC_IND_TL_E!H74+FC_IND_WP_E!H74+FC_IND_MQ_E!H74+FC_IND_CON_E!H74+FC_IND_NSP_E!H74</f>
        <v>0</v>
      </c>
      <c r="I74" s="37">
        <f>FC_IND_IS_E!I74+FC_IND_NFM_E!I74+FC_IND_CPC_E!I74+FC_IND_NMM_E!I74+FC_IND_PPP_E!I74+FC_IND_FBT_E!I74+FC_IND_TE_E!I74+FC_IND_MAC_E!I74+FC_IND_TL_E!I74+FC_IND_WP_E!I74+FC_IND_MQ_E!I74+FC_IND_CON_E!I74+FC_IND_NSP_E!I74</f>
        <v>0</v>
      </c>
      <c r="J74" s="37">
        <f>FC_IND_IS_E!J74+FC_IND_NFM_E!J74+FC_IND_CPC_E!J74+FC_IND_NMM_E!J74+FC_IND_PPP_E!J74+FC_IND_FBT_E!J74+FC_IND_TE_E!J74+FC_IND_MAC_E!J74+FC_IND_TL_E!J74+FC_IND_WP_E!J74+FC_IND_MQ_E!J74+FC_IND_CON_E!J74+FC_IND_NSP_E!J74</f>
        <v>0</v>
      </c>
      <c r="K74" s="37">
        <f>FC_IND_IS_E!K74+FC_IND_NFM_E!K74+FC_IND_CPC_E!K74+FC_IND_NMM_E!K74+FC_IND_PPP_E!K74+FC_IND_FBT_E!K74+FC_IND_TE_E!K74+FC_IND_MAC_E!K74+FC_IND_TL_E!K74+FC_IND_WP_E!K74+FC_IND_MQ_E!K74+FC_IND_CON_E!K74+FC_IND_NSP_E!K74</f>
        <v>0</v>
      </c>
      <c r="L74" s="37">
        <f>FC_IND_IS_E!L74+FC_IND_NFM_E!L74+FC_IND_CPC_E!L74+FC_IND_NMM_E!L74+FC_IND_PPP_E!L74+FC_IND_FBT_E!L74+FC_IND_TE_E!L74+FC_IND_MAC_E!L74+FC_IND_TL_E!L74+FC_IND_WP_E!L74+FC_IND_MQ_E!L74+FC_IND_CON_E!L74+FC_IND_NSP_E!L74</f>
        <v>0</v>
      </c>
      <c r="M74" s="37">
        <f>FC_IND_IS_E!M74+FC_IND_NFM_E!M74+FC_IND_CPC_E!M74+FC_IND_NMM_E!M74+FC_IND_PPP_E!M74+FC_IND_FBT_E!M74+FC_IND_TE_E!M74+FC_IND_MAC_E!M74+FC_IND_TL_E!M74+FC_IND_WP_E!M74+FC_IND_MQ_E!M74+FC_IND_CON_E!M74+FC_IND_NSP_E!M74</f>
        <v>0</v>
      </c>
      <c r="N74" s="37">
        <f>FC_IND_IS_E!N74+FC_IND_NFM_E!N74+FC_IND_CPC_E!N74+FC_IND_NMM_E!N74+FC_IND_PPP_E!N74+FC_IND_FBT_E!N74+FC_IND_TE_E!N74+FC_IND_MAC_E!N74+FC_IND_TL_E!N74+FC_IND_WP_E!N74+FC_IND_MQ_E!N74+FC_IND_CON_E!N74+FC_IND_NSP_E!N74</f>
        <v>0</v>
      </c>
      <c r="O74" s="37">
        <f>FC_IND_IS_E!O74+FC_IND_NFM_E!O74+FC_IND_CPC_E!O74+FC_IND_NMM_E!O74+FC_IND_PPP_E!O74+FC_IND_FBT_E!O74+FC_IND_TE_E!O74+FC_IND_MAC_E!O74+FC_IND_TL_E!O74+FC_IND_WP_E!O74+FC_IND_MQ_E!O74+FC_IND_CON_E!O74+FC_IND_NSP_E!O74</f>
        <v>0</v>
      </c>
      <c r="P74" s="37">
        <f>FC_IND_IS_E!P74+FC_IND_NFM_E!P74+FC_IND_CPC_E!P74+FC_IND_NMM_E!P74+FC_IND_PPP_E!P74+FC_IND_FBT_E!P74+FC_IND_TE_E!P74+FC_IND_MAC_E!P74+FC_IND_TL_E!P74+FC_IND_WP_E!P74+FC_IND_MQ_E!P74+FC_IND_CON_E!P74+FC_IND_NSP_E!P74</f>
        <v>0</v>
      </c>
      <c r="Q74" s="37">
        <f>FC_IND_IS_E!Q74+FC_IND_NFM_E!Q74+FC_IND_CPC_E!Q74+FC_IND_NMM_E!Q74+FC_IND_PPP_E!Q74+FC_IND_FBT_E!Q74+FC_IND_TE_E!Q74+FC_IND_MAC_E!Q74+FC_IND_TL_E!Q74+FC_IND_WP_E!Q74+FC_IND_MQ_E!Q74+FC_IND_CON_E!Q74+FC_IND_NSP_E!Q74</f>
        <v>0</v>
      </c>
      <c r="R74" s="37">
        <f>FC_IND_IS_E!R74+FC_IND_NFM_E!R74+FC_IND_CPC_E!R74+FC_IND_NMM_E!R74+FC_IND_PPP_E!R74+FC_IND_FBT_E!R74+FC_IND_TE_E!R74+FC_IND_MAC_E!R74+FC_IND_TL_E!R74+FC_IND_WP_E!R74+FC_IND_MQ_E!R74+FC_IND_CON_E!R74+FC_IND_NSP_E!R74</f>
        <v>0</v>
      </c>
      <c r="S74" s="37">
        <f>FC_IND_IS_E!S74+FC_IND_NFM_E!S74+FC_IND_CPC_E!S74+FC_IND_NMM_E!S74+FC_IND_PPP_E!S74+FC_IND_FBT_E!S74+FC_IND_TE_E!S74+FC_IND_MAC_E!S74+FC_IND_TL_E!S74+FC_IND_WP_E!S74+FC_IND_MQ_E!S74+FC_IND_CON_E!S74+FC_IND_NSP_E!S74</f>
        <v>0</v>
      </c>
      <c r="T74" s="37">
        <f>FC_IND_IS_E!T74+FC_IND_NFM_E!T74+FC_IND_CPC_E!T74+FC_IND_NMM_E!T74+FC_IND_PPP_E!T74+FC_IND_FBT_E!T74+FC_IND_TE_E!T74+FC_IND_MAC_E!T74+FC_IND_TL_E!T74+FC_IND_WP_E!T74+FC_IND_MQ_E!T74+FC_IND_CON_E!T74+FC_IND_NSP_E!T74</f>
        <v>0</v>
      </c>
      <c r="U74" s="37">
        <f>FC_IND_IS_E!U74+FC_IND_NFM_E!U74+FC_IND_CPC_E!U74+FC_IND_NMM_E!U74+FC_IND_PPP_E!U74+FC_IND_FBT_E!U74+FC_IND_TE_E!U74+FC_IND_MAC_E!U74+FC_IND_TL_E!U74+FC_IND_WP_E!U74+FC_IND_MQ_E!U74+FC_IND_CON_E!U74+FC_IND_NSP_E!U74</f>
        <v>0</v>
      </c>
      <c r="V74" s="37">
        <f>FC_IND_IS_E!V74+FC_IND_NFM_E!V74+FC_IND_CPC_E!V74+FC_IND_NMM_E!V74+FC_IND_PPP_E!V74+FC_IND_FBT_E!V74+FC_IND_TE_E!V74+FC_IND_MAC_E!V74+FC_IND_TL_E!V74+FC_IND_WP_E!V74+FC_IND_MQ_E!V74+FC_IND_CON_E!V74+FC_IND_NSP_E!V74</f>
        <v>0</v>
      </c>
      <c r="W74" s="37">
        <f>FC_IND_IS_E!W74+FC_IND_NFM_E!W74+FC_IND_CPC_E!W74+FC_IND_NMM_E!W74+FC_IND_PPP_E!W74+FC_IND_FBT_E!W74+FC_IND_TE_E!W74+FC_IND_MAC_E!W74+FC_IND_TL_E!W74+FC_IND_WP_E!W74+FC_IND_MQ_E!W74+FC_IND_CON_E!W74+FC_IND_NSP_E!W74</f>
        <v>0</v>
      </c>
      <c r="X74" s="37">
        <f>FC_IND_IS_E!X74+FC_IND_NFM_E!X74+FC_IND_CPC_E!X74+FC_IND_NMM_E!X74+FC_IND_PPP_E!X74+FC_IND_FBT_E!X74+FC_IND_TE_E!X74+FC_IND_MAC_E!X74+FC_IND_TL_E!X74+FC_IND_WP_E!X74+FC_IND_MQ_E!X74+FC_IND_CON_E!X74+FC_IND_NSP_E!X74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FC_IND_IS_E!C75+FC_IND_NFM_E!C75+FC_IND_CPC_E!C75+FC_IND_NMM_E!C75+FC_IND_PPP_E!C75+FC_IND_FBT_E!C75+FC_IND_TE_E!C75+FC_IND_MAC_E!C75+FC_IND_TL_E!C75+FC_IND_WP_E!C75+FC_IND_MQ_E!C75+FC_IND_CON_E!C75+FC_IND_NSP_E!C75</f>
        <v>127.3049871023216</v>
      </c>
      <c r="D75" s="37">
        <f>FC_IND_IS_E!D75+FC_IND_NFM_E!D75+FC_IND_CPC_E!D75+FC_IND_NMM_E!D75+FC_IND_PPP_E!D75+FC_IND_FBT_E!D75+FC_IND_TE_E!D75+FC_IND_MAC_E!D75+FC_IND_TL_E!D75+FC_IND_WP_E!D75+FC_IND_MQ_E!D75+FC_IND_CON_E!D75+FC_IND_NSP_E!D75</f>
        <v>152.38374892519343</v>
      </c>
      <c r="E75" s="37">
        <f>FC_IND_IS_E!E75+FC_IND_NFM_E!E75+FC_IND_CPC_E!E75+FC_IND_NMM_E!E75+FC_IND_PPP_E!E75+FC_IND_FBT_E!E75+FC_IND_TE_E!E75+FC_IND_MAC_E!E75+FC_IND_TL_E!E75+FC_IND_WP_E!E75+FC_IND_MQ_E!E75+FC_IND_CON_E!E75+FC_IND_NSP_E!E75</f>
        <v>186.75356835769557</v>
      </c>
      <c r="F75" s="37">
        <f>FC_IND_IS_E!F75+FC_IND_NFM_E!F75+FC_IND_CPC_E!F75+FC_IND_NMM_E!F75+FC_IND_PPP_E!F75+FC_IND_FBT_E!F75+FC_IND_TE_E!F75+FC_IND_MAC_E!F75+FC_IND_TL_E!F75+FC_IND_WP_E!F75+FC_IND_MQ_E!F75+FC_IND_CON_E!F75+FC_IND_NSP_E!F75</f>
        <v>212.74006878761818</v>
      </c>
      <c r="G75" s="37">
        <f>FC_IND_IS_E!G75+FC_IND_NFM_E!G75+FC_IND_CPC_E!G75+FC_IND_NMM_E!G75+FC_IND_PPP_E!G75+FC_IND_FBT_E!G75+FC_IND_TE_E!G75+FC_IND_MAC_E!G75+FC_IND_TL_E!G75+FC_IND_WP_E!G75+FC_IND_MQ_E!G75+FC_IND_CON_E!G75+FC_IND_NSP_E!G75</f>
        <v>242.04651762682715</v>
      </c>
      <c r="H75" s="37">
        <f>FC_IND_IS_E!H75+FC_IND_NFM_E!H75+FC_IND_CPC_E!H75+FC_IND_NMM_E!H75+FC_IND_PPP_E!H75+FC_IND_FBT_E!H75+FC_IND_TE_E!H75+FC_IND_MAC_E!H75+FC_IND_TL_E!H75+FC_IND_WP_E!H75+FC_IND_MQ_E!H75+FC_IND_CON_E!H75+FC_IND_NSP_E!H75</f>
        <v>314.70335339638865</v>
      </c>
      <c r="I75" s="37">
        <f>FC_IND_IS_E!I75+FC_IND_NFM_E!I75+FC_IND_CPC_E!I75+FC_IND_NMM_E!I75+FC_IND_PPP_E!I75+FC_IND_FBT_E!I75+FC_IND_TE_E!I75+FC_IND_MAC_E!I75+FC_IND_TL_E!I75+FC_IND_WP_E!I75+FC_IND_MQ_E!I75+FC_IND_CON_E!I75+FC_IND_NSP_E!I75</f>
        <v>316.59019776440232</v>
      </c>
      <c r="J75" s="37">
        <f>FC_IND_IS_E!J75+FC_IND_NFM_E!J75+FC_IND_CPC_E!J75+FC_IND_NMM_E!J75+FC_IND_PPP_E!J75+FC_IND_FBT_E!J75+FC_IND_TE_E!J75+FC_IND_MAC_E!J75+FC_IND_TL_E!J75+FC_IND_WP_E!J75+FC_IND_MQ_E!J75+FC_IND_CON_E!J75+FC_IND_NSP_E!J75</f>
        <v>322.871883061049</v>
      </c>
      <c r="K75" s="37">
        <f>FC_IND_IS_E!K75+FC_IND_NFM_E!K75+FC_IND_CPC_E!K75+FC_IND_NMM_E!K75+FC_IND_PPP_E!K75+FC_IND_FBT_E!K75+FC_IND_TE_E!K75+FC_IND_MAC_E!K75+FC_IND_TL_E!K75+FC_IND_WP_E!K75+FC_IND_MQ_E!K75+FC_IND_CON_E!K75+FC_IND_NSP_E!K75</f>
        <v>303.71633705932925</v>
      </c>
      <c r="L75" s="37">
        <f>FC_IND_IS_E!L75+FC_IND_NFM_E!L75+FC_IND_CPC_E!L75+FC_IND_NMM_E!L75+FC_IND_PPP_E!L75+FC_IND_FBT_E!L75+FC_IND_TE_E!L75+FC_IND_MAC_E!L75+FC_IND_TL_E!L75+FC_IND_WP_E!L75+FC_IND_MQ_E!L75+FC_IND_CON_E!L75+FC_IND_NSP_E!L75</f>
        <v>300.8502149613069</v>
      </c>
      <c r="M75" s="37">
        <f>FC_IND_IS_E!M75+FC_IND_NFM_E!M75+FC_IND_CPC_E!M75+FC_IND_NMM_E!M75+FC_IND_PPP_E!M75+FC_IND_FBT_E!M75+FC_IND_TE_E!M75+FC_IND_MAC_E!M75+FC_IND_TL_E!M75+FC_IND_WP_E!M75+FC_IND_MQ_E!M75+FC_IND_CON_E!M75+FC_IND_NSP_E!M75</f>
        <v>319.36096302665527</v>
      </c>
      <c r="N75" s="37">
        <f>FC_IND_IS_E!N75+FC_IND_NFM_E!N75+FC_IND_CPC_E!N75+FC_IND_NMM_E!N75+FC_IND_PPP_E!N75+FC_IND_FBT_E!N75+FC_IND_TE_E!N75+FC_IND_MAC_E!N75+FC_IND_TL_E!N75+FC_IND_WP_E!N75+FC_IND_MQ_E!N75+FC_IND_CON_E!N75+FC_IND_NSP_E!N75</f>
        <v>316.11255374032669</v>
      </c>
      <c r="O75" s="37">
        <f>FC_IND_IS_E!O75+FC_IND_NFM_E!O75+FC_IND_CPC_E!O75+FC_IND_NMM_E!O75+FC_IND_PPP_E!O75+FC_IND_FBT_E!O75+FC_IND_TE_E!O75+FC_IND_MAC_E!O75+FC_IND_TL_E!O75+FC_IND_WP_E!O75+FC_IND_MQ_E!O75+FC_IND_CON_E!O75+FC_IND_NSP_E!O75</f>
        <v>319.05030094582975</v>
      </c>
      <c r="P75" s="37">
        <f>FC_IND_IS_E!P75+FC_IND_NFM_E!P75+FC_IND_CPC_E!P75+FC_IND_NMM_E!P75+FC_IND_PPP_E!P75+FC_IND_FBT_E!P75+FC_IND_TE_E!P75+FC_IND_MAC_E!P75+FC_IND_TL_E!P75+FC_IND_WP_E!P75+FC_IND_MQ_E!P75+FC_IND_CON_E!P75+FC_IND_NSP_E!P75</f>
        <v>325.21263972484945</v>
      </c>
      <c r="Q75" s="37">
        <f>FC_IND_IS_E!Q75+FC_IND_NFM_E!Q75+FC_IND_CPC_E!Q75+FC_IND_NMM_E!Q75+FC_IND_PPP_E!Q75+FC_IND_FBT_E!Q75+FC_IND_TE_E!Q75+FC_IND_MAC_E!Q75+FC_IND_TL_E!Q75+FC_IND_WP_E!Q75+FC_IND_MQ_E!Q75+FC_IND_CON_E!Q75+FC_IND_NSP_E!Q75</f>
        <v>243.28856405846946</v>
      </c>
      <c r="R75" s="37">
        <f>FC_IND_IS_E!R75+FC_IND_NFM_E!R75+FC_IND_CPC_E!R75+FC_IND_NMM_E!R75+FC_IND_PPP_E!R75+FC_IND_FBT_E!R75+FC_IND_TE_E!R75+FC_IND_MAC_E!R75+FC_IND_TL_E!R75+FC_IND_WP_E!R75+FC_IND_MQ_E!R75+FC_IND_CON_E!R75+FC_IND_NSP_E!R75</f>
        <v>218.49621668099738</v>
      </c>
      <c r="S75" s="37">
        <f>FC_IND_IS_E!S75+FC_IND_NFM_E!S75+FC_IND_CPC_E!S75+FC_IND_NMM_E!S75+FC_IND_PPP_E!S75+FC_IND_FBT_E!S75+FC_IND_TE_E!S75+FC_IND_MAC_E!S75+FC_IND_TL_E!S75+FC_IND_WP_E!S75+FC_IND_MQ_E!S75+FC_IND_CON_E!S75+FC_IND_NSP_E!S75</f>
        <v>187.61341358555461</v>
      </c>
      <c r="T75" s="37">
        <f>FC_IND_IS_E!T75+FC_IND_NFM_E!T75+FC_IND_CPC_E!T75+FC_IND_NMM_E!T75+FC_IND_PPP_E!T75+FC_IND_FBT_E!T75+FC_IND_TE_E!T75+FC_IND_MAC_E!T75+FC_IND_TL_E!T75+FC_IND_WP_E!T75+FC_IND_MQ_E!T75+FC_IND_CON_E!T75+FC_IND_NSP_E!T75</f>
        <v>179.30300945829751</v>
      </c>
      <c r="U75" s="37">
        <f>FC_IND_IS_E!U75+FC_IND_NFM_E!U75+FC_IND_CPC_E!U75+FC_IND_NMM_E!U75+FC_IND_PPP_E!U75+FC_IND_FBT_E!U75+FC_IND_TE_E!U75+FC_IND_MAC_E!U75+FC_IND_TL_E!U75+FC_IND_WP_E!U75+FC_IND_MQ_E!U75+FC_IND_CON_E!U75+FC_IND_NSP_E!U75</f>
        <v>204.2511607910576</v>
      </c>
      <c r="V75" s="37">
        <f>FC_IND_IS_E!V75+FC_IND_NFM_E!V75+FC_IND_CPC_E!V75+FC_IND_NMM_E!V75+FC_IND_PPP_E!V75+FC_IND_FBT_E!V75+FC_IND_TE_E!V75+FC_IND_MAC_E!V75+FC_IND_TL_E!V75+FC_IND_WP_E!V75+FC_IND_MQ_E!V75+FC_IND_CON_E!V75+FC_IND_NSP_E!V75</f>
        <v>222.48357695614791</v>
      </c>
      <c r="W75" s="37">
        <f>FC_IND_IS_E!W75+FC_IND_NFM_E!W75+FC_IND_CPC_E!W75+FC_IND_NMM_E!W75+FC_IND_PPP_E!W75+FC_IND_FBT_E!W75+FC_IND_TE_E!W75+FC_IND_MAC_E!W75+FC_IND_TL_E!W75+FC_IND_WP_E!W75+FC_IND_MQ_E!W75+FC_IND_CON_E!W75+FC_IND_NSP_E!W75</f>
        <v>201.5359415305245</v>
      </c>
      <c r="X75" s="37">
        <f>FC_IND_IS_E!X75+FC_IND_NFM_E!X75+FC_IND_CPC_E!X75+FC_IND_NMM_E!X75+FC_IND_PPP_E!X75+FC_IND_FBT_E!X75+FC_IND_TE_E!X75+FC_IND_MAC_E!X75+FC_IND_TL_E!X75+FC_IND_WP_E!X75+FC_IND_MQ_E!X75+FC_IND_CON_E!X75+FC_IND_NSP_E!X75</f>
        <v>175.39905417024937</v>
      </c>
    </row>
    <row r="76" spans="1:24" ht="11.25" customHeight="1" x14ac:dyDescent="0.2">
      <c r="A76" s="38" t="s">
        <v>139</v>
      </c>
      <c r="B76" s="39" t="s">
        <v>140</v>
      </c>
      <c r="C76" s="40">
        <f>FC_IND_IS_E!C76+FC_IND_NFM_E!C76+FC_IND_CPC_E!C76+FC_IND_NMM_E!C76+FC_IND_PPP_E!C76+FC_IND_FBT_E!C76+FC_IND_TE_E!C76+FC_IND_MAC_E!C76+FC_IND_TL_E!C76+FC_IND_WP_E!C76+FC_IND_MQ_E!C76+FC_IND_CON_E!C76+FC_IND_NSP_E!C76</f>
        <v>1371.7970765262253</v>
      </c>
      <c r="D76" s="40">
        <f>FC_IND_IS_E!D76+FC_IND_NFM_E!D76+FC_IND_CPC_E!D76+FC_IND_NMM_E!D76+FC_IND_PPP_E!D76+FC_IND_FBT_E!D76+FC_IND_TE_E!D76+FC_IND_MAC_E!D76+FC_IND_TL_E!D76+FC_IND_WP_E!D76+FC_IND_MQ_E!D76+FC_IND_CON_E!D76+FC_IND_NSP_E!D76</f>
        <v>1389.5958727429061</v>
      </c>
      <c r="E76" s="40">
        <f>FC_IND_IS_E!E76+FC_IND_NFM_E!E76+FC_IND_CPC_E!E76+FC_IND_NMM_E!E76+FC_IND_PPP_E!E76+FC_IND_FBT_E!E76+FC_IND_TE_E!E76+FC_IND_MAC_E!E76+FC_IND_TL_E!E76+FC_IND_WP_E!E76+FC_IND_MQ_E!E76+FC_IND_CON_E!E76+FC_IND_NSP_E!E76</f>
        <v>1416.1650902837487</v>
      </c>
      <c r="F76" s="40">
        <f>FC_IND_IS_E!F76+FC_IND_NFM_E!F76+FC_IND_CPC_E!F76+FC_IND_NMM_E!F76+FC_IND_PPP_E!F76+FC_IND_FBT_E!F76+FC_IND_TE_E!F76+FC_IND_MAC_E!F76+FC_IND_TL_E!F76+FC_IND_WP_E!F76+FC_IND_MQ_E!F76+FC_IND_CON_E!F76+FC_IND_NSP_E!F76</f>
        <v>1446.2596732588129</v>
      </c>
      <c r="G76" s="40">
        <f>FC_IND_IS_E!G76+FC_IND_NFM_E!G76+FC_IND_CPC_E!G76+FC_IND_NMM_E!G76+FC_IND_PPP_E!G76+FC_IND_FBT_E!G76+FC_IND_TE_E!G76+FC_IND_MAC_E!G76+FC_IND_TL_E!G76+FC_IND_WP_E!G76+FC_IND_MQ_E!G76+FC_IND_CON_E!G76+FC_IND_NSP_E!G76</f>
        <v>1469.1315563198625</v>
      </c>
      <c r="H76" s="40">
        <f>FC_IND_IS_E!H76+FC_IND_NFM_E!H76+FC_IND_CPC_E!H76+FC_IND_NMM_E!H76+FC_IND_PPP_E!H76+FC_IND_FBT_E!H76+FC_IND_TE_E!H76+FC_IND_MAC_E!H76+FC_IND_TL_E!H76+FC_IND_WP_E!H76+FC_IND_MQ_E!H76+FC_IND_CON_E!H76+FC_IND_NSP_E!H76</f>
        <v>1476.5262252794498</v>
      </c>
      <c r="I76" s="40">
        <f>FC_IND_IS_E!I76+FC_IND_NFM_E!I76+FC_IND_CPC_E!I76+FC_IND_NMM_E!I76+FC_IND_PPP_E!I76+FC_IND_FBT_E!I76+FC_IND_TE_E!I76+FC_IND_MAC_E!I76+FC_IND_TL_E!I76+FC_IND_WP_E!I76+FC_IND_MQ_E!I76+FC_IND_CON_E!I76+FC_IND_NSP_E!I76</f>
        <v>1517.1109200343938</v>
      </c>
      <c r="J76" s="40">
        <f>FC_IND_IS_E!J76+FC_IND_NFM_E!J76+FC_IND_CPC_E!J76+FC_IND_NMM_E!J76+FC_IND_PPP_E!J76+FC_IND_FBT_E!J76+FC_IND_TE_E!J76+FC_IND_MAC_E!J76+FC_IND_TL_E!J76+FC_IND_WP_E!J76+FC_IND_MQ_E!J76+FC_IND_CON_E!J76+FC_IND_NSP_E!J76</f>
        <v>1546.9475494411004</v>
      </c>
      <c r="K76" s="40">
        <f>FC_IND_IS_E!K76+FC_IND_NFM_E!K76+FC_IND_CPC_E!K76+FC_IND_NMM_E!K76+FC_IND_PPP_E!K76+FC_IND_FBT_E!K76+FC_IND_TE_E!K76+FC_IND_MAC_E!K76+FC_IND_TL_E!K76+FC_IND_WP_E!K76+FC_IND_MQ_E!K76+FC_IND_CON_E!K76+FC_IND_NSP_E!K76</f>
        <v>1514.7893379191744</v>
      </c>
      <c r="L76" s="40">
        <f>FC_IND_IS_E!L76+FC_IND_NFM_E!L76+FC_IND_CPC_E!L76+FC_IND_NMM_E!L76+FC_IND_PPP_E!L76+FC_IND_FBT_E!L76+FC_IND_TE_E!L76+FC_IND_MAC_E!L76+FC_IND_TL_E!L76+FC_IND_WP_E!L76+FC_IND_MQ_E!L76+FC_IND_CON_E!L76+FC_IND_NSP_E!L76</f>
        <v>1390.6276870163369</v>
      </c>
      <c r="M76" s="40">
        <f>FC_IND_IS_E!M76+FC_IND_NFM_E!M76+FC_IND_CPC_E!M76+FC_IND_NMM_E!M76+FC_IND_PPP_E!M76+FC_IND_FBT_E!M76+FC_IND_TE_E!M76+FC_IND_MAC_E!M76+FC_IND_TL_E!M76+FC_IND_WP_E!M76+FC_IND_MQ_E!M76+FC_IND_CON_E!M76+FC_IND_NSP_E!M76</f>
        <v>1501.9776440240757</v>
      </c>
      <c r="N76" s="40">
        <f>FC_IND_IS_E!N76+FC_IND_NFM_E!N76+FC_IND_CPC_E!N76+FC_IND_NMM_E!N76+FC_IND_PPP_E!N76+FC_IND_FBT_E!N76+FC_IND_TE_E!N76+FC_IND_MAC_E!N76+FC_IND_TL_E!N76+FC_IND_WP_E!N76+FC_IND_MQ_E!N76+FC_IND_CON_E!N76+FC_IND_NSP_E!N76</f>
        <v>1458.0395528804813</v>
      </c>
      <c r="O76" s="40">
        <f>FC_IND_IS_E!O76+FC_IND_NFM_E!O76+FC_IND_CPC_E!O76+FC_IND_NMM_E!O76+FC_IND_PPP_E!O76+FC_IND_FBT_E!O76+FC_IND_TE_E!O76+FC_IND_MAC_E!O76+FC_IND_TL_E!O76+FC_IND_WP_E!O76+FC_IND_MQ_E!O76+FC_IND_CON_E!O76+FC_IND_NSP_E!O76</f>
        <v>1369.9054170249353</v>
      </c>
      <c r="P76" s="40">
        <f>FC_IND_IS_E!P76+FC_IND_NFM_E!P76+FC_IND_CPC_E!P76+FC_IND_NMM_E!P76+FC_IND_PPP_E!P76+FC_IND_FBT_E!P76+FC_IND_TE_E!P76+FC_IND_MAC_E!P76+FC_IND_TL_E!P76+FC_IND_WP_E!P76+FC_IND_MQ_E!P76+FC_IND_CON_E!P76+FC_IND_NSP_E!P76</f>
        <v>1375.1504729148753</v>
      </c>
      <c r="Q76" s="40">
        <f>FC_IND_IS_E!Q76+FC_IND_NFM_E!Q76+FC_IND_CPC_E!Q76+FC_IND_NMM_E!Q76+FC_IND_PPP_E!Q76+FC_IND_FBT_E!Q76+FC_IND_TE_E!Q76+FC_IND_MAC_E!Q76+FC_IND_TL_E!Q76+FC_IND_WP_E!Q76+FC_IND_MQ_E!Q76+FC_IND_CON_E!Q76+FC_IND_NSP_E!Q76</f>
        <v>1323.7317282889082</v>
      </c>
      <c r="R76" s="40">
        <f>FC_IND_IS_E!R76+FC_IND_NFM_E!R76+FC_IND_CPC_E!R76+FC_IND_NMM_E!R76+FC_IND_PPP_E!R76+FC_IND_FBT_E!R76+FC_IND_TE_E!R76+FC_IND_MAC_E!R76+FC_IND_TL_E!R76+FC_IND_WP_E!R76+FC_IND_MQ_E!R76+FC_IND_CON_E!R76+FC_IND_NSP_E!R76</f>
        <v>1331.1263972484953</v>
      </c>
      <c r="S76" s="40">
        <f>FC_IND_IS_E!S76+FC_IND_NFM_E!S76+FC_IND_CPC_E!S76+FC_IND_NMM_E!S76+FC_IND_PPP_E!S76+FC_IND_FBT_E!S76+FC_IND_TE_E!S76+FC_IND_MAC_E!S76+FC_IND_TL_E!S76+FC_IND_WP_E!S76+FC_IND_MQ_E!S76+FC_IND_CON_E!S76+FC_IND_NSP_E!S76</f>
        <v>1345.1055889939807</v>
      </c>
      <c r="T76" s="40">
        <f>FC_IND_IS_E!T76+FC_IND_NFM_E!T76+FC_IND_CPC_E!T76+FC_IND_NMM_E!T76+FC_IND_PPP_E!T76+FC_IND_FBT_E!T76+FC_IND_TE_E!T76+FC_IND_MAC_E!T76+FC_IND_TL_E!T76+FC_IND_WP_E!T76+FC_IND_MQ_E!T76+FC_IND_CON_E!T76+FC_IND_NSP_E!T76</f>
        <v>1388.0126397248494</v>
      </c>
      <c r="U76" s="40">
        <f>FC_IND_IS_E!U76+FC_IND_NFM_E!U76+FC_IND_CPC_E!U76+FC_IND_NMM_E!U76+FC_IND_PPP_E!U76+FC_IND_FBT_E!U76+FC_IND_TE_E!U76+FC_IND_MAC_E!U76+FC_IND_TL_E!U76+FC_IND_WP_E!U76+FC_IND_MQ_E!U76+FC_IND_CON_E!U76+FC_IND_NSP_E!U76</f>
        <v>1409.8794496990538</v>
      </c>
      <c r="V76" s="40">
        <f>FC_IND_IS_E!V76+FC_IND_NFM_E!V76+FC_IND_CPC_E!V76+FC_IND_NMM_E!V76+FC_IND_PPP_E!V76+FC_IND_FBT_E!V76+FC_IND_TE_E!V76+FC_IND_MAC_E!V76+FC_IND_TL_E!V76+FC_IND_WP_E!V76+FC_IND_MQ_E!V76+FC_IND_CON_E!V76+FC_IND_NSP_E!V76</f>
        <v>1435.5547721410144</v>
      </c>
      <c r="W76" s="40">
        <f>FC_IND_IS_E!W76+FC_IND_NFM_E!W76+FC_IND_CPC_E!W76+FC_IND_NMM_E!W76+FC_IND_PPP_E!W76+FC_IND_FBT_E!W76+FC_IND_TE_E!W76+FC_IND_MAC_E!W76+FC_IND_TL_E!W76+FC_IND_WP_E!W76+FC_IND_MQ_E!W76+FC_IND_CON_E!W76+FC_IND_NSP_E!W76</f>
        <v>1381.5066208082544</v>
      </c>
      <c r="X76" s="40">
        <f>FC_IND_IS_E!X76+FC_IND_NFM_E!X76+FC_IND_CPC_E!X76+FC_IND_NMM_E!X76+FC_IND_PPP_E!X76+FC_IND_FBT_E!X76+FC_IND_TE_E!X76+FC_IND_MAC_E!X76+FC_IND_TL_E!X76+FC_IND_WP_E!X76+FC_IND_MQ_E!X76+FC_IND_CON_E!X76+FC_IND_NSP_E!X76</f>
        <v>1429.8558039552877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183</v>
      </c>
      <c r="B1" s="4" t="s">
        <v>252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214.26276870163366</v>
      </c>
      <c r="D2" s="31">
        <f t="shared" ref="D2:W2" si="1">SUM(D3,D17,D22,D25,D26,D51,D52,D71,D74,D75,D76)</f>
        <v>134.93301805674977</v>
      </c>
      <c r="E2" s="31">
        <f t="shared" si="1"/>
        <v>131.51779879621668</v>
      </c>
      <c r="F2" s="31">
        <f t="shared" si="1"/>
        <v>156.86887360275148</v>
      </c>
      <c r="G2" s="31">
        <f t="shared" si="1"/>
        <v>154.81341358555463</v>
      </c>
      <c r="H2" s="31">
        <f t="shared" si="1"/>
        <v>190.17601031814269</v>
      </c>
      <c r="I2" s="31">
        <f t="shared" si="1"/>
        <v>199.68211521926054</v>
      </c>
      <c r="J2" s="31">
        <f t="shared" si="1"/>
        <v>210.73594153052443</v>
      </c>
      <c r="K2" s="31">
        <f t="shared" si="1"/>
        <v>191.08899398108338</v>
      </c>
      <c r="L2" s="31">
        <f t="shared" si="1"/>
        <v>143.69853826311265</v>
      </c>
      <c r="M2" s="31">
        <f t="shared" si="1"/>
        <v>143.9383490971625</v>
      </c>
      <c r="N2" s="31">
        <f t="shared" si="1"/>
        <v>162.08598452278588</v>
      </c>
      <c r="O2" s="31">
        <f t="shared" si="1"/>
        <v>174.35812553740323</v>
      </c>
      <c r="P2" s="31">
        <f t="shared" si="1"/>
        <v>176.24858125537403</v>
      </c>
      <c r="Q2" s="31">
        <f t="shared" si="1"/>
        <v>184.2282029234737</v>
      </c>
      <c r="R2" s="31">
        <f t="shared" si="1"/>
        <v>169.63809114359418</v>
      </c>
      <c r="S2" s="31">
        <f t="shared" si="1"/>
        <v>182.24608770421324</v>
      </c>
      <c r="T2" s="31">
        <f t="shared" si="1"/>
        <v>186.40713671539118</v>
      </c>
      <c r="U2" s="31">
        <f t="shared" si="1"/>
        <v>203.22106620808256</v>
      </c>
      <c r="V2" s="31">
        <f t="shared" si="1"/>
        <v>198.12261392949267</v>
      </c>
      <c r="W2" s="31">
        <f t="shared" si="1"/>
        <v>203.37497850386927</v>
      </c>
      <c r="X2" s="31">
        <f t="shared" ref="X2" si="2">SUM(X3,X17,X22,X25,X26,X51,X52,X71,X74,X75,X76)</f>
        <v>198.99724849527081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46.215907136715387</v>
      </c>
      <c r="D3" s="34">
        <f t="shared" ref="D3:W3" si="4">SUM(D4,D8,D11)</f>
        <v>10.71676698194325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7.2655202063628543</v>
      </c>
      <c r="K3" s="34">
        <f t="shared" si="4"/>
        <v>7.1562338779019772</v>
      </c>
      <c r="L3" s="34">
        <f t="shared" si="4"/>
        <v>3.5914875322441961</v>
      </c>
      <c r="M3" s="34">
        <f t="shared" si="4"/>
        <v>4.297076526225279</v>
      </c>
      <c r="N3" s="34">
        <f t="shared" si="4"/>
        <v>4.3497850386930352</v>
      </c>
      <c r="O3" s="34">
        <f t="shared" si="4"/>
        <v>5.5991401547721402</v>
      </c>
      <c r="P3" s="34">
        <f t="shared" si="4"/>
        <v>5.6839208942390362</v>
      </c>
      <c r="Q3" s="34">
        <f t="shared" si="4"/>
        <v>13.255116079105761</v>
      </c>
      <c r="R3" s="34">
        <f t="shared" si="4"/>
        <v>11.556835769561481</v>
      </c>
      <c r="S3" s="34">
        <f t="shared" si="4"/>
        <v>10.535339638865004</v>
      </c>
      <c r="T3" s="34">
        <f t="shared" si="4"/>
        <v>9.5636285468615636</v>
      </c>
      <c r="U3" s="34">
        <f t="shared" si="4"/>
        <v>8.3858125537403261</v>
      </c>
      <c r="V3" s="34">
        <f t="shared" si="4"/>
        <v>8.935253654342219</v>
      </c>
      <c r="W3" s="34">
        <f t="shared" si="4"/>
        <v>7.399398108340498</v>
      </c>
      <c r="X3" s="34">
        <f t="shared" ref="X3" si="5">SUM(X4,X8,X11)</f>
        <v>7.74316423043852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7.2655202063628543</v>
      </c>
      <c r="K4" s="29">
        <f t="shared" si="7"/>
        <v>7.1562338779019772</v>
      </c>
      <c r="L4" s="29">
        <f t="shared" si="7"/>
        <v>3.5914875322441961</v>
      </c>
      <c r="M4" s="29">
        <f t="shared" si="7"/>
        <v>4.297076526225279</v>
      </c>
      <c r="N4" s="29">
        <f t="shared" si="7"/>
        <v>4.3497850386930352</v>
      </c>
      <c r="O4" s="29">
        <f t="shared" si="7"/>
        <v>5.5991401547721402</v>
      </c>
      <c r="P4" s="29">
        <f t="shared" si="7"/>
        <v>5.6839208942390362</v>
      </c>
      <c r="Q4" s="29">
        <f t="shared" si="7"/>
        <v>7.1439380911435943</v>
      </c>
      <c r="R4" s="29">
        <f t="shared" si="7"/>
        <v>7.3236457437661224</v>
      </c>
      <c r="S4" s="29">
        <f t="shared" si="7"/>
        <v>3.994668959587274</v>
      </c>
      <c r="T4" s="29">
        <f t="shared" si="7"/>
        <v>2.1338779019776433</v>
      </c>
      <c r="U4" s="29">
        <f t="shared" si="7"/>
        <v>3.0761822871883058</v>
      </c>
      <c r="V4" s="29">
        <f t="shared" si="7"/>
        <v>3.2319862424763541</v>
      </c>
      <c r="W4" s="29">
        <f t="shared" si="7"/>
        <v>3.719088564058469</v>
      </c>
      <c r="X4" s="29">
        <f t="shared" ref="X4" si="8">SUM(X5:X7)</f>
        <v>2.1112639724849522</v>
      </c>
    </row>
    <row r="5" spans="1:24" ht="11.25" customHeight="1" x14ac:dyDescent="0.2">
      <c r="A5" s="41" t="s">
        <v>5</v>
      </c>
      <c r="B5" s="9" t="s">
        <v>6</v>
      </c>
      <c r="C5" s="10">
        <f>FC_IND_IS_BF_E!C5+FC_IND_IS_EA_E!C5</f>
        <v>0</v>
      </c>
      <c r="D5" s="10">
        <f>FC_IND_IS_BF_E!D5+FC_IND_IS_EA_E!D5</f>
        <v>0</v>
      </c>
      <c r="E5" s="10">
        <f>FC_IND_IS_BF_E!E5+FC_IND_IS_EA_E!E5</f>
        <v>0</v>
      </c>
      <c r="F5" s="10">
        <f>FC_IND_IS_BF_E!F5+FC_IND_IS_EA_E!F5</f>
        <v>0</v>
      </c>
      <c r="G5" s="10">
        <f>FC_IND_IS_BF_E!G5+FC_IND_IS_EA_E!G5</f>
        <v>0</v>
      </c>
      <c r="H5" s="10">
        <f>FC_IND_IS_BF_E!H5+FC_IND_IS_EA_E!H5</f>
        <v>0</v>
      </c>
      <c r="I5" s="10">
        <f>FC_IND_IS_BF_E!I5+FC_IND_IS_EA_E!I5</f>
        <v>0</v>
      </c>
      <c r="J5" s="10">
        <f>FC_IND_IS_BF_E!J5+FC_IND_IS_EA_E!J5</f>
        <v>7.2655202063628543</v>
      </c>
      <c r="K5" s="10">
        <f>FC_IND_IS_BF_E!K5+FC_IND_IS_EA_E!K5</f>
        <v>7.1562338779019772</v>
      </c>
      <c r="L5" s="10">
        <f>FC_IND_IS_BF_E!L5+FC_IND_IS_EA_E!L5</f>
        <v>3.5914875322441961</v>
      </c>
      <c r="M5" s="10">
        <f>FC_IND_IS_BF_E!M5+FC_IND_IS_EA_E!M5</f>
        <v>4.297076526225279</v>
      </c>
      <c r="N5" s="10">
        <f>FC_IND_IS_BF_E!N5+FC_IND_IS_EA_E!N5</f>
        <v>4.3497850386930352</v>
      </c>
      <c r="O5" s="10">
        <f>FC_IND_IS_BF_E!O5+FC_IND_IS_EA_E!O5</f>
        <v>5.5991401547721402</v>
      </c>
      <c r="P5" s="10">
        <f>FC_IND_IS_BF_E!P5+FC_IND_IS_EA_E!P5</f>
        <v>5.6839208942390362</v>
      </c>
      <c r="Q5" s="10">
        <f>FC_IND_IS_BF_E!Q5+FC_IND_IS_EA_E!Q5</f>
        <v>7.1439380911435943</v>
      </c>
      <c r="R5" s="10">
        <f>FC_IND_IS_BF_E!R5+FC_IND_IS_EA_E!R5</f>
        <v>7.3236457437661224</v>
      </c>
      <c r="S5" s="10">
        <f>FC_IND_IS_BF_E!S5+FC_IND_IS_EA_E!S5</f>
        <v>3.994668959587274</v>
      </c>
      <c r="T5" s="10">
        <f>FC_IND_IS_BF_E!T5+FC_IND_IS_EA_E!T5</f>
        <v>2.1332760103181418</v>
      </c>
      <c r="U5" s="10">
        <f>FC_IND_IS_BF_E!U5+FC_IND_IS_EA_E!U5</f>
        <v>3.074376612209802</v>
      </c>
      <c r="V5" s="10">
        <f>FC_IND_IS_BF_E!V5+FC_IND_IS_EA_E!V5</f>
        <v>3.2319862424763541</v>
      </c>
      <c r="W5" s="10">
        <f>FC_IND_IS_BF_E!W5+FC_IND_IS_EA_E!W5</f>
        <v>3.719088564058469</v>
      </c>
      <c r="X5" s="10">
        <f>FC_IND_IS_BF_E!X5+FC_IND_IS_EA_E!X5</f>
        <v>2.1100601891659498</v>
      </c>
    </row>
    <row r="6" spans="1:24" ht="11.25" customHeight="1" x14ac:dyDescent="0.2">
      <c r="A6" s="41" t="s">
        <v>7</v>
      </c>
      <c r="B6" s="9" t="s">
        <v>8</v>
      </c>
      <c r="C6" s="10">
        <f>FC_IND_IS_BF_E!C6+FC_IND_IS_EA_E!C6</f>
        <v>0</v>
      </c>
      <c r="D6" s="10">
        <f>FC_IND_IS_BF_E!D6+FC_IND_IS_EA_E!D6</f>
        <v>0</v>
      </c>
      <c r="E6" s="10">
        <f>FC_IND_IS_BF_E!E6+FC_IND_IS_EA_E!E6</f>
        <v>0</v>
      </c>
      <c r="F6" s="10">
        <f>FC_IND_IS_BF_E!F6+FC_IND_IS_EA_E!F6</f>
        <v>0</v>
      </c>
      <c r="G6" s="10">
        <f>FC_IND_IS_BF_E!G6+FC_IND_IS_EA_E!G6</f>
        <v>0</v>
      </c>
      <c r="H6" s="10">
        <f>FC_IND_IS_BF_E!H6+FC_IND_IS_EA_E!H6</f>
        <v>0</v>
      </c>
      <c r="I6" s="10">
        <f>FC_IND_IS_BF_E!I6+FC_IND_IS_EA_E!I6</f>
        <v>0</v>
      </c>
      <c r="J6" s="10">
        <f>FC_IND_IS_BF_E!J6+FC_IND_IS_EA_E!J6</f>
        <v>0</v>
      </c>
      <c r="K6" s="10">
        <f>FC_IND_IS_BF_E!K6+FC_IND_IS_EA_E!K6</f>
        <v>0</v>
      </c>
      <c r="L6" s="10">
        <f>FC_IND_IS_BF_E!L6+FC_IND_IS_EA_E!L6</f>
        <v>0</v>
      </c>
      <c r="M6" s="10">
        <f>FC_IND_IS_BF_E!M6+FC_IND_IS_EA_E!M6</f>
        <v>0</v>
      </c>
      <c r="N6" s="10">
        <f>FC_IND_IS_BF_E!N6+FC_IND_IS_EA_E!N6</f>
        <v>0</v>
      </c>
      <c r="O6" s="10">
        <f>FC_IND_IS_BF_E!O6+FC_IND_IS_EA_E!O6</f>
        <v>0</v>
      </c>
      <c r="P6" s="10">
        <f>FC_IND_IS_BF_E!P6+FC_IND_IS_EA_E!P6</f>
        <v>0</v>
      </c>
      <c r="Q6" s="10">
        <f>FC_IND_IS_BF_E!Q6+FC_IND_IS_EA_E!Q6</f>
        <v>0</v>
      </c>
      <c r="R6" s="10">
        <f>FC_IND_IS_BF_E!R6+FC_IND_IS_EA_E!R6</f>
        <v>0</v>
      </c>
      <c r="S6" s="10">
        <f>FC_IND_IS_BF_E!S6+FC_IND_IS_EA_E!S6</f>
        <v>0</v>
      </c>
      <c r="T6" s="10">
        <f>FC_IND_IS_BF_E!T6+FC_IND_IS_EA_E!T6</f>
        <v>0</v>
      </c>
      <c r="U6" s="10">
        <f>FC_IND_IS_BF_E!U6+FC_IND_IS_EA_E!U6</f>
        <v>0</v>
      </c>
      <c r="V6" s="10">
        <f>FC_IND_IS_BF_E!V6+FC_IND_IS_EA_E!V6</f>
        <v>0</v>
      </c>
      <c r="W6" s="10">
        <f>FC_IND_IS_BF_E!W6+FC_IND_IS_EA_E!W6</f>
        <v>0</v>
      </c>
      <c r="X6" s="10">
        <f>FC_IND_IS_BF_E!X6+FC_IND_IS_EA_E!X6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FC_IND_IS_BF_E!C7+FC_IND_IS_EA_E!C7</f>
        <v>0</v>
      </c>
      <c r="D7" s="10">
        <f>FC_IND_IS_BF_E!D7+FC_IND_IS_EA_E!D7</f>
        <v>0</v>
      </c>
      <c r="E7" s="10">
        <f>FC_IND_IS_BF_E!E7+FC_IND_IS_EA_E!E7</f>
        <v>0</v>
      </c>
      <c r="F7" s="10">
        <f>FC_IND_IS_BF_E!F7+FC_IND_IS_EA_E!F7</f>
        <v>0</v>
      </c>
      <c r="G7" s="10">
        <f>FC_IND_IS_BF_E!G7+FC_IND_IS_EA_E!G7</f>
        <v>0</v>
      </c>
      <c r="H7" s="10">
        <f>FC_IND_IS_BF_E!H7+FC_IND_IS_EA_E!H7</f>
        <v>0</v>
      </c>
      <c r="I7" s="10">
        <f>FC_IND_IS_BF_E!I7+FC_IND_IS_EA_E!I7</f>
        <v>0</v>
      </c>
      <c r="J7" s="10">
        <f>FC_IND_IS_BF_E!J7+FC_IND_IS_EA_E!J7</f>
        <v>0</v>
      </c>
      <c r="K7" s="10">
        <f>FC_IND_IS_BF_E!K7+FC_IND_IS_EA_E!K7</f>
        <v>0</v>
      </c>
      <c r="L7" s="10">
        <f>FC_IND_IS_BF_E!L7+FC_IND_IS_EA_E!L7</f>
        <v>0</v>
      </c>
      <c r="M7" s="10">
        <f>FC_IND_IS_BF_E!M7+FC_IND_IS_EA_E!M7</f>
        <v>0</v>
      </c>
      <c r="N7" s="10">
        <f>FC_IND_IS_BF_E!N7+FC_IND_IS_EA_E!N7</f>
        <v>0</v>
      </c>
      <c r="O7" s="10">
        <f>FC_IND_IS_BF_E!O7+FC_IND_IS_EA_E!O7</f>
        <v>0</v>
      </c>
      <c r="P7" s="10">
        <f>FC_IND_IS_BF_E!P7+FC_IND_IS_EA_E!P7</f>
        <v>0</v>
      </c>
      <c r="Q7" s="10">
        <f>FC_IND_IS_BF_E!Q7+FC_IND_IS_EA_E!Q7</f>
        <v>0</v>
      </c>
      <c r="R7" s="10">
        <f>FC_IND_IS_BF_E!R7+FC_IND_IS_EA_E!R7</f>
        <v>0</v>
      </c>
      <c r="S7" s="10">
        <f>FC_IND_IS_BF_E!S7+FC_IND_IS_EA_E!S7</f>
        <v>0</v>
      </c>
      <c r="T7" s="10">
        <f>FC_IND_IS_BF_E!T7+FC_IND_IS_EA_E!T7</f>
        <v>6.0189165950128975E-4</v>
      </c>
      <c r="U7" s="10">
        <f>FC_IND_IS_BF_E!U7+FC_IND_IS_EA_E!U7</f>
        <v>1.805674978503869E-3</v>
      </c>
      <c r="V7" s="10">
        <f>FC_IND_IS_BF_E!V7+FC_IND_IS_EA_E!V7</f>
        <v>0</v>
      </c>
      <c r="W7" s="10">
        <f>FC_IND_IS_BF_E!W7+FC_IND_IS_EA_E!W7</f>
        <v>0</v>
      </c>
      <c r="X7" s="10">
        <f>FC_IND_IS_BF_E!X7+FC_IND_IS_EA_E!X7</f>
        <v>1.2037833190025791E-3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FC_IND_IS_BF_E!C9+FC_IND_IS_EA_E!C9</f>
        <v>0</v>
      </c>
      <c r="D9" s="10">
        <f>FC_IND_IS_BF_E!D9+FC_IND_IS_EA_E!D9</f>
        <v>0</v>
      </c>
      <c r="E9" s="10">
        <f>FC_IND_IS_BF_E!E9+FC_IND_IS_EA_E!E9</f>
        <v>0</v>
      </c>
      <c r="F9" s="10">
        <f>FC_IND_IS_BF_E!F9+FC_IND_IS_EA_E!F9</f>
        <v>0</v>
      </c>
      <c r="G9" s="10">
        <f>FC_IND_IS_BF_E!G9+FC_IND_IS_EA_E!G9</f>
        <v>0</v>
      </c>
      <c r="H9" s="10">
        <f>FC_IND_IS_BF_E!H9+FC_IND_IS_EA_E!H9</f>
        <v>0</v>
      </c>
      <c r="I9" s="10">
        <f>FC_IND_IS_BF_E!I9+FC_IND_IS_EA_E!I9</f>
        <v>0</v>
      </c>
      <c r="J9" s="10">
        <f>FC_IND_IS_BF_E!J9+FC_IND_IS_EA_E!J9</f>
        <v>0</v>
      </c>
      <c r="K9" s="10">
        <f>FC_IND_IS_BF_E!K9+FC_IND_IS_EA_E!K9</f>
        <v>0</v>
      </c>
      <c r="L9" s="10">
        <f>FC_IND_IS_BF_E!L9+FC_IND_IS_EA_E!L9</f>
        <v>0</v>
      </c>
      <c r="M9" s="10">
        <f>FC_IND_IS_BF_E!M9+FC_IND_IS_EA_E!M9</f>
        <v>0</v>
      </c>
      <c r="N9" s="10">
        <f>FC_IND_IS_BF_E!N9+FC_IND_IS_EA_E!N9</f>
        <v>0</v>
      </c>
      <c r="O9" s="10">
        <f>FC_IND_IS_BF_E!O9+FC_IND_IS_EA_E!O9</f>
        <v>0</v>
      </c>
      <c r="P9" s="10">
        <f>FC_IND_IS_BF_E!P9+FC_IND_IS_EA_E!P9</f>
        <v>0</v>
      </c>
      <c r="Q9" s="10">
        <f>FC_IND_IS_BF_E!Q9+FC_IND_IS_EA_E!Q9</f>
        <v>0</v>
      </c>
      <c r="R9" s="10">
        <f>FC_IND_IS_BF_E!R9+FC_IND_IS_EA_E!R9</f>
        <v>0</v>
      </c>
      <c r="S9" s="10">
        <f>FC_IND_IS_BF_E!S9+FC_IND_IS_EA_E!S9</f>
        <v>0</v>
      </c>
      <c r="T9" s="10">
        <f>FC_IND_IS_BF_E!T9+FC_IND_IS_EA_E!T9</f>
        <v>0</v>
      </c>
      <c r="U9" s="10">
        <f>FC_IND_IS_BF_E!U9+FC_IND_IS_EA_E!U9</f>
        <v>0</v>
      </c>
      <c r="V9" s="10">
        <f>FC_IND_IS_BF_E!V9+FC_IND_IS_EA_E!V9</f>
        <v>0</v>
      </c>
      <c r="W9" s="10">
        <f>FC_IND_IS_BF_E!W9+FC_IND_IS_EA_E!W9</f>
        <v>0</v>
      </c>
      <c r="X9" s="10">
        <f>FC_IND_IS_BF_E!X9+FC_IND_IS_EA_E!X9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FC_IND_IS_BF_E!C10+FC_IND_IS_EA_E!C10</f>
        <v>0</v>
      </c>
      <c r="D10" s="10">
        <f>FC_IND_IS_BF_E!D10+FC_IND_IS_EA_E!D10</f>
        <v>0</v>
      </c>
      <c r="E10" s="10">
        <f>FC_IND_IS_BF_E!E10+FC_IND_IS_EA_E!E10</f>
        <v>0</v>
      </c>
      <c r="F10" s="10">
        <f>FC_IND_IS_BF_E!F10+FC_IND_IS_EA_E!F10</f>
        <v>0</v>
      </c>
      <c r="G10" s="10">
        <f>FC_IND_IS_BF_E!G10+FC_IND_IS_EA_E!G10</f>
        <v>0</v>
      </c>
      <c r="H10" s="10">
        <f>FC_IND_IS_BF_E!H10+FC_IND_IS_EA_E!H10</f>
        <v>0</v>
      </c>
      <c r="I10" s="10">
        <f>FC_IND_IS_BF_E!I10+FC_IND_IS_EA_E!I10</f>
        <v>0</v>
      </c>
      <c r="J10" s="10">
        <f>FC_IND_IS_BF_E!J10+FC_IND_IS_EA_E!J10</f>
        <v>0</v>
      </c>
      <c r="K10" s="10">
        <f>FC_IND_IS_BF_E!K10+FC_IND_IS_EA_E!K10</f>
        <v>0</v>
      </c>
      <c r="L10" s="10">
        <f>FC_IND_IS_BF_E!L10+FC_IND_IS_EA_E!L10</f>
        <v>0</v>
      </c>
      <c r="M10" s="10">
        <f>FC_IND_IS_BF_E!M10+FC_IND_IS_EA_E!M10</f>
        <v>0</v>
      </c>
      <c r="N10" s="10">
        <f>FC_IND_IS_BF_E!N10+FC_IND_IS_EA_E!N10</f>
        <v>0</v>
      </c>
      <c r="O10" s="10">
        <f>FC_IND_IS_BF_E!O10+FC_IND_IS_EA_E!O10</f>
        <v>0</v>
      </c>
      <c r="P10" s="10">
        <f>FC_IND_IS_BF_E!P10+FC_IND_IS_EA_E!P10</f>
        <v>0</v>
      </c>
      <c r="Q10" s="10">
        <f>FC_IND_IS_BF_E!Q10+FC_IND_IS_EA_E!Q10</f>
        <v>0</v>
      </c>
      <c r="R10" s="10">
        <f>FC_IND_IS_BF_E!R10+FC_IND_IS_EA_E!R10</f>
        <v>0</v>
      </c>
      <c r="S10" s="10">
        <f>FC_IND_IS_BF_E!S10+FC_IND_IS_EA_E!S10</f>
        <v>0</v>
      </c>
      <c r="T10" s="10">
        <f>FC_IND_IS_BF_E!T10+FC_IND_IS_EA_E!T10</f>
        <v>0</v>
      </c>
      <c r="U10" s="10">
        <f>FC_IND_IS_BF_E!U10+FC_IND_IS_EA_E!U10</f>
        <v>0</v>
      </c>
      <c r="V10" s="10">
        <f>FC_IND_IS_BF_E!V10+FC_IND_IS_EA_E!V10</f>
        <v>0</v>
      </c>
      <c r="W10" s="10">
        <f>FC_IND_IS_BF_E!W10+FC_IND_IS_EA_E!W10</f>
        <v>0</v>
      </c>
      <c r="X10" s="10">
        <f>FC_IND_IS_BF_E!X10+FC_IND_IS_EA_E!X10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46.215907136715387</v>
      </c>
      <c r="D11" s="29">
        <f t="shared" ref="D11:W11" si="13">SUM(D12:D16)</f>
        <v>10.71676698194325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6.1111779879621659</v>
      </c>
      <c r="R11" s="29">
        <f t="shared" si="13"/>
        <v>4.2331900257953574</v>
      </c>
      <c r="S11" s="29">
        <f t="shared" si="13"/>
        <v>6.5406706792777296</v>
      </c>
      <c r="T11" s="29">
        <f t="shared" si="13"/>
        <v>7.4297506448839208</v>
      </c>
      <c r="U11" s="29">
        <f t="shared" si="13"/>
        <v>5.3096302665520199</v>
      </c>
      <c r="V11" s="29">
        <f t="shared" si="13"/>
        <v>5.7032674118658644</v>
      </c>
      <c r="W11" s="29">
        <f t="shared" si="13"/>
        <v>3.6803095442820291</v>
      </c>
      <c r="X11" s="29">
        <f t="shared" ref="X11" si="14">SUM(X12:X16)</f>
        <v>5.6319002579535677</v>
      </c>
    </row>
    <row r="12" spans="1:24" ht="11.25" customHeight="1" x14ac:dyDescent="0.2">
      <c r="A12" s="41" t="s">
        <v>15</v>
      </c>
      <c r="B12" s="9" t="s">
        <v>16</v>
      </c>
      <c r="C12" s="10">
        <f>FC_IND_IS_BF_E!C12+FC_IND_IS_EA_E!C12</f>
        <v>0</v>
      </c>
      <c r="D12" s="10">
        <f>FC_IND_IS_BF_E!D12+FC_IND_IS_EA_E!D12</f>
        <v>0</v>
      </c>
      <c r="E12" s="10">
        <f>FC_IND_IS_BF_E!E12+FC_IND_IS_EA_E!E12</f>
        <v>0</v>
      </c>
      <c r="F12" s="10">
        <f>FC_IND_IS_BF_E!F12+FC_IND_IS_EA_E!F12</f>
        <v>0</v>
      </c>
      <c r="G12" s="10">
        <f>FC_IND_IS_BF_E!G12+FC_IND_IS_EA_E!G12</f>
        <v>0</v>
      </c>
      <c r="H12" s="10">
        <f>FC_IND_IS_BF_E!H12+FC_IND_IS_EA_E!H12</f>
        <v>0</v>
      </c>
      <c r="I12" s="10">
        <f>FC_IND_IS_BF_E!I12+FC_IND_IS_EA_E!I12</f>
        <v>0</v>
      </c>
      <c r="J12" s="10">
        <f>FC_IND_IS_BF_E!J12+FC_IND_IS_EA_E!J12</f>
        <v>0</v>
      </c>
      <c r="K12" s="10">
        <f>FC_IND_IS_BF_E!K12+FC_IND_IS_EA_E!K12</f>
        <v>0</v>
      </c>
      <c r="L12" s="10">
        <f>FC_IND_IS_BF_E!L12+FC_IND_IS_EA_E!L12</f>
        <v>0</v>
      </c>
      <c r="M12" s="10">
        <f>FC_IND_IS_BF_E!M12+FC_IND_IS_EA_E!M12</f>
        <v>0</v>
      </c>
      <c r="N12" s="10">
        <f>FC_IND_IS_BF_E!N12+FC_IND_IS_EA_E!N12</f>
        <v>0</v>
      </c>
      <c r="O12" s="10">
        <f>FC_IND_IS_BF_E!O12+FC_IND_IS_EA_E!O12</f>
        <v>0</v>
      </c>
      <c r="P12" s="10">
        <f>FC_IND_IS_BF_E!P12+FC_IND_IS_EA_E!P12</f>
        <v>0</v>
      </c>
      <c r="Q12" s="10">
        <f>FC_IND_IS_BF_E!Q12+FC_IND_IS_EA_E!Q12</f>
        <v>0</v>
      </c>
      <c r="R12" s="10">
        <f>FC_IND_IS_BF_E!R12+FC_IND_IS_EA_E!R12</f>
        <v>0</v>
      </c>
      <c r="S12" s="10">
        <f>FC_IND_IS_BF_E!S12+FC_IND_IS_EA_E!S12</f>
        <v>0</v>
      </c>
      <c r="T12" s="10">
        <f>FC_IND_IS_BF_E!T12+FC_IND_IS_EA_E!T12</f>
        <v>0</v>
      </c>
      <c r="U12" s="10">
        <f>FC_IND_IS_BF_E!U12+FC_IND_IS_EA_E!U12</f>
        <v>0</v>
      </c>
      <c r="V12" s="10">
        <f>FC_IND_IS_BF_E!V12+FC_IND_IS_EA_E!V12</f>
        <v>0</v>
      </c>
      <c r="W12" s="10">
        <f>FC_IND_IS_BF_E!W12+FC_IND_IS_EA_E!W12</f>
        <v>0</v>
      </c>
      <c r="X12" s="10">
        <f>FC_IND_IS_BF_E!X12+FC_IND_IS_EA_E!X12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FC_IND_IS_BF_E!C13+FC_IND_IS_EA_E!C13</f>
        <v>46.215907136715387</v>
      </c>
      <c r="D13" s="10">
        <f>FC_IND_IS_BF_E!D13+FC_IND_IS_EA_E!D13</f>
        <v>10.71676698194325</v>
      </c>
      <c r="E13" s="10">
        <f>FC_IND_IS_BF_E!E13+FC_IND_IS_EA_E!E13</f>
        <v>0</v>
      </c>
      <c r="F13" s="10">
        <f>FC_IND_IS_BF_E!F13+FC_IND_IS_EA_E!F13</f>
        <v>0</v>
      </c>
      <c r="G13" s="10">
        <f>FC_IND_IS_BF_E!G13+FC_IND_IS_EA_E!G13</f>
        <v>0</v>
      </c>
      <c r="H13" s="10">
        <f>FC_IND_IS_BF_E!H13+FC_IND_IS_EA_E!H13</f>
        <v>0</v>
      </c>
      <c r="I13" s="10">
        <f>FC_IND_IS_BF_E!I13+FC_IND_IS_EA_E!I13</f>
        <v>0</v>
      </c>
      <c r="J13" s="10">
        <f>FC_IND_IS_BF_E!J13+FC_IND_IS_EA_E!J13</f>
        <v>0</v>
      </c>
      <c r="K13" s="10">
        <f>FC_IND_IS_BF_E!K13+FC_IND_IS_EA_E!K13</f>
        <v>0</v>
      </c>
      <c r="L13" s="10">
        <f>FC_IND_IS_BF_E!L13+FC_IND_IS_EA_E!L13</f>
        <v>0</v>
      </c>
      <c r="M13" s="10">
        <f>FC_IND_IS_BF_E!M13+FC_IND_IS_EA_E!M13</f>
        <v>0</v>
      </c>
      <c r="N13" s="10">
        <f>FC_IND_IS_BF_E!N13+FC_IND_IS_EA_E!N13</f>
        <v>0</v>
      </c>
      <c r="O13" s="10">
        <f>FC_IND_IS_BF_E!O13+FC_IND_IS_EA_E!O13</f>
        <v>0</v>
      </c>
      <c r="P13" s="10">
        <f>FC_IND_IS_BF_E!P13+FC_IND_IS_EA_E!P13</f>
        <v>0</v>
      </c>
      <c r="Q13" s="10">
        <f>FC_IND_IS_BF_E!Q13+FC_IND_IS_EA_E!Q13</f>
        <v>6.1111779879621659</v>
      </c>
      <c r="R13" s="10">
        <f>FC_IND_IS_BF_E!R13+FC_IND_IS_EA_E!R13</f>
        <v>4.2331900257953574</v>
      </c>
      <c r="S13" s="10">
        <f>FC_IND_IS_BF_E!S13+FC_IND_IS_EA_E!S13</f>
        <v>6.5406706792777296</v>
      </c>
      <c r="T13" s="10">
        <f>FC_IND_IS_BF_E!T13+FC_IND_IS_EA_E!T13</f>
        <v>7.4297506448839208</v>
      </c>
      <c r="U13" s="10">
        <f>FC_IND_IS_BF_E!U13+FC_IND_IS_EA_E!U13</f>
        <v>5.3096302665520199</v>
      </c>
      <c r="V13" s="10">
        <f>FC_IND_IS_BF_E!V13+FC_IND_IS_EA_E!V13</f>
        <v>5.7032674118658644</v>
      </c>
      <c r="W13" s="10">
        <f>FC_IND_IS_BF_E!W13+FC_IND_IS_EA_E!W13</f>
        <v>3.6803095442820291</v>
      </c>
      <c r="X13" s="10">
        <f>FC_IND_IS_BF_E!X13+FC_IND_IS_EA_E!X13</f>
        <v>5.6319002579535677</v>
      </c>
    </row>
    <row r="14" spans="1:24" ht="11.25" customHeight="1" x14ac:dyDescent="0.2">
      <c r="A14" s="41" t="s">
        <v>19</v>
      </c>
      <c r="B14" s="9" t="s">
        <v>20</v>
      </c>
      <c r="C14" s="10">
        <f>FC_IND_IS_BF_E!C14+FC_IND_IS_EA_E!C14</f>
        <v>0</v>
      </c>
      <c r="D14" s="10">
        <f>FC_IND_IS_BF_E!D14+FC_IND_IS_EA_E!D14</f>
        <v>0</v>
      </c>
      <c r="E14" s="10">
        <f>FC_IND_IS_BF_E!E14+FC_IND_IS_EA_E!E14</f>
        <v>0</v>
      </c>
      <c r="F14" s="10">
        <f>FC_IND_IS_BF_E!F14+FC_IND_IS_EA_E!F14</f>
        <v>0</v>
      </c>
      <c r="G14" s="10">
        <f>FC_IND_IS_BF_E!G14+FC_IND_IS_EA_E!G14</f>
        <v>0</v>
      </c>
      <c r="H14" s="10">
        <f>FC_IND_IS_BF_E!H14+FC_IND_IS_EA_E!H14</f>
        <v>0</v>
      </c>
      <c r="I14" s="10">
        <f>FC_IND_IS_BF_E!I14+FC_IND_IS_EA_E!I14</f>
        <v>0</v>
      </c>
      <c r="J14" s="10">
        <f>FC_IND_IS_BF_E!J14+FC_IND_IS_EA_E!J14</f>
        <v>0</v>
      </c>
      <c r="K14" s="10">
        <f>FC_IND_IS_BF_E!K14+FC_IND_IS_EA_E!K14</f>
        <v>0</v>
      </c>
      <c r="L14" s="10">
        <f>FC_IND_IS_BF_E!L14+FC_IND_IS_EA_E!L14</f>
        <v>0</v>
      </c>
      <c r="M14" s="10">
        <f>FC_IND_IS_BF_E!M14+FC_IND_IS_EA_E!M14</f>
        <v>0</v>
      </c>
      <c r="N14" s="10">
        <f>FC_IND_IS_BF_E!N14+FC_IND_IS_EA_E!N14</f>
        <v>0</v>
      </c>
      <c r="O14" s="10">
        <f>FC_IND_IS_BF_E!O14+FC_IND_IS_EA_E!O14</f>
        <v>0</v>
      </c>
      <c r="P14" s="10">
        <f>FC_IND_IS_BF_E!P14+FC_IND_IS_EA_E!P14</f>
        <v>0</v>
      </c>
      <c r="Q14" s="10">
        <f>FC_IND_IS_BF_E!Q14+FC_IND_IS_EA_E!Q14</f>
        <v>0</v>
      </c>
      <c r="R14" s="10">
        <f>FC_IND_IS_BF_E!R14+FC_IND_IS_EA_E!R14</f>
        <v>0</v>
      </c>
      <c r="S14" s="10">
        <f>FC_IND_IS_BF_E!S14+FC_IND_IS_EA_E!S14</f>
        <v>0</v>
      </c>
      <c r="T14" s="10">
        <f>FC_IND_IS_BF_E!T14+FC_IND_IS_EA_E!T14</f>
        <v>0</v>
      </c>
      <c r="U14" s="10">
        <f>FC_IND_IS_BF_E!U14+FC_IND_IS_EA_E!U14</f>
        <v>0</v>
      </c>
      <c r="V14" s="10">
        <f>FC_IND_IS_BF_E!V14+FC_IND_IS_EA_E!V14</f>
        <v>0</v>
      </c>
      <c r="W14" s="10">
        <f>FC_IND_IS_BF_E!W14+FC_IND_IS_EA_E!W14</f>
        <v>0</v>
      </c>
      <c r="X14" s="10">
        <f>FC_IND_IS_BF_E!X14+FC_IND_IS_EA_E!X14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FC_IND_IS_BF_E!C15+FC_IND_IS_EA_E!C15</f>
        <v>0</v>
      </c>
      <c r="D15" s="10">
        <f>FC_IND_IS_BF_E!D15+FC_IND_IS_EA_E!D15</f>
        <v>0</v>
      </c>
      <c r="E15" s="10">
        <f>FC_IND_IS_BF_E!E15+FC_IND_IS_EA_E!E15</f>
        <v>0</v>
      </c>
      <c r="F15" s="10">
        <f>FC_IND_IS_BF_E!F15+FC_IND_IS_EA_E!F15</f>
        <v>0</v>
      </c>
      <c r="G15" s="10">
        <f>FC_IND_IS_BF_E!G15+FC_IND_IS_EA_E!G15</f>
        <v>0</v>
      </c>
      <c r="H15" s="10">
        <f>FC_IND_IS_BF_E!H15+FC_IND_IS_EA_E!H15</f>
        <v>0</v>
      </c>
      <c r="I15" s="10">
        <f>FC_IND_IS_BF_E!I15+FC_IND_IS_EA_E!I15</f>
        <v>0</v>
      </c>
      <c r="J15" s="10">
        <f>FC_IND_IS_BF_E!J15+FC_IND_IS_EA_E!J15</f>
        <v>0</v>
      </c>
      <c r="K15" s="10">
        <f>FC_IND_IS_BF_E!K15+FC_IND_IS_EA_E!K15</f>
        <v>0</v>
      </c>
      <c r="L15" s="10">
        <f>FC_IND_IS_BF_E!L15+FC_IND_IS_EA_E!L15</f>
        <v>0</v>
      </c>
      <c r="M15" s="10">
        <f>FC_IND_IS_BF_E!M15+FC_IND_IS_EA_E!M15</f>
        <v>0</v>
      </c>
      <c r="N15" s="10">
        <f>FC_IND_IS_BF_E!N15+FC_IND_IS_EA_E!N15</f>
        <v>0</v>
      </c>
      <c r="O15" s="10">
        <f>FC_IND_IS_BF_E!O15+FC_IND_IS_EA_E!O15</f>
        <v>0</v>
      </c>
      <c r="P15" s="10">
        <f>FC_IND_IS_BF_E!P15+FC_IND_IS_EA_E!P15</f>
        <v>0</v>
      </c>
      <c r="Q15" s="10">
        <f>FC_IND_IS_BF_E!Q15+FC_IND_IS_EA_E!Q15</f>
        <v>0</v>
      </c>
      <c r="R15" s="10">
        <f>FC_IND_IS_BF_E!R15+FC_IND_IS_EA_E!R15</f>
        <v>0</v>
      </c>
      <c r="S15" s="10">
        <f>FC_IND_IS_BF_E!S15+FC_IND_IS_EA_E!S15</f>
        <v>0</v>
      </c>
      <c r="T15" s="10">
        <f>FC_IND_IS_BF_E!T15+FC_IND_IS_EA_E!T15</f>
        <v>0</v>
      </c>
      <c r="U15" s="10">
        <f>FC_IND_IS_BF_E!U15+FC_IND_IS_EA_E!U15</f>
        <v>0</v>
      </c>
      <c r="V15" s="10">
        <f>FC_IND_IS_BF_E!V15+FC_IND_IS_EA_E!V15</f>
        <v>0</v>
      </c>
      <c r="W15" s="10">
        <f>FC_IND_IS_BF_E!W15+FC_IND_IS_EA_E!W15</f>
        <v>0</v>
      </c>
      <c r="X15" s="10">
        <f>FC_IND_IS_BF_E!X15+FC_IND_IS_EA_E!X15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FC_IND_IS_BF_E!C16+FC_IND_IS_EA_E!C16</f>
        <v>0</v>
      </c>
      <c r="D16" s="10">
        <f>FC_IND_IS_BF_E!D16+FC_IND_IS_EA_E!D16</f>
        <v>0</v>
      </c>
      <c r="E16" s="10">
        <f>FC_IND_IS_BF_E!E16+FC_IND_IS_EA_E!E16</f>
        <v>0</v>
      </c>
      <c r="F16" s="10">
        <f>FC_IND_IS_BF_E!F16+FC_IND_IS_EA_E!F16</f>
        <v>0</v>
      </c>
      <c r="G16" s="10">
        <f>FC_IND_IS_BF_E!G16+FC_IND_IS_EA_E!G16</f>
        <v>0</v>
      </c>
      <c r="H16" s="10">
        <f>FC_IND_IS_BF_E!H16+FC_IND_IS_EA_E!H16</f>
        <v>0</v>
      </c>
      <c r="I16" s="10">
        <f>FC_IND_IS_BF_E!I16+FC_IND_IS_EA_E!I16</f>
        <v>0</v>
      </c>
      <c r="J16" s="10">
        <f>FC_IND_IS_BF_E!J16+FC_IND_IS_EA_E!J16</f>
        <v>0</v>
      </c>
      <c r="K16" s="10">
        <f>FC_IND_IS_BF_E!K16+FC_IND_IS_EA_E!K16</f>
        <v>0</v>
      </c>
      <c r="L16" s="10">
        <f>FC_IND_IS_BF_E!L16+FC_IND_IS_EA_E!L16</f>
        <v>0</v>
      </c>
      <c r="M16" s="10">
        <f>FC_IND_IS_BF_E!M16+FC_IND_IS_EA_E!M16</f>
        <v>0</v>
      </c>
      <c r="N16" s="10">
        <f>FC_IND_IS_BF_E!N16+FC_IND_IS_EA_E!N16</f>
        <v>0</v>
      </c>
      <c r="O16" s="10">
        <f>FC_IND_IS_BF_E!O16+FC_IND_IS_EA_E!O16</f>
        <v>0</v>
      </c>
      <c r="P16" s="10">
        <f>FC_IND_IS_BF_E!P16+FC_IND_IS_EA_E!P16</f>
        <v>0</v>
      </c>
      <c r="Q16" s="10">
        <f>FC_IND_IS_BF_E!Q16+FC_IND_IS_EA_E!Q16</f>
        <v>0</v>
      </c>
      <c r="R16" s="10">
        <f>FC_IND_IS_BF_E!R16+FC_IND_IS_EA_E!R16</f>
        <v>0</v>
      </c>
      <c r="S16" s="10">
        <f>FC_IND_IS_BF_E!S16+FC_IND_IS_EA_E!S16</f>
        <v>0</v>
      </c>
      <c r="T16" s="10">
        <f>FC_IND_IS_BF_E!T16+FC_IND_IS_EA_E!T16</f>
        <v>0</v>
      </c>
      <c r="U16" s="10">
        <f>FC_IND_IS_BF_E!U16+FC_IND_IS_EA_E!U16</f>
        <v>0</v>
      </c>
      <c r="V16" s="10">
        <f>FC_IND_IS_BF_E!V16+FC_IND_IS_EA_E!V16</f>
        <v>0</v>
      </c>
      <c r="W16" s="10">
        <f>FC_IND_IS_BF_E!W16+FC_IND_IS_EA_E!W16</f>
        <v>0</v>
      </c>
      <c r="X16" s="10">
        <f>FC_IND_IS_BF_E!X16+FC_IND_IS_EA_E!X16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39.476440240756659</v>
      </c>
      <c r="D17" s="37">
        <f t="shared" ref="D17:W17" si="16">SUM(D18:D21)</f>
        <v>4.8127257093723124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FC_IND_IS_BF_E!C18+FC_IND_IS_EA_E!C18</f>
        <v>0</v>
      </c>
      <c r="D18" s="10">
        <f>FC_IND_IS_BF_E!D18+FC_IND_IS_EA_E!D18</f>
        <v>0</v>
      </c>
      <c r="E18" s="10">
        <f>FC_IND_IS_BF_E!E18+FC_IND_IS_EA_E!E18</f>
        <v>0</v>
      </c>
      <c r="F18" s="10">
        <f>FC_IND_IS_BF_E!F18+FC_IND_IS_EA_E!F18</f>
        <v>0</v>
      </c>
      <c r="G18" s="10">
        <f>FC_IND_IS_BF_E!G18+FC_IND_IS_EA_E!G18</f>
        <v>0</v>
      </c>
      <c r="H18" s="10">
        <f>FC_IND_IS_BF_E!H18+FC_IND_IS_EA_E!H18</f>
        <v>0</v>
      </c>
      <c r="I18" s="10">
        <f>FC_IND_IS_BF_E!I18+FC_IND_IS_EA_E!I18</f>
        <v>0</v>
      </c>
      <c r="J18" s="10">
        <f>FC_IND_IS_BF_E!J18+FC_IND_IS_EA_E!J18</f>
        <v>0</v>
      </c>
      <c r="K18" s="10">
        <f>FC_IND_IS_BF_E!K18+FC_IND_IS_EA_E!K18</f>
        <v>0</v>
      </c>
      <c r="L18" s="10">
        <f>FC_IND_IS_BF_E!L18+FC_IND_IS_EA_E!L18</f>
        <v>0</v>
      </c>
      <c r="M18" s="10">
        <f>FC_IND_IS_BF_E!M18+FC_IND_IS_EA_E!M18</f>
        <v>0</v>
      </c>
      <c r="N18" s="10">
        <f>FC_IND_IS_BF_E!N18+FC_IND_IS_EA_E!N18</f>
        <v>0</v>
      </c>
      <c r="O18" s="10">
        <f>FC_IND_IS_BF_E!O18+FC_IND_IS_EA_E!O18</f>
        <v>0</v>
      </c>
      <c r="P18" s="10">
        <f>FC_IND_IS_BF_E!P18+FC_IND_IS_EA_E!P18</f>
        <v>0</v>
      </c>
      <c r="Q18" s="10">
        <f>FC_IND_IS_BF_E!Q18+FC_IND_IS_EA_E!Q18</f>
        <v>0</v>
      </c>
      <c r="R18" s="10">
        <f>FC_IND_IS_BF_E!R18+FC_IND_IS_EA_E!R18</f>
        <v>0</v>
      </c>
      <c r="S18" s="10">
        <f>FC_IND_IS_BF_E!S18+FC_IND_IS_EA_E!S18</f>
        <v>0</v>
      </c>
      <c r="T18" s="10">
        <f>FC_IND_IS_BF_E!T18+FC_IND_IS_EA_E!T18</f>
        <v>0</v>
      </c>
      <c r="U18" s="10">
        <f>FC_IND_IS_BF_E!U18+FC_IND_IS_EA_E!U18</f>
        <v>0</v>
      </c>
      <c r="V18" s="10">
        <f>FC_IND_IS_BF_E!V18+FC_IND_IS_EA_E!V18</f>
        <v>0</v>
      </c>
      <c r="W18" s="10">
        <f>FC_IND_IS_BF_E!W18+FC_IND_IS_EA_E!W18</f>
        <v>0</v>
      </c>
      <c r="X18" s="10">
        <f>FC_IND_IS_BF_E!X18+FC_IND_IS_EA_E!X18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FC_IND_IS_BF_E!C19+FC_IND_IS_EA_E!C19</f>
        <v>20.894239036973339</v>
      </c>
      <c r="D19" s="10">
        <f>FC_IND_IS_BF_E!D19+FC_IND_IS_EA_E!D19</f>
        <v>1.612209802235598</v>
      </c>
      <c r="E19" s="10">
        <f>FC_IND_IS_BF_E!E19+FC_IND_IS_EA_E!E19</f>
        <v>0</v>
      </c>
      <c r="F19" s="10">
        <f>FC_IND_IS_BF_E!F19+FC_IND_IS_EA_E!F19</f>
        <v>0</v>
      </c>
      <c r="G19" s="10">
        <f>FC_IND_IS_BF_E!G19+FC_IND_IS_EA_E!G19</f>
        <v>0</v>
      </c>
      <c r="H19" s="10">
        <f>FC_IND_IS_BF_E!H19+FC_IND_IS_EA_E!H19</f>
        <v>0</v>
      </c>
      <c r="I19" s="10">
        <f>FC_IND_IS_BF_E!I19+FC_IND_IS_EA_E!I19</f>
        <v>0</v>
      </c>
      <c r="J19" s="10">
        <f>FC_IND_IS_BF_E!J19+FC_IND_IS_EA_E!J19</f>
        <v>0</v>
      </c>
      <c r="K19" s="10">
        <f>FC_IND_IS_BF_E!K19+FC_IND_IS_EA_E!K19</f>
        <v>0</v>
      </c>
      <c r="L19" s="10">
        <f>FC_IND_IS_BF_E!L19+FC_IND_IS_EA_E!L19</f>
        <v>0</v>
      </c>
      <c r="M19" s="10">
        <f>FC_IND_IS_BF_E!M19+FC_IND_IS_EA_E!M19</f>
        <v>0</v>
      </c>
      <c r="N19" s="10">
        <f>FC_IND_IS_BF_E!N19+FC_IND_IS_EA_E!N19</f>
        <v>0</v>
      </c>
      <c r="O19" s="10">
        <f>FC_IND_IS_BF_E!O19+FC_IND_IS_EA_E!O19</f>
        <v>0</v>
      </c>
      <c r="P19" s="10">
        <f>FC_IND_IS_BF_E!P19+FC_IND_IS_EA_E!P19</f>
        <v>0</v>
      </c>
      <c r="Q19" s="10">
        <f>FC_IND_IS_BF_E!Q19+FC_IND_IS_EA_E!Q19</f>
        <v>0</v>
      </c>
      <c r="R19" s="10">
        <f>FC_IND_IS_BF_E!R19+FC_IND_IS_EA_E!R19</f>
        <v>0</v>
      </c>
      <c r="S19" s="10">
        <f>FC_IND_IS_BF_E!S19+FC_IND_IS_EA_E!S19</f>
        <v>0</v>
      </c>
      <c r="T19" s="10">
        <f>FC_IND_IS_BF_E!T19+FC_IND_IS_EA_E!T19</f>
        <v>0</v>
      </c>
      <c r="U19" s="10">
        <f>FC_IND_IS_BF_E!U19+FC_IND_IS_EA_E!U19</f>
        <v>0</v>
      </c>
      <c r="V19" s="10">
        <f>FC_IND_IS_BF_E!V19+FC_IND_IS_EA_E!V19</f>
        <v>0</v>
      </c>
      <c r="W19" s="10">
        <f>FC_IND_IS_BF_E!W19+FC_IND_IS_EA_E!W19</f>
        <v>0</v>
      </c>
      <c r="X19" s="10">
        <f>FC_IND_IS_BF_E!X19+FC_IND_IS_EA_E!X19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FC_IND_IS_BF_E!C20+FC_IND_IS_EA_E!C20</f>
        <v>18.58220120378332</v>
      </c>
      <c r="D20" s="10">
        <f>FC_IND_IS_BF_E!D20+FC_IND_IS_EA_E!D20</f>
        <v>3.2005159071367149</v>
      </c>
      <c r="E20" s="10">
        <f>FC_IND_IS_BF_E!E20+FC_IND_IS_EA_E!E20</f>
        <v>0</v>
      </c>
      <c r="F20" s="10">
        <f>FC_IND_IS_BF_E!F20+FC_IND_IS_EA_E!F20</f>
        <v>0</v>
      </c>
      <c r="G20" s="10">
        <f>FC_IND_IS_BF_E!G20+FC_IND_IS_EA_E!G20</f>
        <v>0</v>
      </c>
      <c r="H20" s="10">
        <f>FC_IND_IS_BF_E!H20+FC_IND_IS_EA_E!H20</f>
        <v>0</v>
      </c>
      <c r="I20" s="10">
        <f>FC_IND_IS_BF_E!I20+FC_IND_IS_EA_E!I20</f>
        <v>0</v>
      </c>
      <c r="J20" s="10">
        <f>FC_IND_IS_BF_E!J20+FC_IND_IS_EA_E!J20</f>
        <v>0</v>
      </c>
      <c r="K20" s="10">
        <f>FC_IND_IS_BF_E!K20+FC_IND_IS_EA_E!K20</f>
        <v>0</v>
      </c>
      <c r="L20" s="10">
        <f>FC_IND_IS_BF_E!L20+FC_IND_IS_EA_E!L20</f>
        <v>0</v>
      </c>
      <c r="M20" s="10">
        <f>FC_IND_IS_BF_E!M20+FC_IND_IS_EA_E!M20</f>
        <v>0</v>
      </c>
      <c r="N20" s="10">
        <f>FC_IND_IS_BF_E!N20+FC_IND_IS_EA_E!N20</f>
        <v>0</v>
      </c>
      <c r="O20" s="10">
        <f>FC_IND_IS_BF_E!O20+FC_IND_IS_EA_E!O20</f>
        <v>0</v>
      </c>
      <c r="P20" s="10">
        <f>FC_IND_IS_BF_E!P20+FC_IND_IS_EA_E!P20</f>
        <v>0</v>
      </c>
      <c r="Q20" s="10">
        <f>FC_IND_IS_BF_E!Q20+FC_IND_IS_EA_E!Q20</f>
        <v>0</v>
      </c>
      <c r="R20" s="10">
        <f>FC_IND_IS_BF_E!R20+FC_IND_IS_EA_E!R20</f>
        <v>0</v>
      </c>
      <c r="S20" s="10">
        <f>FC_IND_IS_BF_E!S20+FC_IND_IS_EA_E!S20</f>
        <v>0</v>
      </c>
      <c r="T20" s="10">
        <f>FC_IND_IS_BF_E!T20+FC_IND_IS_EA_E!T20</f>
        <v>0</v>
      </c>
      <c r="U20" s="10">
        <f>FC_IND_IS_BF_E!U20+FC_IND_IS_EA_E!U20</f>
        <v>0</v>
      </c>
      <c r="V20" s="10">
        <f>FC_IND_IS_BF_E!V20+FC_IND_IS_EA_E!V20</f>
        <v>0</v>
      </c>
      <c r="W20" s="10">
        <f>FC_IND_IS_BF_E!W20+FC_IND_IS_EA_E!W20</f>
        <v>0</v>
      </c>
      <c r="X20" s="10">
        <f>FC_IND_IS_BF_E!X20+FC_IND_IS_EA_E!X20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FC_IND_IS_BF_E!C21+FC_IND_IS_EA_E!C21</f>
        <v>0</v>
      </c>
      <c r="D21" s="10">
        <f>FC_IND_IS_BF_E!D21+FC_IND_IS_EA_E!D21</f>
        <v>0</v>
      </c>
      <c r="E21" s="10">
        <f>FC_IND_IS_BF_E!E21+FC_IND_IS_EA_E!E21</f>
        <v>0</v>
      </c>
      <c r="F21" s="10">
        <f>FC_IND_IS_BF_E!F21+FC_IND_IS_EA_E!F21</f>
        <v>0</v>
      </c>
      <c r="G21" s="10">
        <f>FC_IND_IS_BF_E!G21+FC_IND_IS_EA_E!G21</f>
        <v>0</v>
      </c>
      <c r="H21" s="10">
        <f>FC_IND_IS_BF_E!H21+FC_IND_IS_EA_E!H21</f>
        <v>0</v>
      </c>
      <c r="I21" s="10">
        <f>FC_IND_IS_BF_E!I21+FC_IND_IS_EA_E!I21</f>
        <v>0</v>
      </c>
      <c r="J21" s="10">
        <f>FC_IND_IS_BF_E!J21+FC_IND_IS_EA_E!J21</f>
        <v>0</v>
      </c>
      <c r="K21" s="10">
        <f>FC_IND_IS_BF_E!K21+FC_IND_IS_EA_E!K21</f>
        <v>0</v>
      </c>
      <c r="L21" s="10">
        <f>FC_IND_IS_BF_E!L21+FC_IND_IS_EA_E!L21</f>
        <v>0</v>
      </c>
      <c r="M21" s="10">
        <f>FC_IND_IS_BF_E!M21+FC_IND_IS_EA_E!M21</f>
        <v>0</v>
      </c>
      <c r="N21" s="10">
        <f>FC_IND_IS_BF_E!N21+FC_IND_IS_EA_E!N21</f>
        <v>0</v>
      </c>
      <c r="O21" s="10">
        <f>FC_IND_IS_BF_E!O21+FC_IND_IS_EA_E!O21</f>
        <v>0</v>
      </c>
      <c r="P21" s="10">
        <f>FC_IND_IS_BF_E!P21+FC_IND_IS_EA_E!P21</f>
        <v>0</v>
      </c>
      <c r="Q21" s="10">
        <f>FC_IND_IS_BF_E!Q21+FC_IND_IS_EA_E!Q21</f>
        <v>0</v>
      </c>
      <c r="R21" s="10">
        <f>FC_IND_IS_BF_E!R21+FC_IND_IS_EA_E!R21</f>
        <v>0</v>
      </c>
      <c r="S21" s="10">
        <f>FC_IND_IS_BF_E!S21+FC_IND_IS_EA_E!S21</f>
        <v>0</v>
      </c>
      <c r="T21" s="10">
        <f>FC_IND_IS_BF_E!T21+FC_IND_IS_EA_E!T21</f>
        <v>0</v>
      </c>
      <c r="U21" s="10">
        <f>FC_IND_IS_BF_E!U21+FC_IND_IS_EA_E!U21</f>
        <v>0</v>
      </c>
      <c r="V21" s="10">
        <f>FC_IND_IS_BF_E!V21+FC_IND_IS_EA_E!V21</f>
        <v>0</v>
      </c>
      <c r="W21" s="10">
        <f>FC_IND_IS_BF_E!W21+FC_IND_IS_EA_E!W21</f>
        <v>0</v>
      </c>
      <c r="X21" s="10">
        <f>FC_IND_IS_BF_E!X21+FC_IND_IS_EA_E!X21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FC_IND_IS_BF_E!C23+FC_IND_IS_EA_E!C23</f>
        <v>0</v>
      </c>
      <c r="D23" s="10">
        <f>FC_IND_IS_BF_E!D23+FC_IND_IS_EA_E!D23</f>
        <v>0</v>
      </c>
      <c r="E23" s="10">
        <f>FC_IND_IS_BF_E!E23+FC_IND_IS_EA_E!E23</f>
        <v>0</v>
      </c>
      <c r="F23" s="10">
        <f>FC_IND_IS_BF_E!F23+FC_IND_IS_EA_E!F23</f>
        <v>0</v>
      </c>
      <c r="G23" s="10">
        <f>FC_IND_IS_BF_E!G23+FC_IND_IS_EA_E!G23</f>
        <v>0</v>
      </c>
      <c r="H23" s="10">
        <f>FC_IND_IS_BF_E!H23+FC_IND_IS_EA_E!H23</f>
        <v>0</v>
      </c>
      <c r="I23" s="10">
        <f>FC_IND_IS_BF_E!I23+FC_IND_IS_EA_E!I23</f>
        <v>0</v>
      </c>
      <c r="J23" s="10">
        <f>FC_IND_IS_BF_E!J23+FC_IND_IS_EA_E!J23</f>
        <v>0</v>
      </c>
      <c r="K23" s="10">
        <f>FC_IND_IS_BF_E!K23+FC_IND_IS_EA_E!K23</f>
        <v>0</v>
      </c>
      <c r="L23" s="10">
        <f>FC_IND_IS_BF_E!L23+FC_IND_IS_EA_E!L23</f>
        <v>0</v>
      </c>
      <c r="M23" s="10">
        <f>FC_IND_IS_BF_E!M23+FC_IND_IS_EA_E!M23</f>
        <v>0</v>
      </c>
      <c r="N23" s="10">
        <f>FC_IND_IS_BF_E!N23+FC_IND_IS_EA_E!N23</f>
        <v>0</v>
      </c>
      <c r="O23" s="10">
        <f>FC_IND_IS_BF_E!O23+FC_IND_IS_EA_E!O23</f>
        <v>0</v>
      </c>
      <c r="P23" s="10">
        <f>FC_IND_IS_BF_E!P23+FC_IND_IS_EA_E!P23</f>
        <v>0</v>
      </c>
      <c r="Q23" s="10">
        <f>FC_IND_IS_BF_E!Q23+FC_IND_IS_EA_E!Q23</f>
        <v>0</v>
      </c>
      <c r="R23" s="10">
        <f>FC_IND_IS_BF_E!R23+FC_IND_IS_EA_E!R23</f>
        <v>0</v>
      </c>
      <c r="S23" s="10">
        <f>FC_IND_IS_BF_E!S23+FC_IND_IS_EA_E!S23</f>
        <v>0</v>
      </c>
      <c r="T23" s="10">
        <f>FC_IND_IS_BF_E!T23+FC_IND_IS_EA_E!T23</f>
        <v>0</v>
      </c>
      <c r="U23" s="10">
        <f>FC_IND_IS_BF_E!U23+FC_IND_IS_EA_E!U23</f>
        <v>0</v>
      </c>
      <c r="V23" s="10">
        <f>FC_IND_IS_BF_E!V23+FC_IND_IS_EA_E!V23</f>
        <v>0</v>
      </c>
      <c r="W23" s="10">
        <f>FC_IND_IS_BF_E!W23+FC_IND_IS_EA_E!W23</f>
        <v>0</v>
      </c>
      <c r="X23" s="10">
        <f>FC_IND_IS_BF_E!X23+FC_IND_IS_EA_E!X23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FC_IND_IS_BF_E!C24+FC_IND_IS_EA_E!C24</f>
        <v>0</v>
      </c>
      <c r="D24" s="10">
        <f>FC_IND_IS_BF_E!D24+FC_IND_IS_EA_E!D24</f>
        <v>0</v>
      </c>
      <c r="E24" s="10">
        <f>FC_IND_IS_BF_E!E24+FC_IND_IS_EA_E!E24</f>
        <v>0</v>
      </c>
      <c r="F24" s="10">
        <f>FC_IND_IS_BF_E!F24+FC_IND_IS_EA_E!F24</f>
        <v>0</v>
      </c>
      <c r="G24" s="10">
        <f>FC_IND_IS_BF_E!G24+FC_IND_IS_EA_E!G24</f>
        <v>0</v>
      </c>
      <c r="H24" s="10">
        <f>FC_IND_IS_BF_E!H24+FC_IND_IS_EA_E!H24</f>
        <v>0</v>
      </c>
      <c r="I24" s="10">
        <f>FC_IND_IS_BF_E!I24+FC_IND_IS_EA_E!I24</f>
        <v>0</v>
      </c>
      <c r="J24" s="10">
        <f>FC_IND_IS_BF_E!J24+FC_IND_IS_EA_E!J24</f>
        <v>0</v>
      </c>
      <c r="K24" s="10">
        <f>FC_IND_IS_BF_E!K24+FC_IND_IS_EA_E!K24</f>
        <v>0</v>
      </c>
      <c r="L24" s="10">
        <f>FC_IND_IS_BF_E!L24+FC_IND_IS_EA_E!L24</f>
        <v>0</v>
      </c>
      <c r="M24" s="10">
        <f>FC_IND_IS_BF_E!M24+FC_IND_IS_EA_E!M24</f>
        <v>0</v>
      </c>
      <c r="N24" s="10">
        <f>FC_IND_IS_BF_E!N24+FC_IND_IS_EA_E!N24</f>
        <v>0</v>
      </c>
      <c r="O24" s="10">
        <f>FC_IND_IS_BF_E!O24+FC_IND_IS_EA_E!O24</f>
        <v>0</v>
      </c>
      <c r="P24" s="10">
        <f>FC_IND_IS_BF_E!P24+FC_IND_IS_EA_E!P24</f>
        <v>0</v>
      </c>
      <c r="Q24" s="10">
        <f>FC_IND_IS_BF_E!Q24+FC_IND_IS_EA_E!Q24</f>
        <v>0</v>
      </c>
      <c r="R24" s="10">
        <f>FC_IND_IS_BF_E!R24+FC_IND_IS_EA_E!R24</f>
        <v>0</v>
      </c>
      <c r="S24" s="10">
        <f>FC_IND_IS_BF_E!S24+FC_IND_IS_EA_E!S24</f>
        <v>0</v>
      </c>
      <c r="T24" s="10">
        <f>FC_IND_IS_BF_E!T24+FC_IND_IS_EA_E!T24</f>
        <v>0</v>
      </c>
      <c r="U24" s="10">
        <f>FC_IND_IS_BF_E!U24+FC_IND_IS_EA_E!U24</f>
        <v>0</v>
      </c>
      <c r="V24" s="10">
        <f>FC_IND_IS_BF_E!V24+FC_IND_IS_EA_E!V24</f>
        <v>0</v>
      </c>
      <c r="W24" s="10">
        <f>FC_IND_IS_BF_E!W24+FC_IND_IS_EA_E!W24</f>
        <v>0</v>
      </c>
      <c r="X24" s="10">
        <f>FC_IND_IS_BF_E!X24+FC_IND_IS_EA_E!X24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FC_IND_IS_BF_E!C25+FC_IND_IS_EA_E!C25</f>
        <v>0</v>
      </c>
      <c r="D25" s="37">
        <f>FC_IND_IS_BF_E!D25+FC_IND_IS_EA_E!D25</f>
        <v>0</v>
      </c>
      <c r="E25" s="37">
        <f>FC_IND_IS_BF_E!E25+FC_IND_IS_EA_E!E25</f>
        <v>0</v>
      </c>
      <c r="F25" s="37">
        <f>FC_IND_IS_BF_E!F25+FC_IND_IS_EA_E!F25</f>
        <v>0</v>
      </c>
      <c r="G25" s="37">
        <f>FC_IND_IS_BF_E!G25+FC_IND_IS_EA_E!G25</f>
        <v>0</v>
      </c>
      <c r="H25" s="37">
        <f>FC_IND_IS_BF_E!H25+FC_IND_IS_EA_E!H25</f>
        <v>0</v>
      </c>
      <c r="I25" s="37">
        <f>FC_IND_IS_BF_E!I25+FC_IND_IS_EA_E!I25</f>
        <v>0</v>
      </c>
      <c r="J25" s="37">
        <f>FC_IND_IS_BF_E!J25+FC_IND_IS_EA_E!J25</f>
        <v>0</v>
      </c>
      <c r="K25" s="37">
        <f>FC_IND_IS_BF_E!K25+FC_IND_IS_EA_E!K25</f>
        <v>0</v>
      </c>
      <c r="L25" s="37">
        <f>FC_IND_IS_BF_E!L25+FC_IND_IS_EA_E!L25</f>
        <v>0</v>
      </c>
      <c r="M25" s="37">
        <f>FC_IND_IS_BF_E!M25+FC_IND_IS_EA_E!M25</f>
        <v>0</v>
      </c>
      <c r="N25" s="37">
        <f>FC_IND_IS_BF_E!N25+FC_IND_IS_EA_E!N25</f>
        <v>0</v>
      </c>
      <c r="O25" s="37">
        <f>FC_IND_IS_BF_E!O25+FC_IND_IS_EA_E!O25</f>
        <v>0</v>
      </c>
      <c r="P25" s="37">
        <f>FC_IND_IS_BF_E!P25+FC_IND_IS_EA_E!P25</f>
        <v>0</v>
      </c>
      <c r="Q25" s="37">
        <f>FC_IND_IS_BF_E!Q25+FC_IND_IS_EA_E!Q25</f>
        <v>0</v>
      </c>
      <c r="R25" s="37">
        <f>FC_IND_IS_BF_E!R25+FC_IND_IS_EA_E!R25</f>
        <v>0</v>
      </c>
      <c r="S25" s="37">
        <f>FC_IND_IS_BF_E!S25+FC_IND_IS_EA_E!S25</f>
        <v>0</v>
      </c>
      <c r="T25" s="37">
        <f>FC_IND_IS_BF_E!T25+FC_IND_IS_EA_E!T25</f>
        <v>0</v>
      </c>
      <c r="U25" s="37">
        <f>FC_IND_IS_BF_E!U25+FC_IND_IS_EA_E!U25</f>
        <v>0</v>
      </c>
      <c r="V25" s="37">
        <f>FC_IND_IS_BF_E!V25+FC_IND_IS_EA_E!V25</f>
        <v>0</v>
      </c>
      <c r="W25" s="37">
        <f>FC_IND_IS_BF_E!W25+FC_IND_IS_EA_E!W25</f>
        <v>0</v>
      </c>
      <c r="X25" s="37">
        <f>FC_IND_IS_BF_E!X25+FC_IND_IS_EA_E!X25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37.25485812553741</v>
      </c>
      <c r="D26" s="37">
        <f t="shared" ref="D26:W26" si="22">SUM(D27,D33)</f>
        <v>32.430180567497843</v>
      </c>
      <c r="E26" s="37">
        <f t="shared" si="22"/>
        <v>29.346689595872746</v>
      </c>
      <c r="F26" s="37">
        <f t="shared" si="22"/>
        <v>29.181857265692173</v>
      </c>
      <c r="G26" s="37">
        <f t="shared" si="22"/>
        <v>18.463456577815993</v>
      </c>
      <c r="H26" s="37">
        <f t="shared" si="22"/>
        <v>38.757265692175409</v>
      </c>
      <c r="I26" s="37">
        <f t="shared" si="22"/>
        <v>36.805932932072231</v>
      </c>
      <c r="J26" s="37">
        <f t="shared" si="22"/>
        <v>24.816079105760963</v>
      </c>
      <c r="K26" s="37">
        <f t="shared" si="22"/>
        <v>5.2784178847807386</v>
      </c>
      <c r="L26" s="37">
        <f t="shared" si="22"/>
        <v>4.2515047291487527</v>
      </c>
      <c r="M26" s="37">
        <f t="shared" si="22"/>
        <v>4.1081685296646597</v>
      </c>
      <c r="N26" s="37">
        <f t="shared" si="22"/>
        <v>2.1257093723129827</v>
      </c>
      <c r="O26" s="37">
        <f t="shared" si="22"/>
        <v>3.1527944969905408</v>
      </c>
      <c r="P26" s="37">
        <f t="shared" si="22"/>
        <v>3.1527944969905408</v>
      </c>
      <c r="Q26" s="37">
        <f t="shared" si="22"/>
        <v>3.1527944969905408</v>
      </c>
      <c r="R26" s="37">
        <f t="shared" si="22"/>
        <v>3.1527944969905408</v>
      </c>
      <c r="S26" s="37">
        <f t="shared" si="22"/>
        <v>3.1527944969905408</v>
      </c>
      <c r="T26" s="37">
        <f t="shared" si="22"/>
        <v>2.1453998280309543</v>
      </c>
      <c r="U26" s="37">
        <f t="shared" si="22"/>
        <v>2.0446259673258815</v>
      </c>
      <c r="V26" s="37">
        <f t="shared" si="22"/>
        <v>1.9325021496130692</v>
      </c>
      <c r="W26" s="37">
        <f t="shared" si="22"/>
        <v>1.9527085124677555</v>
      </c>
      <c r="X26" s="37">
        <f t="shared" ref="X26" si="23">SUM(X27,X33)</f>
        <v>1.9190025795356831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FC_IND_IS_BF_E!C28+FC_IND_IS_EA_E!C28</f>
        <v>0</v>
      </c>
      <c r="D28" s="10">
        <f>FC_IND_IS_BF_E!D28+FC_IND_IS_EA_E!D28</f>
        <v>0</v>
      </c>
      <c r="E28" s="10">
        <f>FC_IND_IS_BF_E!E28+FC_IND_IS_EA_E!E28</f>
        <v>0</v>
      </c>
      <c r="F28" s="10">
        <f>FC_IND_IS_BF_E!F28+FC_IND_IS_EA_E!F28</f>
        <v>0</v>
      </c>
      <c r="G28" s="10">
        <f>FC_IND_IS_BF_E!G28+FC_IND_IS_EA_E!G28</f>
        <v>0</v>
      </c>
      <c r="H28" s="10">
        <f>FC_IND_IS_BF_E!H28+FC_IND_IS_EA_E!H28</f>
        <v>0</v>
      </c>
      <c r="I28" s="10">
        <f>FC_IND_IS_BF_E!I28+FC_IND_IS_EA_E!I28</f>
        <v>0</v>
      </c>
      <c r="J28" s="10">
        <f>FC_IND_IS_BF_E!J28+FC_IND_IS_EA_E!J28</f>
        <v>0</v>
      </c>
      <c r="K28" s="10">
        <f>FC_IND_IS_BF_E!K28+FC_IND_IS_EA_E!K28</f>
        <v>0</v>
      </c>
      <c r="L28" s="10">
        <f>FC_IND_IS_BF_E!L28+FC_IND_IS_EA_E!L28</f>
        <v>0</v>
      </c>
      <c r="M28" s="10">
        <f>FC_IND_IS_BF_E!M28+FC_IND_IS_EA_E!M28</f>
        <v>0</v>
      </c>
      <c r="N28" s="10">
        <f>FC_IND_IS_BF_E!N28+FC_IND_IS_EA_E!N28</f>
        <v>0</v>
      </c>
      <c r="O28" s="10">
        <f>FC_IND_IS_BF_E!O28+FC_IND_IS_EA_E!O28</f>
        <v>0</v>
      </c>
      <c r="P28" s="10">
        <f>FC_IND_IS_BF_E!P28+FC_IND_IS_EA_E!P28</f>
        <v>0</v>
      </c>
      <c r="Q28" s="10">
        <f>FC_IND_IS_BF_E!Q28+FC_IND_IS_EA_E!Q28</f>
        <v>0</v>
      </c>
      <c r="R28" s="10">
        <f>FC_IND_IS_BF_E!R28+FC_IND_IS_EA_E!R28</f>
        <v>0</v>
      </c>
      <c r="S28" s="10">
        <f>FC_IND_IS_BF_E!S28+FC_IND_IS_EA_E!S28</f>
        <v>0</v>
      </c>
      <c r="T28" s="10">
        <f>FC_IND_IS_BF_E!T28+FC_IND_IS_EA_E!T28</f>
        <v>0</v>
      </c>
      <c r="U28" s="10">
        <f>FC_IND_IS_BF_E!U28+FC_IND_IS_EA_E!U28</f>
        <v>0</v>
      </c>
      <c r="V28" s="10">
        <f>FC_IND_IS_BF_E!V28+FC_IND_IS_EA_E!V28</f>
        <v>0</v>
      </c>
      <c r="W28" s="10">
        <f>FC_IND_IS_BF_E!W28+FC_IND_IS_EA_E!W28</f>
        <v>0</v>
      </c>
      <c r="X28" s="10">
        <f>FC_IND_IS_BF_E!X28+FC_IND_IS_EA_E!X28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FC_IND_IS_BF_E!C29+FC_IND_IS_EA_E!C29</f>
        <v>0</v>
      </c>
      <c r="D29" s="10">
        <f>FC_IND_IS_BF_E!D29+FC_IND_IS_EA_E!D29</f>
        <v>0</v>
      </c>
      <c r="E29" s="10">
        <f>FC_IND_IS_BF_E!E29+FC_IND_IS_EA_E!E29</f>
        <v>0</v>
      </c>
      <c r="F29" s="10">
        <f>FC_IND_IS_BF_E!F29+FC_IND_IS_EA_E!F29</f>
        <v>0</v>
      </c>
      <c r="G29" s="10">
        <f>FC_IND_IS_BF_E!G29+FC_IND_IS_EA_E!G29</f>
        <v>0</v>
      </c>
      <c r="H29" s="10">
        <f>FC_IND_IS_BF_E!H29+FC_IND_IS_EA_E!H29</f>
        <v>0</v>
      </c>
      <c r="I29" s="10">
        <f>FC_IND_IS_BF_E!I29+FC_IND_IS_EA_E!I29</f>
        <v>0</v>
      </c>
      <c r="J29" s="10">
        <f>FC_IND_IS_BF_E!J29+FC_IND_IS_EA_E!J29</f>
        <v>0</v>
      </c>
      <c r="K29" s="10">
        <f>FC_IND_IS_BF_E!K29+FC_IND_IS_EA_E!K29</f>
        <v>0</v>
      </c>
      <c r="L29" s="10">
        <f>FC_IND_IS_BF_E!L29+FC_IND_IS_EA_E!L29</f>
        <v>0</v>
      </c>
      <c r="M29" s="10">
        <f>FC_IND_IS_BF_E!M29+FC_IND_IS_EA_E!M29</f>
        <v>0</v>
      </c>
      <c r="N29" s="10">
        <f>FC_IND_IS_BF_E!N29+FC_IND_IS_EA_E!N29</f>
        <v>0</v>
      </c>
      <c r="O29" s="10">
        <f>FC_IND_IS_BF_E!O29+FC_IND_IS_EA_E!O29</f>
        <v>0</v>
      </c>
      <c r="P29" s="10">
        <f>FC_IND_IS_BF_E!P29+FC_IND_IS_EA_E!P29</f>
        <v>0</v>
      </c>
      <c r="Q29" s="10">
        <f>FC_IND_IS_BF_E!Q29+FC_IND_IS_EA_E!Q29</f>
        <v>0</v>
      </c>
      <c r="R29" s="10">
        <f>FC_IND_IS_BF_E!R29+FC_IND_IS_EA_E!R29</f>
        <v>0</v>
      </c>
      <c r="S29" s="10">
        <f>FC_IND_IS_BF_E!S29+FC_IND_IS_EA_E!S29</f>
        <v>0</v>
      </c>
      <c r="T29" s="10">
        <f>FC_IND_IS_BF_E!T29+FC_IND_IS_EA_E!T29</f>
        <v>0</v>
      </c>
      <c r="U29" s="10">
        <f>FC_IND_IS_BF_E!U29+FC_IND_IS_EA_E!U29</f>
        <v>0</v>
      </c>
      <c r="V29" s="10">
        <f>FC_IND_IS_BF_E!V29+FC_IND_IS_EA_E!V29</f>
        <v>0</v>
      </c>
      <c r="W29" s="10">
        <f>FC_IND_IS_BF_E!W29+FC_IND_IS_EA_E!W29</f>
        <v>0</v>
      </c>
      <c r="X29" s="10">
        <f>FC_IND_IS_BF_E!X29+FC_IND_IS_EA_E!X29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FC_IND_IS_BF_E!C30+FC_IND_IS_EA_E!C30</f>
        <v>0</v>
      </c>
      <c r="D30" s="10">
        <f>FC_IND_IS_BF_E!D30+FC_IND_IS_EA_E!D30</f>
        <v>0</v>
      </c>
      <c r="E30" s="10">
        <f>FC_IND_IS_BF_E!E30+FC_IND_IS_EA_E!E30</f>
        <v>0</v>
      </c>
      <c r="F30" s="10">
        <f>FC_IND_IS_BF_E!F30+FC_IND_IS_EA_E!F30</f>
        <v>0</v>
      </c>
      <c r="G30" s="10">
        <f>FC_IND_IS_BF_E!G30+FC_IND_IS_EA_E!G30</f>
        <v>0</v>
      </c>
      <c r="H30" s="10">
        <f>FC_IND_IS_BF_E!H30+FC_IND_IS_EA_E!H30</f>
        <v>0</v>
      </c>
      <c r="I30" s="10">
        <f>FC_IND_IS_BF_E!I30+FC_IND_IS_EA_E!I30</f>
        <v>0</v>
      </c>
      <c r="J30" s="10">
        <f>FC_IND_IS_BF_E!J30+FC_IND_IS_EA_E!J30</f>
        <v>0</v>
      </c>
      <c r="K30" s="10">
        <f>FC_IND_IS_BF_E!K30+FC_IND_IS_EA_E!K30</f>
        <v>0</v>
      </c>
      <c r="L30" s="10">
        <f>FC_IND_IS_BF_E!L30+FC_IND_IS_EA_E!L30</f>
        <v>0</v>
      </c>
      <c r="M30" s="10">
        <f>FC_IND_IS_BF_E!M30+FC_IND_IS_EA_E!M30</f>
        <v>0</v>
      </c>
      <c r="N30" s="10">
        <f>FC_IND_IS_BF_E!N30+FC_IND_IS_EA_E!N30</f>
        <v>0</v>
      </c>
      <c r="O30" s="10">
        <f>FC_IND_IS_BF_E!O30+FC_IND_IS_EA_E!O30</f>
        <v>0</v>
      </c>
      <c r="P30" s="10">
        <f>FC_IND_IS_BF_E!P30+FC_IND_IS_EA_E!P30</f>
        <v>0</v>
      </c>
      <c r="Q30" s="10">
        <f>FC_IND_IS_BF_E!Q30+FC_IND_IS_EA_E!Q30</f>
        <v>0</v>
      </c>
      <c r="R30" s="10">
        <f>FC_IND_IS_BF_E!R30+FC_IND_IS_EA_E!R30</f>
        <v>0</v>
      </c>
      <c r="S30" s="10">
        <f>FC_IND_IS_BF_E!S30+FC_IND_IS_EA_E!S30</f>
        <v>0</v>
      </c>
      <c r="T30" s="10">
        <f>FC_IND_IS_BF_E!T30+FC_IND_IS_EA_E!T30</f>
        <v>0</v>
      </c>
      <c r="U30" s="10">
        <f>FC_IND_IS_BF_E!U30+FC_IND_IS_EA_E!U30</f>
        <v>0</v>
      </c>
      <c r="V30" s="10">
        <f>FC_IND_IS_BF_E!V30+FC_IND_IS_EA_E!V30</f>
        <v>0</v>
      </c>
      <c r="W30" s="10">
        <f>FC_IND_IS_BF_E!W30+FC_IND_IS_EA_E!W30</f>
        <v>0</v>
      </c>
      <c r="X30" s="10">
        <f>FC_IND_IS_BF_E!X30+FC_IND_IS_EA_E!X30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FC_IND_IS_BF_E!C31+FC_IND_IS_EA_E!C31</f>
        <v>0</v>
      </c>
      <c r="D31" s="10">
        <f>FC_IND_IS_BF_E!D31+FC_IND_IS_EA_E!D31</f>
        <v>0</v>
      </c>
      <c r="E31" s="10">
        <f>FC_IND_IS_BF_E!E31+FC_IND_IS_EA_E!E31</f>
        <v>0</v>
      </c>
      <c r="F31" s="10">
        <f>FC_IND_IS_BF_E!F31+FC_IND_IS_EA_E!F31</f>
        <v>0</v>
      </c>
      <c r="G31" s="10">
        <f>FC_IND_IS_BF_E!G31+FC_IND_IS_EA_E!G31</f>
        <v>0</v>
      </c>
      <c r="H31" s="10">
        <f>FC_IND_IS_BF_E!H31+FC_IND_IS_EA_E!H31</f>
        <v>0</v>
      </c>
      <c r="I31" s="10">
        <f>FC_IND_IS_BF_E!I31+FC_IND_IS_EA_E!I31</f>
        <v>0</v>
      </c>
      <c r="J31" s="10">
        <f>FC_IND_IS_BF_E!J31+FC_IND_IS_EA_E!J31</f>
        <v>0</v>
      </c>
      <c r="K31" s="10">
        <f>FC_IND_IS_BF_E!K31+FC_IND_IS_EA_E!K31</f>
        <v>0</v>
      </c>
      <c r="L31" s="10">
        <f>FC_IND_IS_BF_E!L31+FC_IND_IS_EA_E!L31</f>
        <v>0</v>
      </c>
      <c r="M31" s="10">
        <f>FC_IND_IS_BF_E!M31+FC_IND_IS_EA_E!M31</f>
        <v>0</v>
      </c>
      <c r="N31" s="10">
        <f>FC_IND_IS_BF_E!N31+FC_IND_IS_EA_E!N31</f>
        <v>0</v>
      </c>
      <c r="O31" s="10">
        <f>FC_IND_IS_BF_E!O31+FC_IND_IS_EA_E!O31</f>
        <v>0</v>
      </c>
      <c r="P31" s="10">
        <f>FC_IND_IS_BF_E!P31+FC_IND_IS_EA_E!P31</f>
        <v>0</v>
      </c>
      <c r="Q31" s="10">
        <f>FC_IND_IS_BF_E!Q31+FC_IND_IS_EA_E!Q31</f>
        <v>0</v>
      </c>
      <c r="R31" s="10">
        <f>FC_IND_IS_BF_E!R31+FC_IND_IS_EA_E!R31</f>
        <v>0</v>
      </c>
      <c r="S31" s="10">
        <f>FC_IND_IS_BF_E!S31+FC_IND_IS_EA_E!S31</f>
        <v>0</v>
      </c>
      <c r="T31" s="10">
        <f>FC_IND_IS_BF_E!T31+FC_IND_IS_EA_E!T31</f>
        <v>0</v>
      </c>
      <c r="U31" s="10">
        <f>FC_IND_IS_BF_E!U31+FC_IND_IS_EA_E!U31</f>
        <v>0</v>
      </c>
      <c r="V31" s="10">
        <f>FC_IND_IS_BF_E!V31+FC_IND_IS_EA_E!V31</f>
        <v>0</v>
      </c>
      <c r="W31" s="10">
        <f>FC_IND_IS_BF_E!W31+FC_IND_IS_EA_E!W31</f>
        <v>0</v>
      </c>
      <c r="X31" s="10">
        <f>FC_IND_IS_BF_E!X31+FC_IND_IS_EA_E!X31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FC_IND_IS_BF_E!C32+FC_IND_IS_EA_E!C32</f>
        <v>0</v>
      </c>
      <c r="D32" s="10">
        <f>FC_IND_IS_BF_E!D32+FC_IND_IS_EA_E!D32</f>
        <v>0</v>
      </c>
      <c r="E32" s="10">
        <f>FC_IND_IS_BF_E!E32+FC_IND_IS_EA_E!E32</f>
        <v>0</v>
      </c>
      <c r="F32" s="10">
        <f>FC_IND_IS_BF_E!F32+FC_IND_IS_EA_E!F32</f>
        <v>0</v>
      </c>
      <c r="G32" s="10">
        <f>FC_IND_IS_BF_E!G32+FC_IND_IS_EA_E!G32</f>
        <v>0</v>
      </c>
      <c r="H32" s="10">
        <f>FC_IND_IS_BF_E!H32+FC_IND_IS_EA_E!H32</f>
        <v>0</v>
      </c>
      <c r="I32" s="10">
        <f>FC_IND_IS_BF_E!I32+FC_IND_IS_EA_E!I32</f>
        <v>0</v>
      </c>
      <c r="J32" s="10">
        <f>FC_IND_IS_BF_E!J32+FC_IND_IS_EA_E!J32</f>
        <v>0</v>
      </c>
      <c r="K32" s="10">
        <f>FC_IND_IS_BF_E!K32+FC_IND_IS_EA_E!K32</f>
        <v>0</v>
      </c>
      <c r="L32" s="10">
        <f>FC_IND_IS_BF_E!L32+FC_IND_IS_EA_E!L32</f>
        <v>0</v>
      </c>
      <c r="M32" s="10">
        <f>FC_IND_IS_BF_E!M32+FC_IND_IS_EA_E!M32</f>
        <v>0</v>
      </c>
      <c r="N32" s="10">
        <f>FC_IND_IS_BF_E!N32+FC_IND_IS_EA_E!N32</f>
        <v>0</v>
      </c>
      <c r="O32" s="10">
        <f>FC_IND_IS_BF_E!O32+FC_IND_IS_EA_E!O32</f>
        <v>0</v>
      </c>
      <c r="P32" s="10">
        <f>FC_IND_IS_BF_E!P32+FC_IND_IS_EA_E!P32</f>
        <v>0</v>
      </c>
      <c r="Q32" s="10">
        <f>FC_IND_IS_BF_E!Q32+FC_IND_IS_EA_E!Q32</f>
        <v>0</v>
      </c>
      <c r="R32" s="10">
        <f>FC_IND_IS_BF_E!R32+FC_IND_IS_EA_E!R32</f>
        <v>0</v>
      </c>
      <c r="S32" s="10">
        <f>FC_IND_IS_BF_E!S32+FC_IND_IS_EA_E!S32</f>
        <v>0</v>
      </c>
      <c r="T32" s="10">
        <f>FC_IND_IS_BF_E!T32+FC_IND_IS_EA_E!T32</f>
        <v>0</v>
      </c>
      <c r="U32" s="10">
        <f>FC_IND_IS_BF_E!U32+FC_IND_IS_EA_E!U32</f>
        <v>0</v>
      </c>
      <c r="V32" s="10">
        <f>FC_IND_IS_BF_E!V32+FC_IND_IS_EA_E!V32</f>
        <v>0</v>
      </c>
      <c r="W32" s="10">
        <f>FC_IND_IS_BF_E!W32+FC_IND_IS_EA_E!W32</f>
        <v>0</v>
      </c>
      <c r="X32" s="10">
        <f>FC_IND_IS_BF_E!X32+FC_IND_IS_EA_E!X32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37.25485812553741</v>
      </c>
      <c r="D33" s="29">
        <f t="shared" ref="D33:W33" si="28">SUM(D34:D50)</f>
        <v>32.430180567497843</v>
      </c>
      <c r="E33" s="29">
        <f t="shared" si="28"/>
        <v>29.346689595872746</v>
      </c>
      <c r="F33" s="29">
        <f t="shared" si="28"/>
        <v>29.181857265692173</v>
      </c>
      <c r="G33" s="29">
        <f t="shared" si="28"/>
        <v>18.463456577815993</v>
      </c>
      <c r="H33" s="29">
        <f t="shared" si="28"/>
        <v>38.757265692175409</v>
      </c>
      <c r="I33" s="29">
        <f t="shared" si="28"/>
        <v>36.805932932072231</v>
      </c>
      <c r="J33" s="29">
        <f t="shared" si="28"/>
        <v>24.816079105760963</v>
      </c>
      <c r="K33" s="29">
        <f t="shared" si="28"/>
        <v>5.2784178847807386</v>
      </c>
      <c r="L33" s="29">
        <f t="shared" si="28"/>
        <v>4.2515047291487527</v>
      </c>
      <c r="M33" s="29">
        <f t="shared" si="28"/>
        <v>4.1081685296646597</v>
      </c>
      <c r="N33" s="29">
        <f t="shared" si="28"/>
        <v>2.1257093723129827</v>
      </c>
      <c r="O33" s="29">
        <f t="shared" si="28"/>
        <v>3.1527944969905408</v>
      </c>
      <c r="P33" s="29">
        <f t="shared" si="28"/>
        <v>3.1527944969905408</v>
      </c>
      <c r="Q33" s="29">
        <f t="shared" si="28"/>
        <v>3.1527944969905408</v>
      </c>
      <c r="R33" s="29">
        <f t="shared" si="28"/>
        <v>3.1527944969905408</v>
      </c>
      <c r="S33" s="29">
        <f t="shared" si="28"/>
        <v>3.1527944969905408</v>
      </c>
      <c r="T33" s="29">
        <f t="shared" si="28"/>
        <v>2.1453998280309543</v>
      </c>
      <c r="U33" s="29">
        <f t="shared" si="28"/>
        <v>2.0446259673258815</v>
      </c>
      <c r="V33" s="29">
        <f t="shared" si="28"/>
        <v>1.9325021496130692</v>
      </c>
      <c r="W33" s="29">
        <f t="shared" si="28"/>
        <v>1.9527085124677555</v>
      </c>
      <c r="X33" s="29">
        <f t="shared" ref="X33" si="29">SUM(X34:X50)</f>
        <v>1.9190025795356831</v>
      </c>
    </row>
    <row r="34" spans="1:24" ht="11.25" customHeight="1" x14ac:dyDescent="0.2">
      <c r="A34" s="41" t="s">
        <v>55</v>
      </c>
      <c r="B34" s="9" t="s">
        <v>56</v>
      </c>
      <c r="C34" s="10">
        <f>FC_IND_IS_BF_E!C34+FC_IND_IS_EA_E!C34</f>
        <v>0</v>
      </c>
      <c r="D34" s="10">
        <f>FC_IND_IS_BF_E!D34+FC_IND_IS_EA_E!D34</f>
        <v>0</v>
      </c>
      <c r="E34" s="10">
        <f>FC_IND_IS_BF_E!E34+FC_IND_IS_EA_E!E34</f>
        <v>0</v>
      </c>
      <c r="F34" s="10">
        <f>FC_IND_IS_BF_E!F34+FC_IND_IS_EA_E!F34</f>
        <v>0</v>
      </c>
      <c r="G34" s="10">
        <f>FC_IND_IS_BF_E!G34+FC_IND_IS_EA_E!G34</f>
        <v>0</v>
      </c>
      <c r="H34" s="10">
        <f>FC_IND_IS_BF_E!H34+FC_IND_IS_EA_E!H34</f>
        <v>0</v>
      </c>
      <c r="I34" s="10">
        <f>FC_IND_IS_BF_E!I34+FC_IND_IS_EA_E!I34</f>
        <v>0</v>
      </c>
      <c r="J34" s="10">
        <f>FC_IND_IS_BF_E!J34+FC_IND_IS_EA_E!J34</f>
        <v>0</v>
      </c>
      <c r="K34" s="10">
        <f>FC_IND_IS_BF_E!K34+FC_IND_IS_EA_E!K34</f>
        <v>0</v>
      </c>
      <c r="L34" s="10">
        <f>FC_IND_IS_BF_E!L34+FC_IND_IS_EA_E!L34</f>
        <v>0</v>
      </c>
      <c r="M34" s="10">
        <f>FC_IND_IS_BF_E!M34+FC_IND_IS_EA_E!M34</f>
        <v>0</v>
      </c>
      <c r="N34" s="10">
        <f>FC_IND_IS_BF_E!N34+FC_IND_IS_EA_E!N34</f>
        <v>0</v>
      </c>
      <c r="O34" s="10">
        <f>FC_IND_IS_BF_E!O34+FC_IND_IS_EA_E!O34</f>
        <v>0</v>
      </c>
      <c r="P34" s="10">
        <f>FC_IND_IS_BF_E!P34+FC_IND_IS_EA_E!P34</f>
        <v>0</v>
      </c>
      <c r="Q34" s="10">
        <f>FC_IND_IS_BF_E!Q34+FC_IND_IS_EA_E!Q34</f>
        <v>0</v>
      </c>
      <c r="R34" s="10">
        <f>FC_IND_IS_BF_E!R34+FC_IND_IS_EA_E!R34</f>
        <v>0</v>
      </c>
      <c r="S34" s="10">
        <f>FC_IND_IS_BF_E!S34+FC_IND_IS_EA_E!S34</f>
        <v>0</v>
      </c>
      <c r="T34" s="10">
        <f>FC_IND_IS_BF_E!T34+FC_IND_IS_EA_E!T34</f>
        <v>0</v>
      </c>
      <c r="U34" s="10">
        <f>FC_IND_IS_BF_E!U34+FC_IND_IS_EA_E!U34</f>
        <v>0</v>
      </c>
      <c r="V34" s="10">
        <f>FC_IND_IS_BF_E!V34+FC_IND_IS_EA_E!V34</f>
        <v>0</v>
      </c>
      <c r="W34" s="10">
        <f>FC_IND_IS_BF_E!W34+FC_IND_IS_EA_E!W34</f>
        <v>0</v>
      </c>
      <c r="X34" s="10">
        <f>FC_IND_IS_BF_E!X34+FC_IND_IS_EA_E!X34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FC_IND_IS_BF_E!C35+FC_IND_IS_EA_E!C35</f>
        <v>0</v>
      </c>
      <c r="D35" s="10">
        <f>FC_IND_IS_BF_E!D35+FC_IND_IS_EA_E!D35</f>
        <v>0</v>
      </c>
      <c r="E35" s="10">
        <f>FC_IND_IS_BF_E!E35+FC_IND_IS_EA_E!E35</f>
        <v>0</v>
      </c>
      <c r="F35" s="10">
        <f>FC_IND_IS_BF_E!F35+FC_IND_IS_EA_E!F35</f>
        <v>0</v>
      </c>
      <c r="G35" s="10">
        <f>FC_IND_IS_BF_E!G35+FC_IND_IS_EA_E!G35</f>
        <v>0</v>
      </c>
      <c r="H35" s="10">
        <f>FC_IND_IS_BF_E!H35+FC_IND_IS_EA_E!H35</f>
        <v>0</v>
      </c>
      <c r="I35" s="10">
        <f>FC_IND_IS_BF_E!I35+FC_IND_IS_EA_E!I35</f>
        <v>0</v>
      </c>
      <c r="J35" s="10">
        <f>FC_IND_IS_BF_E!J35+FC_IND_IS_EA_E!J35</f>
        <v>0</v>
      </c>
      <c r="K35" s="10">
        <f>FC_IND_IS_BF_E!K35+FC_IND_IS_EA_E!K35</f>
        <v>0</v>
      </c>
      <c r="L35" s="10">
        <f>FC_IND_IS_BF_E!L35+FC_IND_IS_EA_E!L35</f>
        <v>0</v>
      </c>
      <c r="M35" s="10">
        <f>FC_IND_IS_BF_E!M35+FC_IND_IS_EA_E!M35</f>
        <v>0</v>
      </c>
      <c r="N35" s="10">
        <f>FC_IND_IS_BF_E!N35+FC_IND_IS_EA_E!N35</f>
        <v>0</v>
      </c>
      <c r="O35" s="10">
        <f>FC_IND_IS_BF_E!O35+FC_IND_IS_EA_E!O35</f>
        <v>0</v>
      </c>
      <c r="P35" s="10">
        <f>FC_IND_IS_BF_E!P35+FC_IND_IS_EA_E!P35</f>
        <v>0</v>
      </c>
      <c r="Q35" s="10">
        <f>FC_IND_IS_BF_E!Q35+FC_IND_IS_EA_E!Q35</f>
        <v>0</v>
      </c>
      <c r="R35" s="10">
        <f>FC_IND_IS_BF_E!R35+FC_IND_IS_EA_E!R35</f>
        <v>0</v>
      </c>
      <c r="S35" s="10">
        <f>FC_IND_IS_BF_E!S35+FC_IND_IS_EA_E!S35</f>
        <v>0</v>
      </c>
      <c r="T35" s="10">
        <f>FC_IND_IS_BF_E!T35+FC_IND_IS_EA_E!T35</f>
        <v>0</v>
      </c>
      <c r="U35" s="10">
        <f>FC_IND_IS_BF_E!U35+FC_IND_IS_EA_E!U35</f>
        <v>0</v>
      </c>
      <c r="V35" s="10">
        <f>FC_IND_IS_BF_E!V35+FC_IND_IS_EA_E!V35</f>
        <v>0</v>
      </c>
      <c r="W35" s="10">
        <f>FC_IND_IS_BF_E!W35+FC_IND_IS_EA_E!W35</f>
        <v>0</v>
      </c>
      <c r="X35" s="10">
        <f>FC_IND_IS_BF_E!X35+FC_IND_IS_EA_E!X35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FC_IND_IS_BF_E!C36+FC_IND_IS_EA_E!C36</f>
        <v>15.816337059329323</v>
      </c>
      <c r="D36" s="10">
        <f>FC_IND_IS_BF_E!D36+FC_IND_IS_EA_E!D36</f>
        <v>15.816337059329321</v>
      </c>
      <c r="E36" s="10">
        <f>FC_IND_IS_BF_E!E36+FC_IND_IS_EA_E!E36</f>
        <v>7.9081685296646604</v>
      </c>
      <c r="F36" s="10">
        <f>FC_IND_IS_BF_E!F36+FC_IND_IS_EA_E!F36</f>
        <v>6.7784178847807386</v>
      </c>
      <c r="G36" s="10">
        <f>FC_IND_IS_BF_E!G36+FC_IND_IS_EA_E!G36</f>
        <v>0</v>
      </c>
      <c r="H36" s="10">
        <f>FC_IND_IS_BF_E!H36+FC_IND_IS_EA_E!H36</f>
        <v>6.7798796216680994</v>
      </c>
      <c r="I36" s="10">
        <f>FC_IND_IS_BF_E!I36+FC_IND_IS_EA_E!I36</f>
        <v>6.7798796216680994</v>
      </c>
      <c r="J36" s="10">
        <f>FC_IND_IS_BF_E!J36+FC_IND_IS_EA_E!J36</f>
        <v>5.4934651762682716</v>
      </c>
      <c r="K36" s="10">
        <f>FC_IND_IS_BF_E!K36+FC_IND_IS_EA_E!K36</f>
        <v>3.2960447119518479</v>
      </c>
      <c r="L36" s="10">
        <f>FC_IND_IS_BF_E!L36+FC_IND_IS_EA_E!L36</f>
        <v>2.1974204643164228</v>
      </c>
      <c r="M36" s="10">
        <f>FC_IND_IS_BF_E!M36+FC_IND_IS_EA_E!M36</f>
        <v>1.098710232158211</v>
      </c>
      <c r="N36" s="10">
        <f>FC_IND_IS_BF_E!N36+FC_IND_IS_EA_E!N36</f>
        <v>1.098710232158211</v>
      </c>
      <c r="O36" s="10">
        <f>FC_IND_IS_BF_E!O36+FC_IND_IS_EA_E!O36</f>
        <v>1.098710232158211</v>
      </c>
      <c r="P36" s="10">
        <f>FC_IND_IS_BF_E!P36+FC_IND_IS_EA_E!P36</f>
        <v>1.098710232158211</v>
      </c>
      <c r="Q36" s="10">
        <f>FC_IND_IS_BF_E!Q36+FC_IND_IS_EA_E!Q36</f>
        <v>1.098710232158211</v>
      </c>
      <c r="R36" s="10">
        <f>FC_IND_IS_BF_E!R36+FC_IND_IS_EA_E!R36</f>
        <v>1.098710232158211</v>
      </c>
      <c r="S36" s="10">
        <f>FC_IND_IS_BF_E!S36+FC_IND_IS_EA_E!S36</f>
        <v>1.098710232158211</v>
      </c>
      <c r="T36" s="10">
        <f>FC_IND_IS_BF_E!T36+FC_IND_IS_EA_E!T36</f>
        <v>0.50318142734307825</v>
      </c>
      <c r="U36" s="10">
        <f>FC_IND_IS_BF_E!U36+FC_IND_IS_EA_E!U36</f>
        <v>0.35821152192605332</v>
      </c>
      <c r="V36" s="10">
        <f>FC_IND_IS_BF_E!V36+FC_IND_IS_EA_E!V36</f>
        <v>0.32519346517626818</v>
      </c>
      <c r="W36" s="10">
        <f>FC_IND_IS_BF_E!W36+FC_IND_IS_EA_E!W36</f>
        <v>0.22416165090283749</v>
      </c>
      <c r="X36" s="10">
        <f>FC_IND_IS_BF_E!X36+FC_IND_IS_EA_E!X36</f>
        <v>0.18125537403267411</v>
      </c>
    </row>
    <row r="37" spans="1:24" ht="11.25" customHeight="1" x14ac:dyDescent="0.2">
      <c r="A37" s="41" t="s">
        <v>61</v>
      </c>
      <c r="B37" s="9" t="s">
        <v>62</v>
      </c>
      <c r="C37" s="10">
        <f>FC_IND_IS_BF_E!C37+FC_IND_IS_EA_E!C37</f>
        <v>0</v>
      </c>
      <c r="D37" s="10">
        <f>FC_IND_IS_BF_E!D37+FC_IND_IS_EA_E!D37</f>
        <v>0</v>
      </c>
      <c r="E37" s="10">
        <f>FC_IND_IS_BF_E!E37+FC_IND_IS_EA_E!E37</f>
        <v>0</v>
      </c>
      <c r="F37" s="10">
        <f>FC_IND_IS_BF_E!F37+FC_IND_IS_EA_E!F37</f>
        <v>0</v>
      </c>
      <c r="G37" s="10">
        <f>FC_IND_IS_BF_E!G37+FC_IND_IS_EA_E!G37</f>
        <v>0</v>
      </c>
      <c r="H37" s="10">
        <f>FC_IND_IS_BF_E!H37+FC_IND_IS_EA_E!H37</f>
        <v>0</v>
      </c>
      <c r="I37" s="10">
        <f>FC_IND_IS_BF_E!I37+FC_IND_IS_EA_E!I37</f>
        <v>0</v>
      </c>
      <c r="J37" s="10">
        <f>FC_IND_IS_BF_E!J37+FC_IND_IS_EA_E!J37</f>
        <v>0</v>
      </c>
      <c r="K37" s="10">
        <f>FC_IND_IS_BF_E!K37+FC_IND_IS_EA_E!K37</f>
        <v>0</v>
      </c>
      <c r="L37" s="10">
        <f>FC_IND_IS_BF_E!L37+FC_IND_IS_EA_E!L37</f>
        <v>0</v>
      </c>
      <c r="M37" s="10">
        <f>FC_IND_IS_BF_E!M37+FC_IND_IS_EA_E!M37</f>
        <v>0</v>
      </c>
      <c r="N37" s="10">
        <f>FC_IND_IS_BF_E!N37+FC_IND_IS_EA_E!N37</f>
        <v>0</v>
      </c>
      <c r="O37" s="10">
        <f>FC_IND_IS_BF_E!O37+FC_IND_IS_EA_E!O37</f>
        <v>0</v>
      </c>
      <c r="P37" s="10">
        <f>FC_IND_IS_BF_E!P37+FC_IND_IS_EA_E!P37</f>
        <v>0</v>
      </c>
      <c r="Q37" s="10">
        <f>FC_IND_IS_BF_E!Q37+FC_IND_IS_EA_E!Q37</f>
        <v>0</v>
      </c>
      <c r="R37" s="10">
        <f>FC_IND_IS_BF_E!R37+FC_IND_IS_EA_E!R37</f>
        <v>0</v>
      </c>
      <c r="S37" s="10">
        <f>FC_IND_IS_BF_E!S37+FC_IND_IS_EA_E!S37</f>
        <v>0</v>
      </c>
      <c r="T37" s="10">
        <f>FC_IND_IS_BF_E!T37+FC_IND_IS_EA_E!T37</f>
        <v>0</v>
      </c>
      <c r="U37" s="10">
        <f>FC_IND_IS_BF_E!U37+FC_IND_IS_EA_E!U37</f>
        <v>0</v>
      </c>
      <c r="V37" s="10">
        <f>FC_IND_IS_BF_E!V37+FC_IND_IS_EA_E!V37</f>
        <v>0</v>
      </c>
      <c r="W37" s="10">
        <f>FC_IND_IS_BF_E!W37+FC_IND_IS_EA_E!W37</f>
        <v>0</v>
      </c>
      <c r="X37" s="10">
        <f>FC_IND_IS_BF_E!X37+FC_IND_IS_EA_E!X37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FC_IND_IS_BF_E!C38+FC_IND_IS_EA_E!C38</f>
        <v>0</v>
      </c>
      <c r="D38" s="10">
        <f>FC_IND_IS_BF_E!D38+FC_IND_IS_EA_E!D38</f>
        <v>0</v>
      </c>
      <c r="E38" s="10">
        <f>FC_IND_IS_BF_E!E38+FC_IND_IS_EA_E!E38</f>
        <v>0</v>
      </c>
      <c r="F38" s="10">
        <f>FC_IND_IS_BF_E!F38+FC_IND_IS_EA_E!F38</f>
        <v>0</v>
      </c>
      <c r="G38" s="10">
        <f>FC_IND_IS_BF_E!G38+FC_IND_IS_EA_E!G38</f>
        <v>0</v>
      </c>
      <c r="H38" s="10">
        <f>FC_IND_IS_BF_E!H38+FC_IND_IS_EA_E!H38</f>
        <v>0</v>
      </c>
      <c r="I38" s="10">
        <f>FC_IND_IS_BF_E!I38+FC_IND_IS_EA_E!I38</f>
        <v>0</v>
      </c>
      <c r="J38" s="10">
        <f>FC_IND_IS_BF_E!J38+FC_IND_IS_EA_E!J38</f>
        <v>0</v>
      </c>
      <c r="K38" s="10">
        <f>FC_IND_IS_BF_E!K38+FC_IND_IS_EA_E!K38</f>
        <v>0</v>
      </c>
      <c r="L38" s="10">
        <f>FC_IND_IS_BF_E!L38+FC_IND_IS_EA_E!L38</f>
        <v>0</v>
      </c>
      <c r="M38" s="10">
        <f>FC_IND_IS_BF_E!M38+FC_IND_IS_EA_E!M38</f>
        <v>0</v>
      </c>
      <c r="N38" s="10">
        <f>FC_IND_IS_BF_E!N38+FC_IND_IS_EA_E!N38</f>
        <v>0</v>
      </c>
      <c r="O38" s="10">
        <f>FC_IND_IS_BF_E!O38+FC_IND_IS_EA_E!O38</f>
        <v>0</v>
      </c>
      <c r="P38" s="10">
        <f>FC_IND_IS_BF_E!P38+FC_IND_IS_EA_E!P38</f>
        <v>0</v>
      </c>
      <c r="Q38" s="10">
        <f>FC_IND_IS_BF_E!Q38+FC_IND_IS_EA_E!Q38</f>
        <v>0</v>
      </c>
      <c r="R38" s="10">
        <f>FC_IND_IS_BF_E!R38+FC_IND_IS_EA_E!R38</f>
        <v>0</v>
      </c>
      <c r="S38" s="10">
        <f>FC_IND_IS_BF_E!S38+FC_IND_IS_EA_E!S38</f>
        <v>0</v>
      </c>
      <c r="T38" s="10">
        <f>FC_IND_IS_BF_E!T38+FC_IND_IS_EA_E!T38</f>
        <v>0</v>
      </c>
      <c r="U38" s="10">
        <f>FC_IND_IS_BF_E!U38+FC_IND_IS_EA_E!U38</f>
        <v>0</v>
      </c>
      <c r="V38" s="10">
        <f>FC_IND_IS_BF_E!V38+FC_IND_IS_EA_E!V38</f>
        <v>0</v>
      </c>
      <c r="W38" s="10">
        <f>FC_IND_IS_BF_E!W38+FC_IND_IS_EA_E!W38</f>
        <v>0</v>
      </c>
      <c r="X38" s="10">
        <f>FC_IND_IS_BF_E!X38+FC_IND_IS_EA_E!X38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FC_IND_IS_BF_E!C39+FC_IND_IS_EA_E!C39</f>
        <v>0</v>
      </c>
      <c r="D39" s="10">
        <f>FC_IND_IS_BF_E!D39+FC_IND_IS_EA_E!D39</f>
        <v>0</v>
      </c>
      <c r="E39" s="10">
        <f>FC_IND_IS_BF_E!E39+FC_IND_IS_EA_E!E39</f>
        <v>0</v>
      </c>
      <c r="F39" s="10">
        <f>FC_IND_IS_BF_E!F39+FC_IND_IS_EA_E!F39</f>
        <v>0</v>
      </c>
      <c r="G39" s="10">
        <f>FC_IND_IS_BF_E!G39+FC_IND_IS_EA_E!G39</f>
        <v>0</v>
      </c>
      <c r="H39" s="10">
        <f>FC_IND_IS_BF_E!H39+FC_IND_IS_EA_E!H39</f>
        <v>0</v>
      </c>
      <c r="I39" s="10">
        <f>FC_IND_IS_BF_E!I39+FC_IND_IS_EA_E!I39</f>
        <v>0</v>
      </c>
      <c r="J39" s="10">
        <f>FC_IND_IS_BF_E!J39+FC_IND_IS_EA_E!J39</f>
        <v>0</v>
      </c>
      <c r="K39" s="10">
        <f>FC_IND_IS_BF_E!K39+FC_IND_IS_EA_E!K39</f>
        <v>0</v>
      </c>
      <c r="L39" s="10">
        <f>FC_IND_IS_BF_E!L39+FC_IND_IS_EA_E!L39</f>
        <v>0</v>
      </c>
      <c r="M39" s="10">
        <f>FC_IND_IS_BF_E!M39+FC_IND_IS_EA_E!M39</f>
        <v>0</v>
      </c>
      <c r="N39" s="10">
        <f>FC_IND_IS_BF_E!N39+FC_IND_IS_EA_E!N39</f>
        <v>0</v>
      </c>
      <c r="O39" s="10">
        <f>FC_IND_IS_BF_E!O39+FC_IND_IS_EA_E!O39</f>
        <v>0</v>
      </c>
      <c r="P39" s="10">
        <f>FC_IND_IS_BF_E!P39+FC_IND_IS_EA_E!P39</f>
        <v>0</v>
      </c>
      <c r="Q39" s="10">
        <f>FC_IND_IS_BF_E!Q39+FC_IND_IS_EA_E!Q39</f>
        <v>0</v>
      </c>
      <c r="R39" s="10">
        <f>FC_IND_IS_BF_E!R39+FC_IND_IS_EA_E!R39</f>
        <v>0</v>
      </c>
      <c r="S39" s="10">
        <f>FC_IND_IS_BF_E!S39+FC_IND_IS_EA_E!S39</f>
        <v>0</v>
      </c>
      <c r="T39" s="10">
        <f>FC_IND_IS_BF_E!T39+FC_IND_IS_EA_E!T39</f>
        <v>0</v>
      </c>
      <c r="U39" s="10">
        <f>FC_IND_IS_BF_E!U39+FC_IND_IS_EA_E!U39</f>
        <v>0</v>
      </c>
      <c r="V39" s="10">
        <f>FC_IND_IS_BF_E!V39+FC_IND_IS_EA_E!V39</f>
        <v>0</v>
      </c>
      <c r="W39" s="10">
        <f>FC_IND_IS_BF_E!W39+FC_IND_IS_EA_E!W39</f>
        <v>0</v>
      </c>
      <c r="X39" s="10">
        <f>FC_IND_IS_BF_E!X39+FC_IND_IS_EA_E!X39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FC_IND_IS_BF_E!C40+FC_IND_IS_EA_E!C40</f>
        <v>0</v>
      </c>
      <c r="D40" s="10">
        <f>FC_IND_IS_BF_E!D40+FC_IND_IS_EA_E!D40</f>
        <v>0</v>
      </c>
      <c r="E40" s="10">
        <f>FC_IND_IS_BF_E!E40+FC_IND_IS_EA_E!E40</f>
        <v>0</v>
      </c>
      <c r="F40" s="10">
        <f>FC_IND_IS_BF_E!F40+FC_IND_IS_EA_E!F40</f>
        <v>0</v>
      </c>
      <c r="G40" s="10">
        <f>FC_IND_IS_BF_E!G40+FC_IND_IS_EA_E!G40</f>
        <v>0</v>
      </c>
      <c r="H40" s="10">
        <f>FC_IND_IS_BF_E!H40+FC_IND_IS_EA_E!H40</f>
        <v>0</v>
      </c>
      <c r="I40" s="10">
        <f>FC_IND_IS_BF_E!I40+FC_IND_IS_EA_E!I40</f>
        <v>0</v>
      </c>
      <c r="J40" s="10">
        <f>FC_IND_IS_BF_E!J40+FC_IND_IS_EA_E!J40</f>
        <v>0</v>
      </c>
      <c r="K40" s="10">
        <f>FC_IND_IS_BF_E!K40+FC_IND_IS_EA_E!K40</f>
        <v>0</v>
      </c>
      <c r="L40" s="10">
        <f>FC_IND_IS_BF_E!L40+FC_IND_IS_EA_E!L40</f>
        <v>0</v>
      </c>
      <c r="M40" s="10">
        <f>FC_IND_IS_BF_E!M40+FC_IND_IS_EA_E!M40</f>
        <v>0</v>
      </c>
      <c r="N40" s="10">
        <f>FC_IND_IS_BF_E!N40+FC_IND_IS_EA_E!N40</f>
        <v>0</v>
      </c>
      <c r="O40" s="10">
        <f>FC_IND_IS_BF_E!O40+FC_IND_IS_EA_E!O40</f>
        <v>0</v>
      </c>
      <c r="P40" s="10">
        <f>FC_IND_IS_BF_E!P40+FC_IND_IS_EA_E!P40</f>
        <v>0</v>
      </c>
      <c r="Q40" s="10">
        <f>FC_IND_IS_BF_E!Q40+FC_IND_IS_EA_E!Q40</f>
        <v>0</v>
      </c>
      <c r="R40" s="10">
        <f>FC_IND_IS_BF_E!R40+FC_IND_IS_EA_E!R40</f>
        <v>0</v>
      </c>
      <c r="S40" s="10">
        <f>FC_IND_IS_BF_E!S40+FC_IND_IS_EA_E!S40</f>
        <v>0</v>
      </c>
      <c r="T40" s="10">
        <f>FC_IND_IS_BF_E!T40+FC_IND_IS_EA_E!T40</f>
        <v>0</v>
      </c>
      <c r="U40" s="10">
        <f>FC_IND_IS_BF_E!U40+FC_IND_IS_EA_E!U40</f>
        <v>0</v>
      </c>
      <c r="V40" s="10">
        <f>FC_IND_IS_BF_E!V40+FC_IND_IS_EA_E!V40</f>
        <v>0</v>
      </c>
      <c r="W40" s="10">
        <f>FC_IND_IS_BF_E!W40+FC_IND_IS_EA_E!W40</f>
        <v>0</v>
      </c>
      <c r="X40" s="10">
        <f>FC_IND_IS_BF_E!X40+FC_IND_IS_EA_E!X40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FC_IND_IS_BF_E!C41+FC_IND_IS_EA_E!C41</f>
        <v>0</v>
      </c>
      <c r="D41" s="10">
        <f>FC_IND_IS_BF_E!D41+FC_IND_IS_EA_E!D41</f>
        <v>0</v>
      </c>
      <c r="E41" s="10">
        <f>FC_IND_IS_BF_E!E41+FC_IND_IS_EA_E!E41</f>
        <v>0</v>
      </c>
      <c r="F41" s="10">
        <f>FC_IND_IS_BF_E!F41+FC_IND_IS_EA_E!F41</f>
        <v>0</v>
      </c>
      <c r="G41" s="10">
        <f>FC_IND_IS_BF_E!G41+FC_IND_IS_EA_E!G41</f>
        <v>0</v>
      </c>
      <c r="H41" s="10">
        <f>FC_IND_IS_BF_E!H41+FC_IND_IS_EA_E!H41</f>
        <v>0</v>
      </c>
      <c r="I41" s="10">
        <f>FC_IND_IS_BF_E!I41+FC_IND_IS_EA_E!I41</f>
        <v>0</v>
      </c>
      <c r="J41" s="10">
        <f>FC_IND_IS_BF_E!J41+FC_IND_IS_EA_E!J41</f>
        <v>0</v>
      </c>
      <c r="K41" s="10">
        <f>FC_IND_IS_BF_E!K41+FC_IND_IS_EA_E!K41</f>
        <v>0</v>
      </c>
      <c r="L41" s="10">
        <f>FC_IND_IS_BF_E!L41+FC_IND_IS_EA_E!L41</f>
        <v>0</v>
      </c>
      <c r="M41" s="10">
        <f>FC_IND_IS_BF_E!M41+FC_IND_IS_EA_E!M41</f>
        <v>0</v>
      </c>
      <c r="N41" s="10">
        <f>FC_IND_IS_BF_E!N41+FC_IND_IS_EA_E!N41</f>
        <v>0</v>
      </c>
      <c r="O41" s="10">
        <f>FC_IND_IS_BF_E!O41+FC_IND_IS_EA_E!O41</f>
        <v>0</v>
      </c>
      <c r="P41" s="10">
        <f>FC_IND_IS_BF_E!P41+FC_IND_IS_EA_E!P41</f>
        <v>0</v>
      </c>
      <c r="Q41" s="10">
        <f>FC_IND_IS_BF_E!Q41+FC_IND_IS_EA_E!Q41</f>
        <v>0</v>
      </c>
      <c r="R41" s="10">
        <f>FC_IND_IS_BF_E!R41+FC_IND_IS_EA_E!R41</f>
        <v>0</v>
      </c>
      <c r="S41" s="10">
        <f>FC_IND_IS_BF_E!S41+FC_IND_IS_EA_E!S41</f>
        <v>0</v>
      </c>
      <c r="T41" s="10">
        <f>FC_IND_IS_BF_E!T41+FC_IND_IS_EA_E!T41</f>
        <v>0</v>
      </c>
      <c r="U41" s="10">
        <f>FC_IND_IS_BF_E!U41+FC_IND_IS_EA_E!U41</f>
        <v>0</v>
      </c>
      <c r="V41" s="10">
        <f>FC_IND_IS_BF_E!V41+FC_IND_IS_EA_E!V41</f>
        <v>0</v>
      </c>
      <c r="W41" s="10">
        <f>FC_IND_IS_BF_E!W41+FC_IND_IS_EA_E!W41</f>
        <v>0</v>
      </c>
      <c r="X41" s="10">
        <f>FC_IND_IS_BF_E!X41+FC_IND_IS_EA_E!X41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FC_IND_IS_BF_E!C42+FC_IND_IS_EA_E!C42</f>
        <v>0</v>
      </c>
      <c r="D42" s="10">
        <f>FC_IND_IS_BF_E!D42+FC_IND_IS_EA_E!D42</f>
        <v>0</v>
      </c>
      <c r="E42" s="10">
        <f>FC_IND_IS_BF_E!E42+FC_IND_IS_EA_E!E42</f>
        <v>0</v>
      </c>
      <c r="F42" s="10">
        <f>FC_IND_IS_BF_E!F42+FC_IND_IS_EA_E!F42</f>
        <v>0</v>
      </c>
      <c r="G42" s="10">
        <f>FC_IND_IS_BF_E!G42+FC_IND_IS_EA_E!G42</f>
        <v>0</v>
      </c>
      <c r="H42" s="10">
        <f>FC_IND_IS_BF_E!H42+FC_IND_IS_EA_E!H42</f>
        <v>0</v>
      </c>
      <c r="I42" s="10">
        <f>FC_IND_IS_BF_E!I42+FC_IND_IS_EA_E!I42</f>
        <v>0</v>
      </c>
      <c r="J42" s="10">
        <f>FC_IND_IS_BF_E!J42+FC_IND_IS_EA_E!J42</f>
        <v>0</v>
      </c>
      <c r="K42" s="10">
        <f>FC_IND_IS_BF_E!K42+FC_IND_IS_EA_E!K42</f>
        <v>0</v>
      </c>
      <c r="L42" s="10">
        <f>FC_IND_IS_BF_E!L42+FC_IND_IS_EA_E!L42</f>
        <v>0</v>
      </c>
      <c r="M42" s="10">
        <f>FC_IND_IS_BF_E!M42+FC_IND_IS_EA_E!M42</f>
        <v>0</v>
      </c>
      <c r="N42" s="10">
        <f>FC_IND_IS_BF_E!N42+FC_IND_IS_EA_E!N42</f>
        <v>0</v>
      </c>
      <c r="O42" s="10">
        <f>FC_IND_IS_BF_E!O42+FC_IND_IS_EA_E!O42</f>
        <v>0</v>
      </c>
      <c r="P42" s="10">
        <f>FC_IND_IS_BF_E!P42+FC_IND_IS_EA_E!P42</f>
        <v>0</v>
      </c>
      <c r="Q42" s="10">
        <f>FC_IND_IS_BF_E!Q42+FC_IND_IS_EA_E!Q42</f>
        <v>0</v>
      </c>
      <c r="R42" s="10">
        <f>FC_IND_IS_BF_E!R42+FC_IND_IS_EA_E!R42</f>
        <v>0</v>
      </c>
      <c r="S42" s="10">
        <f>FC_IND_IS_BF_E!S42+FC_IND_IS_EA_E!S42</f>
        <v>0</v>
      </c>
      <c r="T42" s="10">
        <f>FC_IND_IS_BF_E!T42+FC_IND_IS_EA_E!T42</f>
        <v>0</v>
      </c>
      <c r="U42" s="10">
        <f>FC_IND_IS_BF_E!U42+FC_IND_IS_EA_E!U42</f>
        <v>0</v>
      </c>
      <c r="V42" s="10">
        <f>FC_IND_IS_BF_E!V42+FC_IND_IS_EA_E!V42</f>
        <v>0</v>
      </c>
      <c r="W42" s="10">
        <f>FC_IND_IS_BF_E!W42+FC_IND_IS_EA_E!W42</f>
        <v>0</v>
      </c>
      <c r="X42" s="10">
        <f>FC_IND_IS_BF_E!X42+FC_IND_IS_EA_E!X42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FC_IND_IS_BF_E!C43+FC_IND_IS_EA_E!C43</f>
        <v>3.1047291487532238</v>
      </c>
      <c r="D43" s="10">
        <f>FC_IND_IS_BF_E!D43+FC_IND_IS_EA_E!D43</f>
        <v>3.1047291487532238</v>
      </c>
      <c r="E43" s="10">
        <f>FC_IND_IS_BF_E!E43+FC_IND_IS_EA_E!E43</f>
        <v>3.1047291487532238</v>
      </c>
      <c r="F43" s="10">
        <f>FC_IND_IS_BF_E!F43+FC_IND_IS_EA_E!F43</f>
        <v>3.1047291487532238</v>
      </c>
      <c r="G43" s="10">
        <f>FC_IND_IS_BF_E!G43+FC_IND_IS_EA_E!G43</f>
        <v>3.1047291487532238</v>
      </c>
      <c r="H43" s="10">
        <f>FC_IND_IS_BF_E!H43+FC_IND_IS_EA_E!H43</f>
        <v>4.139638865004299</v>
      </c>
      <c r="I43" s="10">
        <f>FC_IND_IS_BF_E!I43+FC_IND_IS_EA_E!I43</f>
        <v>4.1081685296646597</v>
      </c>
      <c r="J43" s="10">
        <f>FC_IND_IS_BF_E!J43+FC_IND_IS_EA_E!J43</f>
        <v>3.0810834049871021</v>
      </c>
      <c r="K43" s="10">
        <f>FC_IND_IS_BF_E!K43+FC_IND_IS_EA_E!K43</f>
        <v>1.026999140154772</v>
      </c>
      <c r="L43" s="10">
        <f>FC_IND_IS_BF_E!L43+FC_IND_IS_EA_E!L43</f>
        <v>2.0540842648323299</v>
      </c>
      <c r="M43" s="10">
        <f>FC_IND_IS_BF_E!M43+FC_IND_IS_EA_E!M43</f>
        <v>2.0540842648323299</v>
      </c>
      <c r="N43" s="10">
        <f>FC_IND_IS_BF_E!N43+FC_IND_IS_EA_E!N43</f>
        <v>1.026999140154772</v>
      </c>
      <c r="O43" s="10">
        <f>FC_IND_IS_BF_E!O43+FC_IND_IS_EA_E!O43</f>
        <v>2.0540842648323299</v>
      </c>
      <c r="P43" s="10">
        <f>FC_IND_IS_BF_E!P43+FC_IND_IS_EA_E!P43</f>
        <v>2.0540842648323299</v>
      </c>
      <c r="Q43" s="10">
        <f>FC_IND_IS_BF_E!Q43+FC_IND_IS_EA_E!Q43</f>
        <v>2.0540842648323299</v>
      </c>
      <c r="R43" s="10">
        <f>FC_IND_IS_BF_E!R43+FC_IND_IS_EA_E!R43</f>
        <v>2.0540842648323299</v>
      </c>
      <c r="S43" s="10">
        <f>FC_IND_IS_BF_E!S43+FC_IND_IS_EA_E!S43</f>
        <v>2.0540842648323299</v>
      </c>
      <c r="T43" s="10">
        <f>FC_IND_IS_BF_E!T43+FC_IND_IS_EA_E!T43</f>
        <v>1.6422184006878759</v>
      </c>
      <c r="U43" s="10">
        <f>FC_IND_IS_BF_E!U43+FC_IND_IS_EA_E!U43</f>
        <v>1.686414445399828</v>
      </c>
      <c r="V43" s="10">
        <f>FC_IND_IS_BF_E!V43+FC_IND_IS_EA_E!V43</f>
        <v>1.607308684436801</v>
      </c>
      <c r="W43" s="10">
        <f>FC_IND_IS_BF_E!W43+FC_IND_IS_EA_E!W43</f>
        <v>1.728546861564918</v>
      </c>
      <c r="X43" s="10">
        <f>FC_IND_IS_BF_E!X43+FC_IND_IS_EA_E!X43</f>
        <v>1.737747205503009</v>
      </c>
    </row>
    <row r="44" spans="1:24" ht="11.25" customHeight="1" x14ac:dyDescent="0.2">
      <c r="A44" s="41" t="s">
        <v>75</v>
      </c>
      <c r="B44" s="9" t="s">
        <v>76</v>
      </c>
      <c r="C44" s="10">
        <f>FC_IND_IS_BF_E!C44+FC_IND_IS_EA_E!C44</f>
        <v>18.33379191745486</v>
      </c>
      <c r="D44" s="10">
        <f>FC_IND_IS_BF_E!D44+FC_IND_IS_EA_E!D44</f>
        <v>13.5091143594153</v>
      </c>
      <c r="E44" s="10">
        <f>FC_IND_IS_BF_E!E44+FC_IND_IS_EA_E!E44</f>
        <v>18.33379191745486</v>
      </c>
      <c r="F44" s="10">
        <f>FC_IND_IS_BF_E!F44+FC_IND_IS_EA_E!F44</f>
        <v>19.298710232158211</v>
      </c>
      <c r="G44" s="10">
        <f>FC_IND_IS_BF_E!G44+FC_IND_IS_EA_E!G44</f>
        <v>15.358727429062769</v>
      </c>
      <c r="H44" s="10">
        <f>FC_IND_IS_BF_E!H44+FC_IND_IS_EA_E!H44</f>
        <v>27.83774720550301</v>
      </c>
      <c r="I44" s="10">
        <f>FC_IND_IS_BF_E!I44+FC_IND_IS_EA_E!I44</f>
        <v>25.91788478073947</v>
      </c>
      <c r="J44" s="10">
        <f>FC_IND_IS_BF_E!J44+FC_IND_IS_EA_E!J44</f>
        <v>16.241530524505588</v>
      </c>
      <c r="K44" s="10">
        <f>FC_IND_IS_BF_E!K44+FC_IND_IS_EA_E!K44</f>
        <v>0.95537403267411869</v>
      </c>
      <c r="L44" s="10">
        <f>FC_IND_IS_BF_E!L44+FC_IND_IS_EA_E!L44</f>
        <v>0</v>
      </c>
      <c r="M44" s="10">
        <f>FC_IND_IS_BF_E!M44+FC_IND_IS_EA_E!M44</f>
        <v>0.95537403267411869</v>
      </c>
      <c r="N44" s="10">
        <f>FC_IND_IS_BF_E!N44+FC_IND_IS_EA_E!N44</f>
        <v>0</v>
      </c>
      <c r="O44" s="10">
        <f>FC_IND_IS_BF_E!O44+FC_IND_IS_EA_E!O44</f>
        <v>0</v>
      </c>
      <c r="P44" s="10">
        <f>FC_IND_IS_BF_E!P44+FC_IND_IS_EA_E!P44</f>
        <v>0</v>
      </c>
      <c r="Q44" s="10">
        <f>FC_IND_IS_BF_E!Q44+FC_IND_IS_EA_E!Q44</f>
        <v>0</v>
      </c>
      <c r="R44" s="10">
        <f>FC_IND_IS_BF_E!R44+FC_IND_IS_EA_E!R44</f>
        <v>0</v>
      </c>
      <c r="S44" s="10">
        <f>FC_IND_IS_BF_E!S44+FC_IND_IS_EA_E!S44</f>
        <v>0</v>
      </c>
      <c r="T44" s="10">
        <f>FC_IND_IS_BF_E!T44+FC_IND_IS_EA_E!T44</f>
        <v>0</v>
      </c>
      <c r="U44" s="10">
        <f>FC_IND_IS_BF_E!U44+FC_IND_IS_EA_E!U44</f>
        <v>0</v>
      </c>
      <c r="V44" s="10">
        <f>FC_IND_IS_BF_E!V44+FC_IND_IS_EA_E!V44</f>
        <v>0</v>
      </c>
      <c r="W44" s="10">
        <f>FC_IND_IS_BF_E!W44+FC_IND_IS_EA_E!W44</f>
        <v>0</v>
      </c>
      <c r="X44" s="10">
        <f>FC_IND_IS_BF_E!X44+FC_IND_IS_EA_E!X44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FC_IND_IS_BF_E!C45+FC_IND_IS_EA_E!C45</f>
        <v>0</v>
      </c>
      <c r="D45" s="10">
        <f>FC_IND_IS_BF_E!D45+FC_IND_IS_EA_E!D45</f>
        <v>0</v>
      </c>
      <c r="E45" s="10">
        <f>FC_IND_IS_BF_E!E45+FC_IND_IS_EA_E!E45</f>
        <v>0</v>
      </c>
      <c r="F45" s="10">
        <f>FC_IND_IS_BF_E!F45+FC_IND_IS_EA_E!F45</f>
        <v>0</v>
      </c>
      <c r="G45" s="10">
        <f>FC_IND_IS_BF_E!G45+FC_IND_IS_EA_E!G45</f>
        <v>0</v>
      </c>
      <c r="H45" s="10">
        <f>FC_IND_IS_BF_E!H45+FC_IND_IS_EA_E!H45</f>
        <v>0</v>
      </c>
      <c r="I45" s="10">
        <f>FC_IND_IS_BF_E!I45+FC_IND_IS_EA_E!I45</f>
        <v>0</v>
      </c>
      <c r="J45" s="10">
        <f>FC_IND_IS_BF_E!J45+FC_IND_IS_EA_E!J45</f>
        <v>0</v>
      </c>
      <c r="K45" s="10">
        <f>FC_IND_IS_BF_E!K45+FC_IND_IS_EA_E!K45</f>
        <v>0</v>
      </c>
      <c r="L45" s="10">
        <f>FC_IND_IS_BF_E!L45+FC_IND_IS_EA_E!L45</f>
        <v>0</v>
      </c>
      <c r="M45" s="10">
        <f>FC_IND_IS_BF_E!M45+FC_IND_IS_EA_E!M45</f>
        <v>0</v>
      </c>
      <c r="N45" s="10">
        <f>FC_IND_IS_BF_E!N45+FC_IND_IS_EA_E!N45</f>
        <v>0</v>
      </c>
      <c r="O45" s="10">
        <f>FC_IND_IS_BF_E!O45+FC_IND_IS_EA_E!O45</f>
        <v>0</v>
      </c>
      <c r="P45" s="10">
        <f>FC_IND_IS_BF_E!P45+FC_IND_IS_EA_E!P45</f>
        <v>0</v>
      </c>
      <c r="Q45" s="10">
        <f>FC_IND_IS_BF_E!Q45+FC_IND_IS_EA_E!Q45</f>
        <v>0</v>
      </c>
      <c r="R45" s="10">
        <f>FC_IND_IS_BF_E!R45+FC_IND_IS_EA_E!R45</f>
        <v>0</v>
      </c>
      <c r="S45" s="10">
        <f>FC_IND_IS_BF_E!S45+FC_IND_IS_EA_E!S45</f>
        <v>0</v>
      </c>
      <c r="T45" s="10">
        <f>FC_IND_IS_BF_E!T45+FC_IND_IS_EA_E!T45</f>
        <v>0</v>
      </c>
      <c r="U45" s="10">
        <f>FC_IND_IS_BF_E!U45+FC_IND_IS_EA_E!U45</f>
        <v>0</v>
      </c>
      <c r="V45" s="10">
        <f>FC_IND_IS_BF_E!V45+FC_IND_IS_EA_E!V45</f>
        <v>0</v>
      </c>
      <c r="W45" s="10">
        <f>FC_IND_IS_BF_E!W45+FC_IND_IS_EA_E!W45</f>
        <v>0</v>
      </c>
      <c r="X45" s="10">
        <f>FC_IND_IS_BF_E!X45+FC_IND_IS_EA_E!X45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FC_IND_IS_BF_E!C46+FC_IND_IS_EA_E!C46</f>
        <v>0</v>
      </c>
      <c r="D46" s="10">
        <f>FC_IND_IS_BF_E!D46+FC_IND_IS_EA_E!D46</f>
        <v>0</v>
      </c>
      <c r="E46" s="10">
        <f>FC_IND_IS_BF_E!E46+FC_IND_IS_EA_E!E46</f>
        <v>0</v>
      </c>
      <c r="F46" s="10">
        <f>FC_IND_IS_BF_E!F46+FC_IND_IS_EA_E!F46</f>
        <v>0</v>
      </c>
      <c r="G46" s="10">
        <f>FC_IND_IS_BF_E!G46+FC_IND_IS_EA_E!G46</f>
        <v>0</v>
      </c>
      <c r="H46" s="10">
        <f>FC_IND_IS_BF_E!H46+FC_IND_IS_EA_E!H46</f>
        <v>0</v>
      </c>
      <c r="I46" s="10">
        <f>FC_IND_IS_BF_E!I46+FC_IND_IS_EA_E!I46</f>
        <v>0</v>
      </c>
      <c r="J46" s="10">
        <f>FC_IND_IS_BF_E!J46+FC_IND_IS_EA_E!J46</f>
        <v>0</v>
      </c>
      <c r="K46" s="10">
        <f>FC_IND_IS_BF_E!K46+FC_IND_IS_EA_E!K46</f>
        <v>0</v>
      </c>
      <c r="L46" s="10">
        <f>FC_IND_IS_BF_E!L46+FC_IND_IS_EA_E!L46</f>
        <v>0</v>
      </c>
      <c r="M46" s="10">
        <f>FC_IND_IS_BF_E!M46+FC_IND_IS_EA_E!M46</f>
        <v>0</v>
      </c>
      <c r="N46" s="10">
        <f>FC_IND_IS_BF_E!N46+FC_IND_IS_EA_E!N46</f>
        <v>0</v>
      </c>
      <c r="O46" s="10">
        <f>FC_IND_IS_BF_E!O46+FC_IND_IS_EA_E!O46</f>
        <v>0</v>
      </c>
      <c r="P46" s="10">
        <f>FC_IND_IS_BF_E!P46+FC_IND_IS_EA_E!P46</f>
        <v>0</v>
      </c>
      <c r="Q46" s="10">
        <f>FC_IND_IS_BF_E!Q46+FC_IND_IS_EA_E!Q46</f>
        <v>0</v>
      </c>
      <c r="R46" s="10">
        <f>FC_IND_IS_BF_E!R46+FC_IND_IS_EA_E!R46</f>
        <v>0</v>
      </c>
      <c r="S46" s="10">
        <f>FC_IND_IS_BF_E!S46+FC_IND_IS_EA_E!S46</f>
        <v>0</v>
      </c>
      <c r="T46" s="10">
        <f>FC_IND_IS_BF_E!T46+FC_IND_IS_EA_E!T46</f>
        <v>0</v>
      </c>
      <c r="U46" s="10">
        <f>FC_IND_IS_BF_E!U46+FC_IND_IS_EA_E!U46</f>
        <v>0</v>
      </c>
      <c r="V46" s="10">
        <f>FC_IND_IS_BF_E!V46+FC_IND_IS_EA_E!V46</f>
        <v>0</v>
      </c>
      <c r="W46" s="10">
        <f>FC_IND_IS_BF_E!W46+FC_IND_IS_EA_E!W46</f>
        <v>0</v>
      </c>
      <c r="X46" s="10">
        <f>FC_IND_IS_BF_E!X46+FC_IND_IS_EA_E!X46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FC_IND_IS_BF_E!C47+FC_IND_IS_EA_E!C47</f>
        <v>0</v>
      </c>
      <c r="D47" s="10">
        <f>FC_IND_IS_BF_E!D47+FC_IND_IS_EA_E!D47</f>
        <v>0</v>
      </c>
      <c r="E47" s="10">
        <f>FC_IND_IS_BF_E!E47+FC_IND_IS_EA_E!E47</f>
        <v>0</v>
      </c>
      <c r="F47" s="10">
        <f>FC_IND_IS_BF_E!F47+FC_IND_IS_EA_E!F47</f>
        <v>0</v>
      </c>
      <c r="G47" s="10">
        <f>FC_IND_IS_BF_E!G47+FC_IND_IS_EA_E!G47</f>
        <v>0</v>
      </c>
      <c r="H47" s="10">
        <f>FC_IND_IS_BF_E!H47+FC_IND_IS_EA_E!H47</f>
        <v>0</v>
      </c>
      <c r="I47" s="10">
        <f>FC_IND_IS_BF_E!I47+FC_IND_IS_EA_E!I47</f>
        <v>0</v>
      </c>
      <c r="J47" s="10">
        <f>FC_IND_IS_BF_E!J47+FC_IND_IS_EA_E!J47</f>
        <v>0</v>
      </c>
      <c r="K47" s="10">
        <f>FC_IND_IS_BF_E!K47+FC_IND_IS_EA_E!K47</f>
        <v>0</v>
      </c>
      <c r="L47" s="10">
        <f>FC_IND_IS_BF_E!L47+FC_IND_IS_EA_E!L47</f>
        <v>0</v>
      </c>
      <c r="M47" s="10">
        <f>FC_IND_IS_BF_E!M47+FC_IND_IS_EA_E!M47</f>
        <v>0</v>
      </c>
      <c r="N47" s="10">
        <f>FC_IND_IS_BF_E!N47+FC_IND_IS_EA_E!N47</f>
        <v>0</v>
      </c>
      <c r="O47" s="10">
        <f>FC_IND_IS_BF_E!O47+FC_IND_IS_EA_E!O47</f>
        <v>0</v>
      </c>
      <c r="P47" s="10">
        <f>FC_IND_IS_BF_E!P47+FC_IND_IS_EA_E!P47</f>
        <v>0</v>
      </c>
      <c r="Q47" s="10">
        <f>FC_IND_IS_BF_E!Q47+FC_IND_IS_EA_E!Q47</f>
        <v>0</v>
      </c>
      <c r="R47" s="10">
        <f>FC_IND_IS_BF_E!R47+FC_IND_IS_EA_E!R47</f>
        <v>0</v>
      </c>
      <c r="S47" s="10">
        <f>FC_IND_IS_BF_E!S47+FC_IND_IS_EA_E!S47</f>
        <v>0</v>
      </c>
      <c r="T47" s="10">
        <f>FC_IND_IS_BF_E!T47+FC_IND_IS_EA_E!T47</f>
        <v>0</v>
      </c>
      <c r="U47" s="10">
        <f>FC_IND_IS_BF_E!U47+FC_IND_IS_EA_E!U47</f>
        <v>0</v>
      </c>
      <c r="V47" s="10">
        <f>FC_IND_IS_BF_E!V47+FC_IND_IS_EA_E!V47</f>
        <v>0</v>
      </c>
      <c r="W47" s="10">
        <f>FC_IND_IS_BF_E!W47+FC_IND_IS_EA_E!W47</f>
        <v>0</v>
      </c>
      <c r="X47" s="10">
        <f>FC_IND_IS_BF_E!X47+FC_IND_IS_EA_E!X47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FC_IND_IS_BF_E!C48+FC_IND_IS_EA_E!C48</f>
        <v>0</v>
      </c>
      <c r="D48" s="10">
        <f>FC_IND_IS_BF_E!D48+FC_IND_IS_EA_E!D48</f>
        <v>0</v>
      </c>
      <c r="E48" s="10">
        <f>FC_IND_IS_BF_E!E48+FC_IND_IS_EA_E!E48</f>
        <v>0</v>
      </c>
      <c r="F48" s="10">
        <f>FC_IND_IS_BF_E!F48+FC_IND_IS_EA_E!F48</f>
        <v>0</v>
      </c>
      <c r="G48" s="10">
        <f>FC_IND_IS_BF_E!G48+FC_IND_IS_EA_E!G48</f>
        <v>0</v>
      </c>
      <c r="H48" s="10">
        <f>FC_IND_IS_BF_E!H48+FC_IND_IS_EA_E!H48</f>
        <v>0</v>
      </c>
      <c r="I48" s="10">
        <f>FC_IND_IS_BF_E!I48+FC_IND_IS_EA_E!I48</f>
        <v>0</v>
      </c>
      <c r="J48" s="10">
        <f>FC_IND_IS_BF_E!J48+FC_IND_IS_EA_E!J48</f>
        <v>0</v>
      </c>
      <c r="K48" s="10">
        <f>FC_IND_IS_BF_E!K48+FC_IND_IS_EA_E!K48</f>
        <v>0</v>
      </c>
      <c r="L48" s="10">
        <f>FC_IND_IS_BF_E!L48+FC_IND_IS_EA_E!L48</f>
        <v>0</v>
      </c>
      <c r="M48" s="10">
        <f>FC_IND_IS_BF_E!M48+FC_IND_IS_EA_E!M48</f>
        <v>0</v>
      </c>
      <c r="N48" s="10">
        <f>FC_IND_IS_BF_E!N48+FC_IND_IS_EA_E!N48</f>
        <v>0</v>
      </c>
      <c r="O48" s="10">
        <f>FC_IND_IS_BF_E!O48+FC_IND_IS_EA_E!O48</f>
        <v>0</v>
      </c>
      <c r="P48" s="10">
        <f>FC_IND_IS_BF_E!P48+FC_IND_IS_EA_E!P48</f>
        <v>0</v>
      </c>
      <c r="Q48" s="10">
        <f>FC_IND_IS_BF_E!Q48+FC_IND_IS_EA_E!Q48</f>
        <v>0</v>
      </c>
      <c r="R48" s="10">
        <f>FC_IND_IS_BF_E!R48+FC_IND_IS_EA_E!R48</f>
        <v>0</v>
      </c>
      <c r="S48" s="10">
        <f>FC_IND_IS_BF_E!S48+FC_IND_IS_EA_E!S48</f>
        <v>0</v>
      </c>
      <c r="T48" s="10">
        <f>FC_IND_IS_BF_E!T48+FC_IND_IS_EA_E!T48</f>
        <v>0</v>
      </c>
      <c r="U48" s="10">
        <f>FC_IND_IS_BF_E!U48+FC_IND_IS_EA_E!U48</f>
        <v>0</v>
      </c>
      <c r="V48" s="10">
        <f>FC_IND_IS_BF_E!V48+FC_IND_IS_EA_E!V48</f>
        <v>0</v>
      </c>
      <c r="W48" s="10">
        <f>FC_IND_IS_BF_E!W48+FC_IND_IS_EA_E!W48</f>
        <v>0</v>
      </c>
      <c r="X48" s="10">
        <f>FC_IND_IS_BF_E!X48+FC_IND_IS_EA_E!X48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FC_IND_IS_BF_E!C49+FC_IND_IS_EA_E!C49</f>
        <v>0</v>
      </c>
      <c r="D49" s="10">
        <f>FC_IND_IS_BF_E!D49+FC_IND_IS_EA_E!D49</f>
        <v>0</v>
      </c>
      <c r="E49" s="10">
        <f>FC_IND_IS_BF_E!E49+FC_IND_IS_EA_E!E49</f>
        <v>0</v>
      </c>
      <c r="F49" s="10">
        <f>FC_IND_IS_BF_E!F49+FC_IND_IS_EA_E!F49</f>
        <v>0</v>
      </c>
      <c r="G49" s="10">
        <f>FC_IND_IS_BF_E!G49+FC_IND_IS_EA_E!G49</f>
        <v>0</v>
      </c>
      <c r="H49" s="10">
        <f>FC_IND_IS_BF_E!H49+FC_IND_IS_EA_E!H49</f>
        <v>0</v>
      </c>
      <c r="I49" s="10">
        <f>FC_IND_IS_BF_E!I49+FC_IND_IS_EA_E!I49</f>
        <v>0</v>
      </c>
      <c r="J49" s="10">
        <f>FC_IND_IS_BF_E!J49+FC_IND_IS_EA_E!J49</f>
        <v>0</v>
      </c>
      <c r="K49" s="10">
        <f>FC_IND_IS_BF_E!K49+FC_IND_IS_EA_E!K49</f>
        <v>0</v>
      </c>
      <c r="L49" s="10">
        <f>FC_IND_IS_BF_E!L49+FC_IND_IS_EA_E!L49</f>
        <v>0</v>
      </c>
      <c r="M49" s="10">
        <f>FC_IND_IS_BF_E!M49+FC_IND_IS_EA_E!M49</f>
        <v>0</v>
      </c>
      <c r="N49" s="10">
        <f>FC_IND_IS_BF_E!N49+FC_IND_IS_EA_E!N49</f>
        <v>0</v>
      </c>
      <c r="O49" s="10">
        <f>FC_IND_IS_BF_E!O49+FC_IND_IS_EA_E!O49</f>
        <v>0</v>
      </c>
      <c r="P49" s="10">
        <f>FC_IND_IS_BF_E!P49+FC_IND_IS_EA_E!P49</f>
        <v>0</v>
      </c>
      <c r="Q49" s="10">
        <f>FC_IND_IS_BF_E!Q49+FC_IND_IS_EA_E!Q49</f>
        <v>0</v>
      </c>
      <c r="R49" s="10">
        <f>FC_IND_IS_BF_E!R49+FC_IND_IS_EA_E!R49</f>
        <v>0</v>
      </c>
      <c r="S49" s="10">
        <f>FC_IND_IS_BF_E!S49+FC_IND_IS_EA_E!S49</f>
        <v>0</v>
      </c>
      <c r="T49" s="10">
        <f>FC_IND_IS_BF_E!T49+FC_IND_IS_EA_E!T49</f>
        <v>0</v>
      </c>
      <c r="U49" s="10">
        <f>FC_IND_IS_BF_E!U49+FC_IND_IS_EA_E!U49</f>
        <v>0</v>
      </c>
      <c r="V49" s="10">
        <f>FC_IND_IS_BF_E!V49+FC_IND_IS_EA_E!V49</f>
        <v>0</v>
      </c>
      <c r="W49" s="10">
        <f>FC_IND_IS_BF_E!W49+FC_IND_IS_EA_E!W49</f>
        <v>0</v>
      </c>
      <c r="X49" s="10">
        <f>FC_IND_IS_BF_E!X49+FC_IND_IS_EA_E!X49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FC_IND_IS_BF_E!C50+FC_IND_IS_EA_E!C50</f>
        <v>0</v>
      </c>
      <c r="D50" s="10">
        <f>FC_IND_IS_BF_E!D50+FC_IND_IS_EA_E!D50</f>
        <v>0</v>
      </c>
      <c r="E50" s="10">
        <f>FC_IND_IS_BF_E!E50+FC_IND_IS_EA_E!E50</f>
        <v>0</v>
      </c>
      <c r="F50" s="10">
        <f>FC_IND_IS_BF_E!F50+FC_IND_IS_EA_E!F50</f>
        <v>0</v>
      </c>
      <c r="G50" s="10">
        <f>FC_IND_IS_BF_E!G50+FC_IND_IS_EA_E!G50</f>
        <v>0</v>
      </c>
      <c r="H50" s="10">
        <f>FC_IND_IS_BF_E!H50+FC_IND_IS_EA_E!H50</f>
        <v>0</v>
      </c>
      <c r="I50" s="10">
        <f>FC_IND_IS_BF_E!I50+FC_IND_IS_EA_E!I50</f>
        <v>0</v>
      </c>
      <c r="J50" s="10">
        <f>FC_IND_IS_BF_E!J50+FC_IND_IS_EA_E!J50</f>
        <v>0</v>
      </c>
      <c r="K50" s="10">
        <f>FC_IND_IS_BF_E!K50+FC_IND_IS_EA_E!K50</f>
        <v>0</v>
      </c>
      <c r="L50" s="10">
        <f>FC_IND_IS_BF_E!L50+FC_IND_IS_EA_E!L50</f>
        <v>0</v>
      </c>
      <c r="M50" s="10">
        <f>FC_IND_IS_BF_E!M50+FC_IND_IS_EA_E!M50</f>
        <v>0</v>
      </c>
      <c r="N50" s="10">
        <f>FC_IND_IS_BF_E!N50+FC_IND_IS_EA_E!N50</f>
        <v>0</v>
      </c>
      <c r="O50" s="10">
        <f>FC_IND_IS_BF_E!O50+FC_IND_IS_EA_E!O50</f>
        <v>0</v>
      </c>
      <c r="P50" s="10">
        <f>FC_IND_IS_BF_E!P50+FC_IND_IS_EA_E!P50</f>
        <v>0</v>
      </c>
      <c r="Q50" s="10">
        <f>FC_IND_IS_BF_E!Q50+FC_IND_IS_EA_E!Q50</f>
        <v>0</v>
      </c>
      <c r="R50" s="10">
        <f>FC_IND_IS_BF_E!R50+FC_IND_IS_EA_E!R50</f>
        <v>0</v>
      </c>
      <c r="S50" s="10">
        <f>FC_IND_IS_BF_E!S50+FC_IND_IS_EA_E!S50</f>
        <v>0</v>
      </c>
      <c r="T50" s="10">
        <f>FC_IND_IS_BF_E!T50+FC_IND_IS_EA_E!T50</f>
        <v>0</v>
      </c>
      <c r="U50" s="10">
        <f>FC_IND_IS_BF_E!U50+FC_IND_IS_EA_E!U50</f>
        <v>0</v>
      </c>
      <c r="V50" s="10">
        <f>FC_IND_IS_BF_E!V50+FC_IND_IS_EA_E!V50</f>
        <v>0</v>
      </c>
      <c r="W50" s="10">
        <f>FC_IND_IS_BF_E!W50+FC_IND_IS_EA_E!W50</f>
        <v>0</v>
      </c>
      <c r="X50" s="10">
        <f>FC_IND_IS_BF_E!X50+FC_IND_IS_EA_E!X50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FC_IND_IS_BF_E!C51+FC_IND_IS_EA_E!C51</f>
        <v>20.980223559759235</v>
      </c>
      <c r="D51" s="37">
        <f>FC_IND_IS_BF_E!D51+FC_IND_IS_EA_E!D51</f>
        <v>22.570937231298373</v>
      </c>
      <c r="E51" s="37">
        <f>FC_IND_IS_BF_E!E51+FC_IND_IS_EA_E!E51</f>
        <v>27.966466036113498</v>
      </c>
      <c r="F51" s="37">
        <f>FC_IND_IS_BF_E!F51+FC_IND_IS_EA_E!F51</f>
        <v>34.135855546001707</v>
      </c>
      <c r="G51" s="37">
        <f>FC_IND_IS_BF_E!G51+FC_IND_IS_EA_E!G51</f>
        <v>34.372312983662937</v>
      </c>
      <c r="H51" s="37">
        <f>FC_IND_IS_BF_E!H51+FC_IND_IS_EA_E!H51</f>
        <v>41.444539982803093</v>
      </c>
      <c r="I51" s="37">
        <f>FC_IND_IS_BF_E!I51+FC_IND_IS_EA_E!I51</f>
        <v>43.701633705932927</v>
      </c>
      <c r="J51" s="37">
        <f>FC_IND_IS_BF_E!J51+FC_IND_IS_EA_E!J51</f>
        <v>52.171109200343928</v>
      </c>
      <c r="K51" s="37">
        <f>FC_IND_IS_BF_E!K51+FC_IND_IS_EA_E!K51</f>
        <v>50.365434221840069</v>
      </c>
      <c r="L51" s="37">
        <f>FC_IND_IS_BF_E!L51+FC_IND_IS_EA_E!L51</f>
        <v>42.476354256233883</v>
      </c>
      <c r="M51" s="37">
        <f>FC_IND_IS_BF_E!M51+FC_IND_IS_EA_E!M51</f>
        <v>40.692175408426479</v>
      </c>
      <c r="N51" s="37">
        <f>FC_IND_IS_BF_E!N51+FC_IND_IS_EA_E!N51</f>
        <v>45.034393809114363</v>
      </c>
      <c r="O51" s="37">
        <f>FC_IND_IS_BF_E!O51+FC_IND_IS_EA_E!O51</f>
        <v>49.269131556319863</v>
      </c>
      <c r="P51" s="37">
        <f>FC_IND_IS_BF_E!P51+FC_IND_IS_EA_E!P51</f>
        <v>49.011177987962157</v>
      </c>
      <c r="Q51" s="37">
        <f>FC_IND_IS_BF_E!Q51+FC_IND_IS_EA_E!Q51</f>
        <v>47.35597592433362</v>
      </c>
      <c r="R51" s="37">
        <f>FC_IND_IS_BF_E!R51+FC_IND_IS_EA_E!R51</f>
        <v>35.323989681857263</v>
      </c>
      <c r="S51" s="37">
        <f>FC_IND_IS_BF_E!S51+FC_IND_IS_EA_E!S51</f>
        <v>39.958469475494397</v>
      </c>
      <c r="T51" s="37">
        <f>FC_IND_IS_BF_E!T51+FC_IND_IS_EA_E!T51</f>
        <v>40.936113499570077</v>
      </c>
      <c r="U51" s="37">
        <f>FC_IND_IS_BF_E!U51+FC_IND_IS_EA_E!U51</f>
        <v>48.108082545141869</v>
      </c>
      <c r="V51" s="37">
        <f>FC_IND_IS_BF_E!V51+FC_IND_IS_EA_E!V51</f>
        <v>50.02218400687876</v>
      </c>
      <c r="W51" s="37">
        <f>FC_IND_IS_BF_E!W51+FC_IND_IS_EA_E!W51</f>
        <v>51.809200343938087</v>
      </c>
      <c r="X51" s="37">
        <f>FC_IND_IS_BF_E!X51+FC_IND_IS_EA_E!X51</f>
        <v>49.530524505588993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9.4582975064488387E-2</v>
      </c>
      <c r="U52" s="37">
        <f t="shared" si="31"/>
        <v>0.1007738607050731</v>
      </c>
      <c r="V52" s="37">
        <f t="shared" si="31"/>
        <v>9.8108340498710228E-2</v>
      </c>
      <c r="W52" s="37">
        <f t="shared" si="31"/>
        <v>0.1095442820292347</v>
      </c>
      <c r="X52" s="37">
        <f t="shared" ref="X52" si="32">SUM(X53:X70)</f>
        <v>0.14436801375752359</v>
      </c>
    </row>
    <row r="53" spans="1:24" ht="11.25" customHeight="1" x14ac:dyDescent="0.2">
      <c r="A53" s="42" t="s">
        <v>93</v>
      </c>
      <c r="B53" s="9" t="s">
        <v>94</v>
      </c>
      <c r="C53" s="10">
        <f>FC_IND_IS_BF_E!C53+FC_IND_IS_EA_E!C53</f>
        <v>0</v>
      </c>
      <c r="D53" s="10">
        <f>FC_IND_IS_BF_E!D53+FC_IND_IS_EA_E!D53</f>
        <v>0</v>
      </c>
      <c r="E53" s="10">
        <f>FC_IND_IS_BF_E!E53+FC_IND_IS_EA_E!E53</f>
        <v>0</v>
      </c>
      <c r="F53" s="10">
        <f>FC_IND_IS_BF_E!F53+FC_IND_IS_EA_E!F53</f>
        <v>0</v>
      </c>
      <c r="G53" s="10">
        <f>FC_IND_IS_BF_E!G53+FC_IND_IS_EA_E!G53</f>
        <v>0</v>
      </c>
      <c r="H53" s="10">
        <f>FC_IND_IS_BF_E!H53+FC_IND_IS_EA_E!H53</f>
        <v>0</v>
      </c>
      <c r="I53" s="10">
        <f>FC_IND_IS_BF_E!I53+FC_IND_IS_EA_E!I53</f>
        <v>0</v>
      </c>
      <c r="J53" s="10">
        <f>FC_IND_IS_BF_E!J53+FC_IND_IS_EA_E!J53</f>
        <v>0</v>
      </c>
      <c r="K53" s="10">
        <f>FC_IND_IS_BF_E!K53+FC_IND_IS_EA_E!K53</f>
        <v>0</v>
      </c>
      <c r="L53" s="10">
        <f>FC_IND_IS_BF_E!L53+FC_IND_IS_EA_E!L53</f>
        <v>0</v>
      </c>
      <c r="M53" s="10">
        <f>FC_IND_IS_BF_E!M53+FC_IND_IS_EA_E!M53</f>
        <v>0</v>
      </c>
      <c r="N53" s="10">
        <f>FC_IND_IS_BF_E!N53+FC_IND_IS_EA_E!N53</f>
        <v>0</v>
      </c>
      <c r="O53" s="10">
        <f>FC_IND_IS_BF_E!O53+FC_IND_IS_EA_E!O53</f>
        <v>0</v>
      </c>
      <c r="P53" s="10">
        <f>FC_IND_IS_BF_E!P53+FC_IND_IS_EA_E!P53</f>
        <v>0</v>
      </c>
      <c r="Q53" s="10">
        <f>FC_IND_IS_BF_E!Q53+FC_IND_IS_EA_E!Q53</f>
        <v>0</v>
      </c>
      <c r="R53" s="10">
        <f>FC_IND_IS_BF_E!R53+FC_IND_IS_EA_E!R53</f>
        <v>0</v>
      </c>
      <c r="S53" s="10">
        <f>FC_IND_IS_BF_E!S53+FC_IND_IS_EA_E!S53</f>
        <v>0</v>
      </c>
      <c r="T53" s="10">
        <f>FC_IND_IS_BF_E!T53+FC_IND_IS_EA_E!T53</f>
        <v>0</v>
      </c>
      <c r="U53" s="10">
        <f>FC_IND_IS_BF_E!U53+FC_IND_IS_EA_E!U53</f>
        <v>0</v>
      </c>
      <c r="V53" s="10">
        <f>FC_IND_IS_BF_E!V53+FC_IND_IS_EA_E!V53</f>
        <v>0</v>
      </c>
      <c r="W53" s="10">
        <f>FC_IND_IS_BF_E!W53+FC_IND_IS_EA_E!W53</f>
        <v>0</v>
      </c>
      <c r="X53" s="10">
        <f>FC_IND_IS_BF_E!X53+FC_IND_IS_EA_E!X53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FC_IND_IS_BF_E!C54+FC_IND_IS_EA_E!C54</f>
        <v>0</v>
      </c>
      <c r="D54" s="10">
        <f>FC_IND_IS_BF_E!D54+FC_IND_IS_EA_E!D54</f>
        <v>0</v>
      </c>
      <c r="E54" s="10">
        <f>FC_IND_IS_BF_E!E54+FC_IND_IS_EA_E!E54</f>
        <v>0</v>
      </c>
      <c r="F54" s="10">
        <f>FC_IND_IS_BF_E!F54+FC_IND_IS_EA_E!F54</f>
        <v>0</v>
      </c>
      <c r="G54" s="10">
        <f>FC_IND_IS_BF_E!G54+FC_IND_IS_EA_E!G54</f>
        <v>0</v>
      </c>
      <c r="H54" s="10">
        <f>FC_IND_IS_BF_E!H54+FC_IND_IS_EA_E!H54</f>
        <v>0</v>
      </c>
      <c r="I54" s="10">
        <f>FC_IND_IS_BF_E!I54+FC_IND_IS_EA_E!I54</f>
        <v>0</v>
      </c>
      <c r="J54" s="10">
        <f>FC_IND_IS_BF_E!J54+FC_IND_IS_EA_E!J54</f>
        <v>0</v>
      </c>
      <c r="K54" s="10">
        <f>FC_IND_IS_BF_E!K54+FC_IND_IS_EA_E!K54</f>
        <v>0</v>
      </c>
      <c r="L54" s="10">
        <f>FC_IND_IS_BF_E!L54+FC_IND_IS_EA_E!L54</f>
        <v>0</v>
      </c>
      <c r="M54" s="10">
        <f>FC_IND_IS_BF_E!M54+FC_IND_IS_EA_E!M54</f>
        <v>0</v>
      </c>
      <c r="N54" s="10">
        <f>FC_IND_IS_BF_E!N54+FC_IND_IS_EA_E!N54</f>
        <v>0</v>
      </c>
      <c r="O54" s="10">
        <f>FC_IND_IS_BF_E!O54+FC_IND_IS_EA_E!O54</f>
        <v>0</v>
      </c>
      <c r="P54" s="10">
        <f>FC_IND_IS_BF_E!P54+FC_IND_IS_EA_E!P54</f>
        <v>0</v>
      </c>
      <c r="Q54" s="10">
        <f>FC_IND_IS_BF_E!Q54+FC_IND_IS_EA_E!Q54</f>
        <v>0</v>
      </c>
      <c r="R54" s="10">
        <f>FC_IND_IS_BF_E!R54+FC_IND_IS_EA_E!R54</f>
        <v>0</v>
      </c>
      <c r="S54" s="10">
        <f>FC_IND_IS_BF_E!S54+FC_IND_IS_EA_E!S54</f>
        <v>0</v>
      </c>
      <c r="T54" s="10">
        <f>FC_IND_IS_BF_E!T54+FC_IND_IS_EA_E!T54</f>
        <v>0</v>
      </c>
      <c r="U54" s="10">
        <f>FC_IND_IS_BF_E!U54+FC_IND_IS_EA_E!U54</f>
        <v>0</v>
      </c>
      <c r="V54" s="10">
        <f>FC_IND_IS_BF_E!V54+FC_IND_IS_EA_E!V54</f>
        <v>0</v>
      </c>
      <c r="W54" s="10">
        <f>FC_IND_IS_BF_E!W54+FC_IND_IS_EA_E!W54</f>
        <v>0</v>
      </c>
      <c r="X54" s="10">
        <f>FC_IND_IS_BF_E!X54+FC_IND_IS_EA_E!X54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FC_IND_IS_BF_E!C55+FC_IND_IS_EA_E!C55</f>
        <v>0</v>
      </c>
      <c r="D55" s="10">
        <f>FC_IND_IS_BF_E!D55+FC_IND_IS_EA_E!D55</f>
        <v>0</v>
      </c>
      <c r="E55" s="10">
        <f>FC_IND_IS_BF_E!E55+FC_IND_IS_EA_E!E55</f>
        <v>0</v>
      </c>
      <c r="F55" s="10">
        <f>FC_IND_IS_BF_E!F55+FC_IND_IS_EA_E!F55</f>
        <v>0</v>
      </c>
      <c r="G55" s="10">
        <f>FC_IND_IS_BF_E!G55+FC_IND_IS_EA_E!G55</f>
        <v>0</v>
      </c>
      <c r="H55" s="10">
        <f>FC_IND_IS_BF_E!H55+FC_IND_IS_EA_E!H55</f>
        <v>0</v>
      </c>
      <c r="I55" s="10">
        <f>FC_IND_IS_BF_E!I55+FC_IND_IS_EA_E!I55</f>
        <v>0</v>
      </c>
      <c r="J55" s="10">
        <f>FC_IND_IS_BF_E!J55+FC_IND_IS_EA_E!J55</f>
        <v>0</v>
      </c>
      <c r="K55" s="10">
        <f>FC_IND_IS_BF_E!K55+FC_IND_IS_EA_E!K55</f>
        <v>0</v>
      </c>
      <c r="L55" s="10">
        <f>FC_IND_IS_BF_E!L55+FC_IND_IS_EA_E!L55</f>
        <v>0</v>
      </c>
      <c r="M55" s="10">
        <f>FC_IND_IS_BF_E!M55+FC_IND_IS_EA_E!M55</f>
        <v>0</v>
      </c>
      <c r="N55" s="10">
        <f>FC_IND_IS_BF_E!N55+FC_IND_IS_EA_E!N55</f>
        <v>0</v>
      </c>
      <c r="O55" s="10">
        <f>FC_IND_IS_BF_E!O55+FC_IND_IS_EA_E!O55</f>
        <v>0</v>
      </c>
      <c r="P55" s="10">
        <f>FC_IND_IS_BF_E!P55+FC_IND_IS_EA_E!P55</f>
        <v>0</v>
      </c>
      <c r="Q55" s="10">
        <f>FC_IND_IS_BF_E!Q55+FC_IND_IS_EA_E!Q55</f>
        <v>0</v>
      </c>
      <c r="R55" s="10">
        <f>FC_IND_IS_BF_E!R55+FC_IND_IS_EA_E!R55</f>
        <v>0</v>
      </c>
      <c r="S55" s="10">
        <f>FC_IND_IS_BF_E!S55+FC_IND_IS_EA_E!S55</f>
        <v>0</v>
      </c>
      <c r="T55" s="10">
        <f>FC_IND_IS_BF_E!T55+FC_IND_IS_EA_E!T55</f>
        <v>0</v>
      </c>
      <c r="U55" s="10">
        <f>FC_IND_IS_BF_E!U55+FC_IND_IS_EA_E!U55</f>
        <v>0</v>
      </c>
      <c r="V55" s="10">
        <f>FC_IND_IS_BF_E!V55+FC_IND_IS_EA_E!V55</f>
        <v>0</v>
      </c>
      <c r="W55" s="10">
        <f>FC_IND_IS_BF_E!W55+FC_IND_IS_EA_E!W55</f>
        <v>0</v>
      </c>
      <c r="X55" s="10">
        <f>FC_IND_IS_BF_E!X55+FC_IND_IS_EA_E!X55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FC_IND_IS_BF_E!C56+FC_IND_IS_EA_E!C56</f>
        <v>0</v>
      </c>
      <c r="D56" s="10">
        <f>FC_IND_IS_BF_E!D56+FC_IND_IS_EA_E!D56</f>
        <v>0</v>
      </c>
      <c r="E56" s="10">
        <f>FC_IND_IS_BF_E!E56+FC_IND_IS_EA_E!E56</f>
        <v>0</v>
      </c>
      <c r="F56" s="10">
        <f>FC_IND_IS_BF_E!F56+FC_IND_IS_EA_E!F56</f>
        <v>0</v>
      </c>
      <c r="G56" s="10">
        <f>FC_IND_IS_BF_E!G56+FC_IND_IS_EA_E!G56</f>
        <v>0</v>
      </c>
      <c r="H56" s="10">
        <f>FC_IND_IS_BF_E!H56+FC_IND_IS_EA_E!H56</f>
        <v>0</v>
      </c>
      <c r="I56" s="10">
        <f>FC_IND_IS_BF_E!I56+FC_IND_IS_EA_E!I56</f>
        <v>0</v>
      </c>
      <c r="J56" s="10">
        <f>FC_IND_IS_BF_E!J56+FC_IND_IS_EA_E!J56</f>
        <v>0</v>
      </c>
      <c r="K56" s="10">
        <f>FC_IND_IS_BF_E!K56+FC_IND_IS_EA_E!K56</f>
        <v>0</v>
      </c>
      <c r="L56" s="10">
        <f>FC_IND_IS_BF_E!L56+FC_IND_IS_EA_E!L56</f>
        <v>0</v>
      </c>
      <c r="M56" s="10">
        <f>FC_IND_IS_BF_E!M56+FC_IND_IS_EA_E!M56</f>
        <v>0</v>
      </c>
      <c r="N56" s="10">
        <f>FC_IND_IS_BF_E!N56+FC_IND_IS_EA_E!N56</f>
        <v>0</v>
      </c>
      <c r="O56" s="10">
        <f>FC_IND_IS_BF_E!O56+FC_IND_IS_EA_E!O56</f>
        <v>0</v>
      </c>
      <c r="P56" s="10">
        <f>FC_IND_IS_BF_E!P56+FC_IND_IS_EA_E!P56</f>
        <v>0</v>
      </c>
      <c r="Q56" s="10">
        <f>FC_IND_IS_BF_E!Q56+FC_IND_IS_EA_E!Q56</f>
        <v>0</v>
      </c>
      <c r="R56" s="10">
        <f>FC_IND_IS_BF_E!R56+FC_IND_IS_EA_E!R56</f>
        <v>0</v>
      </c>
      <c r="S56" s="10">
        <f>FC_IND_IS_BF_E!S56+FC_IND_IS_EA_E!S56</f>
        <v>0</v>
      </c>
      <c r="T56" s="10">
        <f>FC_IND_IS_BF_E!T56+FC_IND_IS_EA_E!T56</f>
        <v>0</v>
      </c>
      <c r="U56" s="10">
        <f>FC_IND_IS_BF_E!U56+FC_IND_IS_EA_E!U56</f>
        <v>0</v>
      </c>
      <c r="V56" s="10">
        <f>FC_IND_IS_BF_E!V56+FC_IND_IS_EA_E!V56</f>
        <v>0</v>
      </c>
      <c r="W56" s="10">
        <f>FC_IND_IS_BF_E!W56+FC_IND_IS_EA_E!W56</f>
        <v>0</v>
      </c>
      <c r="X56" s="10">
        <f>FC_IND_IS_BF_E!X56+FC_IND_IS_EA_E!X56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FC_IND_IS_BF_E!C57+FC_IND_IS_EA_E!C57</f>
        <v>0</v>
      </c>
      <c r="D57" s="10">
        <f>FC_IND_IS_BF_E!D57+FC_IND_IS_EA_E!D57</f>
        <v>0</v>
      </c>
      <c r="E57" s="10">
        <f>FC_IND_IS_BF_E!E57+FC_IND_IS_EA_E!E57</f>
        <v>0</v>
      </c>
      <c r="F57" s="10">
        <f>FC_IND_IS_BF_E!F57+FC_IND_IS_EA_E!F57</f>
        <v>0</v>
      </c>
      <c r="G57" s="10">
        <f>FC_IND_IS_BF_E!G57+FC_IND_IS_EA_E!G57</f>
        <v>0</v>
      </c>
      <c r="H57" s="10">
        <f>FC_IND_IS_BF_E!H57+FC_IND_IS_EA_E!H57</f>
        <v>0</v>
      </c>
      <c r="I57" s="10">
        <f>FC_IND_IS_BF_E!I57+FC_IND_IS_EA_E!I57</f>
        <v>0</v>
      </c>
      <c r="J57" s="10">
        <f>FC_IND_IS_BF_E!J57+FC_IND_IS_EA_E!J57</f>
        <v>0</v>
      </c>
      <c r="K57" s="10">
        <f>FC_IND_IS_BF_E!K57+FC_IND_IS_EA_E!K57</f>
        <v>0</v>
      </c>
      <c r="L57" s="10">
        <f>FC_IND_IS_BF_E!L57+FC_IND_IS_EA_E!L57</f>
        <v>0</v>
      </c>
      <c r="M57" s="10">
        <f>FC_IND_IS_BF_E!M57+FC_IND_IS_EA_E!M57</f>
        <v>0</v>
      </c>
      <c r="N57" s="10">
        <f>FC_IND_IS_BF_E!N57+FC_IND_IS_EA_E!N57</f>
        <v>0</v>
      </c>
      <c r="O57" s="10">
        <f>FC_IND_IS_BF_E!O57+FC_IND_IS_EA_E!O57</f>
        <v>0</v>
      </c>
      <c r="P57" s="10">
        <f>FC_IND_IS_BF_E!P57+FC_IND_IS_EA_E!P57</f>
        <v>0</v>
      </c>
      <c r="Q57" s="10">
        <f>FC_IND_IS_BF_E!Q57+FC_IND_IS_EA_E!Q57</f>
        <v>0</v>
      </c>
      <c r="R57" s="10">
        <f>FC_IND_IS_BF_E!R57+FC_IND_IS_EA_E!R57</f>
        <v>0</v>
      </c>
      <c r="S57" s="10">
        <f>FC_IND_IS_BF_E!S57+FC_IND_IS_EA_E!S57</f>
        <v>0</v>
      </c>
      <c r="T57" s="10">
        <f>FC_IND_IS_BF_E!T57+FC_IND_IS_EA_E!T57</f>
        <v>0</v>
      </c>
      <c r="U57" s="10">
        <f>FC_IND_IS_BF_E!U57+FC_IND_IS_EA_E!U57</f>
        <v>0</v>
      </c>
      <c r="V57" s="10">
        <f>FC_IND_IS_BF_E!V57+FC_IND_IS_EA_E!V57</f>
        <v>0</v>
      </c>
      <c r="W57" s="10">
        <f>FC_IND_IS_BF_E!W57+FC_IND_IS_EA_E!W57</f>
        <v>0</v>
      </c>
      <c r="X57" s="10">
        <f>FC_IND_IS_BF_E!X57+FC_IND_IS_EA_E!X57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FC_IND_IS_BF_E!C58+FC_IND_IS_EA_E!C58</f>
        <v>0</v>
      </c>
      <c r="D58" s="10">
        <f>FC_IND_IS_BF_E!D58+FC_IND_IS_EA_E!D58</f>
        <v>0</v>
      </c>
      <c r="E58" s="10">
        <f>FC_IND_IS_BF_E!E58+FC_IND_IS_EA_E!E58</f>
        <v>0</v>
      </c>
      <c r="F58" s="10">
        <f>FC_IND_IS_BF_E!F58+FC_IND_IS_EA_E!F58</f>
        <v>0</v>
      </c>
      <c r="G58" s="10">
        <f>FC_IND_IS_BF_E!G58+FC_IND_IS_EA_E!G58</f>
        <v>0</v>
      </c>
      <c r="H58" s="10">
        <f>FC_IND_IS_BF_E!H58+FC_IND_IS_EA_E!H58</f>
        <v>0</v>
      </c>
      <c r="I58" s="10">
        <f>FC_IND_IS_BF_E!I58+FC_IND_IS_EA_E!I58</f>
        <v>0</v>
      </c>
      <c r="J58" s="10">
        <f>FC_IND_IS_BF_E!J58+FC_IND_IS_EA_E!J58</f>
        <v>0</v>
      </c>
      <c r="K58" s="10">
        <f>FC_IND_IS_BF_E!K58+FC_IND_IS_EA_E!K58</f>
        <v>0</v>
      </c>
      <c r="L58" s="10">
        <f>FC_IND_IS_BF_E!L58+FC_IND_IS_EA_E!L58</f>
        <v>0</v>
      </c>
      <c r="M58" s="10">
        <f>FC_IND_IS_BF_E!M58+FC_IND_IS_EA_E!M58</f>
        <v>0</v>
      </c>
      <c r="N58" s="10">
        <f>FC_IND_IS_BF_E!N58+FC_IND_IS_EA_E!N58</f>
        <v>0</v>
      </c>
      <c r="O58" s="10">
        <f>FC_IND_IS_BF_E!O58+FC_IND_IS_EA_E!O58</f>
        <v>0</v>
      </c>
      <c r="P58" s="10">
        <f>FC_IND_IS_BF_E!P58+FC_IND_IS_EA_E!P58</f>
        <v>0</v>
      </c>
      <c r="Q58" s="10">
        <f>FC_IND_IS_BF_E!Q58+FC_IND_IS_EA_E!Q58</f>
        <v>0</v>
      </c>
      <c r="R58" s="10">
        <f>FC_IND_IS_BF_E!R58+FC_IND_IS_EA_E!R58</f>
        <v>0</v>
      </c>
      <c r="S58" s="10">
        <f>FC_IND_IS_BF_E!S58+FC_IND_IS_EA_E!S58</f>
        <v>0</v>
      </c>
      <c r="T58" s="10">
        <f>FC_IND_IS_BF_E!T58+FC_IND_IS_EA_E!T58</f>
        <v>0</v>
      </c>
      <c r="U58" s="10">
        <f>FC_IND_IS_BF_E!U58+FC_IND_IS_EA_E!U58</f>
        <v>0</v>
      </c>
      <c r="V58" s="10">
        <f>FC_IND_IS_BF_E!V58+FC_IND_IS_EA_E!V58</f>
        <v>0</v>
      </c>
      <c r="W58" s="10">
        <f>FC_IND_IS_BF_E!W58+FC_IND_IS_EA_E!W58</f>
        <v>0</v>
      </c>
      <c r="X58" s="10">
        <f>FC_IND_IS_BF_E!X58+FC_IND_IS_EA_E!X58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FC_IND_IS_BF_E!C59+FC_IND_IS_EA_E!C59</f>
        <v>0</v>
      </c>
      <c r="D59" s="10">
        <f>FC_IND_IS_BF_E!D59+FC_IND_IS_EA_E!D59</f>
        <v>0</v>
      </c>
      <c r="E59" s="10">
        <f>FC_IND_IS_BF_E!E59+FC_IND_IS_EA_E!E59</f>
        <v>0</v>
      </c>
      <c r="F59" s="10">
        <f>FC_IND_IS_BF_E!F59+FC_IND_IS_EA_E!F59</f>
        <v>0</v>
      </c>
      <c r="G59" s="10">
        <f>FC_IND_IS_BF_E!G59+FC_IND_IS_EA_E!G59</f>
        <v>0</v>
      </c>
      <c r="H59" s="10">
        <f>FC_IND_IS_BF_E!H59+FC_IND_IS_EA_E!H59</f>
        <v>0</v>
      </c>
      <c r="I59" s="10">
        <f>FC_IND_IS_BF_E!I59+FC_IND_IS_EA_E!I59</f>
        <v>0</v>
      </c>
      <c r="J59" s="10">
        <f>FC_IND_IS_BF_E!J59+FC_IND_IS_EA_E!J59</f>
        <v>0</v>
      </c>
      <c r="K59" s="10">
        <f>FC_IND_IS_BF_E!K59+FC_IND_IS_EA_E!K59</f>
        <v>0</v>
      </c>
      <c r="L59" s="10">
        <f>FC_IND_IS_BF_E!L59+FC_IND_IS_EA_E!L59</f>
        <v>0</v>
      </c>
      <c r="M59" s="10">
        <f>FC_IND_IS_BF_E!M59+FC_IND_IS_EA_E!M59</f>
        <v>0</v>
      </c>
      <c r="N59" s="10">
        <f>FC_IND_IS_BF_E!N59+FC_IND_IS_EA_E!N59</f>
        <v>0</v>
      </c>
      <c r="O59" s="10">
        <f>FC_IND_IS_BF_E!O59+FC_IND_IS_EA_E!O59</f>
        <v>0</v>
      </c>
      <c r="P59" s="10">
        <f>FC_IND_IS_BF_E!P59+FC_IND_IS_EA_E!P59</f>
        <v>0</v>
      </c>
      <c r="Q59" s="10">
        <f>FC_IND_IS_BF_E!Q59+FC_IND_IS_EA_E!Q59</f>
        <v>0</v>
      </c>
      <c r="R59" s="10">
        <f>FC_IND_IS_BF_E!R59+FC_IND_IS_EA_E!R59</f>
        <v>0</v>
      </c>
      <c r="S59" s="10">
        <f>FC_IND_IS_BF_E!S59+FC_IND_IS_EA_E!S59</f>
        <v>0</v>
      </c>
      <c r="T59" s="10">
        <f>FC_IND_IS_BF_E!T59+FC_IND_IS_EA_E!T59</f>
        <v>0</v>
      </c>
      <c r="U59" s="10">
        <f>FC_IND_IS_BF_E!U59+FC_IND_IS_EA_E!U59</f>
        <v>0</v>
      </c>
      <c r="V59" s="10">
        <f>FC_IND_IS_BF_E!V59+FC_IND_IS_EA_E!V59</f>
        <v>0</v>
      </c>
      <c r="W59" s="10">
        <f>FC_IND_IS_BF_E!W59+FC_IND_IS_EA_E!W59</f>
        <v>0</v>
      </c>
      <c r="X59" s="10">
        <f>FC_IND_IS_BF_E!X59+FC_IND_IS_EA_E!X59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FC_IND_IS_BF_E!C60+FC_IND_IS_EA_E!C60</f>
        <v>0</v>
      </c>
      <c r="D60" s="10">
        <f>FC_IND_IS_BF_E!D60+FC_IND_IS_EA_E!D60</f>
        <v>0</v>
      </c>
      <c r="E60" s="10">
        <f>FC_IND_IS_BF_E!E60+FC_IND_IS_EA_E!E60</f>
        <v>0</v>
      </c>
      <c r="F60" s="10">
        <f>FC_IND_IS_BF_E!F60+FC_IND_IS_EA_E!F60</f>
        <v>0</v>
      </c>
      <c r="G60" s="10">
        <f>FC_IND_IS_BF_E!G60+FC_IND_IS_EA_E!G60</f>
        <v>0</v>
      </c>
      <c r="H60" s="10">
        <f>FC_IND_IS_BF_E!H60+FC_IND_IS_EA_E!H60</f>
        <v>0</v>
      </c>
      <c r="I60" s="10">
        <f>FC_IND_IS_BF_E!I60+FC_IND_IS_EA_E!I60</f>
        <v>0</v>
      </c>
      <c r="J60" s="10">
        <f>FC_IND_IS_BF_E!J60+FC_IND_IS_EA_E!J60</f>
        <v>0</v>
      </c>
      <c r="K60" s="10">
        <f>FC_IND_IS_BF_E!K60+FC_IND_IS_EA_E!K60</f>
        <v>0</v>
      </c>
      <c r="L60" s="10">
        <f>FC_IND_IS_BF_E!L60+FC_IND_IS_EA_E!L60</f>
        <v>0</v>
      </c>
      <c r="M60" s="10">
        <f>FC_IND_IS_BF_E!M60+FC_IND_IS_EA_E!M60</f>
        <v>0</v>
      </c>
      <c r="N60" s="10">
        <f>FC_IND_IS_BF_E!N60+FC_IND_IS_EA_E!N60</f>
        <v>0</v>
      </c>
      <c r="O60" s="10">
        <f>FC_IND_IS_BF_E!O60+FC_IND_IS_EA_E!O60</f>
        <v>0</v>
      </c>
      <c r="P60" s="10">
        <f>FC_IND_IS_BF_E!P60+FC_IND_IS_EA_E!P60</f>
        <v>0</v>
      </c>
      <c r="Q60" s="10">
        <f>FC_IND_IS_BF_E!Q60+FC_IND_IS_EA_E!Q60</f>
        <v>0</v>
      </c>
      <c r="R60" s="10">
        <f>FC_IND_IS_BF_E!R60+FC_IND_IS_EA_E!R60</f>
        <v>0</v>
      </c>
      <c r="S60" s="10">
        <f>FC_IND_IS_BF_E!S60+FC_IND_IS_EA_E!S60</f>
        <v>0</v>
      </c>
      <c r="T60" s="10">
        <f>FC_IND_IS_BF_E!T60+FC_IND_IS_EA_E!T60</f>
        <v>0</v>
      </c>
      <c r="U60" s="10">
        <f>FC_IND_IS_BF_E!U60+FC_IND_IS_EA_E!U60</f>
        <v>0</v>
      </c>
      <c r="V60" s="10">
        <f>FC_IND_IS_BF_E!V60+FC_IND_IS_EA_E!V60</f>
        <v>0</v>
      </c>
      <c r="W60" s="10">
        <f>FC_IND_IS_BF_E!W60+FC_IND_IS_EA_E!W60</f>
        <v>0</v>
      </c>
      <c r="X60" s="10">
        <f>FC_IND_IS_BF_E!X60+FC_IND_IS_EA_E!X60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FC_IND_IS_BF_E!C61+FC_IND_IS_EA_E!C61</f>
        <v>0</v>
      </c>
      <c r="D61" s="10">
        <f>FC_IND_IS_BF_E!D61+FC_IND_IS_EA_E!D61</f>
        <v>0</v>
      </c>
      <c r="E61" s="10">
        <f>FC_IND_IS_BF_E!E61+FC_IND_IS_EA_E!E61</f>
        <v>0</v>
      </c>
      <c r="F61" s="10">
        <f>FC_IND_IS_BF_E!F61+FC_IND_IS_EA_E!F61</f>
        <v>0</v>
      </c>
      <c r="G61" s="10">
        <f>FC_IND_IS_BF_E!G61+FC_IND_IS_EA_E!G61</f>
        <v>0</v>
      </c>
      <c r="H61" s="10">
        <f>FC_IND_IS_BF_E!H61+FC_IND_IS_EA_E!H61</f>
        <v>0</v>
      </c>
      <c r="I61" s="10">
        <f>FC_IND_IS_BF_E!I61+FC_IND_IS_EA_E!I61</f>
        <v>0</v>
      </c>
      <c r="J61" s="10">
        <f>FC_IND_IS_BF_E!J61+FC_IND_IS_EA_E!J61</f>
        <v>0</v>
      </c>
      <c r="K61" s="10">
        <f>FC_IND_IS_BF_E!K61+FC_IND_IS_EA_E!K61</f>
        <v>0</v>
      </c>
      <c r="L61" s="10">
        <f>FC_IND_IS_BF_E!L61+FC_IND_IS_EA_E!L61</f>
        <v>0</v>
      </c>
      <c r="M61" s="10">
        <f>FC_IND_IS_BF_E!M61+FC_IND_IS_EA_E!M61</f>
        <v>0</v>
      </c>
      <c r="N61" s="10">
        <f>FC_IND_IS_BF_E!N61+FC_IND_IS_EA_E!N61</f>
        <v>0</v>
      </c>
      <c r="O61" s="10">
        <f>FC_IND_IS_BF_E!O61+FC_IND_IS_EA_E!O61</f>
        <v>0</v>
      </c>
      <c r="P61" s="10">
        <f>FC_IND_IS_BF_E!P61+FC_IND_IS_EA_E!P61</f>
        <v>0</v>
      </c>
      <c r="Q61" s="10">
        <f>FC_IND_IS_BF_E!Q61+FC_IND_IS_EA_E!Q61</f>
        <v>0</v>
      </c>
      <c r="R61" s="10">
        <f>FC_IND_IS_BF_E!R61+FC_IND_IS_EA_E!R61</f>
        <v>0</v>
      </c>
      <c r="S61" s="10">
        <f>FC_IND_IS_BF_E!S61+FC_IND_IS_EA_E!S61</f>
        <v>0</v>
      </c>
      <c r="T61" s="10">
        <f>FC_IND_IS_BF_E!T61+FC_IND_IS_EA_E!T61</f>
        <v>0</v>
      </c>
      <c r="U61" s="10">
        <f>FC_IND_IS_BF_E!U61+FC_IND_IS_EA_E!U61</f>
        <v>0</v>
      </c>
      <c r="V61" s="10">
        <f>FC_IND_IS_BF_E!V61+FC_IND_IS_EA_E!V61</f>
        <v>0</v>
      </c>
      <c r="W61" s="10">
        <f>FC_IND_IS_BF_E!W61+FC_IND_IS_EA_E!W61</f>
        <v>0</v>
      </c>
      <c r="X61" s="10">
        <f>FC_IND_IS_BF_E!X61+FC_IND_IS_EA_E!X61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FC_IND_IS_BF_E!C62+FC_IND_IS_EA_E!C62</f>
        <v>0</v>
      </c>
      <c r="D62" s="10">
        <f>FC_IND_IS_BF_E!D62+FC_IND_IS_EA_E!D62</f>
        <v>0</v>
      </c>
      <c r="E62" s="10">
        <f>FC_IND_IS_BF_E!E62+FC_IND_IS_EA_E!E62</f>
        <v>0</v>
      </c>
      <c r="F62" s="10">
        <f>FC_IND_IS_BF_E!F62+FC_IND_IS_EA_E!F62</f>
        <v>0</v>
      </c>
      <c r="G62" s="10">
        <f>FC_IND_IS_BF_E!G62+FC_IND_IS_EA_E!G62</f>
        <v>0</v>
      </c>
      <c r="H62" s="10">
        <f>FC_IND_IS_BF_E!H62+FC_IND_IS_EA_E!H62</f>
        <v>0</v>
      </c>
      <c r="I62" s="10">
        <f>FC_IND_IS_BF_E!I62+FC_IND_IS_EA_E!I62</f>
        <v>0</v>
      </c>
      <c r="J62" s="10">
        <f>FC_IND_IS_BF_E!J62+FC_IND_IS_EA_E!J62</f>
        <v>0</v>
      </c>
      <c r="K62" s="10">
        <f>FC_IND_IS_BF_E!K62+FC_IND_IS_EA_E!K62</f>
        <v>0</v>
      </c>
      <c r="L62" s="10">
        <f>FC_IND_IS_BF_E!L62+FC_IND_IS_EA_E!L62</f>
        <v>0</v>
      </c>
      <c r="M62" s="10">
        <f>FC_IND_IS_BF_E!M62+FC_IND_IS_EA_E!M62</f>
        <v>0</v>
      </c>
      <c r="N62" s="10">
        <f>FC_IND_IS_BF_E!N62+FC_IND_IS_EA_E!N62</f>
        <v>0</v>
      </c>
      <c r="O62" s="10">
        <f>FC_IND_IS_BF_E!O62+FC_IND_IS_EA_E!O62</f>
        <v>0</v>
      </c>
      <c r="P62" s="10">
        <f>FC_IND_IS_BF_E!P62+FC_IND_IS_EA_E!P62</f>
        <v>0</v>
      </c>
      <c r="Q62" s="10">
        <f>FC_IND_IS_BF_E!Q62+FC_IND_IS_EA_E!Q62</f>
        <v>0</v>
      </c>
      <c r="R62" s="10">
        <f>FC_IND_IS_BF_E!R62+FC_IND_IS_EA_E!R62</f>
        <v>0</v>
      </c>
      <c r="S62" s="10">
        <f>FC_IND_IS_BF_E!S62+FC_IND_IS_EA_E!S62</f>
        <v>0</v>
      </c>
      <c r="T62" s="10">
        <f>FC_IND_IS_BF_E!T62+FC_IND_IS_EA_E!T62</f>
        <v>0</v>
      </c>
      <c r="U62" s="10">
        <f>FC_IND_IS_BF_E!U62+FC_IND_IS_EA_E!U62</f>
        <v>0</v>
      </c>
      <c r="V62" s="10">
        <f>FC_IND_IS_BF_E!V62+FC_IND_IS_EA_E!V62</f>
        <v>0</v>
      </c>
      <c r="W62" s="10">
        <f>FC_IND_IS_BF_E!W62+FC_IND_IS_EA_E!W62</f>
        <v>0</v>
      </c>
      <c r="X62" s="10">
        <f>FC_IND_IS_BF_E!X62+FC_IND_IS_EA_E!X62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FC_IND_IS_BF_E!C63+FC_IND_IS_EA_E!C63</f>
        <v>0</v>
      </c>
      <c r="D63" s="10">
        <f>FC_IND_IS_BF_E!D63+FC_IND_IS_EA_E!D63</f>
        <v>0</v>
      </c>
      <c r="E63" s="10">
        <f>FC_IND_IS_BF_E!E63+FC_IND_IS_EA_E!E63</f>
        <v>0</v>
      </c>
      <c r="F63" s="10">
        <f>FC_IND_IS_BF_E!F63+FC_IND_IS_EA_E!F63</f>
        <v>0</v>
      </c>
      <c r="G63" s="10">
        <f>FC_IND_IS_BF_E!G63+FC_IND_IS_EA_E!G63</f>
        <v>0</v>
      </c>
      <c r="H63" s="10">
        <f>FC_IND_IS_BF_E!H63+FC_IND_IS_EA_E!H63</f>
        <v>0</v>
      </c>
      <c r="I63" s="10">
        <f>FC_IND_IS_BF_E!I63+FC_IND_IS_EA_E!I63</f>
        <v>0</v>
      </c>
      <c r="J63" s="10">
        <f>FC_IND_IS_BF_E!J63+FC_IND_IS_EA_E!J63</f>
        <v>0</v>
      </c>
      <c r="K63" s="10">
        <f>FC_IND_IS_BF_E!K63+FC_IND_IS_EA_E!K63</f>
        <v>0</v>
      </c>
      <c r="L63" s="10">
        <f>FC_IND_IS_BF_E!L63+FC_IND_IS_EA_E!L63</f>
        <v>0</v>
      </c>
      <c r="M63" s="10">
        <f>FC_IND_IS_BF_E!M63+FC_IND_IS_EA_E!M63</f>
        <v>0</v>
      </c>
      <c r="N63" s="10">
        <f>FC_IND_IS_BF_E!N63+FC_IND_IS_EA_E!N63</f>
        <v>0</v>
      </c>
      <c r="O63" s="10">
        <f>FC_IND_IS_BF_E!O63+FC_IND_IS_EA_E!O63</f>
        <v>0</v>
      </c>
      <c r="P63" s="10">
        <f>FC_IND_IS_BF_E!P63+FC_IND_IS_EA_E!P63</f>
        <v>0</v>
      </c>
      <c r="Q63" s="10">
        <f>FC_IND_IS_BF_E!Q63+FC_IND_IS_EA_E!Q63</f>
        <v>0</v>
      </c>
      <c r="R63" s="10">
        <f>FC_IND_IS_BF_E!R63+FC_IND_IS_EA_E!R63</f>
        <v>0</v>
      </c>
      <c r="S63" s="10">
        <f>FC_IND_IS_BF_E!S63+FC_IND_IS_EA_E!S63</f>
        <v>0</v>
      </c>
      <c r="T63" s="10">
        <f>FC_IND_IS_BF_E!T63+FC_IND_IS_EA_E!T63</f>
        <v>0</v>
      </c>
      <c r="U63" s="10">
        <f>FC_IND_IS_BF_E!U63+FC_IND_IS_EA_E!U63</f>
        <v>0</v>
      </c>
      <c r="V63" s="10">
        <f>FC_IND_IS_BF_E!V63+FC_IND_IS_EA_E!V63</f>
        <v>0</v>
      </c>
      <c r="W63" s="10">
        <f>FC_IND_IS_BF_E!W63+FC_IND_IS_EA_E!W63</f>
        <v>0</v>
      </c>
      <c r="X63" s="10">
        <f>FC_IND_IS_BF_E!X63+FC_IND_IS_EA_E!X63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FC_IND_IS_BF_E!C64+FC_IND_IS_EA_E!C64</f>
        <v>0</v>
      </c>
      <c r="D64" s="10">
        <f>FC_IND_IS_BF_E!D64+FC_IND_IS_EA_E!D64</f>
        <v>0</v>
      </c>
      <c r="E64" s="10">
        <f>FC_IND_IS_BF_E!E64+FC_IND_IS_EA_E!E64</f>
        <v>0</v>
      </c>
      <c r="F64" s="10">
        <f>FC_IND_IS_BF_E!F64+FC_IND_IS_EA_E!F64</f>
        <v>0</v>
      </c>
      <c r="G64" s="10">
        <f>FC_IND_IS_BF_E!G64+FC_IND_IS_EA_E!G64</f>
        <v>0</v>
      </c>
      <c r="H64" s="10">
        <f>FC_IND_IS_BF_E!H64+FC_IND_IS_EA_E!H64</f>
        <v>0</v>
      </c>
      <c r="I64" s="10">
        <f>FC_IND_IS_BF_E!I64+FC_IND_IS_EA_E!I64</f>
        <v>0</v>
      </c>
      <c r="J64" s="10">
        <f>FC_IND_IS_BF_E!J64+FC_IND_IS_EA_E!J64</f>
        <v>0</v>
      </c>
      <c r="K64" s="10">
        <f>FC_IND_IS_BF_E!K64+FC_IND_IS_EA_E!K64</f>
        <v>0</v>
      </c>
      <c r="L64" s="10">
        <f>FC_IND_IS_BF_E!L64+FC_IND_IS_EA_E!L64</f>
        <v>0</v>
      </c>
      <c r="M64" s="10">
        <f>FC_IND_IS_BF_E!M64+FC_IND_IS_EA_E!M64</f>
        <v>0</v>
      </c>
      <c r="N64" s="10">
        <f>FC_IND_IS_BF_E!N64+FC_IND_IS_EA_E!N64</f>
        <v>0</v>
      </c>
      <c r="O64" s="10">
        <f>FC_IND_IS_BF_E!O64+FC_IND_IS_EA_E!O64</f>
        <v>0</v>
      </c>
      <c r="P64" s="10">
        <f>FC_IND_IS_BF_E!P64+FC_IND_IS_EA_E!P64</f>
        <v>0</v>
      </c>
      <c r="Q64" s="10">
        <f>FC_IND_IS_BF_E!Q64+FC_IND_IS_EA_E!Q64</f>
        <v>0</v>
      </c>
      <c r="R64" s="10">
        <f>FC_IND_IS_BF_E!R64+FC_IND_IS_EA_E!R64</f>
        <v>0</v>
      </c>
      <c r="S64" s="10">
        <f>FC_IND_IS_BF_E!S64+FC_IND_IS_EA_E!S64</f>
        <v>0</v>
      </c>
      <c r="T64" s="10">
        <f>FC_IND_IS_BF_E!T64+FC_IND_IS_EA_E!T64</f>
        <v>0</v>
      </c>
      <c r="U64" s="10">
        <f>FC_IND_IS_BF_E!U64+FC_IND_IS_EA_E!U64</f>
        <v>0</v>
      </c>
      <c r="V64" s="10">
        <f>FC_IND_IS_BF_E!V64+FC_IND_IS_EA_E!V64</f>
        <v>0</v>
      </c>
      <c r="W64" s="10">
        <f>FC_IND_IS_BF_E!W64+FC_IND_IS_EA_E!W64</f>
        <v>0</v>
      </c>
      <c r="X64" s="10">
        <f>FC_IND_IS_BF_E!X64+FC_IND_IS_EA_E!X64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FC_IND_IS_BF_E!C65+FC_IND_IS_EA_E!C65</f>
        <v>0</v>
      </c>
      <c r="D65" s="10">
        <f>FC_IND_IS_BF_E!D65+FC_IND_IS_EA_E!D65</f>
        <v>0</v>
      </c>
      <c r="E65" s="10">
        <f>FC_IND_IS_BF_E!E65+FC_IND_IS_EA_E!E65</f>
        <v>0</v>
      </c>
      <c r="F65" s="10">
        <f>FC_IND_IS_BF_E!F65+FC_IND_IS_EA_E!F65</f>
        <v>0</v>
      </c>
      <c r="G65" s="10">
        <f>FC_IND_IS_BF_E!G65+FC_IND_IS_EA_E!G65</f>
        <v>0</v>
      </c>
      <c r="H65" s="10">
        <f>FC_IND_IS_BF_E!H65+FC_IND_IS_EA_E!H65</f>
        <v>0</v>
      </c>
      <c r="I65" s="10">
        <f>FC_IND_IS_BF_E!I65+FC_IND_IS_EA_E!I65</f>
        <v>0</v>
      </c>
      <c r="J65" s="10">
        <f>FC_IND_IS_BF_E!J65+FC_IND_IS_EA_E!J65</f>
        <v>0</v>
      </c>
      <c r="K65" s="10">
        <f>FC_IND_IS_BF_E!K65+FC_IND_IS_EA_E!K65</f>
        <v>0</v>
      </c>
      <c r="L65" s="10">
        <f>FC_IND_IS_BF_E!L65+FC_IND_IS_EA_E!L65</f>
        <v>0</v>
      </c>
      <c r="M65" s="10">
        <f>FC_IND_IS_BF_E!M65+FC_IND_IS_EA_E!M65</f>
        <v>0</v>
      </c>
      <c r="N65" s="10">
        <f>FC_IND_IS_BF_E!N65+FC_IND_IS_EA_E!N65</f>
        <v>0</v>
      </c>
      <c r="O65" s="10">
        <f>FC_IND_IS_BF_E!O65+FC_IND_IS_EA_E!O65</f>
        <v>0</v>
      </c>
      <c r="P65" s="10">
        <f>FC_IND_IS_BF_E!P65+FC_IND_IS_EA_E!P65</f>
        <v>0</v>
      </c>
      <c r="Q65" s="10">
        <f>FC_IND_IS_BF_E!Q65+FC_IND_IS_EA_E!Q65</f>
        <v>0</v>
      </c>
      <c r="R65" s="10">
        <f>FC_IND_IS_BF_E!R65+FC_IND_IS_EA_E!R65</f>
        <v>0</v>
      </c>
      <c r="S65" s="10">
        <f>FC_IND_IS_BF_E!S65+FC_IND_IS_EA_E!S65</f>
        <v>0</v>
      </c>
      <c r="T65" s="10">
        <f>FC_IND_IS_BF_E!T65+FC_IND_IS_EA_E!T65</f>
        <v>0</v>
      </c>
      <c r="U65" s="10">
        <f>FC_IND_IS_BF_E!U65+FC_IND_IS_EA_E!U65</f>
        <v>0</v>
      </c>
      <c r="V65" s="10">
        <f>FC_IND_IS_BF_E!V65+FC_IND_IS_EA_E!V65</f>
        <v>0</v>
      </c>
      <c r="W65" s="10">
        <f>FC_IND_IS_BF_E!W65+FC_IND_IS_EA_E!W65</f>
        <v>0</v>
      </c>
      <c r="X65" s="10">
        <f>FC_IND_IS_BF_E!X65+FC_IND_IS_EA_E!X65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FC_IND_IS_BF_E!C66+FC_IND_IS_EA_E!C66</f>
        <v>0</v>
      </c>
      <c r="D66" s="10">
        <f>FC_IND_IS_BF_E!D66+FC_IND_IS_EA_E!D66</f>
        <v>0</v>
      </c>
      <c r="E66" s="10">
        <f>FC_IND_IS_BF_E!E66+FC_IND_IS_EA_E!E66</f>
        <v>0</v>
      </c>
      <c r="F66" s="10">
        <f>FC_IND_IS_BF_E!F66+FC_IND_IS_EA_E!F66</f>
        <v>0</v>
      </c>
      <c r="G66" s="10">
        <f>FC_IND_IS_BF_E!G66+FC_IND_IS_EA_E!G66</f>
        <v>0</v>
      </c>
      <c r="H66" s="10">
        <f>FC_IND_IS_BF_E!H66+FC_IND_IS_EA_E!H66</f>
        <v>0</v>
      </c>
      <c r="I66" s="10">
        <f>FC_IND_IS_BF_E!I66+FC_IND_IS_EA_E!I66</f>
        <v>0</v>
      </c>
      <c r="J66" s="10">
        <f>FC_IND_IS_BF_E!J66+FC_IND_IS_EA_E!J66</f>
        <v>0</v>
      </c>
      <c r="K66" s="10">
        <f>FC_IND_IS_BF_E!K66+FC_IND_IS_EA_E!K66</f>
        <v>0</v>
      </c>
      <c r="L66" s="10">
        <f>FC_IND_IS_BF_E!L66+FC_IND_IS_EA_E!L66</f>
        <v>0</v>
      </c>
      <c r="M66" s="10">
        <f>FC_IND_IS_BF_E!M66+FC_IND_IS_EA_E!M66</f>
        <v>0</v>
      </c>
      <c r="N66" s="10">
        <f>FC_IND_IS_BF_E!N66+FC_IND_IS_EA_E!N66</f>
        <v>0</v>
      </c>
      <c r="O66" s="10">
        <f>FC_IND_IS_BF_E!O66+FC_IND_IS_EA_E!O66</f>
        <v>0</v>
      </c>
      <c r="P66" s="10">
        <f>FC_IND_IS_BF_E!P66+FC_IND_IS_EA_E!P66</f>
        <v>0</v>
      </c>
      <c r="Q66" s="10">
        <f>FC_IND_IS_BF_E!Q66+FC_IND_IS_EA_E!Q66</f>
        <v>0</v>
      </c>
      <c r="R66" s="10">
        <f>FC_IND_IS_BF_E!R66+FC_IND_IS_EA_E!R66</f>
        <v>0</v>
      </c>
      <c r="S66" s="10">
        <f>FC_IND_IS_BF_E!S66+FC_IND_IS_EA_E!S66</f>
        <v>0</v>
      </c>
      <c r="T66" s="10">
        <f>FC_IND_IS_BF_E!T66+FC_IND_IS_EA_E!T66</f>
        <v>9.4582975064488387E-2</v>
      </c>
      <c r="U66" s="10">
        <f>FC_IND_IS_BF_E!U66+FC_IND_IS_EA_E!U66</f>
        <v>0.1007738607050731</v>
      </c>
      <c r="V66" s="10">
        <f>FC_IND_IS_BF_E!V66+FC_IND_IS_EA_E!V66</f>
        <v>9.8108340498710228E-2</v>
      </c>
      <c r="W66" s="10">
        <f>FC_IND_IS_BF_E!W66+FC_IND_IS_EA_E!W66</f>
        <v>0.1095442820292347</v>
      </c>
      <c r="X66" s="10">
        <f>FC_IND_IS_BF_E!X66+FC_IND_IS_EA_E!X66</f>
        <v>0.14436801375752359</v>
      </c>
    </row>
    <row r="67" spans="1:24" ht="11.25" customHeight="1" x14ac:dyDescent="0.2">
      <c r="A67" s="42" t="s">
        <v>121</v>
      </c>
      <c r="B67" s="9" t="s">
        <v>122</v>
      </c>
      <c r="C67" s="10">
        <f>FC_IND_IS_BF_E!C67+FC_IND_IS_EA_E!C67</f>
        <v>0</v>
      </c>
      <c r="D67" s="10">
        <f>FC_IND_IS_BF_E!D67+FC_IND_IS_EA_E!D67</f>
        <v>0</v>
      </c>
      <c r="E67" s="10">
        <f>FC_IND_IS_BF_E!E67+FC_IND_IS_EA_E!E67</f>
        <v>0</v>
      </c>
      <c r="F67" s="10">
        <f>FC_IND_IS_BF_E!F67+FC_IND_IS_EA_E!F67</f>
        <v>0</v>
      </c>
      <c r="G67" s="10">
        <f>FC_IND_IS_BF_E!G67+FC_IND_IS_EA_E!G67</f>
        <v>0</v>
      </c>
      <c r="H67" s="10">
        <f>FC_IND_IS_BF_E!H67+FC_IND_IS_EA_E!H67</f>
        <v>0</v>
      </c>
      <c r="I67" s="10">
        <f>FC_IND_IS_BF_E!I67+FC_IND_IS_EA_E!I67</f>
        <v>0</v>
      </c>
      <c r="J67" s="10">
        <f>FC_IND_IS_BF_E!J67+FC_IND_IS_EA_E!J67</f>
        <v>0</v>
      </c>
      <c r="K67" s="10">
        <f>FC_IND_IS_BF_E!K67+FC_IND_IS_EA_E!K67</f>
        <v>0</v>
      </c>
      <c r="L67" s="10">
        <f>FC_IND_IS_BF_E!L67+FC_IND_IS_EA_E!L67</f>
        <v>0</v>
      </c>
      <c r="M67" s="10">
        <f>FC_IND_IS_BF_E!M67+FC_IND_IS_EA_E!M67</f>
        <v>0</v>
      </c>
      <c r="N67" s="10">
        <f>FC_IND_IS_BF_E!N67+FC_IND_IS_EA_E!N67</f>
        <v>0</v>
      </c>
      <c r="O67" s="10">
        <f>FC_IND_IS_BF_E!O67+FC_IND_IS_EA_E!O67</f>
        <v>0</v>
      </c>
      <c r="P67" s="10">
        <f>FC_IND_IS_BF_E!P67+FC_IND_IS_EA_E!P67</f>
        <v>0</v>
      </c>
      <c r="Q67" s="10">
        <f>FC_IND_IS_BF_E!Q67+FC_IND_IS_EA_E!Q67</f>
        <v>0</v>
      </c>
      <c r="R67" s="10">
        <f>FC_IND_IS_BF_E!R67+FC_IND_IS_EA_E!R67</f>
        <v>0</v>
      </c>
      <c r="S67" s="10">
        <f>FC_IND_IS_BF_E!S67+FC_IND_IS_EA_E!S67</f>
        <v>0</v>
      </c>
      <c r="T67" s="10">
        <f>FC_IND_IS_BF_E!T67+FC_IND_IS_EA_E!T67</f>
        <v>0</v>
      </c>
      <c r="U67" s="10">
        <f>FC_IND_IS_BF_E!U67+FC_IND_IS_EA_E!U67</f>
        <v>0</v>
      </c>
      <c r="V67" s="10">
        <f>FC_IND_IS_BF_E!V67+FC_IND_IS_EA_E!V67</f>
        <v>0</v>
      </c>
      <c r="W67" s="10">
        <f>FC_IND_IS_BF_E!W67+FC_IND_IS_EA_E!W67</f>
        <v>0</v>
      </c>
      <c r="X67" s="10">
        <f>FC_IND_IS_BF_E!X67+FC_IND_IS_EA_E!X67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FC_IND_IS_BF_E!C68+FC_IND_IS_EA_E!C68</f>
        <v>0</v>
      </c>
      <c r="D68" s="10">
        <f>FC_IND_IS_BF_E!D68+FC_IND_IS_EA_E!D68</f>
        <v>0</v>
      </c>
      <c r="E68" s="10">
        <f>FC_IND_IS_BF_E!E68+FC_IND_IS_EA_E!E68</f>
        <v>0</v>
      </c>
      <c r="F68" s="10">
        <f>FC_IND_IS_BF_E!F68+FC_IND_IS_EA_E!F68</f>
        <v>0</v>
      </c>
      <c r="G68" s="10">
        <f>FC_IND_IS_BF_E!G68+FC_IND_IS_EA_E!G68</f>
        <v>0</v>
      </c>
      <c r="H68" s="10">
        <f>FC_IND_IS_BF_E!H68+FC_IND_IS_EA_E!H68</f>
        <v>0</v>
      </c>
      <c r="I68" s="10">
        <f>FC_IND_IS_BF_E!I68+FC_IND_IS_EA_E!I68</f>
        <v>0</v>
      </c>
      <c r="J68" s="10">
        <f>FC_IND_IS_BF_E!J68+FC_IND_IS_EA_E!J68</f>
        <v>0</v>
      </c>
      <c r="K68" s="10">
        <f>FC_IND_IS_BF_E!K68+FC_IND_IS_EA_E!K68</f>
        <v>0</v>
      </c>
      <c r="L68" s="10">
        <f>FC_IND_IS_BF_E!L68+FC_IND_IS_EA_E!L68</f>
        <v>0</v>
      </c>
      <c r="M68" s="10">
        <f>FC_IND_IS_BF_E!M68+FC_IND_IS_EA_E!M68</f>
        <v>0</v>
      </c>
      <c r="N68" s="10">
        <f>FC_IND_IS_BF_E!N68+FC_IND_IS_EA_E!N68</f>
        <v>0</v>
      </c>
      <c r="O68" s="10">
        <f>FC_IND_IS_BF_E!O68+FC_IND_IS_EA_E!O68</f>
        <v>0</v>
      </c>
      <c r="P68" s="10">
        <f>FC_IND_IS_BF_E!P68+FC_IND_IS_EA_E!P68</f>
        <v>0</v>
      </c>
      <c r="Q68" s="10">
        <f>FC_IND_IS_BF_E!Q68+FC_IND_IS_EA_E!Q68</f>
        <v>0</v>
      </c>
      <c r="R68" s="10">
        <f>FC_IND_IS_BF_E!R68+FC_IND_IS_EA_E!R68</f>
        <v>0</v>
      </c>
      <c r="S68" s="10">
        <f>FC_IND_IS_BF_E!S68+FC_IND_IS_EA_E!S68</f>
        <v>0</v>
      </c>
      <c r="T68" s="10">
        <f>FC_IND_IS_BF_E!T68+FC_IND_IS_EA_E!T68</f>
        <v>0</v>
      </c>
      <c r="U68" s="10">
        <f>FC_IND_IS_BF_E!U68+FC_IND_IS_EA_E!U68</f>
        <v>0</v>
      </c>
      <c r="V68" s="10">
        <f>FC_IND_IS_BF_E!V68+FC_IND_IS_EA_E!V68</f>
        <v>0</v>
      </c>
      <c r="W68" s="10">
        <f>FC_IND_IS_BF_E!W68+FC_IND_IS_EA_E!W68</f>
        <v>0</v>
      </c>
      <c r="X68" s="10">
        <f>FC_IND_IS_BF_E!X68+FC_IND_IS_EA_E!X68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FC_IND_IS_BF_E!C69+FC_IND_IS_EA_E!C69</f>
        <v>0</v>
      </c>
      <c r="D69" s="10">
        <f>FC_IND_IS_BF_E!D69+FC_IND_IS_EA_E!D69</f>
        <v>0</v>
      </c>
      <c r="E69" s="10">
        <f>FC_IND_IS_BF_E!E69+FC_IND_IS_EA_E!E69</f>
        <v>0</v>
      </c>
      <c r="F69" s="10">
        <f>FC_IND_IS_BF_E!F69+FC_IND_IS_EA_E!F69</f>
        <v>0</v>
      </c>
      <c r="G69" s="10">
        <f>FC_IND_IS_BF_E!G69+FC_IND_IS_EA_E!G69</f>
        <v>0</v>
      </c>
      <c r="H69" s="10">
        <f>FC_IND_IS_BF_E!H69+FC_IND_IS_EA_E!H69</f>
        <v>0</v>
      </c>
      <c r="I69" s="10">
        <f>FC_IND_IS_BF_E!I69+FC_IND_IS_EA_E!I69</f>
        <v>0</v>
      </c>
      <c r="J69" s="10">
        <f>FC_IND_IS_BF_E!J69+FC_IND_IS_EA_E!J69</f>
        <v>0</v>
      </c>
      <c r="K69" s="10">
        <f>FC_IND_IS_BF_E!K69+FC_IND_IS_EA_E!K69</f>
        <v>0</v>
      </c>
      <c r="L69" s="10">
        <f>FC_IND_IS_BF_E!L69+FC_IND_IS_EA_E!L69</f>
        <v>0</v>
      </c>
      <c r="M69" s="10">
        <f>FC_IND_IS_BF_E!M69+FC_IND_IS_EA_E!M69</f>
        <v>0</v>
      </c>
      <c r="N69" s="10">
        <f>FC_IND_IS_BF_E!N69+FC_IND_IS_EA_E!N69</f>
        <v>0</v>
      </c>
      <c r="O69" s="10">
        <f>FC_IND_IS_BF_E!O69+FC_IND_IS_EA_E!O69</f>
        <v>0</v>
      </c>
      <c r="P69" s="10">
        <f>FC_IND_IS_BF_E!P69+FC_IND_IS_EA_E!P69</f>
        <v>0</v>
      </c>
      <c r="Q69" s="10">
        <f>FC_IND_IS_BF_E!Q69+FC_IND_IS_EA_E!Q69</f>
        <v>0</v>
      </c>
      <c r="R69" s="10">
        <f>FC_IND_IS_BF_E!R69+FC_IND_IS_EA_E!R69</f>
        <v>0</v>
      </c>
      <c r="S69" s="10">
        <f>FC_IND_IS_BF_E!S69+FC_IND_IS_EA_E!S69</f>
        <v>0</v>
      </c>
      <c r="T69" s="10">
        <f>FC_IND_IS_BF_E!T69+FC_IND_IS_EA_E!T69</f>
        <v>0</v>
      </c>
      <c r="U69" s="10">
        <f>FC_IND_IS_BF_E!U69+FC_IND_IS_EA_E!U69</f>
        <v>0</v>
      </c>
      <c r="V69" s="10">
        <f>FC_IND_IS_BF_E!V69+FC_IND_IS_EA_E!V69</f>
        <v>0</v>
      </c>
      <c r="W69" s="10">
        <f>FC_IND_IS_BF_E!W69+FC_IND_IS_EA_E!W69</f>
        <v>0</v>
      </c>
      <c r="X69" s="10">
        <f>FC_IND_IS_BF_E!X69+FC_IND_IS_EA_E!X69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FC_IND_IS_BF_E!C70+FC_IND_IS_EA_E!C70</f>
        <v>0</v>
      </c>
      <c r="D70" s="10">
        <f>FC_IND_IS_BF_E!D70+FC_IND_IS_EA_E!D70</f>
        <v>0</v>
      </c>
      <c r="E70" s="10">
        <f>FC_IND_IS_BF_E!E70+FC_IND_IS_EA_E!E70</f>
        <v>0</v>
      </c>
      <c r="F70" s="10">
        <f>FC_IND_IS_BF_E!F70+FC_IND_IS_EA_E!F70</f>
        <v>0</v>
      </c>
      <c r="G70" s="10">
        <f>FC_IND_IS_BF_E!G70+FC_IND_IS_EA_E!G70</f>
        <v>0</v>
      </c>
      <c r="H70" s="10">
        <f>FC_IND_IS_BF_E!H70+FC_IND_IS_EA_E!H70</f>
        <v>0</v>
      </c>
      <c r="I70" s="10">
        <f>FC_IND_IS_BF_E!I70+FC_IND_IS_EA_E!I70</f>
        <v>0</v>
      </c>
      <c r="J70" s="10">
        <f>FC_IND_IS_BF_E!J70+FC_IND_IS_EA_E!J70</f>
        <v>0</v>
      </c>
      <c r="K70" s="10">
        <f>FC_IND_IS_BF_E!K70+FC_IND_IS_EA_E!K70</f>
        <v>0</v>
      </c>
      <c r="L70" s="10">
        <f>FC_IND_IS_BF_E!L70+FC_IND_IS_EA_E!L70</f>
        <v>0</v>
      </c>
      <c r="M70" s="10">
        <f>FC_IND_IS_BF_E!M70+FC_IND_IS_EA_E!M70</f>
        <v>0</v>
      </c>
      <c r="N70" s="10">
        <f>FC_IND_IS_BF_E!N70+FC_IND_IS_EA_E!N70</f>
        <v>0</v>
      </c>
      <c r="O70" s="10">
        <f>FC_IND_IS_BF_E!O70+FC_IND_IS_EA_E!O70</f>
        <v>0</v>
      </c>
      <c r="P70" s="10">
        <f>FC_IND_IS_BF_E!P70+FC_IND_IS_EA_E!P70</f>
        <v>0</v>
      </c>
      <c r="Q70" s="10">
        <f>FC_IND_IS_BF_E!Q70+FC_IND_IS_EA_E!Q70</f>
        <v>0</v>
      </c>
      <c r="R70" s="10">
        <f>FC_IND_IS_BF_E!R70+FC_IND_IS_EA_E!R70</f>
        <v>0</v>
      </c>
      <c r="S70" s="10">
        <f>FC_IND_IS_BF_E!S70+FC_IND_IS_EA_E!S70</f>
        <v>0</v>
      </c>
      <c r="T70" s="10">
        <f>FC_IND_IS_BF_E!T70+FC_IND_IS_EA_E!T70</f>
        <v>0</v>
      </c>
      <c r="U70" s="10">
        <f>FC_IND_IS_BF_E!U70+FC_IND_IS_EA_E!U70</f>
        <v>0</v>
      </c>
      <c r="V70" s="10">
        <f>FC_IND_IS_BF_E!V70+FC_IND_IS_EA_E!V70</f>
        <v>0</v>
      </c>
      <c r="W70" s="10">
        <f>FC_IND_IS_BF_E!W70+FC_IND_IS_EA_E!W70</f>
        <v>0</v>
      </c>
      <c r="X70" s="10">
        <f>FC_IND_IS_BF_E!X70+FC_IND_IS_EA_E!X70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FC_IND_IS_BF_E!C72+FC_IND_IS_EA_E!C72</f>
        <v>0</v>
      </c>
      <c r="D72" s="10">
        <f>FC_IND_IS_BF_E!D72+FC_IND_IS_EA_E!D72</f>
        <v>0</v>
      </c>
      <c r="E72" s="10">
        <f>FC_IND_IS_BF_E!E72+FC_IND_IS_EA_E!E72</f>
        <v>0</v>
      </c>
      <c r="F72" s="10">
        <f>FC_IND_IS_BF_E!F72+FC_IND_IS_EA_E!F72</f>
        <v>0</v>
      </c>
      <c r="G72" s="10">
        <f>FC_IND_IS_BF_E!G72+FC_IND_IS_EA_E!G72</f>
        <v>0</v>
      </c>
      <c r="H72" s="10">
        <f>FC_IND_IS_BF_E!H72+FC_IND_IS_EA_E!H72</f>
        <v>0</v>
      </c>
      <c r="I72" s="10">
        <f>FC_IND_IS_BF_E!I72+FC_IND_IS_EA_E!I72</f>
        <v>0</v>
      </c>
      <c r="J72" s="10">
        <f>FC_IND_IS_BF_E!J72+FC_IND_IS_EA_E!J72</f>
        <v>0</v>
      </c>
      <c r="K72" s="10">
        <f>FC_IND_IS_BF_E!K72+FC_IND_IS_EA_E!K72</f>
        <v>0</v>
      </c>
      <c r="L72" s="10">
        <f>FC_IND_IS_BF_E!L72+FC_IND_IS_EA_E!L72</f>
        <v>0</v>
      </c>
      <c r="M72" s="10">
        <f>FC_IND_IS_BF_E!M72+FC_IND_IS_EA_E!M72</f>
        <v>0</v>
      </c>
      <c r="N72" s="10">
        <f>FC_IND_IS_BF_E!N72+FC_IND_IS_EA_E!N72</f>
        <v>0</v>
      </c>
      <c r="O72" s="10">
        <f>FC_IND_IS_BF_E!O72+FC_IND_IS_EA_E!O72</f>
        <v>0</v>
      </c>
      <c r="P72" s="10">
        <f>FC_IND_IS_BF_E!P72+FC_IND_IS_EA_E!P72</f>
        <v>0</v>
      </c>
      <c r="Q72" s="10">
        <f>FC_IND_IS_BF_E!Q72+FC_IND_IS_EA_E!Q72</f>
        <v>0</v>
      </c>
      <c r="R72" s="10">
        <f>FC_IND_IS_BF_E!R72+FC_IND_IS_EA_E!R72</f>
        <v>0</v>
      </c>
      <c r="S72" s="10">
        <f>FC_IND_IS_BF_E!S72+FC_IND_IS_EA_E!S72</f>
        <v>0</v>
      </c>
      <c r="T72" s="10">
        <f>FC_IND_IS_BF_E!T72+FC_IND_IS_EA_E!T72</f>
        <v>0</v>
      </c>
      <c r="U72" s="10">
        <f>FC_IND_IS_BF_E!U72+FC_IND_IS_EA_E!U72</f>
        <v>0</v>
      </c>
      <c r="V72" s="10">
        <f>FC_IND_IS_BF_E!V72+FC_IND_IS_EA_E!V72</f>
        <v>0</v>
      </c>
      <c r="W72" s="10">
        <f>FC_IND_IS_BF_E!W72+FC_IND_IS_EA_E!W72</f>
        <v>0</v>
      </c>
      <c r="X72" s="10">
        <f>FC_IND_IS_BF_E!X72+FC_IND_IS_EA_E!X72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FC_IND_IS_BF_E!C73+FC_IND_IS_EA_E!C73</f>
        <v>0</v>
      </c>
      <c r="D73" s="10">
        <f>FC_IND_IS_BF_E!D73+FC_IND_IS_EA_E!D73</f>
        <v>0</v>
      </c>
      <c r="E73" s="10">
        <f>FC_IND_IS_BF_E!E73+FC_IND_IS_EA_E!E73</f>
        <v>0</v>
      </c>
      <c r="F73" s="10">
        <f>FC_IND_IS_BF_E!F73+FC_IND_IS_EA_E!F73</f>
        <v>0</v>
      </c>
      <c r="G73" s="10">
        <f>FC_IND_IS_BF_E!G73+FC_IND_IS_EA_E!G73</f>
        <v>0</v>
      </c>
      <c r="H73" s="10">
        <f>FC_IND_IS_BF_E!H73+FC_IND_IS_EA_E!H73</f>
        <v>0</v>
      </c>
      <c r="I73" s="10">
        <f>FC_IND_IS_BF_E!I73+FC_IND_IS_EA_E!I73</f>
        <v>0</v>
      </c>
      <c r="J73" s="10">
        <f>FC_IND_IS_BF_E!J73+FC_IND_IS_EA_E!J73</f>
        <v>0</v>
      </c>
      <c r="K73" s="10">
        <f>FC_IND_IS_BF_E!K73+FC_IND_IS_EA_E!K73</f>
        <v>0</v>
      </c>
      <c r="L73" s="10">
        <f>FC_IND_IS_BF_E!L73+FC_IND_IS_EA_E!L73</f>
        <v>0</v>
      </c>
      <c r="M73" s="10">
        <f>FC_IND_IS_BF_E!M73+FC_IND_IS_EA_E!M73</f>
        <v>0</v>
      </c>
      <c r="N73" s="10">
        <f>FC_IND_IS_BF_E!N73+FC_IND_IS_EA_E!N73</f>
        <v>0</v>
      </c>
      <c r="O73" s="10">
        <f>FC_IND_IS_BF_E!O73+FC_IND_IS_EA_E!O73</f>
        <v>0</v>
      </c>
      <c r="P73" s="10">
        <f>FC_IND_IS_BF_E!P73+FC_IND_IS_EA_E!P73</f>
        <v>0</v>
      </c>
      <c r="Q73" s="10">
        <f>FC_IND_IS_BF_E!Q73+FC_IND_IS_EA_E!Q73</f>
        <v>0</v>
      </c>
      <c r="R73" s="10">
        <f>FC_IND_IS_BF_E!R73+FC_IND_IS_EA_E!R73</f>
        <v>0</v>
      </c>
      <c r="S73" s="10">
        <f>FC_IND_IS_BF_E!S73+FC_IND_IS_EA_E!S73</f>
        <v>0</v>
      </c>
      <c r="T73" s="10">
        <f>FC_IND_IS_BF_E!T73+FC_IND_IS_EA_E!T73</f>
        <v>0</v>
      </c>
      <c r="U73" s="10">
        <f>FC_IND_IS_BF_E!U73+FC_IND_IS_EA_E!U73</f>
        <v>0</v>
      </c>
      <c r="V73" s="10">
        <f>FC_IND_IS_BF_E!V73+FC_IND_IS_EA_E!V73</f>
        <v>0</v>
      </c>
      <c r="W73" s="10">
        <f>FC_IND_IS_BF_E!W73+FC_IND_IS_EA_E!W73</f>
        <v>0</v>
      </c>
      <c r="X73" s="10">
        <f>FC_IND_IS_BF_E!X73+FC_IND_IS_EA_E!X73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FC_IND_IS_BF_E!C74+FC_IND_IS_EA_E!C74</f>
        <v>0</v>
      </c>
      <c r="D74" s="37">
        <f>FC_IND_IS_BF_E!D74+FC_IND_IS_EA_E!D74</f>
        <v>0</v>
      </c>
      <c r="E74" s="37">
        <f>FC_IND_IS_BF_E!E74+FC_IND_IS_EA_E!E74</f>
        <v>0</v>
      </c>
      <c r="F74" s="37">
        <f>FC_IND_IS_BF_E!F74+FC_IND_IS_EA_E!F74</f>
        <v>0</v>
      </c>
      <c r="G74" s="37">
        <f>FC_IND_IS_BF_E!G74+FC_IND_IS_EA_E!G74</f>
        <v>0</v>
      </c>
      <c r="H74" s="37">
        <f>FC_IND_IS_BF_E!H74+FC_IND_IS_EA_E!H74</f>
        <v>0</v>
      </c>
      <c r="I74" s="37">
        <f>FC_IND_IS_BF_E!I74+FC_IND_IS_EA_E!I74</f>
        <v>0</v>
      </c>
      <c r="J74" s="37">
        <f>FC_IND_IS_BF_E!J74+FC_IND_IS_EA_E!J74</f>
        <v>0</v>
      </c>
      <c r="K74" s="37">
        <f>FC_IND_IS_BF_E!K74+FC_IND_IS_EA_E!K74</f>
        <v>0</v>
      </c>
      <c r="L74" s="37">
        <f>FC_IND_IS_BF_E!L74+FC_IND_IS_EA_E!L74</f>
        <v>0</v>
      </c>
      <c r="M74" s="37">
        <f>FC_IND_IS_BF_E!M74+FC_IND_IS_EA_E!M74</f>
        <v>0</v>
      </c>
      <c r="N74" s="37">
        <f>FC_IND_IS_BF_E!N74+FC_IND_IS_EA_E!N74</f>
        <v>0</v>
      </c>
      <c r="O74" s="37">
        <f>FC_IND_IS_BF_E!O74+FC_IND_IS_EA_E!O74</f>
        <v>0</v>
      </c>
      <c r="P74" s="37">
        <f>FC_IND_IS_BF_E!P74+FC_IND_IS_EA_E!P74</f>
        <v>0</v>
      </c>
      <c r="Q74" s="37">
        <f>FC_IND_IS_BF_E!Q74+FC_IND_IS_EA_E!Q74</f>
        <v>0</v>
      </c>
      <c r="R74" s="37">
        <f>FC_IND_IS_BF_E!R74+FC_IND_IS_EA_E!R74</f>
        <v>0</v>
      </c>
      <c r="S74" s="37">
        <f>FC_IND_IS_BF_E!S74+FC_IND_IS_EA_E!S74</f>
        <v>0</v>
      </c>
      <c r="T74" s="37">
        <f>FC_IND_IS_BF_E!T74+FC_IND_IS_EA_E!T74</f>
        <v>0</v>
      </c>
      <c r="U74" s="37">
        <f>FC_IND_IS_BF_E!U74+FC_IND_IS_EA_E!U74</f>
        <v>0</v>
      </c>
      <c r="V74" s="37">
        <f>FC_IND_IS_BF_E!V74+FC_IND_IS_EA_E!V74</f>
        <v>0</v>
      </c>
      <c r="W74" s="37">
        <f>FC_IND_IS_BF_E!W74+FC_IND_IS_EA_E!W74</f>
        <v>0</v>
      </c>
      <c r="X74" s="37">
        <f>FC_IND_IS_BF_E!X74+FC_IND_IS_EA_E!X74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FC_IND_IS_BF_E!C75+FC_IND_IS_EA_E!C75</f>
        <v>0</v>
      </c>
      <c r="D75" s="37">
        <f>FC_IND_IS_BF_E!D75+FC_IND_IS_EA_E!D75</f>
        <v>0</v>
      </c>
      <c r="E75" s="37">
        <f>FC_IND_IS_BF_E!E75+FC_IND_IS_EA_E!E75</f>
        <v>0</v>
      </c>
      <c r="F75" s="37">
        <f>FC_IND_IS_BF_E!F75+FC_IND_IS_EA_E!F75</f>
        <v>0</v>
      </c>
      <c r="G75" s="37">
        <f>FC_IND_IS_BF_E!G75+FC_IND_IS_EA_E!G75</f>
        <v>0</v>
      </c>
      <c r="H75" s="37">
        <f>FC_IND_IS_BF_E!H75+FC_IND_IS_EA_E!H75</f>
        <v>0</v>
      </c>
      <c r="I75" s="37">
        <f>FC_IND_IS_BF_E!I75+FC_IND_IS_EA_E!I75</f>
        <v>0</v>
      </c>
      <c r="J75" s="37">
        <f>FC_IND_IS_BF_E!J75+FC_IND_IS_EA_E!J75</f>
        <v>0</v>
      </c>
      <c r="K75" s="37">
        <f>FC_IND_IS_BF_E!K75+FC_IND_IS_EA_E!K75</f>
        <v>0</v>
      </c>
      <c r="L75" s="37">
        <f>FC_IND_IS_BF_E!L75+FC_IND_IS_EA_E!L75</f>
        <v>0</v>
      </c>
      <c r="M75" s="37">
        <f>FC_IND_IS_BF_E!M75+FC_IND_IS_EA_E!M75</f>
        <v>0</v>
      </c>
      <c r="N75" s="37">
        <f>FC_IND_IS_BF_E!N75+FC_IND_IS_EA_E!N75</f>
        <v>0</v>
      </c>
      <c r="O75" s="37">
        <f>FC_IND_IS_BF_E!O75+FC_IND_IS_EA_E!O75</f>
        <v>0</v>
      </c>
      <c r="P75" s="37">
        <f>FC_IND_IS_BF_E!P75+FC_IND_IS_EA_E!P75</f>
        <v>0</v>
      </c>
      <c r="Q75" s="37">
        <f>FC_IND_IS_BF_E!Q75+FC_IND_IS_EA_E!Q75</f>
        <v>0</v>
      </c>
      <c r="R75" s="37">
        <f>FC_IND_IS_BF_E!R75+FC_IND_IS_EA_E!R75</f>
        <v>0</v>
      </c>
      <c r="S75" s="37">
        <f>FC_IND_IS_BF_E!S75+FC_IND_IS_EA_E!S75</f>
        <v>0</v>
      </c>
      <c r="T75" s="37">
        <f>FC_IND_IS_BF_E!T75+FC_IND_IS_EA_E!T75</f>
        <v>0</v>
      </c>
      <c r="U75" s="37">
        <f>FC_IND_IS_BF_E!U75+FC_IND_IS_EA_E!U75</f>
        <v>0</v>
      </c>
      <c r="V75" s="37">
        <f>FC_IND_IS_BF_E!V75+FC_IND_IS_EA_E!V75</f>
        <v>0</v>
      </c>
      <c r="W75" s="37">
        <f>FC_IND_IS_BF_E!W75+FC_IND_IS_EA_E!W75</f>
        <v>0</v>
      </c>
      <c r="X75" s="37">
        <f>FC_IND_IS_BF_E!X75+FC_IND_IS_EA_E!X75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FC_IND_IS_BF_E!C76+FC_IND_IS_EA_E!C76</f>
        <v>70.335339638864994</v>
      </c>
      <c r="D76" s="40">
        <f>FC_IND_IS_BF_E!D76+FC_IND_IS_EA_E!D76</f>
        <v>64.402407566638004</v>
      </c>
      <c r="E76" s="40">
        <f>FC_IND_IS_BF_E!E76+FC_IND_IS_EA_E!E76</f>
        <v>74.204643164230433</v>
      </c>
      <c r="F76" s="40">
        <f>FC_IND_IS_BF_E!F76+FC_IND_IS_EA_E!F76</f>
        <v>93.551160791057598</v>
      </c>
      <c r="G76" s="40">
        <f>FC_IND_IS_BF_E!G76+FC_IND_IS_EA_E!G76</f>
        <v>101.9776440240757</v>
      </c>
      <c r="H76" s="40">
        <f>FC_IND_IS_BF_E!H76+FC_IND_IS_EA_E!H76</f>
        <v>109.9742046431642</v>
      </c>
      <c r="I76" s="40">
        <f>FC_IND_IS_BF_E!I76+FC_IND_IS_EA_E!I76</f>
        <v>119.17454858125539</v>
      </c>
      <c r="J76" s="40">
        <f>FC_IND_IS_BF_E!J76+FC_IND_IS_EA_E!J76</f>
        <v>126.48323301805669</v>
      </c>
      <c r="K76" s="40">
        <f>FC_IND_IS_BF_E!K76+FC_IND_IS_EA_E!K76</f>
        <v>128.2889079965606</v>
      </c>
      <c r="L76" s="40">
        <f>FC_IND_IS_BF_E!L76+FC_IND_IS_EA_E!L76</f>
        <v>93.379191745485812</v>
      </c>
      <c r="M76" s="40">
        <f>FC_IND_IS_BF_E!M76+FC_IND_IS_EA_E!M76</f>
        <v>94.840928632846087</v>
      </c>
      <c r="N76" s="40">
        <f>FC_IND_IS_BF_E!N76+FC_IND_IS_EA_E!N76</f>
        <v>110.5760963026655</v>
      </c>
      <c r="O76" s="40">
        <f>FC_IND_IS_BF_E!O76+FC_IND_IS_EA_E!O76</f>
        <v>116.3370593293207</v>
      </c>
      <c r="P76" s="40">
        <f>FC_IND_IS_BF_E!P76+FC_IND_IS_EA_E!P76</f>
        <v>118.4006878761823</v>
      </c>
      <c r="Q76" s="40">
        <f>FC_IND_IS_BF_E!Q76+FC_IND_IS_EA_E!Q76</f>
        <v>120.4643164230438</v>
      </c>
      <c r="R76" s="40">
        <f>FC_IND_IS_BF_E!R76+FC_IND_IS_EA_E!R76</f>
        <v>119.6044711951849</v>
      </c>
      <c r="S76" s="40">
        <f>FC_IND_IS_BF_E!S76+FC_IND_IS_EA_E!S76</f>
        <v>128.59948409286329</v>
      </c>
      <c r="T76" s="40">
        <f>FC_IND_IS_BF_E!T76+FC_IND_IS_EA_E!T76</f>
        <v>133.6674118658641</v>
      </c>
      <c r="U76" s="40">
        <f>FC_IND_IS_BF_E!U76+FC_IND_IS_EA_E!U76</f>
        <v>144.58177128116941</v>
      </c>
      <c r="V76" s="40">
        <f>FC_IND_IS_BF_E!V76+FC_IND_IS_EA_E!V76</f>
        <v>137.1345657781599</v>
      </c>
      <c r="W76" s="40">
        <f>FC_IND_IS_BF_E!W76+FC_IND_IS_EA_E!W76</f>
        <v>142.10412725709369</v>
      </c>
      <c r="X76" s="40">
        <f>FC_IND_IS_BF_E!X76+FC_IND_IS_EA_E!X76</f>
        <v>139.6601891659501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416</v>
      </c>
      <c r="B1" s="4" t="s">
        <v>415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122.44988536576493</v>
      </c>
      <c r="D2" s="31">
        <f t="shared" ref="D2:X2" si="1">SUM(D3,D17,D22,D25,D26,D51,D52,D71,D74,D75,D76)</f>
        <v>24.440487572721096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si="1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46.215907136082009</v>
      </c>
      <c r="D3" s="34">
        <f t="shared" ref="D3:X3" si="3">SUM(D4,D8,D11)</f>
        <v>10.716766980979051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4">SUM(C5:C7)</f>
        <v>0</v>
      </c>
      <c r="D4" s="29">
        <f t="shared" ref="D4:X4" si="5">SUM(D5:D7)</f>
        <v>0</v>
      </c>
      <c r="E4" s="29">
        <f t="shared" si="5"/>
        <v>0</v>
      </c>
      <c r="F4" s="29">
        <f t="shared" si="5"/>
        <v>0</v>
      </c>
      <c r="G4" s="29">
        <f t="shared" si="5"/>
        <v>0</v>
      </c>
      <c r="H4" s="29">
        <f t="shared" si="5"/>
        <v>0</v>
      </c>
      <c r="I4" s="29">
        <f t="shared" si="5"/>
        <v>0</v>
      </c>
      <c r="J4" s="29">
        <f t="shared" si="5"/>
        <v>0</v>
      </c>
      <c r="K4" s="29">
        <f t="shared" si="5"/>
        <v>0</v>
      </c>
      <c r="L4" s="29">
        <f t="shared" si="5"/>
        <v>0</v>
      </c>
      <c r="M4" s="29">
        <f t="shared" si="5"/>
        <v>0</v>
      </c>
      <c r="N4" s="29">
        <f t="shared" si="5"/>
        <v>0</v>
      </c>
      <c r="O4" s="29">
        <f t="shared" si="5"/>
        <v>0</v>
      </c>
      <c r="P4" s="29">
        <f t="shared" si="5"/>
        <v>0</v>
      </c>
      <c r="Q4" s="29">
        <f t="shared" si="5"/>
        <v>0</v>
      </c>
      <c r="R4" s="29">
        <f t="shared" si="5"/>
        <v>0</v>
      </c>
      <c r="S4" s="29">
        <f t="shared" si="5"/>
        <v>0</v>
      </c>
      <c r="T4" s="29">
        <f t="shared" si="5"/>
        <v>0</v>
      </c>
      <c r="U4" s="29">
        <f t="shared" si="5"/>
        <v>0</v>
      </c>
      <c r="V4" s="29">
        <f t="shared" si="5"/>
        <v>0</v>
      </c>
      <c r="W4" s="29">
        <f t="shared" si="5"/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6">SUM(C9:C10)</f>
        <v>0</v>
      </c>
      <c r="D8" s="29">
        <f t="shared" ref="D8:X8" si="7">SUM(D9:D10)</f>
        <v>0</v>
      </c>
      <c r="E8" s="29">
        <f t="shared" si="7"/>
        <v>0</v>
      </c>
      <c r="F8" s="29">
        <f t="shared" si="7"/>
        <v>0</v>
      </c>
      <c r="G8" s="29">
        <f t="shared" si="7"/>
        <v>0</v>
      </c>
      <c r="H8" s="29">
        <f t="shared" si="7"/>
        <v>0</v>
      </c>
      <c r="I8" s="29">
        <f t="shared" si="7"/>
        <v>0</v>
      </c>
      <c r="J8" s="29">
        <f t="shared" si="7"/>
        <v>0</v>
      </c>
      <c r="K8" s="29">
        <f t="shared" si="7"/>
        <v>0</v>
      </c>
      <c r="L8" s="29">
        <f t="shared" si="7"/>
        <v>0</v>
      </c>
      <c r="M8" s="29">
        <f t="shared" si="7"/>
        <v>0</v>
      </c>
      <c r="N8" s="29">
        <f t="shared" si="7"/>
        <v>0</v>
      </c>
      <c r="O8" s="29">
        <f t="shared" si="7"/>
        <v>0</v>
      </c>
      <c r="P8" s="29">
        <f t="shared" si="7"/>
        <v>0</v>
      </c>
      <c r="Q8" s="29">
        <f t="shared" si="7"/>
        <v>0</v>
      </c>
      <c r="R8" s="29">
        <f t="shared" si="7"/>
        <v>0</v>
      </c>
      <c r="S8" s="29">
        <f t="shared" si="7"/>
        <v>0</v>
      </c>
      <c r="T8" s="29">
        <f t="shared" si="7"/>
        <v>0</v>
      </c>
      <c r="U8" s="29">
        <f t="shared" si="7"/>
        <v>0</v>
      </c>
      <c r="V8" s="29">
        <f t="shared" si="7"/>
        <v>0</v>
      </c>
      <c r="W8" s="29">
        <f t="shared" si="7"/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8">SUM(C12:C16)</f>
        <v>46.215907136082009</v>
      </c>
      <c r="D11" s="29">
        <f t="shared" ref="D11:X11" si="9">SUM(D12:D16)</f>
        <v>10.716766980979051</v>
      </c>
      <c r="E11" s="29">
        <f t="shared" si="9"/>
        <v>0</v>
      </c>
      <c r="F11" s="29">
        <f t="shared" si="9"/>
        <v>0</v>
      </c>
      <c r="G11" s="29">
        <f t="shared" si="9"/>
        <v>0</v>
      </c>
      <c r="H11" s="29">
        <f t="shared" si="9"/>
        <v>0</v>
      </c>
      <c r="I11" s="29">
        <f t="shared" si="9"/>
        <v>0</v>
      </c>
      <c r="J11" s="29">
        <f t="shared" si="9"/>
        <v>0</v>
      </c>
      <c r="K11" s="29">
        <f t="shared" si="9"/>
        <v>0</v>
      </c>
      <c r="L11" s="29">
        <f t="shared" si="9"/>
        <v>0</v>
      </c>
      <c r="M11" s="29">
        <f t="shared" si="9"/>
        <v>0</v>
      </c>
      <c r="N11" s="29">
        <f t="shared" si="9"/>
        <v>0</v>
      </c>
      <c r="O11" s="29">
        <f t="shared" si="9"/>
        <v>0</v>
      </c>
      <c r="P11" s="29">
        <f t="shared" si="9"/>
        <v>0</v>
      </c>
      <c r="Q11" s="29">
        <f t="shared" si="9"/>
        <v>0</v>
      </c>
      <c r="R11" s="29">
        <f t="shared" si="9"/>
        <v>0</v>
      </c>
      <c r="S11" s="29">
        <f t="shared" si="9"/>
        <v>0</v>
      </c>
      <c r="T11" s="29">
        <f t="shared" si="9"/>
        <v>0</v>
      </c>
      <c r="U11" s="29">
        <f t="shared" si="9"/>
        <v>0</v>
      </c>
      <c r="V11" s="29">
        <f t="shared" si="9"/>
        <v>0</v>
      </c>
      <c r="W11" s="29">
        <f t="shared" si="9"/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46.215907136082009</v>
      </c>
      <c r="D13" s="10">
        <v>10.716766980979051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0">SUM(C18:C21)</f>
        <v>26.870880984717616</v>
      </c>
      <c r="D17" s="37">
        <f t="shared" ref="D17:X17" si="11">SUM(D18:D21)</f>
        <v>1.1103477018053138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14.222321136471093</v>
      </c>
      <c r="D19" s="10">
        <v>0.37195418081986781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12.648559848246524</v>
      </c>
      <c r="D20" s="10">
        <v>0.73839352098544608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2">SUM(C23:C24)</f>
        <v>0</v>
      </c>
      <c r="D22" s="37">
        <f t="shared" ref="D22:X22" si="13">SUM(D23:D24)</f>
        <v>0</v>
      </c>
      <c r="E22" s="37">
        <f t="shared" si="13"/>
        <v>0</v>
      </c>
      <c r="F22" s="37">
        <f t="shared" si="13"/>
        <v>0</v>
      </c>
      <c r="G22" s="37">
        <f t="shared" si="13"/>
        <v>0</v>
      </c>
      <c r="H22" s="37">
        <f t="shared" si="13"/>
        <v>0</v>
      </c>
      <c r="I22" s="37">
        <f t="shared" si="13"/>
        <v>0</v>
      </c>
      <c r="J22" s="37">
        <f t="shared" si="13"/>
        <v>0</v>
      </c>
      <c r="K22" s="37">
        <f t="shared" si="13"/>
        <v>0</v>
      </c>
      <c r="L22" s="37">
        <f t="shared" si="13"/>
        <v>0</v>
      </c>
      <c r="M22" s="37">
        <f t="shared" si="13"/>
        <v>0</v>
      </c>
      <c r="N22" s="37">
        <f t="shared" si="13"/>
        <v>0</v>
      </c>
      <c r="O22" s="37">
        <f t="shared" si="13"/>
        <v>0</v>
      </c>
      <c r="P22" s="37">
        <f t="shared" si="13"/>
        <v>0</v>
      </c>
      <c r="Q22" s="37">
        <f t="shared" si="13"/>
        <v>0</v>
      </c>
      <c r="R22" s="37">
        <f t="shared" si="13"/>
        <v>0</v>
      </c>
      <c r="S22" s="37">
        <f t="shared" si="13"/>
        <v>0</v>
      </c>
      <c r="T22" s="37">
        <f t="shared" si="13"/>
        <v>0</v>
      </c>
      <c r="U22" s="37">
        <f t="shared" si="13"/>
        <v>0</v>
      </c>
      <c r="V22" s="37">
        <f t="shared" si="13"/>
        <v>0</v>
      </c>
      <c r="W22" s="37">
        <f t="shared" si="13"/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4">SUM(C27,C33)</f>
        <v>17.665426913265563</v>
      </c>
      <c r="D26" s="37">
        <f t="shared" ref="D26:X26" si="15">SUM(D27,D33)</f>
        <v>4.3844711812829349</v>
      </c>
      <c r="E26" s="37">
        <f t="shared" si="15"/>
        <v>0</v>
      </c>
      <c r="F26" s="37">
        <f t="shared" si="15"/>
        <v>0</v>
      </c>
      <c r="G26" s="37">
        <f t="shared" si="15"/>
        <v>0</v>
      </c>
      <c r="H26" s="37">
        <f t="shared" si="15"/>
        <v>0</v>
      </c>
      <c r="I26" s="37">
        <f t="shared" si="15"/>
        <v>0</v>
      </c>
      <c r="J26" s="37">
        <f t="shared" si="15"/>
        <v>0</v>
      </c>
      <c r="K26" s="37">
        <f t="shared" si="15"/>
        <v>0</v>
      </c>
      <c r="L26" s="37">
        <f t="shared" si="15"/>
        <v>0</v>
      </c>
      <c r="M26" s="37">
        <f t="shared" si="15"/>
        <v>0</v>
      </c>
      <c r="N26" s="37">
        <f t="shared" si="15"/>
        <v>0</v>
      </c>
      <c r="O26" s="37">
        <f t="shared" si="15"/>
        <v>0</v>
      </c>
      <c r="P26" s="37">
        <f t="shared" si="15"/>
        <v>0</v>
      </c>
      <c r="Q26" s="37">
        <f t="shared" si="15"/>
        <v>0</v>
      </c>
      <c r="R26" s="37">
        <f t="shared" si="15"/>
        <v>0</v>
      </c>
      <c r="S26" s="37">
        <f t="shared" si="15"/>
        <v>0</v>
      </c>
      <c r="T26" s="37">
        <f t="shared" si="15"/>
        <v>0</v>
      </c>
      <c r="U26" s="37">
        <f t="shared" si="15"/>
        <v>0</v>
      </c>
      <c r="V26" s="37">
        <f t="shared" si="15"/>
        <v>0</v>
      </c>
      <c r="W26" s="37">
        <f t="shared" si="15"/>
        <v>0</v>
      </c>
      <c r="X26" s="37">
        <f t="shared" si="15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6">SUM(C28:C32)</f>
        <v>0</v>
      </c>
      <c r="D27" s="29">
        <f t="shared" ref="D27:X27" si="17">SUM(D28:D32)</f>
        <v>0</v>
      </c>
      <c r="E27" s="29">
        <f t="shared" si="17"/>
        <v>0</v>
      </c>
      <c r="F27" s="29">
        <f t="shared" si="17"/>
        <v>0</v>
      </c>
      <c r="G27" s="29">
        <f t="shared" si="17"/>
        <v>0</v>
      </c>
      <c r="H27" s="29">
        <f t="shared" si="17"/>
        <v>0</v>
      </c>
      <c r="I27" s="29">
        <f t="shared" si="17"/>
        <v>0</v>
      </c>
      <c r="J27" s="29">
        <f t="shared" si="17"/>
        <v>0</v>
      </c>
      <c r="K27" s="29">
        <f t="shared" si="17"/>
        <v>0</v>
      </c>
      <c r="L27" s="29">
        <f t="shared" si="17"/>
        <v>0</v>
      </c>
      <c r="M27" s="29">
        <f t="shared" si="17"/>
        <v>0</v>
      </c>
      <c r="N27" s="29">
        <f t="shared" si="17"/>
        <v>0</v>
      </c>
      <c r="O27" s="29">
        <f t="shared" si="17"/>
        <v>0</v>
      </c>
      <c r="P27" s="29">
        <f t="shared" si="17"/>
        <v>0</v>
      </c>
      <c r="Q27" s="29">
        <f t="shared" si="17"/>
        <v>0</v>
      </c>
      <c r="R27" s="29">
        <f t="shared" si="17"/>
        <v>0</v>
      </c>
      <c r="S27" s="29">
        <f t="shared" si="17"/>
        <v>0</v>
      </c>
      <c r="T27" s="29">
        <f t="shared" si="17"/>
        <v>0</v>
      </c>
      <c r="U27" s="29">
        <f t="shared" si="17"/>
        <v>0</v>
      </c>
      <c r="V27" s="29">
        <f t="shared" si="17"/>
        <v>0</v>
      </c>
      <c r="W27" s="29">
        <f t="shared" si="17"/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18">SUM(C34:C50)</f>
        <v>17.665426913265563</v>
      </c>
      <c r="D33" s="29">
        <f t="shared" ref="D33:X33" si="19">SUM(D34:D50)</f>
        <v>4.3844711812829349</v>
      </c>
      <c r="E33" s="29">
        <f t="shared" si="19"/>
        <v>0</v>
      </c>
      <c r="F33" s="29">
        <f t="shared" si="19"/>
        <v>0</v>
      </c>
      <c r="G33" s="29">
        <f t="shared" si="19"/>
        <v>0</v>
      </c>
      <c r="H33" s="29">
        <f t="shared" si="19"/>
        <v>0</v>
      </c>
      <c r="I33" s="29">
        <f t="shared" si="19"/>
        <v>0</v>
      </c>
      <c r="J33" s="29">
        <f t="shared" si="19"/>
        <v>0</v>
      </c>
      <c r="K33" s="29">
        <f t="shared" si="19"/>
        <v>0</v>
      </c>
      <c r="L33" s="29">
        <f t="shared" si="19"/>
        <v>0</v>
      </c>
      <c r="M33" s="29">
        <f t="shared" si="19"/>
        <v>0</v>
      </c>
      <c r="N33" s="29">
        <f t="shared" si="19"/>
        <v>0</v>
      </c>
      <c r="O33" s="29">
        <f t="shared" si="19"/>
        <v>0</v>
      </c>
      <c r="P33" s="29">
        <f t="shared" si="19"/>
        <v>0</v>
      </c>
      <c r="Q33" s="29">
        <f t="shared" si="19"/>
        <v>0</v>
      </c>
      <c r="R33" s="29">
        <f t="shared" si="19"/>
        <v>0</v>
      </c>
      <c r="S33" s="29">
        <f t="shared" si="19"/>
        <v>0</v>
      </c>
      <c r="T33" s="29">
        <f t="shared" si="19"/>
        <v>0</v>
      </c>
      <c r="U33" s="29">
        <f t="shared" si="19"/>
        <v>0</v>
      </c>
      <c r="V33" s="29">
        <f t="shared" si="19"/>
        <v>0</v>
      </c>
      <c r="W33" s="29">
        <f t="shared" si="19"/>
        <v>0</v>
      </c>
      <c r="X33" s="29">
        <f t="shared" si="1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7.0615340483017679</v>
      </c>
      <c r="D36" s="10">
        <v>1.8765501458761726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1.38737313694275</v>
      </c>
      <c r="D43" s="10">
        <v>0.36881229257134679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9.216519728021046</v>
      </c>
      <c r="D44" s="10">
        <v>2.1391087428354156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10.752246396875032</v>
      </c>
      <c r="D51" s="37">
        <v>3.6128508804229744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0">SUM(C53:C70)</f>
        <v>0</v>
      </c>
      <c r="D52" s="37">
        <f t="shared" ref="D52:X52" si="21">SUM(D53:D70)</f>
        <v>0</v>
      </c>
      <c r="E52" s="37">
        <f t="shared" si="21"/>
        <v>0</v>
      </c>
      <c r="F52" s="37">
        <f t="shared" si="21"/>
        <v>0</v>
      </c>
      <c r="G52" s="37">
        <f t="shared" si="21"/>
        <v>0</v>
      </c>
      <c r="H52" s="37">
        <f t="shared" si="21"/>
        <v>0</v>
      </c>
      <c r="I52" s="37">
        <f t="shared" si="21"/>
        <v>0</v>
      </c>
      <c r="J52" s="37">
        <f t="shared" si="21"/>
        <v>0</v>
      </c>
      <c r="K52" s="37">
        <f t="shared" si="21"/>
        <v>0</v>
      </c>
      <c r="L52" s="37">
        <f t="shared" si="21"/>
        <v>0</v>
      </c>
      <c r="M52" s="37">
        <f t="shared" si="21"/>
        <v>0</v>
      </c>
      <c r="N52" s="37">
        <f t="shared" si="21"/>
        <v>0</v>
      </c>
      <c r="O52" s="37">
        <f t="shared" si="21"/>
        <v>0</v>
      </c>
      <c r="P52" s="37">
        <f t="shared" si="21"/>
        <v>0</v>
      </c>
      <c r="Q52" s="37">
        <f t="shared" si="21"/>
        <v>0</v>
      </c>
      <c r="R52" s="37">
        <f t="shared" si="21"/>
        <v>0</v>
      </c>
      <c r="S52" s="37">
        <f t="shared" si="21"/>
        <v>0</v>
      </c>
      <c r="T52" s="37">
        <f t="shared" si="21"/>
        <v>0</v>
      </c>
      <c r="U52" s="37">
        <f t="shared" si="21"/>
        <v>0</v>
      </c>
      <c r="V52" s="37">
        <f t="shared" si="21"/>
        <v>0</v>
      </c>
      <c r="W52" s="37">
        <f t="shared" si="21"/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2">SUM(C72:C73)</f>
        <v>0</v>
      </c>
      <c r="D71" s="37">
        <f t="shared" ref="D71:X71" si="23">SUM(D72:D73)</f>
        <v>0</v>
      </c>
      <c r="E71" s="37">
        <f t="shared" si="23"/>
        <v>0</v>
      </c>
      <c r="F71" s="37">
        <f t="shared" si="23"/>
        <v>0</v>
      </c>
      <c r="G71" s="37">
        <f t="shared" si="23"/>
        <v>0</v>
      </c>
      <c r="H71" s="37">
        <f t="shared" si="23"/>
        <v>0</v>
      </c>
      <c r="I71" s="37">
        <f t="shared" si="23"/>
        <v>0</v>
      </c>
      <c r="J71" s="37">
        <f t="shared" si="23"/>
        <v>0</v>
      </c>
      <c r="K71" s="37">
        <f t="shared" si="23"/>
        <v>0</v>
      </c>
      <c r="L71" s="37">
        <f t="shared" si="23"/>
        <v>0</v>
      </c>
      <c r="M71" s="37">
        <f t="shared" si="23"/>
        <v>0</v>
      </c>
      <c r="N71" s="37">
        <f t="shared" si="23"/>
        <v>0</v>
      </c>
      <c r="O71" s="37">
        <f t="shared" si="23"/>
        <v>0</v>
      </c>
      <c r="P71" s="37">
        <f t="shared" si="23"/>
        <v>0</v>
      </c>
      <c r="Q71" s="37">
        <f t="shared" si="23"/>
        <v>0</v>
      </c>
      <c r="R71" s="37">
        <f t="shared" si="23"/>
        <v>0</v>
      </c>
      <c r="S71" s="37">
        <f t="shared" si="23"/>
        <v>0</v>
      </c>
      <c r="T71" s="37">
        <f t="shared" si="23"/>
        <v>0</v>
      </c>
      <c r="U71" s="37">
        <f t="shared" si="23"/>
        <v>0</v>
      </c>
      <c r="V71" s="37">
        <f t="shared" si="23"/>
        <v>0</v>
      </c>
      <c r="W71" s="37">
        <f t="shared" si="23"/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20.945423934824706</v>
      </c>
      <c r="D76" s="40">
        <v>4.6160508282308221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418</v>
      </c>
      <c r="B1" s="4" t="s">
        <v>417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91.812883335868747</v>
      </c>
      <c r="D2" s="31">
        <f t="shared" ref="D2:X2" si="1">SUM(D3,D17,D22,D25,D26,D51,D52,D71,D74,D75,D76)</f>
        <v>110.49253048402869</v>
      </c>
      <c r="E2" s="31">
        <f t="shared" si="1"/>
        <v>131.51779879621668</v>
      </c>
      <c r="F2" s="31">
        <f t="shared" si="1"/>
        <v>156.86887360275148</v>
      </c>
      <c r="G2" s="31">
        <f t="shared" si="1"/>
        <v>154.81341358555463</v>
      </c>
      <c r="H2" s="31">
        <f t="shared" si="1"/>
        <v>190.17601031814269</v>
      </c>
      <c r="I2" s="31">
        <f t="shared" si="1"/>
        <v>199.68211521926054</v>
      </c>
      <c r="J2" s="31">
        <f t="shared" si="1"/>
        <v>210.73594153052443</v>
      </c>
      <c r="K2" s="31">
        <f t="shared" si="1"/>
        <v>191.08899398108338</v>
      </c>
      <c r="L2" s="31">
        <f t="shared" si="1"/>
        <v>143.69853826311265</v>
      </c>
      <c r="M2" s="31">
        <f t="shared" si="1"/>
        <v>143.9383490971625</v>
      </c>
      <c r="N2" s="31">
        <f t="shared" si="1"/>
        <v>162.08598452278588</v>
      </c>
      <c r="O2" s="31">
        <f t="shared" si="1"/>
        <v>174.35812553740323</v>
      </c>
      <c r="P2" s="31">
        <f t="shared" si="1"/>
        <v>176.24858125537403</v>
      </c>
      <c r="Q2" s="31">
        <f t="shared" si="1"/>
        <v>184.2282029234737</v>
      </c>
      <c r="R2" s="31">
        <f t="shared" si="1"/>
        <v>169.63809114359418</v>
      </c>
      <c r="S2" s="31">
        <f t="shared" si="1"/>
        <v>182.24608770421324</v>
      </c>
      <c r="T2" s="31">
        <f t="shared" si="1"/>
        <v>186.40713671539118</v>
      </c>
      <c r="U2" s="31">
        <f t="shared" si="1"/>
        <v>203.22106620808256</v>
      </c>
      <c r="V2" s="31">
        <f t="shared" si="1"/>
        <v>198.12261392949267</v>
      </c>
      <c r="W2" s="31">
        <f t="shared" si="1"/>
        <v>203.37497850386927</v>
      </c>
      <c r="X2" s="31">
        <f t="shared" si="1"/>
        <v>198.99724849527081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6.3337779465655331E-10</v>
      </c>
      <c r="D3" s="34">
        <f t="shared" ref="D3:X3" si="3">SUM(D4,D8,D11)</f>
        <v>9.6419938699909835E-10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7.2655202063628543</v>
      </c>
      <c r="K3" s="34">
        <f t="shared" si="3"/>
        <v>7.1562338779019772</v>
      </c>
      <c r="L3" s="34">
        <f t="shared" si="3"/>
        <v>3.5914875322441961</v>
      </c>
      <c r="M3" s="34">
        <f t="shared" si="3"/>
        <v>4.297076526225279</v>
      </c>
      <c r="N3" s="34">
        <f t="shared" si="3"/>
        <v>4.3497850386930352</v>
      </c>
      <c r="O3" s="34">
        <f t="shared" si="3"/>
        <v>5.5991401547721402</v>
      </c>
      <c r="P3" s="34">
        <f t="shared" si="3"/>
        <v>5.6839208942390362</v>
      </c>
      <c r="Q3" s="34">
        <f t="shared" si="3"/>
        <v>13.255116079105761</v>
      </c>
      <c r="R3" s="34">
        <f t="shared" si="3"/>
        <v>11.556835769561481</v>
      </c>
      <c r="S3" s="34">
        <f t="shared" si="3"/>
        <v>10.535339638865004</v>
      </c>
      <c r="T3" s="34">
        <f t="shared" si="3"/>
        <v>9.5636285468615636</v>
      </c>
      <c r="U3" s="34">
        <f t="shared" si="3"/>
        <v>8.3858125537403261</v>
      </c>
      <c r="V3" s="34">
        <f t="shared" si="3"/>
        <v>8.935253654342219</v>
      </c>
      <c r="W3" s="34">
        <f t="shared" si="3"/>
        <v>7.399398108340498</v>
      </c>
      <c r="X3" s="34">
        <f t="shared" si="3"/>
        <v>7.74316423043852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4">SUM(C5:C7)</f>
        <v>0</v>
      </c>
      <c r="D4" s="29">
        <f t="shared" ref="D4:X4" si="5">SUM(D5:D7)</f>
        <v>0</v>
      </c>
      <c r="E4" s="29">
        <f t="shared" si="5"/>
        <v>0</v>
      </c>
      <c r="F4" s="29">
        <f t="shared" si="5"/>
        <v>0</v>
      </c>
      <c r="G4" s="29">
        <f t="shared" si="5"/>
        <v>0</v>
      </c>
      <c r="H4" s="29">
        <f t="shared" si="5"/>
        <v>0</v>
      </c>
      <c r="I4" s="29">
        <f t="shared" si="5"/>
        <v>0</v>
      </c>
      <c r="J4" s="29">
        <f t="shared" si="5"/>
        <v>7.2655202063628543</v>
      </c>
      <c r="K4" s="29">
        <f t="shared" si="5"/>
        <v>7.1562338779019772</v>
      </c>
      <c r="L4" s="29">
        <f t="shared" si="5"/>
        <v>3.5914875322441961</v>
      </c>
      <c r="M4" s="29">
        <f t="shared" si="5"/>
        <v>4.297076526225279</v>
      </c>
      <c r="N4" s="29">
        <f t="shared" si="5"/>
        <v>4.3497850386930352</v>
      </c>
      <c r="O4" s="29">
        <f t="shared" si="5"/>
        <v>5.5991401547721402</v>
      </c>
      <c r="P4" s="29">
        <f t="shared" si="5"/>
        <v>5.6839208942390362</v>
      </c>
      <c r="Q4" s="29">
        <f t="shared" si="5"/>
        <v>7.1439380911435943</v>
      </c>
      <c r="R4" s="29">
        <f t="shared" si="5"/>
        <v>7.3236457437661224</v>
      </c>
      <c r="S4" s="29">
        <f t="shared" si="5"/>
        <v>3.994668959587274</v>
      </c>
      <c r="T4" s="29">
        <f t="shared" si="5"/>
        <v>2.1338779019776433</v>
      </c>
      <c r="U4" s="29">
        <f t="shared" si="5"/>
        <v>3.0761822871883058</v>
      </c>
      <c r="V4" s="29">
        <f t="shared" si="5"/>
        <v>3.2319862424763541</v>
      </c>
      <c r="W4" s="29">
        <f t="shared" si="5"/>
        <v>3.719088564058469</v>
      </c>
      <c r="X4" s="29">
        <f t="shared" si="5"/>
        <v>2.1112639724849522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7.2655202063628543</v>
      </c>
      <c r="K5" s="10">
        <v>7.1562338779019772</v>
      </c>
      <c r="L5" s="10">
        <v>3.5914875322441961</v>
      </c>
      <c r="M5" s="10">
        <v>4.297076526225279</v>
      </c>
      <c r="N5" s="10">
        <v>4.3497850386930352</v>
      </c>
      <c r="O5" s="10">
        <v>5.5991401547721402</v>
      </c>
      <c r="P5" s="10">
        <v>5.6839208942390362</v>
      </c>
      <c r="Q5" s="10">
        <v>7.1439380911435943</v>
      </c>
      <c r="R5" s="10">
        <v>7.3236457437661224</v>
      </c>
      <c r="S5" s="10">
        <v>3.994668959587274</v>
      </c>
      <c r="T5" s="10">
        <v>2.1332760103181418</v>
      </c>
      <c r="U5" s="10">
        <v>3.074376612209802</v>
      </c>
      <c r="V5" s="10">
        <v>3.2319862424763541</v>
      </c>
      <c r="W5" s="10">
        <v>3.719088564058469</v>
      </c>
      <c r="X5" s="10">
        <v>2.1100601891659498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6.0189165950128975E-4</v>
      </c>
      <c r="U7" s="10">
        <v>1.805674978503869E-3</v>
      </c>
      <c r="V7" s="10">
        <v>0</v>
      </c>
      <c r="W7" s="10">
        <v>0</v>
      </c>
      <c r="X7" s="10">
        <v>1.2037833190025791E-3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6">SUM(C9:C10)</f>
        <v>0</v>
      </c>
      <c r="D8" s="29">
        <f t="shared" ref="D8:X8" si="7">SUM(D9:D10)</f>
        <v>0</v>
      </c>
      <c r="E8" s="29">
        <f t="shared" si="7"/>
        <v>0</v>
      </c>
      <c r="F8" s="29">
        <f t="shared" si="7"/>
        <v>0</v>
      </c>
      <c r="G8" s="29">
        <f t="shared" si="7"/>
        <v>0</v>
      </c>
      <c r="H8" s="29">
        <f t="shared" si="7"/>
        <v>0</v>
      </c>
      <c r="I8" s="29">
        <f t="shared" si="7"/>
        <v>0</v>
      </c>
      <c r="J8" s="29">
        <f t="shared" si="7"/>
        <v>0</v>
      </c>
      <c r="K8" s="29">
        <f t="shared" si="7"/>
        <v>0</v>
      </c>
      <c r="L8" s="29">
        <f t="shared" si="7"/>
        <v>0</v>
      </c>
      <c r="M8" s="29">
        <f t="shared" si="7"/>
        <v>0</v>
      </c>
      <c r="N8" s="29">
        <f t="shared" si="7"/>
        <v>0</v>
      </c>
      <c r="O8" s="29">
        <f t="shared" si="7"/>
        <v>0</v>
      </c>
      <c r="P8" s="29">
        <f t="shared" si="7"/>
        <v>0</v>
      </c>
      <c r="Q8" s="29">
        <f t="shared" si="7"/>
        <v>0</v>
      </c>
      <c r="R8" s="29">
        <f t="shared" si="7"/>
        <v>0</v>
      </c>
      <c r="S8" s="29">
        <f t="shared" si="7"/>
        <v>0</v>
      </c>
      <c r="T8" s="29">
        <f t="shared" si="7"/>
        <v>0</v>
      </c>
      <c r="U8" s="29">
        <f t="shared" si="7"/>
        <v>0</v>
      </c>
      <c r="V8" s="29">
        <f t="shared" si="7"/>
        <v>0</v>
      </c>
      <c r="W8" s="29">
        <f t="shared" si="7"/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8">SUM(C12:C16)</f>
        <v>6.3337779465655331E-10</v>
      </c>
      <c r="D11" s="29">
        <f t="shared" ref="D11:X11" si="9">SUM(D12:D16)</f>
        <v>9.6419938699909835E-10</v>
      </c>
      <c r="E11" s="29">
        <f t="shared" si="9"/>
        <v>0</v>
      </c>
      <c r="F11" s="29">
        <f t="shared" si="9"/>
        <v>0</v>
      </c>
      <c r="G11" s="29">
        <f t="shared" si="9"/>
        <v>0</v>
      </c>
      <c r="H11" s="29">
        <f t="shared" si="9"/>
        <v>0</v>
      </c>
      <c r="I11" s="29">
        <f t="shared" si="9"/>
        <v>0</v>
      </c>
      <c r="J11" s="29">
        <f t="shared" si="9"/>
        <v>0</v>
      </c>
      <c r="K11" s="29">
        <f t="shared" si="9"/>
        <v>0</v>
      </c>
      <c r="L11" s="29">
        <f t="shared" si="9"/>
        <v>0</v>
      </c>
      <c r="M11" s="29">
        <f t="shared" si="9"/>
        <v>0</v>
      </c>
      <c r="N11" s="29">
        <f t="shared" si="9"/>
        <v>0</v>
      </c>
      <c r="O11" s="29">
        <f t="shared" si="9"/>
        <v>0</v>
      </c>
      <c r="P11" s="29">
        <f t="shared" si="9"/>
        <v>0</v>
      </c>
      <c r="Q11" s="29">
        <f t="shared" si="9"/>
        <v>6.1111779879621659</v>
      </c>
      <c r="R11" s="29">
        <f t="shared" si="9"/>
        <v>4.2331900257953574</v>
      </c>
      <c r="S11" s="29">
        <f t="shared" si="9"/>
        <v>6.5406706792777296</v>
      </c>
      <c r="T11" s="29">
        <f t="shared" si="9"/>
        <v>7.4297506448839208</v>
      </c>
      <c r="U11" s="29">
        <f t="shared" si="9"/>
        <v>5.3096302665520199</v>
      </c>
      <c r="V11" s="29">
        <f t="shared" si="9"/>
        <v>5.7032674118658644</v>
      </c>
      <c r="W11" s="29">
        <f t="shared" si="9"/>
        <v>3.6803095442820291</v>
      </c>
      <c r="X11" s="29">
        <f t="shared" si="9"/>
        <v>5.6319002579535677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6.3337779465655331E-10</v>
      </c>
      <c r="D13" s="10">
        <v>9.6419938699909835E-10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6.1111779879621659</v>
      </c>
      <c r="R13" s="10">
        <v>4.2331900257953574</v>
      </c>
      <c r="S13" s="10">
        <v>6.5406706792777296</v>
      </c>
      <c r="T13" s="10">
        <v>7.4297506448839208</v>
      </c>
      <c r="U13" s="10">
        <v>5.3096302665520199</v>
      </c>
      <c r="V13" s="10">
        <v>5.7032674118658644</v>
      </c>
      <c r="W13" s="10">
        <v>3.6803095442820291</v>
      </c>
      <c r="X13" s="10">
        <v>5.6319002579535677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0">SUM(C18:C21)</f>
        <v>12.605559256039044</v>
      </c>
      <c r="D17" s="37">
        <f t="shared" ref="D17:X17" si="11">SUM(D18:D21)</f>
        <v>3.702378007566999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6.6719179005022475</v>
      </c>
      <c r="D19" s="10">
        <v>1.2402556214157301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5.9336413555367971</v>
      </c>
      <c r="D20" s="10">
        <v>2.4621223861512687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2">SUM(C23:C24)</f>
        <v>0</v>
      </c>
      <c r="D22" s="37">
        <f t="shared" ref="D22:X22" si="13">SUM(D23:D24)</f>
        <v>0</v>
      </c>
      <c r="E22" s="37">
        <f t="shared" si="13"/>
        <v>0</v>
      </c>
      <c r="F22" s="37">
        <f t="shared" si="13"/>
        <v>0</v>
      </c>
      <c r="G22" s="37">
        <f t="shared" si="13"/>
        <v>0</v>
      </c>
      <c r="H22" s="37">
        <f t="shared" si="13"/>
        <v>0</v>
      </c>
      <c r="I22" s="37">
        <f t="shared" si="13"/>
        <v>0</v>
      </c>
      <c r="J22" s="37">
        <f t="shared" si="13"/>
        <v>0</v>
      </c>
      <c r="K22" s="37">
        <f t="shared" si="13"/>
        <v>0</v>
      </c>
      <c r="L22" s="37">
        <f t="shared" si="13"/>
        <v>0</v>
      </c>
      <c r="M22" s="37">
        <f t="shared" si="13"/>
        <v>0</v>
      </c>
      <c r="N22" s="37">
        <f t="shared" si="13"/>
        <v>0</v>
      </c>
      <c r="O22" s="37">
        <f t="shared" si="13"/>
        <v>0</v>
      </c>
      <c r="P22" s="37">
        <f t="shared" si="13"/>
        <v>0</v>
      </c>
      <c r="Q22" s="37">
        <f t="shared" si="13"/>
        <v>0</v>
      </c>
      <c r="R22" s="37">
        <f t="shared" si="13"/>
        <v>0</v>
      </c>
      <c r="S22" s="37">
        <f t="shared" si="13"/>
        <v>0</v>
      </c>
      <c r="T22" s="37">
        <f t="shared" si="13"/>
        <v>0</v>
      </c>
      <c r="U22" s="37">
        <f t="shared" si="13"/>
        <v>0</v>
      </c>
      <c r="V22" s="37">
        <f t="shared" si="13"/>
        <v>0</v>
      </c>
      <c r="W22" s="37">
        <f t="shared" si="13"/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4">SUM(C27,C33)</f>
        <v>19.589431212271844</v>
      </c>
      <c r="D26" s="37">
        <f t="shared" ref="D26:X26" si="15">SUM(D27,D33)</f>
        <v>28.045709386214909</v>
      </c>
      <c r="E26" s="37">
        <f t="shared" si="15"/>
        <v>29.346689595872746</v>
      </c>
      <c r="F26" s="37">
        <f t="shared" si="15"/>
        <v>29.181857265692173</v>
      </c>
      <c r="G26" s="37">
        <f t="shared" si="15"/>
        <v>18.463456577815993</v>
      </c>
      <c r="H26" s="37">
        <f t="shared" si="15"/>
        <v>38.757265692175409</v>
      </c>
      <c r="I26" s="37">
        <f t="shared" si="15"/>
        <v>36.805932932072231</v>
      </c>
      <c r="J26" s="37">
        <f t="shared" si="15"/>
        <v>24.816079105760963</v>
      </c>
      <c r="K26" s="37">
        <f t="shared" si="15"/>
        <v>5.2784178847807386</v>
      </c>
      <c r="L26" s="37">
        <f t="shared" si="15"/>
        <v>4.2515047291487527</v>
      </c>
      <c r="M26" s="37">
        <f t="shared" si="15"/>
        <v>4.1081685296646597</v>
      </c>
      <c r="N26" s="37">
        <f t="shared" si="15"/>
        <v>2.1257093723129827</v>
      </c>
      <c r="O26" s="37">
        <f t="shared" si="15"/>
        <v>3.1527944969905408</v>
      </c>
      <c r="P26" s="37">
        <f t="shared" si="15"/>
        <v>3.1527944969905408</v>
      </c>
      <c r="Q26" s="37">
        <f t="shared" si="15"/>
        <v>3.1527944969905408</v>
      </c>
      <c r="R26" s="37">
        <f t="shared" si="15"/>
        <v>3.1527944969905408</v>
      </c>
      <c r="S26" s="37">
        <f t="shared" si="15"/>
        <v>3.1527944969905408</v>
      </c>
      <c r="T26" s="37">
        <f t="shared" si="15"/>
        <v>2.1453998280309543</v>
      </c>
      <c r="U26" s="37">
        <f t="shared" si="15"/>
        <v>2.0446259673258815</v>
      </c>
      <c r="V26" s="37">
        <f t="shared" si="15"/>
        <v>1.9325021496130692</v>
      </c>
      <c r="W26" s="37">
        <f t="shared" si="15"/>
        <v>1.9527085124677555</v>
      </c>
      <c r="X26" s="37">
        <f t="shared" si="15"/>
        <v>1.9190025795356831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6">SUM(C28:C32)</f>
        <v>0</v>
      </c>
      <c r="D27" s="29">
        <f t="shared" ref="D27:X27" si="17">SUM(D28:D32)</f>
        <v>0</v>
      </c>
      <c r="E27" s="29">
        <f t="shared" si="17"/>
        <v>0</v>
      </c>
      <c r="F27" s="29">
        <f t="shared" si="17"/>
        <v>0</v>
      </c>
      <c r="G27" s="29">
        <f t="shared" si="17"/>
        <v>0</v>
      </c>
      <c r="H27" s="29">
        <f t="shared" si="17"/>
        <v>0</v>
      </c>
      <c r="I27" s="29">
        <f t="shared" si="17"/>
        <v>0</v>
      </c>
      <c r="J27" s="29">
        <f t="shared" si="17"/>
        <v>0</v>
      </c>
      <c r="K27" s="29">
        <f t="shared" si="17"/>
        <v>0</v>
      </c>
      <c r="L27" s="29">
        <f t="shared" si="17"/>
        <v>0</v>
      </c>
      <c r="M27" s="29">
        <f t="shared" si="17"/>
        <v>0</v>
      </c>
      <c r="N27" s="29">
        <f t="shared" si="17"/>
        <v>0</v>
      </c>
      <c r="O27" s="29">
        <f t="shared" si="17"/>
        <v>0</v>
      </c>
      <c r="P27" s="29">
        <f t="shared" si="17"/>
        <v>0</v>
      </c>
      <c r="Q27" s="29">
        <f t="shared" si="17"/>
        <v>0</v>
      </c>
      <c r="R27" s="29">
        <f t="shared" si="17"/>
        <v>0</v>
      </c>
      <c r="S27" s="29">
        <f t="shared" si="17"/>
        <v>0</v>
      </c>
      <c r="T27" s="29">
        <f t="shared" si="17"/>
        <v>0</v>
      </c>
      <c r="U27" s="29">
        <f t="shared" si="17"/>
        <v>0</v>
      </c>
      <c r="V27" s="29">
        <f t="shared" si="17"/>
        <v>0</v>
      </c>
      <c r="W27" s="29">
        <f t="shared" si="17"/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18">SUM(C34:C50)</f>
        <v>19.589431212271844</v>
      </c>
      <c r="D33" s="29">
        <f t="shared" ref="D33:X33" si="19">SUM(D34:D50)</f>
        <v>28.045709386214909</v>
      </c>
      <c r="E33" s="29">
        <f t="shared" si="19"/>
        <v>29.346689595872746</v>
      </c>
      <c r="F33" s="29">
        <f t="shared" si="19"/>
        <v>29.181857265692173</v>
      </c>
      <c r="G33" s="29">
        <f t="shared" si="19"/>
        <v>18.463456577815993</v>
      </c>
      <c r="H33" s="29">
        <f t="shared" si="19"/>
        <v>38.757265692175409</v>
      </c>
      <c r="I33" s="29">
        <f t="shared" si="19"/>
        <v>36.805932932072231</v>
      </c>
      <c r="J33" s="29">
        <f t="shared" si="19"/>
        <v>24.816079105760963</v>
      </c>
      <c r="K33" s="29">
        <f t="shared" si="19"/>
        <v>5.2784178847807386</v>
      </c>
      <c r="L33" s="29">
        <f t="shared" si="19"/>
        <v>4.2515047291487527</v>
      </c>
      <c r="M33" s="29">
        <f t="shared" si="19"/>
        <v>4.1081685296646597</v>
      </c>
      <c r="N33" s="29">
        <f t="shared" si="19"/>
        <v>2.1257093723129827</v>
      </c>
      <c r="O33" s="29">
        <f t="shared" si="19"/>
        <v>3.1527944969905408</v>
      </c>
      <c r="P33" s="29">
        <f t="shared" si="19"/>
        <v>3.1527944969905408</v>
      </c>
      <c r="Q33" s="29">
        <f t="shared" si="19"/>
        <v>3.1527944969905408</v>
      </c>
      <c r="R33" s="29">
        <f t="shared" si="19"/>
        <v>3.1527944969905408</v>
      </c>
      <c r="S33" s="29">
        <f t="shared" si="19"/>
        <v>3.1527944969905408</v>
      </c>
      <c r="T33" s="29">
        <f t="shared" si="19"/>
        <v>2.1453998280309543</v>
      </c>
      <c r="U33" s="29">
        <f t="shared" si="19"/>
        <v>2.0446259673258815</v>
      </c>
      <c r="V33" s="29">
        <f t="shared" si="19"/>
        <v>1.9325021496130692</v>
      </c>
      <c r="W33" s="29">
        <f t="shared" si="19"/>
        <v>1.9527085124677555</v>
      </c>
      <c r="X33" s="29">
        <f t="shared" si="19"/>
        <v>1.9190025795356831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8.7548030110275548</v>
      </c>
      <c r="D36" s="10">
        <v>13.939786913453148</v>
      </c>
      <c r="E36" s="10">
        <v>7.9081685296646604</v>
      </c>
      <c r="F36" s="10">
        <v>6.7784178847807386</v>
      </c>
      <c r="G36" s="10">
        <v>0</v>
      </c>
      <c r="H36" s="10">
        <v>6.7798796216680994</v>
      </c>
      <c r="I36" s="10">
        <v>6.7798796216680994</v>
      </c>
      <c r="J36" s="10">
        <v>5.4934651762682716</v>
      </c>
      <c r="K36" s="10">
        <v>3.2960447119518479</v>
      </c>
      <c r="L36" s="10">
        <v>2.1974204643164228</v>
      </c>
      <c r="M36" s="10">
        <v>1.098710232158211</v>
      </c>
      <c r="N36" s="10">
        <v>1.098710232158211</v>
      </c>
      <c r="O36" s="10">
        <v>1.098710232158211</v>
      </c>
      <c r="P36" s="10">
        <v>1.098710232158211</v>
      </c>
      <c r="Q36" s="10">
        <v>1.098710232158211</v>
      </c>
      <c r="R36" s="10">
        <v>1.098710232158211</v>
      </c>
      <c r="S36" s="10">
        <v>1.098710232158211</v>
      </c>
      <c r="T36" s="10">
        <v>0.50318142734307825</v>
      </c>
      <c r="U36" s="10">
        <v>0.35821152192605332</v>
      </c>
      <c r="V36" s="10">
        <v>0.32519346517626818</v>
      </c>
      <c r="W36" s="10">
        <v>0.22416165090283749</v>
      </c>
      <c r="X36" s="10">
        <v>0.18125537403267411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1.717356011810474</v>
      </c>
      <c r="D43" s="10">
        <v>2.735916856181877</v>
      </c>
      <c r="E43" s="10">
        <v>3.1047291487532238</v>
      </c>
      <c r="F43" s="10">
        <v>3.1047291487532238</v>
      </c>
      <c r="G43" s="10">
        <v>3.1047291487532238</v>
      </c>
      <c r="H43" s="10">
        <v>4.139638865004299</v>
      </c>
      <c r="I43" s="10">
        <v>4.1081685296646597</v>
      </c>
      <c r="J43" s="10">
        <v>3.0810834049871021</v>
      </c>
      <c r="K43" s="10">
        <v>1.026999140154772</v>
      </c>
      <c r="L43" s="10">
        <v>2.0540842648323299</v>
      </c>
      <c r="M43" s="10">
        <v>2.0540842648323299</v>
      </c>
      <c r="N43" s="10">
        <v>1.026999140154772</v>
      </c>
      <c r="O43" s="10">
        <v>2.0540842648323299</v>
      </c>
      <c r="P43" s="10">
        <v>2.0540842648323299</v>
      </c>
      <c r="Q43" s="10">
        <v>2.0540842648323299</v>
      </c>
      <c r="R43" s="10">
        <v>2.0540842648323299</v>
      </c>
      <c r="S43" s="10">
        <v>2.0540842648323299</v>
      </c>
      <c r="T43" s="10">
        <v>1.6422184006878759</v>
      </c>
      <c r="U43" s="10">
        <v>1.686414445399828</v>
      </c>
      <c r="V43" s="10">
        <v>1.607308684436801</v>
      </c>
      <c r="W43" s="10">
        <v>1.728546861564918</v>
      </c>
      <c r="X43" s="10">
        <v>1.737747205503009</v>
      </c>
    </row>
    <row r="44" spans="1:24" ht="11.25" customHeight="1" x14ac:dyDescent="0.2">
      <c r="A44" s="41" t="s">
        <v>75</v>
      </c>
      <c r="B44" s="9" t="s">
        <v>76</v>
      </c>
      <c r="C44" s="10">
        <v>9.117272189433816</v>
      </c>
      <c r="D44" s="10">
        <v>11.370005616579885</v>
      </c>
      <c r="E44" s="10">
        <v>18.33379191745486</v>
      </c>
      <c r="F44" s="10">
        <v>19.298710232158211</v>
      </c>
      <c r="G44" s="10">
        <v>15.358727429062769</v>
      </c>
      <c r="H44" s="10">
        <v>27.83774720550301</v>
      </c>
      <c r="I44" s="10">
        <v>25.91788478073947</v>
      </c>
      <c r="J44" s="10">
        <v>16.241530524505588</v>
      </c>
      <c r="K44" s="10">
        <v>0.95537403267411869</v>
      </c>
      <c r="L44" s="10">
        <v>0</v>
      </c>
      <c r="M44" s="10">
        <v>0.95537403267411869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10.227977162884203</v>
      </c>
      <c r="D51" s="37">
        <v>18.958086350875398</v>
      </c>
      <c r="E51" s="37">
        <v>27.966466036113498</v>
      </c>
      <c r="F51" s="37">
        <v>34.135855546001707</v>
      </c>
      <c r="G51" s="37">
        <v>34.372312983662937</v>
      </c>
      <c r="H51" s="37">
        <v>41.444539982803093</v>
      </c>
      <c r="I51" s="37">
        <v>43.701633705932927</v>
      </c>
      <c r="J51" s="37">
        <v>52.171109200343928</v>
      </c>
      <c r="K51" s="37">
        <v>50.365434221840069</v>
      </c>
      <c r="L51" s="37">
        <v>42.476354256233883</v>
      </c>
      <c r="M51" s="37">
        <v>40.692175408426479</v>
      </c>
      <c r="N51" s="37">
        <v>45.034393809114363</v>
      </c>
      <c r="O51" s="37">
        <v>49.269131556319863</v>
      </c>
      <c r="P51" s="37">
        <v>49.011177987962157</v>
      </c>
      <c r="Q51" s="37">
        <v>47.35597592433362</v>
      </c>
      <c r="R51" s="37">
        <v>35.323989681857263</v>
      </c>
      <c r="S51" s="37">
        <v>39.958469475494397</v>
      </c>
      <c r="T51" s="37">
        <v>40.936113499570077</v>
      </c>
      <c r="U51" s="37">
        <v>48.108082545141869</v>
      </c>
      <c r="V51" s="37">
        <v>50.02218400687876</v>
      </c>
      <c r="W51" s="37">
        <v>51.809200343938087</v>
      </c>
      <c r="X51" s="37">
        <v>49.530524505588993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0">SUM(C53:C70)</f>
        <v>0</v>
      </c>
      <c r="D52" s="37">
        <f t="shared" ref="D52:X52" si="21">SUM(D53:D70)</f>
        <v>0</v>
      </c>
      <c r="E52" s="37">
        <f t="shared" si="21"/>
        <v>0</v>
      </c>
      <c r="F52" s="37">
        <f t="shared" si="21"/>
        <v>0</v>
      </c>
      <c r="G52" s="37">
        <f t="shared" si="21"/>
        <v>0</v>
      </c>
      <c r="H52" s="37">
        <f t="shared" si="21"/>
        <v>0</v>
      </c>
      <c r="I52" s="37">
        <f t="shared" si="21"/>
        <v>0</v>
      </c>
      <c r="J52" s="37">
        <f t="shared" si="21"/>
        <v>0</v>
      </c>
      <c r="K52" s="37">
        <f t="shared" si="21"/>
        <v>0</v>
      </c>
      <c r="L52" s="37">
        <f t="shared" si="21"/>
        <v>0</v>
      </c>
      <c r="M52" s="37">
        <f t="shared" si="21"/>
        <v>0</v>
      </c>
      <c r="N52" s="37">
        <f t="shared" si="21"/>
        <v>0</v>
      </c>
      <c r="O52" s="37">
        <f t="shared" si="21"/>
        <v>0</v>
      </c>
      <c r="P52" s="37">
        <f t="shared" si="21"/>
        <v>0</v>
      </c>
      <c r="Q52" s="37">
        <f t="shared" si="21"/>
        <v>0</v>
      </c>
      <c r="R52" s="37">
        <f t="shared" si="21"/>
        <v>0</v>
      </c>
      <c r="S52" s="37">
        <f t="shared" si="21"/>
        <v>0</v>
      </c>
      <c r="T52" s="37">
        <f t="shared" si="21"/>
        <v>9.4582975064488387E-2</v>
      </c>
      <c r="U52" s="37">
        <f t="shared" si="21"/>
        <v>0.1007738607050731</v>
      </c>
      <c r="V52" s="37">
        <f t="shared" si="21"/>
        <v>9.8108340498710228E-2</v>
      </c>
      <c r="W52" s="37">
        <f t="shared" si="21"/>
        <v>0.1095442820292347</v>
      </c>
      <c r="X52" s="37">
        <f t="shared" si="21"/>
        <v>0.14436801375752359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9.4582975064488387E-2</v>
      </c>
      <c r="U66" s="10">
        <v>0.1007738607050731</v>
      </c>
      <c r="V66" s="10">
        <v>9.8108340498710228E-2</v>
      </c>
      <c r="W66" s="10">
        <v>0.1095442820292347</v>
      </c>
      <c r="X66" s="10">
        <v>0.14436801375752359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2">SUM(C72:C73)</f>
        <v>0</v>
      </c>
      <c r="D71" s="37">
        <f t="shared" ref="D71:X71" si="23">SUM(D72:D73)</f>
        <v>0</v>
      </c>
      <c r="E71" s="37">
        <f t="shared" si="23"/>
        <v>0</v>
      </c>
      <c r="F71" s="37">
        <f t="shared" si="23"/>
        <v>0</v>
      </c>
      <c r="G71" s="37">
        <f t="shared" si="23"/>
        <v>0</v>
      </c>
      <c r="H71" s="37">
        <f t="shared" si="23"/>
        <v>0</v>
      </c>
      <c r="I71" s="37">
        <f t="shared" si="23"/>
        <v>0</v>
      </c>
      <c r="J71" s="37">
        <f t="shared" si="23"/>
        <v>0</v>
      </c>
      <c r="K71" s="37">
        <f t="shared" si="23"/>
        <v>0</v>
      </c>
      <c r="L71" s="37">
        <f t="shared" si="23"/>
        <v>0</v>
      </c>
      <c r="M71" s="37">
        <f t="shared" si="23"/>
        <v>0</v>
      </c>
      <c r="N71" s="37">
        <f t="shared" si="23"/>
        <v>0</v>
      </c>
      <c r="O71" s="37">
        <f t="shared" si="23"/>
        <v>0</v>
      </c>
      <c r="P71" s="37">
        <f t="shared" si="23"/>
        <v>0</v>
      </c>
      <c r="Q71" s="37">
        <f t="shared" si="23"/>
        <v>0</v>
      </c>
      <c r="R71" s="37">
        <f t="shared" si="23"/>
        <v>0</v>
      </c>
      <c r="S71" s="37">
        <f t="shared" si="23"/>
        <v>0</v>
      </c>
      <c r="T71" s="37">
        <f t="shared" si="23"/>
        <v>0</v>
      </c>
      <c r="U71" s="37">
        <f t="shared" si="23"/>
        <v>0</v>
      </c>
      <c r="V71" s="37">
        <f t="shared" si="23"/>
        <v>0</v>
      </c>
      <c r="W71" s="37">
        <f t="shared" si="23"/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49.389915704040284</v>
      </c>
      <c r="D76" s="40">
        <v>59.786356738407179</v>
      </c>
      <c r="E76" s="40">
        <v>74.204643164230433</v>
      </c>
      <c r="F76" s="40">
        <v>93.551160791057598</v>
      </c>
      <c r="G76" s="40">
        <v>101.9776440240757</v>
      </c>
      <c r="H76" s="40">
        <v>109.9742046431642</v>
      </c>
      <c r="I76" s="40">
        <v>119.17454858125539</v>
      </c>
      <c r="J76" s="40">
        <v>126.48323301805669</v>
      </c>
      <c r="K76" s="40">
        <v>128.2889079965606</v>
      </c>
      <c r="L76" s="40">
        <v>93.379191745485812</v>
      </c>
      <c r="M76" s="40">
        <v>94.840928632846087</v>
      </c>
      <c r="N76" s="40">
        <v>110.5760963026655</v>
      </c>
      <c r="O76" s="40">
        <v>116.3370593293207</v>
      </c>
      <c r="P76" s="40">
        <v>118.4006878761823</v>
      </c>
      <c r="Q76" s="40">
        <v>120.4643164230438</v>
      </c>
      <c r="R76" s="40">
        <v>119.6044711951849</v>
      </c>
      <c r="S76" s="40">
        <v>128.59948409286329</v>
      </c>
      <c r="T76" s="40">
        <v>133.6674118658641</v>
      </c>
      <c r="U76" s="40">
        <v>144.58177128116941</v>
      </c>
      <c r="V76" s="40">
        <v>137.1345657781599</v>
      </c>
      <c r="W76" s="40">
        <v>142.10412725709369</v>
      </c>
      <c r="X76" s="40">
        <v>139.6601891659501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185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41.728460877042124</v>
      </c>
      <c r="D2" s="31">
        <f t="shared" ref="D2:W2" si="1">SUM(D3,D17,D22,D25,D26,D51,D52,D71,D74,D75,D76)</f>
        <v>35.377558039552873</v>
      </c>
      <c r="E2" s="31">
        <f t="shared" si="1"/>
        <v>22.972914875322441</v>
      </c>
      <c r="F2" s="31">
        <f t="shared" si="1"/>
        <v>23.001547721410148</v>
      </c>
      <c r="G2" s="31">
        <f t="shared" si="1"/>
        <v>26.134737747205499</v>
      </c>
      <c r="H2" s="31">
        <f t="shared" si="1"/>
        <v>23.686328460877036</v>
      </c>
      <c r="I2" s="31">
        <f t="shared" si="1"/>
        <v>24.854342218400681</v>
      </c>
      <c r="J2" s="31">
        <f t="shared" si="1"/>
        <v>31.954170249355112</v>
      </c>
      <c r="K2" s="31">
        <f t="shared" si="1"/>
        <v>35.186758383490975</v>
      </c>
      <c r="L2" s="31">
        <f t="shared" si="1"/>
        <v>26.76268271711092</v>
      </c>
      <c r="M2" s="31">
        <f t="shared" si="1"/>
        <v>25.814445399828028</v>
      </c>
      <c r="N2" s="31">
        <f t="shared" si="1"/>
        <v>26.502407566638006</v>
      </c>
      <c r="O2" s="31">
        <f t="shared" si="1"/>
        <v>19.007394668959588</v>
      </c>
      <c r="P2" s="31">
        <f t="shared" si="1"/>
        <v>23.11074806534824</v>
      </c>
      <c r="Q2" s="31">
        <f t="shared" si="1"/>
        <v>25.606706792777302</v>
      </c>
      <c r="R2" s="31">
        <f t="shared" si="1"/>
        <v>28.866895958727426</v>
      </c>
      <c r="S2" s="31">
        <f t="shared" si="1"/>
        <v>27.810232158211527</v>
      </c>
      <c r="T2" s="31">
        <f t="shared" si="1"/>
        <v>29.418830610490119</v>
      </c>
      <c r="U2" s="31">
        <f t="shared" si="1"/>
        <v>28.587618228718824</v>
      </c>
      <c r="V2" s="31">
        <f t="shared" si="1"/>
        <v>27.227171109200349</v>
      </c>
      <c r="W2" s="31">
        <f t="shared" si="1"/>
        <v>27.982889079965602</v>
      </c>
      <c r="X2" s="31">
        <f t="shared" ref="X2" si="2">SUM(X3,X17,X22,X25,X26,X51,X52,X71,X74,X75,X76)</f>
        <v>32.607652622527944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0.66053310404127252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0.66053310404127252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FC_IND_NFM_AM_E!C5+FC_IND_NFM_PA_E!C5+FC_IND_NFM_SA_E!C5+FC_IND_NFM_OM_E!C5</f>
        <v>0</v>
      </c>
      <c r="D5" s="10">
        <f>FC_IND_NFM_AM_E!D5+FC_IND_NFM_PA_E!D5+FC_IND_NFM_SA_E!D5+FC_IND_NFM_OM_E!D5</f>
        <v>0</v>
      </c>
      <c r="E5" s="10">
        <f>FC_IND_NFM_AM_E!E5+FC_IND_NFM_PA_E!E5+FC_IND_NFM_SA_E!E5+FC_IND_NFM_OM_E!E5</f>
        <v>0</v>
      </c>
      <c r="F5" s="10">
        <f>FC_IND_NFM_AM_E!F5+FC_IND_NFM_PA_E!F5+FC_IND_NFM_SA_E!F5+FC_IND_NFM_OM_E!F5</f>
        <v>0</v>
      </c>
      <c r="G5" s="10">
        <f>FC_IND_NFM_AM_E!G5+FC_IND_NFM_PA_E!G5+FC_IND_NFM_SA_E!G5+FC_IND_NFM_OM_E!G5</f>
        <v>0</v>
      </c>
      <c r="H5" s="10">
        <f>FC_IND_NFM_AM_E!H5+FC_IND_NFM_PA_E!H5+FC_IND_NFM_SA_E!H5+FC_IND_NFM_OM_E!H5</f>
        <v>0</v>
      </c>
      <c r="I5" s="10">
        <f>FC_IND_NFM_AM_E!I5+FC_IND_NFM_PA_E!I5+FC_IND_NFM_SA_E!I5+FC_IND_NFM_OM_E!I5</f>
        <v>0</v>
      </c>
      <c r="J5" s="10">
        <f>FC_IND_NFM_AM_E!J5+FC_IND_NFM_PA_E!J5+FC_IND_NFM_SA_E!J5+FC_IND_NFM_OM_E!J5</f>
        <v>0.66053310404127252</v>
      </c>
      <c r="K5" s="10">
        <f>FC_IND_NFM_AM_E!K5+FC_IND_NFM_PA_E!K5+FC_IND_NFM_SA_E!K5+FC_IND_NFM_OM_E!K5</f>
        <v>0</v>
      </c>
      <c r="L5" s="10">
        <f>FC_IND_NFM_AM_E!L5+FC_IND_NFM_PA_E!L5+FC_IND_NFM_SA_E!L5+FC_IND_NFM_OM_E!L5</f>
        <v>0</v>
      </c>
      <c r="M5" s="10">
        <f>FC_IND_NFM_AM_E!M5+FC_IND_NFM_PA_E!M5+FC_IND_NFM_SA_E!M5+FC_IND_NFM_OM_E!M5</f>
        <v>0</v>
      </c>
      <c r="N5" s="10">
        <f>FC_IND_NFM_AM_E!N5+FC_IND_NFM_PA_E!N5+FC_IND_NFM_SA_E!N5+FC_IND_NFM_OM_E!N5</f>
        <v>0</v>
      </c>
      <c r="O5" s="10">
        <f>FC_IND_NFM_AM_E!O5+FC_IND_NFM_PA_E!O5+FC_IND_NFM_SA_E!O5+FC_IND_NFM_OM_E!O5</f>
        <v>0</v>
      </c>
      <c r="P5" s="10">
        <f>FC_IND_NFM_AM_E!P5+FC_IND_NFM_PA_E!P5+FC_IND_NFM_SA_E!P5+FC_IND_NFM_OM_E!P5</f>
        <v>0</v>
      </c>
      <c r="Q5" s="10">
        <f>FC_IND_NFM_AM_E!Q5+FC_IND_NFM_PA_E!Q5+FC_IND_NFM_SA_E!Q5+FC_IND_NFM_OM_E!Q5</f>
        <v>0</v>
      </c>
      <c r="R5" s="10">
        <f>FC_IND_NFM_AM_E!R5+FC_IND_NFM_PA_E!R5+FC_IND_NFM_SA_E!R5+FC_IND_NFM_OM_E!R5</f>
        <v>0</v>
      </c>
      <c r="S5" s="10">
        <f>FC_IND_NFM_AM_E!S5+FC_IND_NFM_PA_E!S5+FC_IND_NFM_SA_E!S5+FC_IND_NFM_OM_E!S5</f>
        <v>0</v>
      </c>
      <c r="T5" s="10">
        <f>FC_IND_NFM_AM_E!T5+FC_IND_NFM_PA_E!T5+FC_IND_NFM_SA_E!T5+FC_IND_NFM_OM_E!T5</f>
        <v>0</v>
      </c>
      <c r="U5" s="10">
        <f>FC_IND_NFM_AM_E!U5+FC_IND_NFM_PA_E!U5+FC_IND_NFM_SA_E!U5+FC_IND_NFM_OM_E!U5</f>
        <v>0</v>
      </c>
      <c r="V5" s="10">
        <f>FC_IND_NFM_AM_E!V5+FC_IND_NFM_PA_E!V5+FC_IND_NFM_SA_E!V5+FC_IND_NFM_OM_E!V5</f>
        <v>0</v>
      </c>
      <c r="W5" s="10">
        <f>FC_IND_NFM_AM_E!W5+FC_IND_NFM_PA_E!W5+FC_IND_NFM_SA_E!W5+FC_IND_NFM_OM_E!W5</f>
        <v>0</v>
      </c>
      <c r="X5" s="10">
        <f>FC_IND_NFM_AM_E!X5+FC_IND_NFM_PA_E!X5+FC_IND_NFM_SA_E!X5+FC_IND_NFM_OM_E!X5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FC_IND_NFM_AM_E!C6+FC_IND_NFM_PA_E!C6+FC_IND_NFM_SA_E!C6+FC_IND_NFM_OM_E!C6</f>
        <v>0</v>
      </c>
      <c r="D6" s="10">
        <f>FC_IND_NFM_AM_E!D6+FC_IND_NFM_PA_E!D6+FC_IND_NFM_SA_E!D6+FC_IND_NFM_OM_E!D6</f>
        <v>0</v>
      </c>
      <c r="E6" s="10">
        <f>FC_IND_NFM_AM_E!E6+FC_IND_NFM_PA_E!E6+FC_IND_NFM_SA_E!E6+FC_IND_NFM_OM_E!E6</f>
        <v>0</v>
      </c>
      <c r="F6" s="10">
        <f>FC_IND_NFM_AM_E!F6+FC_IND_NFM_PA_E!F6+FC_IND_NFM_SA_E!F6+FC_IND_NFM_OM_E!F6</f>
        <v>0</v>
      </c>
      <c r="G6" s="10">
        <f>FC_IND_NFM_AM_E!G6+FC_IND_NFM_PA_E!G6+FC_IND_NFM_SA_E!G6+FC_IND_NFM_OM_E!G6</f>
        <v>0</v>
      </c>
      <c r="H6" s="10">
        <f>FC_IND_NFM_AM_E!H6+FC_IND_NFM_PA_E!H6+FC_IND_NFM_SA_E!H6+FC_IND_NFM_OM_E!H6</f>
        <v>0</v>
      </c>
      <c r="I6" s="10">
        <f>FC_IND_NFM_AM_E!I6+FC_IND_NFM_PA_E!I6+FC_IND_NFM_SA_E!I6+FC_IND_NFM_OM_E!I6</f>
        <v>0</v>
      </c>
      <c r="J6" s="10">
        <f>FC_IND_NFM_AM_E!J6+FC_IND_NFM_PA_E!J6+FC_IND_NFM_SA_E!J6+FC_IND_NFM_OM_E!J6</f>
        <v>0</v>
      </c>
      <c r="K6" s="10">
        <f>FC_IND_NFM_AM_E!K6+FC_IND_NFM_PA_E!K6+FC_IND_NFM_SA_E!K6+FC_IND_NFM_OM_E!K6</f>
        <v>0</v>
      </c>
      <c r="L6" s="10">
        <f>FC_IND_NFM_AM_E!L6+FC_IND_NFM_PA_E!L6+FC_IND_NFM_SA_E!L6+FC_IND_NFM_OM_E!L6</f>
        <v>0</v>
      </c>
      <c r="M6" s="10">
        <f>FC_IND_NFM_AM_E!M6+FC_IND_NFM_PA_E!M6+FC_IND_NFM_SA_E!M6+FC_IND_NFM_OM_E!M6</f>
        <v>0</v>
      </c>
      <c r="N6" s="10">
        <f>FC_IND_NFM_AM_E!N6+FC_IND_NFM_PA_E!N6+FC_IND_NFM_SA_E!N6+FC_IND_NFM_OM_E!N6</f>
        <v>0</v>
      </c>
      <c r="O6" s="10">
        <f>FC_IND_NFM_AM_E!O6+FC_IND_NFM_PA_E!O6+FC_IND_NFM_SA_E!O6+FC_IND_NFM_OM_E!O6</f>
        <v>0</v>
      </c>
      <c r="P6" s="10">
        <f>FC_IND_NFM_AM_E!P6+FC_IND_NFM_PA_E!P6+FC_IND_NFM_SA_E!P6+FC_IND_NFM_OM_E!P6</f>
        <v>0</v>
      </c>
      <c r="Q6" s="10">
        <f>FC_IND_NFM_AM_E!Q6+FC_IND_NFM_PA_E!Q6+FC_IND_NFM_SA_E!Q6+FC_IND_NFM_OM_E!Q6</f>
        <v>0</v>
      </c>
      <c r="R6" s="10">
        <f>FC_IND_NFM_AM_E!R6+FC_IND_NFM_PA_E!R6+FC_IND_NFM_SA_E!R6+FC_IND_NFM_OM_E!R6</f>
        <v>0</v>
      </c>
      <c r="S6" s="10">
        <f>FC_IND_NFM_AM_E!S6+FC_IND_NFM_PA_E!S6+FC_IND_NFM_SA_E!S6+FC_IND_NFM_OM_E!S6</f>
        <v>0</v>
      </c>
      <c r="T6" s="10">
        <f>FC_IND_NFM_AM_E!T6+FC_IND_NFM_PA_E!T6+FC_IND_NFM_SA_E!T6+FC_IND_NFM_OM_E!T6</f>
        <v>0</v>
      </c>
      <c r="U6" s="10">
        <f>FC_IND_NFM_AM_E!U6+FC_IND_NFM_PA_E!U6+FC_IND_NFM_SA_E!U6+FC_IND_NFM_OM_E!U6</f>
        <v>0</v>
      </c>
      <c r="V6" s="10">
        <f>FC_IND_NFM_AM_E!V6+FC_IND_NFM_PA_E!V6+FC_IND_NFM_SA_E!V6+FC_IND_NFM_OM_E!V6</f>
        <v>0</v>
      </c>
      <c r="W6" s="10">
        <f>FC_IND_NFM_AM_E!W6+FC_IND_NFM_PA_E!W6+FC_IND_NFM_SA_E!W6+FC_IND_NFM_OM_E!W6</f>
        <v>0</v>
      </c>
      <c r="X6" s="10">
        <f>FC_IND_NFM_AM_E!X6+FC_IND_NFM_PA_E!X6+FC_IND_NFM_SA_E!X6+FC_IND_NFM_OM_E!X6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FC_IND_NFM_AM_E!C7+FC_IND_NFM_PA_E!C7+FC_IND_NFM_SA_E!C7+FC_IND_NFM_OM_E!C7</f>
        <v>0</v>
      </c>
      <c r="D7" s="10">
        <f>FC_IND_NFM_AM_E!D7+FC_IND_NFM_PA_E!D7+FC_IND_NFM_SA_E!D7+FC_IND_NFM_OM_E!D7</f>
        <v>0</v>
      </c>
      <c r="E7" s="10">
        <f>FC_IND_NFM_AM_E!E7+FC_IND_NFM_PA_E!E7+FC_IND_NFM_SA_E!E7+FC_IND_NFM_OM_E!E7</f>
        <v>0</v>
      </c>
      <c r="F7" s="10">
        <f>FC_IND_NFM_AM_E!F7+FC_IND_NFM_PA_E!F7+FC_IND_NFM_SA_E!F7+FC_IND_NFM_OM_E!F7</f>
        <v>0</v>
      </c>
      <c r="G7" s="10">
        <f>FC_IND_NFM_AM_E!G7+FC_IND_NFM_PA_E!G7+FC_IND_NFM_SA_E!G7+FC_IND_NFM_OM_E!G7</f>
        <v>0</v>
      </c>
      <c r="H7" s="10">
        <f>FC_IND_NFM_AM_E!H7+FC_IND_NFM_PA_E!H7+FC_IND_NFM_SA_E!H7+FC_IND_NFM_OM_E!H7</f>
        <v>0</v>
      </c>
      <c r="I7" s="10">
        <f>FC_IND_NFM_AM_E!I7+FC_IND_NFM_PA_E!I7+FC_IND_NFM_SA_E!I7+FC_IND_NFM_OM_E!I7</f>
        <v>0</v>
      </c>
      <c r="J7" s="10">
        <f>FC_IND_NFM_AM_E!J7+FC_IND_NFM_PA_E!J7+FC_IND_NFM_SA_E!J7+FC_IND_NFM_OM_E!J7</f>
        <v>0</v>
      </c>
      <c r="K7" s="10">
        <f>FC_IND_NFM_AM_E!K7+FC_IND_NFM_PA_E!K7+FC_IND_NFM_SA_E!K7+FC_IND_NFM_OM_E!K7</f>
        <v>0</v>
      </c>
      <c r="L7" s="10">
        <f>FC_IND_NFM_AM_E!L7+FC_IND_NFM_PA_E!L7+FC_IND_NFM_SA_E!L7+FC_IND_NFM_OM_E!L7</f>
        <v>0</v>
      </c>
      <c r="M7" s="10">
        <f>FC_IND_NFM_AM_E!M7+FC_IND_NFM_PA_E!M7+FC_IND_NFM_SA_E!M7+FC_IND_NFM_OM_E!M7</f>
        <v>0</v>
      </c>
      <c r="N7" s="10">
        <f>FC_IND_NFM_AM_E!N7+FC_IND_NFM_PA_E!N7+FC_IND_NFM_SA_E!N7+FC_IND_NFM_OM_E!N7</f>
        <v>0</v>
      </c>
      <c r="O7" s="10">
        <f>FC_IND_NFM_AM_E!O7+FC_IND_NFM_PA_E!O7+FC_IND_NFM_SA_E!O7+FC_IND_NFM_OM_E!O7</f>
        <v>0</v>
      </c>
      <c r="P7" s="10">
        <f>FC_IND_NFM_AM_E!P7+FC_IND_NFM_PA_E!P7+FC_IND_NFM_SA_E!P7+FC_IND_NFM_OM_E!P7</f>
        <v>0</v>
      </c>
      <c r="Q7" s="10">
        <f>FC_IND_NFM_AM_E!Q7+FC_IND_NFM_PA_E!Q7+FC_IND_NFM_SA_E!Q7+FC_IND_NFM_OM_E!Q7</f>
        <v>0</v>
      </c>
      <c r="R7" s="10">
        <f>FC_IND_NFM_AM_E!R7+FC_IND_NFM_PA_E!R7+FC_IND_NFM_SA_E!R7+FC_IND_NFM_OM_E!R7</f>
        <v>0</v>
      </c>
      <c r="S7" s="10">
        <f>FC_IND_NFM_AM_E!S7+FC_IND_NFM_PA_E!S7+FC_IND_NFM_SA_E!S7+FC_IND_NFM_OM_E!S7</f>
        <v>0</v>
      </c>
      <c r="T7" s="10">
        <f>FC_IND_NFM_AM_E!T7+FC_IND_NFM_PA_E!T7+FC_IND_NFM_SA_E!T7+FC_IND_NFM_OM_E!T7</f>
        <v>0</v>
      </c>
      <c r="U7" s="10">
        <f>FC_IND_NFM_AM_E!U7+FC_IND_NFM_PA_E!U7+FC_IND_NFM_SA_E!U7+FC_IND_NFM_OM_E!U7</f>
        <v>0</v>
      </c>
      <c r="V7" s="10">
        <f>FC_IND_NFM_AM_E!V7+FC_IND_NFM_PA_E!V7+FC_IND_NFM_SA_E!V7+FC_IND_NFM_OM_E!V7</f>
        <v>0</v>
      </c>
      <c r="W7" s="10">
        <f>FC_IND_NFM_AM_E!W7+FC_IND_NFM_PA_E!W7+FC_IND_NFM_SA_E!W7+FC_IND_NFM_OM_E!W7</f>
        <v>0</v>
      </c>
      <c r="X7" s="10">
        <f>FC_IND_NFM_AM_E!X7+FC_IND_NFM_PA_E!X7+FC_IND_NFM_SA_E!X7+FC_IND_NFM_OM_E!X7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FC_IND_NFM_AM_E!C9+FC_IND_NFM_PA_E!C9+FC_IND_NFM_SA_E!C9+FC_IND_NFM_OM_E!C9</f>
        <v>0</v>
      </c>
      <c r="D9" s="10">
        <f>FC_IND_NFM_AM_E!D9+FC_IND_NFM_PA_E!D9+FC_IND_NFM_SA_E!D9+FC_IND_NFM_OM_E!D9</f>
        <v>0</v>
      </c>
      <c r="E9" s="10">
        <f>FC_IND_NFM_AM_E!E9+FC_IND_NFM_PA_E!E9+FC_IND_NFM_SA_E!E9+FC_IND_NFM_OM_E!E9</f>
        <v>0</v>
      </c>
      <c r="F9" s="10">
        <f>FC_IND_NFM_AM_E!F9+FC_IND_NFM_PA_E!F9+FC_IND_NFM_SA_E!F9+FC_IND_NFM_OM_E!F9</f>
        <v>0</v>
      </c>
      <c r="G9" s="10">
        <f>FC_IND_NFM_AM_E!G9+FC_IND_NFM_PA_E!G9+FC_IND_NFM_SA_E!G9+FC_IND_NFM_OM_E!G9</f>
        <v>0</v>
      </c>
      <c r="H9" s="10">
        <f>FC_IND_NFM_AM_E!H9+FC_IND_NFM_PA_E!H9+FC_IND_NFM_SA_E!H9+FC_IND_NFM_OM_E!H9</f>
        <v>0</v>
      </c>
      <c r="I9" s="10">
        <f>FC_IND_NFM_AM_E!I9+FC_IND_NFM_PA_E!I9+FC_IND_NFM_SA_E!I9+FC_IND_NFM_OM_E!I9</f>
        <v>0</v>
      </c>
      <c r="J9" s="10">
        <f>FC_IND_NFM_AM_E!J9+FC_IND_NFM_PA_E!J9+FC_IND_NFM_SA_E!J9+FC_IND_NFM_OM_E!J9</f>
        <v>0</v>
      </c>
      <c r="K9" s="10">
        <f>FC_IND_NFM_AM_E!K9+FC_IND_NFM_PA_E!K9+FC_IND_NFM_SA_E!K9+FC_IND_NFM_OM_E!K9</f>
        <v>0</v>
      </c>
      <c r="L9" s="10">
        <f>FC_IND_NFM_AM_E!L9+FC_IND_NFM_PA_E!L9+FC_IND_NFM_SA_E!L9+FC_IND_NFM_OM_E!L9</f>
        <v>0</v>
      </c>
      <c r="M9" s="10">
        <f>FC_IND_NFM_AM_E!M9+FC_IND_NFM_PA_E!M9+FC_IND_NFM_SA_E!M9+FC_IND_NFM_OM_E!M9</f>
        <v>0</v>
      </c>
      <c r="N9" s="10">
        <f>FC_IND_NFM_AM_E!N9+FC_IND_NFM_PA_E!N9+FC_IND_NFM_SA_E!N9+FC_IND_NFM_OM_E!N9</f>
        <v>0</v>
      </c>
      <c r="O9" s="10">
        <f>FC_IND_NFM_AM_E!O9+FC_IND_NFM_PA_E!O9+FC_IND_NFM_SA_E!O9+FC_IND_NFM_OM_E!O9</f>
        <v>0</v>
      </c>
      <c r="P9" s="10">
        <f>FC_IND_NFM_AM_E!P9+FC_IND_NFM_PA_E!P9+FC_IND_NFM_SA_E!P9+FC_IND_NFM_OM_E!P9</f>
        <v>0</v>
      </c>
      <c r="Q9" s="10">
        <f>FC_IND_NFM_AM_E!Q9+FC_IND_NFM_PA_E!Q9+FC_IND_NFM_SA_E!Q9+FC_IND_NFM_OM_E!Q9</f>
        <v>0</v>
      </c>
      <c r="R9" s="10">
        <f>FC_IND_NFM_AM_E!R9+FC_IND_NFM_PA_E!R9+FC_IND_NFM_SA_E!R9+FC_IND_NFM_OM_E!R9</f>
        <v>0</v>
      </c>
      <c r="S9" s="10">
        <f>FC_IND_NFM_AM_E!S9+FC_IND_NFM_PA_E!S9+FC_IND_NFM_SA_E!S9+FC_IND_NFM_OM_E!S9</f>
        <v>0</v>
      </c>
      <c r="T9" s="10">
        <f>FC_IND_NFM_AM_E!T9+FC_IND_NFM_PA_E!T9+FC_IND_NFM_SA_E!T9+FC_IND_NFM_OM_E!T9</f>
        <v>0</v>
      </c>
      <c r="U9" s="10">
        <f>FC_IND_NFM_AM_E!U9+FC_IND_NFM_PA_E!U9+FC_IND_NFM_SA_E!U9+FC_IND_NFM_OM_E!U9</f>
        <v>0</v>
      </c>
      <c r="V9" s="10">
        <f>FC_IND_NFM_AM_E!V9+FC_IND_NFM_PA_E!V9+FC_IND_NFM_SA_E!V9+FC_IND_NFM_OM_E!V9</f>
        <v>0</v>
      </c>
      <c r="W9" s="10">
        <f>FC_IND_NFM_AM_E!W9+FC_IND_NFM_PA_E!W9+FC_IND_NFM_SA_E!W9+FC_IND_NFM_OM_E!W9</f>
        <v>0</v>
      </c>
      <c r="X9" s="10">
        <f>FC_IND_NFM_AM_E!X9+FC_IND_NFM_PA_E!X9+FC_IND_NFM_SA_E!X9+FC_IND_NFM_OM_E!X9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FC_IND_NFM_AM_E!C10+FC_IND_NFM_PA_E!C10+FC_IND_NFM_SA_E!C10+FC_IND_NFM_OM_E!C10</f>
        <v>0</v>
      </c>
      <c r="D10" s="10">
        <f>FC_IND_NFM_AM_E!D10+FC_IND_NFM_PA_E!D10+FC_IND_NFM_SA_E!D10+FC_IND_NFM_OM_E!D10</f>
        <v>0</v>
      </c>
      <c r="E10" s="10">
        <f>FC_IND_NFM_AM_E!E10+FC_IND_NFM_PA_E!E10+FC_IND_NFM_SA_E!E10+FC_IND_NFM_OM_E!E10</f>
        <v>0</v>
      </c>
      <c r="F10" s="10">
        <f>FC_IND_NFM_AM_E!F10+FC_IND_NFM_PA_E!F10+FC_IND_NFM_SA_E!F10+FC_IND_NFM_OM_E!F10</f>
        <v>0</v>
      </c>
      <c r="G10" s="10">
        <f>FC_IND_NFM_AM_E!G10+FC_IND_NFM_PA_E!G10+FC_IND_NFM_SA_E!G10+FC_IND_NFM_OM_E!G10</f>
        <v>0</v>
      </c>
      <c r="H10" s="10">
        <f>FC_IND_NFM_AM_E!H10+FC_IND_NFM_PA_E!H10+FC_IND_NFM_SA_E!H10+FC_IND_NFM_OM_E!H10</f>
        <v>0</v>
      </c>
      <c r="I10" s="10">
        <f>FC_IND_NFM_AM_E!I10+FC_IND_NFM_PA_E!I10+FC_IND_NFM_SA_E!I10+FC_IND_NFM_OM_E!I10</f>
        <v>0</v>
      </c>
      <c r="J10" s="10">
        <f>FC_IND_NFM_AM_E!J10+FC_IND_NFM_PA_E!J10+FC_IND_NFM_SA_E!J10+FC_IND_NFM_OM_E!J10</f>
        <v>0</v>
      </c>
      <c r="K10" s="10">
        <f>FC_IND_NFM_AM_E!K10+FC_IND_NFM_PA_E!K10+FC_IND_NFM_SA_E!K10+FC_IND_NFM_OM_E!K10</f>
        <v>0</v>
      </c>
      <c r="L10" s="10">
        <f>FC_IND_NFM_AM_E!L10+FC_IND_NFM_PA_E!L10+FC_IND_NFM_SA_E!L10+FC_IND_NFM_OM_E!L10</f>
        <v>0</v>
      </c>
      <c r="M10" s="10">
        <f>FC_IND_NFM_AM_E!M10+FC_IND_NFM_PA_E!M10+FC_IND_NFM_SA_E!M10+FC_IND_NFM_OM_E!M10</f>
        <v>0</v>
      </c>
      <c r="N10" s="10">
        <f>FC_IND_NFM_AM_E!N10+FC_IND_NFM_PA_E!N10+FC_IND_NFM_SA_E!N10+FC_IND_NFM_OM_E!N10</f>
        <v>0</v>
      </c>
      <c r="O10" s="10">
        <f>FC_IND_NFM_AM_E!O10+FC_IND_NFM_PA_E!O10+FC_IND_NFM_SA_E!O10+FC_IND_NFM_OM_E!O10</f>
        <v>0</v>
      </c>
      <c r="P10" s="10">
        <f>FC_IND_NFM_AM_E!P10+FC_IND_NFM_PA_E!P10+FC_IND_NFM_SA_E!P10+FC_IND_NFM_OM_E!P10</f>
        <v>0</v>
      </c>
      <c r="Q10" s="10">
        <f>FC_IND_NFM_AM_E!Q10+FC_IND_NFM_PA_E!Q10+FC_IND_NFM_SA_E!Q10+FC_IND_NFM_OM_E!Q10</f>
        <v>0</v>
      </c>
      <c r="R10" s="10">
        <f>FC_IND_NFM_AM_E!R10+FC_IND_NFM_PA_E!R10+FC_IND_NFM_SA_E!R10+FC_IND_NFM_OM_E!R10</f>
        <v>0</v>
      </c>
      <c r="S10" s="10">
        <f>FC_IND_NFM_AM_E!S10+FC_IND_NFM_PA_E!S10+FC_IND_NFM_SA_E!S10+FC_IND_NFM_OM_E!S10</f>
        <v>0</v>
      </c>
      <c r="T10" s="10">
        <f>FC_IND_NFM_AM_E!T10+FC_IND_NFM_PA_E!T10+FC_IND_NFM_SA_E!T10+FC_IND_NFM_OM_E!T10</f>
        <v>0</v>
      </c>
      <c r="U10" s="10">
        <f>FC_IND_NFM_AM_E!U10+FC_IND_NFM_PA_E!U10+FC_IND_NFM_SA_E!U10+FC_IND_NFM_OM_E!U10</f>
        <v>0</v>
      </c>
      <c r="V10" s="10">
        <f>FC_IND_NFM_AM_E!V10+FC_IND_NFM_PA_E!V10+FC_IND_NFM_SA_E!V10+FC_IND_NFM_OM_E!V10</f>
        <v>0</v>
      </c>
      <c r="W10" s="10">
        <f>FC_IND_NFM_AM_E!W10+FC_IND_NFM_PA_E!W10+FC_IND_NFM_SA_E!W10+FC_IND_NFM_OM_E!W10</f>
        <v>0</v>
      </c>
      <c r="X10" s="10">
        <f>FC_IND_NFM_AM_E!X10+FC_IND_NFM_PA_E!X10+FC_IND_NFM_SA_E!X10+FC_IND_NFM_OM_E!X10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FC_IND_NFM_AM_E!C12+FC_IND_NFM_PA_E!C12+FC_IND_NFM_SA_E!C12+FC_IND_NFM_OM_E!C12</f>
        <v>0</v>
      </c>
      <c r="D12" s="10">
        <f>FC_IND_NFM_AM_E!D12+FC_IND_NFM_PA_E!D12+FC_IND_NFM_SA_E!D12+FC_IND_NFM_OM_E!D12</f>
        <v>0</v>
      </c>
      <c r="E12" s="10">
        <f>FC_IND_NFM_AM_E!E12+FC_IND_NFM_PA_E!E12+FC_IND_NFM_SA_E!E12+FC_IND_NFM_OM_E!E12</f>
        <v>0</v>
      </c>
      <c r="F12" s="10">
        <f>FC_IND_NFM_AM_E!F12+FC_IND_NFM_PA_E!F12+FC_IND_NFM_SA_E!F12+FC_IND_NFM_OM_E!F12</f>
        <v>0</v>
      </c>
      <c r="G12" s="10">
        <f>FC_IND_NFM_AM_E!G12+FC_IND_NFM_PA_E!G12+FC_IND_NFM_SA_E!G12+FC_IND_NFM_OM_E!G12</f>
        <v>0</v>
      </c>
      <c r="H12" s="10">
        <f>FC_IND_NFM_AM_E!H12+FC_IND_NFM_PA_E!H12+FC_IND_NFM_SA_E!H12+FC_IND_NFM_OM_E!H12</f>
        <v>0</v>
      </c>
      <c r="I12" s="10">
        <f>FC_IND_NFM_AM_E!I12+FC_IND_NFM_PA_E!I12+FC_IND_NFM_SA_E!I12+FC_IND_NFM_OM_E!I12</f>
        <v>0</v>
      </c>
      <c r="J12" s="10">
        <f>FC_IND_NFM_AM_E!J12+FC_IND_NFM_PA_E!J12+FC_IND_NFM_SA_E!J12+FC_IND_NFM_OM_E!J12</f>
        <v>0</v>
      </c>
      <c r="K12" s="10">
        <f>FC_IND_NFM_AM_E!K12+FC_IND_NFM_PA_E!K12+FC_IND_NFM_SA_E!K12+FC_IND_NFM_OM_E!K12</f>
        <v>0</v>
      </c>
      <c r="L12" s="10">
        <f>FC_IND_NFM_AM_E!L12+FC_IND_NFM_PA_E!L12+FC_IND_NFM_SA_E!L12+FC_IND_NFM_OM_E!L12</f>
        <v>0</v>
      </c>
      <c r="M12" s="10">
        <f>FC_IND_NFM_AM_E!M12+FC_IND_NFM_PA_E!M12+FC_IND_NFM_SA_E!M12+FC_IND_NFM_OM_E!M12</f>
        <v>0</v>
      </c>
      <c r="N12" s="10">
        <f>FC_IND_NFM_AM_E!N12+FC_IND_NFM_PA_E!N12+FC_IND_NFM_SA_E!N12+FC_IND_NFM_OM_E!N12</f>
        <v>0</v>
      </c>
      <c r="O12" s="10">
        <f>FC_IND_NFM_AM_E!O12+FC_IND_NFM_PA_E!O12+FC_IND_NFM_SA_E!O12+FC_IND_NFM_OM_E!O12</f>
        <v>0</v>
      </c>
      <c r="P12" s="10">
        <f>FC_IND_NFM_AM_E!P12+FC_IND_NFM_PA_E!P12+FC_IND_NFM_SA_E!P12+FC_IND_NFM_OM_E!P12</f>
        <v>0</v>
      </c>
      <c r="Q12" s="10">
        <f>FC_IND_NFM_AM_E!Q12+FC_IND_NFM_PA_E!Q12+FC_IND_NFM_SA_E!Q12+FC_IND_NFM_OM_E!Q12</f>
        <v>0</v>
      </c>
      <c r="R12" s="10">
        <f>FC_IND_NFM_AM_E!R12+FC_IND_NFM_PA_E!R12+FC_IND_NFM_SA_E!R12+FC_IND_NFM_OM_E!R12</f>
        <v>0</v>
      </c>
      <c r="S12" s="10">
        <f>FC_IND_NFM_AM_E!S12+FC_IND_NFM_PA_E!S12+FC_IND_NFM_SA_E!S12+FC_IND_NFM_OM_E!S12</f>
        <v>0</v>
      </c>
      <c r="T12" s="10">
        <f>FC_IND_NFM_AM_E!T12+FC_IND_NFM_PA_E!T12+FC_IND_NFM_SA_E!T12+FC_IND_NFM_OM_E!T12</f>
        <v>0</v>
      </c>
      <c r="U12" s="10">
        <f>FC_IND_NFM_AM_E!U12+FC_IND_NFM_PA_E!U12+FC_IND_NFM_SA_E!U12+FC_IND_NFM_OM_E!U12</f>
        <v>0</v>
      </c>
      <c r="V12" s="10">
        <f>FC_IND_NFM_AM_E!V12+FC_IND_NFM_PA_E!V12+FC_IND_NFM_SA_E!V12+FC_IND_NFM_OM_E!V12</f>
        <v>0</v>
      </c>
      <c r="W12" s="10">
        <f>FC_IND_NFM_AM_E!W12+FC_IND_NFM_PA_E!W12+FC_IND_NFM_SA_E!W12+FC_IND_NFM_OM_E!W12</f>
        <v>0</v>
      </c>
      <c r="X12" s="10">
        <f>FC_IND_NFM_AM_E!X12+FC_IND_NFM_PA_E!X12+FC_IND_NFM_SA_E!X12+FC_IND_NFM_OM_E!X12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FC_IND_NFM_AM_E!C13+FC_IND_NFM_PA_E!C13+FC_IND_NFM_SA_E!C13+FC_IND_NFM_OM_E!C13</f>
        <v>0</v>
      </c>
      <c r="D13" s="10">
        <f>FC_IND_NFM_AM_E!D13+FC_IND_NFM_PA_E!D13+FC_IND_NFM_SA_E!D13+FC_IND_NFM_OM_E!D13</f>
        <v>0</v>
      </c>
      <c r="E13" s="10">
        <f>FC_IND_NFM_AM_E!E13+FC_IND_NFM_PA_E!E13+FC_IND_NFM_SA_E!E13+FC_IND_NFM_OM_E!E13</f>
        <v>0</v>
      </c>
      <c r="F13" s="10">
        <f>FC_IND_NFM_AM_E!F13+FC_IND_NFM_PA_E!F13+FC_IND_NFM_SA_E!F13+FC_IND_NFM_OM_E!F13</f>
        <v>0</v>
      </c>
      <c r="G13" s="10">
        <f>FC_IND_NFM_AM_E!G13+FC_IND_NFM_PA_E!G13+FC_IND_NFM_SA_E!G13+FC_IND_NFM_OM_E!G13</f>
        <v>0</v>
      </c>
      <c r="H13" s="10">
        <f>FC_IND_NFM_AM_E!H13+FC_IND_NFM_PA_E!H13+FC_IND_NFM_SA_E!H13+FC_IND_NFM_OM_E!H13</f>
        <v>0</v>
      </c>
      <c r="I13" s="10">
        <f>FC_IND_NFM_AM_E!I13+FC_IND_NFM_PA_E!I13+FC_IND_NFM_SA_E!I13+FC_IND_NFM_OM_E!I13</f>
        <v>0</v>
      </c>
      <c r="J13" s="10">
        <f>FC_IND_NFM_AM_E!J13+FC_IND_NFM_PA_E!J13+FC_IND_NFM_SA_E!J13+FC_IND_NFM_OM_E!J13</f>
        <v>0</v>
      </c>
      <c r="K13" s="10">
        <f>FC_IND_NFM_AM_E!K13+FC_IND_NFM_PA_E!K13+FC_IND_NFM_SA_E!K13+FC_IND_NFM_OM_E!K13</f>
        <v>0</v>
      </c>
      <c r="L13" s="10">
        <f>FC_IND_NFM_AM_E!L13+FC_IND_NFM_PA_E!L13+FC_IND_NFM_SA_E!L13+FC_IND_NFM_OM_E!L13</f>
        <v>0</v>
      </c>
      <c r="M13" s="10">
        <f>FC_IND_NFM_AM_E!M13+FC_IND_NFM_PA_E!M13+FC_IND_NFM_SA_E!M13+FC_IND_NFM_OM_E!M13</f>
        <v>0</v>
      </c>
      <c r="N13" s="10">
        <f>FC_IND_NFM_AM_E!N13+FC_IND_NFM_PA_E!N13+FC_IND_NFM_SA_E!N13+FC_IND_NFM_OM_E!N13</f>
        <v>0</v>
      </c>
      <c r="O13" s="10">
        <f>FC_IND_NFM_AM_E!O13+FC_IND_NFM_PA_E!O13+FC_IND_NFM_SA_E!O13+FC_IND_NFM_OM_E!O13</f>
        <v>0</v>
      </c>
      <c r="P13" s="10">
        <f>FC_IND_NFM_AM_E!P13+FC_IND_NFM_PA_E!P13+FC_IND_NFM_SA_E!P13+FC_IND_NFM_OM_E!P13</f>
        <v>0</v>
      </c>
      <c r="Q13" s="10">
        <f>FC_IND_NFM_AM_E!Q13+FC_IND_NFM_PA_E!Q13+FC_IND_NFM_SA_E!Q13+FC_IND_NFM_OM_E!Q13</f>
        <v>0</v>
      </c>
      <c r="R13" s="10">
        <f>FC_IND_NFM_AM_E!R13+FC_IND_NFM_PA_E!R13+FC_IND_NFM_SA_E!R13+FC_IND_NFM_OM_E!R13</f>
        <v>0</v>
      </c>
      <c r="S13" s="10">
        <f>FC_IND_NFM_AM_E!S13+FC_IND_NFM_PA_E!S13+FC_IND_NFM_SA_E!S13+FC_IND_NFM_OM_E!S13</f>
        <v>0</v>
      </c>
      <c r="T13" s="10">
        <f>FC_IND_NFM_AM_E!T13+FC_IND_NFM_PA_E!T13+FC_IND_NFM_SA_E!T13+FC_IND_NFM_OM_E!T13</f>
        <v>0</v>
      </c>
      <c r="U13" s="10">
        <f>FC_IND_NFM_AM_E!U13+FC_IND_NFM_PA_E!U13+FC_IND_NFM_SA_E!U13+FC_IND_NFM_OM_E!U13</f>
        <v>0</v>
      </c>
      <c r="V13" s="10">
        <f>FC_IND_NFM_AM_E!V13+FC_IND_NFM_PA_E!V13+FC_IND_NFM_SA_E!V13+FC_IND_NFM_OM_E!V13</f>
        <v>0</v>
      </c>
      <c r="W13" s="10">
        <f>FC_IND_NFM_AM_E!W13+FC_IND_NFM_PA_E!W13+FC_IND_NFM_SA_E!W13+FC_IND_NFM_OM_E!W13</f>
        <v>0</v>
      </c>
      <c r="X13" s="10">
        <f>FC_IND_NFM_AM_E!X13+FC_IND_NFM_PA_E!X13+FC_IND_NFM_SA_E!X13+FC_IND_NFM_OM_E!X13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FC_IND_NFM_AM_E!C14+FC_IND_NFM_PA_E!C14+FC_IND_NFM_SA_E!C14+FC_IND_NFM_OM_E!C14</f>
        <v>0</v>
      </c>
      <c r="D14" s="10">
        <f>FC_IND_NFM_AM_E!D14+FC_IND_NFM_PA_E!D14+FC_IND_NFM_SA_E!D14+FC_IND_NFM_OM_E!D14</f>
        <v>0</v>
      </c>
      <c r="E14" s="10">
        <f>FC_IND_NFM_AM_E!E14+FC_IND_NFM_PA_E!E14+FC_IND_NFM_SA_E!E14+FC_IND_NFM_OM_E!E14</f>
        <v>0</v>
      </c>
      <c r="F14" s="10">
        <f>FC_IND_NFM_AM_E!F14+FC_IND_NFM_PA_E!F14+FC_IND_NFM_SA_E!F14+FC_IND_NFM_OM_E!F14</f>
        <v>0</v>
      </c>
      <c r="G14" s="10">
        <f>FC_IND_NFM_AM_E!G14+FC_IND_NFM_PA_E!G14+FC_IND_NFM_SA_E!G14+FC_IND_NFM_OM_E!G14</f>
        <v>0</v>
      </c>
      <c r="H14" s="10">
        <f>FC_IND_NFM_AM_E!H14+FC_IND_NFM_PA_E!H14+FC_IND_NFM_SA_E!H14+FC_IND_NFM_OM_E!H14</f>
        <v>0</v>
      </c>
      <c r="I14" s="10">
        <f>FC_IND_NFM_AM_E!I14+FC_IND_NFM_PA_E!I14+FC_IND_NFM_SA_E!I14+FC_IND_NFM_OM_E!I14</f>
        <v>0</v>
      </c>
      <c r="J14" s="10">
        <f>FC_IND_NFM_AM_E!J14+FC_IND_NFM_PA_E!J14+FC_IND_NFM_SA_E!J14+FC_IND_NFM_OM_E!J14</f>
        <v>0</v>
      </c>
      <c r="K14" s="10">
        <f>FC_IND_NFM_AM_E!K14+FC_IND_NFM_PA_E!K14+FC_IND_NFM_SA_E!K14+FC_IND_NFM_OM_E!K14</f>
        <v>0</v>
      </c>
      <c r="L14" s="10">
        <f>FC_IND_NFM_AM_E!L14+FC_IND_NFM_PA_E!L14+FC_IND_NFM_SA_E!L14+FC_IND_NFM_OM_E!L14</f>
        <v>0</v>
      </c>
      <c r="M14" s="10">
        <f>FC_IND_NFM_AM_E!M14+FC_IND_NFM_PA_E!M14+FC_IND_NFM_SA_E!M14+FC_IND_NFM_OM_E!M14</f>
        <v>0</v>
      </c>
      <c r="N14" s="10">
        <f>FC_IND_NFM_AM_E!N14+FC_IND_NFM_PA_E!N14+FC_IND_NFM_SA_E!N14+FC_IND_NFM_OM_E!N14</f>
        <v>0</v>
      </c>
      <c r="O14" s="10">
        <f>FC_IND_NFM_AM_E!O14+FC_IND_NFM_PA_E!O14+FC_IND_NFM_SA_E!O14+FC_IND_NFM_OM_E!O14</f>
        <v>0</v>
      </c>
      <c r="P14" s="10">
        <f>FC_IND_NFM_AM_E!P14+FC_IND_NFM_PA_E!P14+FC_IND_NFM_SA_E!P14+FC_IND_NFM_OM_E!P14</f>
        <v>0</v>
      </c>
      <c r="Q14" s="10">
        <f>FC_IND_NFM_AM_E!Q14+FC_IND_NFM_PA_E!Q14+FC_IND_NFM_SA_E!Q14+FC_IND_NFM_OM_E!Q14</f>
        <v>0</v>
      </c>
      <c r="R14" s="10">
        <f>FC_IND_NFM_AM_E!R14+FC_IND_NFM_PA_E!R14+FC_IND_NFM_SA_E!R14+FC_IND_NFM_OM_E!R14</f>
        <v>0</v>
      </c>
      <c r="S14" s="10">
        <f>FC_IND_NFM_AM_E!S14+FC_IND_NFM_PA_E!S14+FC_IND_NFM_SA_E!S14+FC_IND_NFM_OM_E!S14</f>
        <v>0</v>
      </c>
      <c r="T14" s="10">
        <f>FC_IND_NFM_AM_E!T14+FC_IND_NFM_PA_E!T14+FC_IND_NFM_SA_E!T14+FC_IND_NFM_OM_E!T14</f>
        <v>0</v>
      </c>
      <c r="U14" s="10">
        <f>FC_IND_NFM_AM_E!U14+FC_IND_NFM_PA_E!U14+FC_IND_NFM_SA_E!U14+FC_IND_NFM_OM_E!U14</f>
        <v>0</v>
      </c>
      <c r="V14" s="10">
        <f>FC_IND_NFM_AM_E!V14+FC_IND_NFM_PA_E!V14+FC_IND_NFM_SA_E!V14+FC_IND_NFM_OM_E!V14</f>
        <v>0</v>
      </c>
      <c r="W14" s="10">
        <f>FC_IND_NFM_AM_E!W14+FC_IND_NFM_PA_E!W14+FC_IND_NFM_SA_E!W14+FC_IND_NFM_OM_E!W14</f>
        <v>0</v>
      </c>
      <c r="X14" s="10">
        <f>FC_IND_NFM_AM_E!X14+FC_IND_NFM_PA_E!X14+FC_IND_NFM_SA_E!X14+FC_IND_NFM_OM_E!X14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FC_IND_NFM_AM_E!C15+FC_IND_NFM_PA_E!C15+FC_IND_NFM_SA_E!C15+FC_IND_NFM_OM_E!C15</f>
        <v>0</v>
      </c>
      <c r="D15" s="10">
        <f>FC_IND_NFM_AM_E!D15+FC_IND_NFM_PA_E!D15+FC_IND_NFM_SA_E!D15+FC_IND_NFM_OM_E!D15</f>
        <v>0</v>
      </c>
      <c r="E15" s="10">
        <f>FC_IND_NFM_AM_E!E15+FC_IND_NFM_PA_E!E15+FC_IND_NFM_SA_E!E15+FC_IND_NFM_OM_E!E15</f>
        <v>0</v>
      </c>
      <c r="F15" s="10">
        <f>FC_IND_NFM_AM_E!F15+FC_IND_NFM_PA_E!F15+FC_IND_NFM_SA_E!F15+FC_IND_NFM_OM_E!F15</f>
        <v>0</v>
      </c>
      <c r="G15" s="10">
        <f>FC_IND_NFM_AM_E!G15+FC_IND_NFM_PA_E!G15+FC_IND_NFM_SA_E!G15+FC_IND_NFM_OM_E!G15</f>
        <v>0</v>
      </c>
      <c r="H15" s="10">
        <f>FC_IND_NFM_AM_E!H15+FC_IND_NFM_PA_E!H15+FC_IND_NFM_SA_E!H15+FC_IND_NFM_OM_E!H15</f>
        <v>0</v>
      </c>
      <c r="I15" s="10">
        <f>FC_IND_NFM_AM_E!I15+FC_IND_NFM_PA_E!I15+FC_IND_NFM_SA_E!I15+FC_IND_NFM_OM_E!I15</f>
        <v>0</v>
      </c>
      <c r="J15" s="10">
        <f>FC_IND_NFM_AM_E!J15+FC_IND_NFM_PA_E!J15+FC_IND_NFM_SA_E!J15+FC_IND_NFM_OM_E!J15</f>
        <v>0</v>
      </c>
      <c r="K15" s="10">
        <f>FC_IND_NFM_AM_E!K15+FC_IND_NFM_PA_E!K15+FC_IND_NFM_SA_E!K15+FC_IND_NFM_OM_E!K15</f>
        <v>0</v>
      </c>
      <c r="L15" s="10">
        <f>FC_IND_NFM_AM_E!L15+FC_IND_NFM_PA_E!L15+FC_IND_NFM_SA_E!L15+FC_IND_NFM_OM_E!L15</f>
        <v>0</v>
      </c>
      <c r="M15" s="10">
        <f>FC_IND_NFM_AM_E!M15+FC_IND_NFM_PA_E!M15+FC_IND_NFM_SA_E!M15+FC_IND_NFM_OM_E!M15</f>
        <v>0</v>
      </c>
      <c r="N15" s="10">
        <f>FC_IND_NFM_AM_E!N15+FC_IND_NFM_PA_E!N15+FC_IND_NFM_SA_E!N15+FC_IND_NFM_OM_E!N15</f>
        <v>0</v>
      </c>
      <c r="O15" s="10">
        <f>FC_IND_NFM_AM_E!O15+FC_IND_NFM_PA_E!O15+FC_IND_NFM_SA_E!O15+FC_IND_NFM_OM_E!O15</f>
        <v>0</v>
      </c>
      <c r="P15" s="10">
        <f>FC_IND_NFM_AM_E!P15+FC_IND_NFM_PA_E!P15+FC_IND_NFM_SA_E!P15+FC_IND_NFM_OM_E!P15</f>
        <v>0</v>
      </c>
      <c r="Q15" s="10">
        <f>FC_IND_NFM_AM_E!Q15+FC_IND_NFM_PA_E!Q15+FC_IND_NFM_SA_E!Q15+FC_IND_NFM_OM_E!Q15</f>
        <v>0</v>
      </c>
      <c r="R15" s="10">
        <f>FC_IND_NFM_AM_E!R15+FC_IND_NFM_PA_E!R15+FC_IND_NFM_SA_E!R15+FC_IND_NFM_OM_E!R15</f>
        <v>0</v>
      </c>
      <c r="S15" s="10">
        <f>FC_IND_NFM_AM_E!S15+FC_IND_NFM_PA_E!S15+FC_IND_NFM_SA_E!S15+FC_IND_NFM_OM_E!S15</f>
        <v>0</v>
      </c>
      <c r="T15" s="10">
        <f>FC_IND_NFM_AM_E!T15+FC_IND_NFM_PA_E!T15+FC_IND_NFM_SA_E!T15+FC_IND_NFM_OM_E!T15</f>
        <v>0</v>
      </c>
      <c r="U15" s="10">
        <f>FC_IND_NFM_AM_E!U15+FC_IND_NFM_PA_E!U15+FC_IND_NFM_SA_E!U15+FC_IND_NFM_OM_E!U15</f>
        <v>0</v>
      </c>
      <c r="V15" s="10">
        <f>FC_IND_NFM_AM_E!V15+FC_IND_NFM_PA_E!V15+FC_IND_NFM_SA_E!V15+FC_IND_NFM_OM_E!V15</f>
        <v>0</v>
      </c>
      <c r="W15" s="10">
        <f>FC_IND_NFM_AM_E!W15+FC_IND_NFM_PA_E!W15+FC_IND_NFM_SA_E!W15+FC_IND_NFM_OM_E!W15</f>
        <v>0</v>
      </c>
      <c r="X15" s="10">
        <f>FC_IND_NFM_AM_E!X15+FC_IND_NFM_PA_E!X15+FC_IND_NFM_SA_E!X15+FC_IND_NFM_OM_E!X15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FC_IND_NFM_AM_E!C16+FC_IND_NFM_PA_E!C16+FC_IND_NFM_SA_E!C16+FC_IND_NFM_OM_E!C16</f>
        <v>0</v>
      </c>
      <c r="D16" s="10">
        <f>FC_IND_NFM_AM_E!D16+FC_IND_NFM_PA_E!D16+FC_IND_NFM_SA_E!D16+FC_IND_NFM_OM_E!D16</f>
        <v>0</v>
      </c>
      <c r="E16" s="10">
        <f>FC_IND_NFM_AM_E!E16+FC_IND_NFM_PA_E!E16+FC_IND_NFM_SA_E!E16+FC_IND_NFM_OM_E!E16</f>
        <v>0</v>
      </c>
      <c r="F16" s="10">
        <f>FC_IND_NFM_AM_E!F16+FC_IND_NFM_PA_E!F16+FC_IND_NFM_SA_E!F16+FC_IND_NFM_OM_E!F16</f>
        <v>0</v>
      </c>
      <c r="G16" s="10">
        <f>FC_IND_NFM_AM_E!G16+FC_IND_NFM_PA_E!G16+FC_IND_NFM_SA_E!G16+FC_IND_NFM_OM_E!G16</f>
        <v>0</v>
      </c>
      <c r="H16" s="10">
        <f>FC_IND_NFM_AM_E!H16+FC_IND_NFM_PA_E!H16+FC_IND_NFM_SA_E!H16+FC_IND_NFM_OM_E!H16</f>
        <v>0</v>
      </c>
      <c r="I16" s="10">
        <f>FC_IND_NFM_AM_E!I16+FC_IND_NFM_PA_E!I16+FC_IND_NFM_SA_E!I16+FC_IND_NFM_OM_E!I16</f>
        <v>0</v>
      </c>
      <c r="J16" s="10">
        <f>FC_IND_NFM_AM_E!J16+FC_IND_NFM_PA_E!J16+FC_IND_NFM_SA_E!J16+FC_IND_NFM_OM_E!J16</f>
        <v>0</v>
      </c>
      <c r="K16" s="10">
        <f>FC_IND_NFM_AM_E!K16+FC_IND_NFM_PA_E!K16+FC_IND_NFM_SA_E!K16+FC_IND_NFM_OM_E!K16</f>
        <v>0</v>
      </c>
      <c r="L16" s="10">
        <f>FC_IND_NFM_AM_E!L16+FC_IND_NFM_PA_E!L16+FC_IND_NFM_SA_E!L16+FC_IND_NFM_OM_E!L16</f>
        <v>0</v>
      </c>
      <c r="M16" s="10">
        <f>FC_IND_NFM_AM_E!M16+FC_IND_NFM_PA_E!M16+FC_IND_NFM_SA_E!M16+FC_IND_NFM_OM_E!M16</f>
        <v>0</v>
      </c>
      <c r="N16" s="10">
        <f>FC_IND_NFM_AM_E!N16+FC_IND_NFM_PA_E!N16+FC_IND_NFM_SA_E!N16+FC_IND_NFM_OM_E!N16</f>
        <v>0</v>
      </c>
      <c r="O16" s="10">
        <f>FC_IND_NFM_AM_E!O16+FC_IND_NFM_PA_E!O16+FC_IND_NFM_SA_E!O16+FC_IND_NFM_OM_E!O16</f>
        <v>0</v>
      </c>
      <c r="P16" s="10">
        <f>FC_IND_NFM_AM_E!P16+FC_IND_NFM_PA_E!P16+FC_IND_NFM_SA_E!P16+FC_IND_NFM_OM_E!P16</f>
        <v>0</v>
      </c>
      <c r="Q16" s="10">
        <f>FC_IND_NFM_AM_E!Q16+FC_IND_NFM_PA_E!Q16+FC_IND_NFM_SA_E!Q16+FC_IND_NFM_OM_E!Q16</f>
        <v>0</v>
      </c>
      <c r="R16" s="10">
        <f>FC_IND_NFM_AM_E!R16+FC_IND_NFM_PA_E!R16+FC_IND_NFM_SA_E!R16+FC_IND_NFM_OM_E!R16</f>
        <v>0</v>
      </c>
      <c r="S16" s="10">
        <f>FC_IND_NFM_AM_E!S16+FC_IND_NFM_PA_E!S16+FC_IND_NFM_SA_E!S16+FC_IND_NFM_OM_E!S16</f>
        <v>0</v>
      </c>
      <c r="T16" s="10">
        <f>FC_IND_NFM_AM_E!T16+FC_IND_NFM_PA_E!T16+FC_IND_NFM_SA_E!T16+FC_IND_NFM_OM_E!T16</f>
        <v>0</v>
      </c>
      <c r="U16" s="10">
        <f>FC_IND_NFM_AM_E!U16+FC_IND_NFM_PA_E!U16+FC_IND_NFM_SA_E!U16+FC_IND_NFM_OM_E!U16</f>
        <v>0</v>
      </c>
      <c r="V16" s="10">
        <f>FC_IND_NFM_AM_E!V16+FC_IND_NFM_PA_E!V16+FC_IND_NFM_SA_E!V16+FC_IND_NFM_OM_E!V16</f>
        <v>0</v>
      </c>
      <c r="W16" s="10">
        <f>FC_IND_NFM_AM_E!W16+FC_IND_NFM_PA_E!W16+FC_IND_NFM_SA_E!W16+FC_IND_NFM_OM_E!W16</f>
        <v>0</v>
      </c>
      <c r="X16" s="10">
        <f>FC_IND_NFM_AM_E!X16+FC_IND_NFM_PA_E!X16+FC_IND_NFM_SA_E!X16+FC_IND_NFM_OM_E!X16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FC_IND_NFM_AM_E!C18+FC_IND_NFM_PA_E!C18+FC_IND_NFM_SA_E!C18+FC_IND_NFM_OM_E!C18</f>
        <v>0</v>
      </c>
      <c r="D18" s="10">
        <f>FC_IND_NFM_AM_E!D18+FC_IND_NFM_PA_E!D18+FC_IND_NFM_SA_E!D18+FC_IND_NFM_OM_E!D18</f>
        <v>0</v>
      </c>
      <c r="E18" s="10">
        <f>FC_IND_NFM_AM_E!E18+FC_IND_NFM_PA_E!E18+FC_IND_NFM_SA_E!E18+FC_IND_NFM_OM_E!E18</f>
        <v>0</v>
      </c>
      <c r="F18" s="10">
        <f>FC_IND_NFM_AM_E!F18+FC_IND_NFM_PA_E!F18+FC_IND_NFM_SA_E!F18+FC_IND_NFM_OM_E!F18</f>
        <v>0</v>
      </c>
      <c r="G18" s="10">
        <f>FC_IND_NFM_AM_E!G18+FC_IND_NFM_PA_E!G18+FC_IND_NFM_SA_E!G18+FC_IND_NFM_OM_E!G18</f>
        <v>0</v>
      </c>
      <c r="H18" s="10">
        <f>FC_IND_NFM_AM_E!H18+FC_IND_NFM_PA_E!H18+FC_IND_NFM_SA_E!H18+FC_IND_NFM_OM_E!H18</f>
        <v>0</v>
      </c>
      <c r="I18" s="10">
        <f>FC_IND_NFM_AM_E!I18+FC_IND_NFM_PA_E!I18+FC_IND_NFM_SA_E!I18+FC_IND_NFM_OM_E!I18</f>
        <v>0</v>
      </c>
      <c r="J18" s="10">
        <f>FC_IND_NFM_AM_E!J18+FC_IND_NFM_PA_E!J18+FC_IND_NFM_SA_E!J18+FC_IND_NFM_OM_E!J18</f>
        <v>0</v>
      </c>
      <c r="K18" s="10">
        <f>FC_IND_NFM_AM_E!K18+FC_IND_NFM_PA_E!K18+FC_IND_NFM_SA_E!K18+FC_IND_NFM_OM_E!K18</f>
        <v>0</v>
      </c>
      <c r="L18" s="10">
        <f>FC_IND_NFM_AM_E!L18+FC_IND_NFM_PA_E!L18+FC_IND_NFM_SA_E!L18+FC_IND_NFM_OM_E!L18</f>
        <v>0</v>
      </c>
      <c r="M18" s="10">
        <f>FC_IND_NFM_AM_E!M18+FC_IND_NFM_PA_E!M18+FC_IND_NFM_SA_E!M18+FC_IND_NFM_OM_E!M18</f>
        <v>0</v>
      </c>
      <c r="N18" s="10">
        <f>FC_IND_NFM_AM_E!N18+FC_IND_NFM_PA_E!N18+FC_IND_NFM_SA_E!N18+FC_IND_NFM_OM_E!N18</f>
        <v>0</v>
      </c>
      <c r="O18" s="10">
        <f>FC_IND_NFM_AM_E!O18+FC_IND_NFM_PA_E!O18+FC_IND_NFM_SA_E!O18+FC_IND_NFM_OM_E!O18</f>
        <v>0</v>
      </c>
      <c r="P18" s="10">
        <f>FC_IND_NFM_AM_E!P18+FC_IND_NFM_PA_E!P18+FC_IND_NFM_SA_E!P18+FC_IND_NFM_OM_E!P18</f>
        <v>0</v>
      </c>
      <c r="Q18" s="10">
        <f>FC_IND_NFM_AM_E!Q18+FC_IND_NFM_PA_E!Q18+FC_IND_NFM_SA_E!Q18+FC_IND_NFM_OM_E!Q18</f>
        <v>0</v>
      </c>
      <c r="R18" s="10">
        <f>FC_IND_NFM_AM_E!R18+FC_IND_NFM_PA_E!R18+FC_IND_NFM_SA_E!R18+FC_IND_NFM_OM_E!R18</f>
        <v>0</v>
      </c>
      <c r="S18" s="10">
        <f>FC_IND_NFM_AM_E!S18+FC_IND_NFM_PA_E!S18+FC_IND_NFM_SA_E!S18+FC_IND_NFM_OM_E!S18</f>
        <v>0</v>
      </c>
      <c r="T18" s="10">
        <f>FC_IND_NFM_AM_E!T18+FC_IND_NFM_PA_E!T18+FC_IND_NFM_SA_E!T18+FC_IND_NFM_OM_E!T18</f>
        <v>0</v>
      </c>
      <c r="U18" s="10">
        <f>FC_IND_NFM_AM_E!U18+FC_IND_NFM_PA_E!U18+FC_IND_NFM_SA_E!U18+FC_IND_NFM_OM_E!U18</f>
        <v>0</v>
      </c>
      <c r="V18" s="10">
        <f>FC_IND_NFM_AM_E!V18+FC_IND_NFM_PA_E!V18+FC_IND_NFM_SA_E!V18+FC_IND_NFM_OM_E!V18</f>
        <v>0</v>
      </c>
      <c r="W18" s="10">
        <f>FC_IND_NFM_AM_E!W18+FC_IND_NFM_PA_E!W18+FC_IND_NFM_SA_E!W18+FC_IND_NFM_OM_E!W18</f>
        <v>0</v>
      </c>
      <c r="X18" s="10">
        <f>FC_IND_NFM_AM_E!X18+FC_IND_NFM_PA_E!X18+FC_IND_NFM_SA_E!X18+FC_IND_NFM_OM_E!X18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FC_IND_NFM_AM_E!C19+FC_IND_NFM_PA_E!C19+FC_IND_NFM_SA_E!C19+FC_IND_NFM_OM_E!C19</f>
        <v>0</v>
      </c>
      <c r="D19" s="10">
        <f>FC_IND_NFM_AM_E!D19+FC_IND_NFM_PA_E!D19+FC_IND_NFM_SA_E!D19+FC_IND_NFM_OM_E!D19</f>
        <v>0</v>
      </c>
      <c r="E19" s="10">
        <f>FC_IND_NFM_AM_E!E19+FC_IND_NFM_PA_E!E19+FC_IND_NFM_SA_E!E19+FC_IND_NFM_OM_E!E19</f>
        <v>0</v>
      </c>
      <c r="F19" s="10">
        <f>FC_IND_NFM_AM_E!F19+FC_IND_NFM_PA_E!F19+FC_IND_NFM_SA_E!F19+FC_IND_NFM_OM_E!F19</f>
        <v>0</v>
      </c>
      <c r="G19" s="10">
        <f>FC_IND_NFM_AM_E!G19+FC_IND_NFM_PA_E!G19+FC_IND_NFM_SA_E!G19+FC_IND_NFM_OM_E!G19</f>
        <v>0</v>
      </c>
      <c r="H19" s="10">
        <f>FC_IND_NFM_AM_E!H19+FC_IND_NFM_PA_E!H19+FC_IND_NFM_SA_E!H19+FC_IND_NFM_OM_E!H19</f>
        <v>0</v>
      </c>
      <c r="I19" s="10">
        <f>FC_IND_NFM_AM_E!I19+FC_IND_NFM_PA_E!I19+FC_IND_NFM_SA_E!I19+FC_IND_NFM_OM_E!I19</f>
        <v>0</v>
      </c>
      <c r="J19" s="10">
        <f>FC_IND_NFM_AM_E!J19+FC_IND_NFM_PA_E!J19+FC_IND_NFM_SA_E!J19+FC_IND_NFM_OM_E!J19</f>
        <v>0</v>
      </c>
      <c r="K19" s="10">
        <f>FC_IND_NFM_AM_E!K19+FC_IND_NFM_PA_E!K19+FC_IND_NFM_SA_E!K19+FC_IND_NFM_OM_E!K19</f>
        <v>0</v>
      </c>
      <c r="L19" s="10">
        <f>FC_IND_NFM_AM_E!L19+FC_IND_NFM_PA_E!L19+FC_IND_NFM_SA_E!L19+FC_IND_NFM_OM_E!L19</f>
        <v>0</v>
      </c>
      <c r="M19" s="10">
        <f>FC_IND_NFM_AM_E!M19+FC_IND_NFM_PA_E!M19+FC_IND_NFM_SA_E!M19+FC_IND_NFM_OM_E!M19</f>
        <v>0</v>
      </c>
      <c r="N19" s="10">
        <f>FC_IND_NFM_AM_E!N19+FC_IND_NFM_PA_E!N19+FC_IND_NFM_SA_E!N19+FC_IND_NFM_OM_E!N19</f>
        <v>0</v>
      </c>
      <c r="O19" s="10">
        <f>FC_IND_NFM_AM_E!O19+FC_IND_NFM_PA_E!O19+FC_IND_NFM_SA_E!O19+FC_IND_NFM_OM_E!O19</f>
        <v>0</v>
      </c>
      <c r="P19" s="10">
        <f>FC_IND_NFM_AM_E!P19+FC_IND_NFM_PA_E!P19+FC_IND_NFM_SA_E!P19+FC_IND_NFM_OM_E!P19</f>
        <v>0</v>
      </c>
      <c r="Q19" s="10">
        <f>FC_IND_NFM_AM_E!Q19+FC_IND_NFM_PA_E!Q19+FC_IND_NFM_SA_E!Q19+FC_IND_NFM_OM_E!Q19</f>
        <v>0</v>
      </c>
      <c r="R19" s="10">
        <f>FC_IND_NFM_AM_E!R19+FC_IND_NFM_PA_E!R19+FC_IND_NFM_SA_E!R19+FC_IND_NFM_OM_E!R19</f>
        <v>0</v>
      </c>
      <c r="S19" s="10">
        <f>FC_IND_NFM_AM_E!S19+FC_IND_NFM_PA_E!S19+FC_IND_NFM_SA_E!S19+FC_IND_NFM_OM_E!S19</f>
        <v>0</v>
      </c>
      <c r="T19" s="10">
        <f>FC_IND_NFM_AM_E!T19+FC_IND_NFM_PA_E!T19+FC_IND_NFM_SA_E!T19+FC_IND_NFM_OM_E!T19</f>
        <v>0</v>
      </c>
      <c r="U19" s="10">
        <f>FC_IND_NFM_AM_E!U19+FC_IND_NFM_PA_E!U19+FC_IND_NFM_SA_E!U19+FC_IND_NFM_OM_E!U19</f>
        <v>0</v>
      </c>
      <c r="V19" s="10">
        <f>FC_IND_NFM_AM_E!V19+FC_IND_NFM_PA_E!V19+FC_IND_NFM_SA_E!V19+FC_IND_NFM_OM_E!V19</f>
        <v>0</v>
      </c>
      <c r="W19" s="10">
        <f>FC_IND_NFM_AM_E!W19+FC_IND_NFM_PA_E!W19+FC_IND_NFM_SA_E!W19+FC_IND_NFM_OM_E!W19</f>
        <v>0</v>
      </c>
      <c r="X19" s="10">
        <f>FC_IND_NFM_AM_E!X19+FC_IND_NFM_PA_E!X19+FC_IND_NFM_SA_E!X19+FC_IND_NFM_OM_E!X19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FC_IND_NFM_AM_E!C20+FC_IND_NFM_PA_E!C20+FC_IND_NFM_SA_E!C20+FC_IND_NFM_OM_E!C20</f>
        <v>0</v>
      </c>
      <c r="D20" s="10">
        <f>FC_IND_NFM_AM_E!D20+FC_IND_NFM_PA_E!D20+FC_IND_NFM_SA_E!D20+FC_IND_NFM_OM_E!D20</f>
        <v>0</v>
      </c>
      <c r="E20" s="10">
        <f>FC_IND_NFM_AM_E!E20+FC_IND_NFM_PA_E!E20+FC_IND_NFM_SA_E!E20+FC_IND_NFM_OM_E!E20</f>
        <v>0</v>
      </c>
      <c r="F20" s="10">
        <f>FC_IND_NFM_AM_E!F20+FC_IND_NFM_PA_E!F20+FC_IND_NFM_SA_E!F20+FC_IND_NFM_OM_E!F20</f>
        <v>0</v>
      </c>
      <c r="G20" s="10">
        <f>FC_IND_NFM_AM_E!G20+FC_IND_NFM_PA_E!G20+FC_IND_NFM_SA_E!G20+FC_IND_NFM_OM_E!G20</f>
        <v>0</v>
      </c>
      <c r="H20" s="10">
        <f>FC_IND_NFM_AM_E!H20+FC_IND_NFM_PA_E!H20+FC_IND_NFM_SA_E!H20+FC_IND_NFM_OM_E!H20</f>
        <v>0</v>
      </c>
      <c r="I20" s="10">
        <f>FC_IND_NFM_AM_E!I20+FC_IND_NFM_PA_E!I20+FC_IND_NFM_SA_E!I20+FC_IND_NFM_OM_E!I20</f>
        <v>0</v>
      </c>
      <c r="J20" s="10">
        <f>FC_IND_NFM_AM_E!J20+FC_IND_NFM_PA_E!J20+FC_IND_NFM_SA_E!J20+FC_IND_NFM_OM_E!J20</f>
        <v>0</v>
      </c>
      <c r="K20" s="10">
        <f>FC_IND_NFM_AM_E!K20+FC_IND_NFM_PA_E!K20+FC_IND_NFM_SA_E!K20+FC_IND_NFM_OM_E!K20</f>
        <v>0</v>
      </c>
      <c r="L20" s="10">
        <f>FC_IND_NFM_AM_E!L20+FC_IND_NFM_PA_E!L20+FC_IND_NFM_SA_E!L20+FC_IND_NFM_OM_E!L20</f>
        <v>0</v>
      </c>
      <c r="M20" s="10">
        <f>FC_IND_NFM_AM_E!M20+FC_IND_NFM_PA_E!M20+FC_IND_NFM_SA_E!M20+FC_IND_NFM_OM_E!M20</f>
        <v>0</v>
      </c>
      <c r="N20" s="10">
        <f>FC_IND_NFM_AM_E!N20+FC_IND_NFM_PA_E!N20+FC_IND_NFM_SA_E!N20+FC_IND_NFM_OM_E!N20</f>
        <v>0</v>
      </c>
      <c r="O20" s="10">
        <f>FC_IND_NFM_AM_E!O20+FC_IND_NFM_PA_E!O20+FC_IND_NFM_SA_E!O20+FC_IND_NFM_OM_E!O20</f>
        <v>0</v>
      </c>
      <c r="P20" s="10">
        <f>FC_IND_NFM_AM_E!P20+FC_IND_NFM_PA_E!P20+FC_IND_NFM_SA_E!P20+FC_IND_NFM_OM_E!P20</f>
        <v>0</v>
      </c>
      <c r="Q20" s="10">
        <f>FC_IND_NFM_AM_E!Q20+FC_IND_NFM_PA_E!Q20+FC_IND_NFM_SA_E!Q20+FC_IND_NFM_OM_E!Q20</f>
        <v>0</v>
      </c>
      <c r="R20" s="10">
        <f>FC_IND_NFM_AM_E!R20+FC_IND_NFM_PA_E!R20+FC_IND_NFM_SA_E!R20+FC_IND_NFM_OM_E!R20</f>
        <v>0</v>
      </c>
      <c r="S20" s="10">
        <f>FC_IND_NFM_AM_E!S20+FC_IND_NFM_PA_E!S20+FC_IND_NFM_SA_E!S20+FC_IND_NFM_OM_E!S20</f>
        <v>0</v>
      </c>
      <c r="T20" s="10">
        <f>FC_IND_NFM_AM_E!T20+FC_IND_NFM_PA_E!T20+FC_IND_NFM_SA_E!T20+FC_IND_NFM_OM_E!T20</f>
        <v>0</v>
      </c>
      <c r="U20" s="10">
        <f>FC_IND_NFM_AM_E!U20+FC_IND_NFM_PA_E!U20+FC_IND_NFM_SA_E!U20+FC_IND_NFM_OM_E!U20</f>
        <v>0</v>
      </c>
      <c r="V20" s="10">
        <f>FC_IND_NFM_AM_E!V20+FC_IND_NFM_PA_E!V20+FC_IND_NFM_SA_E!V20+FC_IND_NFM_OM_E!V20</f>
        <v>0</v>
      </c>
      <c r="W20" s="10">
        <f>FC_IND_NFM_AM_E!W20+FC_IND_NFM_PA_E!W20+FC_IND_NFM_SA_E!W20+FC_IND_NFM_OM_E!W20</f>
        <v>0</v>
      </c>
      <c r="X20" s="10">
        <f>FC_IND_NFM_AM_E!X20+FC_IND_NFM_PA_E!X20+FC_IND_NFM_SA_E!X20+FC_IND_NFM_OM_E!X20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FC_IND_NFM_AM_E!C21+FC_IND_NFM_PA_E!C21+FC_IND_NFM_SA_E!C21+FC_IND_NFM_OM_E!C21</f>
        <v>0</v>
      </c>
      <c r="D21" s="10">
        <f>FC_IND_NFM_AM_E!D21+FC_IND_NFM_PA_E!D21+FC_IND_NFM_SA_E!D21+FC_IND_NFM_OM_E!D21</f>
        <v>0</v>
      </c>
      <c r="E21" s="10">
        <f>FC_IND_NFM_AM_E!E21+FC_IND_NFM_PA_E!E21+FC_IND_NFM_SA_E!E21+FC_IND_NFM_OM_E!E21</f>
        <v>0</v>
      </c>
      <c r="F21" s="10">
        <f>FC_IND_NFM_AM_E!F21+FC_IND_NFM_PA_E!F21+FC_IND_NFM_SA_E!F21+FC_IND_NFM_OM_E!F21</f>
        <v>0</v>
      </c>
      <c r="G21" s="10">
        <f>FC_IND_NFM_AM_E!G21+FC_IND_NFM_PA_E!G21+FC_IND_NFM_SA_E!G21+FC_IND_NFM_OM_E!G21</f>
        <v>0</v>
      </c>
      <c r="H21" s="10">
        <f>FC_IND_NFM_AM_E!H21+FC_IND_NFM_PA_E!H21+FC_IND_NFM_SA_E!H21+FC_IND_NFM_OM_E!H21</f>
        <v>0</v>
      </c>
      <c r="I21" s="10">
        <f>FC_IND_NFM_AM_E!I21+FC_IND_NFM_PA_E!I21+FC_IND_NFM_SA_E!I21+FC_IND_NFM_OM_E!I21</f>
        <v>0</v>
      </c>
      <c r="J21" s="10">
        <f>FC_IND_NFM_AM_E!J21+FC_IND_NFM_PA_E!J21+FC_IND_NFM_SA_E!J21+FC_IND_NFM_OM_E!J21</f>
        <v>0</v>
      </c>
      <c r="K21" s="10">
        <f>FC_IND_NFM_AM_E!K21+FC_IND_NFM_PA_E!K21+FC_IND_NFM_SA_E!K21+FC_IND_NFM_OM_E!K21</f>
        <v>0</v>
      </c>
      <c r="L21" s="10">
        <f>FC_IND_NFM_AM_E!L21+FC_IND_NFM_PA_E!L21+FC_IND_NFM_SA_E!L21+FC_IND_NFM_OM_E!L21</f>
        <v>0</v>
      </c>
      <c r="M21" s="10">
        <f>FC_IND_NFM_AM_E!M21+FC_IND_NFM_PA_E!M21+FC_IND_NFM_SA_E!M21+FC_IND_NFM_OM_E!M21</f>
        <v>0</v>
      </c>
      <c r="N21" s="10">
        <f>FC_IND_NFM_AM_E!N21+FC_IND_NFM_PA_E!N21+FC_IND_NFM_SA_E!N21+FC_IND_NFM_OM_E!N21</f>
        <v>0</v>
      </c>
      <c r="O21" s="10">
        <f>FC_IND_NFM_AM_E!O21+FC_IND_NFM_PA_E!O21+FC_IND_NFM_SA_E!O21+FC_IND_NFM_OM_E!O21</f>
        <v>0</v>
      </c>
      <c r="P21" s="10">
        <f>FC_IND_NFM_AM_E!P21+FC_IND_NFM_PA_E!P21+FC_IND_NFM_SA_E!P21+FC_IND_NFM_OM_E!P21</f>
        <v>0</v>
      </c>
      <c r="Q21" s="10">
        <f>FC_IND_NFM_AM_E!Q21+FC_IND_NFM_PA_E!Q21+FC_IND_NFM_SA_E!Q21+FC_IND_NFM_OM_E!Q21</f>
        <v>0</v>
      </c>
      <c r="R21" s="10">
        <f>FC_IND_NFM_AM_E!R21+FC_IND_NFM_PA_E!R21+FC_IND_NFM_SA_E!R21+FC_IND_NFM_OM_E!R21</f>
        <v>0</v>
      </c>
      <c r="S21" s="10">
        <f>FC_IND_NFM_AM_E!S21+FC_IND_NFM_PA_E!S21+FC_IND_NFM_SA_E!S21+FC_IND_NFM_OM_E!S21</f>
        <v>0</v>
      </c>
      <c r="T21" s="10">
        <f>FC_IND_NFM_AM_E!T21+FC_IND_NFM_PA_E!T21+FC_IND_NFM_SA_E!T21+FC_IND_NFM_OM_E!T21</f>
        <v>0</v>
      </c>
      <c r="U21" s="10">
        <f>FC_IND_NFM_AM_E!U21+FC_IND_NFM_PA_E!U21+FC_IND_NFM_SA_E!U21+FC_IND_NFM_OM_E!U21</f>
        <v>0</v>
      </c>
      <c r="V21" s="10">
        <f>FC_IND_NFM_AM_E!V21+FC_IND_NFM_PA_E!V21+FC_IND_NFM_SA_E!V21+FC_IND_NFM_OM_E!V21</f>
        <v>0</v>
      </c>
      <c r="W21" s="10">
        <f>FC_IND_NFM_AM_E!W21+FC_IND_NFM_PA_E!W21+FC_IND_NFM_SA_E!W21+FC_IND_NFM_OM_E!W21</f>
        <v>0</v>
      </c>
      <c r="X21" s="10">
        <f>FC_IND_NFM_AM_E!X21+FC_IND_NFM_PA_E!X21+FC_IND_NFM_SA_E!X21+FC_IND_NFM_OM_E!X21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FC_IND_NFM_AM_E!C23+FC_IND_NFM_PA_E!C23+FC_IND_NFM_SA_E!C23+FC_IND_NFM_OM_E!C23</f>
        <v>0</v>
      </c>
      <c r="D23" s="10">
        <f>FC_IND_NFM_AM_E!D23+FC_IND_NFM_PA_E!D23+FC_IND_NFM_SA_E!D23+FC_IND_NFM_OM_E!D23</f>
        <v>0</v>
      </c>
      <c r="E23" s="10">
        <f>FC_IND_NFM_AM_E!E23+FC_IND_NFM_PA_E!E23+FC_IND_NFM_SA_E!E23+FC_IND_NFM_OM_E!E23</f>
        <v>0</v>
      </c>
      <c r="F23" s="10">
        <f>FC_IND_NFM_AM_E!F23+FC_IND_NFM_PA_E!F23+FC_IND_NFM_SA_E!F23+FC_IND_NFM_OM_E!F23</f>
        <v>0</v>
      </c>
      <c r="G23" s="10">
        <f>FC_IND_NFM_AM_E!G23+FC_IND_NFM_PA_E!G23+FC_IND_NFM_SA_E!G23+FC_IND_NFM_OM_E!G23</f>
        <v>0</v>
      </c>
      <c r="H23" s="10">
        <f>FC_IND_NFM_AM_E!H23+FC_IND_NFM_PA_E!H23+FC_IND_NFM_SA_E!H23+FC_IND_NFM_OM_E!H23</f>
        <v>0</v>
      </c>
      <c r="I23" s="10">
        <f>FC_IND_NFM_AM_E!I23+FC_IND_NFM_PA_E!I23+FC_IND_NFM_SA_E!I23+FC_IND_NFM_OM_E!I23</f>
        <v>0</v>
      </c>
      <c r="J23" s="10">
        <f>FC_IND_NFM_AM_E!J23+FC_IND_NFM_PA_E!J23+FC_IND_NFM_SA_E!J23+FC_IND_NFM_OM_E!J23</f>
        <v>0</v>
      </c>
      <c r="K23" s="10">
        <f>FC_IND_NFM_AM_E!K23+FC_IND_NFM_PA_E!K23+FC_IND_NFM_SA_E!K23+FC_IND_NFM_OM_E!K23</f>
        <v>0</v>
      </c>
      <c r="L23" s="10">
        <f>FC_IND_NFM_AM_E!L23+FC_IND_NFM_PA_E!L23+FC_IND_NFM_SA_E!L23+FC_IND_NFM_OM_E!L23</f>
        <v>0</v>
      </c>
      <c r="M23" s="10">
        <f>FC_IND_NFM_AM_E!M23+FC_IND_NFM_PA_E!M23+FC_IND_NFM_SA_E!M23+FC_IND_NFM_OM_E!M23</f>
        <v>0</v>
      </c>
      <c r="N23" s="10">
        <f>FC_IND_NFM_AM_E!N23+FC_IND_NFM_PA_E!N23+FC_IND_NFM_SA_E!N23+FC_IND_NFM_OM_E!N23</f>
        <v>0</v>
      </c>
      <c r="O23" s="10">
        <f>FC_IND_NFM_AM_E!O23+FC_IND_NFM_PA_E!O23+FC_IND_NFM_SA_E!O23+FC_IND_NFM_OM_E!O23</f>
        <v>0</v>
      </c>
      <c r="P23" s="10">
        <f>FC_IND_NFM_AM_E!P23+FC_IND_NFM_PA_E!P23+FC_IND_NFM_SA_E!P23+FC_IND_NFM_OM_E!P23</f>
        <v>0</v>
      </c>
      <c r="Q23" s="10">
        <f>FC_IND_NFM_AM_E!Q23+FC_IND_NFM_PA_E!Q23+FC_IND_NFM_SA_E!Q23+FC_IND_NFM_OM_E!Q23</f>
        <v>0</v>
      </c>
      <c r="R23" s="10">
        <f>FC_IND_NFM_AM_E!R23+FC_IND_NFM_PA_E!R23+FC_IND_NFM_SA_E!R23+FC_IND_NFM_OM_E!R23</f>
        <v>0</v>
      </c>
      <c r="S23" s="10">
        <f>FC_IND_NFM_AM_E!S23+FC_IND_NFM_PA_E!S23+FC_IND_NFM_SA_E!S23+FC_IND_NFM_OM_E!S23</f>
        <v>0</v>
      </c>
      <c r="T23" s="10">
        <f>FC_IND_NFM_AM_E!T23+FC_IND_NFM_PA_E!T23+FC_IND_NFM_SA_E!T23+FC_IND_NFM_OM_E!T23</f>
        <v>0</v>
      </c>
      <c r="U23" s="10">
        <f>FC_IND_NFM_AM_E!U23+FC_IND_NFM_PA_E!U23+FC_IND_NFM_SA_E!U23+FC_IND_NFM_OM_E!U23</f>
        <v>0</v>
      </c>
      <c r="V23" s="10">
        <f>FC_IND_NFM_AM_E!V23+FC_IND_NFM_PA_E!V23+FC_IND_NFM_SA_E!V23+FC_IND_NFM_OM_E!V23</f>
        <v>0</v>
      </c>
      <c r="W23" s="10">
        <f>FC_IND_NFM_AM_E!W23+FC_IND_NFM_PA_E!W23+FC_IND_NFM_SA_E!W23+FC_IND_NFM_OM_E!W23</f>
        <v>0</v>
      </c>
      <c r="X23" s="10">
        <f>FC_IND_NFM_AM_E!X23+FC_IND_NFM_PA_E!X23+FC_IND_NFM_SA_E!X23+FC_IND_NFM_OM_E!X23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FC_IND_NFM_AM_E!C24+FC_IND_NFM_PA_E!C24+FC_IND_NFM_SA_E!C24+FC_IND_NFM_OM_E!C24</f>
        <v>0</v>
      </c>
      <c r="D24" s="10">
        <f>FC_IND_NFM_AM_E!D24+FC_IND_NFM_PA_E!D24+FC_IND_NFM_SA_E!D24+FC_IND_NFM_OM_E!D24</f>
        <v>0</v>
      </c>
      <c r="E24" s="10">
        <f>FC_IND_NFM_AM_E!E24+FC_IND_NFM_PA_E!E24+FC_IND_NFM_SA_E!E24+FC_IND_NFM_OM_E!E24</f>
        <v>0</v>
      </c>
      <c r="F24" s="10">
        <f>FC_IND_NFM_AM_E!F24+FC_IND_NFM_PA_E!F24+FC_IND_NFM_SA_E!F24+FC_IND_NFM_OM_E!F24</f>
        <v>0</v>
      </c>
      <c r="G24" s="10">
        <f>FC_IND_NFM_AM_E!G24+FC_IND_NFM_PA_E!G24+FC_IND_NFM_SA_E!G24+FC_IND_NFM_OM_E!G24</f>
        <v>0</v>
      </c>
      <c r="H24" s="10">
        <f>FC_IND_NFM_AM_E!H24+FC_IND_NFM_PA_E!H24+FC_IND_NFM_SA_E!H24+FC_IND_NFM_OM_E!H24</f>
        <v>0</v>
      </c>
      <c r="I24" s="10">
        <f>FC_IND_NFM_AM_E!I24+FC_IND_NFM_PA_E!I24+FC_IND_NFM_SA_E!I24+FC_IND_NFM_OM_E!I24</f>
        <v>0</v>
      </c>
      <c r="J24" s="10">
        <f>FC_IND_NFM_AM_E!J24+FC_IND_NFM_PA_E!J24+FC_IND_NFM_SA_E!J24+FC_IND_NFM_OM_E!J24</f>
        <v>0</v>
      </c>
      <c r="K24" s="10">
        <f>FC_IND_NFM_AM_E!K24+FC_IND_NFM_PA_E!K24+FC_IND_NFM_SA_E!K24+FC_IND_NFM_OM_E!K24</f>
        <v>0</v>
      </c>
      <c r="L24" s="10">
        <f>FC_IND_NFM_AM_E!L24+FC_IND_NFM_PA_E!L24+FC_IND_NFM_SA_E!L24+FC_IND_NFM_OM_E!L24</f>
        <v>0</v>
      </c>
      <c r="M24" s="10">
        <f>FC_IND_NFM_AM_E!M24+FC_IND_NFM_PA_E!M24+FC_IND_NFM_SA_E!M24+FC_IND_NFM_OM_E!M24</f>
        <v>0</v>
      </c>
      <c r="N24" s="10">
        <f>FC_IND_NFM_AM_E!N24+FC_IND_NFM_PA_E!N24+FC_IND_NFM_SA_E!N24+FC_IND_NFM_OM_E!N24</f>
        <v>0</v>
      </c>
      <c r="O24" s="10">
        <f>FC_IND_NFM_AM_E!O24+FC_IND_NFM_PA_E!O24+FC_IND_NFM_SA_E!O24+FC_IND_NFM_OM_E!O24</f>
        <v>0</v>
      </c>
      <c r="P24" s="10">
        <f>FC_IND_NFM_AM_E!P24+FC_IND_NFM_PA_E!P24+FC_IND_NFM_SA_E!P24+FC_IND_NFM_OM_E!P24</f>
        <v>0</v>
      </c>
      <c r="Q24" s="10">
        <f>FC_IND_NFM_AM_E!Q24+FC_IND_NFM_PA_E!Q24+FC_IND_NFM_SA_E!Q24+FC_IND_NFM_OM_E!Q24</f>
        <v>0</v>
      </c>
      <c r="R24" s="10">
        <f>FC_IND_NFM_AM_E!R24+FC_IND_NFM_PA_E!R24+FC_IND_NFM_SA_E!R24+FC_IND_NFM_OM_E!R24</f>
        <v>0</v>
      </c>
      <c r="S24" s="10">
        <f>FC_IND_NFM_AM_E!S24+FC_IND_NFM_PA_E!S24+FC_IND_NFM_SA_E!S24+FC_IND_NFM_OM_E!S24</f>
        <v>0</v>
      </c>
      <c r="T24" s="10">
        <f>FC_IND_NFM_AM_E!T24+FC_IND_NFM_PA_E!T24+FC_IND_NFM_SA_E!T24+FC_IND_NFM_OM_E!T24</f>
        <v>0</v>
      </c>
      <c r="U24" s="10">
        <f>FC_IND_NFM_AM_E!U24+FC_IND_NFM_PA_E!U24+FC_IND_NFM_SA_E!U24+FC_IND_NFM_OM_E!U24</f>
        <v>0</v>
      </c>
      <c r="V24" s="10">
        <f>FC_IND_NFM_AM_E!V24+FC_IND_NFM_PA_E!V24+FC_IND_NFM_SA_E!V24+FC_IND_NFM_OM_E!V24</f>
        <v>0</v>
      </c>
      <c r="W24" s="10">
        <f>FC_IND_NFM_AM_E!W24+FC_IND_NFM_PA_E!W24+FC_IND_NFM_SA_E!W24+FC_IND_NFM_OM_E!W24</f>
        <v>0</v>
      </c>
      <c r="X24" s="10">
        <f>FC_IND_NFM_AM_E!X24+FC_IND_NFM_PA_E!X24+FC_IND_NFM_SA_E!X24+FC_IND_NFM_OM_E!X24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FC_IND_NFM_AM_E!C25+FC_IND_NFM_PA_E!C25+FC_IND_NFM_SA_E!C25+FC_IND_NFM_OM_E!C25</f>
        <v>0</v>
      </c>
      <c r="D25" s="37">
        <f>FC_IND_NFM_AM_E!D25+FC_IND_NFM_PA_E!D25+FC_IND_NFM_SA_E!D25+FC_IND_NFM_OM_E!D25</f>
        <v>0</v>
      </c>
      <c r="E25" s="37">
        <f>FC_IND_NFM_AM_E!E25+FC_IND_NFM_PA_E!E25+FC_IND_NFM_SA_E!E25+FC_IND_NFM_OM_E!E25</f>
        <v>0</v>
      </c>
      <c r="F25" s="37">
        <f>FC_IND_NFM_AM_E!F25+FC_IND_NFM_PA_E!F25+FC_IND_NFM_SA_E!F25+FC_IND_NFM_OM_E!F25</f>
        <v>0</v>
      </c>
      <c r="G25" s="37">
        <f>FC_IND_NFM_AM_E!G25+FC_IND_NFM_PA_E!G25+FC_IND_NFM_SA_E!G25+FC_IND_NFM_OM_E!G25</f>
        <v>0</v>
      </c>
      <c r="H25" s="37">
        <f>FC_IND_NFM_AM_E!H25+FC_IND_NFM_PA_E!H25+FC_IND_NFM_SA_E!H25+FC_IND_NFM_OM_E!H25</f>
        <v>0</v>
      </c>
      <c r="I25" s="37">
        <f>FC_IND_NFM_AM_E!I25+FC_IND_NFM_PA_E!I25+FC_IND_NFM_SA_E!I25+FC_IND_NFM_OM_E!I25</f>
        <v>0</v>
      </c>
      <c r="J25" s="37">
        <f>FC_IND_NFM_AM_E!J25+FC_IND_NFM_PA_E!J25+FC_IND_NFM_SA_E!J25+FC_IND_NFM_OM_E!J25</f>
        <v>0</v>
      </c>
      <c r="K25" s="37">
        <f>FC_IND_NFM_AM_E!K25+FC_IND_NFM_PA_E!K25+FC_IND_NFM_SA_E!K25+FC_IND_NFM_OM_E!K25</f>
        <v>0</v>
      </c>
      <c r="L25" s="37">
        <f>FC_IND_NFM_AM_E!L25+FC_IND_NFM_PA_E!L25+FC_IND_NFM_SA_E!L25+FC_IND_NFM_OM_E!L25</f>
        <v>0</v>
      </c>
      <c r="M25" s="37">
        <f>FC_IND_NFM_AM_E!M25+FC_IND_NFM_PA_E!M25+FC_IND_NFM_SA_E!M25+FC_IND_NFM_OM_E!M25</f>
        <v>0</v>
      </c>
      <c r="N25" s="37">
        <f>FC_IND_NFM_AM_E!N25+FC_IND_NFM_PA_E!N25+FC_IND_NFM_SA_E!N25+FC_IND_NFM_OM_E!N25</f>
        <v>0</v>
      </c>
      <c r="O25" s="37">
        <f>FC_IND_NFM_AM_E!O25+FC_IND_NFM_PA_E!O25+FC_IND_NFM_SA_E!O25+FC_IND_NFM_OM_E!O25</f>
        <v>0</v>
      </c>
      <c r="P25" s="37">
        <f>FC_IND_NFM_AM_E!P25+FC_IND_NFM_PA_E!P25+FC_IND_NFM_SA_E!P25+FC_IND_NFM_OM_E!P25</f>
        <v>0</v>
      </c>
      <c r="Q25" s="37">
        <f>FC_IND_NFM_AM_E!Q25+FC_IND_NFM_PA_E!Q25+FC_IND_NFM_SA_E!Q25+FC_IND_NFM_OM_E!Q25</f>
        <v>0</v>
      </c>
      <c r="R25" s="37">
        <f>FC_IND_NFM_AM_E!R25+FC_IND_NFM_PA_E!R25+FC_IND_NFM_SA_E!R25+FC_IND_NFM_OM_E!R25</f>
        <v>0</v>
      </c>
      <c r="S25" s="37">
        <f>FC_IND_NFM_AM_E!S25+FC_IND_NFM_PA_E!S25+FC_IND_NFM_SA_E!S25+FC_IND_NFM_OM_E!S25</f>
        <v>0</v>
      </c>
      <c r="T25" s="37">
        <f>FC_IND_NFM_AM_E!T25+FC_IND_NFM_PA_E!T25+FC_IND_NFM_SA_E!T25+FC_IND_NFM_OM_E!T25</f>
        <v>0</v>
      </c>
      <c r="U25" s="37">
        <f>FC_IND_NFM_AM_E!U25+FC_IND_NFM_PA_E!U25+FC_IND_NFM_SA_E!U25+FC_IND_NFM_OM_E!U25</f>
        <v>0</v>
      </c>
      <c r="V25" s="37">
        <f>FC_IND_NFM_AM_E!V25+FC_IND_NFM_PA_E!V25+FC_IND_NFM_SA_E!V25+FC_IND_NFM_OM_E!V25</f>
        <v>0</v>
      </c>
      <c r="W25" s="37">
        <f>FC_IND_NFM_AM_E!W25+FC_IND_NFM_PA_E!W25+FC_IND_NFM_SA_E!W25+FC_IND_NFM_OM_E!W25</f>
        <v>0</v>
      </c>
      <c r="X25" s="37">
        <f>FC_IND_NFM_AM_E!X25+FC_IND_NFM_PA_E!X25+FC_IND_NFM_SA_E!X25+FC_IND_NFM_OM_E!X25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17.437833190025792</v>
      </c>
      <c r="D26" s="37">
        <f t="shared" ref="D26:W26" si="22">SUM(D27,D33)</f>
        <v>14.542992261392948</v>
      </c>
      <c r="E26" s="37">
        <f t="shared" si="22"/>
        <v>1.0349097162510748</v>
      </c>
      <c r="F26" s="37">
        <f t="shared" si="22"/>
        <v>1.034909716251075</v>
      </c>
      <c r="G26" s="37">
        <f t="shared" si="22"/>
        <v>2.954772141014617</v>
      </c>
      <c r="H26" s="37">
        <f t="shared" si="22"/>
        <v>0</v>
      </c>
      <c r="I26" s="37">
        <f t="shared" si="22"/>
        <v>0</v>
      </c>
      <c r="J26" s="37">
        <f t="shared" si="22"/>
        <v>4.1081685296646597</v>
      </c>
      <c r="K26" s="37">
        <f t="shared" si="22"/>
        <v>3.2960447119518483</v>
      </c>
      <c r="L26" s="37">
        <f t="shared" si="22"/>
        <v>3.1527944969905413</v>
      </c>
      <c r="M26" s="37">
        <f t="shared" si="22"/>
        <v>1.098710232158211</v>
      </c>
      <c r="N26" s="37">
        <f t="shared" si="22"/>
        <v>2.1974204643164228</v>
      </c>
      <c r="O26" s="37">
        <f t="shared" si="22"/>
        <v>2.1974204643164232</v>
      </c>
      <c r="P26" s="37">
        <f t="shared" si="22"/>
        <v>1.0987102321582112</v>
      </c>
      <c r="Q26" s="37">
        <f t="shared" si="22"/>
        <v>2.1974204643164228</v>
      </c>
      <c r="R26" s="37">
        <f t="shared" si="22"/>
        <v>2.1974204643164228</v>
      </c>
      <c r="S26" s="37">
        <f t="shared" si="22"/>
        <v>2.1974204643164228</v>
      </c>
      <c r="T26" s="37">
        <f t="shared" si="22"/>
        <v>2.2335339638864999</v>
      </c>
      <c r="U26" s="37">
        <f t="shared" si="22"/>
        <v>2.1661220980223557</v>
      </c>
      <c r="V26" s="37">
        <f t="shared" si="22"/>
        <v>2.0906276870163367</v>
      </c>
      <c r="W26" s="37">
        <f t="shared" si="22"/>
        <v>0.98899398108340486</v>
      </c>
      <c r="X26" s="37">
        <f t="shared" ref="X26" si="23">SUM(X27,X33)</f>
        <v>1.1343078245915736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FC_IND_NFM_AM_E!C28+FC_IND_NFM_PA_E!C28+FC_IND_NFM_SA_E!C28+FC_IND_NFM_OM_E!C28</f>
        <v>0</v>
      </c>
      <c r="D28" s="10">
        <f>FC_IND_NFM_AM_E!D28+FC_IND_NFM_PA_E!D28+FC_IND_NFM_SA_E!D28+FC_IND_NFM_OM_E!D28</f>
        <v>0</v>
      </c>
      <c r="E28" s="10">
        <f>FC_IND_NFM_AM_E!E28+FC_IND_NFM_PA_E!E28+FC_IND_NFM_SA_E!E28+FC_IND_NFM_OM_E!E28</f>
        <v>0</v>
      </c>
      <c r="F28" s="10">
        <f>FC_IND_NFM_AM_E!F28+FC_IND_NFM_PA_E!F28+FC_IND_NFM_SA_E!F28+FC_IND_NFM_OM_E!F28</f>
        <v>0</v>
      </c>
      <c r="G28" s="10">
        <f>FC_IND_NFM_AM_E!G28+FC_IND_NFM_PA_E!G28+FC_IND_NFM_SA_E!G28+FC_IND_NFM_OM_E!G28</f>
        <v>0</v>
      </c>
      <c r="H28" s="10">
        <f>FC_IND_NFM_AM_E!H28+FC_IND_NFM_PA_E!H28+FC_IND_NFM_SA_E!H28+FC_IND_NFM_OM_E!H28</f>
        <v>0</v>
      </c>
      <c r="I28" s="10">
        <f>FC_IND_NFM_AM_E!I28+FC_IND_NFM_PA_E!I28+FC_IND_NFM_SA_E!I28+FC_IND_NFM_OM_E!I28</f>
        <v>0</v>
      </c>
      <c r="J28" s="10">
        <f>FC_IND_NFM_AM_E!J28+FC_IND_NFM_PA_E!J28+FC_IND_NFM_SA_E!J28+FC_IND_NFM_OM_E!J28</f>
        <v>0</v>
      </c>
      <c r="K28" s="10">
        <f>FC_IND_NFM_AM_E!K28+FC_IND_NFM_PA_E!K28+FC_IND_NFM_SA_E!K28+FC_IND_NFM_OM_E!K28</f>
        <v>0</v>
      </c>
      <c r="L28" s="10">
        <f>FC_IND_NFM_AM_E!L28+FC_IND_NFM_PA_E!L28+FC_IND_NFM_SA_E!L28+FC_IND_NFM_OM_E!L28</f>
        <v>0</v>
      </c>
      <c r="M28" s="10">
        <f>FC_IND_NFM_AM_E!M28+FC_IND_NFM_PA_E!M28+FC_IND_NFM_SA_E!M28+FC_IND_NFM_OM_E!M28</f>
        <v>0</v>
      </c>
      <c r="N28" s="10">
        <f>FC_IND_NFM_AM_E!N28+FC_IND_NFM_PA_E!N28+FC_IND_NFM_SA_E!N28+FC_IND_NFM_OM_E!N28</f>
        <v>0</v>
      </c>
      <c r="O28" s="10">
        <f>FC_IND_NFM_AM_E!O28+FC_IND_NFM_PA_E!O28+FC_IND_NFM_SA_E!O28+FC_IND_NFM_OM_E!O28</f>
        <v>0</v>
      </c>
      <c r="P28" s="10">
        <f>FC_IND_NFM_AM_E!P28+FC_IND_NFM_PA_E!P28+FC_IND_NFM_SA_E!P28+FC_IND_NFM_OM_E!P28</f>
        <v>0</v>
      </c>
      <c r="Q28" s="10">
        <f>FC_IND_NFM_AM_E!Q28+FC_IND_NFM_PA_E!Q28+FC_IND_NFM_SA_E!Q28+FC_IND_NFM_OM_E!Q28</f>
        <v>0</v>
      </c>
      <c r="R28" s="10">
        <f>FC_IND_NFM_AM_E!R28+FC_IND_NFM_PA_E!R28+FC_IND_NFM_SA_E!R28+FC_IND_NFM_OM_E!R28</f>
        <v>0</v>
      </c>
      <c r="S28" s="10">
        <f>FC_IND_NFM_AM_E!S28+FC_IND_NFM_PA_E!S28+FC_IND_NFM_SA_E!S28+FC_IND_NFM_OM_E!S28</f>
        <v>0</v>
      </c>
      <c r="T28" s="10">
        <f>FC_IND_NFM_AM_E!T28+FC_IND_NFM_PA_E!T28+FC_IND_NFM_SA_E!T28+FC_IND_NFM_OM_E!T28</f>
        <v>0</v>
      </c>
      <c r="U28" s="10">
        <f>FC_IND_NFM_AM_E!U28+FC_IND_NFM_PA_E!U28+FC_IND_NFM_SA_E!U28+FC_IND_NFM_OM_E!U28</f>
        <v>0</v>
      </c>
      <c r="V28" s="10">
        <f>FC_IND_NFM_AM_E!V28+FC_IND_NFM_PA_E!V28+FC_IND_NFM_SA_E!V28+FC_IND_NFM_OM_E!V28</f>
        <v>0</v>
      </c>
      <c r="W28" s="10">
        <f>FC_IND_NFM_AM_E!W28+FC_IND_NFM_PA_E!W28+FC_IND_NFM_SA_E!W28+FC_IND_NFM_OM_E!W28</f>
        <v>0</v>
      </c>
      <c r="X28" s="10">
        <f>FC_IND_NFM_AM_E!X28+FC_IND_NFM_PA_E!X28+FC_IND_NFM_SA_E!X28+FC_IND_NFM_OM_E!X28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FC_IND_NFM_AM_E!C29+FC_IND_NFM_PA_E!C29+FC_IND_NFM_SA_E!C29+FC_IND_NFM_OM_E!C29</f>
        <v>0</v>
      </c>
      <c r="D29" s="10">
        <f>FC_IND_NFM_AM_E!D29+FC_IND_NFM_PA_E!D29+FC_IND_NFM_SA_E!D29+FC_IND_NFM_OM_E!D29</f>
        <v>0</v>
      </c>
      <c r="E29" s="10">
        <f>FC_IND_NFM_AM_E!E29+FC_IND_NFM_PA_E!E29+FC_IND_NFM_SA_E!E29+FC_IND_NFM_OM_E!E29</f>
        <v>0</v>
      </c>
      <c r="F29" s="10">
        <f>FC_IND_NFM_AM_E!F29+FC_IND_NFM_PA_E!F29+FC_IND_NFM_SA_E!F29+FC_IND_NFM_OM_E!F29</f>
        <v>0</v>
      </c>
      <c r="G29" s="10">
        <f>FC_IND_NFM_AM_E!G29+FC_IND_NFM_PA_E!G29+FC_IND_NFM_SA_E!G29+FC_IND_NFM_OM_E!G29</f>
        <v>0</v>
      </c>
      <c r="H29" s="10">
        <f>FC_IND_NFM_AM_E!H29+FC_IND_NFM_PA_E!H29+FC_IND_NFM_SA_E!H29+FC_IND_NFM_OM_E!H29</f>
        <v>0</v>
      </c>
      <c r="I29" s="10">
        <f>FC_IND_NFM_AM_E!I29+FC_IND_NFM_PA_E!I29+FC_IND_NFM_SA_E!I29+FC_IND_NFM_OM_E!I29</f>
        <v>0</v>
      </c>
      <c r="J29" s="10">
        <f>FC_IND_NFM_AM_E!J29+FC_IND_NFM_PA_E!J29+FC_IND_NFM_SA_E!J29+FC_IND_NFM_OM_E!J29</f>
        <v>0</v>
      </c>
      <c r="K29" s="10">
        <f>FC_IND_NFM_AM_E!K29+FC_IND_NFM_PA_E!K29+FC_IND_NFM_SA_E!K29+FC_IND_NFM_OM_E!K29</f>
        <v>0</v>
      </c>
      <c r="L29" s="10">
        <f>FC_IND_NFM_AM_E!L29+FC_IND_NFM_PA_E!L29+FC_IND_NFM_SA_E!L29+FC_IND_NFM_OM_E!L29</f>
        <v>0</v>
      </c>
      <c r="M29" s="10">
        <f>FC_IND_NFM_AM_E!M29+FC_IND_NFM_PA_E!M29+FC_IND_NFM_SA_E!M29+FC_IND_NFM_OM_E!M29</f>
        <v>0</v>
      </c>
      <c r="N29" s="10">
        <f>FC_IND_NFM_AM_E!N29+FC_IND_NFM_PA_E!N29+FC_IND_NFM_SA_E!N29+FC_IND_NFM_OM_E!N29</f>
        <v>0</v>
      </c>
      <c r="O29" s="10">
        <f>FC_IND_NFM_AM_E!O29+FC_IND_NFM_PA_E!O29+FC_IND_NFM_SA_E!O29+FC_IND_NFM_OM_E!O29</f>
        <v>0</v>
      </c>
      <c r="P29" s="10">
        <f>FC_IND_NFM_AM_E!P29+FC_IND_NFM_PA_E!P29+FC_IND_NFM_SA_E!P29+FC_IND_NFM_OM_E!P29</f>
        <v>0</v>
      </c>
      <c r="Q29" s="10">
        <f>FC_IND_NFM_AM_E!Q29+FC_IND_NFM_PA_E!Q29+FC_IND_NFM_SA_E!Q29+FC_IND_NFM_OM_E!Q29</f>
        <v>0</v>
      </c>
      <c r="R29" s="10">
        <f>FC_IND_NFM_AM_E!R29+FC_IND_NFM_PA_E!R29+FC_IND_NFM_SA_E!R29+FC_IND_NFM_OM_E!R29</f>
        <v>0</v>
      </c>
      <c r="S29" s="10">
        <f>FC_IND_NFM_AM_E!S29+FC_IND_NFM_PA_E!S29+FC_IND_NFM_SA_E!S29+FC_IND_NFM_OM_E!S29</f>
        <v>0</v>
      </c>
      <c r="T29" s="10">
        <f>FC_IND_NFM_AM_E!T29+FC_IND_NFM_PA_E!T29+FC_IND_NFM_SA_E!T29+FC_IND_NFM_OM_E!T29</f>
        <v>0</v>
      </c>
      <c r="U29" s="10">
        <f>FC_IND_NFM_AM_E!U29+FC_IND_NFM_PA_E!U29+FC_IND_NFM_SA_E!U29+FC_IND_NFM_OM_E!U29</f>
        <v>0</v>
      </c>
      <c r="V29" s="10">
        <f>FC_IND_NFM_AM_E!V29+FC_IND_NFM_PA_E!V29+FC_IND_NFM_SA_E!V29+FC_IND_NFM_OM_E!V29</f>
        <v>0</v>
      </c>
      <c r="W29" s="10">
        <f>FC_IND_NFM_AM_E!W29+FC_IND_NFM_PA_E!W29+FC_IND_NFM_SA_E!W29+FC_IND_NFM_OM_E!W29</f>
        <v>0</v>
      </c>
      <c r="X29" s="10">
        <f>FC_IND_NFM_AM_E!X29+FC_IND_NFM_PA_E!X29+FC_IND_NFM_SA_E!X29+FC_IND_NFM_OM_E!X29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FC_IND_NFM_AM_E!C30+FC_IND_NFM_PA_E!C30+FC_IND_NFM_SA_E!C30+FC_IND_NFM_OM_E!C30</f>
        <v>0</v>
      </c>
      <c r="D30" s="10">
        <f>FC_IND_NFM_AM_E!D30+FC_IND_NFM_PA_E!D30+FC_IND_NFM_SA_E!D30+FC_IND_NFM_OM_E!D30</f>
        <v>0</v>
      </c>
      <c r="E30" s="10">
        <f>FC_IND_NFM_AM_E!E30+FC_IND_NFM_PA_E!E30+FC_IND_NFM_SA_E!E30+FC_IND_NFM_OM_E!E30</f>
        <v>0</v>
      </c>
      <c r="F30" s="10">
        <f>FC_IND_NFM_AM_E!F30+FC_IND_NFM_PA_E!F30+FC_IND_NFM_SA_E!F30+FC_IND_NFM_OM_E!F30</f>
        <v>0</v>
      </c>
      <c r="G30" s="10">
        <f>FC_IND_NFM_AM_E!G30+FC_IND_NFM_PA_E!G30+FC_IND_NFM_SA_E!G30+FC_IND_NFM_OM_E!G30</f>
        <v>0</v>
      </c>
      <c r="H30" s="10">
        <f>FC_IND_NFM_AM_E!H30+FC_IND_NFM_PA_E!H30+FC_IND_NFM_SA_E!H30+FC_IND_NFM_OM_E!H30</f>
        <v>0</v>
      </c>
      <c r="I30" s="10">
        <f>FC_IND_NFM_AM_E!I30+FC_IND_NFM_PA_E!I30+FC_IND_NFM_SA_E!I30+FC_IND_NFM_OM_E!I30</f>
        <v>0</v>
      </c>
      <c r="J30" s="10">
        <f>FC_IND_NFM_AM_E!J30+FC_IND_NFM_PA_E!J30+FC_IND_NFM_SA_E!J30+FC_IND_NFM_OM_E!J30</f>
        <v>0</v>
      </c>
      <c r="K30" s="10">
        <f>FC_IND_NFM_AM_E!K30+FC_IND_NFM_PA_E!K30+FC_IND_NFM_SA_E!K30+FC_IND_NFM_OM_E!K30</f>
        <v>0</v>
      </c>
      <c r="L30" s="10">
        <f>FC_IND_NFM_AM_E!L30+FC_IND_NFM_PA_E!L30+FC_IND_NFM_SA_E!L30+FC_IND_NFM_OM_E!L30</f>
        <v>0</v>
      </c>
      <c r="M30" s="10">
        <f>FC_IND_NFM_AM_E!M30+FC_IND_NFM_PA_E!M30+FC_IND_NFM_SA_E!M30+FC_IND_NFM_OM_E!M30</f>
        <v>0</v>
      </c>
      <c r="N30" s="10">
        <f>FC_IND_NFM_AM_E!N30+FC_IND_NFM_PA_E!N30+FC_IND_NFM_SA_E!N30+FC_IND_NFM_OM_E!N30</f>
        <v>0</v>
      </c>
      <c r="O30" s="10">
        <f>FC_IND_NFM_AM_E!O30+FC_IND_NFM_PA_E!O30+FC_IND_NFM_SA_E!O30+FC_IND_NFM_OM_E!O30</f>
        <v>0</v>
      </c>
      <c r="P30" s="10">
        <f>FC_IND_NFM_AM_E!P30+FC_IND_NFM_PA_E!P30+FC_IND_NFM_SA_E!P30+FC_IND_NFM_OM_E!P30</f>
        <v>0</v>
      </c>
      <c r="Q30" s="10">
        <f>FC_IND_NFM_AM_E!Q30+FC_IND_NFM_PA_E!Q30+FC_IND_NFM_SA_E!Q30+FC_IND_NFM_OM_E!Q30</f>
        <v>0</v>
      </c>
      <c r="R30" s="10">
        <f>FC_IND_NFM_AM_E!R30+FC_IND_NFM_PA_E!R30+FC_IND_NFM_SA_E!R30+FC_IND_NFM_OM_E!R30</f>
        <v>0</v>
      </c>
      <c r="S30" s="10">
        <f>FC_IND_NFM_AM_E!S30+FC_IND_NFM_PA_E!S30+FC_IND_NFM_SA_E!S30+FC_IND_NFM_OM_E!S30</f>
        <v>0</v>
      </c>
      <c r="T30" s="10">
        <f>FC_IND_NFM_AM_E!T30+FC_IND_NFM_PA_E!T30+FC_IND_NFM_SA_E!T30+FC_IND_NFM_OM_E!T30</f>
        <v>0</v>
      </c>
      <c r="U30" s="10">
        <f>FC_IND_NFM_AM_E!U30+FC_IND_NFM_PA_E!U30+FC_IND_NFM_SA_E!U30+FC_IND_NFM_OM_E!U30</f>
        <v>0</v>
      </c>
      <c r="V30" s="10">
        <f>FC_IND_NFM_AM_E!V30+FC_IND_NFM_PA_E!V30+FC_IND_NFM_SA_E!V30+FC_IND_NFM_OM_E!V30</f>
        <v>0</v>
      </c>
      <c r="W30" s="10">
        <f>FC_IND_NFM_AM_E!W30+FC_IND_NFM_PA_E!W30+FC_IND_NFM_SA_E!W30+FC_IND_NFM_OM_E!W30</f>
        <v>0</v>
      </c>
      <c r="X30" s="10">
        <f>FC_IND_NFM_AM_E!X30+FC_IND_NFM_PA_E!X30+FC_IND_NFM_SA_E!X30+FC_IND_NFM_OM_E!X30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FC_IND_NFM_AM_E!C31+FC_IND_NFM_PA_E!C31+FC_IND_NFM_SA_E!C31+FC_IND_NFM_OM_E!C31</f>
        <v>0</v>
      </c>
      <c r="D31" s="10">
        <f>FC_IND_NFM_AM_E!D31+FC_IND_NFM_PA_E!D31+FC_IND_NFM_SA_E!D31+FC_IND_NFM_OM_E!D31</f>
        <v>0</v>
      </c>
      <c r="E31" s="10">
        <f>FC_IND_NFM_AM_E!E31+FC_IND_NFM_PA_E!E31+FC_IND_NFM_SA_E!E31+FC_IND_NFM_OM_E!E31</f>
        <v>0</v>
      </c>
      <c r="F31" s="10">
        <f>FC_IND_NFM_AM_E!F31+FC_IND_NFM_PA_E!F31+FC_IND_NFM_SA_E!F31+FC_IND_NFM_OM_E!F31</f>
        <v>0</v>
      </c>
      <c r="G31" s="10">
        <f>FC_IND_NFM_AM_E!G31+FC_IND_NFM_PA_E!G31+FC_IND_NFM_SA_E!G31+FC_IND_NFM_OM_E!G31</f>
        <v>0</v>
      </c>
      <c r="H31" s="10">
        <f>FC_IND_NFM_AM_E!H31+FC_IND_NFM_PA_E!H31+FC_IND_NFM_SA_E!H31+FC_IND_NFM_OM_E!H31</f>
        <v>0</v>
      </c>
      <c r="I31" s="10">
        <f>FC_IND_NFM_AM_E!I31+FC_IND_NFM_PA_E!I31+FC_IND_NFM_SA_E!I31+FC_IND_NFM_OM_E!I31</f>
        <v>0</v>
      </c>
      <c r="J31" s="10">
        <f>FC_IND_NFM_AM_E!J31+FC_IND_NFM_PA_E!J31+FC_IND_NFM_SA_E!J31+FC_IND_NFM_OM_E!J31</f>
        <v>0</v>
      </c>
      <c r="K31" s="10">
        <f>FC_IND_NFM_AM_E!K31+FC_IND_NFM_PA_E!K31+FC_IND_NFM_SA_E!K31+FC_IND_NFM_OM_E!K31</f>
        <v>0</v>
      </c>
      <c r="L31" s="10">
        <f>FC_IND_NFM_AM_E!L31+FC_IND_NFM_PA_E!L31+FC_IND_NFM_SA_E!L31+FC_IND_NFM_OM_E!L31</f>
        <v>0</v>
      </c>
      <c r="M31" s="10">
        <f>FC_IND_NFM_AM_E!M31+FC_IND_NFM_PA_E!M31+FC_IND_NFM_SA_E!M31+FC_IND_NFM_OM_E!M31</f>
        <v>0</v>
      </c>
      <c r="N31" s="10">
        <f>FC_IND_NFM_AM_E!N31+FC_IND_NFM_PA_E!N31+FC_IND_NFM_SA_E!N31+FC_IND_NFM_OM_E!N31</f>
        <v>0</v>
      </c>
      <c r="O31" s="10">
        <f>FC_IND_NFM_AM_E!O31+FC_IND_NFM_PA_E!O31+FC_IND_NFM_SA_E!O31+FC_IND_NFM_OM_E!O31</f>
        <v>0</v>
      </c>
      <c r="P31" s="10">
        <f>FC_IND_NFM_AM_E!P31+FC_IND_NFM_PA_E!P31+FC_IND_NFM_SA_E!P31+FC_IND_NFM_OM_E!P31</f>
        <v>0</v>
      </c>
      <c r="Q31" s="10">
        <f>FC_IND_NFM_AM_E!Q31+FC_IND_NFM_PA_E!Q31+FC_IND_NFM_SA_E!Q31+FC_IND_NFM_OM_E!Q31</f>
        <v>0</v>
      </c>
      <c r="R31" s="10">
        <f>FC_IND_NFM_AM_E!R31+FC_IND_NFM_PA_E!R31+FC_IND_NFM_SA_E!R31+FC_IND_NFM_OM_E!R31</f>
        <v>0</v>
      </c>
      <c r="S31" s="10">
        <f>FC_IND_NFM_AM_E!S31+FC_IND_NFM_PA_E!S31+FC_IND_NFM_SA_E!S31+FC_IND_NFM_OM_E!S31</f>
        <v>0</v>
      </c>
      <c r="T31" s="10">
        <f>FC_IND_NFM_AM_E!T31+FC_IND_NFM_PA_E!T31+FC_IND_NFM_SA_E!T31+FC_IND_NFM_OM_E!T31</f>
        <v>0</v>
      </c>
      <c r="U31" s="10">
        <f>FC_IND_NFM_AM_E!U31+FC_IND_NFM_PA_E!U31+FC_IND_NFM_SA_E!U31+FC_IND_NFM_OM_E!U31</f>
        <v>0</v>
      </c>
      <c r="V31" s="10">
        <f>FC_IND_NFM_AM_E!V31+FC_IND_NFM_PA_E!V31+FC_IND_NFM_SA_E!V31+FC_IND_NFM_OM_E!V31</f>
        <v>0</v>
      </c>
      <c r="W31" s="10">
        <f>FC_IND_NFM_AM_E!W31+FC_IND_NFM_PA_E!W31+FC_IND_NFM_SA_E!W31+FC_IND_NFM_OM_E!W31</f>
        <v>0</v>
      </c>
      <c r="X31" s="10">
        <f>FC_IND_NFM_AM_E!X31+FC_IND_NFM_PA_E!X31+FC_IND_NFM_SA_E!X31+FC_IND_NFM_OM_E!X31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FC_IND_NFM_AM_E!C32+FC_IND_NFM_PA_E!C32+FC_IND_NFM_SA_E!C32+FC_IND_NFM_OM_E!C32</f>
        <v>0</v>
      </c>
      <c r="D32" s="10">
        <f>FC_IND_NFM_AM_E!D32+FC_IND_NFM_PA_E!D32+FC_IND_NFM_SA_E!D32+FC_IND_NFM_OM_E!D32</f>
        <v>0</v>
      </c>
      <c r="E32" s="10">
        <f>FC_IND_NFM_AM_E!E32+FC_IND_NFM_PA_E!E32+FC_IND_NFM_SA_E!E32+FC_IND_NFM_OM_E!E32</f>
        <v>0</v>
      </c>
      <c r="F32" s="10">
        <f>FC_IND_NFM_AM_E!F32+FC_IND_NFM_PA_E!F32+FC_IND_NFM_SA_E!F32+FC_IND_NFM_OM_E!F32</f>
        <v>0</v>
      </c>
      <c r="G32" s="10">
        <f>FC_IND_NFM_AM_E!G32+FC_IND_NFM_PA_E!G32+FC_IND_NFM_SA_E!G32+FC_IND_NFM_OM_E!G32</f>
        <v>0</v>
      </c>
      <c r="H32" s="10">
        <f>FC_IND_NFM_AM_E!H32+FC_IND_NFM_PA_E!H32+FC_IND_NFM_SA_E!H32+FC_IND_NFM_OM_E!H32</f>
        <v>0</v>
      </c>
      <c r="I32" s="10">
        <f>FC_IND_NFM_AM_E!I32+FC_IND_NFM_PA_E!I32+FC_IND_NFM_SA_E!I32+FC_IND_NFM_OM_E!I32</f>
        <v>0</v>
      </c>
      <c r="J32" s="10">
        <f>FC_IND_NFM_AM_E!J32+FC_IND_NFM_PA_E!J32+FC_IND_NFM_SA_E!J32+FC_IND_NFM_OM_E!J32</f>
        <v>0</v>
      </c>
      <c r="K32" s="10">
        <f>FC_IND_NFM_AM_E!K32+FC_IND_NFM_PA_E!K32+FC_IND_NFM_SA_E!K32+FC_IND_NFM_OM_E!K32</f>
        <v>0</v>
      </c>
      <c r="L32" s="10">
        <f>FC_IND_NFM_AM_E!L32+FC_IND_NFM_PA_E!L32+FC_IND_NFM_SA_E!L32+FC_IND_NFM_OM_E!L32</f>
        <v>0</v>
      </c>
      <c r="M32" s="10">
        <f>FC_IND_NFM_AM_E!M32+FC_IND_NFM_PA_E!M32+FC_IND_NFM_SA_E!M32+FC_IND_NFM_OM_E!M32</f>
        <v>0</v>
      </c>
      <c r="N32" s="10">
        <f>FC_IND_NFM_AM_E!N32+FC_IND_NFM_PA_E!N32+FC_IND_NFM_SA_E!N32+FC_IND_NFM_OM_E!N32</f>
        <v>0</v>
      </c>
      <c r="O32" s="10">
        <f>FC_IND_NFM_AM_E!O32+FC_IND_NFM_PA_E!O32+FC_IND_NFM_SA_E!O32+FC_IND_NFM_OM_E!O32</f>
        <v>0</v>
      </c>
      <c r="P32" s="10">
        <f>FC_IND_NFM_AM_E!P32+FC_IND_NFM_PA_E!P32+FC_IND_NFM_SA_E!P32+FC_IND_NFM_OM_E!P32</f>
        <v>0</v>
      </c>
      <c r="Q32" s="10">
        <f>FC_IND_NFM_AM_E!Q32+FC_IND_NFM_PA_E!Q32+FC_IND_NFM_SA_E!Q32+FC_IND_NFM_OM_E!Q32</f>
        <v>0</v>
      </c>
      <c r="R32" s="10">
        <f>FC_IND_NFM_AM_E!R32+FC_IND_NFM_PA_E!R32+FC_IND_NFM_SA_E!R32+FC_IND_NFM_OM_E!R32</f>
        <v>0</v>
      </c>
      <c r="S32" s="10">
        <f>FC_IND_NFM_AM_E!S32+FC_IND_NFM_PA_E!S32+FC_IND_NFM_SA_E!S32+FC_IND_NFM_OM_E!S32</f>
        <v>0</v>
      </c>
      <c r="T32" s="10">
        <f>FC_IND_NFM_AM_E!T32+FC_IND_NFM_PA_E!T32+FC_IND_NFM_SA_E!T32+FC_IND_NFM_OM_E!T32</f>
        <v>0</v>
      </c>
      <c r="U32" s="10">
        <f>FC_IND_NFM_AM_E!U32+FC_IND_NFM_PA_E!U32+FC_IND_NFM_SA_E!U32+FC_IND_NFM_OM_E!U32</f>
        <v>0</v>
      </c>
      <c r="V32" s="10">
        <f>FC_IND_NFM_AM_E!V32+FC_IND_NFM_PA_E!V32+FC_IND_NFM_SA_E!V32+FC_IND_NFM_OM_E!V32</f>
        <v>0</v>
      </c>
      <c r="W32" s="10">
        <f>FC_IND_NFM_AM_E!W32+FC_IND_NFM_PA_E!W32+FC_IND_NFM_SA_E!W32+FC_IND_NFM_OM_E!W32</f>
        <v>0</v>
      </c>
      <c r="X32" s="10">
        <f>FC_IND_NFM_AM_E!X32+FC_IND_NFM_PA_E!X32+FC_IND_NFM_SA_E!X32+FC_IND_NFM_OM_E!X32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17.437833190025792</v>
      </c>
      <c r="D33" s="29">
        <f t="shared" ref="D33:W33" si="28">SUM(D34:D50)</f>
        <v>14.542992261392948</v>
      </c>
      <c r="E33" s="29">
        <f t="shared" si="28"/>
        <v>1.0349097162510748</v>
      </c>
      <c r="F33" s="29">
        <f t="shared" si="28"/>
        <v>1.034909716251075</v>
      </c>
      <c r="G33" s="29">
        <f t="shared" si="28"/>
        <v>2.954772141014617</v>
      </c>
      <c r="H33" s="29">
        <f t="shared" si="28"/>
        <v>0</v>
      </c>
      <c r="I33" s="29">
        <f t="shared" si="28"/>
        <v>0</v>
      </c>
      <c r="J33" s="29">
        <f t="shared" si="28"/>
        <v>4.1081685296646597</v>
      </c>
      <c r="K33" s="29">
        <f t="shared" si="28"/>
        <v>3.2960447119518483</v>
      </c>
      <c r="L33" s="29">
        <f t="shared" si="28"/>
        <v>3.1527944969905413</v>
      </c>
      <c r="M33" s="29">
        <f t="shared" si="28"/>
        <v>1.098710232158211</v>
      </c>
      <c r="N33" s="29">
        <f t="shared" si="28"/>
        <v>2.1974204643164228</v>
      </c>
      <c r="O33" s="29">
        <f t="shared" si="28"/>
        <v>2.1974204643164232</v>
      </c>
      <c r="P33" s="29">
        <f t="shared" si="28"/>
        <v>1.0987102321582112</v>
      </c>
      <c r="Q33" s="29">
        <f t="shared" si="28"/>
        <v>2.1974204643164228</v>
      </c>
      <c r="R33" s="29">
        <f t="shared" si="28"/>
        <v>2.1974204643164228</v>
      </c>
      <c r="S33" s="29">
        <f t="shared" si="28"/>
        <v>2.1974204643164228</v>
      </c>
      <c r="T33" s="29">
        <f t="shared" si="28"/>
        <v>2.2335339638864999</v>
      </c>
      <c r="U33" s="29">
        <f t="shared" si="28"/>
        <v>2.1661220980223557</v>
      </c>
      <c r="V33" s="29">
        <f t="shared" si="28"/>
        <v>2.0906276870163367</v>
      </c>
      <c r="W33" s="29">
        <f t="shared" si="28"/>
        <v>0.98899398108340486</v>
      </c>
      <c r="X33" s="29">
        <f t="shared" ref="X33" si="29">SUM(X34:X50)</f>
        <v>1.1343078245915736</v>
      </c>
    </row>
    <row r="34" spans="1:24" ht="11.25" customHeight="1" x14ac:dyDescent="0.2">
      <c r="A34" s="41" t="s">
        <v>55</v>
      </c>
      <c r="B34" s="9" t="s">
        <v>56</v>
      </c>
      <c r="C34" s="10">
        <f>FC_IND_NFM_AM_E!C34+FC_IND_NFM_PA_E!C34+FC_IND_NFM_SA_E!C34+FC_IND_NFM_OM_E!C34</f>
        <v>0</v>
      </c>
      <c r="D34" s="10">
        <f>FC_IND_NFM_AM_E!D34+FC_IND_NFM_PA_E!D34+FC_IND_NFM_SA_E!D34+FC_IND_NFM_OM_E!D34</f>
        <v>0</v>
      </c>
      <c r="E34" s="10">
        <f>FC_IND_NFM_AM_E!E34+FC_IND_NFM_PA_E!E34+FC_IND_NFM_SA_E!E34+FC_IND_NFM_OM_E!E34</f>
        <v>0</v>
      </c>
      <c r="F34" s="10">
        <f>FC_IND_NFM_AM_E!F34+FC_IND_NFM_PA_E!F34+FC_IND_NFM_SA_E!F34+FC_IND_NFM_OM_E!F34</f>
        <v>0</v>
      </c>
      <c r="G34" s="10">
        <f>FC_IND_NFM_AM_E!G34+FC_IND_NFM_PA_E!G34+FC_IND_NFM_SA_E!G34+FC_IND_NFM_OM_E!G34</f>
        <v>0</v>
      </c>
      <c r="H34" s="10">
        <f>FC_IND_NFM_AM_E!H34+FC_IND_NFM_PA_E!H34+FC_IND_NFM_SA_E!H34+FC_IND_NFM_OM_E!H34</f>
        <v>0</v>
      </c>
      <c r="I34" s="10">
        <f>FC_IND_NFM_AM_E!I34+FC_IND_NFM_PA_E!I34+FC_IND_NFM_SA_E!I34+FC_IND_NFM_OM_E!I34</f>
        <v>0</v>
      </c>
      <c r="J34" s="10">
        <f>FC_IND_NFM_AM_E!J34+FC_IND_NFM_PA_E!J34+FC_IND_NFM_SA_E!J34+FC_IND_NFM_OM_E!J34</f>
        <v>0</v>
      </c>
      <c r="K34" s="10">
        <f>FC_IND_NFM_AM_E!K34+FC_IND_NFM_PA_E!K34+FC_IND_NFM_SA_E!K34+FC_IND_NFM_OM_E!K34</f>
        <v>0</v>
      </c>
      <c r="L34" s="10">
        <f>FC_IND_NFM_AM_E!L34+FC_IND_NFM_PA_E!L34+FC_IND_NFM_SA_E!L34+FC_IND_NFM_OM_E!L34</f>
        <v>0</v>
      </c>
      <c r="M34" s="10">
        <f>FC_IND_NFM_AM_E!M34+FC_IND_NFM_PA_E!M34+FC_IND_NFM_SA_E!M34+FC_IND_NFM_OM_E!M34</f>
        <v>0</v>
      </c>
      <c r="N34" s="10">
        <f>FC_IND_NFM_AM_E!N34+FC_IND_NFM_PA_E!N34+FC_IND_NFM_SA_E!N34+FC_IND_NFM_OM_E!N34</f>
        <v>0</v>
      </c>
      <c r="O34" s="10">
        <f>FC_IND_NFM_AM_E!O34+FC_IND_NFM_PA_E!O34+FC_IND_NFM_SA_E!O34+FC_IND_NFM_OM_E!O34</f>
        <v>0</v>
      </c>
      <c r="P34" s="10">
        <f>FC_IND_NFM_AM_E!P34+FC_IND_NFM_PA_E!P34+FC_IND_NFM_SA_E!P34+FC_IND_NFM_OM_E!P34</f>
        <v>0</v>
      </c>
      <c r="Q34" s="10">
        <f>FC_IND_NFM_AM_E!Q34+FC_IND_NFM_PA_E!Q34+FC_IND_NFM_SA_E!Q34+FC_IND_NFM_OM_E!Q34</f>
        <v>0</v>
      </c>
      <c r="R34" s="10">
        <f>FC_IND_NFM_AM_E!R34+FC_IND_NFM_PA_E!R34+FC_IND_NFM_SA_E!R34+FC_IND_NFM_OM_E!R34</f>
        <v>0</v>
      </c>
      <c r="S34" s="10">
        <f>FC_IND_NFM_AM_E!S34+FC_IND_NFM_PA_E!S34+FC_IND_NFM_SA_E!S34+FC_IND_NFM_OM_E!S34</f>
        <v>0</v>
      </c>
      <c r="T34" s="10">
        <f>FC_IND_NFM_AM_E!T34+FC_IND_NFM_PA_E!T34+FC_IND_NFM_SA_E!T34+FC_IND_NFM_OM_E!T34</f>
        <v>0</v>
      </c>
      <c r="U34" s="10">
        <f>FC_IND_NFM_AM_E!U34+FC_IND_NFM_PA_E!U34+FC_IND_NFM_SA_E!U34+FC_IND_NFM_OM_E!U34</f>
        <v>0</v>
      </c>
      <c r="V34" s="10">
        <f>FC_IND_NFM_AM_E!V34+FC_IND_NFM_PA_E!V34+FC_IND_NFM_SA_E!V34+FC_IND_NFM_OM_E!V34</f>
        <v>0</v>
      </c>
      <c r="W34" s="10">
        <f>FC_IND_NFM_AM_E!W34+FC_IND_NFM_PA_E!W34+FC_IND_NFM_SA_E!W34+FC_IND_NFM_OM_E!W34</f>
        <v>0</v>
      </c>
      <c r="X34" s="10">
        <f>FC_IND_NFM_AM_E!X34+FC_IND_NFM_PA_E!X34+FC_IND_NFM_SA_E!X34+FC_IND_NFM_OM_E!X34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FC_IND_NFM_AM_E!C35+FC_IND_NFM_PA_E!C35+FC_IND_NFM_SA_E!C35+FC_IND_NFM_OM_E!C35</f>
        <v>0</v>
      </c>
      <c r="D35" s="10">
        <f>FC_IND_NFM_AM_E!D35+FC_IND_NFM_PA_E!D35+FC_IND_NFM_SA_E!D35+FC_IND_NFM_OM_E!D35</f>
        <v>0</v>
      </c>
      <c r="E35" s="10">
        <f>FC_IND_NFM_AM_E!E35+FC_IND_NFM_PA_E!E35+FC_IND_NFM_SA_E!E35+FC_IND_NFM_OM_E!E35</f>
        <v>0</v>
      </c>
      <c r="F35" s="10">
        <f>FC_IND_NFM_AM_E!F35+FC_IND_NFM_PA_E!F35+FC_IND_NFM_SA_E!F35+FC_IND_NFM_OM_E!F35</f>
        <v>0</v>
      </c>
      <c r="G35" s="10">
        <f>FC_IND_NFM_AM_E!G35+FC_IND_NFM_PA_E!G35+FC_IND_NFM_SA_E!G35+FC_IND_NFM_OM_E!G35</f>
        <v>0</v>
      </c>
      <c r="H35" s="10">
        <f>FC_IND_NFM_AM_E!H35+FC_IND_NFM_PA_E!H35+FC_IND_NFM_SA_E!H35+FC_IND_NFM_OM_E!H35</f>
        <v>0</v>
      </c>
      <c r="I35" s="10">
        <f>FC_IND_NFM_AM_E!I35+FC_IND_NFM_PA_E!I35+FC_IND_NFM_SA_E!I35+FC_IND_NFM_OM_E!I35</f>
        <v>0</v>
      </c>
      <c r="J35" s="10">
        <f>FC_IND_NFM_AM_E!J35+FC_IND_NFM_PA_E!J35+FC_IND_NFM_SA_E!J35+FC_IND_NFM_OM_E!J35</f>
        <v>0</v>
      </c>
      <c r="K35" s="10">
        <f>FC_IND_NFM_AM_E!K35+FC_IND_NFM_PA_E!K35+FC_IND_NFM_SA_E!K35+FC_IND_NFM_OM_E!K35</f>
        <v>0</v>
      </c>
      <c r="L35" s="10">
        <f>FC_IND_NFM_AM_E!L35+FC_IND_NFM_PA_E!L35+FC_IND_NFM_SA_E!L35+FC_IND_NFM_OM_E!L35</f>
        <v>0</v>
      </c>
      <c r="M35" s="10">
        <f>FC_IND_NFM_AM_E!M35+FC_IND_NFM_PA_E!M35+FC_IND_NFM_SA_E!M35+FC_IND_NFM_OM_E!M35</f>
        <v>0</v>
      </c>
      <c r="N35" s="10">
        <f>FC_IND_NFM_AM_E!N35+FC_IND_NFM_PA_E!N35+FC_IND_NFM_SA_E!N35+FC_IND_NFM_OM_E!N35</f>
        <v>0</v>
      </c>
      <c r="O35" s="10">
        <f>FC_IND_NFM_AM_E!O35+FC_IND_NFM_PA_E!O35+FC_IND_NFM_SA_E!O35+FC_IND_NFM_OM_E!O35</f>
        <v>0</v>
      </c>
      <c r="P35" s="10">
        <f>FC_IND_NFM_AM_E!P35+FC_IND_NFM_PA_E!P35+FC_IND_NFM_SA_E!P35+FC_IND_NFM_OM_E!P35</f>
        <v>0</v>
      </c>
      <c r="Q35" s="10">
        <f>FC_IND_NFM_AM_E!Q35+FC_IND_NFM_PA_E!Q35+FC_IND_NFM_SA_E!Q35+FC_IND_NFM_OM_E!Q35</f>
        <v>0</v>
      </c>
      <c r="R35" s="10">
        <f>FC_IND_NFM_AM_E!R35+FC_IND_NFM_PA_E!R35+FC_IND_NFM_SA_E!R35+FC_IND_NFM_OM_E!R35</f>
        <v>0</v>
      </c>
      <c r="S35" s="10">
        <f>FC_IND_NFM_AM_E!S35+FC_IND_NFM_PA_E!S35+FC_IND_NFM_SA_E!S35+FC_IND_NFM_OM_E!S35</f>
        <v>0</v>
      </c>
      <c r="T35" s="10">
        <f>FC_IND_NFM_AM_E!T35+FC_IND_NFM_PA_E!T35+FC_IND_NFM_SA_E!T35+FC_IND_NFM_OM_E!T35</f>
        <v>0</v>
      </c>
      <c r="U35" s="10">
        <f>FC_IND_NFM_AM_E!U35+FC_IND_NFM_PA_E!U35+FC_IND_NFM_SA_E!U35+FC_IND_NFM_OM_E!U35</f>
        <v>0</v>
      </c>
      <c r="V35" s="10">
        <f>FC_IND_NFM_AM_E!V35+FC_IND_NFM_PA_E!V35+FC_IND_NFM_SA_E!V35+FC_IND_NFM_OM_E!V35</f>
        <v>0</v>
      </c>
      <c r="W35" s="10">
        <f>FC_IND_NFM_AM_E!W35+FC_IND_NFM_PA_E!W35+FC_IND_NFM_SA_E!W35+FC_IND_NFM_OM_E!W35</f>
        <v>0</v>
      </c>
      <c r="X35" s="10">
        <f>FC_IND_NFM_AM_E!X35+FC_IND_NFM_PA_E!X35+FC_IND_NFM_SA_E!X35+FC_IND_NFM_OM_E!X35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FC_IND_NFM_AM_E!C36+FC_IND_NFM_PA_E!C36+FC_IND_NFM_SA_E!C36+FC_IND_NFM_OM_E!C36</f>
        <v>5.6486672398968185</v>
      </c>
      <c r="D36" s="10">
        <f>FC_IND_NFM_AM_E!D36+FC_IND_NFM_PA_E!D36+FC_IND_NFM_SA_E!D36+FC_IND_NFM_OM_E!D36</f>
        <v>5.6486672398968194</v>
      </c>
      <c r="E36" s="10">
        <f>FC_IND_NFM_AM_E!E36+FC_IND_NFM_PA_E!E36+FC_IND_NFM_SA_E!E36+FC_IND_NFM_OM_E!E36</f>
        <v>0</v>
      </c>
      <c r="F36" s="10">
        <f>FC_IND_NFM_AM_E!F36+FC_IND_NFM_PA_E!F36+FC_IND_NFM_SA_E!F36+FC_IND_NFM_OM_E!F36</f>
        <v>0</v>
      </c>
      <c r="G36" s="10">
        <f>FC_IND_NFM_AM_E!G36+FC_IND_NFM_PA_E!G36+FC_IND_NFM_SA_E!G36+FC_IND_NFM_OM_E!G36</f>
        <v>0</v>
      </c>
      <c r="H36" s="10">
        <f>FC_IND_NFM_AM_E!H36+FC_IND_NFM_PA_E!H36+FC_IND_NFM_SA_E!H36+FC_IND_NFM_OM_E!H36</f>
        <v>0</v>
      </c>
      <c r="I36" s="10">
        <f>FC_IND_NFM_AM_E!I36+FC_IND_NFM_PA_E!I36+FC_IND_NFM_SA_E!I36+FC_IND_NFM_OM_E!I36</f>
        <v>0</v>
      </c>
      <c r="J36" s="10">
        <f>FC_IND_NFM_AM_E!J36+FC_IND_NFM_PA_E!J36+FC_IND_NFM_SA_E!J36+FC_IND_NFM_OM_E!J36</f>
        <v>2.1974204643164228</v>
      </c>
      <c r="K36" s="10">
        <f>FC_IND_NFM_AM_E!K36+FC_IND_NFM_PA_E!K36+FC_IND_NFM_SA_E!K36+FC_IND_NFM_OM_E!K36</f>
        <v>3.2960447119518483</v>
      </c>
      <c r="L36" s="10">
        <f>FC_IND_NFM_AM_E!L36+FC_IND_NFM_PA_E!L36+FC_IND_NFM_SA_E!L36+FC_IND_NFM_OM_E!L36</f>
        <v>2.1974204643164228</v>
      </c>
      <c r="M36" s="10">
        <f>FC_IND_NFM_AM_E!M36+FC_IND_NFM_PA_E!M36+FC_IND_NFM_SA_E!M36+FC_IND_NFM_OM_E!M36</f>
        <v>1.098710232158211</v>
      </c>
      <c r="N36" s="10">
        <f>FC_IND_NFM_AM_E!N36+FC_IND_NFM_PA_E!N36+FC_IND_NFM_SA_E!N36+FC_IND_NFM_OM_E!N36</f>
        <v>2.1974204643164228</v>
      </c>
      <c r="O36" s="10">
        <f>FC_IND_NFM_AM_E!O36+FC_IND_NFM_PA_E!O36+FC_IND_NFM_SA_E!O36+FC_IND_NFM_OM_E!O36</f>
        <v>2.1974204643164232</v>
      </c>
      <c r="P36" s="10">
        <f>FC_IND_NFM_AM_E!P36+FC_IND_NFM_PA_E!P36+FC_IND_NFM_SA_E!P36+FC_IND_NFM_OM_E!P36</f>
        <v>1.0987102321582112</v>
      </c>
      <c r="Q36" s="10">
        <f>FC_IND_NFM_AM_E!Q36+FC_IND_NFM_PA_E!Q36+FC_IND_NFM_SA_E!Q36+FC_IND_NFM_OM_E!Q36</f>
        <v>2.1974204643164228</v>
      </c>
      <c r="R36" s="10">
        <f>FC_IND_NFM_AM_E!R36+FC_IND_NFM_PA_E!R36+FC_IND_NFM_SA_E!R36+FC_IND_NFM_OM_E!R36</f>
        <v>2.1974204643164228</v>
      </c>
      <c r="S36" s="10">
        <f>FC_IND_NFM_AM_E!S36+FC_IND_NFM_PA_E!S36+FC_IND_NFM_SA_E!S36+FC_IND_NFM_OM_E!S36</f>
        <v>2.1974204643164228</v>
      </c>
      <c r="T36" s="10">
        <f>FC_IND_NFM_AM_E!T36+FC_IND_NFM_PA_E!T36+FC_IND_NFM_SA_E!T36+FC_IND_NFM_OM_E!T36</f>
        <v>2.1852966466036108</v>
      </c>
      <c r="U36" s="10">
        <f>FC_IND_NFM_AM_E!U36+FC_IND_NFM_PA_E!U36+FC_IND_NFM_SA_E!U36+FC_IND_NFM_OM_E!U36</f>
        <v>2.1116938950988819</v>
      </c>
      <c r="V36" s="10">
        <f>FC_IND_NFM_AM_E!V36+FC_IND_NFM_PA_E!V36+FC_IND_NFM_SA_E!V36+FC_IND_NFM_OM_E!V36</f>
        <v>2.0413585554600169</v>
      </c>
      <c r="W36" s="10">
        <f>FC_IND_NFM_AM_E!W36+FC_IND_NFM_PA_E!W36+FC_IND_NFM_SA_E!W36+FC_IND_NFM_OM_E!W36</f>
        <v>0.96027515047291478</v>
      </c>
      <c r="X36" s="10">
        <f>FC_IND_NFM_AM_E!X36+FC_IND_NFM_PA_E!X36+FC_IND_NFM_SA_E!X36+FC_IND_NFM_OM_E!X36</f>
        <v>1.0932072226999141</v>
      </c>
    </row>
    <row r="37" spans="1:24" ht="11.25" customHeight="1" x14ac:dyDescent="0.2">
      <c r="A37" s="41" t="s">
        <v>61</v>
      </c>
      <c r="B37" s="9" t="s">
        <v>62</v>
      </c>
      <c r="C37" s="10">
        <f>FC_IND_NFM_AM_E!C37+FC_IND_NFM_PA_E!C37+FC_IND_NFM_SA_E!C37+FC_IND_NFM_OM_E!C37</f>
        <v>0</v>
      </c>
      <c r="D37" s="10">
        <f>FC_IND_NFM_AM_E!D37+FC_IND_NFM_PA_E!D37+FC_IND_NFM_SA_E!D37+FC_IND_NFM_OM_E!D37</f>
        <v>0</v>
      </c>
      <c r="E37" s="10">
        <f>FC_IND_NFM_AM_E!E37+FC_IND_NFM_PA_E!E37+FC_IND_NFM_SA_E!E37+FC_IND_NFM_OM_E!E37</f>
        <v>0</v>
      </c>
      <c r="F37" s="10">
        <f>FC_IND_NFM_AM_E!F37+FC_IND_NFM_PA_E!F37+FC_IND_NFM_SA_E!F37+FC_IND_NFM_OM_E!F37</f>
        <v>0</v>
      </c>
      <c r="G37" s="10">
        <f>FC_IND_NFM_AM_E!G37+FC_IND_NFM_PA_E!G37+FC_IND_NFM_SA_E!G37+FC_IND_NFM_OM_E!G37</f>
        <v>0</v>
      </c>
      <c r="H37" s="10">
        <f>FC_IND_NFM_AM_E!H37+FC_IND_NFM_PA_E!H37+FC_IND_NFM_SA_E!H37+FC_IND_NFM_OM_E!H37</f>
        <v>0</v>
      </c>
      <c r="I37" s="10">
        <f>FC_IND_NFM_AM_E!I37+FC_IND_NFM_PA_E!I37+FC_IND_NFM_SA_E!I37+FC_IND_NFM_OM_E!I37</f>
        <v>0</v>
      </c>
      <c r="J37" s="10">
        <f>FC_IND_NFM_AM_E!J37+FC_IND_NFM_PA_E!J37+FC_IND_NFM_SA_E!J37+FC_IND_NFM_OM_E!J37</f>
        <v>0</v>
      </c>
      <c r="K37" s="10">
        <f>FC_IND_NFM_AM_E!K37+FC_IND_NFM_PA_E!K37+FC_IND_NFM_SA_E!K37+FC_IND_NFM_OM_E!K37</f>
        <v>0</v>
      </c>
      <c r="L37" s="10">
        <f>FC_IND_NFM_AM_E!L37+FC_IND_NFM_PA_E!L37+FC_IND_NFM_SA_E!L37+FC_IND_NFM_OM_E!L37</f>
        <v>0</v>
      </c>
      <c r="M37" s="10">
        <f>FC_IND_NFM_AM_E!M37+FC_IND_NFM_PA_E!M37+FC_IND_NFM_SA_E!M37+FC_IND_NFM_OM_E!M37</f>
        <v>0</v>
      </c>
      <c r="N37" s="10">
        <f>FC_IND_NFM_AM_E!N37+FC_IND_NFM_PA_E!N37+FC_IND_NFM_SA_E!N37+FC_IND_NFM_OM_E!N37</f>
        <v>0</v>
      </c>
      <c r="O37" s="10">
        <f>FC_IND_NFM_AM_E!O37+FC_IND_NFM_PA_E!O37+FC_IND_NFM_SA_E!O37+FC_IND_NFM_OM_E!O37</f>
        <v>0</v>
      </c>
      <c r="P37" s="10">
        <f>FC_IND_NFM_AM_E!P37+FC_IND_NFM_PA_E!P37+FC_IND_NFM_SA_E!P37+FC_IND_NFM_OM_E!P37</f>
        <v>0</v>
      </c>
      <c r="Q37" s="10">
        <f>FC_IND_NFM_AM_E!Q37+FC_IND_NFM_PA_E!Q37+FC_IND_NFM_SA_E!Q37+FC_IND_NFM_OM_E!Q37</f>
        <v>0</v>
      </c>
      <c r="R37" s="10">
        <f>FC_IND_NFM_AM_E!R37+FC_IND_NFM_PA_E!R37+FC_IND_NFM_SA_E!R37+FC_IND_NFM_OM_E!R37</f>
        <v>0</v>
      </c>
      <c r="S37" s="10">
        <f>FC_IND_NFM_AM_E!S37+FC_IND_NFM_PA_E!S37+FC_IND_NFM_SA_E!S37+FC_IND_NFM_OM_E!S37</f>
        <v>0</v>
      </c>
      <c r="T37" s="10">
        <f>FC_IND_NFM_AM_E!T37+FC_IND_NFM_PA_E!T37+FC_IND_NFM_SA_E!T37+FC_IND_NFM_OM_E!T37</f>
        <v>0</v>
      </c>
      <c r="U37" s="10">
        <f>FC_IND_NFM_AM_E!U37+FC_IND_NFM_PA_E!U37+FC_IND_NFM_SA_E!U37+FC_IND_NFM_OM_E!U37</f>
        <v>0</v>
      </c>
      <c r="V37" s="10">
        <f>FC_IND_NFM_AM_E!V37+FC_IND_NFM_PA_E!V37+FC_IND_NFM_SA_E!V37+FC_IND_NFM_OM_E!V37</f>
        <v>0</v>
      </c>
      <c r="W37" s="10">
        <f>FC_IND_NFM_AM_E!W37+FC_IND_NFM_PA_E!W37+FC_IND_NFM_SA_E!W37+FC_IND_NFM_OM_E!W37</f>
        <v>0</v>
      </c>
      <c r="X37" s="10">
        <f>FC_IND_NFM_AM_E!X37+FC_IND_NFM_PA_E!X37+FC_IND_NFM_SA_E!X37+FC_IND_NFM_OM_E!X37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FC_IND_NFM_AM_E!C38+FC_IND_NFM_PA_E!C38+FC_IND_NFM_SA_E!C38+FC_IND_NFM_OM_E!C38</f>
        <v>0</v>
      </c>
      <c r="D38" s="10">
        <f>FC_IND_NFM_AM_E!D38+FC_IND_NFM_PA_E!D38+FC_IND_NFM_SA_E!D38+FC_IND_NFM_OM_E!D38</f>
        <v>0</v>
      </c>
      <c r="E38" s="10">
        <f>FC_IND_NFM_AM_E!E38+FC_IND_NFM_PA_E!E38+FC_IND_NFM_SA_E!E38+FC_IND_NFM_OM_E!E38</f>
        <v>0</v>
      </c>
      <c r="F38" s="10">
        <f>FC_IND_NFM_AM_E!F38+FC_IND_NFM_PA_E!F38+FC_IND_NFM_SA_E!F38+FC_IND_NFM_OM_E!F38</f>
        <v>0</v>
      </c>
      <c r="G38" s="10">
        <f>FC_IND_NFM_AM_E!G38+FC_IND_NFM_PA_E!G38+FC_IND_NFM_SA_E!G38+FC_IND_NFM_OM_E!G38</f>
        <v>0</v>
      </c>
      <c r="H38" s="10">
        <f>FC_IND_NFM_AM_E!H38+FC_IND_NFM_PA_E!H38+FC_IND_NFM_SA_E!H38+FC_IND_NFM_OM_E!H38</f>
        <v>0</v>
      </c>
      <c r="I38" s="10">
        <f>FC_IND_NFM_AM_E!I38+FC_IND_NFM_PA_E!I38+FC_IND_NFM_SA_E!I38+FC_IND_NFM_OM_E!I38</f>
        <v>0</v>
      </c>
      <c r="J38" s="10">
        <f>FC_IND_NFM_AM_E!J38+FC_IND_NFM_PA_E!J38+FC_IND_NFM_SA_E!J38+FC_IND_NFM_OM_E!J38</f>
        <v>0</v>
      </c>
      <c r="K38" s="10">
        <f>FC_IND_NFM_AM_E!K38+FC_IND_NFM_PA_E!K38+FC_IND_NFM_SA_E!K38+FC_IND_NFM_OM_E!K38</f>
        <v>0</v>
      </c>
      <c r="L38" s="10">
        <f>FC_IND_NFM_AM_E!L38+FC_IND_NFM_PA_E!L38+FC_IND_NFM_SA_E!L38+FC_IND_NFM_OM_E!L38</f>
        <v>0</v>
      </c>
      <c r="M38" s="10">
        <f>FC_IND_NFM_AM_E!M38+FC_IND_NFM_PA_E!M38+FC_IND_NFM_SA_E!M38+FC_IND_NFM_OM_E!M38</f>
        <v>0</v>
      </c>
      <c r="N38" s="10">
        <f>FC_IND_NFM_AM_E!N38+FC_IND_NFM_PA_E!N38+FC_IND_NFM_SA_E!N38+FC_IND_NFM_OM_E!N38</f>
        <v>0</v>
      </c>
      <c r="O38" s="10">
        <f>FC_IND_NFM_AM_E!O38+FC_IND_NFM_PA_E!O38+FC_IND_NFM_SA_E!O38+FC_IND_NFM_OM_E!O38</f>
        <v>0</v>
      </c>
      <c r="P38" s="10">
        <f>FC_IND_NFM_AM_E!P38+FC_IND_NFM_PA_E!P38+FC_IND_NFM_SA_E!P38+FC_IND_NFM_OM_E!P38</f>
        <v>0</v>
      </c>
      <c r="Q38" s="10">
        <f>FC_IND_NFM_AM_E!Q38+FC_IND_NFM_PA_E!Q38+FC_IND_NFM_SA_E!Q38+FC_IND_NFM_OM_E!Q38</f>
        <v>0</v>
      </c>
      <c r="R38" s="10">
        <f>FC_IND_NFM_AM_E!R38+FC_IND_NFM_PA_E!R38+FC_IND_NFM_SA_E!R38+FC_IND_NFM_OM_E!R38</f>
        <v>0</v>
      </c>
      <c r="S38" s="10">
        <f>FC_IND_NFM_AM_E!S38+FC_IND_NFM_PA_E!S38+FC_IND_NFM_SA_E!S38+FC_IND_NFM_OM_E!S38</f>
        <v>0</v>
      </c>
      <c r="T38" s="10">
        <f>FC_IND_NFM_AM_E!T38+FC_IND_NFM_PA_E!T38+FC_IND_NFM_SA_E!T38+FC_IND_NFM_OM_E!T38</f>
        <v>0</v>
      </c>
      <c r="U38" s="10">
        <f>FC_IND_NFM_AM_E!U38+FC_IND_NFM_PA_E!U38+FC_IND_NFM_SA_E!U38+FC_IND_NFM_OM_E!U38</f>
        <v>0</v>
      </c>
      <c r="V38" s="10">
        <f>FC_IND_NFM_AM_E!V38+FC_IND_NFM_PA_E!V38+FC_IND_NFM_SA_E!V38+FC_IND_NFM_OM_E!V38</f>
        <v>0</v>
      </c>
      <c r="W38" s="10">
        <f>FC_IND_NFM_AM_E!W38+FC_IND_NFM_PA_E!W38+FC_IND_NFM_SA_E!W38+FC_IND_NFM_OM_E!W38</f>
        <v>0</v>
      </c>
      <c r="X38" s="10">
        <f>FC_IND_NFM_AM_E!X38+FC_IND_NFM_PA_E!X38+FC_IND_NFM_SA_E!X38+FC_IND_NFM_OM_E!X38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FC_IND_NFM_AM_E!C39+FC_IND_NFM_PA_E!C39+FC_IND_NFM_SA_E!C39+FC_IND_NFM_OM_E!C39</f>
        <v>0</v>
      </c>
      <c r="D39" s="10">
        <f>FC_IND_NFM_AM_E!D39+FC_IND_NFM_PA_E!D39+FC_IND_NFM_SA_E!D39+FC_IND_NFM_OM_E!D39</f>
        <v>0</v>
      </c>
      <c r="E39" s="10">
        <f>FC_IND_NFM_AM_E!E39+FC_IND_NFM_PA_E!E39+FC_IND_NFM_SA_E!E39+FC_IND_NFM_OM_E!E39</f>
        <v>0</v>
      </c>
      <c r="F39" s="10">
        <f>FC_IND_NFM_AM_E!F39+FC_IND_NFM_PA_E!F39+FC_IND_NFM_SA_E!F39+FC_IND_NFM_OM_E!F39</f>
        <v>0</v>
      </c>
      <c r="G39" s="10">
        <f>FC_IND_NFM_AM_E!G39+FC_IND_NFM_PA_E!G39+FC_IND_NFM_SA_E!G39+FC_IND_NFM_OM_E!G39</f>
        <v>0</v>
      </c>
      <c r="H39" s="10">
        <f>FC_IND_NFM_AM_E!H39+FC_IND_NFM_PA_E!H39+FC_IND_NFM_SA_E!H39+FC_IND_NFM_OM_E!H39</f>
        <v>0</v>
      </c>
      <c r="I39" s="10">
        <f>FC_IND_NFM_AM_E!I39+FC_IND_NFM_PA_E!I39+FC_IND_NFM_SA_E!I39+FC_IND_NFM_OM_E!I39</f>
        <v>0</v>
      </c>
      <c r="J39" s="10">
        <f>FC_IND_NFM_AM_E!J39+FC_IND_NFM_PA_E!J39+FC_IND_NFM_SA_E!J39+FC_IND_NFM_OM_E!J39</f>
        <v>0</v>
      </c>
      <c r="K39" s="10">
        <f>FC_IND_NFM_AM_E!K39+FC_IND_NFM_PA_E!K39+FC_IND_NFM_SA_E!K39+FC_IND_NFM_OM_E!K39</f>
        <v>0</v>
      </c>
      <c r="L39" s="10">
        <f>FC_IND_NFM_AM_E!L39+FC_IND_NFM_PA_E!L39+FC_IND_NFM_SA_E!L39+FC_IND_NFM_OM_E!L39</f>
        <v>0</v>
      </c>
      <c r="M39" s="10">
        <f>FC_IND_NFM_AM_E!M39+FC_IND_NFM_PA_E!M39+FC_IND_NFM_SA_E!M39+FC_IND_NFM_OM_E!M39</f>
        <v>0</v>
      </c>
      <c r="N39" s="10">
        <f>FC_IND_NFM_AM_E!N39+FC_IND_NFM_PA_E!N39+FC_IND_NFM_SA_E!N39+FC_IND_NFM_OM_E!N39</f>
        <v>0</v>
      </c>
      <c r="O39" s="10">
        <f>FC_IND_NFM_AM_E!O39+FC_IND_NFM_PA_E!O39+FC_IND_NFM_SA_E!O39+FC_IND_NFM_OM_E!O39</f>
        <v>0</v>
      </c>
      <c r="P39" s="10">
        <f>FC_IND_NFM_AM_E!P39+FC_IND_NFM_PA_E!P39+FC_IND_NFM_SA_E!P39+FC_IND_NFM_OM_E!P39</f>
        <v>0</v>
      </c>
      <c r="Q39" s="10">
        <f>FC_IND_NFM_AM_E!Q39+FC_IND_NFM_PA_E!Q39+FC_IND_NFM_SA_E!Q39+FC_IND_NFM_OM_E!Q39</f>
        <v>0</v>
      </c>
      <c r="R39" s="10">
        <f>FC_IND_NFM_AM_E!R39+FC_IND_NFM_PA_E!R39+FC_IND_NFM_SA_E!R39+FC_IND_NFM_OM_E!R39</f>
        <v>0</v>
      </c>
      <c r="S39" s="10">
        <f>FC_IND_NFM_AM_E!S39+FC_IND_NFM_PA_E!S39+FC_IND_NFM_SA_E!S39+FC_IND_NFM_OM_E!S39</f>
        <v>0</v>
      </c>
      <c r="T39" s="10">
        <f>FC_IND_NFM_AM_E!T39+FC_IND_NFM_PA_E!T39+FC_IND_NFM_SA_E!T39+FC_IND_NFM_OM_E!T39</f>
        <v>0</v>
      </c>
      <c r="U39" s="10">
        <f>FC_IND_NFM_AM_E!U39+FC_IND_NFM_PA_E!U39+FC_IND_NFM_SA_E!U39+FC_IND_NFM_OM_E!U39</f>
        <v>0</v>
      </c>
      <c r="V39" s="10">
        <f>FC_IND_NFM_AM_E!V39+FC_IND_NFM_PA_E!V39+FC_IND_NFM_SA_E!V39+FC_IND_NFM_OM_E!V39</f>
        <v>0</v>
      </c>
      <c r="W39" s="10">
        <f>FC_IND_NFM_AM_E!W39+FC_IND_NFM_PA_E!W39+FC_IND_NFM_SA_E!W39+FC_IND_NFM_OM_E!W39</f>
        <v>0</v>
      </c>
      <c r="X39" s="10">
        <f>FC_IND_NFM_AM_E!X39+FC_IND_NFM_PA_E!X39+FC_IND_NFM_SA_E!X39+FC_IND_NFM_OM_E!X39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FC_IND_NFM_AM_E!C40+FC_IND_NFM_PA_E!C40+FC_IND_NFM_SA_E!C40+FC_IND_NFM_OM_E!C40</f>
        <v>0</v>
      </c>
      <c r="D40" s="10">
        <f>FC_IND_NFM_AM_E!D40+FC_IND_NFM_PA_E!D40+FC_IND_NFM_SA_E!D40+FC_IND_NFM_OM_E!D40</f>
        <v>0</v>
      </c>
      <c r="E40" s="10">
        <f>FC_IND_NFM_AM_E!E40+FC_IND_NFM_PA_E!E40+FC_IND_NFM_SA_E!E40+FC_IND_NFM_OM_E!E40</f>
        <v>0</v>
      </c>
      <c r="F40" s="10">
        <f>FC_IND_NFM_AM_E!F40+FC_IND_NFM_PA_E!F40+FC_IND_NFM_SA_E!F40+FC_IND_NFM_OM_E!F40</f>
        <v>0</v>
      </c>
      <c r="G40" s="10">
        <f>FC_IND_NFM_AM_E!G40+FC_IND_NFM_PA_E!G40+FC_IND_NFM_SA_E!G40+FC_IND_NFM_OM_E!G40</f>
        <v>0</v>
      </c>
      <c r="H40" s="10">
        <f>FC_IND_NFM_AM_E!H40+FC_IND_NFM_PA_E!H40+FC_IND_NFM_SA_E!H40+FC_IND_NFM_OM_E!H40</f>
        <v>0</v>
      </c>
      <c r="I40" s="10">
        <f>FC_IND_NFM_AM_E!I40+FC_IND_NFM_PA_E!I40+FC_IND_NFM_SA_E!I40+FC_IND_NFM_OM_E!I40</f>
        <v>0</v>
      </c>
      <c r="J40" s="10">
        <f>FC_IND_NFM_AM_E!J40+FC_IND_NFM_PA_E!J40+FC_IND_NFM_SA_E!J40+FC_IND_NFM_OM_E!J40</f>
        <v>0</v>
      </c>
      <c r="K40" s="10">
        <f>FC_IND_NFM_AM_E!K40+FC_IND_NFM_PA_E!K40+FC_IND_NFM_SA_E!K40+FC_IND_NFM_OM_E!K40</f>
        <v>0</v>
      </c>
      <c r="L40" s="10">
        <f>FC_IND_NFM_AM_E!L40+FC_IND_NFM_PA_E!L40+FC_IND_NFM_SA_E!L40+FC_IND_NFM_OM_E!L40</f>
        <v>0</v>
      </c>
      <c r="M40" s="10">
        <f>FC_IND_NFM_AM_E!M40+FC_IND_NFM_PA_E!M40+FC_IND_NFM_SA_E!M40+FC_IND_NFM_OM_E!M40</f>
        <v>0</v>
      </c>
      <c r="N40" s="10">
        <f>FC_IND_NFM_AM_E!N40+FC_IND_NFM_PA_E!N40+FC_IND_NFM_SA_E!N40+FC_IND_NFM_OM_E!N40</f>
        <v>0</v>
      </c>
      <c r="O40" s="10">
        <f>FC_IND_NFM_AM_E!O40+FC_IND_NFM_PA_E!O40+FC_IND_NFM_SA_E!O40+FC_IND_NFM_OM_E!O40</f>
        <v>0</v>
      </c>
      <c r="P40" s="10">
        <f>FC_IND_NFM_AM_E!P40+FC_IND_NFM_PA_E!P40+FC_IND_NFM_SA_E!P40+FC_IND_NFM_OM_E!P40</f>
        <v>0</v>
      </c>
      <c r="Q40" s="10">
        <f>FC_IND_NFM_AM_E!Q40+FC_IND_NFM_PA_E!Q40+FC_IND_NFM_SA_E!Q40+FC_IND_NFM_OM_E!Q40</f>
        <v>0</v>
      </c>
      <c r="R40" s="10">
        <f>FC_IND_NFM_AM_E!R40+FC_IND_NFM_PA_E!R40+FC_IND_NFM_SA_E!R40+FC_IND_NFM_OM_E!R40</f>
        <v>0</v>
      </c>
      <c r="S40" s="10">
        <f>FC_IND_NFM_AM_E!S40+FC_IND_NFM_PA_E!S40+FC_IND_NFM_SA_E!S40+FC_IND_NFM_OM_E!S40</f>
        <v>0</v>
      </c>
      <c r="T40" s="10">
        <f>FC_IND_NFM_AM_E!T40+FC_IND_NFM_PA_E!T40+FC_IND_NFM_SA_E!T40+FC_IND_NFM_OM_E!T40</f>
        <v>0</v>
      </c>
      <c r="U40" s="10">
        <f>FC_IND_NFM_AM_E!U40+FC_IND_NFM_PA_E!U40+FC_IND_NFM_SA_E!U40+FC_IND_NFM_OM_E!U40</f>
        <v>0</v>
      </c>
      <c r="V40" s="10">
        <f>FC_IND_NFM_AM_E!V40+FC_IND_NFM_PA_E!V40+FC_IND_NFM_SA_E!V40+FC_IND_NFM_OM_E!V40</f>
        <v>0</v>
      </c>
      <c r="W40" s="10">
        <f>FC_IND_NFM_AM_E!W40+FC_IND_NFM_PA_E!W40+FC_IND_NFM_SA_E!W40+FC_IND_NFM_OM_E!W40</f>
        <v>0</v>
      </c>
      <c r="X40" s="10">
        <f>FC_IND_NFM_AM_E!X40+FC_IND_NFM_PA_E!X40+FC_IND_NFM_SA_E!X40+FC_IND_NFM_OM_E!X40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FC_IND_NFM_AM_E!C41+FC_IND_NFM_PA_E!C41+FC_IND_NFM_SA_E!C41+FC_IND_NFM_OM_E!C41</f>
        <v>0</v>
      </c>
      <c r="D41" s="10">
        <f>FC_IND_NFM_AM_E!D41+FC_IND_NFM_PA_E!D41+FC_IND_NFM_SA_E!D41+FC_IND_NFM_OM_E!D41</f>
        <v>0</v>
      </c>
      <c r="E41" s="10">
        <f>FC_IND_NFM_AM_E!E41+FC_IND_NFM_PA_E!E41+FC_IND_NFM_SA_E!E41+FC_IND_NFM_OM_E!E41</f>
        <v>0</v>
      </c>
      <c r="F41" s="10">
        <f>FC_IND_NFM_AM_E!F41+FC_IND_NFM_PA_E!F41+FC_IND_NFM_SA_E!F41+FC_IND_NFM_OM_E!F41</f>
        <v>0</v>
      </c>
      <c r="G41" s="10">
        <f>FC_IND_NFM_AM_E!G41+FC_IND_NFM_PA_E!G41+FC_IND_NFM_SA_E!G41+FC_IND_NFM_OM_E!G41</f>
        <v>0</v>
      </c>
      <c r="H41" s="10">
        <f>FC_IND_NFM_AM_E!H41+FC_IND_NFM_PA_E!H41+FC_IND_NFM_SA_E!H41+FC_IND_NFM_OM_E!H41</f>
        <v>0</v>
      </c>
      <c r="I41" s="10">
        <f>FC_IND_NFM_AM_E!I41+FC_IND_NFM_PA_E!I41+FC_IND_NFM_SA_E!I41+FC_IND_NFM_OM_E!I41</f>
        <v>0</v>
      </c>
      <c r="J41" s="10">
        <f>FC_IND_NFM_AM_E!J41+FC_IND_NFM_PA_E!J41+FC_IND_NFM_SA_E!J41+FC_IND_NFM_OM_E!J41</f>
        <v>0</v>
      </c>
      <c r="K41" s="10">
        <f>FC_IND_NFM_AM_E!K41+FC_IND_NFM_PA_E!K41+FC_IND_NFM_SA_E!K41+FC_IND_NFM_OM_E!K41</f>
        <v>0</v>
      </c>
      <c r="L41" s="10">
        <f>FC_IND_NFM_AM_E!L41+FC_IND_NFM_PA_E!L41+FC_IND_NFM_SA_E!L41+FC_IND_NFM_OM_E!L41</f>
        <v>0</v>
      </c>
      <c r="M41" s="10">
        <f>FC_IND_NFM_AM_E!M41+FC_IND_NFM_PA_E!M41+FC_IND_NFM_SA_E!M41+FC_IND_NFM_OM_E!M41</f>
        <v>0</v>
      </c>
      <c r="N41" s="10">
        <f>FC_IND_NFM_AM_E!N41+FC_IND_NFM_PA_E!N41+FC_IND_NFM_SA_E!N41+FC_IND_NFM_OM_E!N41</f>
        <v>0</v>
      </c>
      <c r="O41" s="10">
        <f>FC_IND_NFM_AM_E!O41+FC_IND_NFM_PA_E!O41+FC_IND_NFM_SA_E!O41+FC_IND_NFM_OM_E!O41</f>
        <v>0</v>
      </c>
      <c r="P41" s="10">
        <f>FC_IND_NFM_AM_E!P41+FC_IND_NFM_PA_E!P41+FC_IND_NFM_SA_E!P41+FC_IND_NFM_OM_E!P41</f>
        <v>0</v>
      </c>
      <c r="Q41" s="10">
        <f>FC_IND_NFM_AM_E!Q41+FC_IND_NFM_PA_E!Q41+FC_IND_NFM_SA_E!Q41+FC_IND_NFM_OM_E!Q41</f>
        <v>0</v>
      </c>
      <c r="R41" s="10">
        <f>FC_IND_NFM_AM_E!R41+FC_IND_NFM_PA_E!R41+FC_IND_NFM_SA_E!R41+FC_IND_NFM_OM_E!R41</f>
        <v>0</v>
      </c>
      <c r="S41" s="10">
        <f>FC_IND_NFM_AM_E!S41+FC_IND_NFM_PA_E!S41+FC_IND_NFM_SA_E!S41+FC_IND_NFM_OM_E!S41</f>
        <v>0</v>
      </c>
      <c r="T41" s="10">
        <f>FC_IND_NFM_AM_E!T41+FC_IND_NFM_PA_E!T41+FC_IND_NFM_SA_E!T41+FC_IND_NFM_OM_E!T41</f>
        <v>0</v>
      </c>
      <c r="U41" s="10">
        <f>FC_IND_NFM_AM_E!U41+FC_IND_NFM_PA_E!U41+FC_IND_NFM_SA_E!U41+FC_IND_NFM_OM_E!U41</f>
        <v>0</v>
      </c>
      <c r="V41" s="10">
        <f>FC_IND_NFM_AM_E!V41+FC_IND_NFM_PA_E!V41+FC_IND_NFM_SA_E!V41+FC_IND_NFM_OM_E!V41</f>
        <v>0</v>
      </c>
      <c r="W41" s="10">
        <f>FC_IND_NFM_AM_E!W41+FC_IND_NFM_PA_E!W41+FC_IND_NFM_SA_E!W41+FC_IND_NFM_OM_E!W41</f>
        <v>0</v>
      </c>
      <c r="X41" s="10">
        <f>FC_IND_NFM_AM_E!X41+FC_IND_NFM_PA_E!X41+FC_IND_NFM_SA_E!X41+FC_IND_NFM_OM_E!X41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FC_IND_NFM_AM_E!C42+FC_IND_NFM_PA_E!C42+FC_IND_NFM_SA_E!C42+FC_IND_NFM_OM_E!C42</f>
        <v>0</v>
      </c>
      <c r="D42" s="10">
        <f>FC_IND_NFM_AM_E!D42+FC_IND_NFM_PA_E!D42+FC_IND_NFM_SA_E!D42+FC_IND_NFM_OM_E!D42</f>
        <v>0</v>
      </c>
      <c r="E42" s="10">
        <f>FC_IND_NFM_AM_E!E42+FC_IND_NFM_PA_E!E42+FC_IND_NFM_SA_E!E42+FC_IND_NFM_OM_E!E42</f>
        <v>0</v>
      </c>
      <c r="F42" s="10">
        <f>FC_IND_NFM_AM_E!F42+FC_IND_NFM_PA_E!F42+FC_IND_NFM_SA_E!F42+FC_IND_NFM_OM_E!F42</f>
        <v>0</v>
      </c>
      <c r="G42" s="10">
        <f>FC_IND_NFM_AM_E!G42+FC_IND_NFM_PA_E!G42+FC_IND_NFM_SA_E!G42+FC_IND_NFM_OM_E!G42</f>
        <v>0</v>
      </c>
      <c r="H42" s="10">
        <f>FC_IND_NFM_AM_E!H42+FC_IND_NFM_PA_E!H42+FC_IND_NFM_SA_E!H42+FC_IND_NFM_OM_E!H42</f>
        <v>0</v>
      </c>
      <c r="I42" s="10">
        <f>FC_IND_NFM_AM_E!I42+FC_IND_NFM_PA_E!I42+FC_IND_NFM_SA_E!I42+FC_IND_NFM_OM_E!I42</f>
        <v>0</v>
      </c>
      <c r="J42" s="10">
        <f>FC_IND_NFM_AM_E!J42+FC_IND_NFM_PA_E!J42+FC_IND_NFM_SA_E!J42+FC_IND_NFM_OM_E!J42</f>
        <v>0</v>
      </c>
      <c r="K42" s="10">
        <f>FC_IND_NFM_AM_E!K42+FC_IND_NFM_PA_E!K42+FC_IND_NFM_SA_E!K42+FC_IND_NFM_OM_E!K42</f>
        <v>0</v>
      </c>
      <c r="L42" s="10">
        <f>FC_IND_NFM_AM_E!L42+FC_IND_NFM_PA_E!L42+FC_IND_NFM_SA_E!L42+FC_IND_NFM_OM_E!L42</f>
        <v>0</v>
      </c>
      <c r="M42" s="10">
        <f>FC_IND_NFM_AM_E!M42+FC_IND_NFM_PA_E!M42+FC_IND_NFM_SA_E!M42+FC_IND_NFM_OM_E!M42</f>
        <v>0</v>
      </c>
      <c r="N42" s="10">
        <f>FC_IND_NFM_AM_E!N42+FC_IND_NFM_PA_E!N42+FC_IND_NFM_SA_E!N42+FC_IND_NFM_OM_E!N42</f>
        <v>0</v>
      </c>
      <c r="O42" s="10">
        <f>FC_IND_NFM_AM_E!O42+FC_IND_NFM_PA_E!O42+FC_IND_NFM_SA_E!O42+FC_IND_NFM_OM_E!O42</f>
        <v>0</v>
      </c>
      <c r="P42" s="10">
        <f>FC_IND_NFM_AM_E!P42+FC_IND_NFM_PA_E!P42+FC_IND_NFM_SA_E!P42+FC_IND_NFM_OM_E!P42</f>
        <v>0</v>
      </c>
      <c r="Q42" s="10">
        <f>FC_IND_NFM_AM_E!Q42+FC_IND_NFM_PA_E!Q42+FC_IND_NFM_SA_E!Q42+FC_IND_NFM_OM_E!Q42</f>
        <v>0</v>
      </c>
      <c r="R42" s="10">
        <f>FC_IND_NFM_AM_E!R42+FC_IND_NFM_PA_E!R42+FC_IND_NFM_SA_E!R42+FC_IND_NFM_OM_E!R42</f>
        <v>0</v>
      </c>
      <c r="S42" s="10">
        <f>FC_IND_NFM_AM_E!S42+FC_IND_NFM_PA_E!S42+FC_IND_NFM_SA_E!S42+FC_IND_NFM_OM_E!S42</f>
        <v>0</v>
      </c>
      <c r="T42" s="10">
        <f>FC_IND_NFM_AM_E!T42+FC_IND_NFM_PA_E!T42+FC_IND_NFM_SA_E!T42+FC_IND_NFM_OM_E!T42</f>
        <v>0</v>
      </c>
      <c r="U42" s="10">
        <f>FC_IND_NFM_AM_E!U42+FC_IND_NFM_PA_E!U42+FC_IND_NFM_SA_E!U42+FC_IND_NFM_OM_E!U42</f>
        <v>0</v>
      </c>
      <c r="V42" s="10">
        <f>FC_IND_NFM_AM_E!V42+FC_IND_NFM_PA_E!V42+FC_IND_NFM_SA_E!V42+FC_IND_NFM_OM_E!V42</f>
        <v>0</v>
      </c>
      <c r="W42" s="10">
        <f>FC_IND_NFM_AM_E!W42+FC_IND_NFM_PA_E!W42+FC_IND_NFM_SA_E!W42+FC_IND_NFM_OM_E!W42</f>
        <v>0</v>
      </c>
      <c r="X42" s="10">
        <f>FC_IND_NFM_AM_E!X42+FC_IND_NFM_PA_E!X42+FC_IND_NFM_SA_E!X42+FC_IND_NFM_OM_E!X42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FC_IND_NFM_AM_E!C43+FC_IND_NFM_PA_E!C43+FC_IND_NFM_SA_E!C43+FC_IND_NFM_OM_E!C43</f>
        <v>3.1047291487532238</v>
      </c>
      <c r="D43" s="10">
        <f>FC_IND_NFM_AM_E!D43+FC_IND_NFM_PA_E!D43+FC_IND_NFM_SA_E!D43+FC_IND_NFM_OM_E!D43</f>
        <v>3.1047291487532234</v>
      </c>
      <c r="E43" s="10">
        <f>FC_IND_NFM_AM_E!E43+FC_IND_NFM_PA_E!E43+FC_IND_NFM_SA_E!E43+FC_IND_NFM_OM_E!E43</f>
        <v>1.0349097162510748</v>
      </c>
      <c r="F43" s="10">
        <f>FC_IND_NFM_AM_E!F43+FC_IND_NFM_PA_E!F43+FC_IND_NFM_SA_E!F43+FC_IND_NFM_OM_E!F43</f>
        <v>1.034909716251075</v>
      </c>
      <c r="G43" s="10">
        <f>FC_IND_NFM_AM_E!G43+FC_IND_NFM_PA_E!G43+FC_IND_NFM_SA_E!G43+FC_IND_NFM_OM_E!G43</f>
        <v>1.034909716251075</v>
      </c>
      <c r="H43" s="10">
        <f>FC_IND_NFM_AM_E!H43+FC_IND_NFM_PA_E!H43+FC_IND_NFM_SA_E!H43+FC_IND_NFM_OM_E!H43</f>
        <v>0</v>
      </c>
      <c r="I43" s="10">
        <f>FC_IND_NFM_AM_E!I43+FC_IND_NFM_PA_E!I43+FC_IND_NFM_SA_E!I43+FC_IND_NFM_OM_E!I43</f>
        <v>0</v>
      </c>
      <c r="J43" s="10">
        <f>FC_IND_NFM_AM_E!J43+FC_IND_NFM_PA_E!J43+FC_IND_NFM_SA_E!J43+FC_IND_NFM_OM_E!J43</f>
        <v>0</v>
      </c>
      <c r="K43" s="10">
        <f>FC_IND_NFM_AM_E!K43+FC_IND_NFM_PA_E!K43+FC_IND_NFM_SA_E!K43+FC_IND_NFM_OM_E!K43</f>
        <v>0</v>
      </c>
      <c r="L43" s="10">
        <f>FC_IND_NFM_AM_E!L43+FC_IND_NFM_PA_E!L43+FC_IND_NFM_SA_E!L43+FC_IND_NFM_OM_E!L43</f>
        <v>0</v>
      </c>
      <c r="M43" s="10">
        <f>FC_IND_NFM_AM_E!M43+FC_IND_NFM_PA_E!M43+FC_IND_NFM_SA_E!M43+FC_IND_NFM_OM_E!M43</f>
        <v>0</v>
      </c>
      <c r="N43" s="10">
        <f>FC_IND_NFM_AM_E!N43+FC_IND_NFM_PA_E!N43+FC_IND_NFM_SA_E!N43+FC_IND_NFM_OM_E!N43</f>
        <v>0</v>
      </c>
      <c r="O43" s="10">
        <f>FC_IND_NFM_AM_E!O43+FC_IND_NFM_PA_E!O43+FC_IND_NFM_SA_E!O43+FC_IND_NFM_OM_E!O43</f>
        <v>0</v>
      </c>
      <c r="P43" s="10">
        <f>FC_IND_NFM_AM_E!P43+FC_IND_NFM_PA_E!P43+FC_IND_NFM_SA_E!P43+FC_IND_NFM_OM_E!P43</f>
        <v>0</v>
      </c>
      <c r="Q43" s="10">
        <f>FC_IND_NFM_AM_E!Q43+FC_IND_NFM_PA_E!Q43+FC_IND_NFM_SA_E!Q43+FC_IND_NFM_OM_E!Q43</f>
        <v>0</v>
      </c>
      <c r="R43" s="10">
        <f>FC_IND_NFM_AM_E!R43+FC_IND_NFM_PA_E!R43+FC_IND_NFM_SA_E!R43+FC_IND_NFM_OM_E!R43</f>
        <v>0</v>
      </c>
      <c r="S43" s="10">
        <f>FC_IND_NFM_AM_E!S43+FC_IND_NFM_PA_E!S43+FC_IND_NFM_SA_E!S43+FC_IND_NFM_OM_E!S43</f>
        <v>0</v>
      </c>
      <c r="T43" s="10">
        <f>FC_IND_NFM_AM_E!T43+FC_IND_NFM_PA_E!T43+FC_IND_NFM_SA_E!T43+FC_IND_NFM_OM_E!T43</f>
        <v>4.8237317282889089E-2</v>
      </c>
      <c r="U43" s="10">
        <f>FC_IND_NFM_AM_E!U43+FC_IND_NFM_PA_E!U43+FC_IND_NFM_SA_E!U43+FC_IND_NFM_OM_E!U43</f>
        <v>5.4428202923473772E-2</v>
      </c>
      <c r="V43" s="10">
        <f>FC_IND_NFM_AM_E!V43+FC_IND_NFM_PA_E!V43+FC_IND_NFM_SA_E!V43+FC_IND_NFM_OM_E!V43</f>
        <v>4.9269131556319845E-2</v>
      </c>
      <c r="W43" s="10">
        <f>FC_IND_NFM_AM_E!W43+FC_IND_NFM_PA_E!W43+FC_IND_NFM_SA_E!W43+FC_IND_NFM_OM_E!W43</f>
        <v>2.8718830610490111E-2</v>
      </c>
      <c r="X43" s="10">
        <f>FC_IND_NFM_AM_E!X43+FC_IND_NFM_PA_E!X43+FC_IND_NFM_SA_E!X43+FC_IND_NFM_OM_E!X43</f>
        <v>4.1100601891659504E-2</v>
      </c>
    </row>
    <row r="44" spans="1:24" ht="11.25" customHeight="1" x14ac:dyDescent="0.2">
      <c r="A44" s="41" t="s">
        <v>75</v>
      </c>
      <c r="B44" s="9" t="s">
        <v>76</v>
      </c>
      <c r="C44" s="10">
        <f>FC_IND_NFM_AM_E!C44+FC_IND_NFM_PA_E!C44+FC_IND_NFM_SA_E!C44+FC_IND_NFM_OM_E!C44</f>
        <v>8.6844368013757514</v>
      </c>
      <c r="D44" s="10">
        <f>FC_IND_NFM_AM_E!D44+FC_IND_NFM_PA_E!D44+FC_IND_NFM_SA_E!D44+FC_IND_NFM_OM_E!D44</f>
        <v>5.7895958727429058</v>
      </c>
      <c r="E44" s="10">
        <f>FC_IND_NFM_AM_E!E44+FC_IND_NFM_PA_E!E44+FC_IND_NFM_SA_E!E44+FC_IND_NFM_OM_E!E44</f>
        <v>0</v>
      </c>
      <c r="F44" s="10">
        <f>FC_IND_NFM_AM_E!F44+FC_IND_NFM_PA_E!F44+FC_IND_NFM_SA_E!F44+FC_IND_NFM_OM_E!F44</f>
        <v>0</v>
      </c>
      <c r="G44" s="10">
        <f>FC_IND_NFM_AM_E!G44+FC_IND_NFM_PA_E!G44+FC_IND_NFM_SA_E!G44+FC_IND_NFM_OM_E!G44</f>
        <v>1.9198624247635421</v>
      </c>
      <c r="H44" s="10">
        <f>FC_IND_NFM_AM_E!H44+FC_IND_NFM_PA_E!H44+FC_IND_NFM_SA_E!H44+FC_IND_NFM_OM_E!H44</f>
        <v>0</v>
      </c>
      <c r="I44" s="10">
        <f>FC_IND_NFM_AM_E!I44+FC_IND_NFM_PA_E!I44+FC_IND_NFM_SA_E!I44+FC_IND_NFM_OM_E!I44</f>
        <v>0</v>
      </c>
      <c r="J44" s="10">
        <f>FC_IND_NFM_AM_E!J44+FC_IND_NFM_PA_E!J44+FC_IND_NFM_SA_E!J44+FC_IND_NFM_OM_E!J44</f>
        <v>1.9107480653482369</v>
      </c>
      <c r="K44" s="10">
        <f>FC_IND_NFM_AM_E!K44+FC_IND_NFM_PA_E!K44+FC_IND_NFM_SA_E!K44+FC_IND_NFM_OM_E!K44</f>
        <v>0</v>
      </c>
      <c r="L44" s="10">
        <f>FC_IND_NFM_AM_E!L44+FC_IND_NFM_PA_E!L44+FC_IND_NFM_SA_E!L44+FC_IND_NFM_OM_E!L44</f>
        <v>0.95537403267411858</v>
      </c>
      <c r="M44" s="10">
        <f>FC_IND_NFM_AM_E!M44+FC_IND_NFM_PA_E!M44+FC_IND_NFM_SA_E!M44+FC_IND_NFM_OM_E!M44</f>
        <v>0</v>
      </c>
      <c r="N44" s="10">
        <f>FC_IND_NFM_AM_E!N44+FC_IND_NFM_PA_E!N44+FC_IND_NFM_SA_E!N44+FC_IND_NFM_OM_E!N44</f>
        <v>0</v>
      </c>
      <c r="O44" s="10">
        <f>FC_IND_NFM_AM_E!O44+FC_IND_NFM_PA_E!O44+FC_IND_NFM_SA_E!O44+FC_IND_NFM_OM_E!O44</f>
        <v>0</v>
      </c>
      <c r="P44" s="10">
        <f>FC_IND_NFM_AM_E!P44+FC_IND_NFM_PA_E!P44+FC_IND_NFM_SA_E!P44+FC_IND_NFM_OM_E!P44</f>
        <v>0</v>
      </c>
      <c r="Q44" s="10">
        <f>FC_IND_NFM_AM_E!Q44+FC_IND_NFM_PA_E!Q44+FC_IND_NFM_SA_E!Q44+FC_IND_NFM_OM_E!Q44</f>
        <v>0</v>
      </c>
      <c r="R44" s="10">
        <f>FC_IND_NFM_AM_E!R44+FC_IND_NFM_PA_E!R44+FC_IND_NFM_SA_E!R44+FC_IND_NFM_OM_E!R44</f>
        <v>0</v>
      </c>
      <c r="S44" s="10">
        <f>FC_IND_NFM_AM_E!S44+FC_IND_NFM_PA_E!S44+FC_IND_NFM_SA_E!S44+FC_IND_NFM_OM_E!S44</f>
        <v>0</v>
      </c>
      <c r="T44" s="10">
        <f>FC_IND_NFM_AM_E!T44+FC_IND_NFM_PA_E!T44+FC_IND_NFM_SA_E!T44+FC_IND_NFM_OM_E!T44</f>
        <v>0</v>
      </c>
      <c r="U44" s="10">
        <f>FC_IND_NFM_AM_E!U44+FC_IND_NFM_PA_E!U44+FC_IND_NFM_SA_E!U44+FC_IND_NFM_OM_E!U44</f>
        <v>0</v>
      </c>
      <c r="V44" s="10">
        <f>FC_IND_NFM_AM_E!V44+FC_IND_NFM_PA_E!V44+FC_IND_NFM_SA_E!V44+FC_IND_NFM_OM_E!V44</f>
        <v>0</v>
      </c>
      <c r="W44" s="10">
        <f>FC_IND_NFM_AM_E!W44+FC_IND_NFM_PA_E!W44+FC_IND_NFM_SA_E!W44+FC_IND_NFM_OM_E!W44</f>
        <v>0</v>
      </c>
      <c r="X44" s="10">
        <f>FC_IND_NFM_AM_E!X44+FC_IND_NFM_PA_E!X44+FC_IND_NFM_SA_E!X44+FC_IND_NFM_OM_E!X44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FC_IND_NFM_AM_E!C45+FC_IND_NFM_PA_E!C45+FC_IND_NFM_SA_E!C45+FC_IND_NFM_OM_E!C45</f>
        <v>0</v>
      </c>
      <c r="D45" s="10">
        <f>FC_IND_NFM_AM_E!D45+FC_IND_NFM_PA_E!D45+FC_IND_NFM_SA_E!D45+FC_IND_NFM_OM_E!D45</f>
        <v>0</v>
      </c>
      <c r="E45" s="10">
        <f>FC_IND_NFM_AM_E!E45+FC_IND_NFM_PA_E!E45+FC_IND_NFM_SA_E!E45+FC_IND_NFM_OM_E!E45</f>
        <v>0</v>
      </c>
      <c r="F45" s="10">
        <f>FC_IND_NFM_AM_E!F45+FC_IND_NFM_PA_E!F45+FC_IND_NFM_SA_E!F45+FC_IND_NFM_OM_E!F45</f>
        <v>0</v>
      </c>
      <c r="G45" s="10">
        <f>FC_IND_NFM_AM_E!G45+FC_IND_NFM_PA_E!G45+FC_IND_NFM_SA_E!G45+FC_IND_NFM_OM_E!G45</f>
        <v>0</v>
      </c>
      <c r="H45" s="10">
        <f>FC_IND_NFM_AM_E!H45+FC_IND_NFM_PA_E!H45+FC_IND_NFM_SA_E!H45+FC_IND_NFM_OM_E!H45</f>
        <v>0</v>
      </c>
      <c r="I45" s="10">
        <f>FC_IND_NFM_AM_E!I45+FC_IND_NFM_PA_E!I45+FC_IND_NFM_SA_E!I45+FC_IND_NFM_OM_E!I45</f>
        <v>0</v>
      </c>
      <c r="J45" s="10">
        <f>FC_IND_NFM_AM_E!J45+FC_IND_NFM_PA_E!J45+FC_IND_NFM_SA_E!J45+FC_IND_NFM_OM_E!J45</f>
        <v>0</v>
      </c>
      <c r="K45" s="10">
        <f>FC_IND_NFM_AM_E!K45+FC_IND_NFM_PA_E!K45+FC_IND_NFM_SA_E!K45+FC_IND_NFM_OM_E!K45</f>
        <v>0</v>
      </c>
      <c r="L45" s="10">
        <f>FC_IND_NFM_AM_E!L45+FC_IND_NFM_PA_E!L45+FC_IND_NFM_SA_E!L45+FC_IND_NFM_OM_E!L45</f>
        <v>0</v>
      </c>
      <c r="M45" s="10">
        <f>FC_IND_NFM_AM_E!M45+FC_IND_NFM_PA_E!M45+FC_IND_NFM_SA_E!M45+FC_IND_NFM_OM_E!M45</f>
        <v>0</v>
      </c>
      <c r="N45" s="10">
        <f>FC_IND_NFM_AM_E!N45+FC_IND_NFM_PA_E!N45+FC_IND_NFM_SA_E!N45+FC_IND_NFM_OM_E!N45</f>
        <v>0</v>
      </c>
      <c r="O45" s="10">
        <f>FC_IND_NFM_AM_E!O45+FC_IND_NFM_PA_E!O45+FC_IND_NFM_SA_E!O45+FC_IND_NFM_OM_E!O45</f>
        <v>0</v>
      </c>
      <c r="P45" s="10">
        <f>FC_IND_NFM_AM_E!P45+FC_IND_NFM_PA_E!P45+FC_IND_NFM_SA_E!P45+FC_IND_NFM_OM_E!P45</f>
        <v>0</v>
      </c>
      <c r="Q45" s="10">
        <f>FC_IND_NFM_AM_E!Q45+FC_IND_NFM_PA_E!Q45+FC_IND_NFM_SA_E!Q45+FC_IND_NFM_OM_E!Q45</f>
        <v>0</v>
      </c>
      <c r="R45" s="10">
        <f>FC_IND_NFM_AM_E!R45+FC_IND_NFM_PA_E!R45+FC_IND_NFM_SA_E!R45+FC_IND_NFM_OM_E!R45</f>
        <v>0</v>
      </c>
      <c r="S45" s="10">
        <f>FC_IND_NFM_AM_E!S45+FC_IND_NFM_PA_E!S45+FC_IND_NFM_SA_E!S45+FC_IND_NFM_OM_E!S45</f>
        <v>0</v>
      </c>
      <c r="T45" s="10">
        <f>FC_IND_NFM_AM_E!T45+FC_IND_NFM_PA_E!T45+FC_IND_NFM_SA_E!T45+FC_IND_NFM_OM_E!T45</f>
        <v>0</v>
      </c>
      <c r="U45" s="10">
        <f>FC_IND_NFM_AM_E!U45+FC_IND_NFM_PA_E!U45+FC_IND_NFM_SA_E!U45+FC_IND_NFM_OM_E!U45</f>
        <v>0</v>
      </c>
      <c r="V45" s="10">
        <f>FC_IND_NFM_AM_E!V45+FC_IND_NFM_PA_E!V45+FC_IND_NFM_SA_E!V45+FC_IND_NFM_OM_E!V45</f>
        <v>0</v>
      </c>
      <c r="W45" s="10">
        <f>FC_IND_NFM_AM_E!W45+FC_IND_NFM_PA_E!W45+FC_IND_NFM_SA_E!W45+FC_IND_NFM_OM_E!W45</f>
        <v>0</v>
      </c>
      <c r="X45" s="10">
        <f>FC_IND_NFM_AM_E!X45+FC_IND_NFM_PA_E!X45+FC_IND_NFM_SA_E!X45+FC_IND_NFM_OM_E!X45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FC_IND_NFM_AM_E!C46+FC_IND_NFM_PA_E!C46+FC_IND_NFM_SA_E!C46+FC_IND_NFM_OM_E!C46</f>
        <v>0</v>
      </c>
      <c r="D46" s="10">
        <f>FC_IND_NFM_AM_E!D46+FC_IND_NFM_PA_E!D46+FC_IND_NFM_SA_E!D46+FC_IND_NFM_OM_E!D46</f>
        <v>0</v>
      </c>
      <c r="E46" s="10">
        <f>FC_IND_NFM_AM_E!E46+FC_IND_NFM_PA_E!E46+FC_IND_NFM_SA_E!E46+FC_IND_NFM_OM_E!E46</f>
        <v>0</v>
      </c>
      <c r="F46" s="10">
        <f>FC_IND_NFM_AM_E!F46+FC_IND_NFM_PA_E!F46+FC_IND_NFM_SA_E!F46+FC_IND_NFM_OM_E!F46</f>
        <v>0</v>
      </c>
      <c r="G46" s="10">
        <f>FC_IND_NFM_AM_E!G46+FC_IND_NFM_PA_E!G46+FC_IND_NFM_SA_E!G46+FC_IND_NFM_OM_E!G46</f>
        <v>0</v>
      </c>
      <c r="H46" s="10">
        <f>FC_IND_NFM_AM_E!H46+FC_IND_NFM_PA_E!H46+FC_IND_NFM_SA_E!H46+FC_IND_NFM_OM_E!H46</f>
        <v>0</v>
      </c>
      <c r="I46" s="10">
        <f>FC_IND_NFM_AM_E!I46+FC_IND_NFM_PA_E!I46+FC_IND_NFM_SA_E!I46+FC_IND_NFM_OM_E!I46</f>
        <v>0</v>
      </c>
      <c r="J46" s="10">
        <f>FC_IND_NFM_AM_E!J46+FC_IND_NFM_PA_E!J46+FC_IND_NFM_SA_E!J46+FC_IND_NFM_OM_E!J46</f>
        <v>0</v>
      </c>
      <c r="K46" s="10">
        <f>FC_IND_NFM_AM_E!K46+FC_IND_NFM_PA_E!K46+FC_IND_NFM_SA_E!K46+FC_IND_NFM_OM_E!K46</f>
        <v>0</v>
      </c>
      <c r="L46" s="10">
        <f>FC_IND_NFM_AM_E!L46+FC_IND_NFM_PA_E!L46+FC_IND_NFM_SA_E!L46+FC_IND_NFM_OM_E!L46</f>
        <v>0</v>
      </c>
      <c r="M46" s="10">
        <f>FC_IND_NFM_AM_E!M46+FC_IND_NFM_PA_E!M46+FC_IND_NFM_SA_E!M46+FC_IND_NFM_OM_E!M46</f>
        <v>0</v>
      </c>
      <c r="N46" s="10">
        <f>FC_IND_NFM_AM_E!N46+FC_IND_NFM_PA_E!N46+FC_IND_NFM_SA_E!N46+FC_IND_NFM_OM_E!N46</f>
        <v>0</v>
      </c>
      <c r="O46" s="10">
        <f>FC_IND_NFM_AM_E!O46+FC_IND_NFM_PA_E!O46+FC_IND_NFM_SA_E!O46+FC_IND_NFM_OM_E!O46</f>
        <v>0</v>
      </c>
      <c r="P46" s="10">
        <f>FC_IND_NFM_AM_E!P46+FC_IND_NFM_PA_E!P46+FC_IND_NFM_SA_E!P46+FC_IND_NFM_OM_E!P46</f>
        <v>0</v>
      </c>
      <c r="Q46" s="10">
        <f>FC_IND_NFM_AM_E!Q46+FC_IND_NFM_PA_E!Q46+FC_IND_NFM_SA_E!Q46+FC_IND_NFM_OM_E!Q46</f>
        <v>0</v>
      </c>
      <c r="R46" s="10">
        <f>FC_IND_NFM_AM_E!R46+FC_IND_NFM_PA_E!R46+FC_IND_NFM_SA_E!R46+FC_IND_NFM_OM_E!R46</f>
        <v>0</v>
      </c>
      <c r="S46" s="10">
        <f>FC_IND_NFM_AM_E!S46+FC_IND_NFM_PA_E!S46+FC_IND_NFM_SA_E!S46+FC_IND_NFM_OM_E!S46</f>
        <v>0</v>
      </c>
      <c r="T46" s="10">
        <f>FC_IND_NFM_AM_E!T46+FC_IND_NFM_PA_E!T46+FC_IND_NFM_SA_E!T46+FC_IND_NFM_OM_E!T46</f>
        <v>0</v>
      </c>
      <c r="U46" s="10">
        <f>FC_IND_NFM_AM_E!U46+FC_IND_NFM_PA_E!U46+FC_IND_NFM_SA_E!U46+FC_IND_NFM_OM_E!U46</f>
        <v>0</v>
      </c>
      <c r="V46" s="10">
        <f>FC_IND_NFM_AM_E!V46+FC_IND_NFM_PA_E!V46+FC_IND_NFM_SA_E!V46+FC_IND_NFM_OM_E!V46</f>
        <v>0</v>
      </c>
      <c r="W46" s="10">
        <f>FC_IND_NFM_AM_E!W46+FC_IND_NFM_PA_E!W46+FC_IND_NFM_SA_E!W46+FC_IND_NFM_OM_E!W46</f>
        <v>0</v>
      </c>
      <c r="X46" s="10">
        <f>FC_IND_NFM_AM_E!X46+FC_IND_NFM_PA_E!X46+FC_IND_NFM_SA_E!X46+FC_IND_NFM_OM_E!X46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FC_IND_NFM_AM_E!C47+FC_IND_NFM_PA_E!C47+FC_IND_NFM_SA_E!C47+FC_IND_NFM_OM_E!C47</f>
        <v>0</v>
      </c>
      <c r="D47" s="10">
        <f>FC_IND_NFM_AM_E!D47+FC_IND_NFM_PA_E!D47+FC_IND_NFM_SA_E!D47+FC_IND_NFM_OM_E!D47</f>
        <v>0</v>
      </c>
      <c r="E47" s="10">
        <f>FC_IND_NFM_AM_E!E47+FC_IND_NFM_PA_E!E47+FC_IND_NFM_SA_E!E47+FC_IND_NFM_OM_E!E47</f>
        <v>0</v>
      </c>
      <c r="F47" s="10">
        <f>FC_IND_NFM_AM_E!F47+FC_IND_NFM_PA_E!F47+FC_IND_NFM_SA_E!F47+FC_IND_NFM_OM_E!F47</f>
        <v>0</v>
      </c>
      <c r="G47" s="10">
        <f>FC_IND_NFM_AM_E!G47+FC_IND_NFM_PA_E!G47+FC_IND_NFM_SA_E!G47+FC_IND_NFM_OM_E!G47</f>
        <v>0</v>
      </c>
      <c r="H47" s="10">
        <f>FC_IND_NFM_AM_E!H47+FC_IND_NFM_PA_E!H47+FC_IND_NFM_SA_E!H47+FC_IND_NFM_OM_E!H47</f>
        <v>0</v>
      </c>
      <c r="I47" s="10">
        <f>FC_IND_NFM_AM_E!I47+FC_IND_NFM_PA_E!I47+FC_IND_NFM_SA_E!I47+FC_IND_NFM_OM_E!I47</f>
        <v>0</v>
      </c>
      <c r="J47" s="10">
        <f>FC_IND_NFM_AM_E!J47+FC_IND_NFM_PA_E!J47+FC_IND_NFM_SA_E!J47+FC_IND_NFM_OM_E!J47</f>
        <v>0</v>
      </c>
      <c r="K47" s="10">
        <f>FC_IND_NFM_AM_E!K47+FC_IND_NFM_PA_E!K47+FC_IND_NFM_SA_E!K47+FC_IND_NFM_OM_E!K47</f>
        <v>0</v>
      </c>
      <c r="L47" s="10">
        <f>FC_IND_NFM_AM_E!L47+FC_IND_NFM_PA_E!L47+FC_IND_NFM_SA_E!L47+FC_IND_NFM_OM_E!L47</f>
        <v>0</v>
      </c>
      <c r="M47" s="10">
        <f>FC_IND_NFM_AM_E!M47+FC_IND_NFM_PA_E!M47+FC_IND_NFM_SA_E!M47+FC_IND_NFM_OM_E!M47</f>
        <v>0</v>
      </c>
      <c r="N47" s="10">
        <f>FC_IND_NFM_AM_E!N47+FC_IND_NFM_PA_E!N47+FC_IND_NFM_SA_E!N47+FC_IND_NFM_OM_E!N47</f>
        <v>0</v>
      </c>
      <c r="O47" s="10">
        <f>FC_IND_NFM_AM_E!O47+FC_IND_NFM_PA_E!O47+FC_IND_NFM_SA_E!O47+FC_IND_NFM_OM_E!O47</f>
        <v>0</v>
      </c>
      <c r="P47" s="10">
        <f>FC_IND_NFM_AM_E!P47+FC_IND_NFM_PA_E!P47+FC_IND_NFM_SA_E!P47+FC_IND_NFM_OM_E!P47</f>
        <v>0</v>
      </c>
      <c r="Q47" s="10">
        <f>FC_IND_NFM_AM_E!Q47+FC_IND_NFM_PA_E!Q47+FC_IND_NFM_SA_E!Q47+FC_IND_NFM_OM_E!Q47</f>
        <v>0</v>
      </c>
      <c r="R47" s="10">
        <f>FC_IND_NFM_AM_E!R47+FC_IND_NFM_PA_E!R47+FC_IND_NFM_SA_E!R47+FC_IND_NFM_OM_E!R47</f>
        <v>0</v>
      </c>
      <c r="S47" s="10">
        <f>FC_IND_NFM_AM_E!S47+FC_IND_NFM_PA_E!S47+FC_IND_NFM_SA_E!S47+FC_IND_NFM_OM_E!S47</f>
        <v>0</v>
      </c>
      <c r="T47" s="10">
        <f>FC_IND_NFM_AM_E!T47+FC_IND_NFM_PA_E!T47+FC_IND_NFM_SA_E!T47+FC_IND_NFM_OM_E!T47</f>
        <v>0</v>
      </c>
      <c r="U47" s="10">
        <f>FC_IND_NFM_AM_E!U47+FC_IND_NFM_PA_E!U47+FC_IND_NFM_SA_E!U47+FC_IND_NFM_OM_E!U47</f>
        <v>0</v>
      </c>
      <c r="V47" s="10">
        <f>FC_IND_NFM_AM_E!V47+FC_IND_NFM_PA_E!V47+FC_IND_NFM_SA_E!V47+FC_IND_NFM_OM_E!V47</f>
        <v>0</v>
      </c>
      <c r="W47" s="10">
        <f>FC_IND_NFM_AM_E!W47+FC_IND_NFM_PA_E!W47+FC_IND_NFM_SA_E!W47+FC_IND_NFM_OM_E!W47</f>
        <v>0</v>
      </c>
      <c r="X47" s="10">
        <f>FC_IND_NFM_AM_E!X47+FC_IND_NFM_PA_E!X47+FC_IND_NFM_SA_E!X47+FC_IND_NFM_OM_E!X47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FC_IND_NFM_AM_E!C48+FC_IND_NFM_PA_E!C48+FC_IND_NFM_SA_E!C48+FC_IND_NFM_OM_E!C48</f>
        <v>0</v>
      </c>
      <c r="D48" s="10">
        <f>FC_IND_NFM_AM_E!D48+FC_IND_NFM_PA_E!D48+FC_IND_NFM_SA_E!D48+FC_IND_NFM_OM_E!D48</f>
        <v>0</v>
      </c>
      <c r="E48" s="10">
        <f>FC_IND_NFM_AM_E!E48+FC_IND_NFM_PA_E!E48+FC_IND_NFM_SA_E!E48+FC_IND_NFM_OM_E!E48</f>
        <v>0</v>
      </c>
      <c r="F48" s="10">
        <f>FC_IND_NFM_AM_E!F48+FC_IND_NFM_PA_E!F48+FC_IND_NFM_SA_E!F48+FC_IND_NFM_OM_E!F48</f>
        <v>0</v>
      </c>
      <c r="G48" s="10">
        <f>FC_IND_NFM_AM_E!G48+FC_IND_NFM_PA_E!G48+FC_IND_NFM_SA_E!G48+FC_IND_NFM_OM_E!G48</f>
        <v>0</v>
      </c>
      <c r="H48" s="10">
        <f>FC_IND_NFM_AM_E!H48+FC_IND_NFM_PA_E!H48+FC_IND_NFM_SA_E!H48+FC_IND_NFM_OM_E!H48</f>
        <v>0</v>
      </c>
      <c r="I48" s="10">
        <f>FC_IND_NFM_AM_E!I48+FC_IND_NFM_PA_E!I48+FC_IND_NFM_SA_E!I48+FC_IND_NFM_OM_E!I48</f>
        <v>0</v>
      </c>
      <c r="J48" s="10">
        <f>FC_IND_NFM_AM_E!J48+FC_IND_NFM_PA_E!J48+FC_IND_NFM_SA_E!J48+FC_IND_NFM_OM_E!J48</f>
        <v>0</v>
      </c>
      <c r="K48" s="10">
        <f>FC_IND_NFM_AM_E!K48+FC_IND_NFM_PA_E!K48+FC_IND_NFM_SA_E!K48+FC_IND_NFM_OM_E!K48</f>
        <v>0</v>
      </c>
      <c r="L48" s="10">
        <f>FC_IND_NFM_AM_E!L48+FC_IND_NFM_PA_E!L48+FC_IND_NFM_SA_E!L48+FC_IND_NFM_OM_E!L48</f>
        <v>0</v>
      </c>
      <c r="M48" s="10">
        <f>FC_IND_NFM_AM_E!M48+FC_IND_NFM_PA_E!M48+FC_IND_NFM_SA_E!M48+FC_IND_NFM_OM_E!M48</f>
        <v>0</v>
      </c>
      <c r="N48" s="10">
        <f>FC_IND_NFM_AM_E!N48+FC_IND_NFM_PA_E!N48+FC_IND_NFM_SA_E!N48+FC_IND_NFM_OM_E!N48</f>
        <v>0</v>
      </c>
      <c r="O48" s="10">
        <f>FC_IND_NFM_AM_E!O48+FC_IND_NFM_PA_E!O48+FC_IND_NFM_SA_E!O48+FC_IND_NFM_OM_E!O48</f>
        <v>0</v>
      </c>
      <c r="P48" s="10">
        <f>FC_IND_NFM_AM_E!P48+FC_IND_NFM_PA_E!P48+FC_IND_NFM_SA_E!P48+FC_IND_NFM_OM_E!P48</f>
        <v>0</v>
      </c>
      <c r="Q48" s="10">
        <f>FC_IND_NFM_AM_E!Q48+FC_IND_NFM_PA_E!Q48+FC_IND_NFM_SA_E!Q48+FC_IND_NFM_OM_E!Q48</f>
        <v>0</v>
      </c>
      <c r="R48" s="10">
        <f>FC_IND_NFM_AM_E!R48+FC_IND_NFM_PA_E!R48+FC_IND_NFM_SA_E!R48+FC_IND_NFM_OM_E!R48</f>
        <v>0</v>
      </c>
      <c r="S48" s="10">
        <f>FC_IND_NFM_AM_E!S48+FC_IND_NFM_PA_E!S48+FC_IND_NFM_SA_E!S48+FC_IND_NFM_OM_E!S48</f>
        <v>0</v>
      </c>
      <c r="T48" s="10">
        <f>FC_IND_NFM_AM_E!T48+FC_IND_NFM_PA_E!T48+FC_IND_NFM_SA_E!T48+FC_IND_NFM_OM_E!T48</f>
        <v>0</v>
      </c>
      <c r="U48" s="10">
        <f>FC_IND_NFM_AM_E!U48+FC_IND_NFM_PA_E!U48+FC_IND_NFM_SA_E!U48+FC_IND_NFM_OM_E!U48</f>
        <v>0</v>
      </c>
      <c r="V48" s="10">
        <f>FC_IND_NFM_AM_E!V48+FC_IND_NFM_PA_E!V48+FC_IND_NFM_SA_E!V48+FC_IND_NFM_OM_E!V48</f>
        <v>0</v>
      </c>
      <c r="W48" s="10">
        <f>FC_IND_NFM_AM_E!W48+FC_IND_NFM_PA_E!W48+FC_IND_NFM_SA_E!W48+FC_IND_NFM_OM_E!W48</f>
        <v>0</v>
      </c>
      <c r="X48" s="10">
        <f>FC_IND_NFM_AM_E!X48+FC_IND_NFM_PA_E!X48+FC_IND_NFM_SA_E!X48+FC_IND_NFM_OM_E!X48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FC_IND_NFM_AM_E!C49+FC_IND_NFM_PA_E!C49+FC_IND_NFM_SA_E!C49+FC_IND_NFM_OM_E!C49</f>
        <v>0</v>
      </c>
      <c r="D49" s="10">
        <f>FC_IND_NFM_AM_E!D49+FC_IND_NFM_PA_E!D49+FC_IND_NFM_SA_E!D49+FC_IND_NFM_OM_E!D49</f>
        <v>0</v>
      </c>
      <c r="E49" s="10">
        <f>FC_IND_NFM_AM_E!E49+FC_IND_NFM_PA_E!E49+FC_IND_NFM_SA_E!E49+FC_IND_NFM_OM_E!E49</f>
        <v>0</v>
      </c>
      <c r="F49" s="10">
        <f>FC_IND_NFM_AM_E!F49+FC_IND_NFM_PA_E!F49+FC_IND_NFM_SA_E!F49+FC_IND_NFM_OM_E!F49</f>
        <v>0</v>
      </c>
      <c r="G49" s="10">
        <f>FC_IND_NFM_AM_E!G49+FC_IND_NFM_PA_E!G49+FC_IND_NFM_SA_E!G49+FC_IND_NFM_OM_E!G49</f>
        <v>0</v>
      </c>
      <c r="H49" s="10">
        <f>FC_IND_NFM_AM_E!H49+FC_IND_NFM_PA_E!H49+FC_IND_NFM_SA_E!H49+FC_IND_NFM_OM_E!H49</f>
        <v>0</v>
      </c>
      <c r="I49" s="10">
        <f>FC_IND_NFM_AM_E!I49+FC_IND_NFM_PA_E!I49+FC_IND_NFM_SA_E!I49+FC_IND_NFM_OM_E!I49</f>
        <v>0</v>
      </c>
      <c r="J49" s="10">
        <f>FC_IND_NFM_AM_E!J49+FC_IND_NFM_PA_E!J49+FC_IND_NFM_SA_E!J49+FC_IND_NFM_OM_E!J49</f>
        <v>0</v>
      </c>
      <c r="K49" s="10">
        <f>FC_IND_NFM_AM_E!K49+FC_IND_NFM_PA_E!K49+FC_IND_NFM_SA_E!K49+FC_IND_NFM_OM_E!K49</f>
        <v>0</v>
      </c>
      <c r="L49" s="10">
        <f>FC_IND_NFM_AM_E!L49+FC_IND_NFM_PA_E!L49+FC_IND_NFM_SA_E!L49+FC_IND_NFM_OM_E!L49</f>
        <v>0</v>
      </c>
      <c r="M49" s="10">
        <f>FC_IND_NFM_AM_E!M49+FC_IND_NFM_PA_E!M49+FC_IND_NFM_SA_E!M49+FC_IND_NFM_OM_E!M49</f>
        <v>0</v>
      </c>
      <c r="N49" s="10">
        <f>FC_IND_NFM_AM_E!N49+FC_IND_NFM_PA_E!N49+FC_IND_NFM_SA_E!N49+FC_IND_NFM_OM_E!N49</f>
        <v>0</v>
      </c>
      <c r="O49" s="10">
        <f>FC_IND_NFM_AM_E!O49+FC_IND_NFM_PA_E!O49+FC_IND_NFM_SA_E!O49+FC_IND_NFM_OM_E!O49</f>
        <v>0</v>
      </c>
      <c r="P49" s="10">
        <f>FC_IND_NFM_AM_E!P49+FC_IND_NFM_PA_E!P49+FC_IND_NFM_SA_E!P49+FC_IND_NFM_OM_E!P49</f>
        <v>0</v>
      </c>
      <c r="Q49" s="10">
        <f>FC_IND_NFM_AM_E!Q49+FC_IND_NFM_PA_E!Q49+FC_IND_NFM_SA_E!Q49+FC_IND_NFM_OM_E!Q49</f>
        <v>0</v>
      </c>
      <c r="R49" s="10">
        <f>FC_IND_NFM_AM_E!R49+FC_IND_NFM_PA_E!R49+FC_IND_NFM_SA_E!R49+FC_IND_NFM_OM_E!R49</f>
        <v>0</v>
      </c>
      <c r="S49" s="10">
        <f>FC_IND_NFM_AM_E!S49+FC_IND_NFM_PA_E!S49+FC_IND_NFM_SA_E!S49+FC_IND_NFM_OM_E!S49</f>
        <v>0</v>
      </c>
      <c r="T49" s="10">
        <f>FC_IND_NFM_AM_E!T49+FC_IND_NFM_PA_E!T49+FC_IND_NFM_SA_E!T49+FC_IND_NFM_OM_E!T49</f>
        <v>0</v>
      </c>
      <c r="U49" s="10">
        <f>FC_IND_NFM_AM_E!U49+FC_IND_NFM_PA_E!U49+FC_IND_NFM_SA_E!U49+FC_IND_NFM_OM_E!U49</f>
        <v>0</v>
      </c>
      <c r="V49" s="10">
        <f>FC_IND_NFM_AM_E!V49+FC_IND_NFM_PA_E!V49+FC_IND_NFM_SA_E!V49+FC_IND_NFM_OM_E!V49</f>
        <v>0</v>
      </c>
      <c r="W49" s="10">
        <f>FC_IND_NFM_AM_E!W49+FC_IND_NFM_PA_E!W49+FC_IND_NFM_SA_E!W49+FC_IND_NFM_OM_E!W49</f>
        <v>0</v>
      </c>
      <c r="X49" s="10">
        <f>FC_IND_NFM_AM_E!X49+FC_IND_NFM_PA_E!X49+FC_IND_NFM_SA_E!X49+FC_IND_NFM_OM_E!X49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FC_IND_NFM_AM_E!C50+FC_IND_NFM_PA_E!C50+FC_IND_NFM_SA_E!C50+FC_IND_NFM_OM_E!C50</f>
        <v>0</v>
      </c>
      <c r="D50" s="10">
        <f>FC_IND_NFM_AM_E!D50+FC_IND_NFM_PA_E!D50+FC_IND_NFM_SA_E!D50+FC_IND_NFM_OM_E!D50</f>
        <v>0</v>
      </c>
      <c r="E50" s="10">
        <f>FC_IND_NFM_AM_E!E50+FC_IND_NFM_PA_E!E50+FC_IND_NFM_SA_E!E50+FC_IND_NFM_OM_E!E50</f>
        <v>0</v>
      </c>
      <c r="F50" s="10">
        <f>FC_IND_NFM_AM_E!F50+FC_IND_NFM_PA_E!F50+FC_IND_NFM_SA_E!F50+FC_IND_NFM_OM_E!F50</f>
        <v>0</v>
      </c>
      <c r="G50" s="10">
        <f>FC_IND_NFM_AM_E!G50+FC_IND_NFM_PA_E!G50+FC_IND_NFM_SA_E!G50+FC_IND_NFM_OM_E!G50</f>
        <v>0</v>
      </c>
      <c r="H50" s="10">
        <f>FC_IND_NFM_AM_E!H50+FC_IND_NFM_PA_E!H50+FC_IND_NFM_SA_E!H50+FC_IND_NFM_OM_E!H50</f>
        <v>0</v>
      </c>
      <c r="I50" s="10">
        <f>FC_IND_NFM_AM_E!I50+FC_IND_NFM_PA_E!I50+FC_IND_NFM_SA_E!I50+FC_IND_NFM_OM_E!I50</f>
        <v>0</v>
      </c>
      <c r="J50" s="10">
        <f>FC_IND_NFM_AM_E!J50+FC_IND_NFM_PA_E!J50+FC_IND_NFM_SA_E!J50+FC_IND_NFM_OM_E!J50</f>
        <v>0</v>
      </c>
      <c r="K50" s="10">
        <f>FC_IND_NFM_AM_E!K50+FC_IND_NFM_PA_E!K50+FC_IND_NFM_SA_E!K50+FC_IND_NFM_OM_E!K50</f>
        <v>0</v>
      </c>
      <c r="L50" s="10">
        <f>FC_IND_NFM_AM_E!L50+FC_IND_NFM_PA_E!L50+FC_IND_NFM_SA_E!L50+FC_IND_NFM_OM_E!L50</f>
        <v>0</v>
      </c>
      <c r="M50" s="10">
        <f>FC_IND_NFM_AM_E!M50+FC_IND_NFM_PA_E!M50+FC_IND_NFM_SA_E!M50+FC_IND_NFM_OM_E!M50</f>
        <v>0</v>
      </c>
      <c r="N50" s="10">
        <f>FC_IND_NFM_AM_E!N50+FC_IND_NFM_PA_E!N50+FC_IND_NFM_SA_E!N50+FC_IND_NFM_OM_E!N50</f>
        <v>0</v>
      </c>
      <c r="O50" s="10">
        <f>FC_IND_NFM_AM_E!O50+FC_IND_NFM_PA_E!O50+FC_IND_NFM_SA_E!O50+FC_IND_NFM_OM_E!O50</f>
        <v>0</v>
      </c>
      <c r="P50" s="10">
        <f>FC_IND_NFM_AM_E!P50+FC_IND_NFM_PA_E!P50+FC_IND_NFM_SA_E!P50+FC_IND_NFM_OM_E!P50</f>
        <v>0</v>
      </c>
      <c r="Q50" s="10">
        <f>FC_IND_NFM_AM_E!Q50+FC_IND_NFM_PA_E!Q50+FC_IND_NFM_SA_E!Q50+FC_IND_NFM_OM_E!Q50</f>
        <v>0</v>
      </c>
      <c r="R50" s="10">
        <f>FC_IND_NFM_AM_E!R50+FC_IND_NFM_PA_E!R50+FC_IND_NFM_SA_E!R50+FC_IND_NFM_OM_E!R50</f>
        <v>0</v>
      </c>
      <c r="S50" s="10">
        <f>FC_IND_NFM_AM_E!S50+FC_IND_NFM_PA_E!S50+FC_IND_NFM_SA_E!S50+FC_IND_NFM_OM_E!S50</f>
        <v>0</v>
      </c>
      <c r="T50" s="10">
        <f>FC_IND_NFM_AM_E!T50+FC_IND_NFM_PA_E!T50+FC_IND_NFM_SA_E!T50+FC_IND_NFM_OM_E!T50</f>
        <v>0</v>
      </c>
      <c r="U50" s="10">
        <f>FC_IND_NFM_AM_E!U50+FC_IND_NFM_PA_E!U50+FC_IND_NFM_SA_E!U50+FC_IND_NFM_OM_E!U50</f>
        <v>0</v>
      </c>
      <c r="V50" s="10">
        <f>FC_IND_NFM_AM_E!V50+FC_IND_NFM_PA_E!V50+FC_IND_NFM_SA_E!V50+FC_IND_NFM_OM_E!V50</f>
        <v>0</v>
      </c>
      <c r="W50" s="10">
        <f>FC_IND_NFM_AM_E!W50+FC_IND_NFM_PA_E!W50+FC_IND_NFM_SA_E!W50+FC_IND_NFM_OM_E!W50</f>
        <v>0</v>
      </c>
      <c r="X50" s="10">
        <f>FC_IND_NFM_AM_E!X50+FC_IND_NFM_PA_E!X50+FC_IND_NFM_SA_E!X50+FC_IND_NFM_OM_E!X50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FC_IND_NFM_AM_E!C51+FC_IND_NFM_PA_E!C51+FC_IND_NFM_SA_E!C51+FC_IND_NFM_OM_E!C51</f>
        <v>9.4153052450558885</v>
      </c>
      <c r="D51" s="37">
        <f>FC_IND_NFM_AM_E!D51+FC_IND_NFM_PA_E!D51+FC_IND_NFM_SA_E!D51+FC_IND_NFM_OM_E!D51</f>
        <v>5.6534823731728281</v>
      </c>
      <c r="E51" s="37">
        <f>FC_IND_NFM_AM_E!E51+FC_IND_NFM_PA_E!E51+FC_IND_NFM_SA_E!E51+FC_IND_NFM_OM_E!E51</f>
        <v>6.5993121238177119</v>
      </c>
      <c r="F51" s="37">
        <f>FC_IND_NFM_AM_E!F51+FC_IND_NFM_PA_E!F51+FC_IND_NFM_SA_E!F51+FC_IND_NFM_OM_E!F51</f>
        <v>6.6423043852106627</v>
      </c>
      <c r="G51" s="37">
        <f>FC_IND_NFM_AM_E!G51+FC_IND_NFM_PA_E!G51+FC_IND_NFM_SA_E!G51+FC_IND_NFM_OM_E!G51</f>
        <v>7.33018056749785</v>
      </c>
      <c r="H51" s="37">
        <f>FC_IND_NFM_AM_E!H51+FC_IND_NFM_PA_E!H51+FC_IND_NFM_SA_E!H51+FC_IND_NFM_OM_E!H51</f>
        <v>7.6311263972484955</v>
      </c>
      <c r="I51" s="37">
        <f>FC_IND_NFM_AM_E!I51+FC_IND_NFM_PA_E!I51+FC_IND_NFM_SA_E!I51+FC_IND_NFM_OM_E!I51</f>
        <v>8.2975064488392078</v>
      </c>
      <c r="J51" s="37">
        <f>FC_IND_NFM_AM_E!J51+FC_IND_NFM_PA_E!J51+FC_IND_NFM_SA_E!J51+FC_IND_NFM_OM_E!J51</f>
        <v>9.3293207222699905</v>
      </c>
      <c r="K51" s="37">
        <f>FC_IND_NFM_AM_E!K51+FC_IND_NFM_PA_E!K51+FC_IND_NFM_SA_E!K51+FC_IND_NFM_OM_E!K51</f>
        <v>14.23043852106621</v>
      </c>
      <c r="L51" s="37">
        <f>FC_IND_NFM_AM_E!L51+FC_IND_NFM_PA_E!L51+FC_IND_NFM_SA_E!L51+FC_IND_NFM_OM_E!L51</f>
        <v>7.5451418744625975</v>
      </c>
      <c r="M51" s="37">
        <f>FC_IND_NFM_AM_E!M51+FC_IND_NFM_PA_E!M51+FC_IND_NFM_SA_E!M51+FC_IND_NFM_OM_E!M51</f>
        <v>6.4058469475494411</v>
      </c>
      <c r="N51" s="37">
        <f>FC_IND_NFM_AM_E!N51+FC_IND_NFM_PA_E!N51+FC_IND_NFM_SA_E!N51+FC_IND_NFM_OM_E!N51</f>
        <v>7.5666380051590707</v>
      </c>
      <c r="O51" s="37">
        <f>FC_IND_NFM_AM_E!O51+FC_IND_NFM_PA_E!O51+FC_IND_NFM_SA_E!O51+FC_IND_NFM_OM_E!O51</f>
        <v>6.9217540842648324</v>
      </c>
      <c r="P51" s="37">
        <f>FC_IND_NFM_AM_E!P51+FC_IND_NFM_PA_E!P51+FC_IND_NFM_SA_E!P51+FC_IND_NFM_OM_E!P51</f>
        <v>11.865864144453997</v>
      </c>
      <c r="Q51" s="37">
        <f>FC_IND_NFM_AM_E!Q51+FC_IND_NFM_PA_E!Q51+FC_IND_NFM_SA_E!Q51+FC_IND_NFM_OM_E!Q51</f>
        <v>12.919174548581259</v>
      </c>
      <c r="R51" s="37">
        <f>FC_IND_NFM_AM_E!R51+FC_IND_NFM_PA_E!R51+FC_IND_NFM_SA_E!R51+FC_IND_NFM_OM_E!R51</f>
        <v>15.83542562338779</v>
      </c>
      <c r="S51" s="37">
        <f>FC_IND_NFM_AM_E!S51+FC_IND_NFM_PA_E!S51+FC_IND_NFM_SA_E!S51+FC_IND_NFM_OM_E!S51</f>
        <v>16.189337919174552</v>
      </c>
      <c r="T51" s="37">
        <f>FC_IND_NFM_AM_E!T51+FC_IND_NFM_PA_E!T51+FC_IND_NFM_SA_E!T51+FC_IND_NFM_OM_E!T51</f>
        <v>17.300945829750649</v>
      </c>
      <c r="U51" s="37">
        <f>FC_IND_NFM_AM_E!U51+FC_IND_NFM_PA_E!U51+FC_IND_NFM_SA_E!U51+FC_IND_NFM_OM_E!U51</f>
        <v>16.808942390369729</v>
      </c>
      <c r="V51" s="37">
        <f>FC_IND_NFM_AM_E!V51+FC_IND_NFM_PA_E!V51+FC_IND_NFM_SA_E!V51+FC_IND_NFM_OM_E!V51</f>
        <v>16.04032674118659</v>
      </c>
      <c r="W51" s="37">
        <f>FC_IND_NFM_AM_E!W51+FC_IND_NFM_PA_E!W51+FC_IND_NFM_SA_E!W51+FC_IND_NFM_OM_E!W51</f>
        <v>18.317110920034391</v>
      </c>
      <c r="X51" s="37">
        <f>FC_IND_NFM_AM_E!X51+FC_IND_NFM_PA_E!X51+FC_IND_NFM_SA_E!X51+FC_IND_NFM_OM_E!X51</f>
        <v>21.429234737747201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5.1590713671539117</v>
      </c>
      <c r="D52" s="37">
        <f t="shared" ref="D52:W52" si="31">SUM(D53:D70)</f>
        <v>5.2068787618228711</v>
      </c>
      <c r="E52" s="37">
        <f t="shared" si="31"/>
        <v>5.2785038693035258</v>
      </c>
      <c r="F52" s="37">
        <f t="shared" si="31"/>
        <v>5.3501289767841795</v>
      </c>
      <c r="G52" s="37">
        <f t="shared" si="31"/>
        <v>5.4456577815993104</v>
      </c>
      <c r="H52" s="37">
        <f t="shared" si="31"/>
        <v>5.5650902837489236</v>
      </c>
      <c r="I52" s="37">
        <f t="shared" si="31"/>
        <v>5.6368013757523636</v>
      </c>
      <c r="J52" s="37">
        <f t="shared" si="31"/>
        <v>5.732330180567498</v>
      </c>
      <c r="K52" s="37">
        <f t="shared" si="31"/>
        <v>5.7084264832330174</v>
      </c>
      <c r="L52" s="37">
        <f t="shared" si="31"/>
        <v>6.0905417024935513</v>
      </c>
      <c r="M52" s="37">
        <f t="shared" si="31"/>
        <v>6.6159931212381764</v>
      </c>
      <c r="N52" s="37">
        <f t="shared" si="31"/>
        <v>6.592175408426483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2.665520206362855E-3</v>
      </c>
      <c r="U52" s="37">
        <f t="shared" si="31"/>
        <v>3.5253654342218398E-3</v>
      </c>
      <c r="V52" s="37">
        <f t="shared" si="31"/>
        <v>2.665520206362855E-3</v>
      </c>
      <c r="W52" s="37">
        <f t="shared" si="31"/>
        <v>1.8056749785038692E-3</v>
      </c>
      <c r="X52" s="37">
        <f t="shared" ref="X52" si="32">SUM(X53:X70)</f>
        <v>3.7833190025795354E-3</v>
      </c>
    </row>
    <row r="53" spans="1:24" ht="11.25" customHeight="1" x14ac:dyDescent="0.2">
      <c r="A53" s="42" t="s">
        <v>93</v>
      </c>
      <c r="B53" s="9" t="s">
        <v>94</v>
      </c>
      <c r="C53" s="10">
        <f>FC_IND_NFM_AM_E!C53+FC_IND_NFM_PA_E!C53+FC_IND_NFM_SA_E!C53+FC_IND_NFM_OM_E!C53</f>
        <v>0</v>
      </c>
      <c r="D53" s="10">
        <f>FC_IND_NFM_AM_E!D53+FC_IND_NFM_PA_E!D53+FC_IND_NFM_SA_E!D53+FC_IND_NFM_OM_E!D53</f>
        <v>0</v>
      </c>
      <c r="E53" s="10">
        <f>FC_IND_NFM_AM_E!E53+FC_IND_NFM_PA_E!E53+FC_IND_NFM_SA_E!E53+FC_IND_NFM_OM_E!E53</f>
        <v>0</v>
      </c>
      <c r="F53" s="10">
        <f>FC_IND_NFM_AM_E!F53+FC_IND_NFM_PA_E!F53+FC_IND_NFM_SA_E!F53+FC_IND_NFM_OM_E!F53</f>
        <v>0</v>
      </c>
      <c r="G53" s="10">
        <f>FC_IND_NFM_AM_E!G53+FC_IND_NFM_PA_E!G53+FC_IND_NFM_SA_E!G53+FC_IND_NFM_OM_E!G53</f>
        <v>0</v>
      </c>
      <c r="H53" s="10">
        <f>FC_IND_NFM_AM_E!H53+FC_IND_NFM_PA_E!H53+FC_IND_NFM_SA_E!H53+FC_IND_NFM_OM_E!H53</f>
        <v>0</v>
      </c>
      <c r="I53" s="10">
        <f>FC_IND_NFM_AM_E!I53+FC_IND_NFM_PA_E!I53+FC_IND_NFM_SA_E!I53+FC_IND_NFM_OM_E!I53</f>
        <v>0</v>
      </c>
      <c r="J53" s="10">
        <f>FC_IND_NFM_AM_E!J53+FC_IND_NFM_PA_E!J53+FC_IND_NFM_SA_E!J53+FC_IND_NFM_OM_E!J53</f>
        <v>0</v>
      </c>
      <c r="K53" s="10">
        <f>FC_IND_NFM_AM_E!K53+FC_IND_NFM_PA_E!K53+FC_IND_NFM_SA_E!K53+FC_IND_NFM_OM_E!K53</f>
        <v>0</v>
      </c>
      <c r="L53" s="10">
        <f>FC_IND_NFM_AM_E!L53+FC_IND_NFM_PA_E!L53+FC_IND_NFM_SA_E!L53+FC_IND_NFM_OM_E!L53</f>
        <v>0</v>
      </c>
      <c r="M53" s="10">
        <f>FC_IND_NFM_AM_E!M53+FC_IND_NFM_PA_E!M53+FC_IND_NFM_SA_E!M53+FC_IND_NFM_OM_E!M53</f>
        <v>0</v>
      </c>
      <c r="N53" s="10">
        <f>FC_IND_NFM_AM_E!N53+FC_IND_NFM_PA_E!N53+FC_IND_NFM_SA_E!N53+FC_IND_NFM_OM_E!N53</f>
        <v>0</v>
      </c>
      <c r="O53" s="10">
        <f>FC_IND_NFM_AM_E!O53+FC_IND_NFM_PA_E!O53+FC_IND_NFM_SA_E!O53+FC_IND_NFM_OM_E!O53</f>
        <v>0</v>
      </c>
      <c r="P53" s="10">
        <f>FC_IND_NFM_AM_E!P53+FC_IND_NFM_PA_E!P53+FC_IND_NFM_SA_E!P53+FC_IND_NFM_OM_E!P53</f>
        <v>0</v>
      </c>
      <c r="Q53" s="10">
        <f>FC_IND_NFM_AM_E!Q53+FC_IND_NFM_PA_E!Q53+FC_IND_NFM_SA_E!Q53+FC_IND_NFM_OM_E!Q53</f>
        <v>0</v>
      </c>
      <c r="R53" s="10">
        <f>FC_IND_NFM_AM_E!R53+FC_IND_NFM_PA_E!R53+FC_IND_NFM_SA_E!R53+FC_IND_NFM_OM_E!R53</f>
        <v>0</v>
      </c>
      <c r="S53" s="10">
        <f>FC_IND_NFM_AM_E!S53+FC_IND_NFM_PA_E!S53+FC_IND_NFM_SA_E!S53+FC_IND_NFM_OM_E!S53</f>
        <v>0</v>
      </c>
      <c r="T53" s="10">
        <f>FC_IND_NFM_AM_E!T53+FC_IND_NFM_PA_E!T53+FC_IND_NFM_SA_E!T53+FC_IND_NFM_OM_E!T53</f>
        <v>0</v>
      </c>
      <c r="U53" s="10">
        <f>FC_IND_NFM_AM_E!U53+FC_IND_NFM_PA_E!U53+FC_IND_NFM_SA_E!U53+FC_IND_NFM_OM_E!U53</f>
        <v>0</v>
      </c>
      <c r="V53" s="10">
        <f>FC_IND_NFM_AM_E!V53+FC_IND_NFM_PA_E!V53+FC_IND_NFM_SA_E!V53+FC_IND_NFM_OM_E!V53</f>
        <v>0</v>
      </c>
      <c r="W53" s="10">
        <f>FC_IND_NFM_AM_E!W53+FC_IND_NFM_PA_E!W53+FC_IND_NFM_SA_E!W53+FC_IND_NFM_OM_E!W53</f>
        <v>0</v>
      </c>
      <c r="X53" s="10">
        <f>FC_IND_NFM_AM_E!X53+FC_IND_NFM_PA_E!X53+FC_IND_NFM_SA_E!X53+FC_IND_NFM_OM_E!X53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FC_IND_NFM_AM_E!C54+FC_IND_NFM_PA_E!C54+FC_IND_NFM_SA_E!C54+FC_IND_NFM_OM_E!C54</f>
        <v>0</v>
      </c>
      <c r="D54" s="10">
        <f>FC_IND_NFM_AM_E!D54+FC_IND_NFM_PA_E!D54+FC_IND_NFM_SA_E!D54+FC_IND_NFM_OM_E!D54</f>
        <v>0</v>
      </c>
      <c r="E54" s="10">
        <f>FC_IND_NFM_AM_E!E54+FC_IND_NFM_PA_E!E54+FC_IND_NFM_SA_E!E54+FC_IND_NFM_OM_E!E54</f>
        <v>0</v>
      </c>
      <c r="F54" s="10">
        <f>FC_IND_NFM_AM_E!F54+FC_IND_NFM_PA_E!F54+FC_IND_NFM_SA_E!F54+FC_IND_NFM_OM_E!F54</f>
        <v>0</v>
      </c>
      <c r="G54" s="10">
        <f>FC_IND_NFM_AM_E!G54+FC_IND_NFM_PA_E!G54+FC_IND_NFM_SA_E!G54+FC_IND_NFM_OM_E!G54</f>
        <v>0</v>
      </c>
      <c r="H54" s="10">
        <f>FC_IND_NFM_AM_E!H54+FC_IND_NFM_PA_E!H54+FC_IND_NFM_SA_E!H54+FC_IND_NFM_OM_E!H54</f>
        <v>0</v>
      </c>
      <c r="I54" s="10">
        <f>FC_IND_NFM_AM_E!I54+FC_IND_NFM_PA_E!I54+FC_IND_NFM_SA_E!I54+FC_IND_NFM_OM_E!I54</f>
        <v>0</v>
      </c>
      <c r="J54" s="10">
        <f>FC_IND_NFM_AM_E!J54+FC_IND_NFM_PA_E!J54+FC_IND_NFM_SA_E!J54+FC_IND_NFM_OM_E!J54</f>
        <v>0</v>
      </c>
      <c r="K54" s="10">
        <f>FC_IND_NFM_AM_E!K54+FC_IND_NFM_PA_E!K54+FC_IND_NFM_SA_E!K54+FC_IND_NFM_OM_E!K54</f>
        <v>0</v>
      </c>
      <c r="L54" s="10">
        <f>FC_IND_NFM_AM_E!L54+FC_IND_NFM_PA_E!L54+FC_IND_NFM_SA_E!L54+FC_IND_NFM_OM_E!L54</f>
        <v>0</v>
      </c>
      <c r="M54" s="10">
        <f>FC_IND_NFM_AM_E!M54+FC_IND_NFM_PA_E!M54+FC_IND_NFM_SA_E!M54+FC_IND_NFM_OM_E!M54</f>
        <v>0</v>
      </c>
      <c r="N54" s="10">
        <f>FC_IND_NFM_AM_E!N54+FC_IND_NFM_PA_E!N54+FC_IND_NFM_SA_E!N54+FC_IND_NFM_OM_E!N54</f>
        <v>0</v>
      </c>
      <c r="O54" s="10">
        <f>FC_IND_NFM_AM_E!O54+FC_IND_NFM_PA_E!O54+FC_IND_NFM_SA_E!O54+FC_IND_NFM_OM_E!O54</f>
        <v>0</v>
      </c>
      <c r="P54" s="10">
        <f>FC_IND_NFM_AM_E!P54+FC_IND_NFM_PA_E!P54+FC_IND_NFM_SA_E!P54+FC_IND_NFM_OM_E!P54</f>
        <v>0</v>
      </c>
      <c r="Q54" s="10">
        <f>FC_IND_NFM_AM_E!Q54+FC_IND_NFM_PA_E!Q54+FC_IND_NFM_SA_E!Q54+FC_IND_NFM_OM_E!Q54</f>
        <v>0</v>
      </c>
      <c r="R54" s="10">
        <f>FC_IND_NFM_AM_E!R54+FC_IND_NFM_PA_E!R54+FC_IND_NFM_SA_E!R54+FC_IND_NFM_OM_E!R54</f>
        <v>0</v>
      </c>
      <c r="S54" s="10">
        <f>FC_IND_NFM_AM_E!S54+FC_IND_NFM_PA_E!S54+FC_IND_NFM_SA_E!S54+FC_IND_NFM_OM_E!S54</f>
        <v>0</v>
      </c>
      <c r="T54" s="10">
        <f>FC_IND_NFM_AM_E!T54+FC_IND_NFM_PA_E!T54+FC_IND_NFM_SA_E!T54+FC_IND_NFM_OM_E!T54</f>
        <v>0</v>
      </c>
      <c r="U54" s="10">
        <f>FC_IND_NFM_AM_E!U54+FC_IND_NFM_PA_E!U54+FC_IND_NFM_SA_E!U54+FC_IND_NFM_OM_E!U54</f>
        <v>0</v>
      </c>
      <c r="V54" s="10">
        <f>FC_IND_NFM_AM_E!V54+FC_IND_NFM_PA_E!V54+FC_IND_NFM_SA_E!V54+FC_IND_NFM_OM_E!V54</f>
        <v>0</v>
      </c>
      <c r="W54" s="10">
        <f>FC_IND_NFM_AM_E!W54+FC_IND_NFM_PA_E!W54+FC_IND_NFM_SA_E!W54+FC_IND_NFM_OM_E!W54</f>
        <v>0</v>
      </c>
      <c r="X54" s="10">
        <f>FC_IND_NFM_AM_E!X54+FC_IND_NFM_PA_E!X54+FC_IND_NFM_SA_E!X54+FC_IND_NFM_OM_E!X54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FC_IND_NFM_AM_E!C55+FC_IND_NFM_PA_E!C55+FC_IND_NFM_SA_E!C55+FC_IND_NFM_OM_E!C55</f>
        <v>0</v>
      </c>
      <c r="D55" s="10">
        <f>FC_IND_NFM_AM_E!D55+FC_IND_NFM_PA_E!D55+FC_IND_NFM_SA_E!D55+FC_IND_NFM_OM_E!D55</f>
        <v>0</v>
      </c>
      <c r="E55" s="10">
        <f>FC_IND_NFM_AM_E!E55+FC_IND_NFM_PA_E!E55+FC_IND_NFM_SA_E!E55+FC_IND_NFM_OM_E!E55</f>
        <v>0</v>
      </c>
      <c r="F55" s="10">
        <f>FC_IND_NFM_AM_E!F55+FC_IND_NFM_PA_E!F55+FC_IND_NFM_SA_E!F55+FC_IND_NFM_OM_E!F55</f>
        <v>0</v>
      </c>
      <c r="G55" s="10">
        <f>FC_IND_NFM_AM_E!G55+FC_IND_NFM_PA_E!G55+FC_IND_NFM_SA_E!G55+FC_IND_NFM_OM_E!G55</f>
        <v>0</v>
      </c>
      <c r="H55" s="10">
        <f>FC_IND_NFM_AM_E!H55+FC_IND_NFM_PA_E!H55+FC_IND_NFM_SA_E!H55+FC_IND_NFM_OM_E!H55</f>
        <v>0</v>
      </c>
      <c r="I55" s="10">
        <f>FC_IND_NFM_AM_E!I55+FC_IND_NFM_PA_E!I55+FC_IND_NFM_SA_E!I55+FC_IND_NFM_OM_E!I55</f>
        <v>0</v>
      </c>
      <c r="J55" s="10">
        <f>FC_IND_NFM_AM_E!J55+FC_IND_NFM_PA_E!J55+FC_IND_NFM_SA_E!J55+FC_IND_NFM_OM_E!J55</f>
        <v>0</v>
      </c>
      <c r="K55" s="10">
        <f>FC_IND_NFM_AM_E!K55+FC_IND_NFM_PA_E!K55+FC_IND_NFM_SA_E!K55+FC_IND_NFM_OM_E!K55</f>
        <v>0</v>
      </c>
      <c r="L55" s="10">
        <f>FC_IND_NFM_AM_E!L55+FC_IND_NFM_PA_E!L55+FC_IND_NFM_SA_E!L55+FC_IND_NFM_OM_E!L55</f>
        <v>0</v>
      </c>
      <c r="M55" s="10">
        <f>FC_IND_NFM_AM_E!M55+FC_IND_NFM_PA_E!M55+FC_IND_NFM_SA_E!M55+FC_IND_NFM_OM_E!M55</f>
        <v>0</v>
      </c>
      <c r="N55" s="10">
        <f>FC_IND_NFM_AM_E!N55+FC_IND_NFM_PA_E!N55+FC_IND_NFM_SA_E!N55+FC_IND_NFM_OM_E!N55</f>
        <v>0</v>
      </c>
      <c r="O55" s="10">
        <f>FC_IND_NFM_AM_E!O55+FC_IND_NFM_PA_E!O55+FC_IND_NFM_SA_E!O55+FC_IND_NFM_OM_E!O55</f>
        <v>0</v>
      </c>
      <c r="P55" s="10">
        <f>FC_IND_NFM_AM_E!P55+FC_IND_NFM_PA_E!P55+FC_IND_NFM_SA_E!P55+FC_IND_NFM_OM_E!P55</f>
        <v>0</v>
      </c>
      <c r="Q55" s="10">
        <f>FC_IND_NFM_AM_E!Q55+FC_IND_NFM_PA_E!Q55+FC_IND_NFM_SA_E!Q55+FC_IND_NFM_OM_E!Q55</f>
        <v>0</v>
      </c>
      <c r="R55" s="10">
        <f>FC_IND_NFM_AM_E!R55+FC_IND_NFM_PA_E!R55+FC_IND_NFM_SA_E!R55+FC_IND_NFM_OM_E!R55</f>
        <v>0</v>
      </c>
      <c r="S55" s="10">
        <f>FC_IND_NFM_AM_E!S55+FC_IND_NFM_PA_E!S55+FC_IND_NFM_SA_E!S55+FC_IND_NFM_OM_E!S55</f>
        <v>0</v>
      </c>
      <c r="T55" s="10">
        <f>FC_IND_NFM_AM_E!T55+FC_IND_NFM_PA_E!T55+FC_IND_NFM_SA_E!T55+FC_IND_NFM_OM_E!T55</f>
        <v>0</v>
      </c>
      <c r="U55" s="10">
        <f>FC_IND_NFM_AM_E!U55+FC_IND_NFM_PA_E!U55+FC_IND_NFM_SA_E!U55+FC_IND_NFM_OM_E!U55</f>
        <v>0</v>
      </c>
      <c r="V55" s="10">
        <f>FC_IND_NFM_AM_E!V55+FC_IND_NFM_PA_E!V55+FC_IND_NFM_SA_E!V55+FC_IND_NFM_OM_E!V55</f>
        <v>0</v>
      </c>
      <c r="W55" s="10">
        <f>FC_IND_NFM_AM_E!W55+FC_IND_NFM_PA_E!W55+FC_IND_NFM_SA_E!W55+FC_IND_NFM_OM_E!W55</f>
        <v>0</v>
      </c>
      <c r="X55" s="10">
        <f>FC_IND_NFM_AM_E!X55+FC_IND_NFM_PA_E!X55+FC_IND_NFM_SA_E!X55+FC_IND_NFM_OM_E!X55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FC_IND_NFM_AM_E!C56+FC_IND_NFM_PA_E!C56+FC_IND_NFM_SA_E!C56+FC_IND_NFM_OM_E!C56</f>
        <v>0</v>
      </c>
      <c r="D56" s="10">
        <f>FC_IND_NFM_AM_E!D56+FC_IND_NFM_PA_E!D56+FC_IND_NFM_SA_E!D56+FC_IND_NFM_OM_E!D56</f>
        <v>0</v>
      </c>
      <c r="E56" s="10">
        <f>FC_IND_NFM_AM_E!E56+FC_IND_NFM_PA_E!E56+FC_IND_NFM_SA_E!E56+FC_IND_NFM_OM_E!E56</f>
        <v>0</v>
      </c>
      <c r="F56" s="10">
        <f>FC_IND_NFM_AM_E!F56+FC_IND_NFM_PA_E!F56+FC_IND_NFM_SA_E!F56+FC_IND_NFM_OM_E!F56</f>
        <v>0</v>
      </c>
      <c r="G56" s="10">
        <f>FC_IND_NFM_AM_E!G56+FC_IND_NFM_PA_E!G56+FC_IND_NFM_SA_E!G56+FC_IND_NFM_OM_E!G56</f>
        <v>0</v>
      </c>
      <c r="H56" s="10">
        <f>FC_IND_NFM_AM_E!H56+FC_IND_NFM_PA_E!H56+FC_IND_NFM_SA_E!H56+FC_IND_NFM_OM_E!H56</f>
        <v>0</v>
      </c>
      <c r="I56" s="10">
        <f>FC_IND_NFM_AM_E!I56+FC_IND_NFM_PA_E!I56+FC_IND_NFM_SA_E!I56+FC_IND_NFM_OM_E!I56</f>
        <v>0</v>
      </c>
      <c r="J56" s="10">
        <f>FC_IND_NFM_AM_E!J56+FC_IND_NFM_PA_E!J56+FC_IND_NFM_SA_E!J56+FC_IND_NFM_OM_E!J56</f>
        <v>0</v>
      </c>
      <c r="K56" s="10">
        <f>FC_IND_NFM_AM_E!K56+FC_IND_NFM_PA_E!K56+FC_IND_NFM_SA_E!K56+FC_IND_NFM_OM_E!K56</f>
        <v>0</v>
      </c>
      <c r="L56" s="10">
        <f>FC_IND_NFM_AM_E!L56+FC_IND_NFM_PA_E!L56+FC_IND_NFM_SA_E!L56+FC_IND_NFM_OM_E!L56</f>
        <v>0</v>
      </c>
      <c r="M56" s="10">
        <f>FC_IND_NFM_AM_E!M56+FC_IND_NFM_PA_E!M56+FC_IND_NFM_SA_E!M56+FC_IND_NFM_OM_E!M56</f>
        <v>0</v>
      </c>
      <c r="N56" s="10">
        <f>FC_IND_NFM_AM_E!N56+FC_IND_NFM_PA_E!N56+FC_IND_NFM_SA_E!N56+FC_IND_NFM_OM_E!N56</f>
        <v>0</v>
      </c>
      <c r="O56" s="10">
        <f>FC_IND_NFM_AM_E!O56+FC_IND_NFM_PA_E!O56+FC_IND_NFM_SA_E!O56+FC_IND_NFM_OM_E!O56</f>
        <v>0</v>
      </c>
      <c r="P56" s="10">
        <f>FC_IND_NFM_AM_E!P56+FC_IND_NFM_PA_E!P56+FC_IND_NFM_SA_E!P56+FC_IND_NFM_OM_E!P56</f>
        <v>0</v>
      </c>
      <c r="Q56" s="10">
        <f>FC_IND_NFM_AM_E!Q56+FC_IND_NFM_PA_E!Q56+FC_IND_NFM_SA_E!Q56+FC_IND_NFM_OM_E!Q56</f>
        <v>0</v>
      </c>
      <c r="R56" s="10">
        <f>FC_IND_NFM_AM_E!R56+FC_IND_NFM_PA_E!R56+FC_IND_NFM_SA_E!R56+FC_IND_NFM_OM_E!R56</f>
        <v>0</v>
      </c>
      <c r="S56" s="10">
        <f>FC_IND_NFM_AM_E!S56+FC_IND_NFM_PA_E!S56+FC_IND_NFM_SA_E!S56+FC_IND_NFM_OM_E!S56</f>
        <v>0</v>
      </c>
      <c r="T56" s="10">
        <f>FC_IND_NFM_AM_E!T56+FC_IND_NFM_PA_E!T56+FC_IND_NFM_SA_E!T56+FC_IND_NFM_OM_E!T56</f>
        <v>0</v>
      </c>
      <c r="U56" s="10">
        <f>FC_IND_NFM_AM_E!U56+FC_IND_NFM_PA_E!U56+FC_IND_NFM_SA_E!U56+FC_IND_NFM_OM_E!U56</f>
        <v>0</v>
      </c>
      <c r="V56" s="10">
        <f>FC_IND_NFM_AM_E!V56+FC_IND_NFM_PA_E!V56+FC_IND_NFM_SA_E!V56+FC_IND_NFM_OM_E!V56</f>
        <v>0</v>
      </c>
      <c r="W56" s="10">
        <f>FC_IND_NFM_AM_E!W56+FC_IND_NFM_PA_E!W56+FC_IND_NFM_SA_E!W56+FC_IND_NFM_OM_E!W56</f>
        <v>0</v>
      </c>
      <c r="X56" s="10">
        <f>FC_IND_NFM_AM_E!X56+FC_IND_NFM_PA_E!X56+FC_IND_NFM_SA_E!X56+FC_IND_NFM_OM_E!X56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FC_IND_NFM_AM_E!C57+FC_IND_NFM_PA_E!C57+FC_IND_NFM_SA_E!C57+FC_IND_NFM_OM_E!C57</f>
        <v>0</v>
      </c>
      <c r="D57" s="10">
        <f>FC_IND_NFM_AM_E!D57+FC_IND_NFM_PA_E!D57+FC_IND_NFM_SA_E!D57+FC_IND_NFM_OM_E!D57</f>
        <v>0</v>
      </c>
      <c r="E57" s="10">
        <f>FC_IND_NFM_AM_E!E57+FC_IND_NFM_PA_E!E57+FC_IND_NFM_SA_E!E57+FC_IND_NFM_OM_E!E57</f>
        <v>0</v>
      </c>
      <c r="F57" s="10">
        <f>FC_IND_NFM_AM_E!F57+FC_IND_NFM_PA_E!F57+FC_IND_NFM_SA_E!F57+FC_IND_NFM_OM_E!F57</f>
        <v>0</v>
      </c>
      <c r="G57" s="10">
        <f>FC_IND_NFM_AM_E!G57+FC_IND_NFM_PA_E!G57+FC_IND_NFM_SA_E!G57+FC_IND_NFM_OM_E!G57</f>
        <v>0</v>
      </c>
      <c r="H57" s="10">
        <f>FC_IND_NFM_AM_E!H57+FC_IND_NFM_PA_E!H57+FC_IND_NFM_SA_E!H57+FC_IND_NFM_OM_E!H57</f>
        <v>0</v>
      </c>
      <c r="I57" s="10">
        <f>FC_IND_NFM_AM_E!I57+FC_IND_NFM_PA_E!I57+FC_IND_NFM_SA_E!I57+FC_IND_NFM_OM_E!I57</f>
        <v>0</v>
      </c>
      <c r="J57" s="10">
        <f>FC_IND_NFM_AM_E!J57+FC_IND_NFM_PA_E!J57+FC_IND_NFM_SA_E!J57+FC_IND_NFM_OM_E!J57</f>
        <v>0</v>
      </c>
      <c r="K57" s="10">
        <f>FC_IND_NFM_AM_E!K57+FC_IND_NFM_PA_E!K57+FC_IND_NFM_SA_E!K57+FC_IND_NFM_OM_E!K57</f>
        <v>0</v>
      </c>
      <c r="L57" s="10">
        <f>FC_IND_NFM_AM_E!L57+FC_IND_NFM_PA_E!L57+FC_IND_NFM_SA_E!L57+FC_IND_NFM_OM_E!L57</f>
        <v>0</v>
      </c>
      <c r="M57" s="10">
        <f>FC_IND_NFM_AM_E!M57+FC_IND_NFM_PA_E!M57+FC_IND_NFM_SA_E!M57+FC_IND_NFM_OM_E!M57</f>
        <v>0</v>
      </c>
      <c r="N57" s="10">
        <f>FC_IND_NFM_AM_E!N57+FC_IND_NFM_PA_E!N57+FC_IND_NFM_SA_E!N57+FC_IND_NFM_OM_E!N57</f>
        <v>0</v>
      </c>
      <c r="O57" s="10">
        <f>FC_IND_NFM_AM_E!O57+FC_IND_NFM_PA_E!O57+FC_IND_NFM_SA_E!O57+FC_IND_NFM_OM_E!O57</f>
        <v>0</v>
      </c>
      <c r="P57" s="10">
        <f>FC_IND_NFM_AM_E!P57+FC_IND_NFM_PA_E!P57+FC_IND_NFM_SA_E!P57+FC_IND_NFM_OM_E!P57</f>
        <v>0</v>
      </c>
      <c r="Q57" s="10">
        <f>FC_IND_NFM_AM_E!Q57+FC_IND_NFM_PA_E!Q57+FC_IND_NFM_SA_E!Q57+FC_IND_NFM_OM_E!Q57</f>
        <v>0</v>
      </c>
      <c r="R57" s="10">
        <f>FC_IND_NFM_AM_E!R57+FC_IND_NFM_PA_E!R57+FC_IND_NFM_SA_E!R57+FC_IND_NFM_OM_E!R57</f>
        <v>0</v>
      </c>
      <c r="S57" s="10">
        <f>FC_IND_NFM_AM_E!S57+FC_IND_NFM_PA_E!S57+FC_IND_NFM_SA_E!S57+FC_IND_NFM_OM_E!S57</f>
        <v>0</v>
      </c>
      <c r="T57" s="10">
        <f>FC_IND_NFM_AM_E!T57+FC_IND_NFM_PA_E!T57+FC_IND_NFM_SA_E!T57+FC_IND_NFM_OM_E!T57</f>
        <v>0</v>
      </c>
      <c r="U57" s="10">
        <f>FC_IND_NFM_AM_E!U57+FC_IND_NFM_PA_E!U57+FC_IND_NFM_SA_E!U57+FC_IND_NFM_OM_E!U57</f>
        <v>0</v>
      </c>
      <c r="V57" s="10">
        <f>FC_IND_NFM_AM_E!V57+FC_IND_NFM_PA_E!V57+FC_IND_NFM_SA_E!V57+FC_IND_NFM_OM_E!V57</f>
        <v>0</v>
      </c>
      <c r="W57" s="10">
        <f>FC_IND_NFM_AM_E!W57+FC_IND_NFM_PA_E!W57+FC_IND_NFM_SA_E!W57+FC_IND_NFM_OM_E!W57</f>
        <v>0</v>
      </c>
      <c r="X57" s="10">
        <f>FC_IND_NFM_AM_E!X57+FC_IND_NFM_PA_E!X57+FC_IND_NFM_SA_E!X57+FC_IND_NFM_OM_E!X57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FC_IND_NFM_AM_E!C58+FC_IND_NFM_PA_E!C58+FC_IND_NFM_SA_E!C58+FC_IND_NFM_OM_E!C58</f>
        <v>0</v>
      </c>
      <c r="D58" s="10">
        <f>FC_IND_NFM_AM_E!D58+FC_IND_NFM_PA_E!D58+FC_IND_NFM_SA_E!D58+FC_IND_NFM_OM_E!D58</f>
        <v>0</v>
      </c>
      <c r="E58" s="10">
        <f>FC_IND_NFM_AM_E!E58+FC_IND_NFM_PA_E!E58+FC_IND_NFM_SA_E!E58+FC_IND_NFM_OM_E!E58</f>
        <v>0</v>
      </c>
      <c r="F58" s="10">
        <f>FC_IND_NFM_AM_E!F58+FC_IND_NFM_PA_E!F58+FC_IND_NFM_SA_E!F58+FC_IND_NFM_OM_E!F58</f>
        <v>0</v>
      </c>
      <c r="G58" s="10">
        <f>FC_IND_NFM_AM_E!G58+FC_IND_NFM_PA_E!G58+FC_IND_NFM_SA_E!G58+FC_IND_NFM_OM_E!G58</f>
        <v>0</v>
      </c>
      <c r="H58" s="10">
        <f>FC_IND_NFM_AM_E!H58+FC_IND_NFM_PA_E!H58+FC_IND_NFM_SA_E!H58+FC_IND_NFM_OM_E!H58</f>
        <v>0</v>
      </c>
      <c r="I58" s="10">
        <f>FC_IND_NFM_AM_E!I58+FC_IND_NFM_PA_E!I58+FC_IND_NFM_SA_E!I58+FC_IND_NFM_OM_E!I58</f>
        <v>0</v>
      </c>
      <c r="J58" s="10">
        <f>FC_IND_NFM_AM_E!J58+FC_IND_NFM_PA_E!J58+FC_IND_NFM_SA_E!J58+FC_IND_NFM_OM_E!J58</f>
        <v>0</v>
      </c>
      <c r="K58" s="10">
        <f>FC_IND_NFM_AM_E!K58+FC_IND_NFM_PA_E!K58+FC_IND_NFM_SA_E!K58+FC_IND_NFM_OM_E!K58</f>
        <v>0</v>
      </c>
      <c r="L58" s="10">
        <f>FC_IND_NFM_AM_E!L58+FC_IND_NFM_PA_E!L58+FC_IND_NFM_SA_E!L58+FC_IND_NFM_OM_E!L58</f>
        <v>0</v>
      </c>
      <c r="M58" s="10">
        <f>FC_IND_NFM_AM_E!M58+FC_IND_NFM_PA_E!M58+FC_IND_NFM_SA_E!M58+FC_IND_NFM_OM_E!M58</f>
        <v>0</v>
      </c>
      <c r="N58" s="10">
        <f>FC_IND_NFM_AM_E!N58+FC_IND_NFM_PA_E!N58+FC_IND_NFM_SA_E!N58+FC_IND_NFM_OM_E!N58</f>
        <v>0</v>
      </c>
      <c r="O58" s="10">
        <f>FC_IND_NFM_AM_E!O58+FC_IND_NFM_PA_E!O58+FC_IND_NFM_SA_E!O58+FC_IND_NFM_OM_E!O58</f>
        <v>0</v>
      </c>
      <c r="P58" s="10">
        <f>FC_IND_NFM_AM_E!P58+FC_IND_NFM_PA_E!P58+FC_IND_NFM_SA_E!P58+FC_IND_NFM_OM_E!P58</f>
        <v>0</v>
      </c>
      <c r="Q58" s="10">
        <f>FC_IND_NFM_AM_E!Q58+FC_IND_NFM_PA_E!Q58+FC_IND_NFM_SA_E!Q58+FC_IND_NFM_OM_E!Q58</f>
        <v>0</v>
      </c>
      <c r="R58" s="10">
        <f>FC_IND_NFM_AM_E!R58+FC_IND_NFM_PA_E!R58+FC_IND_NFM_SA_E!R58+FC_IND_NFM_OM_E!R58</f>
        <v>0</v>
      </c>
      <c r="S58" s="10">
        <f>FC_IND_NFM_AM_E!S58+FC_IND_NFM_PA_E!S58+FC_IND_NFM_SA_E!S58+FC_IND_NFM_OM_E!S58</f>
        <v>0</v>
      </c>
      <c r="T58" s="10">
        <f>FC_IND_NFM_AM_E!T58+FC_IND_NFM_PA_E!T58+FC_IND_NFM_SA_E!T58+FC_IND_NFM_OM_E!T58</f>
        <v>0</v>
      </c>
      <c r="U58" s="10">
        <f>FC_IND_NFM_AM_E!U58+FC_IND_NFM_PA_E!U58+FC_IND_NFM_SA_E!U58+FC_IND_NFM_OM_E!U58</f>
        <v>0</v>
      </c>
      <c r="V58" s="10">
        <f>FC_IND_NFM_AM_E!V58+FC_IND_NFM_PA_E!V58+FC_IND_NFM_SA_E!V58+FC_IND_NFM_OM_E!V58</f>
        <v>0</v>
      </c>
      <c r="W58" s="10">
        <f>FC_IND_NFM_AM_E!W58+FC_IND_NFM_PA_E!W58+FC_IND_NFM_SA_E!W58+FC_IND_NFM_OM_E!W58</f>
        <v>0</v>
      </c>
      <c r="X58" s="10">
        <f>FC_IND_NFM_AM_E!X58+FC_IND_NFM_PA_E!X58+FC_IND_NFM_SA_E!X58+FC_IND_NFM_OM_E!X58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FC_IND_NFM_AM_E!C59+FC_IND_NFM_PA_E!C59+FC_IND_NFM_SA_E!C59+FC_IND_NFM_OM_E!C59</f>
        <v>5.1590713671539117</v>
      </c>
      <c r="D59" s="10">
        <f>FC_IND_NFM_AM_E!D59+FC_IND_NFM_PA_E!D59+FC_IND_NFM_SA_E!D59+FC_IND_NFM_OM_E!D59</f>
        <v>5.2068787618228711</v>
      </c>
      <c r="E59" s="10">
        <f>FC_IND_NFM_AM_E!E59+FC_IND_NFM_PA_E!E59+FC_IND_NFM_SA_E!E59+FC_IND_NFM_OM_E!E59</f>
        <v>5.2785038693035258</v>
      </c>
      <c r="F59" s="10">
        <f>FC_IND_NFM_AM_E!F59+FC_IND_NFM_PA_E!F59+FC_IND_NFM_SA_E!F59+FC_IND_NFM_OM_E!F59</f>
        <v>5.3501289767841795</v>
      </c>
      <c r="G59" s="10">
        <f>FC_IND_NFM_AM_E!G59+FC_IND_NFM_PA_E!G59+FC_IND_NFM_SA_E!G59+FC_IND_NFM_OM_E!G59</f>
        <v>5.4456577815993104</v>
      </c>
      <c r="H59" s="10">
        <f>FC_IND_NFM_AM_E!H59+FC_IND_NFM_PA_E!H59+FC_IND_NFM_SA_E!H59+FC_IND_NFM_OM_E!H59</f>
        <v>5.5650902837489236</v>
      </c>
      <c r="I59" s="10">
        <f>FC_IND_NFM_AM_E!I59+FC_IND_NFM_PA_E!I59+FC_IND_NFM_SA_E!I59+FC_IND_NFM_OM_E!I59</f>
        <v>5.6368013757523636</v>
      </c>
      <c r="J59" s="10">
        <f>FC_IND_NFM_AM_E!J59+FC_IND_NFM_PA_E!J59+FC_IND_NFM_SA_E!J59+FC_IND_NFM_OM_E!J59</f>
        <v>5.732330180567498</v>
      </c>
      <c r="K59" s="10">
        <f>FC_IND_NFM_AM_E!K59+FC_IND_NFM_PA_E!K59+FC_IND_NFM_SA_E!K59+FC_IND_NFM_OM_E!K59</f>
        <v>5.7084264832330174</v>
      </c>
      <c r="L59" s="10">
        <f>FC_IND_NFM_AM_E!L59+FC_IND_NFM_PA_E!L59+FC_IND_NFM_SA_E!L59+FC_IND_NFM_OM_E!L59</f>
        <v>6.0905417024935513</v>
      </c>
      <c r="M59" s="10">
        <f>FC_IND_NFM_AM_E!M59+FC_IND_NFM_PA_E!M59+FC_IND_NFM_SA_E!M59+FC_IND_NFM_OM_E!M59</f>
        <v>6.6159931212381764</v>
      </c>
      <c r="N59" s="10">
        <f>FC_IND_NFM_AM_E!N59+FC_IND_NFM_PA_E!N59+FC_IND_NFM_SA_E!N59+FC_IND_NFM_OM_E!N59</f>
        <v>6.592175408426483</v>
      </c>
      <c r="O59" s="10">
        <f>FC_IND_NFM_AM_E!O59+FC_IND_NFM_PA_E!O59+FC_IND_NFM_SA_E!O59+FC_IND_NFM_OM_E!O59</f>
        <v>0</v>
      </c>
      <c r="P59" s="10">
        <f>FC_IND_NFM_AM_E!P59+FC_IND_NFM_PA_E!P59+FC_IND_NFM_SA_E!P59+FC_IND_NFM_OM_E!P59</f>
        <v>0</v>
      </c>
      <c r="Q59" s="10">
        <f>FC_IND_NFM_AM_E!Q59+FC_IND_NFM_PA_E!Q59+FC_IND_NFM_SA_E!Q59+FC_IND_NFM_OM_E!Q59</f>
        <v>0</v>
      </c>
      <c r="R59" s="10">
        <f>FC_IND_NFM_AM_E!R59+FC_IND_NFM_PA_E!R59+FC_IND_NFM_SA_E!R59+FC_IND_NFM_OM_E!R59</f>
        <v>0</v>
      </c>
      <c r="S59" s="10">
        <f>FC_IND_NFM_AM_E!S59+FC_IND_NFM_PA_E!S59+FC_IND_NFM_SA_E!S59+FC_IND_NFM_OM_E!S59</f>
        <v>0</v>
      </c>
      <c r="T59" s="10">
        <f>FC_IND_NFM_AM_E!T59+FC_IND_NFM_PA_E!T59+FC_IND_NFM_SA_E!T59+FC_IND_NFM_OM_E!T59</f>
        <v>0</v>
      </c>
      <c r="U59" s="10">
        <f>FC_IND_NFM_AM_E!U59+FC_IND_NFM_PA_E!U59+FC_IND_NFM_SA_E!U59+FC_IND_NFM_OM_E!U59</f>
        <v>0</v>
      </c>
      <c r="V59" s="10">
        <f>FC_IND_NFM_AM_E!V59+FC_IND_NFM_PA_E!V59+FC_IND_NFM_SA_E!V59+FC_IND_NFM_OM_E!V59</f>
        <v>0</v>
      </c>
      <c r="W59" s="10">
        <f>FC_IND_NFM_AM_E!W59+FC_IND_NFM_PA_E!W59+FC_IND_NFM_SA_E!W59+FC_IND_NFM_OM_E!W59</f>
        <v>0</v>
      </c>
      <c r="X59" s="10">
        <f>FC_IND_NFM_AM_E!X59+FC_IND_NFM_PA_E!X59+FC_IND_NFM_SA_E!X59+FC_IND_NFM_OM_E!X59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FC_IND_NFM_AM_E!C60+FC_IND_NFM_PA_E!C60+FC_IND_NFM_SA_E!C60+FC_IND_NFM_OM_E!C60</f>
        <v>0</v>
      </c>
      <c r="D60" s="10">
        <f>FC_IND_NFM_AM_E!D60+FC_IND_NFM_PA_E!D60+FC_IND_NFM_SA_E!D60+FC_IND_NFM_OM_E!D60</f>
        <v>0</v>
      </c>
      <c r="E60" s="10">
        <f>FC_IND_NFM_AM_E!E60+FC_IND_NFM_PA_E!E60+FC_IND_NFM_SA_E!E60+FC_IND_NFM_OM_E!E60</f>
        <v>0</v>
      </c>
      <c r="F60" s="10">
        <f>FC_IND_NFM_AM_E!F60+FC_IND_NFM_PA_E!F60+FC_IND_NFM_SA_E!F60+FC_IND_NFM_OM_E!F60</f>
        <v>0</v>
      </c>
      <c r="G60" s="10">
        <f>FC_IND_NFM_AM_E!G60+FC_IND_NFM_PA_E!G60+FC_IND_NFM_SA_E!G60+FC_IND_NFM_OM_E!G60</f>
        <v>0</v>
      </c>
      <c r="H60" s="10">
        <f>FC_IND_NFM_AM_E!H60+FC_IND_NFM_PA_E!H60+FC_IND_NFM_SA_E!H60+FC_IND_NFM_OM_E!H60</f>
        <v>0</v>
      </c>
      <c r="I60" s="10">
        <f>FC_IND_NFM_AM_E!I60+FC_IND_NFM_PA_E!I60+FC_IND_NFM_SA_E!I60+FC_IND_NFM_OM_E!I60</f>
        <v>0</v>
      </c>
      <c r="J60" s="10">
        <f>FC_IND_NFM_AM_E!J60+FC_IND_NFM_PA_E!J60+FC_IND_NFM_SA_E!J60+FC_IND_NFM_OM_E!J60</f>
        <v>0</v>
      </c>
      <c r="K60" s="10">
        <f>FC_IND_NFM_AM_E!K60+FC_IND_NFM_PA_E!K60+FC_IND_NFM_SA_E!K60+FC_IND_NFM_OM_E!K60</f>
        <v>0</v>
      </c>
      <c r="L60" s="10">
        <f>FC_IND_NFM_AM_E!L60+FC_IND_NFM_PA_E!L60+FC_IND_NFM_SA_E!L60+FC_IND_NFM_OM_E!L60</f>
        <v>0</v>
      </c>
      <c r="M60" s="10">
        <f>FC_IND_NFM_AM_E!M60+FC_IND_NFM_PA_E!M60+FC_IND_NFM_SA_E!M60+FC_IND_NFM_OM_E!M60</f>
        <v>0</v>
      </c>
      <c r="N60" s="10">
        <f>FC_IND_NFM_AM_E!N60+FC_IND_NFM_PA_E!N60+FC_IND_NFM_SA_E!N60+FC_IND_NFM_OM_E!N60</f>
        <v>0</v>
      </c>
      <c r="O60" s="10">
        <f>FC_IND_NFM_AM_E!O60+FC_IND_NFM_PA_E!O60+FC_IND_NFM_SA_E!O60+FC_IND_NFM_OM_E!O60</f>
        <v>0</v>
      </c>
      <c r="P60" s="10">
        <f>FC_IND_NFM_AM_E!P60+FC_IND_NFM_PA_E!P60+FC_IND_NFM_SA_E!P60+FC_IND_NFM_OM_E!P60</f>
        <v>0</v>
      </c>
      <c r="Q60" s="10">
        <f>FC_IND_NFM_AM_E!Q60+FC_IND_NFM_PA_E!Q60+FC_IND_NFM_SA_E!Q60+FC_IND_NFM_OM_E!Q60</f>
        <v>0</v>
      </c>
      <c r="R60" s="10">
        <f>FC_IND_NFM_AM_E!R60+FC_IND_NFM_PA_E!R60+FC_IND_NFM_SA_E!R60+FC_IND_NFM_OM_E!R60</f>
        <v>0</v>
      </c>
      <c r="S60" s="10">
        <f>FC_IND_NFM_AM_E!S60+FC_IND_NFM_PA_E!S60+FC_IND_NFM_SA_E!S60+FC_IND_NFM_OM_E!S60</f>
        <v>0</v>
      </c>
      <c r="T60" s="10">
        <f>FC_IND_NFM_AM_E!T60+FC_IND_NFM_PA_E!T60+FC_IND_NFM_SA_E!T60+FC_IND_NFM_OM_E!T60</f>
        <v>0</v>
      </c>
      <c r="U60" s="10">
        <f>FC_IND_NFM_AM_E!U60+FC_IND_NFM_PA_E!U60+FC_IND_NFM_SA_E!U60+FC_IND_NFM_OM_E!U60</f>
        <v>0</v>
      </c>
      <c r="V60" s="10">
        <f>FC_IND_NFM_AM_E!V60+FC_IND_NFM_PA_E!V60+FC_IND_NFM_SA_E!V60+FC_IND_NFM_OM_E!V60</f>
        <v>0</v>
      </c>
      <c r="W60" s="10">
        <f>FC_IND_NFM_AM_E!W60+FC_IND_NFM_PA_E!W60+FC_IND_NFM_SA_E!W60+FC_IND_NFM_OM_E!W60</f>
        <v>0</v>
      </c>
      <c r="X60" s="10">
        <f>FC_IND_NFM_AM_E!X60+FC_IND_NFM_PA_E!X60+FC_IND_NFM_SA_E!X60+FC_IND_NFM_OM_E!X60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FC_IND_NFM_AM_E!C61+FC_IND_NFM_PA_E!C61+FC_IND_NFM_SA_E!C61+FC_IND_NFM_OM_E!C61</f>
        <v>0</v>
      </c>
      <c r="D61" s="10">
        <f>FC_IND_NFM_AM_E!D61+FC_IND_NFM_PA_E!D61+FC_IND_NFM_SA_E!D61+FC_IND_NFM_OM_E!D61</f>
        <v>0</v>
      </c>
      <c r="E61" s="10">
        <f>FC_IND_NFM_AM_E!E61+FC_IND_NFM_PA_E!E61+FC_IND_NFM_SA_E!E61+FC_IND_NFM_OM_E!E61</f>
        <v>0</v>
      </c>
      <c r="F61" s="10">
        <f>FC_IND_NFM_AM_E!F61+FC_IND_NFM_PA_E!F61+FC_IND_NFM_SA_E!F61+FC_IND_NFM_OM_E!F61</f>
        <v>0</v>
      </c>
      <c r="G61" s="10">
        <f>FC_IND_NFM_AM_E!G61+FC_IND_NFM_PA_E!G61+FC_IND_NFM_SA_E!G61+FC_IND_NFM_OM_E!G61</f>
        <v>0</v>
      </c>
      <c r="H61" s="10">
        <f>FC_IND_NFM_AM_E!H61+FC_IND_NFM_PA_E!H61+FC_IND_NFM_SA_E!H61+FC_IND_NFM_OM_E!H61</f>
        <v>0</v>
      </c>
      <c r="I61" s="10">
        <f>FC_IND_NFM_AM_E!I61+FC_IND_NFM_PA_E!I61+FC_IND_NFM_SA_E!I61+FC_IND_NFM_OM_E!I61</f>
        <v>0</v>
      </c>
      <c r="J61" s="10">
        <f>FC_IND_NFM_AM_E!J61+FC_IND_NFM_PA_E!J61+FC_IND_NFM_SA_E!J61+FC_IND_NFM_OM_E!J61</f>
        <v>0</v>
      </c>
      <c r="K61" s="10">
        <f>FC_IND_NFM_AM_E!K61+FC_IND_NFM_PA_E!K61+FC_IND_NFM_SA_E!K61+FC_IND_NFM_OM_E!K61</f>
        <v>0</v>
      </c>
      <c r="L61" s="10">
        <f>FC_IND_NFM_AM_E!L61+FC_IND_NFM_PA_E!L61+FC_IND_NFM_SA_E!L61+FC_IND_NFM_OM_E!L61</f>
        <v>0</v>
      </c>
      <c r="M61" s="10">
        <f>FC_IND_NFM_AM_E!M61+FC_IND_NFM_PA_E!M61+FC_IND_NFM_SA_E!M61+FC_IND_NFM_OM_E!M61</f>
        <v>0</v>
      </c>
      <c r="N61" s="10">
        <f>FC_IND_NFM_AM_E!N61+FC_IND_NFM_PA_E!N61+FC_IND_NFM_SA_E!N61+FC_IND_NFM_OM_E!N61</f>
        <v>0</v>
      </c>
      <c r="O61" s="10">
        <f>FC_IND_NFM_AM_E!O61+FC_IND_NFM_PA_E!O61+FC_IND_NFM_SA_E!O61+FC_IND_NFM_OM_E!O61</f>
        <v>0</v>
      </c>
      <c r="P61" s="10">
        <f>FC_IND_NFM_AM_E!P61+FC_IND_NFM_PA_E!P61+FC_IND_NFM_SA_E!P61+FC_IND_NFM_OM_E!P61</f>
        <v>0</v>
      </c>
      <c r="Q61" s="10">
        <f>FC_IND_NFM_AM_E!Q61+FC_IND_NFM_PA_E!Q61+FC_IND_NFM_SA_E!Q61+FC_IND_NFM_OM_E!Q61</f>
        <v>0</v>
      </c>
      <c r="R61" s="10">
        <f>FC_IND_NFM_AM_E!R61+FC_IND_NFM_PA_E!R61+FC_IND_NFM_SA_E!R61+FC_IND_NFM_OM_E!R61</f>
        <v>0</v>
      </c>
      <c r="S61" s="10">
        <f>FC_IND_NFM_AM_E!S61+FC_IND_NFM_PA_E!S61+FC_IND_NFM_SA_E!S61+FC_IND_NFM_OM_E!S61</f>
        <v>0</v>
      </c>
      <c r="T61" s="10">
        <f>FC_IND_NFM_AM_E!T61+FC_IND_NFM_PA_E!T61+FC_IND_NFM_SA_E!T61+FC_IND_NFM_OM_E!T61</f>
        <v>0</v>
      </c>
      <c r="U61" s="10">
        <f>FC_IND_NFM_AM_E!U61+FC_IND_NFM_PA_E!U61+FC_IND_NFM_SA_E!U61+FC_IND_NFM_OM_E!U61</f>
        <v>0</v>
      </c>
      <c r="V61" s="10">
        <f>FC_IND_NFM_AM_E!V61+FC_IND_NFM_PA_E!V61+FC_IND_NFM_SA_E!V61+FC_IND_NFM_OM_E!V61</f>
        <v>0</v>
      </c>
      <c r="W61" s="10">
        <f>FC_IND_NFM_AM_E!W61+FC_IND_NFM_PA_E!W61+FC_IND_NFM_SA_E!W61+FC_IND_NFM_OM_E!W61</f>
        <v>0</v>
      </c>
      <c r="X61" s="10">
        <f>FC_IND_NFM_AM_E!X61+FC_IND_NFM_PA_E!X61+FC_IND_NFM_SA_E!X61+FC_IND_NFM_OM_E!X61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FC_IND_NFM_AM_E!C62+FC_IND_NFM_PA_E!C62+FC_IND_NFM_SA_E!C62+FC_IND_NFM_OM_E!C62</f>
        <v>0</v>
      </c>
      <c r="D62" s="10">
        <f>FC_IND_NFM_AM_E!D62+FC_IND_NFM_PA_E!D62+FC_IND_NFM_SA_E!D62+FC_IND_NFM_OM_E!D62</f>
        <v>0</v>
      </c>
      <c r="E62" s="10">
        <f>FC_IND_NFM_AM_E!E62+FC_IND_NFM_PA_E!E62+FC_IND_NFM_SA_E!E62+FC_IND_NFM_OM_E!E62</f>
        <v>0</v>
      </c>
      <c r="F62" s="10">
        <f>FC_IND_NFM_AM_E!F62+FC_IND_NFM_PA_E!F62+FC_IND_NFM_SA_E!F62+FC_IND_NFM_OM_E!F62</f>
        <v>0</v>
      </c>
      <c r="G62" s="10">
        <f>FC_IND_NFM_AM_E!G62+FC_IND_NFM_PA_E!G62+FC_IND_NFM_SA_E!G62+FC_IND_NFM_OM_E!G62</f>
        <v>0</v>
      </c>
      <c r="H62" s="10">
        <f>FC_IND_NFM_AM_E!H62+FC_IND_NFM_PA_E!H62+FC_IND_NFM_SA_E!H62+FC_IND_NFM_OM_E!H62</f>
        <v>0</v>
      </c>
      <c r="I62" s="10">
        <f>FC_IND_NFM_AM_E!I62+FC_IND_NFM_PA_E!I62+FC_IND_NFM_SA_E!I62+FC_IND_NFM_OM_E!I62</f>
        <v>0</v>
      </c>
      <c r="J62" s="10">
        <f>FC_IND_NFM_AM_E!J62+FC_IND_NFM_PA_E!J62+FC_IND_NFM_SA_E!J62+FC_IND_NFM_OM_E!J62</f>
        <v>0</v>
      </c>
      <c r="K62" s="10">
        <f>FC_IND_NFM_AM_E!K62+FC_IND_NFM_PA_E!K62+FC_IND_NFM_SA_E!K62+FC_IND_NFM_OM_E!K62</f>
        <v>0</v>
      </c>
      <c r="L62" s="10">
        <f>FC_IND_NFM_AM_E!L62+FC_IND_NFM_PA_E!L62+FC_IND_NFM_SA_E!L62+FC_IND_NFM_OM_E!L62</f>
        <v>0</v>
      </c>
      <c r="M62" s="10">
        <f>FC_IND_NFM_AM_E!M62+FC_IND_NFM_PA_E!M62+FC_IND_NFM_SA_E!M62+FC_IND_NFM_OM_E!M62</f>
        <v>0</v>
      </c>
      <c r="N62" s="10">
        <f>FC_IND_NFM_AM_E!N62+FC_IND_NFM_PA_E!N62+FC_IND_NFM_SA_E!N62+FC_IND_NFM_OM_E!N62</f>
        <v>0</v>
      </c>
      <c r="O62" s="10">
        <f>FC_IND_NFM_AM_E!O62+FC_IND_NFM_PA_E!O62+FC_IND_NFM_SA_E!O62+FC_IND_NFM_OM_E!O62</f>
        <v>0</v>
      </c>
      <c r="P62" s="10">
        <f>FC_IND_NFM_AM_E!P62+FC_IND_NFM_PA_E!P62+FC_IND_NFM_SA_E!P62+FC_IND_NFM_OM_E!P62</f>
        <v>0</v>
      </c>
      <c r="Q62" s="10">
        <f>FC_IND_NFM_AM_E!Q62+FC_IND_NFM_PA_E!Q62+FC_IND_NFM_SA_E!Q62+FC_IND_NFM_OM_E!Q62</f>
        <v>0</v>
      </c>
      <c r="R62" s="10">
        <f>FC_IND_NFM_AM_E!R62+FC_IND_NFM_PA_E!R62+FC_IND_NFM_SA_E!R62+FC_IND_NFM_OM_E!R62</f>
        <v>0</v>
      </c>
      <c r="S62" s="10">
        <f>FC_IND_NFM_AM_E!S62+FC_IND_NFM_PA_E!S62+FC_IND_NFM_SA_E!S62+FC_IND_NFM_OM_E!S62</f>
        <v>0</v>
      </c>
      <c r="T62" s="10">
        <f>FC_IND_NFM_AM_E!T62+FC_IND_NFM_PA_E!T62+FC_IND_NFM_SA_E!T62+FC_IND_NFM_OM_E!T62</f>
        <v>0</v>
      </c>
      <c r="U62" s="10">
        <f>FC_IND_NFM_AM_E!U62+FC_IND_NFM_PA_E!U62+FC_IND_NFM_SA_E!U62+FC_IND_NFM_OM_E!U62</f>
        <v>0</v>
      </c>
      <c r="V62" s="10">
        <f>FC_IND_NFM_AM_E!V62+FC_IND_NFM_PA_E!V62+FC_IND_NFM_SA_E!V62+FC_IND_NFM_OM_E!V62</f>
        <v>0</v>
      </c>
      <c r="W62" s="10">
        <f>FC_IND_NFM_AM_E!W62+FC_IND_NFM_PA_E!W62+FC_IND_NFM_SA_E!W62+FC_IND_NFM_OM_E!W62</f>
        <v>0</v>
      </c>
      <c r="X62" s="10">
        <f>FC_IND_NFM_AM_E!X62+FC_IND_NFM_PA_E!X62+FC_IND_NFM_SA_E!X62+FC_IND_NFM_OM_E!X62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FC_IND_NFM_AM_E!C63+FC_IND_NFM_PA_E!C63+FC_IND_NFM_SA_E!C63+FC_IND_NFM_OM_E!C63</f>
        <v>0</v>
      </c>
      <c r="D63" s="10">
        <f>FC_IND_NFM_AM_E!D63+FC_IND_NFM_PA_E!D63+FC_IND_NFM_SA_E!D63+FC_IND_NFM_OM_E!D63</f>
        <v>0</v>
      </c>
      <c r="E63" s="10">
        <f>FC_IND_NFM_AM_E!E63+FC_IND_NFM_PA_E!E63+FC_IND_NFM_SA_E!E63+FC_IND_NFM_OM_E!E63</f>
        <v>0</v>
      </c>
      <c r="F63" s="10">
        <f>FC_IND_NFM_AM_E!F63+FC_IND_NFM_PA_E!F63+FC_IND_NFM_SA_E!F63+FC_IND_NFM_OM_E!F63</f>
        <v>0</v>
      </c>
      <c r="G63" s="10">
        <f>FC_IND_NFM_AM_E!G63+FC_IND_NFM_PA_E!G63+FC_IND_NFM_SA_E!G63+FC_IND_NFM_OM_E!G63</f>
        <v>0</v>
      </c>
      <c r="H63" s="10">
        <f>FC_IND_NFM_AM_E!H63+FC_IND_NFM_PA_E!H63+FC_IND_NFM_SA_E!H63+FC_IND_NFM_OM_E!H63</f>
        <v>0</v>
      </c>
      <c r="I63" s="10">
        <f>FC_IND_NFM_AM_E!I63+FC_IND_NFM_PA_E!I63+FC_IND_NFM_SA_E!I63+FC_IND_NFM_OM_E!I63</f>
        <v>0</v>
      </c>
      <c r="J63" s="10">
        <f>FC_IND_NFM_AM_E!J63+FC_IND_NFM_PA_E!J63+FC_IND_NFM_SA_E!J63+FC_IND_NFM_OM_E!J63</f>
        <v>0</v>
      </c>
      <c r="K63" s="10">
        <f>FC_IND_NFM_AM_E!K63+FC_IND_NFM_PA_E!K63+FC_IND_NFM_SA_E!K63+FC_IND_NFM_OM_E!K63</f>
        <v>0</v>
      </c>
      <c r="L63" s="10">
        <f>FC_IND_NFM_AM_E!L63+FC_IND_NFM_PA_E!L63+FC_IND_NFM_SA_E!L63+FC_IND_NFM_OM_E!L63</f>
        <v>0</v>
      </c>
      <c r="M63" s="10">
        <f>FC_IND_NFM_AM_E!M63+FC_IND_NFM_PA_E!M63+FC_IND_NFM_SA_E!M63+FC_IND_NFM_OM_E!M63</f>
        <v>0</v>
      </c>
      <c r="N63" s="10">
        <f>FC_IND_NFM_AM_E!N63+FC_IND_NFM_PA_E!N63+FC_IND_NFM_SA_E!N63+FC_IND_NFM_OM_E!N63</f>
        <v>0</v>
      </c>
      <c r="O63" s="10">
        <f>FC_IND_NFM_AM_E!O63+FC_IND_NFM_PA_E!O63+FC_IND_NFM_SA_E!O63+FC_IND_NFM_OM_E!O63</f>
        <v>0</v>
      </c>
      <c r="P63" s="10">
        <f>FC_IND_NFM_AM_E!P63+FC_IND_NFM_PA_E!P63+FC_IND_NFM_SA_E!P63+FC_IND_NFM_OM_E!P63</f>
        <v>0</v>
      </c>
      <c r="Q63" s="10">
        <f>FC_IND_NFM_AM_E!Q63+FC_IND_NFM_PA_E!Q63+FC_IND_NFM_SA_E!Q63+FC_IND_NFM_OM_E!Q63</f>
        <v>0</v>
      </c>
      <c r="R63" s="10">
        <f>FC_IND_NFM_AM_E!R63+FC_IND_NFM_PA_E!R63+FC_IND_NFM_SA_E!R63+FC_IND_NFM_OM_E!R63</f>
        <v>0</v>
      </c>
      <c r="S63" s="10">
        <f>FC_IND_NFM_AM_E!S63+FC_IND_NFM_PA_E!S63+FC_IND_NFM_SA_E!S63+FC_IND_NFM_OM_E!S63</f>
        <v>0</v>
      </c>
      <c r="T63" s="10">
        <f>FC_IND_NFM_AM_E!T63+FC_IND_NFM_PA_E!T63+FC_IND_NFM_SA_E!T63+FC_IND_NFM_OM_E!T63</f>
        <v>0</v>
      </c>
      <c r="U63" s="10">
        <f>FC_IND_NFM_AM_E!U63+FC_IND_NFM_PA_E!U63+FC_IND_NFM_SA_E!U63+FC_IND_NFM_OM_E!U63</f>
        <v>0</v>
      </c>
      <c r="V63" s="10">
        <f>FC_IND_NFM_AM_E!V63+FC_IND_NFM_PA_E!V63+FC_IND_NFM_SA_E!V63+FC_IND_NFM_OM_E!V63</f>
        <v>0</v>
      </c>
      <c r="W63" s="10">
        <f>FC_IND_NFM_AM_E!W63+FC_IND_NFM_PA_E!W63+FC_IND_NFM_SA_E!W63+FC_IND_NFM_OM_E!W63</f>
        <v>0</v>
      </c>
      <c r="X63" s="10">
        <f>FC_IND_NFM_AM_E!X63+FC_IND_NFM_PA_E!X63+FC_IND_NFM_SA_E!X63+FC_IND_NFM_OM_E!X63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FC_IND_NFM_AM_E!C64+FC_IND_NFM_PA_E!C64+FC_IND_NFM_SA_E!C64+FC_IND_NFM_OM_E!C64</f>
        <v>0</v>
      </c>
      <c r="D64" s="10">
        <f>FC_IND_NFM_AM_E!D64+FC_IND_NFM_PA_E!D64+FC_IND_NFM_SA_E!D64+FC_IND_NFM_OM_E!D64</f>
        <v>0</v>
      </c>
      <c r="E64" s="10">
        <f>FC_IND_NFM_AM_E!E64+FC_IND_NFM_PA_E!E64+FC_IND_NFM_SA_E!E64+FC_IND_NFM_OM_E!E64</f>
        <v>0</v>
      </c>
      <c r="F64" s="10">
        <f>FC_IND_NFM_AM_E!F64+FC_IND_NFM_PA_E!F64+FC_IND_NFM_SA_E!F64+FC_IND_NFM_OM_E!F64</f>
        <v>0</v>
      </c>
      <c r="G64" s="10">
        <f>FC_IND_NFM_AM_E!G64+FC_IND_NFM_PA_E!G64+FC_IND_NFM_SA_E!G64+FC_IND_NFM_OM_E!G64</f>
        <v>0</v>
      </c>
      <c r="H64" s="10">
        <f>FC_IND_NFM_AM_E!H64+FC_IND_NFM_PA_E!H64+FC_IND_NFM_SA_E!H64+FC_IND_NFM_OM_E!H64</f>
        <v>0</v>
      </c>
      <c r="I64" s="10">
        <f>FC_IND_NFM_AM_E!I64+FC_IND_NFM_PA_E!I64+FC_IND_NFM_SA_E!I64+FC_IND_NFM_OM_E!I64</f>
        <v>0</v>
      </c>
      <c r="J64" s="10">
        <f>FC_IND_NFM_AM_E!J64+FC_IND_NFM_PA_E!J64+FC_IND_NFM_SA_E!J64+FC_IND_NFM_OM_E!J64</f>
        <v>0</v>
      </c>
      <c r="K64" s="10">
        <f>FC_IND_NFM_AM_E!K64+FC_IND_NFM_PA_E!K64+FC_IND_NFM_SA_E!K64+FC_IND_NFM_OM_E!K64</f>
        <v>0</v>
      </c>
      <c r="L64" s="10">
        <f>FC_IND_NFM_AM_E!L64+FC_IND_NFM_PA_E!L64+FC_IND_NFM_SA_E!L64+FC_IND_NFM_OM_E!L64</f>
        <v>0</v>
      </c>
      <c r="M64" s="10">
        <f>FC_IND_NFM_AM_E!M64+FC_IND_NFM_PA_E!M64+FC_IND_NFM_SA_E!M64+FC_IND_NFM_OM_E!M64</f>
        <v>0</v>
      </c>
      <c r="N64" s="10">
        <f>FC_IND_NFM_AM_E!N64+FC_IND_NFM_PA_E!N64+FC_IND_NFM_SA_E!N64+FC_IND_NFM_OM_E!N64</f>
        <v>0</v>
      </c>
      <c r="O64" s="10">
        <f>FC_IND_NFM_AM_E!O64+FC_IND_NFM_PA_E!O64+FC_IND_NFM_SA_E!O64+FC_IND_NFM_OM_E!O64</f>
        <v>0</v>
      </c>
      <c r="P64" s="10">
        <f>FC_IND_NFM_AM_E!P64+FC_IND_NFM_PA_E!P64+FC_IND_NFM_SA_E!P64+FC_IND_NFM_OM_E!P64</f>
        <v>0</v>
      </c>
      <c r="Q64" s="10">
        <f>FC_IND_NFM_AM_E!Q64+FC_IND_NFM_PA_E!Q64+FC_IND_NFM_SA_E!Q64+FC_IND_NFM_OM_E!Q64</f>
        <v>0</v>
      </c>
      <c r="R64" s="10">
        <f>FC_IND_NFM_AM_E!R64+FC_IND_NFM_PA_E!R64+FC_IND_NFM_SA_E!R64+FC_IND_NFM_OM_E!R64</f>
        <v>0</v>
      </c>
      <c r="S64" s="10">
        <f>FC_IND_NFM_AM_E!S64+FC_IND_NFM_PA_E!S64+FC_IND_NFM_SA_E!S64+FC_IND_NFM_OM_E!S64</f>
        <v>0</v>
      </c>
      <c r="T64" s="10">
        <f>FC_IND_NFM_AM_E!T64+FC_IND_NFM_PA_E!T64+FC_IND_NFM_SA_E!T64+FC_IND_NFM_OM_E!T64</f>
        <v>0</v>
      </c>
      <c r="U64" s="10">
        <f>FC_IND_NFM_AM_E!U64+FC_IND_NFM_PA_E!U64+FC_IND_NFM_SA_E!U64+FC_IND_NFM_OM_E!U64</f>
        <v>0</v>
      </c>
      <c r="V64" s="10">
        <f>FC_IND_NFM_AM_E!V64+FC_IND_NFM_PA_E!V64+FC_IND_NFM_SA_E!V64+FC_IND_NFM_OM_E!V64</f>
        <v>0</v>
      </c>
      <c r="W64" s="10">
        <f>FC_IND_NFM_AM_E!W64+FC_IND_NFM_PA_E!W64+FC_IND_NFM_SA_E!W64+FC_IND_NFM_OM_E!W64</f>
        <v>0</v>
      </c>
      <c r="X64" s="10">
        <f>FC_IND_NFM_AM_E!X64+FC_IND_NFM_PA_E!X64+FC_IND_NFM_SA_E!X64+FC_IND_NFM_OM_E!X64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FC_IND_NFM_AM_E!C65+FC_IND_NFM_PA_E!C65+FC_IND_NFM_SA_E!C65+FC_IND_NFM_OM_E!C65</f>
        <v>0</v>
      </c>
      <c r="D65" s="10">
        <f>FC_IND_NFM_AM_E!D65+FC_IND_NFM_PA_E!D65+FC_IND_NFM_SA_E!D65+FC_IND_NFM_OM_E!D65</f>
        <v>0</v>
      </c>
      <c r="E65" s="10">
        <f>FC_IND_NFM_AM_E!E65+FC_IND_NFM_PA_E!E65+FC_IND_NFM_SA_E!E65+FC_IND_NFM_OM_E!E65</f>
        <v>0</v>
      </c>
      <c r="F65" s="10">
        <f>FC_IND_NFM_AM_E!F65+FC_IND_NFM_PA_E!F65+FC_IND_NFM_SA_E!F65+FC_IND_NFM_OM_E!F65</f>
        <v>0</v>
      </c>
      <c r="G65" s="10">
        <f>FC_IND_NFM_AM_E!G65+FC_IND_NFM_PA_E!G65+FC_IND_NFM_SA_E!G65+FC_IND_NFM_OM_E!G65</f>
        <v>0</v>
      </c>
      <c r="H65" s="10">
        <f>FC_IND_NFM_AM_E!H65+FC_IND_NFM_PA_E!H65+FC_IND_NFM_SA_E!H65+FC_IND_NFM_OM_E!H65</f>
        <v>0</v>
      </c>
      <c r="I65" s="10">
        <f>FC_IND_NFM_AM_E!I65+FC_IND_NFM_PA_E!I65+FC_IND_NFM_SA_E!I65+FC_IND_NFM_OM_E!I65</f>
        <v>0</v>
      </c>
      <c r="J65" s="10">
        <f>FC_IND_NFM_AM_E!J65+FC_IND_NFM_PA_E!J65+FC_IND_NFM_SA_E!J65+FC_IND_NFM_OM_E!J65</f>
        <v>0</v>
      </c>
      <c r="K65" s="10">
        <f>FC_IND_NFM_AM_E!K65+FC_IND_NFM_PA_E!K65+FC_IND_NFM_SA_E!K65+FC_IND_NFM_OM_E!K65</f>
        <v>0</v>
      </c>
      <c r="L65" s="10">
        <f>FC_IND_NFM_AM_E!L65+FC_IND_NFM_PA_E!L65+FC_IND_NFM_SA_E!L65+FC_IND_NFM_OM_E!L65</f>
        <v>0</v>
      </c>
      <c r="M65" s="10">
        <f>FC_IND_NFM_AM_E!M65+FC_IND_NFM_PA_E!M65+FC_IND_NFM_SA_E!M65+FC_IND_NFM_OM_E!M65</f>
        <v>0</v>
      </c>
      <c r="N65" s="10">
        <f>FC_IND_NFM_AM_E!N65+FC_IND_NFM_PA_E!N65+FC_IND_NFM_SA_E!N65+FC_IND_NFM_OM_E!N65</f>
        <v>0</v>
      </c>
      <c r="O65" s="10">
        <f>FC_IND_NFM_AM_E!O65+FC_IND_NFM_PA_E!O65+FC_IND_NFM_SA_E!O65+FC_IND_NFM_OM_E!O65</f>
        <v>0</v>
      </c>
      <c r="P65" s="10">
        <f>FC_IND_NFM_AM_E!P65+FC_IND_NFM_PA_E!P65+FC_IND_NFM_SA_E!P65+FC_IND_NFM_OM_E!P65</f>
        <v>0</v>
      </c>
      <c r="Q65" s="10">
        <f>FC_IND_NFM_AM_E!Q65+FC_IND_NFM_PA_E!Q65+FC_IND_NFM_SA_E!Q65+FC_IND_NFM_OM_E!Q65</f>
        <v>0</v>
      </c>
      <c r="R65" s="10">
        <f>FC_IND_NFM_AM_E!R65+FC_IND_NFM_PA_E!R65+FC_IND_NFM_SA_E!R65+FC_IND_NFM_OM_E!R65</f>
        <v>0</v>
      </c>
      <c r="S65" s="10">
        <f>FC_IND_NFM_AM_E!S65+FC_IND_NFM_PA_E!S65+FC_IND_NFM_SA_E!S65+FC_IND_NFM_OM_E!S65</f>
        <v>0</v>
      </c>
      <c r="T65" s="10">
        <f>FC_IND_NFM_AM_E!T65+FC_IND_NFM_PA_E!T65+FC_IND_NFM_SA_E!T65+FC_IND_NFM_OM_E!T65</f>
        <v>0</v>
      </c>
      <c r="U65" s="10">
        <f>FC_IND_NFM_AM_E!U65+FC_IND_NFM_PA_E!U65+FC_IND_NFM_SA_E!U65+FC_IND_NFM_OM_E!U65</f>
        <v>0</v>
      </c>
      <c r="V65" s="10">
        <f>FC_IND_NFM_AM_E!V65+FC_IND_NFM_PA_E!V65+FC_IND_NFM_SA_E!V65+FC_IND_NFM_OM_E!V65</f>
        <v>0</v>
      </c>
      <c r="W65" s="10">
        <f>FC_IND_NFM_AM_E!W65+FC_IND_NFM_PA_E!W65+FC_IND_NFM_SA_E!W65+FC_IND_NFM_OM_E!W65</f>
        <v>0</v>
      </c>
      <c r="X65" s="10">
        <f>FC_IND_NFM_AM_E!X65+FC_IND_NFM_PA_E!X65+FC_IND_NFM_SA_E!X65+FC_IND_NFM_OM_E!X65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FC_IND_NFM_AM_E!C66+FC_IND_NFM_PA_E!C66+FC_IND_NFM_SA_E!C66+FC_IND_NFM_OM_E!C66</f>
        <v>0</v>
      </c>
      <c r="D66" s="10">
        <f>FC_IND_NFM_AM_E!D66+FC_IND_NFM_PA_E!D66+FC_IND_NFM_SA_E!D66+FC_IND_NFM_OM_E!D66</f>
        <v>0</v>
      </c>
      <c r="E66" s="10">
        <f>FC_IND_NFM_AM_E!E66+FC_IND_NFM_PA_E!E66+FC_IND_NFM_SA_E!E66+FC_IND_NFM_OM_E!E66</f>
        <v>0</v>
      </c>
      <c r="F66" s="10">
        <f>FC_IND_NFM_AM_E!F66+FC_IND_NFM_PA_E!F66+FC_IND_NFM_SA_E!F66+FC_IND_NFM_OM_E!F66</f>
        <v>0</v>
      </c>
      <c r="G66" s="10">
        <f>FC_IND_NFM_AM_E!G66+FC_IND_NFM_PA_E!G66+FC_IND_NFM_SA_E!G66+FC_IND_NFM_OM_E!G66</f>
        <v>0</v>
      </c>
      <c r="H66" s="10">
        <f>FC_IND_NFM_AM_E!H66+FC_IND_NFM_PA_E!H66+FC_IND_NFM_SA_E!H66+FC_IND_NFM_OM_E!H66</f>
        <v>0</v>
      </c>
      <c r="I66" s="10">
        <f>FC_IND_NFM_AM_E!I66+FC_IND_NFM_PA_E!I66+FC_IND_NFM_SA_E!I66+FC_IND_NFM_OM_E!I66</f>
        <v>0</v>
      </c>
      <c r="J66" s="10">
        <f>FC_IND_NFM_AM_E!J66+FC_IND_NFM_PA_E!J66+FC_IND_NFM_SA_E!J66+FC_IND_NFM_OM_E!J66</f>
        <v>0</v>
      </c>
      <c r="K66" s="10">
        <f>FC_IND_NFM_AM_E!K66+FC_IND_NFM_PA_E!K66+FC_IND_NFM_SA_E!K66+FC_IND_NFM_OM_E!K66</f>
        <v>0</v>
      </c>
      <c r="L66" s="10">
        <f>FC_IND_NFM_AM_E!L66+FC_IND_NFM_PA_E!L66+FC_IND_NFM_SA_E!L66+FC_IND_NFM_OM_E!L66</f>
        <v>0</v>
      </c>
      <c r="M66" s="10">
        <f>FC_IND_NFM_AM_E!M66+FC_IND_NFM_PA_E!M66+FC_IND_NFM_SA_E!M66+FC_IND_NFM_OM_E!M66</f>
        <v>0</v>
      </c>
      <c r="N66" s="10">
        <f>FC_IND_NFM_AM_E!N66+FC_IND_NFM_PA_E!N66+FC_IND_NFM_SA_E!N66+FC_IND_NFM_OM_E!N66</f>
        <v>0</v>
      </c>
      <c r="O66" s="10">
        <f>FC_IND_NFM_AM_E!O66+FC_IND_NFM_PA_E!O66+FC_IND_NFM_SA_E!O66+FC_IND_NFM_OM_E!O66</f>
        <v>0</v>
      </c>
      <c r="P66" s="10">
        <f>FC_IND_NFM_AM_E!P66+FC_IND_NFM_PA_E!P66+FC_IND_NFM_SA_E!P66+FC_IND_NFM_OM_E!P66</f>
        <v>0</v>
      </c>
      <c r="Q66" s="10">
        <f>FC_IND_NFM_AM_E!Q66+FC_IND_NFM_PA_E!Q66+FC_IND_NFM_SA_E!Q66+FC_IND_NFM_OM_E!Q66</f>
        <v>0</v>
      </c>
      <c r="R66" s="10">
        <f>FC_IND_NFM_AM_E!R66+FC_IND_NFM_PA_E!R66+FC_IND_NFM_SA_E!R66+FC_IND_NFM_OM_E!R66</f>
        <v>0</v>
      </c>
      <c r="S66" s="10">
        <f>FC_IND_NFM_AM_E!S66+FC_IND_NFM_PA_E!S66+FC_IND_NFM_SA_E!S66+FC_IND_NFM_OM_E!S66</f>
        <v>0</v>
      </c>
      <c r="T66" s="10">
        <f>FC_IND_NFM_AM_E!T66+FC_IND_NFM_PA_E!T66+FC_IND_NFM_SA_E!T66+FC_IND_NFM_OM_E!T66</f>
        <v>2.665520206362855E-3</v>
      </c>
      <c r="U66" s="10">
        <f>FC_IND_NFM_AM_E!U66+FC_IND_NFM_PA_E!U66+FC_IND_NFM_SA_E!U66+FC_IND_NFM_OM_E!U66</f>
        <v>3.5253654342218398E-3</v>
      </c>
      <c r="V66" s="10">
        <f>FC_IND_NFM_AM_E!V66+FC_IND_NFM_PA_E!V66+FC_IND_NFM_SA_E!V66+FC_IND_NFM_OM_E!V66</f>
        <v>2.665520206362855E-3</v>
      </c>
      <c r="W66" s="10">
        <f>FC_IND_NFM_AM_E!W66+FC_IND_NFM_PA_E!W66+FC_IND_NFM_SA_E!W66+FC_IND_NFM_OM_E!W66</f>
        <v>1.8056749785038692E-3</v>
      </c>
      <c r="X66" s="10">
        <f>FC_IND_NFM_AM_E!X66+FC_IND_NFM_PA_E!X66+FC_IND_NFM_SA_E!X66+FC_IND_NFM_OM_E!X66</f>
        <v>3.7833190025795354E-3</v>
      </c>
    </row>
    <row r="67" spans="1:24" ht="11.25" customHeight="1" x14ac:dyDescent="0.2">
      <c r="A67" s="42" t="s">
        <v>121</v>
      </c>
      <c r="B67" s="9" t="s">
        <v>122</v>
      </c>
      <c r="C67" s="10">
        <f>FC_IND_NFM_AM_E!C67+FC_IND_NFM_PA_E!C67+FC_IND_NFM_SA_E!C67+FC_IND_NFM_OM_E!C67</f>
        <v>0</v>
      </c>
      <c r="D67" s="10">
        <f>FC_IND_NFM_AM_E!D67+FC_IND_NFM_PA_E!D67+FC_IND_NFM_SA_E!D67+FC_IND_NFM_OM_E!D67</f>
        <v>0</v>
      </c>
      <c r="E67" s="10">
        <f>FC_IND_NFM_AM_E!E67+FC_IND_NFM_PA_E!E67+FC_IND_NFM_SA_E!E67+FC_IND_NFM_OM_E!E67</f>
        <v>0</v>
      </c>
      <c r="F67" s="10">
        <f>FC_IND_NFM_AM_E!F67+FC_IND_NFM_PA_E!F67+FC_IND_NFM_SA_E!F67+FC_IND_NFM_OM_E!F67</f>
        <v>0</v>
      </c>
      <c r="G67" s="10">
        <f>FC_IND_NFM_AM_E!G67+FC_IND_NFM_PA_E!G67+FC_IND_NFM_SA_E!G67+FC_IND_NFM_OM_E!G67</f>
        <v>0</v>
      </c>
      <c r="H67" s="10">
        <f>FC_IND_NFM_AM_E!H67+FC_IND_NFM_PA_E!H67+FC_IND_NFM_SA_E!H67+FC_IND_NFM_OM_E!H67</f>
        <v>0</v>
      </c>
      <c r="I67" s="10">
        <f>FC_IND_NFM_AM_E!I67+FC_IND_NFM_PA_E!I67+FC_IND_NFM_SA_E!I67+FC_IND_NFM_OM_E!I67</f>
        <v>0</v>
      </c>
      <c r="J67" s="10">
        <f>FC_IND_NFM_AM_E!J67+FC_IND_NFM_PA_E!J67+FC_IND_NFM_SA_E!J67+FC_IND_NFM_OM_E!J67</f>
        <v>0</v>
      </c>
      <c r="K67" s="10">
        <f>FC_IND_NFM_AM_E!K67+FC_IND_NFM_PA_E!K67+FC_IND_NFM_SA_E!K67+FC_IND_NFM_OM_E!K67</f>
        <v>0</v>
      </c>
      <c r="L67" s="10">
        <f>FC_IND_NFM_AM_E!L67+FC_IND_NFM_PA_E!L67+FC_IND_NFM_SA_E!L67+FC_IND_NFM_OM_E!L67</f>
        <v>0</v>
      </c>
      <c r="M67" s="10">
        <f>FC_IND_NFM_AM_E!M67+FC_IND_NFM_PA_E!M67+FC_IND_NFM_SA_E!M67+FC_IND_NFM_OM_E!M67</f>
        <v>0</v>
      </c>
      <c r="N67" s="10">
        <f>FC_IND_NFM_AM_E!N67+FC_IND_NFM_PA_E!N67+FC_IND_NFM_SA_E!N67+FC_IND_NFM_OM_E!N67</f>
        <v>0</v>
      </c>
      <c r="O67" s="10">
        <f>FC_IND_NFM_AM_E!O67+FC_IND_NFM_PA_E!O67+FC_IND_NFM_SA_E!O67+FC_IND_NFM_OM_E!O67</f>
        <v>0</v>
      </c>
      <c r="P67" s="10">
        <f>FC_IND_NFM_AM_E!P67+FC_IND_NFM_PA_E!P67+FC_IND_NFM_SA_E!P67+FC_IND_NFM_OM_E!P67</f>
        <v>0</v>
      </c>
      <c r="Q67" s="10">
        <f>FC_IND_NFM_AM_E!Q67+FC_IND_NFM_PA_E!Q67+FC_IND_NFM_SA_E!Q67+FC_IND_NFM_OM_E!Q67</f>
        <v>0</v>
      </c>
      <c r="R67" s="10">
        <f>FC_IND_NFM_AM_E!R67+FC_IND_NFM_PA_E!R67+FC_IND_NFM_SA_E!R67+FC_IND_NFM_OM_E!R67</f>
        <v>0</v>
      </c>
      <c r="S67" s="10">
        <f>FC_IND_NFM_AM_E!S67+FC_IND_NFM_PA_E!S67+FC_IND_NFM_SA_E!S67+FC_IND_NFM_OM_E!S67</f>
        <v>0</v>
      </c>
      <c r="T67" s="10">
        <f>FC_IND_NFM_AM_E!T67+FC_IND_NFM_PA_E!T67+FC_IND_NFM_SA_E!T67+FC_IND_NFM_OM_E!T67</f>
        <v>0</v>
      </c>
      <c r="U67" s="10">
        <f>FC_IND_NFM_AM_E!U67+FC_IND_NFM_PA_E!U67+FC_IND_NFM_SA_E!U67+FC_IND_NFM_OM_E!U67</f>
        <v>0</v>
      </c>
      <c r="V67" s="10">
        <f>FC_IND_NFM_AM_E!V67+FC_IND_NFM_PA_E!V67+FC_IND_NFM_SA_E!V67+FC_IND_NFM_OM_E!V67</f>
        <v>0</v>
      </c>
      <c r="W67" s="10">
        <f>FC_IND_NFM_AM_E!W67+FC_IND_NFM_PA_E!W67+FC_IND_NFM_SA_E!W67+FC_IND_NFM_OM_E!W67</f>
        <v>0</v>
      </c>
      <c r="X67" s="10">
        <f>FC_IND_NFM_AM_E!X67+FC_IND_NFM_PA_E!X67+FC_IND_NFM_SA_E!X67+FC_IND_NFM_OM_E!X67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FC_IND_NFM_AM_E!C68+FC_IND_NFM_PA_E!C68+FC_IND_NFM_SA_E!C68+FC_IND_NFM_OM_E!C68</f>
        <v>0</v>
      </c>
      <c r="D68" s="10">
        <f>FC_IND_NFM_AM_E!D68+FC_IND_NFM_PA_E!D68+FC_IND_NFM_SA_E!D68+FC_IND_NFM_OM_E!D68</f>
        <v>0</v>
      </c>
      <c r="E68" s="10">
        <f>FC_IND_NFM_AM_E!E68+FC_IND_NFM_PA_E!E68+FC_IND_NFM_SA_E!E68+FC_IND_NFM_OM_E!E68</f>
        <v>0</v>
      </c>
      <c r="F68" s="10">
        <f>FC_IND_NFM_AM_E!F68+FC_IND_NFM_PA_E!F68+FC_IND_NFM_SA_E!F68+FC_IND_NFM_OM_E!F68</f>
        <v>0</v>
      </c>
      <c r="G68" s="10">
        <f>FC_IND_NFM_AM_E!G68+FC_IND_NFM_PA_E!G68+FC_IND_NFM_SA_E!G68+FC_IND_NFM_OM_E!G68</f>
        <v>0</v>
      </c>
      <c r="H68" s="10">
        <f>FC_IND_NFM_AM_E!H68+FC_IND_NFM_PA_E!H68+FC_IND_NFM_SA_E!H68+FC_IND_NFM_OM_E!H68</f>
        <v>0</v>
      </c>
      <c r="I68" s="10">
        <f>FC_IND_NFM_AM_E!I68+FC_IND_NFM_PA_E!I68+FC_IND_NFM_SA_E!I68+FC_IND_NFM_OM_E!I68</f>
        <v>0</v>
      </c>
      <c r="J68" s="10">
        <f>FC_IND_NFM_AM_E!J68+FC_IND_NFM_PA_E!J68+FC_IND_NFM_SA_E!J68+FC_IND_NFM_OM_E!J68</f>
        <v>0</v>
      </c>
      <c r="K68" s="10">
        <f>FC_IND_NFM_AM_E!K68+FC_IND_NFM_PA_E!K68+FC_IND_NFM_SA_E!K68+FC_IND_NFM_OM_E!K68</f>
        <v>0</v>
      </c>
      <c r="L68" s="10">
        <f>FC_IND_NFM_AM_E!L68+FC_IND_NFM_PA_E!L68+FC_IND_NFM_SA_E!L68+FC_IND_NFM_OM_E!L68</f>
        <v>0</v>
      </c>
      <c r="M68" s="10">
        <f>FC_IND_NFM_AM_E!M68+FC_IND_NFM_PA_E!M68+FC_IND_NFM_SA_E!M68+FC_IND_NFM_OM_E!M68</f>
        <v>0</v>
      </c>
      <c r="N68" s="10">
        <f>FC_IND_NFM_AM_E!N68+FC_IND_NFM_PA_E!N68+FC_IND_NFM_SA_E!N68+FC_IND_NFM_OM_E!N68</f>
        <v>0</v>
      </c>
      <c r="O68" s="10">
        <f>FC_IND_NFM_AM_E!O68+FC_IND_NFM_PA_E!O68+FC_IND_NFM_SA_E!O68+FC_IND_NFM_OM_E!O68</f>
        <v>0</v>
      </c>
      <c r="P68" s="10">
        <f>FC_IND_NFM_AM_E!P68+FC_IND_NFM_PA_E!P68+FC_IND_NFM_SA_E!P68+FC_IND_NFM_OM_E!P68</f>
        <v>0</v>
      </c>
      <c r="Q68" s="10">
        <f>FC_IND_NFM_AM_E!Q68+FC_IND_NFM_PA_E!Q68+FC_IND_NFM_SA_E!Q68+FC_IND_NFM_OM_E!Q68</f>
        <v>0</v>
      </c>
      <c r="R68" s="10">
        <f>FC_IND_NFM_AM_E!R68+FC_IND_NFM_PA_E!R68+FC_IND_NFM_SA_E!R68+FC_IND_NFM_OM_E!R68</f>
        <v>0</v>
      </c>
      <c r="S68" s="10">
        <f>FC_IND_NFM_AM_E!S68+FC_IND_NFM_PA_E!S68+FC_IND_NFM_SA_E!S68+FC_IND_NFM_OM_E!S68</f>
        <v>0</v>
      </c>
      <c r="T68" s="10">
        <f>FC_IND_NFM_AM_E!T68+FC_IND_NFM_PA_E!T68+FC_IND_NFM_SA_E!T68+FC_IND_NFM_OM_E!T68</f>
        <v>0</v>
      </c>
      <c r="U68" s="10">
        <f>FC_IND_NFM_AM_E!U68+FC_IND_NFM_PA_E!U68+FC_IND_NFM_SA_E!U68+FC_IND_NFM_OM_E!U68</f>
        <v>0</v>
      </c>
      <c r="V68" s="10">
        <f>FC_IND_NFM_AM_E!V68+FC_IND_NFM_PA_E!V68+FC_IND_NFM_SA_E!V68+FC_IND_NFM_OM_E!V68</f>
        <v>0</v>
      </c>
      <c r="W68" s="10">
        <f>FC_IND_NFM_AM_E!W68+FC_IND_NFM_PA_E!W68+FC_IND_NFM_SA_E!W68+FC_IND_NFM_OM_E!W68</f>
        <v>0</v>
      </c>
      <c r="X68" s="10">
        <f>FC_IND_NFM_AM_E!X68+FC_IND_NFM_PA_E!X68+FC_IND_NFM_SA_E!X68+FC_IND_NFM_OM_E!X68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FC_IND_NFM_AM_E!C69+FC_IND_NFM_PA_E!C69+FC_IND_NFM_SA_E!C69+FC_IND_NFM_OM_E!C69</f>
        <v>0</v>
      </c>
      <c r="D69" s="10">
        <f>FC_IND_NFM_AM_E!D69+FC_IND_NFM_PA_E!D69+FC_IND_NFM_SA_E!D69+FC_IND_NFM_OM_E!D69</f>
        <v>0</v>
      </c>
      <c r="E69" s="10">
        <f>FC_IND_NFM_AM_E!E69+FC_IND_NFM_PA_E!E69+FC_IND_NFM_SA_E!E69+FC_IND_NFM_OM_E!E69</f>
        <v>0</v>
      </c>
      <c r="F69" s="10">
        <f>FC_IND_NFM_AM_E!F69+FC_IND_NFM_PA_E!F69+FC_IND_NFM_SA_E!F69+FC_IND_NFM_OM_E!F69</f>
        <v>0</v>
      </c>
      <c r="G69" s="10">
        <f>FC_IND_NFM_AM_E!G69+FC_IND_NFM_PA_E!G69+FC_IND_NFM_SA_E!G69+FC_IND_NFM_OM_E!G69</f>
        <v>0</v>
      </c>
      <c r="H69" s="10">
        <f>FC_IND_NFM_AM_E!H69+FC_IND_NFM_PA_E!H69+FC_IND_NFM_SA_E!H69+FC_IND_NFM_OM_E!H69</f>
        <v>0</v>
      </c>
      <c r="I69" s="10">
        <f>FC_IND_NFM_AM_E!I69+FC_IND_NFM_PA_E!I69+FC_IND_NFM_SA_E!I69+FC_IND_NFM_OM_E!I69</f>
        <v>0</v>
      </c>
      <c r="J69" s="10">
        <f>FC_IND_NFM_AM_E!J69+FC_IND_NFM_PA_E!J69+FC_IND_NFM_SA_E!J69+FC_IND_NFM_OM_E!J69</f>
        <v>0</v>
      </c>
      <c r="K69" s="10">
        <f>FC_IND_NFM_AM_E!K69+FC_IND_NFM_PA_E!K69+FC_IND_NFM_SA_E!K69+FC_IND_NFM_OM_E!K69</f>
        <v>0</v>
      </c>
      <c r="L69" s="10">
        <f>FC_IND_NFM_AM_E!L69+FC_IND_NFM_PA_E!L69+FC_IND_NFM_SA_E!L69+FC_IND_NFM_OM_E!L69</f>
        <v>0</v>
      </c>
      <c r="M69" s="10">
        <f>FC_IND_NFM_AM_E!M69+FC_IND_NFM_PA_E!M69+FC_IND_NFM_SA_E!M69+FC_IND_NFM_OM_E!M69</f>
        <v>0</v>
      </c>
      <c r="N69" s="10">
        <f>FC_IND_NFM_AM_E!N69+FC_IND_NFM_PA_E!N69+FC_IND_NFM_SA_E!N69+FC_IND_NFM_OM_E!N69</f>
        <v>0</v>
      </c>
      <c r="O69" s="10">
        <f>FC_IND_NFM_AM_E!O69+FC_IND_NFM_PA_E!O69+FC_IND_NFM_SA_E!O69+FC_IND_NFM_OM_E!O69</f>
        <v>0</v>
      </c>
      <c r="P69" s="10">
        <f>FC_IND_NFM_AM_E!P69+FC_IND_NFM_PA_E!P69+FC_IND_NFM_SA_E!P69+FC_IND_NFM_OM_E!P69</f>
        <v>0</v>
      </c>
      <c r="Q69" s="10">
        <f>FC_IND_NFM_AM_E!Q69+FC_IND_NFM_PA_E!Q69+FC_IND_NFM_SA_E!Q69+FC_IND_NFM_OM_E!Q69</f>
        <v>0</v>
      </c>
      <c r="R69" s="10">
        <f>FC_IND_NFM_AM_E!R69+FC_IND_NFM_PA_E!R69+FC_IND_NFM_SA_E!R69+FC_IND_NFM_OM_E!R69</f>
        <v>0</v>
      </c>
      <c r="S69" s="10">
        <f>FC_IND_NFM_AM_E!S69+FC_IND_NFM_PA_E!S69+FC_IND_NFM_SA_E!S69+FC_IND_NFM_OM_E!S69</f>
        <v>0</v>
      </c>
      <c r="T69" s="10">
        <f>FC_IND_NFM_AM_E!T69+FC_IND_NFM_PA_E!T69+FC_IND_NFM_SA_E!T69+FC_IND_NFM_OM_E!T69</f>
        <v>0</v>
      </c>
      <c r="U69" s="10">
        <f>FC_IND_NFM_AM_E!U69+FC_IND_NFM_PA_E!U69+FC_IND_NFM_SA_E!U69+FC_IND_NFM_OM_E!U69</f>
        <v>0</v>
      </c>
      <c r="V69" s="10">
        <f>FC_IND_NFM_AM_E!V69+FC_IND_NFM_PA_E!V69+FC_IND_NFM_SA_E!V69+FC_IND_NFM_OM_E!V69</f>
        <v>0</v>
      </c>
      <c r="W69" s="10">
        <f>FC_IND_NFM_AM_E!W69+FC_IND_NFM_PA_E!W69+FC_IND_NFM_SA_E!W69+FC_IND_NFM_OM_E!W69</f>
        <v>0</v>
      </c>
      <c r="X69" s="10">
        <f>FC_IND_NFM_AM_E!X69+FC_IND_NFM_PA_E!X69+FC_IND_NFM_SA_E!X69+FC_IND_NFM_OM_E!X69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FC_IND_NFM_AM_E!C70+FC_IND_NFM_PA_E!C70+FC_IND_NFM_SA_E!C70+FC_IND_NFM_OM_E!C70</f>
        <v>0</v>
      </c>
      <c r="D70" s="10">
        <f>FC_IND_NFM_AM_E!D70+FC_IND_NFM_PA_E!D70+FC_IND_NFM_SA_E!D70+FC_IND_NFM_OM_E!D70</f>
        <v>0</v>
      </c>
      <c r="E70" s="10">
        <f>FC_IND_NFM_AM_E!E70+FC_IND_NFM_PA_E!E70+FC_IND_NFM_SA_E!E70+FC_IND_NFM_OM_E!E70</f>
        <v>0</v>
      </c>
      <c r="F70" s="10">
        <f>FC_IND_NFM_AM_E!F70+FC_IND_NFM_PA_E!F70+FC_IND_NFM_SA_E!F70+FC_IND_NFM_OM_E!F70</f>
        <v>0</v>
      </c>
      <c r="G70" s="10">
        <f>FC_IND_NFM_AM_E!G70+FC_IND_NFM_PA_E!G70+FC_IND_NFM_SA_E!G70+FC_IND_NFM_OM_E!G70</f>
        <v>0</v>
      </c>
      <c r="H70" s="10">
        <f>FC_IND_NFM_AM_E!H70+FC_IND_NFM_PA_E!H70+FC_IND_NFM_SA_E!H70+FC_IND_NFM_OM_E!H70</f>
        <v>0</v>
      </c>
      <c r="I70" s="10">
        <f>FC_IND_NFM_AM_E!I70+FC_IND_NFM_PA_E!I70+FC_IND_NFM_SA_E!I70+FC_IND_NFM_OM_E!I70</f>
        <v>0</v>
      </c>
      <c r="J70" s="10">
        <f>FC_IND_NFM_AM_E!J70+FC_IND_NFM_PA_E!J70+FC_IND_NFM_SA_E!J70+FC_IND_NFM_OM_E!J70</f>
        <v>0</v>
      </c>
      <c r="K70" s="10">
        <f>FC_IND_NFM_AM_E!K70+FC_IND_NFM_PA_E!K70+FC_IND_NFM_SA_E!K70+FC_IND_NFM_OM_E!K70</f>
        <v>0</v>
      </c>
      <c r="L70" s="10">
        <f>FC_IND_NFM_AM_E!L70+FC_IND_NFM_PA_E!L70+FC_IND_NFM_SA_E!L70+FC_IND_NFM_OM_E!L70</f>
        <v>0</v>
      </c>
      <c r="M70" s="10">
        <f>FC_IND_NFM_AM_E!M70+FC_IND_NFM_PA_E!M70+FC_IND_NFM_SA_E!M70+FC_IND_NFM_OM_E!M70</f>
        <v>0</v>
      </c>
      <c r="N70" s="10">
        <f>FC_IND_NFM_AM_E!N70+FC_IND_NFM_PA_E!N70+FC_IND_NFM_SA_E!N70+FC_IND_NFM_OM_E!N70</f>
        <v>0</v>
      </c>
      <c r="O70" s="10">
        <f>FC_IND_NFM_AM_E!O70+FC_IND_NFM_PA_E!O70+FC_IND_NFM_SA_E!O70+FC_IND_NFM_OM_E!O70</f>
        <v>0</v>
      </c>
      <c r="P70" s="10">
        <f>FC_IND_NFM_AM_E!P70+FC_IND_NFM_PA_E!P70+FC_IND_NFM_SA_E!P70+FC_IND_NFM_OM_E!P70</f>
        <v>0</v>
      </c>
      <c r="Q70" s="10">
        <f>FC_IND_NFM_AM_E!Q70+FC_IND_NFM_PA_E!Q70+FC_IND_NFM_SA_E!Q70+FC_IND_NFM_OM_E!Q70</f>
        <v>0</v>
      </c>
      <c r="R70" s="10">
        <f>FC_IND_NFM_AM_E!R70+FC_IND_NFM_PA_E!R70+FC_IND_NFM_SA_E!R70+FC_IND_NFM_OM_E!R70</f>
        <v>0</v>
      </c>
      <c r="S70" s="10">
        <f>FC_IND_NFM_AM_E!S70+FC_IND_NFM_PA_E!S70+FC_IND_NFM_SA_E!S70+FC_IND_NFM_OM_E!S70</f>
        <v>0</v>
      </c>
      <c r="T70" s="10">
        <f>FC_IND_NFM_AM_E!T70+FC_IND_NFM_PA_E!T70+FC_IND_NFM_SA_E!T70+FC_IND_NFM_OM_E!T70</f>
        <v>0</v>
      </c>
      <c r="U70" s="10">
        <f>FC_IND_NFM_AM_E!U70+FC_IND_NFM_PA_E!U70+FC_IND_NFM_SA_E!U70+FC_IND_NFM_OM_E!U70</f>
        <v>0</v>
      </c>
      <c r="V70" s="10">
        <f>FC_IND_NFM_AM_E!V70+FC_IND_NFM_PA_E!V70+FC_IND_NFM_SA_E!V70+FC_IND_NFM_OM_E!V70</f>
        <v>0</v>
      </c>
      <c r="W70" s="10">
        <f>FC_IND_NFM_AM_E!W70+FC_IND_NFM_PA_E!W70+FC_IND_NFM_SA_E!W70+FC_IND_NFM_OM_E!W70</f>
        <v>0</v>
      </c>
      <c r="X70" s="10">
        <f>FC_IND_NFM_AM_E!X70+FC_IND_NFM_PA_E!X70+FC_IND_NFM_SA_E!X70+FC_IND_NFM_OM_E!X70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FC_IND_NFM_AM_E!C72+FC_IND_NFM_PA_E!C72+FC_IND_NFM_SA_E!C72+FC_IND_NFM_OM_E!C72</f>
        <v>0</v>
      </c>
      <c r="D72" s="10">
        <f>FC_IND_NFM_AM_E!D72+FC_IND_NFM_PA_E!D72+FC_IND_NFM_SA_E!D72+FC_IND_NFM_OM_E!D72</f>
        <v>0</v>
      </c>
      <c r="E72" s="10">
        <f>FC_IND_NFM_AM_E!E72+FC_IND_NFM_PA_E!E72+FC_IND_NFM_SA_E!E72+FC_IND_NFM_OM_E!E72</f>
        <v>0</v>
      </c>
      <c r="F72" s="10">
        <f>FC_IND_NFM_AM_E!F72+FC_IND_NFM_PA_E!F72+FC_IND_NFM_SA_E!F72+FC_IND_NFM_OM_E!F72</f>
        <v>0</v>
      </c>
      <c r="G72" s="10">
        <f>FC_IND_NFM_AM_E!G72+FC_IND_NFM_PA_E!G72+FC_IND_NFM_SA_E!G72+FC_IND_NFM_OM_E!G72</f>
        <v>0</v>
      </c>
      <c r="H72" s="10">
        <f>FC_IND_NFM_AM_E!H72+FC_IND_NFM_PA_E!H72+FC_IND_NFM_SA_E!H72+FC_IND_NFM_OM_E!H72</f>
        <v>0</v>
      </c>
      <c r="I72" s="10">
        <f>FC_IND_NFM_AM_E!I72+FC_IND_NFM_PA_E!I72+FC_IND_NFM_SA_E!I72+FC_IND_NFM_OM_E!I72</f>
        <v>0</v>
      </c>
      <c r="J72" s="10">
        <f>FC_IND_NFM_AM_E!J72+FC_IND_NFM_PA_E!J72+FC_IND_NFM_SA_E!J72+FC_IND_NFM_OM_E!J72</f>
        <v>0</v>
      </c>
      <c r="K72" s="10">
        <f>FC_IND_NFM_AM_E!K72+FC_IND_NFM_PA_E!K72+FC_IND_NFM_SA_E!K72+FC_IND_NFM_OM_E!K72</f>
        <v>0</v>
      </c>
      <c r="L72" s="10">
        <f>FC_IND_NFM_AM_E!L72+FC_IND_NFM_PA_E!L72+FC_IND_NFM_SA_E!L72+FC_IND_NFM_OM_E!L72</f>
        <v>0</v>
      </c>
      <c r="M72" s="10">
        <f>FC_IND_NFM_AM_E!M72+FC_IND_NFM_PA_E!M72+FC_IND_NFM_SA_E!M72+FC_IND_NFM_OM_E!M72</f>
        <v>0</v>
      </c>
      <c r="N72" s="10">
        <f>FC_IND_NFM_AM_E!N72+FC_IND_NFM_PA_E!N72+FC_IND_NFM_SA_E!N72+FC_IND_NFM_OM_E!N72</f>
        <v>0</v>
      </c>
      <c r="O72" s="10">
        <f>FC_IND_NFM_AM_E!O72+FC_IND_NFM_PA_E!O72+FC_IND_NFM_SA_E!O72+FC_IND_NFM_OM_E!O72</f>
        <v>0</v>
      </c>
      <c r="P72" s="10">
        <f>FC_IND_NFM_AM_E!P72+FC_IND_NFM_PA_E!P72+FC_IND_NFM_SA_E!P72+FC_IND_NFM_OM_E!P72</f>
        <v>0</v>
      </c>
      <c r="Q72" s="10">
        <f>FC_IND_NFM_AM_E!Q72+FC_IND_NFM_PA_E!Q72+FC_IND_NFM_SA_E!Q72+FC_IND_NFM_OM_E!Q72</f>
        <v>0</v>
      </c>
      <c r="R72" s="10">
        <f>FC_IND_NFM_AM_E!R72+FC_IND_NFM_PA_E!R72+FC_IND_NFM_SA_E!R72+FC_IND_NFM_OM_E!R72</f>
        <v>0</v>
      </c>
      <c r="S72" s="10">
        <f>FC_IND_NFM_AM_E!S72+FC_IND_NFM_PA_E!S72+FC_IND_NFM_SA_E!S72+FC_IND_NFM_OM_E!S72</f>
        <v>0</v>
      </c>
      <c r="T72" s="10">
        <f>FC_IND_NFM_AM_E!T72+FC_IND_NFM_PA_E!T72+FC_IND_NFM_SA_E!T72+FC_IND_NFM_OM_E!T72</f>
        <v>0</v>
      </c>
      <c r="U72" s="10">
        <f>FC_IND_NFM_AM_E!U72+FC_IND_NFM_PA_E!U72+FC_IND_NFM_SA_E!U72+FC_IND_NFM_OM_E!U72</f>
        <v>0</v>
      </c>
      <c r="V72" s="10">
        <f>FC_IND_NFM_AM_E!V72+FC_IND_NFM_PA_E!V72+FC_IND_NFM_SA_E!V72+FC_IND_NFM_OM_E!V72</f>
        <v>0</v>
      </c>
      <c r="W72" s="10">
        <f>FC_IND_NFM_AM_E!W72+FC_IND_NFM_PA_E!W72+FC_IND_NFM_SA_E!W72+FC_IND_NFM_OM_E!W72</f>
        <v>0</v>
      </c>
      <c r="X72" s="10">
        <f>FC_IND_NFM_AM_E!X72+FC_IND_NFM_PA_E!X72+FC_IND_NFM_SA_E!X72+FC_IND_NFM_OM_E!X72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FC_IND_NFM_AM_E!C73+FC_IND_NFM_PA_E!C73+FC_IND_NFM_SA_E!C73+FC_IND_NFM_OM_E!C73</f>
        <v>0</v>
      </c>
      <c r="D73" s="10">
        <f>FC_IND_NFM_AM_E!D73+FC_IND_NFM_PA_E!D73+FC_IND_NFM_SA_E!D73+FC_IND_NFM_OM_E!D73</f>
        <v>0</v>
      </c>
      <c r="E73" s="10">
        <f>FC_IND_NFM_AM_E!E73+FC_IND_NFM_PA_E!E73+FC_IND_NFM_SA_E!E73+FC_IND_NFM_OM_E!E73</f>
        <v>0</v>
      </c>
      <c r="F73" s="10">
        <f>FC_IND_NFM_AM_E!F73+FC_IND_NFM_PA_E!F73+FC_IND_NFM_SA_E!F73+FC_IND_NFM_OM_E!F73</f>
        <v>0</v>
      </c>
      <c r="G73" s="10">
        <f>FC_IND_NFM_AM_E!G73+FC_IND_NFM_PA_E!G73+FC_IND_NFM_SA_E!G73+FC_IND_NFM_OM_E!G73</f>
        <v>0</v>
      </c>
      <c r="H73" s="10">
        <f>FC_IND_NFM_AM_E!H73+FC_IND_NFM_PA_E!H73+FC_IND_NFM_SA_E!H73+FC_IND_NFM_OM_E!H73</f>
        <v>0</v>
      </c>
      <c r="I73" s="10">
        <f>FC_IND_NFM_AM_E!I73+FC_IND_NFM_PA_E!I73+FC_IND_NFM_SA_E!I73+FC_IND_NFM_OM_E!I73</f>
        <v>0</v>
      </c>
      <c r="J73" s="10">
        <f>FC_IND_NFM_AM_E!J73+FC_IND_NFM_PA_E!J73+FC_IND_NFM_SA_E!J73+FC_IND_NFM_OM_E!J73</f>
        <v>0</v>
      </c>
      <c r="K73" s="10">
        <f>FC_IND_NFM_AM_E!K73+FC_IND_NFM_PA_E!K73+FC_IND_NFM_SA_E!K73+FC_IND_NFM_OM_E!K73</f>
        <v>0</v>
      </c>
      <c r="L73" s="10">
        <f>FC_IND_NFM_AM_E!L73+FC_IND_NFM_PA_E!L73+FC_IND_NFM_SA_E!L73+FC_IND_NFM_OM_E!L73</f>
        <v>0</v>
      </c>
      <c r="M73" s="10">
        <f>FC_IND_NFM_AM_E!M73+FC_IND_NFM_PA_E!M73+FC_IND_NFM_SA_E!M73+FC_IND_NFM_OM_E!M73</f>
        <v>0</v>
      </c>
      <c r="N73" s="10">
        <f>FC_IND_NFM_AM_E!N73+FC_IND_NFM_PA_E!N73+FC_IND_NFM_SA_E!N73+FC_IND_NFM_OM_E!N73</f>
        <v>0</v>
      </c>
      <c r="O73" s="10">
        <f>FC_IND_NFM_AM_E!O73+FC_IND_NFM_PA_E!O73+FC_IND_NFM_SA_E!O73+FC_IND_NFM_OM_E!O73</f>
        <v>0</v>
      </c>
      <c r="P73" s="10">
        <f>FC_IND_NFM_AM_E!P73+FC_IND_NFM_PA_E!P73+FC_IND_NFM_SA_E!P73+FC_IND_NFM_OM_E!P73</f>
        <v>0</v>
      </c>
      <c r="Q73" s="10">
        <f>FC_IND_NFM_AM_E!Q73+FC_IND_NFM_PA_E!Q73+FC_IND_NFM_SA_E!Q73+FC_IND_NFM_OM_E!Q73</f>
        <v>0</v>
      </c>
      <c r="R73" s="10">
        <f>FC_IND_NFM_AM_E!R73+FC_IND_NFM_PA_E!R73+FC_IND_NFM_SA_E!R73+FC_IND_NFM_OM_E!R73</f>
        <v>0</v>
      </c>
      <c r="S73" s="10">
        <f>FC_IND_NFM_AM_E!S73+FC_IND_NFM_PA_E!S73+FC_IND_NFM_SA_E!S73+FC_IND_NFM_OM_E!S73</f>
        <v>0</v>
      </c>
      <c r="T73" s="10">
        <f>FC_IND_NFM_AM_E!T73+FC_IND_NFM_PA_E!T73+FC_IND_NFM_SA_E!T73+FC_IND_NFM_OM_E!T73</f>
        <v>0</v>
      </c>
      <c r="U73" s="10">
        <f>FC_IND_NFM_AM_E!U73+FC_IND_NFM_PA_E!U73+FC_IND_NFM_SA_E!U73+FC_IND_NFM_OM_E!U73</f>
        <v>0</v>
      </c>
      <c r="V73" s="10">
        <f>FC_IND_NFM_AM_E!V73+FC_IND_NFM_PA_E!V73+FC_IND_NFM_SA_E!V73+FC_IND_NFM_OM_E!V73</f>
        <v>0</v>
      </c>
      <c r="W73" s="10">
        <f>FC_IND_NFM_AM_E!W73+FC_IND_NFM_PA_E!W73+FC_IND_NFM_SA_E!W73+FC_IND_NFM_OM_E!W73</f>
        <v>0</v>
      </c>
      <c r="X73" s="10">
        <f>FC_IND_NFM_AM_E!X73+FC_IND_NFM_PA_E!X73+FC_IND_NFM_SA_E!X73+FC_IND_NFM_OM_E!X73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FC_IND_NFM_AM_E!C74+FC_IND_NFM_PA_E!C74+FC_IND_NFM_SA_E!C74+FC_IND_NFM_OM_E!C74</f>
        <v>0</v>
      </c>
      <c r="D74" s="37">
        <f>FC_IND_NFM_AM_E!D74+FC_IND_NFM_PA_E!D74+FC_IND_NFM_SA_E!D74+FC_IND_NFM_OM_E!D74</f>
        <v>0</v>
      </c>
      <c r="E74" s="37">
        <f>FC_IND_NFM_AM_E!E74+FC_IND_NFM_PA_E!E74+FC_IND_NFM_SA_E!E74+FC_IND_NFM_OM_E!E74</f>
        <v>0</v>
      </c>
      <c r="F74" s="37">
        <f>FC_IND_NFM_AM_E!F74+FC_IND_NFM_PA_E!F74+FC_IND_NFM_SA_E!F74+FC_IND_NFM_OM_E!F74</f>
        <v>0</v>
      </c>
      <c r="G74" s="37">
        <f>FC_IND_NFM_AM_E!G74+FC_IND_NFM_PA_E!G74+FC_IND_NFM_SA_E!G74+FC_IND_NFM_OM_E!G74</f>
        <v>0</v>
      </c>
      <c r="H74" s="37">
        <f>FC_IND_NFM_AM_E!H74+FC_IND_NFM_PA_E!H74+FC_IND_NFM_SA_E!H74+FC_IND_NFM_OM_E!H74</f>
        <v>0</v>
      </c>
      <c r="I74" s="37">
        <f>FC_IND_NFM_AM_E!I74+FC_IND_NFM_PA_E!I74+FC_IND_NFM_SA_E!I74+FC_IND_NFM_OM_E!I74</f>
        <v>0</v>
      </c>
      <c r="J74" s="37">
        <f>FC_IND_NFM_AM_E!J74+FC_IND_NFM_PA_E!J74+FC_IND_NFM_SA_E!J74+FC_IND_NFM_OM_E!J74</f>
        <v>0</v>
      </c>
      <c r="K74" s="37">
        <f>FC_IND_NFM_AM_E!K74+FC_IND_NFM_PA_E!K74+FC_IND_NFM_SA_E!K74+FC_IND_NFM_OM_E!K74</f>
        <v>0</v>
      </c>
      <c r="L74" s="37">
        <f>FC_IND_NFM_AM_E!L74+FC_IND_NFM_PA_E!L74+FC_IND_NFM_SA_E!L74+FC_IND_NFM_OM_E!L74</f>
        <v>0</v>
      </c>
      <c r="M74" s="37">
        <f>FC_IND_NFM_AM_E!M74+FC_IND_NFM_PA_E!M74+FC_IND_NFM_SA_E!M74+FC_IND_NFM_OM_E!M74</f>
        <v>0</v>
      </c>
      <c r="N74" s="37">
        <f>FC_IND_NFM_AM_E!N74+FC_IND_NFM_PA_E!N74+FC_IND_NFM_SA_E!N74+FC_IND_NFM_OM_E!N74</f>
        <v>0</v>
      </c>
      <c r="O74" s="37">
        <f>FC_IND_NFM_AM_E!O74+FC_IND_NFM_PA_E!O74+FC_IND_NFM_SA_E!O74+FC_IND_NFM_OM_E!O74</f>
        <v>0</v>
      </c>
      <c r="P74" s="37">
        <f>FC_IND_NFM_AM_E!P74+FC_IND_NFM_PA_E!P74+FC_IND_NFM_SA_E!P74+FC_IND_NFM_OM_E!P74</f>
        <v>0</v>
      </c>
      <c r="Q74" s="37">
        <f>FC_IND_NFM_AM_E!Q74+FC_IND_NFM_PA_E!Q74+FC_IND_NFM_SA_E!Q74+FC_IND_NFM_OM_E!Q74</f>
        <v>0</v>
      </c>
      <c r="R74" s="37">
        <f>FC_IND_NFM_AM_E!R74+FC_IND_NFM_PA_E!R74+FC_IND_NFM_SA_E!R74+FC_IND_NFM_OM_E!R74</f>
        <v>0</v>
      </c>
      <c r="S74" s="37">
        <f>FC_IND_NFM_AM_E!S74+FC_IND_NFM_PA_E!S74+FC_IND_NFM_SA_E!S74+FC_IND_NFM_OM_E!S74</f>
        <v>0</v>
      </c>
      <c r="T74" s="37">
        <f>FC_IND_NFM_AM_E!T74+FC_IND_NFM_PA_E!T74+FC_IND_NFM_SA_E!T74+FC_IND_NFM_OM_E!T74</f>
        <v>0</v>
      </c>
      <c r="U74" s="37">
        <f>FC_IND_NFM_AM_E!U74+FC_IND_NFM_PA_E!U74+FC_IND_NFM_SA_E!U74+FC_IND_NFM_OM_E!U74</f>
        <v>0</v>
      </c>
      <c r="V74" s="37">
        <f>FC_IND_NFM_AM_E!V74+FC_IND_NFM_PA_E!V74+FC_IND_NFM_SA_E!V74+FC_IND_NFM_OM_E!V74</f>
        <v>0</v>
      </c>
      <c r="W74" s="37">
        <f>FC_IND_NFM_AM_E!W74+FC_IND_NFM_PA_E!W74+FC_IND_NFM_SA_E!W74+FC_IND_NFM_OM_E!W74</f>
        <v>0</v>
      </c>
      <c r="X74" s="37">
        <f>FC_IND_NFM_AM_E!X74+FC_IND_NFM_PA_E!X74+FC_IND_NFM_SA_E!X74+FC_IND_NFM_OM_E!X74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FC_IND_NFM_AM_E!C75+FC_IND_NFM_PA_E!C75+FC_IND_NFM_SA_E!C75+FC_IND_NFM_OM_E!C75</f>
        <v>0</v>
      </c>
      <c r="D75" s="37">
        <f>FC_IND_NFM_AM_E!D75+FC_IND_NFM_PA_E!D75+FC_IND_NFM_SA_E!D75+FC_IND_NFM_OM_E!D75</f>
        <v>0</v>
      </c>
      <c r="E75" s="37">
        <f>FC_IND_NFM_AM_E!E75+FC_IND_NFM_PA_E!E75+FC_IND_NFM_SA_E!E75+FC_IND_NFM_OM_E!E75</f>
        <v>0</v>
      </c>
      <c r="F75" s="37">
        <f>FC_IND_NFM_AM_E!F75+FC_IND_NFM_PA_E!F75+FC_IND_NFM_SA_E!F75+FC_IND_NFM_OM_E!F75</f>
        <v>0</v>
      </c>
      <c r="G75" s="37">
        <f>FC_IND_NFM_AM_E!G75+FC_IND_NFM_PA_E!G75+FC_IND_NFM_SA_E!G75+FC_IND_NFM_OM_E!G75</f>
        <v>0</v>
      </c>
      <c r="H75" s="37">
        <f>FC_IND_NFM_AM_E!H75+FC_IND_NFM_PA_E!H75+FC_IND_NFM_SA_E!H75+FC_IND_NFM_OM_E!H75</f>
        <v>0</v>
      </c>
      <c r="I75" s="37">
        <f>FC_IND_NFM_AM_E!I75+FC_IND_NFM_PA_E!I75+FC_IND_NFM_SA_E!I75+FC_IND_NFM_OM_E!I75</f>
        <v>0</v>
      </c>
      <c r="J75" s="37">
        <f>FC_IND_NFM_AM_E!J75+FC_IND_NFM_PA_E!J75+FC_IND_NFM_SA_E!J75+FC_IND_NFM_OM_E!J75</f>
        <v>0</v>
      </c>
      <c r="K75" s="37">
        <f>FC_IND_NFM_AM_E!K75+FC_IND_NFM_PA_E!K75+FC_IND_NFM_SA_E!K75+FC_IND_NFM_OM_E!K75</f>
        <v>0</v>
      </c>
      <c r="L75" s="37">
        <f>FC_IND_NFM_AM_E!L75+FC_IND_NFM_PA_E!L75+FC_IND_NFM_SA_E!L75+FC_IND_NFM_OM_E!L75</f>
        <v>0</v>
      </c>
      <c r="M75" s="37">
        <f>FC_IND_NFM_AM_E!M75+FC_IND_NFM_PA_E!M75+FC_IND_NFM_SA_E!M75+FC_IND_NFM_OM_E!M75</f>
        <v>0</v>
      </c>
      <c r="N75" s="37">
        <f>FC_IND_NFM_AM_E!N75+FC_IND_NFM_PA_E!N75+FC_IND_NFM_SA_E!N75+FC_IND_NFM_OM_E!N75</f>
        <v>0</v>
      </c>
      <c r="O75" s="37">
        <f>FC_IND_NFM_AM_E!O75+FC_IND_NFM_PA_E!O75+FC_IND_NFM_SA_E!O75+FC_IND_NFM_OM_E!O75</f>
        <v>0</v>
      </c>
      <c r="P75" s="37">
        <f>FC_IND_NFM_AM_E!P75+FC_IND_NFM_PA_E!P75+FC_IND_NFM_SA_E!P75+FC_IND_NFM_OM_E!P75</f>
        <v>0</v>
      </c>
      <c r="Q75" s="37">
        <f>FC_IND_NFM_AM_E!Q75+FC_IND_NFM_PA_E!Q75+FC_IND_NFM_SA_E!Q75+FC_IND_NFM_OM_E!Q75</f>
        <v>0</v>
      </c>
      <c r="R75" s="37">
        <f>FC_IND_NFM_AM_E!R75+FC_IND_NFM_PA_E!R75+FC_IND_NFM_SA_E!R75+FC_IND_NFM_OM_E!R75</f>
        <v>0</v>
      </c>
      <c r="S75" s="37">
        <f>FC_IND_NFM_AM_E!S75+FC_IND_NFM_PA_E!S75+FC_IND_NFM_SA_E!S75+FC_IND_NFM_OM_E!S75</f>
        <v>0</v>
      </c>
      <c r="T75" s="37">
        <f>FC_IND_NFM_AM_E!T75+FC_IND_NFM_PA_E!T75+FC_IND_NFM_SA_E!T75+FC_IND_NFM_OM_E!T75</f>
        <v>0</v>
      </c>
      <c r="U75" s="37">
        <f>FC_IND_NFM_AM_E!U75+FC_IND_NFM_PA_E!U75+FC_IND_NFM_SA_E!U75+FC_IND_NFM_OM_E!U75</f>
        <v>0</v>
      </c>
      <c r="V75" s="37">
        <f>FC_IND_NFM_AM_E!V75+FC_IND_NFM_PA_E!V75+FC_IND_NFM_SA_E!V75+FC_IND_NFM_OM_E!V75</f>
        <v>0</v>
      </c>
      <c r="W75" s="37">
        <f>FC_IND_NFM_AM_E!W75+FC_IND_NFM_PA_E!W75+FC_IND_NFM_SA_E!W75+FC_IND_NFM_OM_E!W75</f>
        <v>0</v>
      </c>
      <c r="X75" s="37">
        <f>FC_IND_NFM_AM_E!X75+FC_IND_NFM_PA_E!X75+FC_IND_NFM_SA_E!X75+FC_IND_NFM_OM_E!X75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FC_IND_NFM_AM_E!C76+FC_IND_NFM_PA_E!C76+FC_IND_NFM_SA_E!C76+FC_IND_NFM_OM_E!C76</f>
        <v>9.7162510748065323</v>
      </c>
      <c r="D76" s="40">
        <f>FC_IND_NFM_AM_E!D76+FC_IND_NFM_PA_E!D76+FC_IND_NFM_SA_E!D76+FC_IND_NFM_OM_E!D76</f>
        <v>9.9742046431642297</v>
      </c>
      <c r="E76" s="40">
        <f>FC_IND_NFM_AM_E!E76+FC_IND_NFM_PA_E!E76+FC_IND_NFM_SA_E!E76+FC_IND_NFM_OM_E!E76</f>
        <v>10.060189165950129</v>
      </c>
      <c r="F76" s="40">
        <f>FC_IND_NFM_AM_E!F76+FC_IND_NFM_PA_E!F76+FC_IND_NFM_SA_E!F76+FC_IND_NFM_OM_E!F76</f>
        <v>9.9742046431642297</v>
      </c>
      <c r="G76" s="40">
        <f>FC_IND_NFM_AM_E!G76+FC_IND_NFM_PA_E!G76+FC_IND_NFM_SA_E!G76+FC_IND_NFM_OM_E!G76</f>
        <v>10.40412725709372</v>
      </c>
      <c r="H76" s="40">
        <f>FC_IND_NFM_AM_E!H76+FC_IND_NFM_PA_E!H76+FC_IND_NFM_SA_E!H76+FC_IND_NFM_OM_E!H76</f>
        <v>10.490111779879618</v>
      </c>
      <c r="I76" s="40">
        <f>FC_IND_NFM_AM_E!I76+FC_IND_NFM_PA_E!I76+FC_IND_NFM_SA_E!I76+FC_IND_NFM_OM_E!I76</f>
        <v>10.920034393809109</v>
      </c>
      <c r="J76" s="40">
        <f>FC_IND_NFM_AM_E!J76+FC_IND_NFM_PA_E!J76+FC_IND_NFM_SA_E!J76+FC_IND_NFM_OM_E!J76</f>
        <v>12.12381771281169</v>
      </c>
      <c r="K76" s="40">
        <f>FC_IND_NFM_AM_E!K76+FC_IND_NFM_PA_E!K76+FC_IND_NFM_SA_E!K76+FC_IND_NFM_OM_E!K76</f>
        <v>11.951848667239901</v>
      </c>
      <c r="L76" s="40">
        <f>FC_IND_NFM_AM_E!L76+FC_IND_NFM_PA_E!L76+FC_IND_NFM_SA_E!L76+FC_IND_NFM_OM_E!L76</f>
        <v>9.9742046431642297</v>
      </c>
      <c r="M76" s="40">
        <f>FC_IND_NFM_AM_E!M76+FC_IND_NFM_PA_E!M76+FC_IND_NFM_SA_E!M76+FC_IND_NFM_OM_E!M76</f>
        <v>11.6938950988822</v>
      </c>
      <c r="N76" s="40">
        <f>FC_IND_NFM_AM_E!N76+FC_IND_NFM_PA_E!N76+FC_IND_NFM_SA_E!N76+FC_IND_NFM_OM_E!N76</f>
        <v>10.146173688736029</v>
      </c>
      <c r="O76" s="40">
        <f>FC_IND_NFM_AM_E!O76+FC_IND_NFM_PA_E!O76+FC_IND_NFM_SA_E!O76+FC_IND_NFM_OM_E!O76</f>
        <v>9.8882201203783318</v>
      </c>
      <c r="P76" s="40">
        <f>FC_IND_NFM_AM_E!P76+FC_IND_NFM_PA_E!P76+FC_IND_NFM_SA_E!P76+FC_IND_NFM_OM_E!P76</f>
        <v>10.146173688736029</v>
      </c>
      <c r="Q76" s="40">
        <f>FC_IND_NFM_AM_E!Q76+FC_IND_NFM_PA_E!Q76+FC_IND_NFM_SA_E!Q76+FC_IND_NFM_OM_E!Q76</f>
        <v>10.490111779879619</v>
      </c>
      <c r="R76" s="40">
        <f>FC_IND_NFM_AM_E!R76+FC_IND_NFM_PA_E!R76+FC_IND_NFM_SA_E!R76+FC_IND_NFM_OM_E!R76</f>
        <v>10.834049871023209</v>
      </c>
      <c r="S76" s="40">
        <f>FC_IND_NFM_AM_E!S76+FC_IND_NFM_PA_E!S76+FC_IND_NFM_SA_E!S76+FC_IND_NFM_OM_E!S76</f>
        <v>9.4234737747205504</v>
      </c>
      <c r="T76" s="40">
        <f>FC_IND_NFM_AM_E!T76+FC_IND_NFM_PA_E!T76+FC_IND_NFM_SA_E!T76+FC_IND_NFM_OM_E!T76</f>
        <v>9.8816852966466033</v>
      </c>
      <c r="U76" s="40">
        <f>FC_IND_NFM_AM_E!U76+FC_IND_NFM_PA_E!U76+FC_IND_NFM_SA_E!U76+FC_IND_NFM_OM_E!U76</f>
        <v>9.6090283748925192</v>
      </c>
      <c r="V76" s="40">
        <f>FC_IND_NFM_AM_E!V76+FC_IND_NFM_PA_E!V76+FC_IND_NFM_SA_E!V76+FC_IND_NFM_OM_E!V76</f>
        <v>9.0935511607910566</v>
      </c>
      <c r="W76" s="40">
        <f>FC_IND_NFM_AM_E!W76+FC_IND_NFM_PA_E!W76+FC_IND_NFM_SA_E!W76+FC_IND_NFM_OM_E!W76</f>
        <v>8.674978503869303</v>
      </c>
      <c r="X76" s="40">
        <f>FC_IND_NFM_AM_E!X76+FC_IND_NFM_PA_E!X76+FC_IND_NFM_SA_E!X76+FC_IND_NFM_OM_E!X76</f>
        <v>10.04032674118659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420</v>
      </c>
      <c r="B1" s="4" t="s">
        <v>419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si="0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0</v>
      </c>
      <c r="D3" s="34">
        <f t="shared" si="1"/>
        <v>0</v>
      </c>
      <c r="E3" s="34">
        <f t="shared" si="1"/>
        <v>0</v>
      </c>
      <c r="F3" s="34">
        <f t="shared" si="1"/>
        <v>0</v>
      </c>
      <c r="G3" s="34">
        <f t="shared" si="1"/>
        <v>0</v>
      </c>
      <c r="H3" s="34">
        <f t="shared" si="1"/>
        <v>0</v>
      </c>
      <c r="I3" s="34">
        <f t="shared" si="1"/>
        <v>0</v>
      </c>
      <c r="J3" s="34">
        <f t="shared" si="1"/>
        <v>0</v>
      </c>
      <c r="K3" s="34">
        <f t="shared" si="1"/>
        <v>0</v>
      </c>
      <c r="L3" s="34">
        <f t="shared" si="1"/>
        <v>0</v>
      </c>
      <c r="M3" s="34">
        <f t="shared" si="1"/>
        <v>0</v>
      </c>
      <c r="N3" s="34">
        <f t="shared" si="1"/>
        <v>0</v>
      </c>
      <c r="O3" s="34">
        <f t="shared" si="1"/>
        <v>0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0</v>
      </c>
      <c r="F11" s="29">
        <f t="shared" si="4"/>
        <v>0</v>
      </c>
      <c r="G11" s="29">
        <f t="shared" si="4"/>
        <v>0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0</v>
      </c>
      <c r="D26" s="37">
        <f t="shared" si="7"/>
        <v>0</v>
      </c>
      <c r="E26" s="37">
        <f t="shared" si="7"/>
        <v>0</v>
      </c>
      <c r="F26" s="37">
        <f t="shared" si="7"/>
        <v>0</v>
      </c>
      <c r="G26" s="37">
        <f t="shared" si="7"/>
        <v>0</v>
      </c>
      <c r="H26" s="37">
        <f t="shared" si="7"/>
        <v>0</v>
      </c>
      <c r="I26" s="37">
        <f t="shared" si="7"/>
        <v>0</v>
      </c>
      <c r="J26" s="37">
        <f t="shared" si="7"/>
        <v>0</v>
      </c>
      <c r="K26" s="37">
        <f t="shared" si="7"/>
        <v>0</v>
      </c>
      <c r="L26" s="37">
        <f t="shared" si="7"/>
        <v>0</v>
      </c>
      <c r="M26" s="37">
        <f t="shared" si="7"/>
        <v>0</v>
      </c>
      <c r="N26" s="37">
        <f t="shared" si="7"/>
        <v>0</v>
      </c>
      <c r="O26" s="37">
        <f t="shared" si="7"/>
        <v>0</v>
      </c>
      <c r="P26" s="37">
        <f t="shared" si="7"/>
        <v>0</v>
      </c>
      <c r="Q26" s="37">
        <f t="shared" si="7"/>
        <v>0</v>
      </c>
      <c r="R26" s="37">
        <f t="shared" si="7"/>
        <v>0</v>
      </c>
      <c r="S26" s="37">
        <f t="shared" si="7"/>
        <v>0</v>
      </c>
      <c r="T26" s="37">
        <f t="shared" si="7"/>
        <v>0</v>
      </c>
      <c r="U26" s="37">
        <f t="shared" si="7"/>
        <v>0</v>
      </c>
      <c r="V26" s="37">
        <f t="shared" si="7"/>
        <v>0</v>
      </c>
      <c r="W26" s="37">
        <f t="shared" si="7"/>
        <v>0</v>
      </c>
      <c r="X26" s="37">
        <f t="shared" si="7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0</v>
      </c>
      <c r="D33" s="29">
        <f t="shared" si="9"/>
        <v>0</v>
      </c>
      <c r="E33" s="29">
        <f t="shared" si="9"/>
        <v>0</v>
      </c>
      <c r="F33" s="29">
        <f t="shared" si="9"/>
        <v>0</v>
      </c>
      <c r="G33" s="29">
        <f t="shared" si="9"/>
        <v>0</v>
      </c>
      <c r="H33" s="29">
        <f t="shared" si="9"/>
        <v>0</v>
      </c>
      <c r="I33" s="29">
        <f t="shared" si="9"/>
        <v>0</v>
      </c>
      <c r="J33" s="29">
        <f t="shared" si="9"/>
        <v>0</v>
      </c>
      <c r="K33" s="29">
        <f t="shared" si="9"/>
        <v>0</v>
      </c>
      <c r="L33" s="29">
        <f t="shared" si="9"/>
        <v>0</v>
      </c>
      <c r="M33" s="29">
        <f t="shared" si="9"/>
        <v>0</v>
      </c>
      <c r="N33" s="29">
        <f t="shared" si="9"/>
        <v>0</v>
      </c>
      <c r="O33" s="29">
        <f t="shared" si="9"/>
        <v>0</v>
      </c>
      <c r="P33" s="29">
        <f t="shared" si="9"/>
        <v>0</v>
      </c>
      <c r="Q33" s="29">
        <f t="shared" si="9"/>
        <v>0</v>
      </c>
      <c r="R33" s="29">
        <f t="shared" si="9"/>
        <v>0</v>
      </c>
      <c r="S33" s="29">
        <f t="shared" si="9"/>
        <v>0</v>
      </c>
      <c r="T33" s="29">
        <f t="shared" si="9"/>
        <v>0</v>
      </c>
      <c r="U33" s="29">
        <f t="shared" si="9"/>
        <v>0</v>
      </c>
      <c r="V33" s="29">
        <f t="shared" si="9"/>
        <v>0</v>
      </c>
      <c r="W33" s="29">
        <f t="shared" si="9"/>
        <v>0</v>
      </c>
      <c r="X33" s="29">
        <f t="shared" si="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0</v>
      </c>
      <c r="I52" s="37">
        <f t="shared" si="10"/>
        <v>0</v>
      </c>
      <c r="J52" s="37">
        <f t="shared" si="10"/>
        <v>0</v>
      </c>
      <c r="K52" s="37">
        <f t="shared" si="10"/>
        <v>0</v>
      </c>
      <c r="L52" s="37">
        <f t="shared" si="10"/>
        <v>0</v>
      </c>
      <c r="M52" s="37">
        <f t="shared" si="10"/>
        <v>0</v>
      </c>
      <c r="N52" s="37">
        <f t="shared" si="10"/>
        <v>0</v>
      </c>
      <c r="O52" s="37">
        <f t="shared" si="10"/>
        <v>0</v>
      </c>
      <c r="P52" s="37">
        <f t="shared" si="10"/>
        <v>0</v>
      </c>
      <c r="Q52" s="37">
        <f t="shared" si="10"/>
        <v>0</v>
      </c>
      <c r="R52" s="37">
        <f t="shared" si="10"/>
        <v>0</v>
      </c>
      <c r="S52" s="37">
        <f t="shared" si="10"/>
        <v>0</v>
      </c>
      <c r="T52" s="37">
        <f t="shared" si="10"/>
        <v>0</v>
      </c>
      <c r="U52" s="37">
        <f t="shared" si="10"/>
        <v>0</v>
      </c>
      <c r="V52" s="37">
        <f t="shared" si="10"/>
        <v>0</v>
      </c>
      <c r="W52" s="37">
        <f t="shared" si="10"/>
        <v>0</v>
      </c>
      <c r="X52" s="37">
        <f t="shared" si="10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422</v>
      </c>
      <c r="B1" s="4" t="s">
        <v>421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si="0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0</v>
      </c>
      <c r="D3" s="34">
        <f t="shared" si="1"/>
        <v>0</v>
      </c>
      <c r="E3" s="34">
        <f t="shared" si="1"/>
        <v>0</v>
      </c>
      <c r="F3" s="34">
        <f t="shared" si="1"/>
        <v>0</v>
      </c>
      <c r="G3" s="34">
        <f t="shared" si="1"/>
        <v>0</v>
      </c>
      <c r="H3" s="34">
        <f t="shared" si="1"/>
        <v>0</v>
      </c>
      <c r="I3" s="34">
        <f t="shared" si="1"/>
        <v>0</v>
      </c>
      <c r="J3" s="34">
        <f t="shared" si="1"/>
        <v>0</v>
      </c>
      <c r="K3" s="34">
        <f t="shared" si="1"/>
        <v>0</v>
      </c>
      <c r="L3" s="34">
        <f t="shared" si="1"/>
        <v>0</v>
      </c>
      <c r="M3" s="34">
        <f t="shared" si="1"/>
        <v>0</v>
      </c>
      <c r="N3" s="34">
        <f t="shared" si="1"/>
        <v>0</v>
      </c>
      <c r="O3" s="34">
        <f t="shared" si="1"/>
        <v>0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0</v>
      </c>
      <c r="F11" s="29">
        <f t="shared" si="4"/>
        <v>0</v>
      </c>
      <c r="G11" s="29">
        <f t="shared" si="4"/>
        <v>0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0</v>
      </c>
      <c r="D26" s="37">
        <f t="shared" si="7"/>
        <v>0</v>
      </c>
      <c r="E26" s="37">
        <f t="shared" si="7"/>
        <v>0</v>
      </c>
      <c r="F26" s="37">
        <f t="shared" si="7"/>
        <v>0</v>
      </c>
      <c r="G26" s="37">
        <f t="shared" si="7"/>
        <v>0</v>
      </c>
      <c r="H26" s="37">
        <f t="shared" si="7"/>
        <v>0</v>
      </c>
      <c r="I26" s="37">
        <f t="shared" si="7"/>
        <v>0</v>
      </c>
      <c r="J26" s="37">
        <f t="shared" si="7"/>
        <v>0</v>
      </c>
      <c r="K26" s="37">
        <f t="shared" si="7"/>
        <v>0</v>
      </c>
      <c r="L26" s="37">
        <f t="shared" si="7"/>
        <v>0</v>
      </c>
      <c r="M26" s="37">
        <f t="shared" si="7"/>
        <v>0</v>
      </c>
      <c r="N26" s="37">
        <f t="shared" si="7"/>
        <v>0</v>
      </c>
      <c r="O26" s="37">
        <f t="shared" si="7"/>
        <v>0</v>
      </c>
      <c r="P26" s="37">
        <f t="shared" si="7"/>
        <v>0</v>
      </c>
      <c r="Q26" s="37">
        <f t="shared" si="7"/>
        <v>0</v>
      </c>
      <c r="R26" s="37">
        <f t="shared" si="7"/>
        <v>0</v>
      </c>
      <c r="S26" s="37">
        <f t="shared" si="7"/>
        <v>0</v>
      </c>
      <c r="T26" s="37">
        <f t="shared" si="7"/>
        <v>0</v>
      </c>
      <c r="U26" s="37">
        <f t="shared" si="7"/>
        <v>0</v>
      </c>
      <c r="V26" s="37">
        <f t="shared" si="7"/>
        <v>0</v>
      </c>
      <c r="W26" s="37">
        <f t="shared" si="7"/>
        <v>0</v>
      </c>
      <c r="X26" s="37">
        <f t="shared" si="7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0</v>
      </c>
      <c r="D33" s="29">
        <f t="shared" si="9"/>
        <v>0</v>
      </c>
      <c r="E33" s="29">
        <f t="shared" si="9"/>
        <v>0</v>
      </c>
      <c r="F33" s="29">
        <f t="shared" si="9"/>
        <v>0</v>
      </c>
      <c r="G33" s="29">
        <f t="shared" si="9"/>
        <v>0</v>
      </c>
      <c r="H33" s="29">
        <f t="shared" si="9"/>
        <v>0</v>
      </c>
      <c r="I33" s="29">
        <f t="shared" si="9"/>
        <v>0</v>
      </c>
      <c r="J33" s="29">
        <f t="shared" si="9"/>
        <v>0</v>
      </c>
      <c r="K33" s="29">
        <f t="shared" si="9"/>
        <v>0</v>
      </c>
      <c r="L33" s="29">
        <f t="shared" si="9"/>
        <v>0</v>
      </c>
      <c r="M33" s="29">
        <f t="shared" si="9"/>
        <v>0</v>
      </c>
      <c r="N33" s="29">
        <f t="shared" si="9"/>
        <v>0</v>
      </c>
      <c r="O33" s="29">
        <f t="shared" si="9"/>
        <v>0</v>
      </c>
      <c r="P33" s="29">
        <f t="shared" si="9"/>
        <v>0</v>
      </c>
      <c r="Q33" s="29">
        <f t="shared" si="9"/>
        <v>0</v>
      </c>
      <c r="R33" s="29">
        <f t="shared" si="9"/>
        <v>0</v>
      </c>
      <c r="S33" s="29">
        <f t="shared" si="9"/>
        <v>0</v>
      </c>
      <c r="T33" s="29">
        <f t="shared" si="9"/>
        <v>0</v>
      </c>
      <c r="U33" s="29">
        <f t="shared" si="9"/>
        <v>0</v>
      </c>
      <c r="V33" s="29">
        <f t="shared" si="9"/>
        <v>0</v>
      </c>
      <c r="W33" s="29">
        <f t="shared" si="9"/>
        <v>0</v>
      </c>
      <c r="X33" s="29">
        <f t="shared" si="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0</v>
      </c>
      <c r="I52" s="37">
        <f t="shared" si="10"/>
        <v>0</v>
      </c>
      <c r="J52" s="37">
        <f t="shared" si="10"/>
        <v>0</v>
      </c>
      <c r="K52" s="37">
        <f t="shared" si="10"/>
        <v>0</v>
      </c>
      <c r="L52" s="37">
        <f t="shared" si="10"/>
        <v>0</v>
      </c>
      <c r="M52" s="37">
        <f t="shared" si="10"/>
        <v>0</v>
      </c>
      <c r="N52" s="37">
        <f t="shared" si="10"/>
        <v>0</v>
      </c>
      <c r="O52" s="37">
        <f t="shared" si="10"/>
        <v>0</v>
      </c>
      <c r="P52" s="37">
        <f t="shared" si="10"/>
        <v>0</v>
      </c>
      <c r="Q52" s="37">
        <f t="shared" si="10"/>
        <v>0</v>
      </c>
      <c r="R52" s="37">
        <f t="shared" si="10"/>
        <v>0</v>
      </c>
      <c r="S52" s="37">
        <f t="shared" si="10"/>
        <v>0</v>
      </c>
      <c r="T52" s="37">
        <f t="shared" si="10"/>
        <v>0</v>
      </c>
      <c r="U52" s="37">
        <f t="shared" si="10"/>
        <v>0</v>
      </c>
      <c r="V52" s="37">
        <f t="shared" si="10"/>
        <v>0</v>
      </c>
      <c r="W52" s="37">
        <f t="shared" si="10"/>
        <v>0</v>
      </c>
      <c r="X52" s="37">
        <f t="shared" si="10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424</v>
      </c>
      <c r="B1" s="4" t="s">
        <v>423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4.0448640608381758</v>
      </c>
      <c r="D2" s="31">
        <f t="shared" ref="D2:W2" si="1">SUM(D3,D17,D22,D25,D26,D51,D52,D71,D74,D75,D76)</f>
        <v>3.3269563724870319</v>
      </c>
      <c r="E2" s="31">
        <f t="shared" si="1"/>
        <v>2.1373704831183584</v>
      </c>
      <c r="F2" s="31">
        <f t="shared" si="1"/>
        <v>2.3511241090097084</v>
      </c>
      <c r="G2" s="31">
        <f t="shared" si="1"/>
        <v>2.0709869283655493</v>
      </c>
      <c r="H2" s="31">
        <f t="shared" si="1"/>
        <v>2.2434670266905195</v>
      </c>
      <c r="I2" s="31">
        <f t="shared" si="1"/>
        <v>2.8195906875284926</v>
      </c>
      <c r="J2" s="31">
        <f t="shared" si="1"/>
        <v>3.2243266817330847</v>
      </c>
      <c r="K2" s="31">
        <f t="shared" si="1"/>
        <v>3.2413508637916331</v>
      </c>
      <c r="L2" s="31">
        <f t="shared" si="1"/>
        <v>2.7900454928292571</v>
      </c>
      <c r="M2" s="31">
        <f t="shared" si="1"/>
        <v>2.6815256971941888</v>
      </c>
      <c r="N2" s="31">
        <f t="shared" si="1"/>
        <v>2.5485381126056001</v>
      </c>
      <c r="O2" s="31">
        <f t="shared" si="1"/>
        <v>2.4544447131272324</v>
      </c>
      <c r="P2" s="31">
        <f t="shared" si="1"/>
        <v>2.3426096726078987</v>
      </c>
      <c r="Q2" s="31">
        <f t="shared" si="1"/>
        <v>2.9167334055773289</v>
      </c>
      <c r="R2" s="31">
        <f t="shared" si="1"/>
        <v>3.0626474748149835</v>
      </c>
      <c r="S2" s="31">
        <f t="shared" si="1"/>
        <v>3.0289129304596041</v>
      </c>
      <c r="T2" s="31">
        <f t="shared" si="1"/>
        <v>3.083701309254212</v>
      </c>
      <c r="U2" s="31">
        <f t="shared" si="1"/>
        <v>2.9965730768688399</v>
      </c>
      <c r="V2" s="31">
        <f t="shared" si="1"/>
        <v>2.853970108750453</v>
      </c>
      <c r="W2" s="31">
        <f t="shared" si="1"/>
        <v>3.0205793515724215</v>
      </c>
      <c r="X2" s="31">
        <f t="shared" ref="X2" si="2">SUM(X3,X17,X22,X25,X26,X51,X52,X71,X74,X75,X76)</f>
        <v>3.4777236158571725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9.5053238653745528E-3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9.5053238653745528E-3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9.5053238653745528E-3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1.4724544565066582</v>
      </c>
      <c r="D26" s="37">
        <f t="shared" si="13"/>
        <v>1.1784034969378503</v>
      </c>
      <c r="E26" s="37">
        <f t="shared" si="13"/>
        <v>8.0448967034945529E-2</v>
      </c>
      <c r="F26" s="37">
        <f t="shared" si="13"/>
        <v>8.8394563347955951E-2</v>
      </c>
      <c r="G26" s="37">
        <f t="shared" si="13"/>
        <v>0.18047113387760585</v>
      </c>
      <c r="H26" s="37">
        <f t="shared" si="13"/>
        <v>0</v>
      </c>
      <c r="I26" s="37">
        <f t="shared" si="13"/>
        <v>0</v>
      </c>
      <c r="J26" s="37">
        <f t="shared" si="13"/>
        <v>0.34860378418890736</v>
      </c>
      <c r="K26" s="37">
        <f t="shared" si="13"/>
        <v>0.26718875770522549</v>
      </c>
      <c r="L26" s="37">
        <f t="shared" si="13"/>
        <v>0.26386061850391396</v>
      </c>
      <c r="M26" s="37">
        <f t="shared" si="13"/>
        <v>9.3778649717834742E-2</v>
      </c>
      <c r="N26" s="37">
        <f t="shared" si="13"/>
        <v>0.1733953823706281</v>
      </c>
      <c r="O26" s="37">
        <f t="shared" si="13"/>
        <v>0.30920477278321373</v>
      </c>
      <c r="P26" s="37">
        <f t="shared" si="13"/>
        <v>0.11883796017606246</v>
      </c>
      <c r="Q26" s="37">
        <f t="shared" si="13"/>
        <v>0.26498455192799164</v>
      </c>
      <c r="R26" s="37">
        <f t="shared" si="13"/>
        <v>0.24506773512844759</v>
      </c>
      <c r="S26" s="37">
        <f t="shared" si="13"/>
        <v>0.24972070585285217</v>
      </c>
      <c r="T26" s="37">
        <f t="shared" si="13"/>
        <v>0.24419253031249652</v>
      </c>
      <c r="U26" s="37">
        <f t="shared" si="13"/>
        <v>0.23683259352161912</v>
      </c>
      <c r="V26" s="37">
        <f t="shared" si="13"/>
        <v>0.22848632694424562</v>
      </c>
      <c r="W26" s="37">
        <f t="shared" si="13"/>
        <v>0.11081060473501662</v>
      </c>
      <c r="X26" s="37">
        <f t="shared" si="13"/>
        <v>0.12553286605483049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1.4724544565066582</v>
      </c>
      <c r="D33" s="29">
        <f t="shared" si="15"/>
        <v>1.1784034969378503</v>
      </c>
      <c r="E33" s="29">
        <f t="shared" si="15"/>
        <v>8.0448967034945529E-2</v>
      </c>
      <c r="F33" s="29">
        <f t="shared" si="15"/>
        <v>8.8394563347955951E-2</v>
      </c>
      <c r="G33" s="29">
        <f t="shared" si="15"/>
        <v>0.18047113387760585</v>
      </c>
      <c r="H33" s="29">
        <f t="shared" si="15"/>
        <v>0</v>
      </c>
      <c r="I33" s="29">
        <f t="shared" si="15"/>
        <v>0</v>
      </c>
      <c r="J33" s="29">
        <f t="shared" si="15"/>
        <v>0.34860378418890736</v>
      </c>
      <c r="K33" s="29">
        <f t="shared" si="15"/>
        <v>0.26718875770522549</v>
      </c>
      <c r="L33" s="29">
        <f t="shared" si="15"/>
        <v>0.26386061850391396</v>
      </c>
      <c r="M33" s="29">
        <f t="shared" si="15"/>
        <v>9.3778649717834742E-2</v>
      </c>
      <c r="N33" s="29">
        <f t="shared" si="15"/>
        <v>0.1733953823706281</v>
      </c>
      <c r="O33" s="29">
        <f t="shared" si="15"/>
        <v>0.30920477278321373</v>
      </c>
      <c r="P33" s="29">
        <f t="shared" si="15"/>
        <v>0.11883796017606246</v>
      </c>
      <c r="Q33" s="29">
        <f t="shared" si="15"/>
        <v>0.26498455192799164</v>
      </c>
      <c r="R33" s="29">
        <f t="shared" si="15"/>
        <v>0.24506773512844759</v>
      </c>
      <c r="S33" s="29">
        <f t="shared" si="15"/>
        <v>0.24972070585285217</v>
      </c>
      <c r="T33" s="29">
        <f t="shared" si="15"/>
        <v>0.24419253031249652</v>
      </c>
      <c r="U33" s="29">
        <f t="shared" si="15"/>
        <v>0.23683259352161912</v>
      </c>
      <c r="V33" s="29">
        <f t="shared" si="15"/>
        <v>0.22848632694424562</v>
      </c>
      <c r="W33" s="29">
        <f t="shared" si="15"/>
        <v>0.11081060473501662</v>
      </c>
      <c r="X33" s="29">
        <f t="shared" si="15"/>
        <v>0.12553286605483049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0.51363585311401394</v>
      </c>
      <c r="D36" s="10">
        <v>0.48566844759181244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0.19913746713154512</v>
      </c>
      <c r="K36" s="10">
        <v>0.26718875770522549</v>
      </c>
      <c r="L36" s="10">
        <v>0.19285118573896531</v>
      </c>
      <c r="M36" s="10">
        <v>9.3778649717834742E-2</v>
      </c>
      <c r="N36" s="10">
        <v>0.1733953823706281</v>
      </c>
      <c r="O36" s="10">
        <v>0.30920477278321373</v>
      </c>
      <c r="P36" s="10">
        <v>0.11883796017606246</v>
      </c>
      <c r="Q36" s="10">
        <v>0.26498455192799164</v>
      </c>
      <c r="R36" s="10">
        <v>0.24506773512844759</v>
      </c>
      <c r="S36" s="10">
        <v>0.24972070585285217</v>
      </c>
      <c r="T36" s="10">
        <v>0.23891906213292718</v>
      </c>
      <c r="U36" s="10">
        <v>0.23088205919167051</v>
      </c>
      <c r="V36" s="10">
        <v>0.22310199030330197</v>
      </c>
      <c r="W36" s="10">
        <v>0.10759299107245066</v>
      </c>
      <c r="X36" s="10">
        <v>0.12098450765182543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0.28230879377444978</v>
      </c>
      <c r="D43" s="10">
        <v>0.26694327491571584</v>
      </c>
      <c r="E43" s="10">
        <v>8.0448967034945529E-2</v>
      </c>
      <c r="F43" s="10">
        <v>8.8394563347955951E-2</v>
      </c>
      <c r="G43" s="10">
        <v>7.0293985843430787E-2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5.2734681795693463E-3</v>
      </c>
      <c r="U43" s="10">
        <v>5.9505343299486166E-3</v>
      </c>
      <c r="V43" s="10">
        <v>5.3843366409436592E-3</v>
      </c>
      <c r="W43" s="10">
        <v>3.2176136625659746E-3</v>
      </c>
      <c r="X43" s="10">
        <v>4.5483584030050605E-3</v>
      </c>
    </row>
    <row r="44" spans="1:24" ht="11.25" customHeight="1" x14ac:dyDescent="0.2">
      <c r="A44" s="41" t="s">
        <v>75</v>
      </c>
      <c r="B44" s="9" t="s">
        <v>76</v>
      </c>
      <c r="C44" s="10">
        <v>0.67650980961819462</v>
      </c>
      <c r="D44" s="10">
        <v>0.42579177443032201</v>
      </c>
      <c r="E44" s="10">
        <v>0</v>
      </c>
      <c r="F44" s="10">
        <v>0</v>
      </c>
      <c r="G44" s="10">
        <v>0.11017714803417507</v>
      </c>
      <c r="H44" s="10">
        <v>0</v>
      </c>
      <c r="I44" s="10">
        <v>0</v>
      </c>
      <c r="J44" s="10">
        <v>0.14946631705736227</v>
      </c>
      <c r="K44" s="10">
        <v>0</v>
      </c>
      <c r="L44" s="10">
        <v>7.1009432764948671E-2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0.85612088507539197</v>
      </c>
      <c r="D51" s="37">
        <v>0.48608397933168063</v>
      </c>
      <c r="E51" s="37">
        <v>0.51299918743204287</v>
      </c>
      <c r="F51" s="37">
        <v>0.56733798758969733</v>
      </c>
      <c r="G51" s="37">
        <v>0.49788653150153489</v>
      </c>
      <c r="H51" s="37">
        <v>0.60186407215415794</v>
      </c>
      <c r="I51" s="37">
        <v>0.79340378508534748</v>
      </c>
      <c r="J51" s="37">
        <v>0.84543813606532614</v>
      </c>
      <c r="K51" s="37">
        <v>1.153664311217041</v>
      </c>
      <c r="L51" s="37">
        <v>0.6622056908053654</v>
      </c>
      <c r="M51" s="37">
        <v>0.54677468562258735</v>
      </c>
      <c r="N51" s="37">
        <v>0.59709867280582418</v>
      </c>
      <c r="O51" s="37">
        <v>0.97381344974364237</v>
      </c>
      <c r="P51" s="37">
        <v>1.2832823774611561</v>
      </c>
      <c r="Q51" s="37">
        <v>1.5577537269090165</v>
      </c>
      <c r="R51" s="37">
        <v>1.7659044233214318</v>
      </c>
      <c r="S51" s="37">
        <v>1.8396815044919075</v>
      </c>
      <c r="T51" s="37">
        <v>1.8913984534958079</v>
      </c>
      <c r="U51" s="37">
        <v>1.837690450383878</v>
      </c>
      <c r="V51" s="37">
        <v>1.75295395467958</v>
      </c>
      <c r="W51" s="37">
        <v>2.0522209679913308</v>
      </c>
      <c r="X51" s="37">
        <v>2.3714455604889673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0.86957477847257192</v>
      </c>
      <c r="D52" s="37">
        <f t="shared" si="16"/>
        <v>0.83761160634632514</v>
      </c>
      <c r="E52" s="37">
        <f t="shared" si="16"/>
        <v>0.78342128296193692</v>
      </c>
      <c r="F52" s="37">
        <f t="shared" si="16"/>
        <v>0.86600566220355191</v>
      </c>
      <c r="G52" s="37">
        <f t="shared" si="16"/>
        <v>0.70677280191566028</v>
      </c>
      <c r="H52" s="37">
        <f t="shared" si="16"/>
        <v>0.83620511221979466</v>
      </c>
      <c r="I52" s="37">
        <f t="shared" si="16"/>
        <v>1.0121480434736261</v>
      </c>
      <c r="J52" s="37">
        <f t="shared" si="16"/>
        <v>0.96229276181878121</v>
      </c>
      <c r="K52" s="37">
        <f t="shared" si="16"/>
        <v>0.89026583054944808</v>
      </c>
      <c r="L52" s="37">
        <f t="shared" si="16"/>
        <v>1.0079612465860917</v>
      </c>
      <c r="M52" s="37">
        <f t="shared" si="16"/>
        <v>1.0646282685619393</v>
      </c>
      <c r="N52" s="37">
        <f t="shared" si="16"/>
        <v>0.99134909004691296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2.9140376749848423E-4</v>
      </c>
      <c r="U52" s="37">
        <f t="shared" si="16"/>
        <v>3.8542165486239071E-4</v>
      </c>
      <c r="V52" s="37">
        <f t="shared" si="16"/>
        <v>2.9129918999869724E-4</v>
      </c>
      <c r="W52" s="37">
        <f t="shared" si="16"/>
        <v>2.0230505064037556E-4</v>
      </c>
      <c r="X52" s="37">
        <f t="shared" si="16"/>
        <v>4.1867734253603063E-4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0.86957477847257192</v>
      </c>
      <c r="D59" s="10">
        <v>0.83761160634632514</v>
      </c>
      <c r="E59" s="10">
        <v>0.78342128296193692</v>
      </c>
      <c r="F59" s="10">
        <v>0.86600566220355191</v>
      </c>
      <c r="G59" s="10">
        <v>0.70677280191566028</v>
      </c>
      <c r="H59" s="10">
        <v>0.83620511221979466</v>
      </c>
      <c r="I59" s="10">
        <v>1.0121480434736261</v>
      </c>
      <c r="J59" s="10">
        <v>0.96229276181878121</v>
      </c>
      <c r="K59" s="10">
        <v>0.89026583054944808</v>
      </c>
      <c r="L59" s="10">
        <v>1.0079612465860917</v>
      </c>
      <c r="M59" s="10">
        <v>1.0646282685619393</v>
      </c>
      <c r="N59" s="10">
        <v>0.99134909004691296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2.9140376749848423E-4</v>
      </c>
      <c r="U66" s="10">
        <v>3.8542165486239071E-4</v>
      </c>
      <c r="V66" s="10">
        <v>2.9129918999869724E-4</v>
      </c>
      <c r="W66" s="10">
        <v>2.0230505064037556E-4</v>
      </c>
      <c r="X66" s="10">
        <v>4.1867734253603063E-4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0.84671394078355433</v>
      </c>
      <c r="D76" s="40">
        <v>0.82485728987117557</v>
      </c>
      <c r="E76" s="40">
        <v>0.760501045689433</v>
      </c>
      <c r="F76" s="40">
        <v>0.82938589586850309</v>
      </c>
      <c r="G76" s="40">
        <v>0.68585646107074838</v>
      </c>
      <c r="H76" s="40">
        <v>0.80539784231656675</v>
      </c>
      <c r="I76" s="40">
        <v>1.0140388589695188</v>
      </c>
      <c r="J76" s="40">
        <v>1.0584866757946956</v>
      </c>
      <c r="K76" s="40">
        <v>0.9302319643199185</v>
      </c>
      <c r="L76" s="40">
        <v>0.85601793693388606</v>
      </c>
      <c r="M76" s="40">
        <v>0.97634409329182714</v>
      </c>
      <c r="N76" s="40">
        <v>0.78669496738223521</v>
      </c>
      <c r="O76" s="40">
        <v>1.1714264906003762</v>
      </c>
      <c r="P76" s="40">
        <v>0.94048933497067999</v>
      </c>
      <c r="Q76" s="40">
        <v>1.093995126740321</v>
      </c>
      <c r="R76" s="40">
        <v>1.0516753163651038</v>
      </c>
      <c r="S76" s="40">
        <v>0.93951072011484449</v>
      </c>
      <c r="T76" s="40">
        <v>0.94781892167840964</v>
      </c>
      <c r="U76" s="40">
        <v>0.92166461130848076</v>
      </c>
      <c r="V76" s="40">
        <v>0.8722385279366287</v>
      </c>
      <c r="W76" s="40">
        <v>0.85734547379543335</v>
      </c>
      <c r="X76" s="40">
        <v>0.98032651197083842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426</v>
      </c>
      <c r="B1" s="4" t="s">
        <v>425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37.683596816203952</v>
      </c>
      <c r="D2" s="31">
        <f t="shared" ref="D2:W2" si="1">SUM(D3,D17,D22,D25,D26,D51,D52,D71,D74,D75,D76)</f>
        <v>32.050601667065848</v>
      </c>
      <c r="E2" s="31">
        <f t="shared" si="1"/>
        <v>20.835544392204085</v>
      </c>
      <c r="F2" s="31">
        <f t="shared" si="1"/>
        <v>20.650423612400438</v>
      </c>
      <c r="G2" s="31">
        <f t="shared" si="1"/>
        <v>24.063750818839949</v>
      </c>
      <c r="H2" s="31">
        <f t="shared" si="1"/>
        <v>21.442861434186518</v>
      </c>
      <c r="I2" s="31">
        <f t="shared" si="1"/>
        <v>22.034751530872189</v>
      </c>
      <c r="J2" s="31">
        <f t="shared" si="1"/>
        <v>28.729843567622027</v>
      </c>
      <c r="K2" s="31">
        <f t="shared" si="1"/>
        <v>31.945407519699344</v>
      </c>
      <c r="L2" s="31">
        <f t="shared" si="1"/>
        <v>23.972637224281662</v>
      </c>
      <c r="M2" s="31">
        <f t="shared" si="1"/>
        <v>23.132919702633842</v>
      </c>
      <c r="N2" s="31">
        <f t="shared" si="1"/>
        <v>23.953869454032407</v>
      </c>
      <c r="O2" s="31">
        <f t="shared" si="1"/>
        <v>16.552949955832354</v>
      </c>
      <c r="P2" s="31">
        <f t="shared" si="1"/>
        <v>20.76813839274034</v>
      </c>
      <c r="Q2" s="31">
        <f t="shared" si="1"/>
        <v>22.68997338719997</v>
      </c>
      <c r="R2" s="31">
        <f t="shared" si="1"/>
        <v>25.804248483912438</v>
      </c>
      <c r="S2" s="31">
        <f t="shared" si="1"/>
        <v>24.781319227751919</v>
      </c>
      <c r="T2" s="31">
        <f t="shared" si="1"/>
        <v>26.335129301235902</v>
      </c>
      <c r="U2" s="31">
        <f t="shared" si="1"/>
        <v>25.591045151849983</v>
      </c>
      <c r="V2" s="31">
        <f t="shared" si="1"/>
        <v>24.373201000449892</v>
      </c>
      <c r="W2" s="31">
        <f t="shared" si="1"/>
        <v>24.962309728393183</v>
      </c>
      <c r="X2" s="31">
        <f t="shared" ref="X2" si="2">SUM(X3,X17,X22,X25,X26,X51,X52,X71,X74,X75,X76)</f>
        <v>29.129929006670771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0.65102778017589802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0.65102778017589802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0.65102778017589802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15.965378733519136</v>
      </c>
      <c r="D26" s="37">
        <f t="shared" si="13"/>
        <v>13.3645887644551</v>
      </c>
      <c r="E26" s="37">
        <f t="shared" si="13"/>
        <v>0.95446074921612933</v>
      </c>
      <c r="F26" s="37">
        <f t="shared" si="13"/>
        <v>0.94651515290311905</v>
      </c>
      <c r="G26" s="37">
        <f t="shared" si="13"/>
        <v>2.7743010071370113</v>
      </c>
      <c r="H26" s="37">
        <f t="shared" si="13"/>
        <v>0</v>
      </c>
      <c r="I26" s="37">
        <f t="shared" si="13"/>
        <v>0</v>
      </c>
      <c r="J26" s="37">
        <f t="shared" si="13"/>
        <v>3.7595647454757524</v>
      </c>
      <c r="K26" s="37">
        <f t="shared" si="13"/>
        <v>3.0288559542466227</v>
      </c>
      <c r="L26" s="37">
        <f t="shared" si="13"/>
        <v>2.8889338784866276</v>
      </c>
      <c r="M26" s="37">
        <f t="shared" si="13"/>
        <v>1.0049315824403762</v>
      </c>
      <c r="N26" s="37">
        <f t="shared" si="13"/>
        <v>2.0240250819457946</v>
      </c>
      <c r="O26" s="37">
        <f t="shared" si="13"/>
        <v>1.8882156915332093</v>
      </c>
      <c r="P26" s="37">
        <f t="shared" si="13"/>
        <v>0.97987227198214866</v>
      </c>
      <c r="Q26" s="37">
        <f t="shared" si="13"/>
        <v>1.9324359123884314</v>
      </c>
      <c r="R26" s="37">
        <f t="shared" si="13"/>
        <v>1.9523527291879752</v>
      </c>
      <c r="S26" s="37">
        <f t="shared" si="13"/>
        <v>1.9476997584635707</v>
      </c>
      <c r="T26" s="37">
        <f t="shared" si="13"/>
        <v>1.9893414335740034</v>
      </c>
      <c r="U26" s="37">
        <f t="shared" si="13"/>
        <v>1.9292895045007366</v>
      </c>
      <c r="V26" s="37">
        <f t="shared" si="13"/>
        <v>1.8621413600720913</v>
      </c>
      <c r="W26" s="37">
        <f t="shared" si="13"/>
        <v>0.87818337634838828</v>
      </c>
      <c r="X26" s="37">
        <f t="shared" si="13"/>
        <v>1.0087749585367431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15.965378733519136</v>
      </c>
      <c r="D33" s="29">
        <f t="shared" si="15"/>
        <v>13.3645887644551</v>
      </c>
      <c r="E33" s="29">
        <f t="shared" si="15"/>
        <v>0.95446074921612933</v>
      </c>
      <c r="F33" s="29">
        <f t="shared" si="15"/>
        <v>0.94651515290311905</v>
      </c>
      <c r="G33" s="29">
        <f t="shared" si="15"/>
        <v>2.7743010071370113</v>
      </c>
      <c r="H33" s="29">
        <f t="shared" si="15"/>
        <v>0</v>
      </c>
      <c r="I33" s="29">
        <f t="shared" si="15"/>
        <v>0</v>
      </c>
      <c r="J33" s="29">
        <f t="shared" si="15"/>
        <v>3.7595647454757524</v>
      </c>
      <c r="K33" s="29">
        <f t="shared" si="15"/>
        <v>3.0288559542466227</v>
      </c>
      <c r="L33" s="29">
        <f t="shared" si="15"/>
        <v>2.8889338784866276</v>
      </c>
      <c r="M33" s="29">
        <f t="shared" si="15"/>
        <v>1.0049315824403762</v>
      </c>
      <c r="N33" s="29">
        <f t="shared" si="15"/>
        <v>2.0240250819457946</v>
      </c>
      <c r="O33" s="29">
        <f t="shared" si="15"/>
        <v>1.8882156915332093</v>
      </c>
      <c r="P33" s="29">
        <f t="shared" si="15"/>
        <v>0.97987227198214866</v>
      </c>
      <c r="Q33" s="29">
        <f t="shared" si="15"/>
        <v>1.9324359123884314</v>
      </c>
      <c r="R33" s="29">
        <f t="shared" si="15"/>
        <v>1.9523527291879752</v>
      </c>
      <c r="S33" s="29">
        <f t="shared" si="15"/>
        <v>1.9476997584635707</v>
      </c>
      <c r="T33" s="29">
        <f t="shared" si="15"/>
        <v>1.9893414335740034</v>
      </c>
      <c r="U33" s="29">
        <f t="shared" si="15"/>
        <v>1.9292895045007366</v>
      </c>
      <c r="V33" s="29">
        <f t="shared" si="15"/>
        <v>1.8621413600720913</v>
      </c>
      <c r="W33" s="29">
        <f t="shared" si="15"/>
        <v>0.87818337634838828</v>
      </c>
      <c r="X33" s="29">
        <f t="shared" si="15"/>
        <v>1.0087749585367431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5.1350313867828046</v>
      </c>
      <c r="D36" s="10">
        <v>5.1629987923050074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1.9982829971848779</v>
      </c>
      <c r="K36" s="10">
        <v>3.0288559542466227</v>
      </c>
      <c r="L36" s="10">
        <v>2.0045692785774576</v>
      </c>
      <c r="M36" s="10">
        <v>1.0049315824403762</v>
      </c>
      <c r="N36" s="10">
        <v>2.0240250819457946</v>
      </c>
      <c r="O36" s="10">
        <v>1.8882156915332093</v>
      </c>
      <c r="P36" s="10">
        <v>0.97987227198214866</v>
      </c>
      <c r="Q36" s="10">
        <v>1.9324359123884314</v>
      </c>
      <c r="R36" s="10">
        <v>1.9523527291879752</v>
      </c>
      <c r="S36" s="10">
        <v>1.9476997584635707</v>
      </c>
      <c r="T36" s="10">
        <v>1.9463775844706837</v>
      </c>
      <c r="U36" s="10">
        <v>1.8808118359072115</v>
      </c>
      <c r="V36" s="10">
        <v>1.8182565651567151</v>
      </c>
      <c r="W36" s="10">
        <v>0.8526821594004641</v>
      </c>
      <c r="X36" s="10">
        <v>0.97222271504808866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2.8224203549787741</v>
      </c>
      <c r="D43" s="10">
        <v>2.8377858738375075</v>
      </c>
      <c r="E43" s="10">
        <v>0.95446074921612933</v>
      </c>
      <c r="F43" s="10">
        <v>0.94651515290311905</v>
      </c>
      <c r="G43" s="10">
        <v>0.96461573040764426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4.296384910331974E-2</v>
      </c>
      <c r="U43" s="10">
        <v>4.8477668593525154E-2</v>
      </c>
      <c r="V43" s="10">
        <v>4.3884794915376189E-2</v>
      </c>
      <c r="W43" s="10">
        <v>2.5501216947924135E-2</v>
      </c>
      <c r="X43" s="10">
        <v>3.6552243488654441E-2</v>
      </c>
    </row>
    <row r="44" spans="1:24" ht="11.25" customHeight="1" x14ac:dyDescent="0.2">
      <c r="A44" s="41" t="s">
        <v>75</v>
      </c>
      <c r="B44" s="9" t="s">
        <v>76</v>
      </c>
      <c r="C44" s="10">
        <v>8.0079269917575573</v>
      </c>
      <c r="D44" s="10">
        <v>5.3638040983125839</v>
      </c>
      <c r="E44" s="10">
        <v>0</v>
      </c>
      <c r="F44" s="10">
        <v>0</v>
      </c>
      <c r="G44" s="10">
        <v>1.809685276729367</v>
      </c>
      <c r="H44" s="10">
        <v>0</v>
      </c>
      <c r="I44" s="10">
        <v>0</v>
      </c>
      <c r="J44" s="10">
        <v>1.7612817482908747</v>
      </c>
      <c r="K44" s="10">
        <v>0</v>
      </c>
      <c r="L44" s="10">
        <v>0.88436459990916994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8.5591843599804971</v>
      </c>
      <c r="D51" s="37">
        <v>5.1673983938411476</v>
      </c>
      <c r="E51" s="37">
        <v>6.0863129363856689</v>
      </c>
      <c r="F51" s="37">
        <v>6.0749663976209654</v>
      </c>
      <c r="G51" s="37">
        <v>6.8322940359963154</v>
      </c>
      <c r="H51" s="37">
        <v>7.0292623250943373</v>
      </c>
      <c r="I51" s="37">
        <v>7.5041026637538604</v>
      </c>
      <c r="J51" s="37">
        <v>8.4838825862046647</v>
      </c>
      <c r="K51" s="37">
        <v>13.076774209849169</v>
      </c>
      <c r="L51" s="37">
        <v>6.8829361836572325</v>
      </c>
      <c r="M51" s="37">
        <v>5.8590722619268538</v>
      </c>
      <c r="N51" s="37">
        <v>6.9695393323532464</v>
      </c>
      <c r="O51" s="37">
        <v>5.9479406345211903</v>
      </c>
      <c r="P51" s="37">
        <v>10.582581766992842</v>
      </c>
      <c r="Q51" s="37">
        <v>11.361420821672242</v>
      </c>
      <c r="R51" s="37">
        <v>14.069521200066358</v>
      </c>
      <c r="S51" s="37">
        <v>14.349656414682643</v>
      </c>
      <c r="T51" s="37">
        <v>15.409547376254841</v>
      </c>
      <c r="U51" s="37">
        <v>14.97125193998585</v>
      </c>
      <c r="V51" s="37">
        <v>14.28737278650701</v>
      </c>
      <c r="W51" s="37">
        <v>16.26488995204306</v>
      </c>
      <c r="X51" s="37">
        <v>19.057789177258233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4.2894965886813399</v>
      </c>
      <c r="D52" s="37">
        <f t="shared" si="16"/>
        <v>4.3692671554765461</v>
      </c>
      <c r="E52" s="37">
        <f t="shared" si="16"/>
        <v>4.4950825863415886</v>
      </c>
      <c r="F52" s="37">
        <f t="shared" si="16"/>
        <v>4.4841233145806276</v>
      </c>
      <c r="G52" s="37">
        <f t="shared" si="16"/>
        <v>4.7388849796836503</v>
      </c>
      <c r="H52" s="37">
        <f t="shared" si="16"/>
        <v>4.7288851715291287</v>
      </c>
      <c r="I52" s="37">
        <f t="shared" si="16"/>
        <v>4.6246533322787373</v>
      </c>
      <c r="J52" s="37">
        <f t="shared" si="16"/>
        <v>4.7700374187487169</v>
      </c>
      <c r="K52" s="37">
        <f t="shared" si="16"/>
        <v>4.8181606526835692</v>
      </c>
      <c r="L52" s="37">
        <f t="shared" si="16"/>
        <v>5.0825804559074594</v>
      </c>
      <c r="M52" s="37">
        <f t="shared" si="16"/>
        <v>5.5513648526762376</v>
      </c>
      <c r="N52" s="37">
        <f t="shared" si="16"/>
        <v>5.6008263183795703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2.3741164388643705E-3</v>
      </c>
      <c r="U52" s="37">
        <f t="shared" si="16"/>
        <v>3.139943779359449E-3</v>
      </c>
      <c r="V52" s="37">
        <f t="shared" si="16"/>
        <v>2.3742210163641576E-3</v>
      </c>
      <c r="W52" s="37">
        <f t="shared" si="16"/>
        <v>1.6033699278634936E-3</v>
      </c>
      <c r="X52" s="37">
        <f t="shared" si="16"/>
        <v>3.3646416600435049E-3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4.2894965886813399</v>
      </c>
      <c r="D59" s="10">
        <v>4.3692671554765461</v>
      </c>
      <c r="E59" s="10">
        <v>4.4950825863415886</v>
      </c>
      <c r="F59" s="10">
        <v>4.4841233145806276</v>
      </c>
      <c r="G59" s="10">
        <v>4.7388849796836503</v>
      </c>
      <c r="H59" s="10">
        <v>4.7288851715291287</v>
      </c>
      <c r="I59" s="10">
        <v>4.6246533322787373</v>
      </c>
      <c r="J59" s="10">
        <v>4.7700374187487169</v>
      </c>
      <c r="K59" s="10">
        <v>4.8181606526835692</v>
      </c>
      <c r="L59" s="10">
        <v>5.0825804559074594</v>
      </c>
      <c r="M59" s="10">
        <v>5.5513648526762376</v>
      </c>
      <c r="N59" s="10">
        <v>5.6008263183795703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2.3741164388643705E-3</v>
      </c>
      <c r="U66" s="10">
        <v>3.139943779359449E-3</v>
      </c>
      <c r="V66" s="10">
        <v>2.3742210163641576E-3</v>
      </c>
      <c r="W66" s="10">
        <v>1.6033699278634936E-3</v>
      </c>
      <c r="X66" s="10">
        <v>3.3646416600435049E-3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8.8695371340229787</v>
      </c>
      <c r="D76" s="40">
        <v>9.149347353293054</v>
      </c>
      <c r="E76" s="40">
        <v>9.2996881202606971</v>
      </c>
      <c r="F76" s="40">
        <v>9.1448187472957265</v>
      </c>
      <c r="G76" s="40">
        <v>9.7182707960229706</v>
      </c>
      <c r="H76" s="40">
        <v>9.6847139375630515</v>
      </c>
      <c r="I76" s="40">
        <v>9.9059955348395903</v>
      </c>
      <c r="J76" s="40">
        <v>11.065331037016994</v>
      </c>
      <c r="K76" s="40">
        <v>11.021616702919982</v>
      </c>
      <c r="L76" s="40">
        <v>9.1181867062303432</v>
      </c>
      <c r="M76" s="40">
        <v>10.717551005590373</v>
      </c>
      <c r="N76" s="40">
        <v>9.3594787213537938</v>
      </c>
      <c r="O76" s="40">
        <v>8.7167936297779551</v>
      </c>
      <c r="P76" s="40">
        <v>9.2056843537653492</v>
      </c>
      <c r="Q76" s="40">
        <v>9.3961166531392983</v>
      </c>
      <c r="R76" s="40">
        <v>9.7823745546581051</v>
      </c>
      <c r="S76" s="40">
        <v>8.4839630546057059</v>
      </c>
      <c r="T76" s="40">
        <v>8.9338663749681935</v>
      </c>
      <c r="U76" s="40">
        <v>8.6873637635840382</v>
      </c>
      <c r="V76" s="40">
        <v>8.2213126328544277</v>
      </c>
      <c r="W76" s="40">
        <v>7.8176330300738703</v>
      </c>
      <c r="X76" s="40">
        <v>9.0600002292157509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184</v>
      </c>
      <c r="B1" s="4" t="s">
        <v>251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414.30524505588994</v>
      </c>
      <c r="D2" s="31">
        <f t="shared" ref="D2:W2" si="1">SUM(D3,D17,D22,D25,D26,D51,D52,D71,D74,D75,D76)</f>
        <v>570.14883920894226</v>
      </c>
      <c r="E2" s="31">
        <f t="shared" si="1"/>
        <v>549.689165950129</v>
      </c>
      <c r="F2" s="31">
        <f t="shared" si="1"/>
        <v>575.14643164230426</v>
      </c>
      <c r="G2" s="31">
        <f t="shared" si="1"/>
        <v>563.74531384350814</v>
      </c>
      <c r="H2" s="31">
        <f t="shared" si="1"/>
        <v>483.33929492691317</v>
      </c>
      <c r="I2" s="31">
        <f t="shared" si="1"/>
        <v>475.22785898538245</v>
      </c>
      <c r="J2" s="31">
        <f t="shared" si="1"/>
        <v>570.29277730008607</v>
      </c>
      <c r="K2" s="31">
        <f t="shared" si="1"/>
        <v>503.45984522785886</v>
      </c>
      <c r="L2" s="31">
        <f t="shared" si="1"/>
        <v>528.58512467755793</v>
      </c>
      <c r="M2" s="31">
        <f t="shared" si="1"/>
        <v>580.21367153912297</v>
      </c>
      <c r="N2" s="31">
        <f t="shared" si="1"/>
        <v>576.37377472055027</v>
      </c>
      <c r="O2" s="31">
        <f t="shared" si="1"/>
        <v>502.22158211521923</v>
      </c>
      <c r="P2" s="31">
        <f t="shared" si="1"/>
        <v>494.76139294926907</v>
      </c>
      <c r="Q2" s="31">
        <f t="shared" si="1"/>
        <v>373.31358555460019</v>
      </c>
      <c r="R2" s="31">
        <f t="shared" si="1"/>
        <v>375.10696474634562</v>
      </c>
      <c r="S2" s="31">
        <f t="shared" si="1"/>
        <v>384.073860705073</v>
      </c>
      <c r="T2" s="31">
        <f t="shared" si="1"/>
        <v>398.79707652622523</v>
      </c>
      <c r="U2" s="31">
        <f t="shared" si="1"/>
        <v>456.85460017196897</v>
      </c>
      <c r="V2" s="31">
        <f t="shared" si="1"/>
        <v>467.47858985382629</v>
      </c>
      <c r="W2" s="31">
        <f t="shared" si="1"/>
        <v>385.8398108340499</v>
      </c>
      <c r="X2" s="31">
        <f t="shared" ref="X2" si="2">SUM(X3,X17,X22,X25,X26,X51,X52,X71,X74,X75,X76)</f>
        <v>441.79724849527076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13.395872742906278</v>
      </c>
      <c r="D3" s="34">
        <f t="shared" ref="D3:W3" si="4">SUM(D4,D8,D11)</f>
        <v>15.405331040412719</v>
      </c>
      <c r="E3" s="34">
        <f t="shared" si="4"/>
        <v>14.065692175408429</v>
      </c>
      <c r="F3" s="34">
        <f t="shared" si="4"/>
        <v>14.016680997420465</v>
      </c>
      <c r="G3" s="34">
        <f t="shared" si="4"/>
        <v>14.456663800515905</v>
      </c>
      <c r="H3" s="34">
        <f t="shared" si="4"/>
        <v>15.531298366294072</v>
      </c>
      <c r="I3" s="34">
        <f t="shared" si="4"/>
        <v>19.432502149613072</v>
      </c>
      <c r="J3" s="34">
        <f t="shared" si="4"/>
        <v>13.90842648323302</v>
      </c>
      <c r="K3" s="34">
        <f t="shared" si="4"/>
        <v>14.542304385210658</v>
      </c>
      <c r="L3" s="34">
        <f t="shared" si="4"/>
        <v>12.868959587274288</v>
      </c>
      <c r="M3" s="34">
        <f t="shared" si="4"/>
        <v>12.132932072227003</v>
      </c>
      <c r="N3" s="34">
        <f t="shared" si="4"/>
        <v>12.267411865864148</v>
      </c>
      <c r="O3" s="34">
        <f t="shared" si="4"/>
        <v>12.604299226139297</v>
      </c>
      <c r="P3" s="34">
        <f t="shared" si="4"/>
        <v>12.784608770421324</v>
      </c>
      <c r="Q3" s="34">
        <f t="shared" si="4"/>
        <v>0.64944110060189175</v>
      </c>
      <c r="R3" s="34">
        <f t="shared" si="4"/>
        <v>0</v>
      </c>
      <c r="S3" s="34">
        <f t="shared" si="4"/>
        <v>0</v>
      </c>
      <c r="T3" s="34">
        <f t="shared" si="4"/>
        <v>1.2037833190025791E-3</v>
      </c>
      <c r="U3" s="34">
        <f t="shared" si="4"/>
        <v>1.805674978503869E-3</v>
      </c>
      <c r="V3" s="34">
        <f t="shared" si="4"/>
        <v>1.2037833190025788E-3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7.3187446259673257</v>
      </c>
      <c r="G4" s="29">
        <f t="shared" si="7"/>
        <v>9.0982803095442808</v>
      </c>
      <c r="H4" s="29">
        <f t="shared" si="7"/>
        <v>12.182287188306111</v>
      </c>
      <c r="I4" s="29">
        <f t="shared" si="7"/>
        <v>16.753310404127259</v>
      </c>
      <c r="J4" s="29">
        <f t="shared" si="7"/>
        <v>11.22854686156492</v>
      </c>
      <c r="K4" s="29">
        <f t="shared" si="7"/>
        <v>11.710232158211518</v>
      </c>
      <c r="L4" s="29">
        <f t="shared" si="7"/>
        <v>10.774548581255372</v>
      </c>
      <c r="M4" s="29">
        <f t="shared" si="7"/>
        <v>10.026483233018061</v>
      </c>
      <c r="N4" s="29">
        <f t="shared" si="7"/>
        <v>10.14952708512468</v>
      </c>
      <c r="O4" s="29">
        <f t="shared" si="7"/>
        <v>11.898108340498712</v>
      </c>
      <c r="P4" s="29">
        <f t="shared" si="7"/>
        <v>12.078417884780739</v>
      </c>
      <c r="Q4" s="29">
        <f t="shared" si="7"/>
        <v>0.64944110060189175</v>
      </c>
      <c r="R4" s="29">
        <f t="shared" si="7"/>
        <v>0</v>
      </c>
      <c r="S4" s="29">
        <f t="shared" si="7"/>
        <v>0</v>
      </c>
      <c r="T4" s="29">
        <f t="shared" si="7"/>
        <v>1.2037833190025791E-3</v>
      </c>
      <c r="U4" s="29">
        <f t="shared" si="7"/>
        <v>1.805674978503869E-3</v>
      </c>
      <c r="V4" s="29">
        <f t="shared" si="7"/>
        <v>1.2037833190025788E-3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FC_IND_CPC_BC_E!C5+FC_IND_CPC_OC_E!C5+FC_IND_CPC_PH_E!C5</f>
        <v>0</v>
      </c>
      <c r="D5" s="10">
        <f>FC_IND_CPC_BC_E!D5+FC_IND_CPC_OC_E!D5+FC_IND_CPC_PH_E!D5</f>
        <v>0</v>
      </c>
      <c r="E5" s="10">
        <f>FC_IND_CPC_BC_E!E5+FC_IND_CPC_OC_E!E5+FC_IND_CPC_PH_E!E5</f>
        <v>0</v>
      </c>
      <c r="F5" s="10">
        <f>FC_IND_CPC_BC_E!F5+FC_IND_CPC_OC_E!F5+FC_IND_CPC_PH_E!F5</f>
        <v>0</v>
      </c>
      <c r="G5" s="10">
        <f>FC_IND_CPC_BC_E!G5+FC_IND_CPC_OC_E!G5+FC_IND_CPC_PH_E!G5</f>
        <v>9.0982803095442808</v>
      </c>
      <c r="H5" s="10">
        <f>FC_IND_CPC_BC_E!H5+FC_IND_CPC_OC_E!H5+FC_IND_CPC_PH_E!H5</f>
        <v>12.182287188306111</v>
      </c>
      <c r="I5" s="10">
        <f>FC_IND_CPC_BC_E!I5+FC_IND_CPC_OC_E!I5+FC_IND_CPC_PH_E!I5</f>
        <v>16.753310404127259</v>
      </c>
      <c r="J5" s="10">
        <f>FC_IND_CPC_BC_E!J5+FC_IND_CPC_OC_E!J5+FC_IND_CPC_PH_E!J5</f>
        <v>11.22854686156492</v>
      </c>
      <c r="K5" s="10">
        <f>FC_IND_CPC_BC_E!K5+FC_IND_CPC_OC_E!K5+FC_IND_CPC_PH_E!K5</f>
        <v>11.710232158211518</v>
      </c>
      <c r="L5" s="10">
        <f>FC_IND_CPC_BC_E!L5+FC_IND_CPC_OC_E!L5+FC_IND_CPC_PH_E!L5</f>
        <v>10.774548581255372</v>
      </c>
      <c r="M5" s="10">
        <f>FC_IND_CPC_BC_E!M5+FC_IND_CPC_OC_E!M5+FC_IND_CPC_PH_E!M5</f>
        <v>10.026483233018061</v>
      </c>
      <c r="N5" s="10">
        <f>FC_IND_CPC_BC_E!N5+FC_IND_CPC_OC_E!N5+FC_IND_CPC_PH_E!N5</f>
        <v>10.14952708512468</v>
      </c>
      <c r="O5" s="10">
        <f>FC_IND_CPC_BC_E!O5+FC_IND_CPC_OC_E!O5+FC_IND_CPC_PH_E!O5</f>
        <v>11.898108340498712</v>
      </c>
      <c r="P5" s="10">
        <f>FC_IND_CPC_BC_E!P5+FC_IND_CPC_OC_E!P5+FC_IND_CPC_PH_E!P5</f>
        <v>12.078417884780739</v>
      </c>
      <c r="Q5" s="10">
        <f>FC_IND_CPC_BC_E!Q5+FC_IND_CPC_OC_E!Q5+FC_IND_CPC_PH_E!Q5</f>
        <v>0.64944110060189175</v>
      </c>
      <c r="R5" s="10">
        <f>FC_IND_CPC_BC_E!R5+FC_IND_CPC_OC_E!R5+FC_IND_CPC_PH_E!R5</f>
        <v>0</v>
      </c>
      <c r="S5" s="10">
        <f>FC_IND_CPC_BC_E!S5+FC_IND_CPC_OC_E!S5+FC_IND_CPC_PH_E!S5</f>
        <v>0</v>
      </c>
      <c r="T5" s="10">
        <f>FC_IND_CPC_BC_E!T5+FC_IND_CPC_OC_E!T5+FC_IND_CPC_PH_E!T5</f>
        <v>0</v>
      </c>
      <c r="U5" s="10">
        <f>FC_IND_CPC_BC_E!U5+FC_IND_CPC_OC_E!U5+FC_IND_CPC_PH_E!U5</f>
        <v>0</v>
      </c>
      <c r="V5" s="10">
        <f>FC_IND_CPC_BC_E!V5+FC_IND_CPC_OC_E!V5+FC_IND_CPC_PH_E!V5</f>
        <v>0</v>
      </c>
      <c r="W5" s="10">
        <f>FC_IND_CPC_BC_E!W5+FC_IND_CPC_OC_E!W5+FC_IND_CPC_PH_E!W5</f>
        <v>0</v>
      </c>
      <c r="X5" s="10">
        <f>FC_IND_CPC_BC_E!X5+FC_IND_CPC_OC_E!X5+FC_IND_CPC_PH_E!X5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FC_IND_CPC_BC_E!C6+FC_IND_CPC_OC_E!C6+FC_IND_CPC_PH_E!C6</f>
        <v>0</v>
      </c>
      <c r="D6" s="10">
        <f>FC_IND_CPC_BC_E!D6+FC_IND_CPC_OC_E!D6+FC_IND_CPC_PH_E!D6</f>
        <v>0</v>
      </c>
      <c r="E6" s="10">
        <f>FC_IND_CPC_BC_E!E6+FC_IND_CPC_OC_E!E6+FC_IND_CPC_PH_E!E6</f>
        <v>0</v>
      </c>
      <c r="F6" s="10">
        <f>FC_IND_CPC_BC_E!F6+FC_IND_CPC_OC_E!F6+FC_IND_CPC_PH_E!F6</f>
        <v>0</v>
      </c>
      <c r="G6" s="10">
        <f>FC_IND_CPC_BC_E!G6+FC_IND_CPC_OC_E!G6+FC_IND_CPC_PH_E!G6</f>
        <v>0</v>
      </c>
      <c r="H6" s="10">
        <f>FC_IND_CPC_BC_E!H6+FC_IND_CPC_OC_E!H6+FC_IND_CPC_PH_E!H6</f>
        <v>0</v>
      </c>
      <c r="I6" s="10">
        <f>FC_IND_CPC_BC_E!I6+FC_IND_CPC_OC_E!I6+FC_IND_CPC_PH_E!I6</f>
        <v>0</v>
      </c>
      <c r="J6" s="10">
        <f>FC_IND_CPC_BC_E!J6+FC_IND_CPC_OC_E!J6+FC_IND_CPC_PH_E!J6</f>
        <v>0</v>
      </c>
      <c r="K6" s="10">
        <f>FC_IND_CPC_BC_E!K6+FC_IND_CPC_OC_E!K6+FC_IND_CPC_PH_E!K6</f>
        <v>0</v>
      </c>
      <c r="L6" s="10">
        <f>FC_IND_CPC_BC_E!L6+FC_IND_CPC_OC_E!L6+FC_IND_CPC_PH_E!L6</f>
        <v>0</v>
      </c>
      <c r="M6" s="10">
        <f>FC_IND_CPC_BC_E!M6+FC_IND_CPC_OC_E!M6+FC_IND_CPC_PH_E!M6</f>
        <v>0</v>
      </c>
      <c r="N6" s="10">
        <f>FC_IND_CPC_BC_E!N6+FC_IND_CPC_OC_E!N6+FC_IND_CPC_PH_E!N6</f>
        <v>0</v>
      </c>
      <c r="O6" s="10">
        <f>FC_IND_CPC_BC_E!O6+FC_IND_CPC_OC_E!O6+FC_IND_CPC_PH_E!O6</f>
        <v>0</v>
      </c>
      <c r="P6" s="10">
        <f>FC_IND_CPC_BC_E!P6+FC_IND_CPC_OC_E!P6+FC_IND_CPC_PH_E!P6</f>
        <v>0</v>
      </c>
      <c r="Q6" s="10">
        <f>FC_IND_CPC_BC_E!Q6+FC_IND_CPC_OC_E!Q6+FC_IND_CPC_PH_E!Q6</f>
        <v>0</v>
      </c>
      <c r="R6" s="10">
        <f>FC_IND_CPC_BC_E!R6+FC_IND_CPC_OC_E!R6+FC_IND_CPC_PH_E!R6</f>
        <v>0</v>
      </c>
      <c r="S6" s="10">
        <f>FC_IND_CPC_BC_E!S6+FC_IND_CPC_OC_E!S6+FC_IND_CPC_PH_E!S6</f>
        <v>0</v>
      </c>
      <c r="T6" s="10">
        <f>FC_IND_CPC_BC_E!T6+FC_IND_CPC_OC_E!T6+FC_IND_CPC_PH_E!T6</f>
        <v>0</v>
      </c>
      <c r="U6" s="10">
        <f>FC_IND_CPC_BC_E!U6+FC_IND_CPC_OC_E!U6+FC_IND_CPC_PH_E!U6</f>
        <v>0</v>
      </c>
      <c r="V6" s="10">
        <f>FC_IND_CPC_BC_E!V6+FC_IND_CPC_OC_E!V6+FC_IND_CPC_PH_E!V6</f>
        <v>0</v>
      </c>
      <c r="W6" s="10">
        <f>FC_IND_CPC_BC_E!W6+FC_IND_CPC_OC_E!W6+FC_IND_CPC_PH_E!W6</f>
        <v>0</v>
      </c>
      <c r="X6" s="10">
        <f>FC_IND_CPC_BC_E!X6+FC_IND_CPC_OC_E!X6+FC_IND_CPC_PH_E!X6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FC_IND_CPC_BC_E!C7+FC_IND_CPC_OC_E!C7+FC_IND_CPC_PH_E!C7</f>
        <v>0</v>
      </c>
      <c r="D7" s="10">
        <f>FC_IND_CPC_BC_E!D7+FC_IND_CPC_OC_E!D7+FC_IND_CPC_PH_E!D7</f>
        <v>0</v>
      </c>
      <c r="E7" s="10">
        <f>FC_IND_CPC_BC_E!E7+FC_IND_CPC_OC_E!E7+FC_IND_CPC_PH_E!E7</f>
        <v>0</v>
      </c>
      <c r="F7" s="10">
        <f>FC_IND_CPC_BC_E!F7+FC_IND_CPC_OC_E!F7+FC_IND_CPC_PH_E!F7</f>
        <v>7.3187446259673257</v>
      </c>
      <c r="G7" s="10">
        <f>FC_IND_CPC_BC_E!G7+FC_IND_CPC_OC_E!G7+FC_IND_CPC_PH_E!G7</f>
        <v>0</v>
      </c>
      <c r="H7" s="10">
        <f>FC_IND_CPC_BC_E!H7+FC_IND_CPC_OC_E!H7+FC_IND_CPC_PH_E!H7</f>
        <v>0</v>
      </c>
      <c r="I7" s="10">
        <f>FC_IND_CPC_BC_E!I7+FC_IND_CPC_OC_E!I7+FC_IND_CPC_PH_E!I7</f>
        <v>0</v>
      </c>
      <c r="J7" s="10">
        <f>FC_IND_CPC_BC_E!J7+FC_IND_CPC_OC_E!J7+FC_IND_CPC_PH_E!J7</f>
        <v>0</v>
      </c>
      <c r="K7" s="10">
        <f>FC_IND_CPC_BC_E!K7+FC_IND_CPC_OC_E!K7+FC_IND_CPC_PH_E!K7</f>
        <v>0</v>
      </c>
      <c r="L7" s="10">
        <f>FC_IND_CPC_BC_E!L7+FC_IND_CPC_OC_E!L7+FC_IND_CPC_PH_E!L7</f>
        <v>0</v>
      </c>
      <c r="M7" s="10">
        <f>FC_IND_CPC_BC_E!M7+FC_IND_CPC_OC_E!M7+FC_IND_CPC_PH_E!M7</f>
        <v>0</v>
      </c>
      <c r="N7" s="10">
        <f>FC_IND_CPC_BC_E!N7+FC_IND_CPC_OC_E!N7+FC_IND_CPC_PH_E!N7</f>
        <v>0</v>
      </c>
      <c r="O7" s="10">
        <f>FC_IND_CPC_BC_E!O7+FC_IND_CPC_OC_E!O7+FC_IND_CPC_PH_E!O7</f>
        <v>0</v>
      </c>
      <c r="P7" s="10">
        <f>FC_IND_CPC_BC_E!P7+FC_IND_CPC_OC_E!P7+FC_IND_CPC_PH_E!P7</f>
        <v>0</v>
      </c>
      <c r="Q7" s="10">
        <f>FC_IND_CPC_BC_E!Q7+FC_IND_CPC_OC_E!Q7+FC_IND_CPC_PH_E!Q7</f>
        <v>0</v>
      </c>
      <c r="R7" s="10">
        <f>FC_IND_CPC_BC_E!R7+FC_IND_CPC_OC_E!R7+FC_IND_CPC_PH_E!R7</f>
        <v>0</v>
      </c>
      <c r="S7" s="10">
        <f>FC_IND_CPC_BC_E!S7+FC_IND_CPC_OC_E!S7+FC_IND_CPC_PH_E!S7</f>
        <v>0</v>
      </c>
      <c r="T7" s="10">
        <f>FC_IND_CPC_BC_E!T7+FC_IND_CPC_OC_E!T7+FC_IND_CPC_PH_E!T7</f>
        <v>1.2037833190025791E-3</v>
      </c>
      <c r="U7" s="10">
        <f>FC_IND_CPC_BC_E!U7+FC_IND_CPC_OC_E!U7+FC_IND_CPC_PH_E!U7</f>
        <v>1.805674978503869E-3</v>
      </c>
      <c r="V7" s="10">
        <f>FC_IND_CPC_BC_E!V7+FC_IND_CPC_OC_E!V7+FC_IND_CPC_PH_E!V7</f>
        <v>1.2037833190025788E-3</v>
      </c>
      <c r="W7" s="10">
        <f>FC_IND_CPC_BC_E!W7+FC_IND_CPC_OC_E!W7+FC_IND_CPC_PH_E!W7</f>
        <v>0</v>
      </c>
      <c r="X7" s="10">
        <f>FC_IND_CPC_BC_E!X7+FC_IND_CPC_OC_E!X7+FC_IND_CPC_PH_E!X7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FC_IND_CPC_BC_E!C9+FC_IND_CPC_OC_E!C9+FC_IND_CPC_PH_E!C9</f>
        <v>0</v>
      </c>
      <c r="D9" s="10">
        <f>FC_IND_CPC_BC_E!D9+FC_IND_CPC_OC_E!D9+FC_IND_CPC_PH_E!D9</f>
        <v>0</v>
      </c>
      <c r="E9" s="10">
        <f>FC_IND_CPC_BC_E!E9+FC_IND_CPC_OC_E!E9+FC_IND_CPC_PH_E!E9</f>
        <v>0</v>
      </c>
      <c r="F9" s="10">
        <f>FC_IND_CPC_BC_E!F9+FC_IND_CPC_OC_E!F9+FC_IND_CPC_PH_E!F9</f>
        <v>0</v>
      </c>
      <c r="G9" s="10">
        <f>FC_IND_CPC_BC_E!G9+FC_IND_CPC_OC_E!G9+FC_IND_CPC_PH_E!G9</f>
        <v>0</v>
      </c>
      <c r="H9" s="10">
        <f>FC_IND_CPC_BC_E!H9+FC_IND_CPC_OC_E!H9+FC_IND_CPC_PH_E!H9</f>
        <v>0</v>
      </c>
      <c r="I9" s="10">
        <f>FC_IND_CPC_BC_E!I9+FC_IND_CPC_OC_E!I9+FC_IND_CPC_PH_E!I9</f>
        <v>0</v>
      </c>
      <c r="J9" s="10">
        <f>FC_IND_CPC_BC_E!J9+FC_IND_CPC_OC_E!J9+FC_IND_CPC_PH_E!J9</f>
        <v>0</v>
      </c>
      <c r="K9" s="10">
        <f>FC_IND_CPC_BC_E!K9+FC_IND_CPC_OC_E!K9+FC_IND_CPC_PH_E!K9</f>
        <v>0</v>
      </c>
      <c r="L9" s="10">
        <f>FC_IND_CPC_BC_E!L9+FC_IND_CPC_OC_E!L9+FC_IND_CPC_PH_E!L9</f>
        <v>0</v>
      </c>
      <c r="M9" s="10">
        <f>FC_IND_CPC_BC_E!M9+FC_IND_CPC_OC_E!M9+FC_IND_CPC_PH_E!M9</f>
        <v>0</v>
      </c>
      <c r="N9" s="10">
        <f>FC_IND_CPC_BC_E!N9+FC_IND_CPC_OC_E!N9+FC_IND_CPC_PH_E!N9</f>
        <v>0</v>
      </c>
      <c r="O9" s="10">
        <f>FC_IND_CPC_BC_E!O9+FC_IND_CPC_OC_E!O9+FC_IND_CPC_PH_E!O9</f>
        <v>0</v>
      </c>
      <c r="P9" s="10">
        <f>FC_IND_CPC_BC_E!P9+FC_IND_CPC_OC_E!P9+FC_IND_CPC_PH_E!P9</f>
        <v>0</v>
      </c>
      <c r="Q9" s="10">
        <f>FC_IND_CPC_BC_E!Q9+FC_IND_CPC_OC_E!Q9+FC_IND_CPC_PH_E!Q9</f>
        <v>0</v>
      </c>
      <c r="R9" s="10">
        <f>FC_IND_CPC_BC_E!R9+FC_IND_CPC_OC_E!R9+FC_IND_CPC_PH_E!R9</f>
        <v>0</v>
      </c>
      <c r="S9" s="10">
        <f>FC_IND_CPC_BC_E!S9+FC_IND_CPC_OC_E!S9+FC_IND_CPC_PH_E!S9</f>
        <v>0</v>
      </c>
      <c r="T9" s="10">
        <f>FC_IND_CPC_BC_E!T9+FC_IND_CPC_OC_E!T9+FC_IND_CPC_PH_E!T9</f>
        <v>0</v>
      </c>
      <c r="U9" s="10">
        <f>FC_IND_CPC_BC_E!U9+FC_IND_CPC_OC_E!U9+FC_IND_CPC_PH_E!U9</f>
        <v>0</v>
      </c>
      <c r="V9" s="10">
        <f>FC_IND_CPC_BC_E!V9+FC_IND_CPC_OC_E!V9+FC_IND_CPC_PH_E!V9</f>
        <v>0</v>
      </c>
      <c r="W9" s="10">
        <f>FC_IND_CPC_BC_E!W9+FC_IND_CPC_OC_E!W9+FC_IND_CPC_PH_E!W9</f>
        <v>0</v>
      </c>
      <c r="X9" s="10">
        <f>FC_IND_CPC_BC_E!X9+FC_IND_CPC_OC_E!X9+FC_IND_CPC_PH_E!X9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FC_IND_CPC_BC_E!C10+FC_IND_CPC_OC_E!C10+FC_IND_CPC_PH_E!C10</f>
        <v>0</v>
      </c>
      <c r="D10" s="10">
        <f>FC_IND_CPC_BC_E!D10+FC_IND_CPC_OC_E!D10+FC_IND_CPC_PH_E!D10</f>
        <v>0</v>
      </c>
      <c r="E10" s="10">
        <f>FC_IND_CPC_BC_E!E10+FC_IND_CPC_OC_E!E10+FC_IND_CPC_PH_E!E10</f>
        <v>0</v>
      </c>
      <c r="F10" s="10">
        <f>FC_IND_CPC_BC_E!F10+FC_IND_CPC_OC_E!F10+FC_IND_CPC_PH_E!F10</f>
        <v>0</v>
      </c>
      <c r="G10" s="10">
        <f>FC_IND_CPC_BC_E!G10+FC_IND_CPC_OC_E!G10+FC_IND_CPC_PH_E!G10</f>
        <v>0</v>
      </c>
      <c r="H10" s="10">
        <f>FC_IND_CPC_BC_E!H10+FC_IND_CPC_OC_E!H10+FC_IND_CPC_PH_E!H10</f>
        <v>0</v>
      </c>
      <c r="I10" s="10">
        <f>FC_IND_CPC_BC_E!I10+FC_IND_CPC_OC_E!I10+FC_IND_CPC_PH_E!I10</f>
        <v>0</v>
      </c>
      <c r="J10" s="10">
        <f>FC_IND_CPC_BC_E!J10+FC_IND_CPC_OC_E!J10+FC_IND_CPC_PH_E!J10</f>
        <v>0</v>
      </c>
      <c r="K10" s="10">
        <f>FC_IND_CPC_BC_E!K10+FC_IND_CPC_OC_E!K10+FC_IND_CPC_PH_E!K10</f>
        <v>0</v>
      </c>
      <c r="L10" s="10">
        <f>FC_IND_CPC_BC_E!L10+FC_IND_CPC_OC_E!L10+FC_IND_CPC_PH_E!L10</f>
        <v>0</v>
      </c>
      <c r="M10" s="10">
        <f>FC_IND_CPC_BC_E!M10+FC_IND_CPC_OC_E!M10+FC_IND_CPC_PH_E!M10</f>
        <v>0</v>
      </c>
      <c r="N10" s="10">
        <f>FC_IND_CPC_BC_E!N10+FC_IND_CPC_OC_E!N10+FC_IND_CPC_PH_E!N10</f>
        <v>0</v>
      </c>
      <c r="O10" s="10">
        <f>FC_IND_CPC_BC_E!O10+FC_IND_CPC_OC_E!O10+FC_IND_CPC_PH_E!O10</f>
        <v>0</v>
      </c>
      <c r="P10" s="10">
        <f>FC_IND_CPC_BC_E!P10+FC_IND_CPC_OC_E!P10+FC_IND_CPC_PH_E!P10</f>
        <v>0</v>
      </c>
      <c r="Q10" s="10">
        <f>FC_IND_CPC_BC_E!Q10+FC_IND_CPC_OC_E!Q10+FC_IND_CPC_PH_E!Q10</f>
        <v>0</v>
      </c>
      <c r="R10" s="10">
        <f>FC_IND_CPC_BC_E!R10+FC_IND_CPC_OC_E!R10+FC_IND_CPC_PH_E!R10</f>
        <v>0</v>
      </c>
      <c r="S10" s="10">
        <f>FC_IND_CPC_BC_E!S10+FC_IND_CPC_OC_E!S10+FC_IND_CPC_PH_E!S10</f>
        <v>0</v>
      </c>
      <c r="T10" s="10">
        <f>FC_IND_CPC_BC_E!T10+FC_IND_CPC_OC_E!T10+FC_IND_CPC_PH_E!T10</f>
        <v>0</v>
      </c>
      <c r="U10" s="10">
        <f>FC_IND_CPC_BC_E!U10+FC_IND_CPC_OC_E!U10+FC_IND_CPC_PH_E!U10</f>
        <v>0</v>
      </c>
      <c r="V10" s="10">
        <f>FC_IND_CPC_BC_E!V10+FC_IND_CPC_OC_E!V10+FC_IND_CPC_PH_E!V10</f>
        <v>0</v>
      </c>
      <c r="W10" s="10">
        <f>FC_IND_CPC_BC_E!W10+FC_IND_CPC_OC_E!W10+FC_IND_CPC_PH_E!W10</f>
        <v>0</v>
      </c>
      <c r="X10" s="10">
        <f>FC_IND_CPC_BC_E!X10+FC_IND_CPC_OC_E!X10+FC_IND_CPC_PH_E!X10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13.395872742906278</v>
      </c>
      <c r="D11" s="29">
        <f t="shared" ref="D11:W11" si="13">SUM(D12:D16)</f>
        <v>15.405331040412719</v>
      </c>
      <c r="E11" s="29">
        <f t="shared" si="13"/>
        <v>14.065692175408429</v>
      </c>
      <c r="F11" s="29">
        <f t="shared" si="13"/>
        <v>6.6979363714531397</v>
      </c>
      <c r="G11" s="29">
        <f t="shared" si="13"/>
        <v>5.3583834909716241</v>
      </c>
      <c r="H11" s="29">
        <f t="shared" si="13"/>
        <v>3.3490111779879617</v>
      </c>
      <c r="I11" s="29">
        <f t="shared" si="13"/>
        <v>2.6791917454858121</v>
      </c>
      <c r="J11" s="29">
        <f t="shared" si="13"/>
        <v>2.6798796216680998</v>
      </c>
      <c r="K11" s="29">
        <f t="shared" si="13"/>
        <v>2.8320722269991401</v>
      </c>
      <c r="L11" s="29">
        <f t="shared" si="13"/>
        <v>2.0944110060189161</v>
      </c>
      <c r="M11" s="29">
        <f t="shared" si="13"/>
        <v>2.1064488392089422</v>
      </c>
      <c r="N11" s="29">
        <f t="shared" si="13"/>
        <v>2.117884780739467</v>
      </c>
      <c r="O11" s="29">
        <f t="shared" si="13"/>
        <v>0.70619088564058474</v>
      </c>
      <c r="P11" s="29">
        <f t="shared" si="13"/>
        <v>0.70619088564058463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FC_IND_CPC_BC_E!C12+FC_IND_CPC_OC_E!C12+FC_IND_CPC_PH_E!C12</f>
        <v>0</v>
      </c>
      <c r="D12" s="10">
        <f>FC_IND_CPC_BC_E!D12+FC_IND_CPC_OC_E!D12+FC_IND_CPC_PH_E!D12</f>
        <v>0</v>
      </c>
      <c r="E12" s="10">
        <f>FC_IND_CPC_BC_E!E12+FC_IND_CPC_OC_E!E12+FC_IND_CPC_PH_E!E12</f>
        <v>0</v>
      </c>
      <c r="F12" s="10">
        <f>FC_IND_CPC_BC_E!F12+FC_IND_CPC_OC_E!F12+FC_IND_CPC_PH_E!F12</f>
        <v>0</v>
      </c>
      <c r="G12" s="10">
        <f>FC_IND_CPC_BC_E!G12+FC_IND_CPC_OC_E!G12+FC_IND_CPC_PH_E!G12</f>
        <v>0</v>
      </c>
      <c r="H12" s="10">
        <f>FC_IND_CPC_BC_E!H12+FC_IND_CPC_OC_E!H12+FC_IND_CPC_PH_E!H12</f>
        <v>0</v>
      </c>
      <c r="I12" s="10">
        <f>FC_IND_CPC_BC_E!I12+FC_IND_CPC_OC_E!I12+FC_IND_CPC_PH_E!I12</f>
        <v>0</v>
      </c>
      <c r="J12" s="10">
        <f>FC_IND_CPC_BC_E!J12+FC_IND_CPC_OC_E!J12+FC_IND_CPC_PH_E!J12</f>
        <v>0</v>
      </c>
      <c r="K12" s="10">
        <f>FC_IND_CPC_BC_E!K12+FC_IND_CPC_OC_E!K12+FC_IND_CPC_PH_E!K12</f>
        <v>0</v>
      </c>
      <c r="L12" s="10">
        <f>FC_IND_CPC_BC_E!L12+FC_IND_CPC_OC_E!L12+FC_IND_CPC_PH_E!L12</f>
        <v>0</v>
      </c>
      <c r="M12" s="10">
        <f>FC_IND_CPC_BC_E!M12+FC_IND_CPC_OC_E!M12+FC_IND_CPC_PH_E!M12</f>
        <v>0</v>
      </c>
      <c r="N12" s="10">
        <f>FC_IND_CPC_BC_E!N12+FC_IND_CPC_OC_E!N12+FC_IND_CPC_PH_E!N12</f>
        <v>0</v>
      </c>
      <c r="O12" s="10">
        <f>FC_IND_CPC_BC_E!O12+FC_IND_CPC_OC_E!O12+FC_IND_CPC_PH_E!O12</f>
        <v>0</v>
      </c>
      <c r="P12" s="10">
        <f>FC_IND_CPC_BC_E!P12+FC_IND_CPC_OC_E!P12+FC_IND_CPC_PH_E!P12</f>
        <v>0</v>
      </c>
      <c r="Q12" s="10">
        <f>FC_IND_CPC_BC_E!Q12+FC_IND_CPC_OC_E!Q12+FC_IND_CPC_PH_E!Q12</f>
        <v>0</v>
      </c>
      <c r="R12" s="10">
        <f>FC_IND_CPC_BC_E!R12+FC_IND_CPC_OC_E!R12+FC_IND_CPC_PH_E!R12</f>
        <v>0</v>
      </c>
      <c r="S12" s="10">
        <f>FC_IND_CPC_BC_E!S12+FC_IND_CPC_OC_E!S12+FC_IND_CPC_PH_E!S12</f>
        <v>0</v>
      </c>
      <c r="T12" s="10">
        <f>FC_IND_CPC_BC_E!T12+FC_IND_CPC_OC_E!T12+FC_IND_CPC_PH_E!T12</f>
        <v>0</v>
      </c>
      <c r="U12" s="10">
        <f>FC_IND_CPC_BC_E!U12+FC_IND_CPC_OC_E!U12+FC_IND_CPC_PH_E!U12</f>
        <v>0</v>
      </c>
      <c r="V12" s="10">
        <f>FC_IND_CPC_BC_E!V12+FC_IND_CPC_OC_E!V12+FC_IND_CPC_PH_E!V12</f>
        <v>0</v>
      </c>
      <c r="W12" s="10">
        <f>FC_IND_CPC_BC_E!W12+FC_IND_CPC_OC_E!W12+FC_IND_CPC_PH_E!W12</f>
        <v>0</v>
      </c>
      <c r="X12" s="10">
        <f>FC_IND_CPC_BC_E!X12+FC_IND_CPC_OC_E!X12+FC_IND_CPC_PH_E!X12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FC_IND_CPC_BC_E!C13+FC_IND_CPC_OC_E!C13+FC_IND_CPC_PH_E!C13</f>
        <v>13.395872742906278</v>
      </c>
      <c r="D13" s="10">
        <f>FC_IND_CPC_BC_E!D13+FC_IND_CPC_OC_E!D13+FC_IND_CPC_PH_E!D13</f>
        <v>15.405331040412719</v>
      </c>
      <c r="E13" s="10">
        <f>FC_IND_CPC_BC_E!E13+FC_IND_CPC_OC_E!E13+FC_IND_CPC_PH_E!E13</f>
        <v>14.065692175408429</v>
      </c>
      <c r="F13" s="10">
        <f>FC_IND_CPC_BC_E!F13+FC_IND_CPC_OC_E!F13+FC_IND_CPC_PH_E!F13</f>
        <v>6.6979363714531397</v>
      </c>
      <c r="G13" s="10">
        <f>FC_IND_CPC_BC_E!G13+FC_IND_CPC_OC_E!G13+FC_IND_CPC_PH_E!G13</f>
        <v>5.3583834909716241</v>
      </c>
      <c r="H13" s="10">
        <f>FC_IND_CPC_BC_E!H13+FC_IND_CPC_OC_E!H13+FC_IND_CPC_PH_E!H13</f>
        <v>3.3490111779879617</v>
      </c>
      <c r="I13" s="10">
        <f>FC_IND_CPC_BC_E!I13+FC_IND_CPC_OC_E!I13+FC_IND_CPC_PH_E!I13</f>
        <v>2.6791917454858121</v>
      </c>
      <c r="J13" s="10">
        <f>FC_IND_CPC_BC_E!J13+FC_IND_CPC_OC_E!J13+FC_IND_CPC_PH_E!J13</f>
        <v>2.6798796216680998</v>
      </c>
      <c r="K13" s="10">
        <f>FC_IND_CPC_BC_E!K13+FC_IND_CPC_OC_E!K13+FC_IND_CPC_PH_E!K13</f>
        <v>2.8320722269991401</v>
      </c>
      <c r="L13" s="10">
        <f>FC_IND_CPC_BC_E!L13+FC_IND_CPC_OC_E!L13+FC_IND_CPC_PH_E!L13</f>
        <v>2.0944110060189161</v>
      </c>
      <c r="M13" s="10">
        <f>FC_IND_CPC_BC_E!M13+FC_IND_CPC_OC_E!M13+FC_IND_CPC_PH_E!M13</f>
        <v>2.1064488392089422</v>
      </c>
      <c r="N13" s="10">
        <f>FC_IND_CPC_BC_E!N13+FC_IND_CPC_OC_E!N13+FC_IND_CPC_PH_E!N13</f>
        <v>2.117884780739467</v>
      </c>
      <c r="O13" s="10">
        <f>FC_IND_CPC_BC_E!O13+FC_IND_CPC_OC_E!O13+FC_IND_CPC_PH_E!O13</f>
        <v>0.70619088564058474</v>
      </c>
      <c r="P13" s="10">
        <f>FC_IND_CPC_BC_E!P13+FC_IND_CPC_OC_E!P13+FC_IND_CPC_PH_E!P13</f>
        <v>0.70619088564058463</v>
      </c>
      <c r="Q13" s="10">
        <f>FC_IND_CPC_BC_E!Q13+FC_IND_CPC_OC_E!Q13+FC_IND_CPC_PH_E!Q13</f>
        <v>0</v>
      </c>
      <c r="R13" s="10">
        <f>FC_IND_CPC_BC_E!R13+FC_IND_CPC_OC_E!R13+FC_IND_CPC_PH_E!R13</f>
        <v>0</v>
      </c>
      <c r="S13" s="10">
        <f>FC_IND_CPC_BC_E!S13+FC_IND_CPC_OC_E!S13+FC_IND_CPC_PH_E!S13</f>
        <v>0</v>
      </c>
      <c r="T13" s="10">
        <f>FC_IND_CPC_BC_E!T13+FC_IND_CPC_OC_E!T13+FC_IND_CPC_PH_E!T13</f>
        <v>0</v>
      </c>
      <c r="U13" s="10">
        <f>FC_IND_CPC_BC_E!U13+FC_IND_CPC_OC_E!U13+FC_IND_CPC_PH_E!U13</f>
        <v>0</v>
      </c>
      <c r="V13" s="10">
        <f>FC_IND_CPC_BC_E!V13+FC_IND_CPC_OC_E!V13+FC_IND_CPC_PH_E!V13</f>
        <v>0</v>
      </c>
      <c r="W13" s="10">
        <f>FC_IND_CPC_BC_E!W13+FC_IND_CPC_OC_E!W13+FC_IND_CPC_PH_E!W13</f>
        <v>0</v>
      </c>
      <c r="X13" s="10">
        <f>FC_IND_CPC_BC_E!X13+FC_IND_CPC_OC_E!X13+FC_IND_CPC_PH_E!X13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FC_IND_CPC_BC_E!C14+FC_IND_CPC_OC_E!C14+FC_IND_CPC_PH_E!C14</f>
        <v>0</v>
      </c>
      <c r="D14" s="10">
        <f>FC_IND_CPC_BC_E!D14+FC_IND_CPC_OC_E!D14+FC_IND_CPC_PH_E!D14</f>
        <v>0</v>
      </c>
      <c r="E14" s="10">
        <f>FC_IND_CPC_BC_E!E14+FC_IND_CPC_OC_E!E14+FC_IND_CPC_PH_E!E14</f>
        <v>0</v>
      </c>
      <c r="F14" s="10">
        <f>FC_IND_CPC_BC_E!F14+FC_IND_CPC_OC_E!F14+FC_IND_CPC_PH_E!F14</f>
        <v>0</v>
      </c>
      <c r="G14" s="10">
        <f>FC_IND_CPC_BC_E!G14+FC_IND_CPC_OC_E!G14+FC_IND_CPC_PH_E!G14</f>
        <v>0</v>
      </c>
      <c r="H14" s="10">
        <f>FC_IND_CPC_BC_E!H14+FC_IND_CPC_OC_E!H14+FC_IND_CPC_PH_E!H14</f>
        <v>0</v>
      </c>
      <c r="I14" s="10">
        <f>FC_IND_CPC_BC_E!I14+FC_IND_CPC_OC_E!I14+FC_IND_CPC_PH_E!I14</f>
        <v>0</v>
      </c>
      <c r="J14" s="10">
        <f>FC_IND_CPC_BC_E!J14+FC_IND_CPC_OC_E!J14+FC_IND_CPC_PH_E!J14</f>
        <v>0</v>
      </c>
      <c r="K14" s="10">
        <f>FC_IND_CPC_BC_E!K14+FC_IND_CPC_OC_E!K14+FC_IND_CPC_PH_E!K14</f>
        <v>0</v>
      </c>
      <c r="L14" s="10">
        <f>FC_IND_CPC_BC_E!L14+FC_IND_CPC_OC_E!L14+FC_IND_CPC_PH_E!L14</f>
        <v>0</v>
      </c>
      <c r="M14" s="10">
        <f>FC_IND_CPC_BC_E!M14+FC_IND_CPC_OC_E!M14+FC_IND_CPC_PH_E!M14</f>
        <v>0</v>
      </c>
      <c r="N14" s="10">
        <f>FC_IND_CPC_BC_E!N14+FC_IND_CPC_OC_E!N14+FC_IND_CPC_PH_E!N14</f>
        <v>0</v>
      </c>
      <c r="O14" s="10">
        <f>FC_IND_CPC_BC_E!O14+FC_IND_CPC_OC_E!O14+FC_IND_CPC_PH_E!O14</f>
        <v>0</v>
      </c>
      <c r="P14" s="10">
        <f>FC_IND_CPC_BC_E!P14+FC_IND_CPC_OC_E!P14+FC_IND_CPC_PH_E!P14</f>
        <v>0</v>
      </c>
      <c r="Q14" s="10">
        <f>FC_IND_CPC_BC_E!Q14+FC_IND_CPC_OC_E!Q14+FC_IND_CPC_PH_E!Q14</f>
        <v>0</v>
      </c>
      <c r="R14" s="10">
        <f>FC_IND_CPC_BC_E!R14+FC_IND_CPC_OC_E!R14+FC_IND_CPC_PH_E!R14</f>
        <v>0</v>
      </c>
      <c r="S14" s="10">
        <f>FC_IND_CPC_BC_E!S14+FC_IND_CPC_OC_E!S14+FC_IND_CPC_PH_E!S14</f>
        <v>0</v>
      </c>
      <c r="T14" s="10">
        <f>FC_IND_CPC_BC_E!T14+FC_IND_CPC_OC_E!T14+FC_IND_CPC_PH_E!T14</f>
        <v>0</v>
      </c>
      <c r="U14" s="10">
        <f>FC_IND_CPC_BC_E!U14+FC_IND_CPC_OC_E!U14+FC_IND_CPC_PH_E!U14</f>
        <v>0</v>
      </c>
      <c r="V14" s="10">
        <f>FC_IND_CPC_BC_E!V14+FC_IND_CPC_OC_E!V14+FC_IND_CPC_PH_E!V14</f>
        <v>0</v>
      </c>
      <c r="W14" s="10">
        <f>FC_IND_CPC_BC_E!W14+FC_IND_CPC_OC_E!W14+FC_IND_CPC_PH_E!W14</f>
        <v>0</v>
      </c>
      <c r="X14" s="10">
        <f>FC_IND_CPC_BC_E!X14+FC_IND_CPC_OC_E!X14+FC_IND_CPC_PH_E!X14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FC_IND_CPC_BC_E!C15+FC_IND_CPC_OC_E!C15+FC_IND_CPC_PH_E!C15</f>
        <v>0</v>
      </c>
      <c r="D15" s="10">
        <f>FC_IND_CPC_BC_E!D15+FC_IND_CPC_OC_E!D15+FC_IND_CPC_PH_E!D15</f>
        <v>0</v>
      </c>
      <c r="E15" s="10">
        <f>FC_IND_CPC_BC_E!E15+FC_IND_CPC_OC_E!E15+FC_IND_CPC_PH_E!E15</f>
        <v>0</v>
      </c>
      <c r="F15" s="10">
        <f>FC_IND_CPC_BC_E!F15+FC_IND_CPC_OC_E!F15+FC_IND_CPC_PH_E!F15</f>
        <v>0</v>
      </c>
      <c r="G15" s="10">
        <f>FC_IND_CPC_BC_E!G15+FC_IND_CPC_OC_E!G15+FC_IND_CPC_PH_E!G15</f>
        <v>0</v>
      </c>
      <c r="H15" s="10">
        <f>FC_IND_CPC_BC_E!H15+FC_IND_CPC_OC_E!H15+FC_IND_CPC_PH_E!H15</f>
        <v>0</v>
      </c>
      <c r="I15" s="10">
        <f>FC_IND_CPC_BC_E!I15+FC_IND_CPC_OC_E!I15+FC_IND_CPC_PH_E!I15</f>
        <v>0</v>
      </c>
      <c r="J15" s="10">
        <f>FC_IND_CPC_BC_E!J15+FC_IND_CPC_OC_E!J15+FC_IND_CPC_PH_E!J15</f>
        <v>0</v>
      </c>
      <c r="K15" s="10">
        <f>FC_IND_CPC_BC_E!K15+FC_IND_CPC_OC_E!K15+FC_IND_CPC_PH_E!K15</f>
        <v>0</v>
      </c>
      <c r="L15" s="10">
        <f>FC_IND_CPC_BC_E!L15+FC_IND_CPC_OC_E!L15+FC_IND_CPC_PH_E!L15</f>
        <v>0</v>
      </c>
      <c r="M15" s="10">
        <f>FC_IND_CPC_BC_E!M15+FC_IND_CPC_OC_E!M15+FC_IND_CPC_PH_E!M15</f>
        <v>0</v>
      </c>
      <c r="N15" s="10">
        <f>FC_IND_CPC_BC_E!N15+FC_IND_CPC_OC_E!N15+FC_IND_CPC_PH_E!N15</f>
        <v>0</v>
      </c>
      <c r="O15" s="10">
        <f>FC_IND_CPC_BC_E!O15+FC_IND_CPC_OC_E!O15+FC_IND_CPC_PH_E!O15</f>
        <v>0</v>
      </c>
      <c r="P15" s="10">
        <f>FC_IND_CPC_BC_E!P15+FC_IND_CPC_OC_E!P15+FC_IND_CPC_PH_E!P15</f>
        <v>0</v>
      </c>
      <c r="Q15" s="10">
        <f>FC_IND_CPC_BC_E!Q15+FC_IND_CPC_OC_E!Q15+FC_IND_CPC_PH_E!Q15</f>
        <v>0</v>
      </c>
      <c r="R15" s="10">
        <f>FC_IND_CPC_BC_E!R15+FC_IND_CPC_OC_E!R15+FC_IND_CPC_PH_E!R15</f>
        <v>0</v>
      </c>
      <c r="S15" s="10">
        <f>FC_IND_CPC_BC_E!S15+FC_IND_CPC_OC_E!S15+FC_IND_CPC_PH_E!S15</f>
        <v>0</v>
      </c>
      <c r="T15" s="10">
        <f>FC_IND_CPC_BC_E!T15+FC_IND_CPC_OC_E!T15+FC_IND_CPC_PH_E!T15</f>
        <v>0</v>
      </c>
      <c r="U15" s="10">
        <f>FC_IND_CPC_BC_E!U15+FC_IND_CPC_OC_E!U15+FC_IND_CPC_PH_E!U15</f>
        <v>0</v>
      </c>
      <c r="V15" s="10">
        <f>FC_IND_CPC_BC_E!V15+FC_IND_CPC_OC_E!V15+FC_IND_CPC_PH_E!V15</f>
        <v>0</v>
      </c>
      <c r="W15" s="10">
        <f>FC_IND_CPC_BC_E!W15+FC_IND_CPC_OC_E!W15+FC_IND_CPC_PH_E!W15</f>
        <v>0</v>
      </c>
      <c r="X15" s="10">
        <f>FC_IND_CPC_BC_E!X15+FC_IND_CPC_OC_E!X15+FC_IND_CPC_PH_E!X15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FC_IND_CPC_BC_E!C16+FC_IND_CPC_OC_E!C16+FC_IND_CPC_PH_E!C16</f>
        <v>0</v>
      </c>
      <c r="D16" s="10">
        <f>FC_IND_CPC_BC_E!D16+FC_IND_CPC_OC_E!D16+FC_IND_CPC_PH_E!D16</f>
        <v>0</v>
      </c>
      <c r="E16" s="10">
        <f>FC_IND_CPC_BC_E!E16+FC_IND_CPC_OC_E!E16+FC_IND_CPC_PH_E!E16</f>
        <v>0</v>
      </c>
      <c r="F16" s="10">
        <f>FC_IND_CPC_BC_E!F16+FC_IND_CPC_OC_E!F16+FC_IND_CPC_PH_E!F16</f>
        <v>0</v>
      </c>
      <c r="G16" s="10">
        <f>FC_IND_CPC_BC_E!G16+FC_IND_CPC_OC_E!G16+FC_IND_CPC_PH_E!G16</f>
        <v>0</v>
      </c>
      <c r="H16" s="10">
        <f>FC_IND_CPC_BC_E!H16+FC_IND_CPC_OC_E!H16+FC_IND_CPC_PH_E!H16</f>
        <v>0</v>
      </c>
      <c r="I16" s="10">
        <f>FC_IND_CPC_BC_E!I16+FC_IND_CPC_OC_E!I16+FC_IND_CPC_PH_E!I16</f>
        <v>0</v>
      </c>
      <c r="J16" s="10">
        <f>FC_IND_CPC_BC_E!J16+FC_IND_CPC_OC_E!J16+FC_IND_CPC_PH_E!J16</f>
        <v>0</v>
      </c>
      <c r="K16" s="10">
        <f>FC_IND_CPC_BC_E!K16+FC_IND_CPC_OC_E!K16+FC_IND_CPC_PH_E!K16</f>
        <v>0</v>
      </c>
      <c r="L16" s="10">
        <f>FC_IND_CPC_BC_E!L16+FC_IND_CPC_OC_E!L16+FC_IND_CPC_PH_E!L16</f>
        <v>0</v>
      </c>
      <c r="M16" s="10">
        <f>FC_IND_CPC_BC_E!M16+FC_IND_CPC_OC_E!M16+FC_IND_CPC_PH_E!M16</f>
        <v>0</v>
      </c>
      <c r="N16" s="10">
        <f>FC_IND_CPC_BC_E!N16+FC_IND_CPC_OC_E!N16+FC_IND_CPC_PH_E!N16</f>
        <v>0</v>
      </c>
      <c r="O16" s="10">
        <f>FC_IND_CPC_BC_E!O16+FC_IND_CPC_OC_E!O16+FC_IND_CPC_PH_E!O16</f>
        <v>0</v>
      </c>
      <c r="P16" s="10">
        <f>FC_IND_CPC_BC_E!P16+FC_IND_CPC_OC_E!P16+FC_IND_CPC_PH_E!P16</f>
        <v>0</v>
      </c>
      <c r="Q16" s="10">
        <f>FC_IND_CPC_BC_E!Q16+FC_IND_CPC_OC_E!Q16+FC_IND_CPC_PH_E!Q16</f>
        <v>0</v>
      </c>
      <c r="R16" s="10">
        <f>FC_IND_CPC_BC_E!R16+FC_IND_CPC_OC_E!R16+FC_IND_CPC_PH_E!R16</f>
        <v>0</v>
      </c>
      <c r="S16" s="10">
        <f>FC_IND_CPC_BC_E!S16+FC_IND_CPC_OC_E!S16+FC_IND_CPC_PH_E!S16</f>
        <v>0</v>
      </c>
      <c r="T16" s="10">
        <f>FC_IND_CPC_BC_E!T16+FC_IND_CPC_OC_E!T16+FC_IND_CPC_PH_E!T16</f>
        <v>0</v>
      </c>
      <c r="U16" s="10">
        <f>FC_IND_CPC_BC_E!U16+FC_IND_CPC_OC_E!U16+FC_IND_CPC_PH_E!U16</f>
        <v>0</v>
      </c>
      <c r="V16" s="10">
        <f>FC_IND_CPC_BC_E!V16+FC_IND_CPC_OC_E!V16+FC_IND_CPC_PH_E!V16</f>
        <v>0</v>
      </c>
      <c r="W16" s="10">
        <f>FC_IND_CPC_BC_E!W16+FC_IND_CPC_OC_E!W16+FC_IND_CPC_PH_E!W16</f>
        <v>0</v>
      </c>
      <c r="X16" s="10">
        <f>FC_IND_CPC_BC_E!X16+FC_IND_CPC_OC_E!X16+FC_IND_CPC_PH_E!X16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FC_IND_CPC_BC_E!C18+FC_IND_CPC_OC_E!C18+FC_IND_CPC_PH_E!C18</f>
        <v>0</v>
      </c>
      <c r="D18" s="10">
        <f>FC_IND_CPC_BC_E!D18+FC_IND_CPC_OC_E!D18+FC_IND_CPC_PH_E!D18</f>
        <v>0</v>
      </c>
      <c r="E18" s="10">
        <f>FC_IND_CPC_BC_E!E18+FC_IND_CPC_OC_E!E18+FC_IND_CPC_PH_E!E18</f>
        <v>0</v>
      </c>
      <c r="F18" s="10">
        <f>FC_IND_CPC_BC_E!F18+FC_IND_CPC_OC_E!F18+FC_IND_CPC_PH_E!F18</f>
        <v>0</v>
      </c>
      <c r="G18" s="10">
        <f>FC_IND_CPC_BC_E!G18+FC_IND_CPC_OC_E!G18+FC_IND_CPC_PH_E!G18</f>
        <v>0</v>
      </c>
      <c r="H18" s="10">
        <f>FC_IND_CPC_BC_E!H18+FC_IND_CPC_OC_E!H18+FC_IND_CPC_PH_E!H18</f>
        <v>0</v>
      </c>
      <c r="I18" s="10">
        <f>FC_IND_CPC_BC_E!I18+FC_IND_CPC_OC_E!I18+FC_IND_CPC_PH_E!I18</f>
        <v>0</v>
      </c>
      <c r="J18" s="10">
        <f>FC_IND_CPC_BC_E!J18+FC_IND_CPC_OC_E!J18+FC_IND_CPC_PH_E!J18</f>
        <v>0</v>
      </c>
      <c r="K18" s="10">
        <f>FC_IND_CPC_BC_E!K18+FC_IND_CPC_OC_E!K18+FC_IND_CPC_PH_E!K18</f>
        <v>0</v>
      </c>
      <c r="L18" s="10">
        <f>FC_IND_CPC_BC_E!L18+FC_IND_CPC_OC_E!L18+FC_IND_CPC_PH_E!L18</f>
        <v>0</v>
      </c>
      <c r="M18" s="10">
        <f>FC_IND_CPC_BC_E!M18+FC_IND_CPC_OC_E!M18+FC_IND_CPC_PH_E!M18</f>
        <v>0</v>
      </c>
      <c r="N18" s="10">
        <f>FC_IND_CPC_BC_E!N18+FC_IND_CPC_OC_E!N18+FC_IND_CPC_PH_E!N18</f>
        <v>0</v>
      </c>
      <c r="O18" s="10">
        <f>FC_IND_CPC_BC_E!O18+FC_IND_CPC_OC_E!O18+FC_IND_CPC_PH_E!O18</f>
        <v>0</v>
      </c>
      <c r="P18" s="10">
        <f>FC_IND_CPC_BC_E!P18+FC_IND_CPC_OC_E!P18+FC_IND_CPC_PH_E!P18</f>
        <v>0</v>
      </c>
      <c r="Q18" s="10">
        <f>FC_IND_CPC_BC_E!Q18+FC_IND_CPC_OC_E!Q18+FC_IND_CPC_PH_E!Q18</f>
        <v>0</v>
      </c>
      <c r="R18" s="10">
        <f>FC_IND_CPC_BC_E!R18+FC_IND_CPC_OC_E!R18+FC_IND_CPC_PH_E!R18</f>
        <v>0</v>
      </c>
      <c r="S18" s="10">
        <f>FC_IND_CPC_BC_E!S18+FC_IND_CPC_OC_E!S18+FC_IND_CPC_PH_E!S18</f>
        <v>0</v>
      </c>
      <c r="T18" s="10">
        <f>FC_IND_CPC_BC_E!T18+FC_IND_CPC_OC_E!T18+FC_IND_CPC_PH_E!T18</f>
        <v>0</v>
      </c>
      <c r="U18" s="10">
        <f>FC_IND_CPC_BC_E!U18+FC_IND_CPC_OC_E!U18+FC_IND_CPC_PH_E!U18</f>
        <v>0</v>
      </c>
      <c r="V18" s="10">
        <f>FC_IND_CPC_BC_E!V18+FC_IND_CPC_OC_E!V18+FC_IND_CPC_PH_E!V18</f>
        <v>0</v>
      </c>
      <c r="W18" s="10">
        <f>FC_IND_CPC_BC_E!W18+FC_IND_CPC_OC_E!W18+FC_IND_CPC_PH_E!W18</f>
        <v>0</v>
      </c>
      <c r="X18" s="10">
        <f>FC_IND_CPC_BC_E!X18+FC_IND_CPC_OC_E!X18+FC_IND_CPC_PH_E!X18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FC_IND_CPC_BC_E!C19+FC_IND_CPC_OC_E!C19+FC_IND_CPC_PH_E!C19</f>
        <v>0</v>
      </c>
      <c r="D19" s="10">
        <f>FC_IND_CPC_BC_E!D19+FC_IND_CPC_OC_E!D19+FC_IND_CPC_PH_E!D19</f>
        <v>0</v>
      </c>
      <c r="E19" s="10">
        <f>FC_IND_CPC_BC_E!E19+FC_IND_CPC_OC_E!E19+FC_IND_CPC_PH_E!E19</f>
        <v>0</v>
      </c>
      <c r="F19" s="10">
        <f>FC_IND_CPC_BC_E!F19+FC_IND_CPC_OC_E!F19+FC_IND_CPC_PH_E!F19</f>
        <v>0</v>
      </c>
      <c r="G19" s="10">
        <f>FC_IND_CPC_BC_E!G19+FC_IND_CPC_OC_E!G19+FC_IND_CPC_PH_E!G19</f>
        <v>0</v>
      </c>
      <c r="H19" s="10">
        <f>FC_IND_CPC_BC_E!H19+FC_IND_CPC_OC_E!H19+FC_IND_CPC_PH_E!H19</f>
        <v>0</v>
      </c>
      <c r="I19" s="10">
        <f>FC_IND_CPC_BC_E!I19+FC_IND_CPC_OC_E!I19+FC_IND_CPC_PH_E!I19</f>
        <v>0</v>
      </c>
      <c r="J19" s="10">
        <f>FC_IND_CPC_BC_E!J19+FC_IND_CPC_OC_E!J19+FC_IND_CPC_PH_E!J19</f>
        <v>0</v>
      </c>
      <c r="K19" s="10">
        <f>FC_IND_CPC_BC_E!K19+FC_IND_CPC_OC_E!K19+FC_IND_CPC_PH_E!K19</f>
        <v>0</v>
      </c>
      <c r="L19" s="10">
        <f>FC_IND_CPC_BC_E!L19+FC_IND_CPC_OC_E!L19+FC_IND_CPC_PH_E!L19</f>
        <v>0</v>
      </c>
      <c r="M19" s="10">
        <f>FC_IND_CPC_BC_E!M19+FC_IND_CPC_OC_E!M19+FC_IND_CPC_PH_E!M19</f>
        <v>0</v>
      </c>
      <c r="N19" s="10">
        <f>FC_IND_CPC_BC_E!N19+FC_IND_CPC_OC_E!N19+FC_IND_CPC_PH_E!N19</f>
        <v>0</v>
      </c>
      <c r="O19" s="10">
        <f>FC_IND_CPC_BC_E!O19+FC_IND_CPC_OC_E!O19+FC_IND_CPC_PH_E!O19</f>
        <v>0</v>
      </c>
      <c r="P19" s="10">
        <f>FC_IND_CPC_BC_E!P19+FC_IND_CPC_OC_E!P19+FC_IND_CPC_PH_E!P19</f>
        <v>0</v>
      </c>
      <c r="Q19" s="10">
        <f>FC_IND_CPC_BC_E!Q19+FC_IND_CPC_OC_E!Q19+FC_IND_CPC_PH_E!Q19</f>
        <v>0</v>
      </c>
      <c r="R19" s="10">
        <f>FC_IND_CPC_BC_E!R19+FC_IND_CPC_OC_E!R19+FC_IND_CPC_PH_E!R19</f>
        <v>0</v>
      </c>
      <c r="S19" s="10">
        <f>FC_IND_CPC_BC_E!S19+FC_IND_CPC_OC_E!S19+FC_IND_CPC_PH_E!S19</f>
        <v>0</v>
      </c>
      <c r="T19" s="10">
        <f>FC_IND_CPC_BC_E!T19+FC_IND_CPC_OC_E!T19+FC_IND_CPC_PH_E!T19</f>
        <v>0</v>
      </c>
      <c r="U19" s="10">
        <f>FC_IND_CPC_BC_E!U19+FC_IND_CPC_OC_E!U19+FC_IND_CPC_PH_E!U19</f>
        <v>0</v>
      </c>
      <c r="V19" s="10">
        <f>FC_IND_CPC_BC_E!V19+FC_IND_CPC_OC_E!V19+FC_IND_CPC_PH_E!V19</f>
        <v>0</v>
      </c>
      <c r="W19" s="10">
        <f>FC_IND_CPC_BC_E!W19+FC_IND_CPC_OC_E!W19+FC_IND_CPC_PH_E!W19</f>
        <v>0</v>
      </c>
      <c r="X19" s="10">
        <f>FC_IND_CPC_BC_E!X19+FC_IND_CPC_OC_E!X19+FC_IND_CPC_PH_E!X19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FC_IND_CPC_BC_E!C20+FC_IND_CPC_OC_E!C20+FC_IND_CPC_PH_E!C20</f>
        <v>0</v>
      </c>
      <c r="D20" s="10">
        <f>FC_IND_CPC_BC_E!D20+FC_IND_CPC_OC_E!D20+FC_IND_CPC_PH_E!D20</f>
        <v>0</v>
      </c>
      <c r="E20" s="10">
        <f>FC_IND_CPC_BC_E!E20+FC_IND_CPC_OC_E!E20+FC_IND_CPC_PH_E!E20</f>
        <v>0</v>
      </c>
      <c r="F20" s="10">
        <f>FC_IND_CPC_BC_E!F20+FC_IND_CPC_OC_E!F20+FC_IND_CPC_PH_E!F20</f>
        <v>0</v>
      </c>
      <c r="G20" s="10">
        <f>FC_IND_CPC_BC_E!G20+FC_IND_CPC_OC_E!G20+FC_IND_CPC_PH_E!G20</f>
        <v>0</v>
      </c>
      <c r="H20" s="10">
        <f>FC_IND_CPC_BC_E!H20+FC_IND_CPC_OC_E!H20+FC_IND_CPC_PH_E!H20</f>
        <v>0</v>
      </c>
      <c r="I20" s="10">
        <f>FC_IND_CPC_BC_E!I20+FC_IND_CPC_OC_E!I20+FC_IND_CPC_PH_E!I20</f>
        <v>0</v>
      </c>
      <c r="J20" s="10">
        <f>FC_IND_CPC_BC_E!J20+FC_IND_CPC_OC_E!J20+FC_IND_CPC_PH_E!J20</f>
        <v>0</v>
      </c>
      <c r="K20" s="10">
        <f>FC_IND_CPC_BC_E!K20+FC_IND_CPC_OC_E!K20+FC_IND_CPC_PH_E!K20</f>
        <v>0</v>
      </c>
      <c r="L20" s="10">
        <f>FC_IND_CPC_BC_E!L20+FC_IND_CPC_OC_E!L20+FC_IND_CPC_PH_E!L20</f>
        <v>0</v>
      </c>
      <c r="M20" s="10">
        <f>FC_IND_CPC_BC_E!M20+FC_IND_CPC_OC_E!M20+FC_IND_CPC_PH_E!M20</f>
        <v>0</v>
      </c>
      <c r="N20" s="10">
        <f>FC_IND_CPC_BC_E!N20+FC_IND_CPC_OC_E!N20+FC_IND_CPC_PH_E!N20</f>
        <v>0</v>
      </c>
      <c r="O20" s="10">
        <f>FC_IND_CPC_BC_E!O20+FC_IND_CPC_OC_E!O20+FC_IND_CPC_PH_E!O20</f>
        <v>0</v>
      </c>
      <c r="P20" s="10">
        <f>FC_IND_CPC_BC_E!P20+FC_IND_CPC_OC_E!P20+FC_IND_CPC_PH_E!P20</f>
        <v>0</v>
      </c>
      <c r="Q20" s="10">
        <f>FC_IND_CPC_BC_E!Q20+FC_IND_CPC_OC_E!Q20+FC_IND_CPC_PH_E!Q20</f>
        <v>0</v>
      </c>
      <c r="R20" s="10">
        <f>FC_IND_CPC_BC_E!R20+FC_IND_CPC_OC_E!R20+FC_IND_CPC_PH_E!R20</f>
        <v>0</v>
      </c>
      <c r="S20" s="10">
        <f>FC_IND_CPC_BC_E!S20+FC_IND_CPC_OC_E!S20+FC_IND_CPC_PH_E!S20</f>
        <v>0</v>
      </c>
      <c r="T20" s="10">
        <f>FC_IND_CPC_BC_E!T20+FC_IND_CPC_OC_E!T20+FC_IND_CPC_PH_E!T20</f>
        <v>0</v>
      </c>
      <c r="U20" s="10">
        <f>FC_IND_CPC_BC_E!U20+FC_IND_CPC_OC_E!U20+FC_IND_CPC_PH_E!U20</f>
        <v>0</v>
      </c>
      <c r="V20" s="10">
        <f>FC_IND_CPC_BC_E!V20+FC_IND_CPC_OC_E!V20+FC_IND_CPC_PH_E!V20</f>
        <v>0</v>
      </c>
      <c r="W20" s="10">
        <f>FC_IND_CPC_BC_E!W20+FC_IND_CPC_OC_E!W20+FC_IND_CPC_PH_E!W20</f>
        <v>0</v>
      </c>
      <c r="X20" s="10">
        <f>FC_IND_CPC_BC_E!X20+FC_IND_CPC_OC_E!X20+FC_IND_CPC_PH_E!X20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FC_IND_CPC_BC_E!C21+FC_IND_CPC_OC_E!C21+FC_IND_CPC_PH_E!C21</f>
        <v>0</v>
      </c>
      <c r="D21" s="10">
        <f>FC_IND_CPC_BC_E!D21+FC_IND_CPC_OC_E!D21+FC_IND_CPC_PH_E!D21</f>
        <v>0</v>
      </c>
      <c r="E21" s="10">
        <f>FC_IND_CPC_BC_E!E21+FC_IND_CPC_OC_E!E21+FC_IND_CPC_PH_E!E21</f>
        <v>0</v>
      </c>
      <c r="F21" s="10">
        <f>FC_IND_CPC_BC_E!F21+FC_IND_CPC_OC_E!F21+FC_IND_CPC_PH_E!F21</f>
        <v>0</v>
      </c>
      <c r="G21" s="10">
        <f>FC_IND_CPC_BC_E!G21+FC_IND_CPC_OC_E!G21+FC_IND_CPC_PH_E!G21</f>
        <v>0</v>
      </c>
      <c r="H21" s="10">
        <f>FC_IND_CPC_BC_E!H21+FC_IND_CPC_OC_E!H21+FC_IND_CPC_PH_E!H21</f>
        <v>0</v>
      </c>
      <c r="I21" s="10">
        <f>FC_IND_CPC_BC_E!I21+FC_IND_CPC_OC_E!I21+FC_IND_CPC_PH_E!I21</f>
        <v>0</v>
      </c>
      <c r="J21" s="10">
        <f>FC_IND_CPC_BC_E!J21+FC_IND_CPC_OC_E!J21+FC_IND_CPC_PH_E!J21</f>
        <v>0</v>
      </c>
      <c r="K21" s="10">
        <f>FC_IND_CPC_BC_E!K21+FC_IND_CPC_OC_E!K21+FC_IND_CPC_PH_E!K21</f>
        <v>0</v>
      </c>
      <c r="L21" s="10">
        <f>FC_IND_CPC_BC_E!L21+FC_IND_CPC_OC_E!L21+FC_IND_CPC_PH_E!L21</f>
        <v>0</v>
      </c>
      <c r="M21" s="10">
        <f>FC_IND_CPC_BC_E!M21+FC_IND_CPC_OC_E!M21+FC_IND_CPC_PH_E!M21</f>
        <v>0</v>
      </c>
      <c r="N21" s="10">
        <f>FC_IND_CPC_BC_E!N21+FC_IND_CPC_OC_E!N21+FC_IND_CPC_PH_E!N21</f>
        <v>0</v>
      </c>
      <c r="O21" s="10">
        <f>FC_IND_CPC_BC_E!O21+FC_IND_CPC_OC_E!O21+FC_IND_CPC_PH_E!O21</f>
        <v>0</v>
      </c>
      <c r="P21" s="10">
        <f>FC_IND_CPC_BC_E!P21+FC_IND_CPC_OC_E!P21+FC_IND_CPC_PH_E!P21</f>
        <v>0</v>
      </c>
      <c r="Q21" s="10">
        <f>FC_IND_CPC_BC_E!Q21+FC_IND_CPC_OC_E!Q21+FC_IND_CPC_PH_E!Q21</f>
        <v>0</v>
      </c>
      <c r="R21" s="10">
        <f>FC_IND_CPC_BC_E!R21+FC_IND_CPC_OC_E!R21+FC_IND_CPC_PH_E!R21</f>
        <v>0</v>
      </c>
      <c r="S21" s="10">
        <f>FC_IND_CPC_BC_E!S21+FC_IND_CPC_OC_E!S21+FC_IND_CPC_PH_E!S21</f>
        <v>0</v>
      </c>
      <c r="T21" s="10">
        <f>FC_IND_CPC_BC_E!T21+FC_IND_CPC_OC_E!T21+FC_IND_CPC_PH_E!T21</f>
        <v>0</v>
      </c>
      <c r="U21" s="10">
        <f>FC_IND_CPC_BC_E!U21+FC_IND_CPC_OC_E!U21+FC_IND_CPC_PH_E!U21</f>
        <v>0</v>
      </c>
      <c r="V21" s="10">
        <f>FC_IND_CPC_BC_E!V21+FC_IND_CPC_OC_E!V21+FC_IND_CPC_PH_E!V21</f>
        <v>0</v>
      </c>
      <c r="W21" s="10">
        <f>FC_IND_CPC_BC_E!W21+FC_IND_CPC_OC_E!W21+FC_IND_CPC_PH_E!W21</f>
        <v>0</v>
      </c>
      <c r="X21" s="10">
        <f>FC_IND_CPC_BC_E!X21+FC_IND_CPC_OC_E!X21+FC_IND_CPC_PH_E!X21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FC_IND_CPC_BC_E!C23+FC_IND_CPC_OC_E!C23+FC_IND_CPC_PH_E!C23</f>
        <v>0</v>
      </c>
      <c r="D23" s="10">
        <f>FC_IND_CPC_BC_E!D23+FC_IND_CPC_OC_E!D23+FC_IND_CPC_PH_E!D23</f>
        <v>0</v>
      </c>
      <c r="E23" s="10">
        <f>FC_IND_CPC_BC_E!E23+FC_IND_CPC_OC_E!E23+FC_IND_CPC_PH_E!E23</f>
        <v>0</v>
      </c>
      <c r="F23" s="10">
        <f>FC_IND_CPC_BC_E!F23+FC_IND_CPC_OC_E!F23+FC_IND_CPC_PH_E!F23</f>
        <v>0</v>
      </c>
      <c r="G23" s="10">
        <f>FC_IND_CPC_BC_E!G23+FC_IND_CPC_OC_E!G23+FC_IND_CPC_PH_E!G23</f>
        <v>0</v>
      </c>
      <c r="H23" s="10">
        <f>FC_IND_CPC_BC_E!H23+FC_IND_CPC_OC_E!H23+FC_IND_CPC_PH_E!H23</f>
        <v>0</v>
      </c>
      <c r="I23" s="10">
        <f>FC_IND_CPC_BC_E!I23+FC_IND_CPC_OC_E!I23+FC_IND_CPC_PH_E!I23</f>
        <v>0</v>
      </c>
      <c r="J23" s="10">
        <f>FC_IND_CPC_BC_E!J23+FC_IND_CPC_OC_E!J23+FC_IND_CPC_PH_E!J23</f>
        <v>0</v>
      </c>
      <c r="K23" s="10">
        <f>FC_IND_CPC_BC_E!K23+FC_IND_CPC_OC_E!K23+FC_IND_CPC_PH_E!K23</f>
        <v>0</v>
      </c>
      <c r="L23" s="10">
        <f>FC_IND_CPC_BC_E!L23+FC_IND_CPC_OC_E!L23+FC_IND_CPC_PH_E!L23</f>
        <v>0</v>
      </c>
      <c r="M23" s="10">
        <f>FC_IND_CPC_BC_E!M23+FC_IND_CPC_OC_E!M23+FC_IND_CPC_PH_E!M23</f>
        <v>0</v>
      </c>
      <c r="N23" s="10">
        <f>FC_IND_CPC_BC_E!N23+FC_IND_CPC_OC_E!N23+FC_IND_CPC_PH_E!N23</f>
        <v>0</v>
      </c>
      <c r="O23" s="10">
        <f>FC_IND_CPC_BC_E!O23+FC_IND_CPC_OC_E!O23+FC_IND_CPC_PH_E!O23</f>
        <v>0</v>
      </c>
      <c r="P23" s="10">
        <f>FC_IND_CPC_BC_E!P23+FC_IND_CPC_OC_E!P23+FC_IND_CPC_PH_E!P23</f>
        <v>0</v>
      </c>
      <c r="Q23" s="10">
        <f>FC_IND_CPC_BC_E!Q23+FC_IND_CPC_OC_E!Q23+FC_IND_CPC_PH_E!Q23</f>
        <v>0</v>
      </c>
      <c r="R23" s="10">
        <f>FC_IND_CPC_BC_E!R23+FC_IND_CPC_OC_E!R23+FC_IND_CPC_PH_E!R23</f>
        <v>0</v>
      </c>
      <c r="S23" s="10">
        <f>FC_IND_CPC_BC_E!S23+FC_IND_CPC_OC_E!S23+FC_IND_CPC_PH_E!S23</f>
        <v>0</v>
      </c>
      <c r="T23" s="10">
        <f>FC_IND_CPC_BC_E!T23+FC_IND_CPC_OC_E!T23+FC_IND_CPC_PH_E!T23</f>
        <v>0</v>
      </c>
      <c r="U23" s="10">
        <f>FC_IND_CPC_BC_E!U23+FC_IND_CPC_OC_E!U23+FC_IND_CPC_PH_E!U23</f>
        <v>0</v>
      </c>
      <c r="V23" s="10">
        <f>FC_IND_CPC_BC_E!V23+FC_IND_CPC_OC_E!V23+FC_IND_CPC_PH_E!V23</f>
        <v>0</v>
      </c>
      <c r="W23" s="10">
        <f>FC_IND_CPC_BC_E!W23+FC_IND_CPC_OC_E!W23+FC_IND_CPC_PH_E!W23</f>
        <v>0</v>
      </c>
      <c r="X23" s="10">
        <f>FC_IND_CPC_BC_E!X23+FC_IND_CPC_OC_E!X23+FC_IND_CPC_PH_E!X23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FC_IND_CPC_BC_E!C24+FC_IND_CPC_OC_E!C24+FC_IND_CPC_PH_E!C24</f>
        <v>0</v>
      </c>
      <c r="D24" s="10">
        <f>FC_IND_CPC_BC_E!D24+FC_IND_CPC_OC_E!D24+FC_IND_CPC_PH_E!D24</f>
        <v>0</v>
      </c>
      <c r="E24" s="10">
        <f>FC_IND_CPC_BC_E!E24+FC_IND_CPC_OC_E!E24+FC_IND_CPC_PH_E!E24</f>
        <v>0</v>
      </c>
      <c r="F24" s="10">
        <f>FC_IND_CPC_BC_E!F24+FC_IND_CPC_OC_E!F24+FC_IND_CPC_PH_E!F24</f>
        <v>0</v>
      </c>
      <c r="G24" s="10">
        <f>FC_IND_CPC_BC_E!G24+FC_IND_CPC_OC_E!G24+FC_IND_CPC_PH_E!G24</f>
        <v>0</v>
      </c>
      <c r="H24" s="10">
        <f>FC_IND_CPC_BC_E!H24+FC_IND_CPC_OC_E!H24+FC_IND_CPC_PH_E!H24</f>
        <v>0</v>
      </c>
      <c r="I24" s="10">
        <f>FC_IND_CPC_BC_E!I24+FC_IND_CPC_OC_E!I24+FC_IND_CPC_PH_E!I24</f>
        <v>0</v>
      </c>
      <c r="J24" s="10">
        <f>FC_IND_CPC_BC_E!J24+FC_IND_CPC_OC_E!J24+FC_IND_CPC_PH_E!J24</f>
        <v>0</v>
      </c>
      <c r="K24" s="10">
        <f>FC_IND_CPC_BC_E!K24+FC_IND_CPC_OC_E!K24+FC_IND_CPC_PH_E!K24</f>
        <v>0</v>
      </c>
      <c r="L24" s="10">
        <f>FC_IND_CPC_BC_E!L24+FC_IND_CPC_OC_E!L24+FC_IND_CPC_PH_E!L24</f>
        <v>0</v>
      </c>
      <c r="M24" s="10">
        <f>FC_IND_CPC_BC_E!M24+FC_IND_CPC_OC_E!M24+FC_IND_CPC_PH_E!M24</f>
        <v>0</v>
      </c>
      <c r="N24" s="10">
        <f>FC_IND_CPC_BC_E!N24+FC_IND_CPC_OC_E!N24+FC_IND_CPC_PH_E!N24</f>
        <v>0</v>
      </c>
      <c r="O24" s="10">
        <f>FC_IND_CPC_BC_E!O24+FC_IND_CPC_OC_E!O24+FC_IND_CPC_PH_E!O24</f>
        <v>0</v>
      </c>
      <c r="P24" s="10">
        <f>FC_IND_CPC_BC_E!P24+FC_IND_CPC_OC_E!P24+FC_IND_CPC_PH_E!P24</f>
        <v>0</v>
      </c>
      <c r="Q24" s="10">
        <f>FC_IND_CPC_BC_E!Q24+FC_IND_CPC_OC_E!Q24+FC_IND_CPC_PH_E!Q24</f>
        <v>0</v>
      </c>
      <c r="R24" s="10">
        <f>FC_IND_CPC_BC_E!R24+FC_IND_CPC_OC_E!R24+FC_IND_CPC_PH_E!R24</f>
        <v>0</v>
      </c>
      <c r="S24" s="10">
        <f>FC_IND_CPC_BC_E!S24+FC_IND_CPC_OC_E!S24+FC_IND_CPC_PH_E!S24</f>
        <v>0</v>
      </c>
      <c r="T24" s="10">
        <f>FC_IND_CPC_BC_E!T24+FC_IND_CPC_OC_E!T24+FC_IND_CPC_PH_E!T24</f>
        <v>0</v>
      </c>
      <c r="U24" s="10">
        <f>FC_IND_CPC_BC_E!U24+FC_IND_CPC_OC_E!U24+FC_IND_CPC_PH_E!U24</f>
        <v>0</v>
      </c>
      <c r="V24" s="10">
        <f>FC_IND_CPC_BC_E!V24+FC_IND_CPC_OC_E!V24+FC_IND_CPC_PH_E!V24</f>
        <v>0</v>
      </c>
      <c r="W24" s="10">
        <f>FC_IND_CPC_BC_E!W24+FC_IND_CPC_OC_E!W24+FC_IND_CPC_PH_E!W24</f>
        <v>0</v>
      </c>
      <c r="X24" s="10">
        <f>FC_IND_CPC_BC_E!X24+FC_IND_CPC_OC_E!X24+FC_IND_CPC_PH_E!X24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FC_IND_CPC_BC_E!C25+FC_IND_CPC_OC_E!C25+FC_IND_CPC_PH_E!C25</f>
        <v>0</v>
      </c>
      <c r="D25" s="37">
        <f>FC_IND_CPC_BC_E!D25+FC_IND_CPC_OC_E!D25+FC_IND_CPC_PH_E!D25</f>
        <v>0</v>
      </c>
      <c r="E25" s="37">
        <f>FC_IND_CPC_BC_E!E25+FC_IND_CPC_OC_E!E25+FC_IND_CPC_PH_E!E25</f>
        <v>0</v>
      </c>
      <c r="F25" s="37">
        <f>FC_IND_CPC_BC_E!F25+FC_IND_CPC_OC_E!F25+FC_IND_CPC_PH_E!F25</f>
        <v>0</v>
      </c>
      <c r="G25" s="37">
        <f>FC_IND_CPC_BC_E!G25+FC_IND_CPC_OC_E!G25+FC_IND_CPC_PH_E!G25</f>
        <v>0</v>
      </c>
      <c r="H25" s="37">
        <f>FC_IND_CPC_BC_E!H25+FC_IND_CPC_OC_E!H25+FC_IND_CPC_PH_E!H25</f>
        <v>0</v>
      </c>
      <c r="I25" s="37">
        <f>FC_IND_CPC_BC_E!I25+FC_IND_CPC_OC_E!I25+FC_IND_CPC_PH_E!I25</f>
        <v>0</v>
      </c>
      <c r="J25" s="37">
        <f>FC_IND_CPC_BC_E!J25+FC_IND_CPC_OC_E!J25+FC_IND_CPC_PH_E!J25</f>
        <v>0</v>
      </c>
      <c r="K25" s="37">
        <f>FC_IND_CPC_BC_E!K25+FC_IND_CPC_OC_E!K25+FC_IND_CPC_PH_E!K25</f>
        <v>0</v>
      </c>
      <c r="L25" s="37">
        <f>FC_IND_CPC_BC_E!L25+FC_IND_CPC_OC_E!L25+FC_IND_CPC_PH_E!L25</f>
        <v>0</v>
      </c>
      <c r="M25" s="37">
        <f>FC_IND_CPC_BC_E!M25+FC_IND_CPC_OC_E!M25+FC_IND_CPC_PH_E!M25</f>
        <v>0</v>
      </c>
      <c r="N25" s="37">
        <f>FC_IND_CPC_BC_E!N25+FC_IND_CPC_OC_E!N25+FC_IND_CPC_PH_E!N25</f>
        <v>0</v>
      </c>
      <c r="O25" s="37">
        <f>FC_IND_CPC_BC_E!O25+FC_IND_CPC_OC_E!O25+FC_IND_CPC_PH_E!O25</f>
        <v>0</v>
      </c>
      <c r="P25" s="37">
        <f>FC_IND_CPC_BC_E!P25+FC_IND_CPC_OC_E!P25+FC_IND_CPC_PH_E!P25</f>
        <v>0</v>
      </c>
      <c r="Q25" s="37">
        <f>FC_IND_CPC_BC_E!Q25+FC_IND_CPC_OC_E!Q25+FC_IND_CPC_PH_E!Q25</f>
        <v>0</v>
      </c>
      <c r="R25" s="37">
        <f>FC_IND_CPC_BC_E!R25+FC_IND_CPC_OC_E!R25+FC_IND_CPC_PH_E!R25</f>
        <v>0</v>
      </c>
      <c r="S25" s="37">
        <f>FC_IND_CPC_BC_E!S25+FC_IND_CPC_OC_E!S25+FC_IND_CPC_PH_E!S25</f>
        <v>0</v>
      </c>
      <c r="T25" s="37">
        <f>FC_IND_CPC_BC_E!T25+FC_IND_CPC_OC_E!T25+FC_IND_CPC_PH_E!T25</f>
        <v>0</v>
      </c>
      <c r="U25" s="37">
        <f>FC_IND_CPC_BC_E!U25+FC_IND_CPC_OC_E!U25+FC_IND_CPC_PH_E!U25</f>
        <v>0</v>
      </c>
      <c r="V25" s="37">
        <f>FC_IND_CPC_BC_E!V25+FC_IND_CPC_OC_E!V25+FC_IND_CPC_PH_E!V25</f>
        <v>0</v>
      </c>
      <c r="W25" s="37">
        <f>FC_IND_CPC_BC_E!W25+FC_IND_CPC_OC_E!W25+FC_IND_CPC_PH_E!W25</f>
        <v>0</v>
      </c>
      <c r="X25" s="37">
        <f>FC_IND_CPC_BC_E!X25+FC_IND_CPC_OC_E!X25+FC_IND_CPC_PH_E!X25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69.305245055889941</v>
      </c>
      <c r="D26" s="37">
        <f t="shared" ref="D26:W26" si="22">SUM(D27,D33)</f>
        <v>213.15081685296644</v>
      </c>
      <c r="E26" s="37">
        <f t="shared" si="22"/>
        <v>165.05881341358554</v>
      </c>
      <c r="F26" s="37">
        <f t="shared" si="22"/>
        <v>146.7249355116079</v>
      </c>
      <c r="G26" s="37">
        <f t="shared" si="22"/>
        <v>132.83938091143597</v>
      </c>
      <c r="H26" s="37">
        <f t="shared" si="22"/>
        <v>36.452278589853819</v>
      </c>
      <c r="I26" s="37">
        <f t="shared" si="22"/>
        <v>15.110318142734304</v>
      </c>
      <c r="J26" s="37">
        <f t="shared" si="22"/>
        <v>97.210318142734323</v>
      </c>
      <c r="K26" s="37">
        <f t="shared" si="22"/>
        <v>42.012983662940655</v>
      </c>
      <c r="L26" s="37">
        <f t="shared" si="22"/>
        <v>42.180223559759227</v>
      </c>
      <c r="M26" s="37">
        <f t="shared" si="22"/>
        <v>50.922012037833184</v>
      </c>
      <c r="N26" s="37">
        <f t="shared" si="22"/>
        <v>38.024333619948393</v>
      </c>
      <c r="O26" s="37">
        <f t="shared" si="22"/>
        <v>15.047291487532242</v>
      </c>
      <c r="P26" s="37">
        <f t="shared" si="22"/>
        <v>11.894582975064488</v>
      </c>
      <c r="Q26" s="37">
        <f t="shared" si="22"/>
        <v>10.055460017196904</v>
      </c>
      <c r="R26" s="37">
        <f t="shared" si="22"/>
        <v>8.0730008598452283</v>
      </c>
      <c r="S26" s="37">
        <f t="shared" si="22"/>
        <v>14.760705073086843</v>
      </c>
      <c r="T26" s="37">
        <f t="shared" si="22"/>
        <v>7.0200343938091141</v>
      </c>
      <c r="U26" s="37">
        <f t="shared" si="22"/>
        <v>13.86053310404127</v>
      </c>
      <c r="V26" s="37">
        <f t="shared" si="22"/>
        <v>5.9372312983662932</v>
      </c>
      <c r="W26" s="37">
        <f t="shared" si="22"/>
        <v>5.2400687876182293</v>
      </c>
      <c r="X26" s="37">
        <f t="shared" ref="X26" si="23">SUM(X27,X33)</f>
        <v>4.8490111779879603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FC_IND_CPC_BC_E!C28+FC_IND_CPC_OC_E!C28+FC_IND_CPC_PH_E!C28</f>
        <v>0</v>
      </c>
      <c r="D28" s="10">
        <f>FC_IND_CPC_BC_E!D28+FC_IND_CPC_OC_E!D28+FC_IND_CPC_PH_E!D28</f>
        <v>0</v>
      </c>
      <c r="E28" s="10">
        <f>FC_IND_CPC_BC_E!E28+FC_IND_CPC_OC_E!E28+FC_IND_CPC_PH_E!E28</f>
        <v>0</v>
      </c>
      <c r="F28" s="10">
        <f>FC_IND_CPC_BC_E!F28+FC_IND_CPC_OC_E!F28+FC_IND_CPC_PH_E!F28</f>
        <v>0</v>
      </c>
      <c r="G28" s="10">
        <f>FC_IND_CPC_BC_E!G28+FC_IND_CPC_OC_E!G28+FC_IND_CPC_PH_E!G28</f>
        <v>0</v>
      </c>
      <c r="H28" s="10">
        <f>FC_IND_CPC_BC_E!H28+FC_IND_CPC_OC_E!H28+FC_IND_CPC_PH_E!H28</f>
        <v>0</v>
      </c>
      <c r="I28" s="10">
        <f>FC_IND_CPC_BC_E!I28+FC_IND_CPC_OC_E!I28+FC_IND_CPC_PH_E!I28</f>
        <v>0</v>
      </c>
      <c r="J28" s="10">
        <f>FC_IND_CPC_BC_E!J28+FC_IND_CPC_OC_E!J28+FC_IND_CPC_PH_E!J28</f>
        <v>0</v>
      </c>
      <c r="K28" s="10">
        <f>FC_IND_CPC_BC_E!K28+FC_IND_CPC_OC_E!K28+FC_IND_CPC_PH_E!K28</f>
        <v>0</v>
      </c>
      <c r="L28" s="10">
        <f>FC_IND_CPC_BC_E!L28+FC_IND_CPC_OC_E!L28+FC_IND_CPC_PH_E!L28</f>
        <v>0</v>
      </c>
      <c r="M28" s="10">
        <f>FC_IND_CPC_BC_E!M28+FC_IND_CPC_OC_E!M28+FC_IND_CPC_PH_E!M28</f>
        <v>0</v>
      </c>
      <c r="N28" s="10">
        <f>FC_IND_CPC_BC_E!N28+FC_IND_CPC_OC_E!N28+FC_IND_CPC_PH_E!N28</f>
        <v>0</v>
      </c>
      <c r="O28" s="10">
        <f>FC_IND_CPC_BC_E!O28+FC_IND_CPC_OC_E!O28+FC_IND_CPC_PH_E!O28</f>
        <v>0</v>
      </c>
      <c r="P28" s="10">
        <f>FC_IND_CPC_BC_E!P28+FC_IND_CPC_OC_E!P28+FC_IND_CPC_PH_E!P28</f>
        <v>0</v>
      </c>
      <c r="Q28" s="10">
        <f>FC_IND_CPC_BC_E!Q28+FC_IND_CPC_OC_E!Q28+FC_IND_CPC_PH_E!Q28</f>
        <v>0</v>
      </c>
      <c r="R28" s="10">
        <f>FC_IND_CPC_BC_E!R28+FC_IND_CPC_OC_E!R28+FC_IND_CPC_PH_E!R28</f>
        <v>0</v>
      </c>
      <c r="S28" s="10">
        <f>FC_IND_CPC_BC_E!S28+FC_IND_CPC_OC_E!S28+FC_IND_CPC_PH_E!S28</f>
        <v>0</v>
      </c>
      <c r="T28" s="10">
        <f>FC_IND_CPC_BC_E!T28+FC_IND_CPC_OC_E!T28+FC_IND_CPC_PH_E!T28</f>
        <v>0</v>
      </c>
      <c r="U28" s="10">
        <f>FC_IND_CPC_BC_E!U28+FC_IND_CPC_OC_E!U28+FC_IND_CPC_PH_E!U28</f>
        <v>0</v>
      </c>
      <c r="V28" s="10">
        <f>FC_IND_CPC_BC_E!V28+FC_IND_CPC_OC_E!V28+FC_IND_CPC_PH_E!V28</f>
        <v>0</v>
      </c>
      <c r="W28" s="10">
        <f>FC_IND_CPC_BC_E!W28+FC_IND_CPC_OC_E!W28+FC_IND_CPC_PH_E!W28</f>
        <v>0</v>
      </c>
      <c r="X28" s="10">
        <f>FC_IND_CPC_BC_E!X28+FC_IND_CPC_OC_E!X28+FC_IND_CPC_PH_E!X28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FC_IND_CPC_BC_E!C29+FC_IND_CPC_OC_E!C29+FC_IND_CPC_PH_E!C29</f>
        <v>0</v>
      </c>
      <c r="D29" s="10">
        <f>FC_IND_CPC_BC_E!D29+FC_IND_CPC_OC_E!D29+FC_IND_CPC_PH_E!D29</f>
        <v>0</v>
      </c>
      <c r="E29" s="10">
        <f>FC_IND_CPC_BC_E!E29+FC_IND_CPC_OC_E!E29+FC_IND_CPC_PH_E!E29</f>
        <v>0</v>
      </c>
      <c r="F29" s="10">
        <f>FC_IND_CPC_BC_E!F29+FC_IND_CPC_OC_E!F29+FC_IND_CPC_PH_E!F29</f>
        <v>0</v>
      </c>
      <c r="G29" s="10">
        <f>FC_IND_CPC_BC_E!G29+FC_IND_CPC_OC_E!G29+FC_IND_CPC_PH_E!G29</f>
        <v>0</v>
      </c>
      <c r="H29" s="10">
        <f>FC_IND_CPC_BC_E!H29+FC_IND_CPC_OC_E!H29+FC_IND_CPC_PH_E!H29</f>
        <v>0</v>
      </c>
      <c r="I29" s="10">
        <f>FC_IND_CPC_BC_E!I29+FC_IND_CPC_OC_E!I29+FC_IND_CPC_PH_E!I29</f>
        <v>0</v>
      </c>
      <c r="J29" s="10">
        <f>FC_IND_CPC_BC_E!J29+FC_IND_CPC_OC_E!J29+FC_IND_CPC_PH_E!J29</f>
        <v>0</v>
      </c>
      <c r="K29" s="10">
        <f>FC_IND_CPC_BC_E!K29+FC_IND_CPC_OC_E!K29+FC_IND_CPC_PH_E!K29</f>
        <v>0</v>
      </c>
      <c r="L29" s="10">
        <f>FC_IND_CPC_BC_E!L29+FC_IND_CPC_OC_E!L29+FC_IND_CPC_PH_E!L29</f>
        <v>0</v>
      </c>
      <c r="M29" s="10">
        <f>FC_IND_CPC_BC_E!M29+FC_IND_CPC_OC_E!M29+FC_IND_CPC_PH_E!M29</f>
        <v>0</v>
      </c>
      <c r="N29" s="10">
        <f>FC_IND_CPC_BC_E!N29+FC_IND_CPC_OC_E!N29+FC_IND_CPC_PH_E!N29</f>
        <v>0</v>
      </c>
      <c r="O29" s="10">
        <f>FC_IND_CPC_BC_E!O29+FC_IND_CPC_OC_E!O29+FC_IND_CPC_PH_E!O29</f>
        <v>0</v>
      </c>
      <c r="P29" s="10">
        <f>FC_IND_CPC_BC_E!P29+FC_IND_CPC_OC_E!P29+FC_IND_CPC_PH_E!P29</f>
        <v>0</v>
      </c>
      <c r="Q29" s="10">
        <f>FC_IND_CPC_BC_E!Q29+FC_IND_CPC_OC_E!Q29+FC_IND_CPC_PH_E!Q29</f>
        <v>0</v>
      </c>
      <c r="R29" s="10">
        <f>FC_IND_CPC_BC_E!R29+FC_IND_CPC_OC_E!R29+FC_IND_CPC_PH_E!R29</f>
        <v>0</v>
      </c>
      <c r="S29" s="10">
        <f>FC_IND_CPC_BC_E!S29+FC_IND_CPC_OC_E!S29+FC_IND_CPC_PH_E!S29</f>
        <v>0</v>
      </c>
      <c r="T29" s="10">
        <f>FC_IND_CPC_BC_E!T29+FC_IND_CPC_OC_E!T29+FC_IND_CPC_PH_E!T29</f>
        <v>0</v>
      </c>
      <c r="U29" s="10">
        <f>FC_IND_CPC_BC_E!U29+FC_IND_CPC_OC_E!U29+FC_IND_CPC_PH_E!U29</f>
        <v>0</v>
      </c>
      <c r="V29" s="10">
        <f>FC_IND_CPC_BC_E!V29+FC_IND_CPC_OC_E!V29+FC_IND_CPC_PH_E!V29</f>
        <v>0</v>
      </c>
      <c r="W29" s="10">
        <f>FC_IND_CPC_BC_E!W29+FC_IND_CPC_OC_E!W29+FC_IND_CPC_PH_E!W29</f>
        <v>0</v>
      </c>
      <c r="X29" s="10">
        <f>FC_IND_CPC_BC_E!X29+FC_IND_CPC_OC_E!X29+FC_IND_CPC_PH_E!X29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FC_IND_CPC_BC_E!C30+FC_IND_CPC_OC_E!C30+FC_IND_CPC_PH_E!C30</f>
        <v>0</v>
      </c>
      <c r="D30" s="10">
        <f>FC_IND_CPC_BC_E!D30+FC_IND_CPC_OC_E!D30+FC_IND_CPC_PH_E!D30</f>
        <v>0</v>
      </c>
      <c r="E30" s="10">
        <f>FC_IND_CPC_BC_E!E30+FC_IND_CPC_OC_E!E30+FC_IND_CPC_PH_E!E30</f>
        <v>0</v>
      </c>
      <c r="F30" s="10">
        <f>FC_IND_CPC_BC_E!F30+FC_IND_CPC_OC_E!F30+FC_IND_CPC_PH_E!F30</f>
        <v>0</v>
      </c>
      <c r="G30" s="10">
        <f>FC_IND_CPC_BC_E!G30+FC_IND_CPC_OC_E!G30+FC_IND_CPC_PH_E!G30</f>
        <v>0</v>
      </c>
      <c r="H30" s="10">
        <f>FC_IND_CPC_BC_E!H30+FC_IND_CPC_OC_E!H30+FC_IND_CPC_PH_E!H30</f>
        <v>0</v>
      </c>
      <c r="I30" s="10">
        <f>FC_IND_CPC_BC_E!I30+FC_IND_CPC_OC_E!I30+FC_IND_CPC_PH_E!I30</f>
        <v>0</v>
      </c>
      <c r="J30" s="10">
        <f>FC_IND_CPC_BC_E!J30+FC_IND_CPC_OC_E!J30+FC_IND_CPC_PH_E!J30</f>
        <v>0</v>
      </c>
      <c r="K30" s="10">
        <f>FC_IND_CPC_BC_E!K30+FC_IND_CPC_OC_E!K30+FC_IND_CPC_PH_E!K30</f>
        <v>0</v>
      </c>
      <c r="L30" s="10">
        <f>FC_IND_CPC_BC_E!L30+FC_IND_CPC_OC_E!L30+FC_IND_CPC_PH_E!L30</f>
        <v>0</v>
      </c>
      <c r="M30" s="10">
        <f>FC_IND_CPC_BC_E!M30+FC_IND_CPC_OC_E!M30+FC_IND_CPC_PH_E!M30</f>
        <v>0</v>
      </c>
      <c r="N30" s="10">
        <f>FC_IND_CPC_BC_E!N30+FC_IND_CPC_OC_E!N30+FC_IND_CPC_PH_E!N30</f>
        <v>0</v>
      </c>
      <c r="O30" s="10">
        <f>FC_IND_CPC_BC_E!O30+FC_IND_CPC_OC_E!O30+FC_IND_CPC_PH_E!O30</f>
        <v>0</v>
      </c>
      <c r="P30" s="10">
        <f>FC_IND_CPC_BC_E!P30+FC_IND_CPC_OC_E!P30+FC_IND_CPC_PH_E!P30</f>
        <v>0</v>
      </c>
      <c r="Q30" s="10">
        <f>FC_IND_CPC_BC_E!Q30+FC_IND_CPC_OC_E!Q30+FC_IND_CPC_PH_E!Q30</f>
        <v>0</v>
      </c>
      <c r="R30" s="10">
        <f>FC_IND_CPC_BC_E!R30+FC_IND_CPC_OC_E!R30+FC_IND_CPC_PH_E!R30</f>
        <v>0</v>
      </c>
      <c r="S30" s="10">
        <f>FC_IND_CPC_BC_E!S30+FC_IND_CPC_OC_E!S30+FC_IND_CPC_PH_E!S30</f>
        <v>0</v>
      </c>
      <c r="T30" s="10">
        <f>FC_IND_CPC_BC_E!T30+FC_IND_CPC_OC_E!T30+FC_IND_CPC_PH_E!T30</f>
        <v>0</v>
      </c>
      <c r="U30" s="10">
        <f>FC_IND_CPC_BC_E!U30+FC_IND_CPC_OC_E!U30+FC_IND_CPC_PH_E!U30</f>
        <v>0</v>
      </c>
      <c r="V30" s="10">
        <f>FC_IND_CPC_BC_E!V30+FC_IND_CPC_OC_E!V30+FC_IND_CPC_PH_E!V30</f>
        <v>0</v>
      </c>
      <c r="W30" s="10">
        <f>FC_IND_CPC_BC_E!W30+FC_IND_CPC_OC_E!W30+FC_IND_CPC_PH_E!W30</f>
        <v>0</v>
      </c>
      <c r="X30" s="10">
        <f>FC_IND_CPC_BC_E!X30+FC_IND_CPC_OC_E!X30+FC_IND_CPC_PH_E!X30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FC_IND_CPC_BC_E!C31+FC_IND_CPC_OC_E!C31+FC_IND_CPC_PH_E!C31</f>
        <v>0</v>
      </c>
      <c r="D31" s="10">
        <f>FC_IND_CPC_BC_E!D31+FC_IND_CPC_OC_E!D31+FC_IND_CPC_PH_E!D31</f>
        <v>0</v>
      </c>
      <c r="E31" s="10">
        <f>FC_IND_CPC_BC_E!E31+FC_IND_CPC_OC_E!E31+FC_IND_CPC_PH_E!E31</f>
        <v>0</v>
      </c>
      <c r="F31" s="10">
        <f>FC_IND_CPC_BC_E!F31+FC_IND_CPC_OC_E!F31+FC_IND_CPC_PH_E!F31</f>
        <v>0</v>
      </c>
      <c r="G31" s="10">
        <f>FC_IND_CPC_BC_E!G31+FC_IND_CPC_OC_E!G31+FC_IND_CPC_PH_E!G31</f>
        <v>0</v>
      </c>
      <c r="H31" s="10">
        <f>FC_IND_CPC_BC_E!H31+FC_IND_CPC_OC_E!H31+FC_IND_CPC_PH_E!H31</f>
        <v>0</v>
      </c>
      <c r="I31" s="10">
        <f>FC_IND_CPC_BC_E!I31+FC_IND_CPC_OC_E!I31+FC_IND_CPC_PH_E!I31</f>
        <v>0</v>
      </c>
      <c r="J31" s="10">
        <f>FC_IND_CPC_BC_E!J31+FC_IND_CPC_OC_E!J31+FC_IND_CPC_PH_E!J31</f>
        <v>0</v>
      </c>
      <c r="K31" s="10">
        <f>FC_IND_CPC_BC_E!K31+FC_IND_CPC_OC_E!K31+FC_IND_CPC_PH_E!K31</f>
        <v>0</v>
      </c>
      <c r="L31" s="10">
        <f>FC_IND_CPC_BC_E!L31+FC_IND_CPC_OC_E!L31+FC_IND_CPC_PH_E!L31</f>
        <v>0</v>
      </c>
      <c r="M31" s="10">
        <f>FC_IND_CPC_BC_E!M31+FC_IND_CPC_OC_E!M31+FC_IND_CPC_PH_E!M31</f>
        <v>0</v>
      </c>
      <c r="N31" s="10">
        <f>FC_IND_CPC_BC_E!N31+FC_IND_CPC_OC_E!N31+FC_IND_CPC_PH_E!N31</f>
        <v>0</v>
      </c>
      <c r="O31" s="10">
        <f>FC_IND_CPC_BC_E!O31+FC_IND_CPC_OC_E!O31+FC_IND_CPC_PH_E!O31</f>
        <v>0</v>
      </c>
      <c r="P31" s="10">
        <f>FC_IND_CPC_BC_E!P31+FC_IND_CPC_OC_E!P31+FC_IND_CPC_PH_E!P31</f>
        <v>0</v>
      </c>
      <c r="Q31" s="10">
        <f>FC_IND_CPC_BC_E!Q31+FC_IND_CPC_OC_E!Q31+FC_IND_CPC_PH_E!Q31</f>
        <v>0</v>
      </c>
      <c r="R31" s="10">
        <f>FC_IND_CPC_BC_E!R31+FC_IND_CPC_OC_E!R31+FC_IND_CPC_PH_E!R31</f>
        <v>0</v>
      </c>
      <c r="S31" s="10">
        <f>FC_IND_CPC_BC_E!S31+FC_IND_CPC_OC_E!S31+FC_IND_CPC_PH_E!S31</f>
        <v>0</v>
      </c>
      <c r="T31" s="10">
        <f>FC_IND_CPC_BC_E!T31+FC_IND_CPC_OC_E!T31+FC_IND_CPC_PH_E!T31</f>
        <v>0</v>
      </c>
      <c r="U31" s="10">
        <f>FC_IND_CPC_BC_E!U31+FC_IND_CPC_OC_E!U31+FC_IND_CPC_PH_E!U31</f>
        <v>0</v>
      </c>
      <c r="V31" s="10">
        <f>FC_IND_CPC_BC_E!V31+FC_IND_CPC_OC_E!V31+FC_IND_CPC_PH_E!V31</f>
        <v>0</v>
      </c>
      <c r="W31" s="10">
        <f>FC_IND_CPC_BC_E!W31+FC_IND_CPC_OC_E!W31+FC_IND_CPC_PH_E!W31</f>
        <v>0</v>
      </c>
      <c r="X31" s="10">
        <f>FC_IND_CPC_BC_E!X31+FC_IND_CPC_OC_E!X31+FC_IND_CPC_PH_E!X31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FC_IND_CPC_BC_E!C32+FC_IND_CPC_OC_E!C32+FC_IND_CPC_PH_E!C32</f>
        <v>0</v>
      </c>
      <c r="D32" s="10">
        <f>FC_IND_CPC_BC_E!D32+FC_IND_CPC_OC_E!D32+FC_IND_CPC_PH_E!D32</f>
        <v>0</v>
      </c>
      <c r="E32" s="10">
        <f>FC_IND_CPC_BC_E!E32+FC_IND_CPC_OC_E!E32+FC_IND_CPC_PH_E!E32</f>
        <v>0</v>
      </c>
      <c r="F32" s="10">
        <f>FC_IND_CPC_BC_E!F32+FC_IND_CPC_OC_E!F32+FC_IND_CPC_PH_E!F32</f>
        <v>0</v>
      </c>
      <c r="G32" s="10">
        <f>FC_IND_CPC_BC_E!G32+FC_IND_CPC_OC_E!G32+FC_IND_CPC_PH_E!G32</f>
        <v>0</v>
      </c>
      <c r="H32" s="10">
        <f>FC_IND_CPC_BC_E!H32+FC_IND_CPC_OC_E!H32+FC_IND_CPC_PH_E!H32</f>
        <v>0</v>
      </c>
      <c r="I32" s="10">
        <f>FC_IND_CPC_BC_E!I32+FC_IND_CPC_OC_E!I32+FC_IND_CPC_PH_E!I32</f>
        <v>0</v>
      </c>
      <c r="J32" s="10">
        <f>FC_IND_CPC_BC_E!J32+FC_IND_CPC_OC_E!J32+FC_IND_CPC_PH_E!J32</f>
        <v>0</v>
      </c>
      <c r="K32" s="10">
        <f>FC_IND_CPC_BC_E!K32+FC_IND_CPC_OC_E!K32+FC_IND_CPC_PH_E!K32</f>
        <v>0</v>
      </c>
      <c r="L32" s="10">
        <f>FC_IND_CPC_BC_E!L32+FC_IND_CPC_OC_E!L32+FC_IND_CPC_PH_E!L32</f>
        <v>0</v>
      </c>
      <c r="M32" s="10">
        <f>FC_IND_CPC_BC_E!M32+FC_IND_CPC_OC_E!M32+FC_IND_CPC_PH_E!M32</f>
        <v>0</v>
      </c>
      <c r="N32" s="10">
        <f>FC_IND_CPC_BC_E!N32+FC_IND_CPC_OC_E!N32+FC_IND_CPC_PH_E!N32</f>
        <v>0</v>
      </c>
      <c r="O32" s="10">
        <f>FC_IND_CPC_BC_E!O32+FC_IND_CPC_OC_E!O32+FC_IND_CPC_PH_E!O32</f>
        <v>0</v>
      </c>
      <c r="P32" s="10">
        <f>FC_IND_CPC_BC_E!P32+FC_IND_CPC_OC_E!P32+FC_IND_CPC_PH_E!P32</f>
        <v>0</v>
      </c>
      <c r="Q32" s="10">
        <f>FC_IND_CPC_BC_E!Q32+FC_IND_CPC_OC_E!Q32+FC_IND_CPC_PH_E!Q32</f>
        <v>0</v>
      </c>
      <c r="R32" s="10">
        <f>FC_IND_CPC_BC_E!R32+FC_IND_CPC_OC_E!R32+FC_IND_CPC_PH_E!R32</f>
        <v>0</v>
      </c>
      <c r="S32" s="10">
        <f>FC_IND_CPC_BC_E!S32+FC_IND_CPC_OC_E!S32+FC_IND_CPC_PH_E!S32</f>
        <v>0</v>
      </c>
      <c r="T32" s="10">
        <f>FC_IND_CPC_BC_E!T32+FC_IND_CPC_OC_E!T32+FC_IND_CPC_PH_E!T32</f>
        <v>0</v>
      </c>
      <c r="U32" s="10">
        <f>FC_IND_CPC_BC_E!U32+FC_IND_CPC_OC_E!U32+FC_IND_CPC_PH_E!U32</f>
        <v>0</v>
      </c>
      <c r="V32" s="10">
        <f>FC_IND_CPC_BC_E!V32+FC_IND_CPC_OC_E!V32+FC_IND_CPC_PH_E!V32</f>
        <v>0</v>
      </c>
      <c r="W32" s="10">
        <f>FC_IND_CPC_BC_E!W32+FC_IND_CPC_OC_E!W32+FC_IND_CPC_PH_E!W32</f>
        <v>0</v>
      </c>
      <c r="X32" s="10">
        <f>FC_IND_CPC_BC_E!X32+FC_IND_CPC_OC_E!X32+FC_IND_CPC_PH_E!X32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69.305245055889941</v>
      </c>
      <c r="D33" s="29">
        <f t="shared" ref="D33:W33" si="28">SUM(D34:D50)</f>
        <v>213.15081685296644</v>
      </c>
      <c r="E33" s="29">
        <f t="shared" si="28"/>
        <v>165.05881341358554</v>
      </c>
      <c r="F33" s="29">
        <f t="shared" si="28"/>
        <v>146.7249355116079</v>
      </c>
      <c r="G33" s="29">
        <f t="shared" si="28"/>
        <v>132.83938091143597</v>
      </c>
      <c r="H33" s="29">
        <f t="shared" si="28"/>
        <v>36.452278589853819</v>
      </c>
      <c r="I33" s="29">
        <f t="shared" si="28"/>
        <v>15.110318142734304</v>
      </c>
      <c r="J33" s="29">
        <f t="shared" si="28"/>
        <v>97.210318142734323</v>
      </c>
      <c r="K33" s="29">
        <f t="shared" si="28"/>
        <v>42.012983662940655</v>
      </c>
      <c r="L33" s="29">
        <f t="shared" si="28"/>
        <v>42.180223559759227</v>
      </c>
      <c r="M33" s="29">
        <f t="shared" si="28"/>
        <v>50.922012037833184</v>
      </c>
      <c r="N33" s="29">
        <f t="shared" si="28"/>
        <v>38.024333619948393</v>
      </c>
      <c r="O33" s="29">
        <f t="shared" si="28"/>
        <v>15.047291487532242</v>
      </c>
      <c r="P33" s="29">
        <f t="shared" si="28"/>
        <v>11.894582975064488</v>
      </c>
      <c r="Q33" s="29">
        <f t="shared" si="28"/>
        <v>10.055460017196904</v>
      </c>
      <c r="R33" s="29">
        <f t="shared" si="28"/>
        <v>8.0730008598452283</v>
      </c>
      <c r="S33" s="29">
        <f t="shared" si="28"/>
        <v>14.760705073086843</v>
      </c>
      <c r="T33" s="29">
        <f t="shared" si="28"/>
        <v>7.0200343938091141</v>
      </c>
      <c r="U33" s="29">
        <f t="shared" si="28"/>
        <v>13.86053310404127</v>
      </c>
      <c r="V33" s="29">
        <f t="shared" si="28"/>
        <v>5.9372312983662932</v>
      </c>
      <c r="W33" s="29">
        <f t="shared" si="28"/>
        <v>5.2400687876182293</v>
      </c>
      <c r="X33" s="29">
        <f t="shared" ref="X33" si="29">SUM(X34:X50)</f>
        <v>4.8490111779879603</v>
      </c>
    </row>
    <row r="34" spans="1:24" ht="11.25" customHeight="1" x14ac:dyDescent="0.2">
      <c r="A34" s="41" t="s">
        <v>55</v>
      </c>
      <c r="B34" s="9" t="s">
        <v>56</v>
      </c>
      <c r="C34" s="10">
        <f>FC_IND_CPC_BC_E!C34+FC_IND_CPC_OC_E!C34+FC_IND_CPC_PH_E!C34</f>
        <v>0</v>
      </c>
      <c r="D34" s="10">
        <f>FC_IND_CPC_BC_E!D34+FC_IND_CPC_OC_E!D34+FC_IND_CPC_PH_E!D34</f>
        <v>0</v>
      </c>
      <c r="E34" s="10">
        <f>FC_IND_CPC_BC_E!E34+FC_IND_CPC_OC_E!E34+FC_IND_CPC_PH_E!E34</f>
        <v>0</v>
      </c>
      <c r="F34" s="10">
        <f>FC_IND_CPC_BC_E!F34+FC_IND_CPC_OC_E!F34+FC_IND_CPC_PH_E!F34</f>
        <v>0</v>
      </c>
      <c r="G34" s="10">
        <f>FC_IND_CPC_BC_E!G34+FC_IND_CPC_OC_E!G34+FC_IND_CPC_PH_E!G34</f>
        <v>0</v>
      </c>
      <c r="H34" s="10">
        <f>FC_IND_CPC_BC_E!H34+FC_IND_CPC_OC_E!H34+FC_IND_CPC_PH_E!H34</f>
        <v>0</v>
      </c>
      <c r="I34" s="10">
        <f>FC_IND_CPC_BC_E!I34+FC_IND_CPC_OC_E!I34+FC_IND_CPC_PH_E!I34</f>
        <v>0</v>
      </c>
      <c r="J34" s="10">
        <f>FC_IND_CPC_BC_E!J34+FC_IND_CPC_OC_E!J34+FC_IND_CPC_PH_E!J34</f>
        <v>0</v>
      </c>
      <c r="K34" s="10">
        <f>FC_IND_CPC_BC_E!K34+FC_IND_CPC_OC_E!K34+FC_IND_CPC_PH_E!K34</f>
        <v>0</v>
      </c>
      <c r="L34" s="10">
        <f>FC_IND_CPC_BC_E!L34+FC_IND_CPC_OC_E!L34+FC_IND_CPC_PH_E!L34</f>
        <v>0</v>
      </c>
      <c r="M34" s="10">
        <f>FC_IND_CPC_BC_E!M34+FC_IND_CPC_OC_E!M34+FC_IND_CPC_PH_E!M34</f>
        <v>0</v>
      </c>
      <c r="N34" s="10">
        <f>FC_IND_CPC_BC_E!N34+FC_IND_CPC_OC_E!N34+FC_IND_CPC_PH_E!N34</f>
        <v>0</v>
      </c>
      <c r="O34" s="10">
        <f>FC_IND_CPC_BC_E!O34+FC_IND_CPC_OC_E!O34+FC_IND_CPC_PH_E!O34</f>
        <v>0</v>
      </c>
      <c r="P34" s="10">
        <f>FC_IND_CPC_BC_E!P34+FC_IND_CPC_OC_E!P34+FC_IND_CPC_PH_E!P34</f>
        <v>0</v>
      </c>
      <c r="Q34" s="10">
        <f>FC_IND_CPC_BC_E!Q34+FC_IND_CPC_OC_E!Q34+FC_IND_CPC_PH_E!Q34</f>
        <v>0</v>
      </c>
      <c r="R34" s="10">
        <f>FC_IND_CPC_BC_E!R34+FC_IND_CPC_OC_E!R34+FC_IND_CPC_PH_E!R34</f>
        <v>0</v>
      </c>
      <c r="S34" s="10">
        <f>FC_IND_CPC_BC_E!S34+FC_IND_CPC_OC_E!S34+FC_IND_CPC_PH_E!S34</f>
        <v>0</v>
      </c>
      <c r="T34" s="10">
        <f>FC_IND_CPC_BC_E!T34+FC_IND_CPC_OC_E!T34+FC_IND_CPC_PH_E!T34</f>
        <v>0</v>
      </c>
      <c r="U34" s="10">
        <f>FC_IND_CPC_BC_E!U34+FC_IND_CPC_OC_E!U34+FC_IND_CPC_PH_E!U34</f>
        <v>0</v>
      </c>
      <c r="V34" s="10">
        <f>FC_IND_CPC_BC_E!V34+FC_IND_CPC_OC_E!V34+FC_IND_CPC_PH_E!V34</f>
        <v>0</v>
      </c>
      <c r="W34" s="10">
        <f>FC_IND_CPC_BC_E!W34+FC_IND_CPC_OC_E!W34+FC_IND_CPC_PH_E!W34</f>
        <v>0</v>
      </c>
      <c r="X34" s="10">
        <f>FC_IND_CPC_BC_E!X34+FC_IND_CPC_OC_E!X34+FC_IND_CPC_PH_E!X34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FC_IND_CPC_BC_E!C35+FC_IND_CPC_OC_E!C35+FC_IND_CPC_PH_E!C35</f>
        <v>0</v>
      </c>
      <c r="D35" s="10">
        <f>FC_IND_CPC_BC_E!D35+FC_IND_CPC_OC_E!D35+FC_IND_CPC_PH_E!D35</f>
        <v>0</v>
      </c>
      <c r="E35" s="10">
        <f>FC_IND_CPC_BC_E!E35+FC_IND_CPC_OC_E!E35+FC_IND_CPC_PH_E!E35</f>
        <v>0</v>
      </c>
      <c r="F35" s="10">
        <f>FC_IND_CPC_BC_E!F35+FC_IND_CPC_OC_E!F35+FC_IND_CPC_PH_E!F35</f>
        <v>0</v>
      </c>
      <c r="G35" s="10">
        <f>FC_IND_CPC_BC_E!G35+FC_IND_CPC_OC_E!G35+FC_IND_CPC_PH_E!G35</f>
        <v>0</v>
      </c>
      <c r="H35" s="10">
        <f>FC_IND_CPC_BC_E!H35+FC_IND_CPC_OC_E!H35+FC_IND_CPC_PH_E!H35</f>
        <v>0</v>
      </c>
      <c r="I35" s="10">
        <f>FC_IND_CPC_BC_E!I35+FC_IND_CPC_OC_E!I35+FC_IND_CPC_PH_E!I35</f>
        <v>0</v>
      </c>
      <c r="J35" s="10">
        <f>FC_IND_CPC_BC_E!J35+FC_IND_CPC_OC_E!J35+FC_IND_CPC_PH_E!J35</f>
        <v>0</v>
      </c>
      <c r="K35" s="10">
        <f>FC_IND_CPC_BC_E!K35+FC_IND_CPC_OC_E!K35+FC_IND_CPC_PH_E!K35</f>
        <v>0</v>
      </c>
      <c r="L35" s="10">
        <f>FC_IND_CPC_BC_E!L35+FC_IND_CPC_OC_E!L35+FC_IND_CPC_PH_E!L35</f>
        <v>0</v>
      </c>
      <c r="M35" s="10">
        <f>FC_IND_CPC_BC_E!M35+FC_IND_CPC_OC_E!M35+FC_IND_CPC_PH_E!M35</f>
        <v>0</v>
      </c>
      <c r="N35" s="10">
        <f>FC_IND_CPC_BC_E!N35+FC_IND_CPC_OC_E!N35+FC_IND_CPC_PH_E!N35</f>
        <v>0</v>
      </c>
      <c r="O35" s="10">
        <f>FC_IND_CPC_BC_E!O35+FC_IND_CPC_OC_E!O35+FC_IND_CPC_PH_E!O35</f>
        <v>0</v>
      </c>
      <c r="P35" s="10">
        <f>FC_IND_CPC_BC_E!P35+FC_IND_CPC_OC_E!P35+FC_IND_CPC_PH_E!P35</f>
        <v>0</v>
      </c>
      <c r="Q35" s="10">
        <f>FC_IND_CPC_BC_E!Q35+FC_IND_CPC_OC_E!Q35+FC_IND_CPC_PH_E!Q35</f>
        <v>0</v>
      </c>
      <c r="R35" s="10">
        <f>FC_IND_CPC_BC_E!R35+FC_IND_CPC_OC_E!R35+FC_IND_CPC_PH_E!R35</f>
        <v>0</v>
      </c>
      <c r="S35" s="10">
        <f>FC_IND_CPC_BC_E!S35+FC_IND_CPC_OC_E!S35+FC_IND_CPC_PH_E!S35</f>
        <v>0</v>
      </c>
      <c r="T35" s="10">
        <f>FC_IND_CPC_BC_E!T35+FC_IND_CPC_OC_E!T35+FC_IND_CPC_PH_E!T35</f>
        <v>0</v>
      </c>
      <c r="U35" s="10">
        <f>FC_IND_CPC_BC_E!U35+FC_IND_CPC_OC_E!U35+FC_IND_CPC_PH_E!U35</f>
        <v>0</v>
      </c>
      <c r="V35" s="10">
        <f>FC_IND_CPC_BC_E!V35+FC_IND_CPC_OC_E!V35+FC_IND_CPC_PH_E!V35</f>
        <v>0</v>
      </c>
      <c r="W35" s="10">
        <f>FC_IND_CPC_BC_E!W35+FC_IND_CPC_OC_E!W35+FC_IND_CPC_PH_E!W35</f>
        <v>0</v>
      </c>
      <c r="X35" s="10">
        <f>FC_IND_CPC_BC_E!X35+FC_IND_CPC_OC_E!X35+FC_IND_CPC_PH_E!X35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FC_IND_CPC_BC_E!C36+FC_IND_CPC_OC_E!C36+FC_IND_CPC_PH_E!C36</f>
        <v>1.129750644883921</v>
      </c>
      <c r="D36" s="10">
        <f>FC_IND_CPC_BC_E!D36+FC_IND_CPC_OC_E!D36+FC_IND_CPC_PH_E!D36</f>
        <v>1.129750644883921</v>
      </c>
      <c r="E36" s="10">
        <f>FC_IND_CPC_BC_E!E36+FC_IND_CPC_OC_E!E36+FC_IND_CPC_PH_E!E36</f>
        <v>1.129750644883921</v>
      </c>
      <c r="F36" s="10">
        <f>FC_IND_CPC_BC_E!F36+FC_IND_CPC_OC_E!F36+FC_IND_CPC_PH_E!F36</f>
        <v>1.129750644883921</v>
      </c>
      <c r="G36" s="10">
        <f>FC_IND_CPC_BC_E!G36+FC_IND_CPC_OC_E!G36+FC_IND_CPC_PH_E!G36</f>
        <v>2.2599312123817712</v>
      </c>
      <c r="H36" s="10">
        <f>FC_IND_CPC_BC_E!H36+FC_IND_CPC_OC_E!H36+FC_IND_CPC_PH_E!H36</f>
        <v>1.130008598452279</v>
      </c>
      <c r="I36" s="10">
        <f>FC_IND_CPC_BC_E!I36+FC_IND_CPC_OC_E!I36+FC_IND_CPC_PH_E!I36</f>
        <v>3.3899398108340488</v>
      </c>
      <c r="J36" s="10">
        <f>FC_IND_CPC_BC_E!J36+FC_IND_CPC_OC_E!J36+FC_IND_CPC_PH_E!J36</f>
        <v>4.3947549441100584</v>
      </c>
      <c r="K36" s="10">
        <f>FC_IND_CPC_BC_E!K36+FC_IND_CPC_OC_E!K36+FC_IND_CPC_PH_E!K36</f>
        <v>6.5921754084264839</v>
      </c>
      <c r="L36" s="10">
        <f>FC_IND_CPC_BC_E!L36+FC_IND_CPC_OC_E!L36+FC_IND_CPC_PH_E!L36</f>
        <v>0</v>
      </c>
      <c r="M36" s="10">
        <f>FC_IND_CPC_BC_E!M36+FC_IND_CPC_OC_E!M36+FC_IND_CPC_PH_E!M36</f>
        <v>1.098710232158211</v>
      </c>
      <c r="N36" s="10">
        <f>FC_IND_CPC_BC_E!N36+FC_IND_CPC_OC_E!N36+FC_IND_CPC_PH_E!N36</f>
        <v>12.085640584694749</v>
      </c>
      <c r="O36" s="10">
        <f>FC_IND_CPC_BC_E!O36+FC_IND_CPC_OC_E!O36+FC_IND_CPC_PH_E!O36</f>
        <v>4.3947549441100593</v>
      </c>
      <c r="P36" s="10">
        <f>FC_IND_CPC_BC_E!P36+FC_IND_CPC_OC_E!P36+FC_IND_CPC_PH_E!P36</f>
        <v>2.1974204643164228</v>
      </c>
      <c r="Q36" s="10">
        <f>FC_IND_CPC_BC_E!Q36+FC_IND_CPC_OC_E!Q36+FC_IND_CPC_PH_E!Q36</f>
        <v>2.1974204643164232</v>
      </c>
      <c r="R36" s="10">
        <f>FC_IND_CPC_BC_E!R36+FC_IND_CPC_OC_E!R36+FC_IND_CPC_PH_E!R36</f>
        <v>2.1974204643164228</v>
      </c>
      <c r="S36" s="10">
        <f>FC_IND_CPC_BC_E!S36+FC_IND_CPC_OC_E!S36+FC_IND_CPC_PH_E!S36</f>
        <v>2.1974204643164228</v>
      </c>
      <c r="T36" s="10">
        <f>FC_IND_CPC_BC_E!T36+FC_IND_CPC_OC_E!T36+FC_IND_CPC_PH_E!T36</f>
        <v>2.444625967325881</v>
      </c>
      <c r="U36" s="10">
        <f>FC_IND_CPC_BC_E!U36+FC_IND_CPC_OC_E!U36+FC_IND_CPC_PH_E!U36</f>
        <v>2.6720550300945831</v>
      </c>
      <c r="V36" s="10">
        <f>FC_IND_CPC_BC_E!V36+FC_IND_CPC_OC_E!V36+FC_IND_CPC_PH_E!V36</f>
        <v>2.2918314703353388</v>
      </c>
      <c r="W36" s="10">
        <f>FC_IND_CPC_BC_E!W36+FC_IND_CPC_OC_E!W36+FC_IND_CPC_PH_E!W36</f>
        <v>2.2358555460017207</v>
      </c>
      <c r="X36" s="10">
        <f>FC_IND_CPC_BC_E!X36+FC_IND_CPC_OC_E!X36+FC_IND_CPC_PH_E!X36</f>
        <v>2.4962166809974198</v>
      </c>
    </row>
    <row r="37" spans="1:24" ht="11.25" customHeight="1" x14ac:dyDescent="0.2">
      <c r="A37" s="41" t="s">
        <v>61</v>
      </c>
      <c r="B37" s="9" t="s">
        <v>62</v>
      </c>
      <c r="C37" s="10">
        <f>FC_IND_CPC_BC_E!C37+FC_IND_CPC_OC_E!C37+FC_IND_CPC_PH_E!C37</f>
        <v>0</v>
      </c>
      <c r="D37" s="10">
        <f>FC_IND_CPC_BC_E!D37+FC_IND_CPC_OC_E!D37+FC_IND_CPC_PH_E!D37</f>
        <v>0</v>
      </c>
      <c r="E37" s="10">
        <f>FC_IND_CPC_BC_E!E37+FC_IND_CPC_OC_E!E37+FC_IND_CPC_PH_E!E37</f>
        <v>0</v>
      </c>
      <c r="F37" s="10">
        <f>FC_IND_CPC_BC_E!F37+FC_IND_CPC_OC_E!F37+FC_IND_CPC_PH_E!F37</f>
        <v>0</v>
      </c>
      <c r="G37" s="10">
        <f>FC_IND_CPC_BC_E!G37+FC_IND_CPC_OC_E!G37+FC_IND_CPC_PH_E!G37</f>
        <v>0</v>
      </c>
      <c r="H37" s="10">
        <f>FC_IND_CPC_BC_E!H37+FC_IND_CPC_OC_E!H37+FC_IND_CPC_PH_E!H37</f>
        <v>0</v>
      </c>
      <c r="I37" s="10">
        <f>FC_IND_CPC_BC_E!I37+FC_IND_CPC_OC_E!I37+FC_IND_CPC_PH_E!I37</f>
        <v>0</v>
      </c>
      <c r="J37" s="10">
        <f>FC_IND_CPC_BC_E!J37+FC_IND_CPC_OC_E!J37+FC_IND_CPC_PH_E!J37</f>
        <v>0</v>
      </c>
      <c r="K37" s="10">
        <f>FC_IND_CPC_BC_E!K37+FC_IND_CPC_OC_E!K37+FC_IND_CPC_PH_E!K37</f>
        <v>0</v>
      </c>
      <c r="L37" s="10">
        <f>FC_IND_CPC_BC_E!L37+FC_IND_CPC_OC_E!L37+FC_IND_CPC_PH_E!L37</f>
        <v>0</v>
      </c>
      <c r="M37" s="10">
        <f>FC_IND_CPC_BC_E!M37+FC_IND_CPC_OC_E!M37+FC_IND_CPC_PH_E!M37</f>
        <v>0</v>
      </c>
      <c r="N37" s="10">
        <f>FC_IND_CPC_BC_E!N37+FC_IND_CPC_OC_E!N37+FC_IND_CPC_PH_E!N37</f>
        <v>0</v>
      </c>
      <c r="O37" s="10">
        <f>FC_IND_CPC_BC_E!O37+FC_IND_CPC_OC_E!O37+FC_IND_CPC_PH_E!O37</f>
        <v>0</v>
      </c>
      <c r="P37" s="10">
        <f>FC_IND_CPC_BC_E!P37+FC_IND_CPC_OC_E!P37+FC_IND_CPC_PH_E!P37</f>
        <v>0</v>
      </c>
      <c r="Q37" s="10">
        <f>FC_IND_CPC_BC_E!Q37+FC_IND_CPC_OC_E!Q37+FC_IND_CPC_PH_E!Q37</f>
        <v>0</v>
      </c>
      <c r="R37" s="10">
        <f>FC_IND_CPC_BC_E!R37+FC_IND_CPC_OC_E!R37+FC_IND_CPC_PH_E!R37</f>
        <v>0</v>
      </c>
      <c r="S37" s="10">
        <f>FC_IND_CPC_BC_E!S37+FC_IND_CPC_OC_E!S37+FC_IND_CPC_PH_E!S37</f>
        <v>0</v>
      </c>
      <c r="T37" s="10">
        <f>FC_IND_CPC_BC_E!T37+FC_IND_CPC_OC_E!T37+FC_IND_CPC_PH_E!T37</f>
        <v>0</v>
      </c>
      <c r="U37" s="10">
        <f>FC_IND_CPC_BC_E!U37+FC_IND_CPC_OC_E!U37+FC_IND_CPC_PH_E!U37</f>
        <v>0</v>
      </c>
      <c r="V37" s="10">
        <f>FC_IND_CPC_BC_E!V37+FC_IND_CPC_OC_E!V37+FC_IND_CPC_PH_E!V37</f>
        <v>0</v>
      </c>
      <c r="W37" s="10">
        <f>FC_IND_CPC_BC_E!W37+FC_IND_CPC_OC_E!W37+FC_IND_CPC_PH_E!W37</f>
        <v>0</v>
      </c>
      <c r="X37" s="10">
        <f>FC_IND_CPC_BC_E!X37+FC_IND_CPC_OC_E!X37+FC_IND_CPC_PH_E!X37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FC_IND_CPC_BC_E!C38+FC_IND_CPC_OC_E!C38+FC_IND_CPC_PH_E!C38</f>
        <v>0</v>
      </c>
      <c r="D38" s="10">
        <f>FC_IND_CPC_BC_E!D38+FC_IND_CPC_OC_E!D38+FC_IND_CPC_PH_E!D38</f>
        <v>0</v>
      </c>
      <c r="E38" s="10">
        <f>FC_IND_CPC_BC_E!E38+FC_IND_CPC_OC_E!E38+FC_IND_CPC_PH_E!E38</f>
        <v>0</v>
      </c>
      <c r="F38" s="10">
        <f>FC_IND_CPC_BC_E!F38+FC_IND_CPC_OC_E!F38+FC_IND_CPC_PH_E!F38</f>
        <v>0</v>
      </c>
      <c r="G38" s="10">
        <f>FC_IND_CPC_BC_E!G38+FC_IND_CPC_OC_E!G38+FC_IND_CPC_PH_E!G38</f>
        <v>0</v>
      </c>
      <c r="H38" s="10">
        <f>FC_IND_CPC_BC_E!H38+FC_IND_CPC_OC_E!H38+FC_IND_CPC_PH_E!H38</f>
        <v>0</v>
      </c>
      <c r="I38" s="10">
        <f>FC_IND_CPC_BC_E!I38+FC_IND_CPC_OC_E!I38+FC_IND_CPC_PH_E!I38</f>
        <v>0</v>
      </c>
      <c r="J38" s="10">
        <f>FC_IND_CPC_BC_E!J38+FC_IND_CPC_OC_E!J38+FC_IND_CPC_PH_E!J38</f>
        <v>0</v>
      </c>
      <c r="K38" s="10">
        <f>FC_IND_CPC_BC_E!K38+FC_IND_CPC_OC_E!K38+FC_IND_CPC_PH_E!K38</f>
        <v>0</v>
      </c>
      <c r="L38" s="10">
        <f>FC_IND_CPC_BC_E!L38+FC_IND_CPC_OC_E!L38+FC_IND_CPC_PH_E!L38</f>
        <v>0</v>
      </c>
      <c r="M38" s="10">
        <f>FC_IND_CPC_BC_E!M38+FC_IND_CPC_OC_E!M38+FC_IND_CPC_PH_E!M38</f>
        <v>0</v>
      </c>
      <c r="N38" s="10">
        <f>FC_IND_CPC_BC_E!N38+FC_IND_CPC_OC_E!N38+FC_IND_CPC_PH_E!N38</f>
        <v>0</v>
      </c>
      <c r="O38" s="10">
        <f>FC_IND_CPC_BC_E!O38+FC_IND_CPC_OC_E!O38+FC_IND_CPC_PH_E!O38</f>
        <v>0</v>
      </c>
      <c r="P38" s="10">
        <f>FC_IND_CPC_BC_E!P38+FC_IND_CPC_OC_E!P38+FC_IND_CPC_PH_E!P38</f>
        <v>0</v>
      </c>
      <c r="Q38" s="10">
        <f>FC_IND_CPC_BC_E!Q38+FC_IND_CPC_OC_E!Q38+FC_IND_CPC_PH_E!Q38</f>
        <v>0</v>
      </c>
      <c r="R38" s="10">
        <f>FC_IND_CPC_BC_E!R38+FC_IND_CPC_OC_E!R38+FC_IND_CPC_PH_E!R38</f>
        <v>0</v>
      </c>
      <c r="S38" s="10">
        <f>FC_IND_CPC_BC_E!S38+FC_IND_CPC_OC_E!S38+FC_IND_CPC_PH_E!S38</f>
        <v>0</v>
      </c>
      <c r="T38" s="10">
        <f>FC_IND_CPC_BC_E!T38+FC_IND_CPC_OC_E!T38+FC_IND_CPC_PH_E!T38</f>
        <v>0</v>
      </c>
      <c r="U38" s="10">
        <f>FC_IND_CPC_BC_E!U38+FC_IND_CPC_OC_E!U38+FC_IND_CPC_PH_E!U38</f>
        <v>0</v>
      </c>
      <c r="V38" s="10">
        <f>FC_IND_CPC_BC_E!V38+FC_IND_CPC_OC_E!V38+FC_IND_CPC_PH_E!V38</f>
        <v>0</v>
      </c>
      <c r="W38" s="10">
        <f>FC_IND_CPC_BC_E!W38+FC_IND_CPC_OC_E!W38+FC_IND_CPC_PH_E!W38</f>
        <v>0</v>
      </c>
      <c r="X38" s="10">
        <f>FC_IND_CPC_BC_E!X38+FC_IND_CPC_OC_E!X38+FC_IND_CPC_PH_E!X38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FC_IND_CPC_BC_E!C39+FC_IND_CPC_OC_E!C39+FC_IND_CPC_PH_E!C39</f>
        <v>0</v>
      </c>
      <c r="D39" s="10">
        <f>FC_IND_CPC_BC_E!D39+FC_IND_CPC_OC_E!D39+FC_IND_CPC_PH_E!D39</f>
        <v>0</v>
      </c>
      <c r="E39" s="10">
        <f>FC_IND_CPC_BC_E!E39+FC_IND_CPC_OC_E!E39+FC_IND_CPC_PH_E!E39</f>
        <v>0</v>
      </c>
      <c r="F39" s="10">
        <f>FC_IND_CPC_BC_E!F39+FC_IND_CPC_OC_E!F39+FC_IND_CPC_PH_E!F39</f>
        <v>0</v>
      </c>
      <c r="G39" s="10">
        <f>FC_IND_CPC_BC_E!G39+FC_IND_CPC_OC_E!G39+FC_IND_CPC_PH_E!G39</f>
        <v>0</v>
      </c>
      <c r="H39" s="10">
        <f>FC_IND_CPC_BC_E!H39+FC_IND_CPC_OC_E!H39+FC_IND_CPC_PH_E!H39</f>
        <v>0</v>
      </c>
      <c r="I39" s="10">
        <f>FC_IND_CPC_BC_E!I39+FC_IND_CPC_OC_E!I39+FC_IND_CPC_PH_E!I39</f>
        <v>0</v>
      </c>
      <c r="J39" s="10">
        <f>FC_IND_CPC_BC_E!J39+FC_IND_CPC_OC_E!J39+FC_IND_CPC_PH_E!J39</f>
        <v>0</v>
      </c>
      <c r="K39" s="10">
        <f>FC_IND_CPC_BC_E!K39+FC_IND_CPC_OC_E!K39+FC_IND_CPC_PH_E!K39</f>
        <v>0</v>
      </c>
      <c r="L39" s="10">
        <f>FC_IND_CPC_BC_E!L39+FC_IND_CPC_OC_E!L39+FC_IND_CPC_PH_E!L39</f>
        <v>0</v>
      </c>
      <c r="M39" s="10">
        <f>FC_IND_CPC_BC_E!M39+FC_IND_CPC_OC_E!M39+FC_IND_CPC_PH_E!M39</f>
        <v>0</v>
      </c>
      <c r="N39" s="10">
        <f>FC_IND_CPC_BC_E!N39+FC_IND_CPC_OC_E!N39+FC_IND_CPC_PH_E!N39</f>
        <v>0</v>
      </c>
      <c r="O39" s="10">
        <f>FC_IND_CPC_BC_E!O39+FC_IND_CPC_OC_E!O39+FC_IND_CPC_PH_E!O39</f>
        <v>0</v>
      </c>
      <c r="P39" s="10">
        <f>FC_IND_CPC_BC_E!P39+FC_IND_CPC_OC_E!P39+FC_IND_CPC_PH_E!P39</f>
        <v>0</v>
      </c>
      <c r="Q39" s="10">
        <f>FC_IND_CPC_BC_E!Q39+FC_IND_CPC_OC_E!Q39+FC_IND_CPC_PH_E!Q39</f>
        <v>0</v>
      </c>
      <c r="R39" s="10">
        <f>FC_IND_CPC_BC_E!R39+FC_IND_CPC_OC_E!R39+FC_IND_CPC_PH_E!R39</f>
        <v>0</v>
      </c>
      <c r="S39" s="10">
        <f>FC_IND_CPC_BC_E!S39+FC_IND_CPC_OC_E!S39+FC_IND_CPC_PH_E!S39</f>
        <v>0</v>
      </c>
      <c r="T39" s="10">
        <f>FC_IND_CPC_BC_E!T39+FC_IND_CPC_OC_E!T39+FC_IND_CPC_PH_E!T39</f>
        <v>0</v>
      </c>
      <c r="U39" s="10">
        <f>FC_IND_CPC_BC_E!U39+FC_IND_CPC_OC_E!U39+FC_IND_CPC_PH_E!U39</f>
        <v>0</v>
      </c>
      <c r="V39" s="10">
        <f>FC_IND_CPC_BC_E!V39+FC_IND_CPC_OC_E!V39+FC_IND_CPC_PH_E!V39</f>
        <v>0</v>
      </c>
      <c r="W39" s="10">
        <f>FC_IND_CPC_BC_E!W39+FC_IND_CPC_OC_E!W39+FC_IND_CPC_PH_E!W39</f>
        <v>0</v>
      </c>
      <c r="X39" s="10">
        <f>FC_IND_CPC_BC_E!X39+FC_IND_CPC_OC_E!X39+FC_IND_CPC_PH_E!X39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FC_IND_CPC_BC_E!C40+FC_IND_CPC_OC_E!C40+FC_IND_CPC_PH_E!C40</f>
        <v>0</v>
      </c>
      <c r="D40" s="10">
        <f>FC_IND_CPC_BC_E!D40+FC_IND_CPC_OC_E!D40+FC_IND_CPC_PH_E!D40</f>
        <v>0</v>
      </c>
      <c r="E40" s="10">
        <f>FC_IND_CPC_BC_E!E40+FC_IND_CPC_OC_E!E40+FC_IND_CPC_PH_E!E40</f>
        <v>0</v>
      </c>
      <c r="F40" s="10">
        <f>FC_IND_CPC_BC_E!F40+FC_IND_CPC_OC_E!F40+FC_IND_CPC_PH_E!F40</f>
        <v>0</v>
      </c>
      <c r="G40" s="10">
        <f>FC_IND_CPC_BC_E!G40+FC_IND_CPC_OC_E!G40+FC_IND_CPC_PH_E!G40</f>
        <v>0</v>
      </c>
      <c r="H40" s="10">
        <f>FC_IND_CPC_BC_E!H40+FC_IND_CPC_OC_E!H40+FC_IND_CPC_PH_E!H40</f>
        <v>0</v>
      </c>
      <c r="I40" s="10">
        <f>FC_IND_CPC_BC_E!I40+FC_IND_CPC_OC_E!I40+FC_IND_CPC_PH_E!I40</f>
        <v>0</v>
      </c>
      <c r="J40" s="10">
        <f>FC_IND_CPC_BC_E!J40+FC_IND_CPC_OC_E!J40+FC_IND_CPC_PH_E!J40</f>
        <v>0</v>
      </c>
      <c r="K40" s="10">
        <f>FC_IND_CPC_BC_E!K40+FC_IND_CPC_OC_E!K40+FC_IND_CPC_PH_E!K40</f>
        <v>0</v>
      </c>
      <c r="L40" s="10">
        <f>FC_IND_CPC_BC_E!L40+FC_IND_CPC_OC_E!L40+FC_IND_CPC_PH_E!L40</f>
        <v>0</v>
      </c>
      <c r="M40" s="10">
        <f>FC_IND_CPC_BC_E!M40+FC_IND_CPC_OC_E!M40+FC_IND_CPC_PH_E!M40</f>
        <v>0</v>
      </c>
      <c r="N40" s="10">
        <f>FC_IND_CPC_BC_E!N40+FC_IND_CPC_OC_E!N40+FC_IND_CPC_PH_E!N40</f>
        <v>0</v>
      </c>
      <c r="O40" s="10">
        <f>FC_IND_CPC_BC_E!O40+FC_IND_CPC_OC_E!O40+FC_IND_CPC_PH_E!O40</f>
        <v>0</v>
      </c>
      <c r="P40" s="10">
        <f>FC_IND_CPC_BC_E!P40+FC_IND_CPC_OC_E!P40+FC_IND_CPC_PH_E!P40</f>
        <v>0</v>
      </c>
      <c r="Q40" s="10">
        <f>FC_IND_CPC_BC_E!Q40+FC_IND_CPC_OC_E!Q40+FC_IND_CPC_PH_E!Q40</f>
        <v>0</v>
      </c>
      <c r="R40" s="10">
        <f>FC_IND_CPC_BC_E!R40+FC_IND_CPC_OC_E!R40+FC_IND_CPC_PH_E!R40</f>
        <v>0</v>
      </c>
      <c r="S40" s="10">
        <f>FC_IND_CPC_BC_E!S40+FC_IND_CPC_OC_E!S40+FC_IND_CPC_PH_E!S40</f>
        <v>0</v>
      </c>
      <c r="T40" s="10">
        <f>FC_IND_CPC_BC_E!T40+FC_IND_CPC_OC_E!T40+FC_IND_CPC_PH_E!T40</f>
        <v>0</v>
      </c>
      <c r="U40" s="10">
        <f>FC_IND_CPC_BC_E!U40+FC_IND_CPC_OC_E!U40+FC_IND_CPC_PH_E!U40</f>
        <v>0</v>
      </c>
      <c r="V40" s="10">
        <f>FC_IND_CPC_BC_E!V40+FC_IND_CPC_OC_E!V40+FC_IND_CPC_PH_E!V40</f>
        <v>0</v>
      </c>
      <c r="W40" s="10">
        <f>FC_IND_CPC_BC_E!W40+FC_IND_CPC_OC_E!W40+FC_IND_CPC_PH_E!W40</f>
        <v>0</v>
      </c>
      <c r="X40" s="10">
        <f>FC_IND_CPC_BC_E!X40+FC_IND_CPC_OC_E!X40+FC_IND_CPC_PH_E!X40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FC_IND_CPC_BC_E!C41+FC_IND_CPC_OC_E!C41+FC_IND_CPC_PH_E!C41</f>
        <v>0</v>
      </c>
      <c r="D41" s="10">
        <f>FC_IND_CPC_BC_E!D41+FC_IND_CPC_OC_E!D41+FC_IND_CPC_PH_E!D41</f>
        <v>0</v>
      </c>
      <c r="E41" s="10">
        <f>FC_IND_CPC_BC_E!E41+FC_IND_CPC_OC_E!E41+FC_IND_CPC_PH_E!E41</f>
        <v>0</v>
      </c>
      <c r="F41" s="10">
        <f>FC_IND_CPC_BC_E!F41+FC_IND_CPC_OC_E!F41+FC_IND_CPC_PH_E!F41</f>
        <v>0</v>
      </c>
      <c r="G41" s="10">
        <f>FC_IND_CPC_BC_E!G41+FC_IND_CPC_OC_E!G41+FC_IND_CPC_PH_E!G41</f>
        <v>0</v>
      </c>
      <c r="H41" s="10">
        <f>FC_IND_CPC_BC_E!H41+FC_IND_CPC_OC_E!H41+FC_IND_CPC_PH_E!H41</f>
        <v>0</v>
      </c>
      <c r="I41" s="10">
        <f>FC_IND_CPC_BC_E!I41+FC_IND_CPC_OC_E!I41+FC_IND_CPC_PH_E!I41</f>
        <v>0</v>
      </c>
      <c r="J41" s="10">
        <f>FC_IND_CPC_BC_E!J41+FC_IND_CPC_OC_E!J41+FC_IND_CPC_PH_E!J41</f>
        <v>0</v>
      </c>
      <c r="K41" s="10">
        <f>FC_IND_CPC_BC_E!K41+FC_IND_CPC_OC_E!K41+FC_IND_CPC_PH_E!K41</f>
        <v>0</v>
      </c>
      <c r="L41" s="10">
        <f>FC_IND_CPC_BC_E!L41+FC_IND_CPC_OC_E!L41+FC_IND_CPC_PH_E!L41</f>
        <v>0</v>
      </c>
      <c r="M41" s="10">
        <f>FC_IND_CPC_BC_E!M41+FC_IND_CPC_OC_E!M41+FC_IND_CPC_PH_E!M41</f>
        <v>0</v>
      </c>
      <c r="N41" s="10">
        <f>FC_IND_CPC_BC_E!N41+FC_IND_CPC_OC_E!N41+FC_IND_CPC_PH_E!N41</f>
        <v>0</v>
      </c>
      <c r="O41" s="10">
        <f>FC_IND_CPC_BC_E!O41+FC_IND_CPC_OC_E!O41+FC_IND_CPC_PH_E!O41</f>
        <v>0</v>
      </c>
      <c r="P41" s="10">
        <f>FC_IND_CPC_BC_E!P41+FC_IND_CPC_OC_E!P41+FC_IND_CPC_PH_E!P41</f>
        <v>0</v>
      </c>
      <c r="Q41" s="10">
        <f>FC_IND_CPC_BC_E!Q41+FC_IND_CPC_OC_E!Q41+FC_IND_CPC_PH_E!Q41</f>
        <v>0</v>
      </c>
      <c r="R41" s="10">
        <f>FC_IND_CPC_BC_E!R41+FC_IND_CPC_OC_E!R41+FC_IND_CPC_PH_E!R41</f>
        <v>0</v>
      </c>
      <c r="S41" s="10">
        <f>FC_IND_CPC_BC_E!S41+FC_IND_CPC_OC_E!S41+FC_IND_CPC_PH_E!S41</f>
        <v>0</v>
      </c>
      <c r="T41" s="10">
        <f>FC_IND_CPC_BC_E!T41+FC_IND_CPC_OC_E!T41+FC_IND_CPC_PH_E!T41</f>
        <v>1.031814273430782E-3</v>
      </c>
      <c r="U41" s="10">
        <f>FC_IND_CPC_BC_E!U41+FC_IND_CPC_OC_E!U41+FC_IND_CPC_PH_E!U41</f>
        <v>2.0636285468615648E-3</v>
      </c>
      <c r="V41" s="10">
        <f>FC_IND_CPC_BC_E!V41+FC_IND_CPC_OC_E!V41+FC_IND_CPC_PH_E!V41</f>
        <v>1.0318142734307822E-3</v>
      </c>
      <c r="W41" s="10">
        <f>FC_IND_CPC_BC_E!W41+FC_IND_CPC_OC_E!W41+FC_IND_CPC_PH_E!W41</f>
        <v>1.0318142734307822E-3</v>
      </c>
      <c r="X41" s="10">
        <f>FC_IND_CPC_BC_E!X41+FC_IND_CPC_OC_E!X41+FC_IND_CPC_PH_E!X41</f>
        <v>1.0318142734307817E-3</v>
      </c>
    </row>
    <row r="42" spans="1:24" ht="11.25" customHeight="1" x14ac:dyDescent="0.2">
      <c r="A42" s="41" t="s">
        <v>71</v>
      </c>
      <c r="B42" s="9" t="s">
        <v>72</v>
      </c>
      <c r="C42" s="10">
        <f>FC_IND_CPC_BC_E!C42+FC_IND_CPC_OC_E!C42+FC_IND_CPC_PH_E!C42</f>
        <v>0</v>
      </c>
      <c r="D42" s="10">
        <f>FC_IND_CPC_BC_E!D42+FC_IND_CPC_OC_E!D42+FC_IND_CPC_PH_E!D42</f>
        <v>0</v>
      </c>
      <c r="E42" s="10">
        <f>FC_IND_CPC_BC_E!E42+FC_IND_CPC_OC_E!E42+FC_IND_CPC_PH_E!E42</f>
        <v>0</v>
      </c>
      <c r="F42" s="10">
        <f>FC_IND_CPC_BC_E!F42+FC_IND_CPC_OC_E!F42+FC_IND_CPC_PH_E!F42</f>
        <v>0</v>
      </c>
      <c r="G42" s="10">
        <f>FC_IND_CPC_BC_E!G42+FC_IND_CPC_OC_E!G42+FC_IND_CPC_PH_E!G42</f>
        <v>0</v>
      </c>
      <c r="H42" s="10">
        <f>FC_IND_CPC_BC_E!H42+FC_IND_CPC_OC_E!H42+FC_IND_CPC_PH_E!H42</f>
        <v>0</v>
      </c>
      <c r="I42" s="10">
        <f>FC_IND_CPC_BC_E!I42+FC_IND_CPC_OC_E!I42+FC_IND_CPC_PH_E!I42</f>
        <v>0</v>
      </c>
      <c r="J42" s="10">
        <f>FC_IND_CPC_BC_E!J42+FC_IND_CPC_OC_E!J42+FC_IND_CPC_PH_E!J42</f>
        <v>0</v>
      </c>
      <c r="K42" s="10">
        <f>FC_IND_CPC_BC_E!K42+FC_IND_CPC_OC_E!K42+FC_IND_CPC_PH_E!K42</f>
        <v>0</v>
      </c>
      <c r="L42" s="10">
        <f>FC_IND_CPC_BC_E!L42+FC_IND_CPC_OC_E!L42+FC_IND_CPC_PH_E!L42</f>
        <v>0</v>
      </c>
      <c r="M42" s="10">
        <f>FC_IND_CPC_BC_E!M42+FC_IND_CPC_OC_E!M42+FC_IND_CPC_PH_E!M42</f>
        <v>0</v>
      </c>
      <c r="N42" s="10">
        <f>FC_IND_CPC_BC_E!N42+FC_IND_CPC_OC_E!N42+FC_IND_CPC_PH_E!N42</f>
        <v>0</v>
      </c>
      <c r="O42" s="10">
        <f>FC_IND_CPC_BC_E!O42+FC_IND_CPC_OC_E!O42+FC_IND_CPC_PH_E!O42</f>
        <v>0</v>
      </c>
      <c r="P42" s="10">
        <f>FC_IND_CPC_BC_E!P42+FC_IND_CPC_OC_E!P42+FC_IND_CPC_PH_E!P42</f>
        <v>0</v>
      </c>
      <c r="Q42" s="10">
        <f>FC_IND_CPC_BC_E!Q42+FC_IND_CPC_OC_E!Q42+FC_IND_CPC_PH_E!Q42</f>
        <v>0</v>
      </c>
      <c r="R42" s="10">
        <f>FC_IND_CPC_BC_E!R42+FC_IND_CPC_OC_E!R42+FC_IND_CPC_PH_E!R42</f>
        <v>0</v>
      </c>
      <c r="S42" s="10">
        <f>FC_IND_CPC_BC_E!S42+FC_IND_CPC_OC_E!S42+FC_IND_CPC_PH_E!S42</f>
        <v>0</v>
      </c>
      <c r="T42" s="10">
        <f>FC_IND_CPC_BC_E!T42+FC_IND_CPC_OC_E!T42+FC_IND_CPC_PH_E!T42</f>
        <v>0</v>
      </c>
      <c r="U42" s="10">
        <f>FC_IND_CPC_BC_E!U42+FC_IND_CPC_OC_E!U42+FC_IND_CPC_PH_E!U42</f>
        <v>0</v>
      </c>
      <c r="V42" s="10">
        <f>FC_IND_CPC_BC_E!V42+FC_IND_CPC_OC_E!V42+FC_IND_CPC_PH_E!V42</f>
        <v>0</v>
      </c>
      <c r="W42" s="10">
        <f>FC_IND_CPC_BC_E!W42+FC_IND_CPC_OC_E!W42+FC_IND_CPC_PH_E!W42</f>
        <v>0</v>
      </c>
      <c r="X42" s="10">
        <f>FC_IND_CPC_BC_E!X42+FC_IND_CPC_OC_E!X42+FC_IND_CPC_PH_E!X42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FC_IND_CPC_BC_E!C43+FC_IND_CPC_OC_E!C43+FC_IND_CPC_PH_E!C43</f>
        <v>9.3142734307824568</v>
      </c>
      <c r="D43" s="10">
        <f>FC_IND_CPC_BC_E!D43+FC_IND_CPC_OC_E!D43+FC_IND_CPC_PH_E!D43</f>
        <v>10.34918314703353</v>
      </c>
      <c r="E43" s="10">
        <f>FC_IND_CPC_BC_E!E43+FC_IND_CPC_OC_E!E43+FC_IND_CPC_PH_E!E43</f>
        <v>26.907910576096295</v>
      </c>
      <c r="F43" s="10">
        <f>FC_IND_CPC_BC_E!F43+FC_IND_CPC_OC_E!F43+FC_IND_CPC_PH_E!F43</f>
        <v>26.907910576096299</v>
      </c>
      <c r="G43" s="10">
        <f>FC_IND_CPC_BC_E!G43+FC_IND_CPC_OC_E!G43+FC_IND_CPC_PH_E!G43</f>
        <v>26.907910576096299</v>
      </c>
      <c r="H43" s="10">
        <f>FC_IND_CPC_BC_E!H43+FC_IND_CPC_OC_E!H43+FC_IND_CPC_PH_E!H43</f>
        <v>23.803181427343077</v>
      </c>
      <c r="I43" s="10">
        <f>FC_IND_CPC_BC_E!I43+FC_IND_CPC_OC_E!I43+FC_IND_CPC_PH_E!I43</f>
        <v>3.0810834049871025</v>
      </c>
      <c r="J43" s="10">
        <f>FC_IND_CPC_BC_E!J43+FC_IND_CPC_OC_E!J43+FC_IND_CPC_PH_E!J43</f>
        <v>2.0540842648323299</v>
      </c>
      <c r="K43" s="10">
        <f>FC_IND_CPC_BC_E!K43+FC_IND_CPC_OC_E!K43+FC_IND_CPC_PH_E!K43</f>
        <v>1.0269991401547722</v>
      </c>
      <c r="L43" s="10">
        <f>FC_IND_CPC_BC_E!L43+FC_IND_CPC_OC_E!L43+FC_IND_CPC_PH_E!L43</f>
        <v>2.0540842648323299</v>
      </c>
      <c r="M43" s="10">
        <f>FC_IND_CPC_BC_E!M43+FC_IND_CPC_OC_E!M43+FC_IND_CPC_PH_E!M43</f>
        <v>2.0540842648323299</v>
      </c>
      <c r="N43" s="10">
        <f>FC_IND_CPC_BC_E!N43+FC_IND_CPC_OC_E!N43+FC_IND_CPC_PH_E!N43</f>
        <v>2.0540842648323299</v>
      </c>
      <c r="O43" s="10">
        <f>FC_IND_CPC_BC_E!O43+FC_IND_CPC_OC_E!O43+FC_IND_CPC_PH_E!O43</f>
        <v>2.0540842648323299</v>
      </c>
      <c r="P43" s="10">
        <f>FC_IND_CPC_BC_E!P43+FC_IND_CPC_OC_E!P43+FC_IND_CPC_PH_E!P43</f>
        <v>2.0540842648323299</v>
      </c>
      <c r="Q43" s="10">
        <f>FC_IND_CPC_BC_E!Q43+FC_IND_CPC_OC_E!Q43+FC_IND_CPC_PH_E!Q43</f>
        <v>3.0810834049871021</v>
      </c>
      <c r="R43" s="10">
        <f>FC_IND_CPC_BC_E!R43+FC_IND_CPC_OC_E!R43+FC_IND_CPC_PH_E!R43</f>
        <v>2.0540842648323299</v>
      </c>
      <c r="S43" s="10">
        <f>FC_IND_CPC_BC_E!S43+FC_IND_CPC_OC_E!S43+FC_IND_CPC_PH_E!S43</f>
        <v>2.0540842648323303</v>
      </c>
      <c r="T43" s="10">
        <f>FC_IND_CPC_BC_E!T43+FC_IND_CPC_OC_E!T43+FC_IND_CPC_PH_E!T43</f>
        <v>1.628890799656062</v>
      </c>
      <c r="U43" s="10">
        <f>FC_IND_CPC_BC_E!U43+FC_IND_CPC_OC_E!U43+FC_IND_CPC_PH_E!U43</f>
        <v>1.448151332760103</v>
      </c>
      <c r="V43" s="10">
        <f>FC_IND_CPC_BC_E!V43+FC_IND_CPC_OC_E!V43+FC_IND_CPC_PH_E!V43</f>
        <v>1.6925193465176269</v>
      </c>
      <c r="W43" s="10">
        <f>FC_IND_CPC_BC_E!W43+FC_IND_CPC_OC_E!W43+FC_IND_CPC_PH_E!W43</f>
        <v>1.7582975064488391</v>
      </c>
      <c r="X43" s="10">
        <f>FC_IND_CPC_BC_E!X43+FC_IND_CPC_OC_E!X43+FC_IND_CPC_PH_E!X43</f>
        <v>1.51487532244196</v>
      </c>
    </row>
    <row r="44" spans="1:24" ht="11.25" customHeight="1" x14ac:dyDescent="0.2">
      <c r="A44" s="41" t="s">
        <v>75</v>
      </c>
      <c r="B44" s="9" t="s">
        <v>76</v>
      </c>
      <c r="C44" s="10">
        <f>FC_IND_CPC_BC_E!C44+FC_IND_CPC_OC_E!C44+FC_IND_CPC_PH_E!C44</f>
        <v>58.861220980223557</v>
      </c>
      <c r="D44" s="10">
        <f>FC_IND_CPC_BC_E!D44+FC_IND_CPC_OC_E!D44+FC_IND_CPC_PH_E!D44</f>
        <v>201.67188306104899</v>
      </c>
      <c r="E44" s="10">
        <f>FC_IND_CPC_BC_E!E44+FC_IND_CPC_OC_E!E44+FC_IND_CPC_PH_E!E44</f>
        <v>137.02115219260531</v>
      </c>
      <c r="F44" s="10">
        <f>FC_IND_CPC_BC_E!F44+FC_IND_CPC_OC_E!F44+FC_IND_CPC_PH_E!F44</f>
        <v>118.68727429062768</v>
      </c>
      <c r="G44" s="10">
        <f>FC_IND_CPC_BC_E!G44+FC_IND_CPC_OC_E!G44+FC_IND_CPC_PH_E!G44</f>
        <v>103.67153912295788</v>
      </c>
      <c r="H44" s="10">
        <f>FC_IND_CPC_BC_E!H44+FC_IND_CPC_OC_E!H44+FC_IND_CPC_PH_E!H44</f>
        <v>11.519088564058467</v>
      </c>
      <c r="I44" s="10">
        <f>FC_IND_CPC_BC_E!I44+FC_IND_CPC_OC_E!I44+FC_IND_CPC_PH_E!I44</f>
        <v>8.639294926913152</v>
      </c>
      <c r="J44" s="10">
        <f>FC_IND_CPC_BC_E!J44+FC_IND_CPC_OC_E!J44+FC_IND_CPC_PH_E!J44</f>
        <v>90.761478933791935</v>
      </c>
      <c r="K44" s="10">
        <f>FC_IND_CPC_BC_E!K44+FC_IND_CPC_OC_E!K44+FC_IND_CPC_PH_E!K44</f>
        <v>34.393809114359399</v>
      </c>
      <c r="L44" s="10">
        <f>FC_IND_CPC_BC_E!L44+FC_IND_CPC_OC_E!L44+FC_IND_CPC_PH_E!L44</f>
        <v>40.126139294926901</v>
      </c>
      <c r="M44" s="10">
        <f>FC_IND_CPC_BC_E!M44+FC_IND_CPC_OC_E!M44+FC_IND_CPC_PH_E!M44</f>
        <v>47.769217540842646</v>
      </c>
      <c r="N44" s="10">
        <f>FC_IND_CPC_BC_E!N44+FC_IND_CPC_OC_E!N44+FC_IND_CPC_PH_E!N44</f>
        <v>23.884608770421316</v>
      </c>
      <c r="O44" s="10">
        <f>FC_IND_CPC_BC_E!O44+FC_IND_CPC_OC_E!O44+FC_IND_CPC_PH_E!O44</f>
        <v>8.5984522785898534</v>
      </c>
      <c r="P44" s="10">
        <f>FC_IND_CPC_BC_E!P44+FC_IND_CPC_OC_E!P44+FC_IND_CPC_PH_E!P44</f>
        <v>7.6430782459157349</v>
      </c>
      <c r="Q44" s="10">
        <f>FC_IND_CPC_BC_E!Q44+FC_IND_CPC_OC_E!Q44+FC_IND_CPC_PH_E!Q44</f>
        <v>4.7769561478933786</v>
      </c>
      <c r="R44" s="10">
        <f>FC_IND_CPC_BC_E!R44+FC_IND_CPC_OC_E!R44+FC_IND_CPC_PH_E!R44</f>
        <v>3.8214961306964756</v>
      </c>
      <c r="S44" s="10">
        <f>FC_IND_CPC_BC_E!S44+FC_IND_CPC_OC_E!S44+FC_IND_CPC_PH_E!S44</f>
        <v>10.50920034393809</v>
      </c>
      <c r="T44" s="10">
        <f>FC_IND_CPC_BC_E!T44+FC_IND_CPC_OC_E!T44+FC_IND_CPC_PH_E!T44</f>
        <v>2.94548581255374</v>
      </c>
      <c r="U44" s="10">
        <f>FC_IND_CPC_BC_E!U44+FC_IND_CPC_OC_E!U44+FC_IND_CPC_PH_E!U44</f>
        <v>9.7382631126397232</v>
      </c>
      <c r="V44" s="10">
        <f>FC_IND_CPC_BC_E!V44+FC_IND_CPC_OC_E!V44+FC_IND_CPC_PH_E!V44</f>
        <v>1.9518486672398969</v>
      </c>
      <c r="W44" s="10">
        <f>FC_IND_CPC_BC_E!W44+FC_IND_CPC_OC_E!W44+FC_IND_CPC_PH_E!W44</f>
        <v>1.244883920894239</v>
      </c>
      <c r="X44" s="10">
        <f>FC_IND_CPC_BC_E!X44+FC_IND_CPC_OC_E!X44+FC_IND_CPC_PH_E!X44</f>
        <v>0.83688736027515032</v>
      </c>
    </row>
    <row r="45" spans="1:24" ht="11.25" customHeight="1" x14ac:dyDescent="0.2">
      <c r="A45" s="41" t="s">
        <v>77</v>
      </c>
      <c r="B45" s="9" t="s">
        <v>78</v>
      </c>
      <c r="C45" s="10">
        <f>FC_IND_CPC_BC_E!C45+FC_IND_CPC_OC_E!C45+FC_IND_CPC_PH_E!C45</f>
        <v>0</v>
      </c>
      <c r="D45" s="10">
        <f>FC_IND_CPC_BC_E!D45+FC_IND_CPC_OC_E!D45+FC_IND_CPC_PH_E!D45</f>
        <v>0</v>
      </c>
      <c r="E45" s="10">
        <f>FC_IND_CPC_BC_E!E45+FC_IND_CPC_OC_E!E45+FC_IND_CPC_PH_E!E45</f>
        <v>0</v>
      </c>
      <c r="F45" s="10">
        <f>FC_IND_CPC_BC_E!F45+FC_IND_CPC_OC_E!F45+FC_IND_CPC_PH_E!F45</f>
        <v>0</v>
      </c>
      <c r="G45" s="10">
        <f>FC_IND_CPC_BC_E!G45+FC_IND_CPC_OC_E!G45+FC_IND_CPC_PH_E!G45</f>
        <v>0</v>
      </c>
      <c r="H45" s="10">
        <f>FC_IND_CPC_BC_E!H45+FC_IND_CPC_OC_E!H45+FC_IND_CPC_PH_E!H45</f>
        <v>0</v>
      </c>
      <c r="I45" s="10">
        <f>FC_IND_CPC_BC_E!I45+FC_IND_CPC_OC_E!I45+FC_IND_CPC_PH_E!I45</f>
        <v>0</v>
      </c>
      <c r="J45" s="10">
        <f>FC_IND_CPC_BC_E!J45+FC_IND_CPC_OC_E!J45+FC_IND_CPC_PH_E!J45</f>
        <v>0</v>
      </c>
      <c r="K45" s="10">
        <f>FC_IND_CPC_BC_E!K45+FC_IND_CPC_OC_E!K45+FC_IND_CPC_PH_E!K45</f>
        <v>0</v>
      </c>
      <c r="L45" s="10">
        <f>FC_IND_CPC_BC_E!L45+FC_IND_CPC_OC_E!L45+FC_IND_CPC_PH_E!L45</f>
        <v>0</v>
      </c>
      <c r="M45" s="10">
        <f>FC_IND_CPC_BC_E!M45+FC_IND_CPC_OC_E!M45+FC_IND_CPC_PH_E!M45</f>
        <v>0</v>
      </c>
      <c r="N45" s="10">
        <f>FC_IND_CPC_BC_E!N45+FC_IND_CPC_OC_E!N45+FC_IND_CPC_PH_E!N45</f>
        <v>0</v>
      </c>
      <c r="O45" s="10">
        <f>FC_IND_CPC_BC_E!O45+FC_IND_CPC_OC_E!O45+FC_IND_CPC_PH_E!O45</f>
        <v>0</v>
      </c>
      <c r="P45" s="10">
        <f>FC_IND_CPC_BC_E!P45+FC_IND_CPC_OC_E!P45+FC_IND_CPC_PH_E!P45</f>
        <v>0</v>
      </c>
      <c r="Q45" s="10">
        <f>FC_IND_CPC_BC_E!Q45+FC_IND_CPC_OC_E!Q45+FC_IND_CPC_PH_E!Q45</f>
        <v>0</v>
      </c>
      <c r="R45" s="10">
        <f>FC_IND_CPC_BC_E!R45+FC_IND_CPC_OC_E!R45+FC_IND_CPC_PH_E!R45</f>
        <v>0</v>
      </c>
      <c r="S45" s="10">
        <f>FC_IND_CPC_BC_E!S45+FC_IND_CPC_OC_E!S45+FC_IND_CPC_PH_E!S45</f>
        <v>0</v>
      </c>
      <c r="T45" s="10">
        <f>FC_IND_CPC_BC_E!T45+FC_IND_CPC_OC_E!T45+FC_IND_CPC_PH_E!T45</f>
        <v>0</v>
      </c>
      <c r="U45" s="10">
        <f>FC_IND_CPC_BC_E!U45+FC_IND_CPC_OC_E!U45+FC_IND_CPC_PH_E!U45</f>
        <v>0</v>
      </c>
      <c r="V45" s="10">
        <f>FC_IND_CPC_BC_E!V45+FC_IND_CPC_OC_E!V45+FC_IND_CPC_PH_E!V45</f>
        <v>0</v>
      </c>
      <c r="W45" s="10">
        <f>FC_IND_CPC_BC_E!W45+FC_IND_CPC_OC_E!W45+FC_IND_CPC_PH_E!W45</f>
        <v>0</v>
      </c>
      <c r="X45" s="10">
        <f>FC_IND_CPC_BC_E!X45+FC_IND_CPC_OC_E!X45+FC_IND_CPC_PH_E!X45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FC_IND_CPC_BC_E!C46+FC_IND_CPC_OC_E!C46+FC_IND_CPC_PH_E!C46</f>
        <v>0</v>
      </c>
      <c r="D46" s="10">
        <f>FC_IND_CPC_BC_E!D46+FC_IND_CPC_OC_E!D46+FC_IND_CPC_PH_E!D46</f>
        <v>0</v>
      </c>
      <c r="E46" s="10">
        <f>FC_IND_CPC_BC_E!E46+FC_IND_CPC_OC_E!E46+FC_IND_CPC_PH_E!E46</f>
        <v>0</v>
      </c>
      <c r="F46" s="10">
        <f>FC_IND_CPC_BC_E!F46+FC_IND_CPC_OC_E!F46+FC_IND_CPC_PH_E!F46</f>
        <v>0</v>
      </c>
      <c r="G46" s="10">
        <f>FC_IND_CPC_BC_E!G46+FC_IND_CPC_OC_E!G46+FC_IND_CPC_PH_E!G46</f>
        <v>0</v>
      </c>
      <c r="H46" s="10">
        <f>FC_IND_CPC_BC_E!H46+FC_IND_CPC_OC_E!H46+FC_IND_CPC_PH_E!H46</f>
        <v>0</v>
      </c>
      <c r="I46" s="10">
        <f>FC_IND_CPC_BC_E!I46+FC_IND_CPC_OC_E!I46+FC_IND_CPC_PH_E!I46</f>
        <v>0</v>
      </c>
      <c r="J46" s="10">
        <f>FC_IND_CPC_BC_E!J46+FC_IND_CPC_OC_E!J46+FC_IND_CPC_PH_E!J46</f>
        <v>0</v>
      </c>
      <c r="K46" s="10">
        <f>FC_IND_CPC_BC_E!K46+FC_IND_CPC_OC_E!K46+FC_IND_CPC_PH_E!K46</f>
        <v>0</v>
      </c>
      <c r="L46" s="10">
        <f>FC_IND_CPC_BC_E!L46+FC_IND_CPC_OC_E!L46+FC_IND_CPC_PH_E!L46</f>
        <v>0</v>
      </c>
      <c r="M46" s="10">
        <f>FC_IND_CPC_BC_E!M46+FC_IND_CPC_OC_E!M46+FC_IND_CPC_PH_E!M46</f>
        <v>0</v>
      </c>
      <c r="N46" s="10">
        <f>FC_IND_CPC_BC_E!N46+FC_IND_CPC_OC_E!N46+FC_IND_CPC_PH_E!N46</f>
        <v>0</v>
      </c>
      <c r="O46" s="10">
        <f>FC_IND_CPC_BC_E!O46+FC_IND_CPC_OC_E!O46+FC_IND_CPC_PH_E!O46</f>
        <v>0</v>
      </c>
      <c r="P46" s="10">
        <f>FC_IND_CPC_BC_E!P46+FC_IND_CPC_OC_E!P46+FC_IND_CPC_PH_E!P46</f>
        <v>0</v>
      </c>
      <c r="Q46" s="10">
        <f>FC_IND_CPC_BC_E!Q46+FC_IND_CPC_OC_E!Q46+FC_IND_CPC_PH_E!Q46</f>
        <v>0</v>
      </c>
      <c r="R46" s="10">
        <f>FC_IND_CPC_BC_E!R46+FC_IND_CPC_OC_E!R46+FC_IND_CPC_PH_E!R46</f>
        <v>0</v>
      </c>
      <c r="S46" s="10">
        <f>FC_IND_CPC_BC_E!S46+FC_IND_CPC_OC_E!S46+FC_IND_CPC_PH_E!S46</f>
        <v>0</v>
      </c>
      <c r="T46" s="10">
        <f>FC_IND_CPC_BC_E!T46+FC_IND_CPC_OC_E!T46+FC_IND_CPC_PH_E!T46</f>
        <v>0</v>
      </c>
      <c r="U46" s="10">
        <f>FC_IND_CPC_BC_E!U46+FC_IND_CPC_OC_E!U46+FC_IND_CPC_PH_E!U46</f>
        <v>0</v>
      </c>
      <c r="V46" s="10">
        <f>FC_IND_CPC_BC_E!V46+FC_IND_CPC_OC_E!V46+FC_IND_CPC_PH_E!V46</f>
        <v>0</v>
      </c>
      <c r="W46" s="10">
        <f>FC_IND_CPC_BC_E!W46+FC_IND_CPC_OC_E!W46+FC_IND_CPC_PH_E!W46</f>
        <v>0</v>
      </c>
      <c r="X46" s="10">
        <f>FC_IND_CPC_BC_E!X46+FC_IND_CPC_OC_E!X46+FC_IND_CPC_PH_E!X46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FC_IND_CPC_BC_E!C47+FC_IND_CPC_OC_E!C47+FC_IND_CPC_PH_E!C47</f>
        <v>0</v>
      </c>
      <c r="D47" s="10">
        <f>FC_IND_CPC_BC_E!D47+FC_IND_CPC_OC_E!D47+FC_IND_CPC_PH_E!D47</f>
        <v>0</v>
      </c>
      <c r="E47" s="10">
        <f>FC_IND_CPC_BC_E!E47+FC_IND_CPC_OC_E!E47+FC_IND_CPC_PH_E!E47</f>
        <v>0</v>
      </c>
      <c r="F47" s="10">
        <f>FC_IND_CPC_BC_E!F47+FC_IND_CPC_OC_E!F47+FC_IND_CPC_PH_E!F47</f>
        <v>0</v>
      </c>
      <c r="G47" s="10">
        <f>FC_IND_CPC_BC_E!G47+FC_IND_CPC_OC_E!G47+FC_IND_CPC_PH_E!G47</f>
        <v>0</v>
      </c>
      <c r="H47" s="10">
        <f>FC_IND_CPC_BC_E!H47+FC_IND_CPC_OC_E!H47+FC_IND_CPC_PH_E!H47</f>
        <v>0</v>
      </c>
      <c r="I47" s="10">
        <f>FC_IND_CPC_BC_E!I47+FC_IND_CPC_OC_E!I47+FC_IND_CPC_PH_E!I47</f>
        <v>0</v>
      </c>
      <c r="J47" s="10">
        <f>FC_IND_CPC_BC_E!J47+FC_IND_CPC_OC_E!J47+FC_IND_CPC_PH_E!J47</f>
        <v>0</v>
      </c>
      <c r="K47" s="10">
        <f>FC_IND_CPC_BC_E!K47+FC_IND_CPC_OC_E!K47+FC_IND_CPC_PH_E!K47</f>
        <v>0</v>
      </c>
      <c r="L47" s="10">
        <f>FC_IND_CPC_BC_E!L47+FC_IND_CPC_OC_E!L47+FC_IND_CPC_PH_E!L47</f>
        <v>0</v>
      </c>
      <c r="M47" s="10">
        <f>FC_IND_CPC_BC_E!M47+FC_IND_CPC_OC_E!M47+FC_IND_CPC_PH_E!M47</f>
        <v>0</v>
      </c>
      <c r="N47" s="10">
        <f>FC_IND_CPC_BC_E!N47+FC_IND_CPC_OC_E!N47+FC_IND_CPC_PH_E!N47</f>
        <v>0</v>
      </c>
      <c r="O47" s="10">
        <f>FC_IND_CPC_BC_E!O47+FC_IND_CPC_OC_E!O47+FC_IND_CPC_PH_E!O47</f>
        <v>0</v>
      </c>
      <c r="P47" s="10">
        <f>FC_IND_CPC_BC_E!P47+FC_IND_CPC_OC_E!P47+FC_IND_CPC_PH_E!P47</f>
        <v>0</v>
      </c>
      <c r="Q47" s="10">
        <f>FC_IND_CPC_BC_E!Q47+FC_IND_CPC_OC_E!Q47+FC_IND_CPC_PH_E!Q47</f>
        <v>0</v>
      </c>
      <c r="R47" s="10">
        <f>FC_IND_CPC_BC_E!R47+FC_IND_CPC_OC_E!R47+FC_IND_CPC_PH_E!R47</f>
        <v>0</v>
      </c>
      <c r="S47" s="10">
        <f>FC_IND_CPC_BC_E!S47+FC_IND_CPC_OC_E!S47+FC_IND_CPC_PH_E!S47</f>
        <v>0</v>
      </c>
      <c r="T47" s="10">
        <f>FC_IND_CPC_BC_E!T47+FC_IND_CPC_OC_E!T47+FC_IND_CPC_PH_E!T47</f>
        <v>0</v>
      </c>
      <c r="U47" s="10">
        <f>FC_IND_CPC_BC_E!U47+FC_IND_CPC_OC_E!U47+FC_IND_CPC_PH_E!U47</f>
        <v>0</v>
      </c>
      <c r="V47" s="10">
        <f>FC_IND_CPC_BC_E!V47+FC_IND_CPC_OC_E!V47+FC_IND_CPC_PH_E!V47</f>
        <v>0</v>
      </c>
      <c r="W47" s="10">
        <f>FC_IND_CPC_BC_E!W47+FC_IND_CPC_OC_E!W47+FC_IND_CPC_PH_E!W47</f>
        <v>0</v>
      </c>
      <c r="X47" s="10">
        <f>FC_IND_CPC_BC_E!X47+FC_IND_CPC_OC_E!X47+FC_IND_CPC_PH_E!X47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FC_IND_CPC_BC_E!C48+FC_IND_CPC_OC_E!C48+FC_IND_CPC_PH_E!C48</f>
        <v>0</v>
      </c>
      <c r="D48" s="10">
        <f>FC_IND_CPC_BC_E!D48+FC_IND_CPC_OC_E!D48+FC_IND_CPC_PH_E!D48</f>
        <v>0</v>
      </c>
      <c r="E48" s="10">
        <f>FC_IND_CPC_BC_E!E48+FC_IND_CPC_OC_E!E48+FC_IND_CPC_PH_E!E48</f>
        <v>0</v>
      </c>
      <c r="F48" s="10">
        <f>FC_IND_CPC_BC_E!F48+FC_IND_CPC_OC_E!F48+FC_IND_CPC_PH_E!F48</f>
        <v>0</v>
      </c>
      <c r="G48" s="10">
        <f>FC_IND_CPC_BC_E!G48+FC_IND_CPC_OC_E!G48+FC_IND_CPC_PH_E!G48</f>
        <v>0</v>
      </c>
      <c r="H48" s="10">
        <f>FC_IND_CPC_BC_E!H48+FC_IND_CPC_OC_E!H48+FC_IND_CPC_PH_E!H48</f>
        <v>0</v>
      </c>
      <c r="I48" s="10">
        <f>FC_IND_CPC_BC_E!I48+FC_IND_CPC_OC_E!I48+FC_IND_CPC_PH_E!I48</f>
        <v>0</v>
      </c>
      <c r="J48" s="10">
        <f>FC_IND_CPC_BC_E!J48+FC_IND_CPC_OC_E!J48+FC_IND_CPC_PH_E!J48</f>
        <v>0</v>
      </c>
      <c r="K48" s="10">
        <f>FC_IND_CPC_BC_E!K48+FC_IND_CPC_OC_E!K48+FC_IND_CPC_PH_E!K48</f>
        <v>0</v>
      </c>
      <c r="L48" s="10">
        <f>FC_IND_CPC_BC_E!L48+FC_IND_CPC_OC_E!L48+FC_IND_CPC_PH_E!L48</f>
        <v>0</v>
      </c>
      <c r="M48" s="10">
        <f>FC_IND_CPC_BC_E!M48+FC_IND_CPC_OC_E!M48+FC_IND_CPC_PH_E!M48</f>
        <v>0</v>
      </c>
      <c r="N48" s="10">
        <f>FC_IND_CPC_BC_E!N48+FC_IND_CPC_OC_E!N48+FC_IND_CPC_PH_E!N48</f>
        <v>0</v>
      </c>
      <c r="O48" s="10">
        <f>FC_IND_CPC_BC_E!O48+FC_IND_CPC_OC_E!O48+FC_IND_CPC_PH_E!O48</f>
        <v>0</v>
      </c>
      <c r="P48" s="10">
        <f>FC_IND_CPC_BC_E!P48+FC_IND_CPC_OC_E!P48+FC_IND_CPC_PH_E!P48</f>
        <v>0</v>
      </c>
      <c r="Q48" s="10">
        <f>FC_IND_CPC_BC_E!Q48+FC_IND_CPC_OC_E!Q48+FC_IND_CPC_PH_E!Q48</f>
        <v>0</v>
      </c>
      <c r="R48" s="10">
        <f>FC_IND_CPC_BC_E!R48+FC_IND_CPC_OC_E!R48+FC_IND_CPC_PH_E!R48</f>
        <v>0</v>
      </c>
      <c r="S48" s="10">
        <f>FC_IND_CPC_BC_E!S48+FC_IND_CPC_OC_E!S48+FC_IND_CPC_PH_E!S48</f>
        <v>0</v>
      </c>
      <c r="T48" s="10">
        <f>FC_IND_CPC_BC_E!T48+FC_IND_CPC_OC_E!T48+FC_IND_CPC_PH_E!T48</f>
        <v>0</v>
      </c>
      <c r="U48" s="10">
        <f>FC_IND_CPC_BC_E!U48+FC_IND_CPC_OC_E!U48+FC_IND_CPC_PH_E!U48</f>
        <v>0</v>
      </c>
      <c r="V48" s="10">
        <f>FC_IND_CPC_BC_E!V48+FC_IND_CPC_OC_E!V48+FC_IND_CPC_PH_E!V48</f>
        <v>0</v>
      </c>
      <c r="W48" s="10">
        <f>FC_IND_CPC_BC_E!W48+FC_IND_CPC_OC_E!W48+FC_IND_CPC_PH_E!W48</f>
        <v>0</v>
      </c>
      <c r="X48" s="10">
        <f>FC_IND_CPC_BC_E!X48+FC_IND_CPC_OC_E!X48+FC_IND_CPC_PH_E!X48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FC_IND_CPC_BC_E!C49+FC_IND_CPC_OC_E!C49+FC_IND_CPC_PH_E!C49</f>
        <v>0</v>
      </c>
      <c r="D49" s="10">
        <f>FC_IND_CPC_BC_E!D49+FC_IND_CPC_OC_E!D49+FC_IND_CPC_PH_E!D49</f>
        <v>0</v>
      </c>
      <c r="E49" s="10">
        <f>FC_IND_CPC_BC_E!E49+FC_IND_CPC_OC_E!E49+FC_IND_CPC_PH_E!E49</f>
        <v>0</v>
      </c>
      <c r="F49" s="10">
        <f>FC_IND_CPC_BC_E!F49+FC_IND_CPC_OC_E!F49+FC_IND_CPC_PH_E!F49</f>
        <v>0</v>
      </c>
      <c r="G49" s="10">
        <f>FC_IND_CPC_BC_E!G49+FC_IND_CPC_OC_E!G49+FC_IND_CPC_PH_E!G49</f>
        <v>0</v>
      </c>
      <c r="H49" s="10">
        <f>FC_IND_CPC_BC_E!H49+FC_IND_CPC_OC_E!H49+FC_IND_CPC_PH_E!H49</f>
        <v>0</v>
      </c>
      <c r="I49" s="10">
        <f>FC_IND_CPC_BC_E!I49+FC_IND_CPC_OC_E!I49+FC_IND_CPC_PH_E!I49</f>
        <v>0</v>
      </c>
      <c r="J49" s="10">
        <f>FC_IND_CPC_BC_E!J49+FC_IND_CPC_OC_E!J49+FC_IND_CPC_PH_E!J49</f>
        <v>0</v>
      </c>
      <c r="K49" s="10">
        <f>FC_IND_CPC_BC_E!K49+FC_IND_CPC_OC_E!K49+FC_IND_CPC_PH_E!K49</f>
        <v>0</v>
      </c>
      <c r="L49" s="10">
        <f>FC_IND_CPC_BC_E!L49+FC_IND_CPC_OC_E!L49+FC_IND_CPC_PH_E!L49</f>
        <v>0</v>
      </c>
      <c r="M49" s="10">
        <f>FC_IND_CPC_BC_E!M49+FC_IND_CPC_OC_E!M49+FC_IND_CPC_PH_E!M49</f>
        <v>0</v>
      </c>
      <c r="N49" s="10">
        <f>FC_IND_CPC_BC_E!N49+FC_IND_CPC_OC_E!N49+FC_IND_CPC_PH_E!N49</f>
        <v>0</v>
      </c>
      <c r="O49" s="10">
        <f>FC_IND_CPC_BC_E!O49+FC_IND_CPC_OC_E!O49+FC_IND_CPC_PH_E!O49</f>
        <v>0</v>
      </c>
      <c r="P49" s="10">
        <f>FC_IND_CPC_BC_E!P49+FC_IND_CPC_OC_E!P49+FC_IND_CPC_PH_E!P49</f>
        <v>0</v>
      </c>
      <c r="Q49" s="10">
        <f>FC_IND_CPC_BC_E!Q49+FC_IND_CPC_OC_E!Q49+FC_IND_CPC_PH_E!Q49</f>
        <v>0</v>
      </c>
      <c r="R49" s="10">
        <f>FC_IND_CPC_BC_E!R49+FC_IND_CPC_OC_E!R49+FC_IND_CPC_PH_E!R49</f>
        <v>0</v>
      </c>
      <c r="S49" s="10">
        <f>FC_IND_CPC_BC_E!S49+FC_IND_CPC_OC_E!S49+FC_IND_CPC_PH_E!S49</f>
        <v>0</v>
      </c>
      <c r="T49" s="10">
        <f>FC_IND_CPC_BC_E!T49+FC_IND_CPC_OC_E!T49+FC_IND_CPC_PH_E!T49</f>
        <v>0</v>
      </c>
      <c r="U49" s="10">
        <f>FC_IND_CPC_BC_E!U49+FC_IND_CPC_OC_E!U49+FC_IND_CPC_PH_E!U49</f>
        <v>0</v>
      </c>
      <c r="V49" s="10">
        <f>FC_IND_CPC_BC_E!V49+FC_IND_CPC_OC_E!V49+FC_IND_CPC_PH_E!V49</f>
        <v>0</v>
      </c>
      <c r="W49" s="10">
        <f>FC_IND_CPC_BC_E!W49+FC_IND_CPC_OC_E!W49+FC_IND_CPC_PH_E!W49</f>
        <v>0</v>
      </c>
      <c r="X49" s="10">
        <f>FC_IND_CPC_BC_E!X49+FC_IND_CPC_OC_E!X49+FC_IND_CPC_PH_E!X49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FC_IND_CPC_BC_E!C50+FC_IND_CPC_OC_E!C50+FC_IND_CPC_PH_E!C50</f>
        <v>0</v>
      </c>
      <c r="D50" s="10">
        <f>FC_IND_CPC_BC_E!D50+FC_IND_CPC_OC_E!D50+FC_IND_CPC_PH_E!D50</f>
        <v>0</v>
      </c>
      <c r="E50" s="10">
        <f>FC_IND_CPC_BC_E!E50+FC_IND_CPC_OC_E!E50+FC_IND_CPC_PH_E!E50</f>
        <v>0</v>
      </c>
      <c r="F50" s="10">
        <f>FC_IND_CPC_BC_E!F50+FC_IND_CPC_OC_E!F50+FC_IND_CPC_PH_E!F50</f>
        <v>0</v>
      </c>
      <c r="G50" s="10">
        <f>FC_IND_CPC_BC_E!G50+FC_IND_CPC_OC_E!G50+FC_IND_CPC_PH_E!G50</f>
        <v>0</v>
      </c>
      <c r="H50" s="10">
        <f>FC_IND_CPC_BC_E!H50+FC_IND_CPC_OC_E!H50+FC_IND_CPC_PH_E!H50</f>
        <v>0</v>
      </c>
      <c r="I50" s="10">
        <f>FC_IND_CPC_BC_E!I50+FC_IND_CPC_OC_E!I50+FC_IND_CPC_PH_E!I50</f>
        <v>0</v>
      </c>
      <c r="J50" s="10">
        <f>FC_IND_CPC_BC_E!J50+FC_IND_CPC_OC_E!J50+FC_IND_CPC_PH_E!J50</f>
        <v>0</v>
      </c>
      <c r="K50" s="10">
        <f>FC_IND_CPC_BC_E!K50+FC_IND_CPC_OC_E!K50+FC_IND_CPC_PH_E!K50</f>
        <v>0</v>
      </c>
      <c r="L50" s="10">
        <f>FC_IND_CPC_BC_E!L50+FC_IND_CPC_OC_E!L50+FC_IND_CPC_PH_E!L50</f>
        <v>0</v>
      </c>
      <c r="M50" s="10">
        <f>FC_IND_CPC_BC_E!M50+FC_IND_CPC_OC_E!M50+FC_IND_CPC_PH_E!M50</f>
        <v>0</v>
      </c>
      <c r="N50" s="10">
        <f>FC_IND_CPC_BC_E!N50+FC_IND_CPC_OC_E!N50+FC_IND_CPC_PH_E!N50</f>
        <v>0</v>
      </c>
      <c r="O50" s="10">
        <f>FC_IND_CPC_BC_E!O50+FC_IND_CPC_OC_E!O50+FC_IND_CPC_PH_E!O50</f>
        <v>0</v>
      </c>
      <c r="P50" s="10">
        <f>FC_IND_CPC_BC_E!P50+FC_IND_CPC_OC_E!P50+FC_IND_CPC_PH_E!P50</f>
        <v>0</v>
      </c>
      <c r="Q50" s="10">
        <f>FC_IND_CPC_BC_E!Q50+FC_IND_CPC_OC_E!Q50+FC_IND_CPC_PH_E!Q50</f>
        <v>0</v>
      </c>
      <c r="R50" s="10">
        <f>FC_IND_CPC_BC_E!R50+FC_IND_CPC_OC_E!R50+FC_IND_CPC_PH_E!R50</f>
        <v>0</v>
      </c>
      <c r="S50" s="10">
        <f>FC_IND_CPC_BC_E!S50+FC_IND_CPC_OC_E!S50+FC_IND_CPC_PH_E!S50</f>
        <v>0</v>
      </c>
      <c r="T50" s="10">
        <f>FC_IND_CPC_BC_E!T50+FC_IND_CPC_OC_E!T50+FC_IND_CPC_PH_E!T50</f>
        <v>0</v>
      </c>
      <c r="U50" s="10">
        <f>FC_IND_CPC_BC_E!U50+FC_IND_CPC_OC_E!U50+FC_IND_CPC_PH_E!U50</f>
        <v>0</v>
      </c>
      <c r="V50" s="10">
        <f>FC_IND_CPC_BC_E!V50+FC_IND_CPC_OC_E!V50+FC_IND_CPC_PH_E!V50</f>
        <v>0</v>
      </c>
      <c r="W50" s="10">
        <f>FC_IND_CPC_BC_E!W50+FC_IND_CPC_OC_E!W50+FC_IND_CPC_PH_E!W50</f>
        <v>0</v>
      </c>
      <c r="X50" s="10">
        <f>FC_IND_CPC_BC_E!X50+FC_IND_CPC_OC_E!X50+FC_IND_CPC_PH_E!X50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FC_IND_CPC_BC_E!C51+FC_IND_CPC_OC_E!C51+FC_IND_CPC_PH_E!C51</f>
        <v>46.732588134135852</v>
      </c>
      <c r="D51" s="37">
        <f>FC_IND_CPC_BC_E!D51+FC_IND_CPC_OC_E!D51+FC_IND_CPC_PH_E!D51</f>
        <v>58.684436801375753</v>
      </c>
      <c r="E51" s="37">
        <f>FC_IND_CPC_BC_E!E51+FC_IND_CPC_OC_E!E51+FC_IND_CPC_PH_E!E51</f>
        <v>63.370593293207222</v>
      </c>
      <c r="F51" s="37">
        <f>FC_IND_CPC_BC_E!F51+FC_IND_CPC_OC_E!F51+FC_IND_CPC_PH_E!F51</f>
        <v>68.93809114359415</v>
      </c>
      <c r="G51" s="37">
        <f>FC_IND_CPC_BC_E!G51+FC_IND_CPC_OC_E!G51+FC_IND_CPC_PH_E!G51</f>
        <v>61.070507308684427</v>
      </c>
      <c r="H51" s="37">
        <f>FC_IND_CPC_BC_E!H51+FC_IND_CPC_OC_E!H51+FC_IND_CPC_PH_E!H51</f>
        <v>64.402407566638004</v>
      </c>
      <c r="I51" s="37">
        <f>FC_IND_CPC_BC_E!I51+FC_IND_CPC_OC_E!I51+FC_IND_CPC_PH_E!I51</f>
        <v>58.598452278589853</v>
      </c>
      <c r="J51" s="37">
        <f>FC_IND_CPC_BC_E!J51+FC_IND_CPC_OC_E!J51+FC_IND_CPC_PH_E!J51</f>
        <v>70.872742906276869</v>
      </c>
      <c r="K51" s="37">
        <f>FC_IND_CPC_BC_E!K51+FC_IND_CPC_OC_E!K51+FC_IND_CPC_PH_E!K51</f>
        <v>74.032674118658633</v>
      </c>
      <c r="L51" s="37">
        <f>FC_IND_CPC_BC_E!L51+FC_IND_CPC_OC_E!L51+FC_IND_CPC_PH_E!L51</f>
        <v>125.15047291487531</v>
      </c>
      <c r="M51" s="37">
        <f>FC_IND_CPC_BC_E!M51+FC_IND_CPC_OC_E!M51+FC_IND_CPC_PH_E!M51</f>
        <v>146.0017196904557</v>
      </c>
      <c r="N51" s="37">
        <f>FC_IND_CPC_BC_E!N51+FC_IND_CPC_OC_E!N51+FC_IND_CPC_PH_E!N51</f>
        <v>174.03267411865858</v>
      </c>
      <c r="O51" s="37">
        <f>FC_IND_CPC_BC_E!O51+FC_IND_CPC_OC_E!O51+FC_IND_CPC_PH_E!O51</f>
        <v>167.90627687016342</v>
      </c>
      <c r="P51" s="37">
        <f>FC_IND_CPC_BC_E!P51+FC_IND_CPC_OC_E!P51+FC_IND_CPC_PH_E!P51</f>
        <v>160.57609630266546</v>
      </c>
      <c r="Q51" s="37">
        <f>FC_IND_CPC_BC_E!Q51+FC_IND_CPC_OC_E!Q51+FC_IND_CPC_PH_E!Q51</f>
        <v>142.06792777300089</v>
      </c>
      <c r="R51" s="37">
        <f>FC_IND_CPC_BC_E!R51+FC_IND_CPC_OC_E!R51+FC_IND_CPC_PH_E!R51</f>
        <v>152.49303525365431</v>
      </c>
      <c r="S51" s="37">
        <f>FC_IND_CPC_BC_E!S51+FC_IND_CPC_OC_E!S51+FC_IND_CPC_PH_E!S51</f>
        <v>147.4933791917455</v>
      </c>
      <c r="T51" s="37">
        <f>FC_IND_CPC_BC_E!T51+FC_IND_CPC_OC_E!T51+FC_IND_CPC_PH_E!T51</f>
        <v>168.41943250214959</v>
      </c>
      <c r="U51" s="37">
        <f>FC_IND_CPC_BC_E!U51+FC_IND_CPC_OC_E!U51+FC_IND_CPC_PH_E!U51</f>
        <v>181.29673258813409</v>
      </c>
      <c r="V51" s="37">
        <f>FC_IND_CPC_BC_E!V51+FC_IND_CPC_OC_E!V51+FC_IND_CPC_PH_E!V51</f>
        <v>175.78082545141871</v>
      </c>
      <c r="W51" s="37">
        <f>FC_IND_CPC_BC_E!W51+FC_IND_CPC_OC_E!W51+FC_IND_CPC_PH_E!W51</f>
        <v>108.51702493551159</v>
      </c>
      <c r="X51" s="37">
        <f>FC_IND_CPC_BC_E!X51+FC_IND_CPC_OC_E!X51+FC_IND_CPC_PH_E!X51</f>
        <v>149.25924333619952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32.506964746345659</v>
      </c>
      <c r="D52" s="37">
        <f t="shared" ref="D52:W52" si="31">SUM(D53:D70)</f>
        <v>32.936887360275144</v>
      </c>
      <c r="E52" s="37">
        <f t="shared" si="31"/>
        <v>33.366809974204635</v>
      </c>
      <c r="F52" s="37">
        <f t="shared" si="31"/>
        <v>33.796732588134127</v>
      </c>
      <c r="G52" s="37">
        <f t="shared" si="31"/>
        <v>34.46543422184007</v>
      </c>
      <c r="H52" s="37">
        <f t="shared" si="31"/>
        <v>35.158125537403272</v>
      </c>
      <c r="I52" s="37">
        <f t="shared" si="31"/>
        <v>35.683576956147888</v>
      </c>
      <c r="J52" s="37">
        <f t="shared" si="31"/>
        <v>36.710576096302667</v>
      </c>
      <c r="K52" s="37">
        <f t="shared" si="31"/>
        <v>36.543422184006879</v>
      </c>
      <c r="L52" s="37">
        <f t="shared" si="31"/>
        <v>39.361822871883049</v>
      </c>
      <c r="M52" s="37">
        <f t="shared" si="31"/>
        <v>42.753396388650032</v>
      </c>
      <c r="N52" s="37">
        <f t="shared" si="31"/>
        <v>42.681771281169389</v>
      </c>
      <c r="O52" s="37">
        <f t="shared" si="31"/>
        <v>0.74041272570937233</v>
      </c>
      <c r="P52" s="37">
        <f t="shared" si="31"/>
        <v>0.88374892519346515</v>
      </c>
      <c r="Q52" s="37">
        <f t="shared" si="31"/>
        <v>0.88374892519346537</v>
      </c>
      <c r="R52" s="37">
        <f t="shared" si="31"/>
        <v>1.1942390369733453</v>
      </c>
      <c r="S52" s="37">
        <f t="shared" si="31"/>
        <v>1.050902837489252</v>
      </c>
      <c r="T52" s="37">
        <f t="shared" si="31"/>
        <v>1.1564918314703354</v>
      </c>
      <c r="U52" s="37">
        <f t="shared" si="31"/>
        <v>4.5511607910576082</v>
      </c>
      <c r="V52" s="37">
        <f t="shared" si="31"/>
        <v>5.0139294926913154</v>
      </c>
      <c r="W52" s="37">
        <f t="shared" si="31"/>
        <v>5.0220120378331909</v>
      </c>
      <c r="X52" s="37">
        <f t="shared" ref="X52" si="32">SUM(X53:X70)</f>
        <v>5.0369733447979357</v>
      </c>
    </row>
    <row r="53" spans="1:24" ht="11.25" customHeight="1" x14ac:dyDescent="0.2">
      <c r="A53" s="42" t="s">
        <v>93</v>
      </c>
      <c r="B53" s="9" t="s">
        <v>94</v>
      </c>
      <c r="C53" s="10">
        <f>FC_IND_CPC_BC_E!C53+FC_IND_CPC_OC_E!C53+FC_IND_CPC_PH_E!C53</f>
        <v>0</v>
      </c>
      <c r="D53" s="10">
        <f>FC_IND_CPC_BC_E!D53+FC_IND_CPC_OC_E!D53+FC_IND_CPC_PH_E!D53</f>
        <v>0</v>
      </c>
      <c r="E53" s="10">
        <f>FC_IND_CPC_BC_E!E53+FC_IND_CPC_OC_E!E53+FC_IND_CPC_PH_E!E53</f>
        <v>0</v>
      </c>
      <c r="F53" s="10">
        <f>FC_IND_CPC_BC_E!F53+FC_IND_CPC_OC_E!F53+FC_IND_CPC_PH_E!F53</f>
        <v>0</v>
      </c>
      <c r="G53" s="10">
        <f>FC_IND_CPC_BC_E!G53+FC_IND_CPC_OC_E!G53+FC_IND_CPC_PH_E!G53</f>
        <v>0</v>
      </c>
      <c r="H53" s="10">
        <f>FC_IND_CPC_BC_E!H53+FC_IND_CPC_OC_E!H53+FC_IND_CPC_PH_E!H53</f>
        <v>0</v>
      </c>
      <c r="I53" s="10">
        <f>FC_IND_CPC_BC_E!I53+FC_IND_CPC_OC_E!I53+FC_IND_CPC_PH_E!I53</f>
        <v>0</v>
      </c>
      <c r="J53" s="10">
        <f>FC_IND_CPC_BC_E!J53+FC_IND_CPC_OC_E!J53+FC_IND_CPC_PH_E!J53</f>
        <v>0</v>
      </c>
      <c r="K53" s="10">
        <f>FC_IND_CPC_BC_E!K53+FC_IND_CPC_OC_E!K53+FC_IND_CPC_PH_E!K53</f>
        <v>0</v>
      </c>
      <c r="L53" s="10">
        <f>FC_IND_CPC_BC_E!L53+FC_IND_CPC_OC_E!L53+FC_IND_CPC_PH_E!L53</f>
        <v>0</v>
      </c>
      <c r="M53" s="10">
        <f>FC_IND_CPC_BC_E!M53+FC_IND_CPC_OC_E!M53+FC_IND_CPC_PH_E!M53</f>
        <v>0</v>
      </c>
      <c r="N53" s="10">
        <f>FC_IND_CPC_BC_E!N53+FC_IND_CPC_OC_E!N53+FC_IND_CPC_PH_E!N53</f>
        <v>0</v>
      </c>
      <c r="O53" s="10">
        <f>FC_IND_CPC_BC_E!O53+FC_IND_CPC_OC_E!O53+FC_IND_CPC_PH_E!O53</f>
        <v>0</v>
      </c>
      <c r="P53" s="10">
        <f>FC_IND_CPC_BC_E!P53+FC_IND_CPC_OC_E!P53+FC_IND_CPC_PH_E!P53</f>
        <v>0</v>
      </c>
      <c r="Q53" s="10">
        <f>FC_IND_CPC_BC_E!Q53+FC_IND_CPC_OC_E!Q53+FC_IND_CPC_PH_E!Q53</f>
        <v>0</v>
      </c>
      <c r="R53" s="10">
        <f>FC_IND_CPC_BC_E!R53+FC_IND_CPC_OC_E!R53+FC_IND_CPC_PH_E!R53</f>
        <v>0</v>
      </c>
      <c r="S53" s="10">
        <f>FC_IND_CPC_BC_E!S53+FC_IND_CPC_OC_E!S53+FC_IND_CPC_PH_E!S53</f>
        <v>0</v>
      </c>
      <c r="T53" s="10">
        <f>FC_IND_CPC_BC_E!T53+FC_IND_CPC_OC_E!T53+FC_IND_CPC_PH_E!T53</f>
        <v>0</v>
      </c>
      <c r="U53" s="10">
        <f>FC_IND_CPC_BC_E!U53+FC_IND_CPC_OC_E!U53+FC_IND_CPC_PH_E!U53</f>
        <v>0</v>
      </c>
      <c r="V53" s="10">
        <f>FC_IND_CPC_BC_E!V53+FC_IND_CPC_OC_E!V53+FC_IND_CPC_PH_E!V53</f>
        <v>0</v>
      </c>
      <c r="W53" s="10">
        <f>FC_IND_CPC_BC_E!W53+FC_IND_CPC_OC_E!W53+FC_IND_CPC_PH_E!W53</f>
        <v>0</v>
      </c>
      <c r="X53" s="10">
        <f>FC_IND_CPC_BC_E!X53+FC_IND_CPC_OC_E!X53+FC_IND_CPC_PH_E!X53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FC_IND_CPC_BC_E!C54+FC_IND_CPC_OC_E!C54+FC_IND_CPC_PH_E!C54</f>
        <v>0</v>
      </c>
      <c r="D54" s="10">
        <f>FC_IND_CPC_BC_E!D54+FC_IND_CPC_OC_E!D54+FC_IND_CPC_PH_E!D54</f>
        <v>0</v>
      </c>
      <c r="E54" s="10">
        <f>FC_IND_CPC_BC_E!E54+FC_IND_CPC_OC_E!E54+FC_IND_CPC_PH_E!E54</f>
        <v>0</v>
      </c>
      <c r="F54" s="10">
        <f>FC_IND_CPC_BC_E!F54+FC_IND_CPC_OC_E!F54+FC_IND_CPC_PH_E!F54</f>
        <v>0</v>
      </c>
      <c r="G54" s="10">
        <f>FC_IND_CPC_BC_E!G54+FC_IND_CPC_OC_E!G54+FC_IND_CPC_PH_E!G54</f>
        <v>0</v>
      </c>
      <c r="H54" s="10">
        <f>FC_IND_CPC_BC_E!H54+FC_IND_CPC_OC_E!H54+FC_IND_CPC_PH_E!H54</f>
        <v>0</v>
      </c>
      <c r="I54" s="10">
        <f>FC_IND_CPC_BC_E!I54+FC_IND_CPC_OC_E!I54+FC_IND_CPC_PH_E!I54</f>
        <v>0</v>
      </c>
      <c r="J54" s="10">
        <f>FC_IND_CPC_BC_E!J54+FC_IND_CPC_OC_E!J54+FC_IND_CPC_PH_E!J54</f>
        <v>0</v>
      </c>
      <c r="K54" s="10">
        <f>FC_IND_CPC_BC_E!K54+FC_IND_CPC_OC_E!K54+FC_IND_CPC_PH_E!K54</f>
        <v>0</v>
      </c>
      <c r="L54" s="10">
        <f>FC_IND_CPC_BC_E!L54+FC_IND_CPC_OC_E!L54+FC_IND_CPC_PH_E!L54</f>
        <v>0</v>
      </c>
      <c r="M54" s="10">
        <f>FC_IND_CPC_BC_E!M54+FC_IND_CPC_OC_E!M54+FC_IND_CPC_PH_E!M54</f>
        <v>0</v>
      </c>
      <c r="N54" s="10">
        <f>FC_IND_CPC_BC_E!N54+FC_IND_CPC_OC_E!N54+FC_IND_CPC_PH_E!N54</f>
        <v>0</v>
      </c>
      <c r="O54" s="10">
        <f>FC_IND_CPC_BC_E!O54+FC_IND_CPC_OC_E!O54+FC_IND_CPC_PH_E!O54</f>
        <v>0</v>
      </c>
      <c r="P54" s="10">
        <f>FC_IND_CPC_BC_E!P54+FC_IND_CPC_OC_E!P54+FC_IND_CPC_PH_E!P54</f>
        <v>0</v>
      </c>
      <c r="Q54" s="10">
        <f>FC_IND_CPC_BC_E!Q54+FC_IND_CPC_OC_E!Q54+FC_IND_CPC_PH_E!Q54</f>
        <v>0</v>
      </c>
      <c r="R54" s="10">
        <f>FC_IND_CPC_BC_E!R54+FC_IND_CPC_OC_E!R54+FC_IND_CPC_PH_E!R54</f>
        <v>0</v>
      </c>
      <c r="S54" s="10">
        <f>FC_IND_CPC_BC_E!S54+FC_IND_CPC_OC_E!S54+FC_IND_CPC_PH_E!S54</f>
        <v>0</v>
      </c>
      <c r="T54" s="10">
        <f>FC_IND_CPC_BC_E!T54+FC_IND_CPC_OC_E!T54+FC_IND_CPC_PH_E!T54</f>
        <v>0</v>
      </c>
      <c r="U54" s="10">
        <f>FC_IND_CPC_BC_E!U54+FC_IND_CPC_OC_E!U54+FC_IND_CPC_PH_E!U54</f>
        <v>0</v>
      </c>
      <c r="V54" s="10">
        <f>FC_IND_CPC_BC_E!V54+FC_IND_CPC_OC_E!V54+FC_IND_CPC_PH_E!V54</f>
        <v>0</v>
      </c>
      <c r="W54" s="10">
        <f>FC_IND_CPC_BC_E!W54+FC_IND_CPC_OC_E!W54+FC_IND_CPC_PH_E!W54</f>
        <v>0</v>
      </c>
      <c r="X54" s="10">
        <f>FC_IND_CPC_BC_E!X54+FC_IND_CPC_OC_E!X54+FC_IND_CPC_PH_E!X54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FC_IND_CPC_BC_E!C55+FC_IND_CPC_OC_E!C55+FC_IND_CPC_PH_E!C55</f>
        <v>0</v>
      </c>
      <c r="D55" s="10">
        <f>FC_IND_CPC_BC_E!D55+FC_IND_CPC_OC_E!D55+FC_IND_CPC_PH_E!D55</f>
        <v>0</v>
      </c>
      <c r="E55" s="10">
        <f>FC_IND_CPC_BC_E!E55+FC_IND_CPC_OC_E!E55+FC_IND_CPC_PH_E!E55</f>
        <v>0</v>
      </c>
      <c r="F55" s="10">
        <f>FC_IND_CPC_BC_E!F55+FC_IND_CPC_OC_E!F55+FC_IND_CPC_PH_E!F55</f>
        <v>0</v>
      </c>
      <c r="G55" s="10">
        <f>FC_IND_CPC_BC_E!G55+FC_IND_CPC_OC_E!G55+FC_IND_CPC_PH_E!G55</f>
        <v>0</v>
      </c>
      <c r="H55" s="10">
        <f>FC_IND_CPC_BC_E!H55+FC_IND_CPC_OC_E!H55+FC_IND_CPC_PH_E!H55</f>
        <v>0</v>
      </c>
      <c r="I55" s="10">
        <f>FC_IND_CPC_BC_E!I55+FC_IND_CPC_OC_E!I55+FC_IND_CPC_PH_E!I55</f>
        <v>0</v>
      </c>
      <c r="J55" s="10">
        <f>FC_IND_CPC_BC_E!J55+FC_IND_CPC_OC_E!J55+FC_IND_CPC_PH_E!J55</f>
        <v>0</v>
      </c>
      <c r="K55" s="10">
        <f>FC_IND_CPC_BC_E!K55+FC_IND_CPC_OC_E!K55+FC_IND_CPC_PH_E!K55</f>
        <v>0</v>
      </c>
      <c r="L55" s="10">
        <f>FC_IND_CPC_BC_E!L55+FC_IND_CPC_OC_E!L55+FC_IND_CPC_PH_E!L55</f>
        <v>0</v>
      </c>
      <c r="M55" s="10">
        <f>FC_IND_CPC_BC_E!M55+FC_IND_CPC_OC_E!M55+FC_IND_CPC_PH_E!M55</f>
        <v>0</v>
      </c>
      <c r="N55" s="10">
        <f>FC_IND_CPC_BC_E!N55+FC_IND_CPC_OC_E!N55+FC_IND_CPC_PH_E!N55</f>
        <v>0</v>
      </c>
      <c r="O55" s="10">
        <f>FC_IND_CPC_BC_E!O55+FC_IND_CPC_OC_E!O55+FC_IND_CPC_PH_E!O55</f>
        <v>0</v>
      </c>
      <c r="P55" s="10">
        <f>FC_IND_CPC_BC_E!P55+FC_IND_CPC_OC_E!P55+FC_IND_CPC_PH_E!P55</f>
        <v>0</v>
      </c>
      <c r="Q55" s="10">
        <f>FC_IND_CPC_BC_E!Q55+FC_IND_CPC_OC_E!Q55+FC_IND_CPC_PH_E!Q55</f>
        <v>0</v>
      </c>
      <c r="R55" s="10">
        <f>FC_IND_CPC_BC_E!R55+FC_IND_CPC_OC_E!R55+FC_IND_CPC_PH_E!R55</f>
        <v>0</v>
      </c>
      <c r="S55" s="10">
        <f>FC_IND_CPC_BC_E!S55+FC_IND_CPC_OC_E!S55+FC_IND_CPC_PH_E!S55</f>
        <v>0</v>
      </c>
      <c r="T55" s="10">
        <f>FC_IND_CPC_BC_E!T55+FC_IND_CPC_OC_E!T55+FC_IND_CPC_PH_E!T55</f>
        <v>0</v>
      </c>
      <c r="U55" s="10">
        <f>FC_IND_CPC_BC_E!U55+FC_IND_CPC_OC_E!U55+FC_IND_CPC_PH_E!U55</f>
        <v>0</v>
      </c>
      <c r="V55" s="10">
        <f>FC_IND_CPC_BC_E!V55+FC_IND_CPC_OC_E!V55+FC_IND_CPC_PH_E!V55</f>
        <v>0</v>
      </c>
      <c r="W55" s="10">
        <f>FC_IND_CPC_BC_E!W55+FC_IND_CPC_OC_E!W55+FC_IND_CPC_PH_E!W55</f>
        <v>0</v>
      </c>
      <c r="X55" s="10">
        <f>FC_IND_CPC_BC_E!X55+FC_IND_CPC_OC_E!X55+FC_IND_CPC_PH_E!X55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FC_IND_CPC_BC_E!C56+FC_IND_CPC_OC_E!C56+FC_IND_CPC_PH_E!C56</f>
        <v>0</v>
      </c>
      <c r="D56" s="10">
        <f>FC_IND_CPC_BC_E!D56+FC_IND_CPC_OC_E!D56+FC_IND_CPC_PH_E!D56</f>
        <v>0</v>
      </c>
      <c r="E56" s="10">
        <f>FC_IND_CPC_BC_E!E56+FC_IND_CPC_OC_E!E56+FC_IND_CPC_PH_E!E56</f>
        <v>0</v>
      </c>
      <c r="F56" s="10">
        <f>FC_IND_CPC_BC_E!F56+FC_IND_CPC_OC_E!F56+FC_IND_CPC_PH_E!F56</f>
        <v>0</v>
      </c>
      <c r="G56" s="10">
        <f>FC_IND_CPC_BC_E!G56+FC_IND_CPC_OC_E!G56+FC_IND_CPC_PH_E!G56</f>
        <v>0</v>
      </c>
      <c r="H56" s="10">
        <f>FC_IND_CPC_BC_E!H56+FC_IND_CPC_OC_E!H56+FC_IND_CPC_PH_E!H56</f>
        <v>0</v>
      </c>
      <c r="I56" s="10">
        <f>FC_IND_CPC_BC_E!I56+FC_IND_CPC_OC_E!I56+FC_IND_CPC_PH_E!I56</f>
        <v>0</v>
      </c>
      <c r="J56" s="10">
        <f>FC_IND_CPC_BC_E!J56+FC_IND_CPC_OC_E!J56+FC_IND_CPC_PH_E!J56</f>
        <v>0</v>
      </c>
      <c r="K56" s="10">
        <f>FC_IND_CPC_BC_E!K56+FC_IND_CPC_OC_E!K56+FC_IND_CPC_PH_E!K56</f>
        <v>0</v>
      </c>
      <c r="L56" s="10">
        <f>FC_IND_CPC_BC_E!L56+FC_IND_CPC_OC_E!L56+FC_IND_CPC_PH_E!L56</f>
        <v>0</v>
      </c>
      <c r="M56" s="10">
        <f>FC_IND_CPC_BC_E!M56+FC_IND_CPC_OC_E!M56+FC_IND_CPC_PH_E!M56</f>
        <v>0</v>
      </c>
      <c r="N56" s="10">
        <f>FC_IND_CPC_BC_E!N56+FC_IND_CPC_OC_E!N56+FC_IND_CPC_PH_E!N56</f>
        <v>0</v>
      </c>
      <c r="O56" s="10">
        <f>FC_IND_CPC_BC_E!O56+FC_IND_CPC_OC_E!O56+FC_IND_CPC_PH_E!O56</f>
        <v>0</v>
      </c>
      <c r="P56" s="10">
        <f>FC_IND_CPC_BC_E!P56+FC_IND_CPC_OC_E!P56+FC_IND_CPC_PH_E!P56</f>
        <v>0</v>
      </c>
      <c r="Q56" s="10">
        <f>FC_IND_CPC_BC_E!Q56+FC_IND_CPC_OC_E!Q56+FC_IND_CPC_PH_E!Q56</f>
        <v>0</v>
      </c>
      <c r="R56" s="10">
        <f>FC_IND_CPC_BC_E!R56+FC_IND_CPC_OC_E!R56+FC_IND_CPC_PH_E!R56</f>
        <v>0</v>
      </c>
      <c r="S56" s="10">
        <f>FC_IND_CPC_BC_E!S56+FC_IND_CPC_OC_E!S56+FC_IND_CPC_PH_E!S56</f>
        <v>0</v>
      </c>
      <c r="T56" s="10">
        <f>FC_IND_CPC_BC_E!T56+FC_IND_CPC_OC_E!T56+FC_IND_CPC_PH_E!T56</f>
        <v>0</v>
      </c>
      <c r="U56" s="10">
        <f>FC_IND_CPC_BC_E!U56+FC_IND_CPC_OC_E!U56+FC_IND_CPC_PH_E!U56</f>
        <v>0</v>
      </c>
      <c r="V56" s="10">
        <f>FC_IND_CPC_BC_E!V56+FC_IND_CPC_OC_E!V56+FC_IND_CPC_PH_E!V56</f>
        <v>0</v>
      </c>
      <c r="W56" s="10">
        <f>FC_IND_CPC_BC_E!W56+FC_IND_CPC_OC_E!W56+FC_IND_CPC_PH_E!W56</f>
        <v>0</v>
      </c>
      <c r="X56" s="10">
        <f>FC_IND_CPC_BC_E!X56+FC_IND_CPC_OC_E!X56+FC_IND_CPC_PH_E!X56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FC_IND_CPC_BC_E!C57+FC_IND_CPC_OC_E!C57+FC_IND_CPC_PH_E!C57</f>
        <v>0</v>
      </c>
      <c r="D57" s="10">
        <f>FC_IND_CPC_BC_E!D57+FC_IND_CPC_OC_E!D57+FC_IND_CPC_PH_E!D57</f>
        <v>0</v>
      </c>
      <c r="E57" s="10">
        <f>FC_IND_CPC_BC_E!E57+FC_IND_CPC_OC_E!E57+FC_IND_CPC_PH_E!E57</f>
        <v>0</v>
      </c>
      <c r="F57" s="10">
        <f>FC_IND_CPC_BC_E!F57+FC_IND_CPC_OC_E!F57+FC_IND_CPC_PH_E!F57</f>
        <v>0</v>
      </c>
      <c r="G57" s="10">
        <f>FC_IND_CPC_BC_E!G57+FC_IND_CPC_OC_E!G57+FC_IND_CPC_PH_E!G57</f>
        <v>0</v>
      </c>
      <c r="H57" s="10">
        <f>FC_IND_CPC_BC_E!H57+FC_IND_CPC_OC_E!H57+FC_IND_CPC_PH_E!H57</f>
        <v>0</v>
      </c>
      <c r="I57" s="10">
        <f>FC_IND_CPC_BC_E!I57+FC_IND_CPC_OC_E!I57+FC_IND_CPC_PH_E!I57</f>
        <v>0</v>
      </c>
      <c r="J57" s="10">
        <f>FC_IND_CPC_BC_E!J57+FC_IND_CPC_OC_E!J57+FC_IND_CPC_PH_E!J57</f>
        <v>0</v>
      </c>
      <c r="K57" s="10">
        <f>FC_IND_CPC_BC_E!K57+FC_IND_CPC_OC_E!K57+FC_IND_CPC_PH_E!K57</f>
        <v>0</v>
      </c>
      <c r="L57" s="10">
        <f>FC_IND_CPC_BC_E!L57+FC_IND_CPC_OC_E!L57+FC_IND_CPC_PH_E!L57</f>
        <v>0</v>
      </c>
      <c r="M57" s="10">
        <f>FC_IND_CPC_BC_E!M57+FC_IND_CPC_OC_E!M57+FC_IND_CPC_PH_E!M57</f>
        <v>0</v>
      </c>
      <c r="N57" s="10">
        <f>FC_IND_CPC_BC_E!N57+FC_IND_CPC_OC_E!N57+FC_IND_CPC_PH_E!N57</f>
        <v>0</v>
      </c>
      <c r="O57" s="10">
        <f>FC_IND_CPC_BC_E!O57+FC_IND_CPC_OC_E!O57+FC_IND_CPC_PH_E!O57</f>
        <v>0</v>
      </c>
      <c r="P57" s="10">
        <f>FC_IND_CPC_BC_E!P57+FC_IND_CPC_OC_E!P57+FC_IND_CPC_PH_E!P57</f>
        <v>0</v>
      </c>
      <c r="Q57" s="10">
        <f>FC_IND_CPC_BC_E!Q57+FC_IND_CPC_OC_E!Q57+FC_IND_CPC_PH_E!Q57</f>
        <v>0</v>
      </c>
      <c r="R57" s="10">
        <f>FC_IND_CPC_BC_E!R57+FC_IND_CPC_OC_E!R57+FC_IND_CPC_PH_E!R57</f>
        <v>0</v>
      </c>
      <c r="S57" s="10">
        <f>FC_IND_CPC_BC_E!S57+FC_IND_CPC_OC_E!S57+FC_IND_CPC_PH_E!S57</f>
        <v>0</v>
      </c>
      <c r="T57" s="10">
        <f>FC_IND_CPC_BC_E!T57+FC_IND_CPC_OC_E!T57+FC_IND_CPC_PH_E!T57</f>
        <v>0</v>
      </c>
      <c r="U57" s="10">
        <f>FC_IND_CPC_BC_E!U57+FC_IND_CPC_OC_E!U57+FC_IND_CPC_PH_E!U57</f>
        <v>0</v>
      </c>
      <c r="V57" s="10">
        <f>FC_IND_CPC_BC_E!V57+FC_IND_CPC_OC_E!V57+FC_IND_CPC_PH_E!V57</f>
        <v>0</v>
      </c>
      <c r="W57" s="10">
        <f>FC_IND_CPC_BC_E!W57+FC_IND_CPC_OC_E!W57+FC_IND_CPC_PH_E!W57</f>
        <v>0</v>
      </c>
      <c r="X57" s="10">
        <f>FC_IND_CPC_BC_E!X57+FC_IND_CPC_OC_E!X57+FC_IND_CPC_PH_E!X57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FC_IND_CPC_BC_E!C58+FC_IND_CPC_OC_E!C58+FC_IND_CPC_PH_E!C58</f>
        <v>0</v>
      </c>
      <c r="D58" s="10">
        <f>FC_IND_CPC_BC_E!D58+FC_IND_CPC_OC_E!D58+FC_IND_CPC_PH_E!D58</f>
        <v>0</v>
      </c>
      <c r="E58" s="10">
        <f>FC_IND_CPC_BC_E!E58+FC_IND_CPC_OC_E!E58+FC_IND_CPC_PH_E!E58</f>
        <v>0</v>
      </c>
      <c r="F58" s="10">
        <f>FC_IND_CPC_BC_E!F58+FC_IND_CPC_OC_E!F58+FC_IND_CPC_PH_E!F58</f>
        <v>0</v>
      </c>
      <c r="G58" s="10">
        <f>FC_IND_CPC_BC_E!G58+FC_IND_CPC_OC_E!G58+FC_IND_CPC_PH_E!G58</f>
        <v>0</v>
      </c>
      <c r="H58" s="10">
        <f>FC_IND_CPC_BC_E!H58+FC_IND_CPC_OC_E!H58+FC_IND_CPC_PH_E!H58</f>
        <v>0</v>
      </c>
      <c r="I58" s="10">
        <f>FC_IND_CPC_BC_E!I58+FC_IND_CPC_OC_E!I58+FC_IND_CPC_PH_E!I58</f>
        <v>0</v>
      </c>
      <c r="J58" s="10">
        <f>FC_IND_CPC_BC_E!J58+FC_IND_CPC_OC_E!J58+FC_IND_CPC_PH_E!J58</f>
        <v>0</v>
      </c>
      <c r="K58" s="10">
        <f>FC_IND_CPC_BC_E!K58+FC_IND_CPC_OC_E!K58+FC_IND_CPC_PH_E!K58</f>
        <v>0</v>
      </c>
      <c r="L58" s="10">
        <f>FC_IND_CPC_BC_E!L58+FC_IND_CPC_OC_E!L58+FC_IND_CPC_PH_E!L58</f>
        <v>0</v>
      </c>
      <c r="M58" s="10">
        <f>FC_IND_CPC_BC_E!M58+FC_IND_CPC_OC_E!M58+FC_IND_CPC_PH_E!M58</f>
        <v>0</v>
      </c>
      <c r="N58" s="10">
        <f>FC_IND_CPC_BC_E!N58+FC_IND_CPC_OC_E!N58+FC_IND_CPC_PH_E!N58</f>
        <v>0</v>
      </c>
      <c r="O58" s="10">
        <f>FC_IND_CPC_BC_E!O58+FC_IND_CPC_OC_E!O58+FC_IND_CPC_PH_E!O58</f>
        <v>0</v>
      </c>
      <c r="P58" s="10">
        <f>FC_IND_CPC_BC_E!P58+FC_IND_CPC_OC_E!P58+FC_IND_CPC_PH_E!P58</f>
        <v>0</v>
      </c>
      <c r="Q58" s="10">
        <f>FC_IND_CPC_BC_E!Q58+FC_IND_CPC_OC_E!Q58+FC_IND_CPC_PH_E!Q58</f>
        <v>0</v>
      </c>
      <c r="R58" s="10">
        <f>FC_IND_CPC_BC_E!R58+FC_IND_CPC_OC_E!R58+FC_IND_CPC_PH_E!R58</f>
        <v>0</v>
      </c>
      <c r="S58" s="10">
        <f>FC_IND_CPC_BC_E!S58+FC_IND_CPC_OC_E!S58+FC_IND_CPC_PH_E!S58</f>
        <v>0</v>
      </c>
      <c r="T58" s="10">
        <f>FC_IND_CPC_BC_E!T58+FC_IND_CPC_OC_E!T58+FC_IND_CPC_PH_E!T58</f>
        <v>0</v>
      </c>
      <c r="U58" s="10">
        <f>FC_IND_CPC_BC_E!U58+FC_IND_CPC_OC_E!U58+FC_IND_CPC_PH_E!U58</f>
        <v>0</v>
      </c>
      <c r="V58" s="10">
        <f>FC_IND_CPC_BC_E!V58+FC_IND_CPC_OC_E!V58+FC_IND_CPC_PH_E!V58</f>
        <v>0</v>
      </c>
      <c r="W58" s="10">
        <f>FC_IND_CPC_BC_E!W58+FC_IND_CPC_OC_E!W58+FC_IND_CPC_PH_E!W58</f>
        <v>0</v>
      </c>
      <c r="X58" s="10">
        <f>FC_IND_CPC_BC_E!X58+FC_IND_CPC_OC_E!X58+FC_IND_CPC_PH_E!X58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FC_IND_CPC_BC_E!C59+FC_IND_CPC_OC_E!C59+FC_IND_CPC_PH_E!C59</f>
        <v>32.506964746345659</v>
      </c>
      <c r="D59" s="10">
        <f>FC_IND_CPC_BC_E!D59+FC_IND_CPC_OC_E!D59+FC_IND_CPC_PH_E!D59</f>
        <v>32.936887360275144</v>
      </c>
      <c r="E59" s="10">
        <f>FC_IND_CPC_BC_E!E59+FC_IND_CPC_OC_E!E59+FC_IND_CPC_PH_E!E59</f>
        <v>33.366809974204635</v>
      </c>
      <c r="F59" s="10">
        <f>FC_IND_CPC_BC_E!F59+FC_IND_CPC_OC_E!F59+FC_IND_CPC_PH_E!F59</f>
        <v>33.796732588134127</v>
      </c>
      <c r="G59" s="10">
        <f>FC_IND_CPC_BC_E!G59+FC_IND_CPC_OC_E!G59+FC_IND_CPC_PH_E!G59</f>
        <v>34.46543422184007</v>
      </c>
      <c r="H59" s="10">
        <f>FC_IND_CPC_BC_E!H59+FC_IND_CPC_OC_E!H59+FC_IND_CPC_PH_E!H59</f>
        <v>35.158125537403272</v>
      </c>
      <c r="I59" s="10">
        <f>FC_IND_CPC_BC_E!I59+FC_IND_CPC_OC_E!I59+FC_IND_CPC_PH_E!I59</f>
        <v>35.683576956147888</v>
      </c>
      <c r="J59" s="10">
        <f>FC_IND_CPC_BC_E!J59+FC_IND_CPC_OC_E!J59+FC_IND_CPC_PH_E!J59</f>
        <v>36.710576096302667</v>
      </c>
      <c r="K59" s="10">
        <f>FC_IND_CPC_BC_E!K59+FC_IND_CPC_OC_E!K59+FC_IND_CPC_PH_E!K59</f>
        <v>36.543422184006879</v>
      </c>
      <c r="L59" s="10">
        <f>FC_IND_CPC_BC_E!L59+FC_IND_CPC_OC_E!L59+FC_IND_CPC_PH_E!L59</f>
        <v>39.361822871883049</v>
      </c>
      <c r="M59" s="10">
        <f>FC_IND_CPC_BC_E!M59+FC_IND_CPC_OC_E!M59+FC_IND_CPC_PH_E!M59</f>
        <v>42.753396388650032</v>
      </c>
      <c r="N59" s="10">
        <f>FC_IND_CPC_BC_E!N59+FC_IND_CPC_OC_E!N59+FC_IND_CPC_PH_E!N59</f>
        <v>42.681771281169389</v>
      </c>
      <c r="O59" s="10">
        <f>FC_IND_CPC_BC_E!O59+FC_IND_CPC_OC_E!O59+FC_IND_CPC_PH_E!O59</f>
        <v>0.74041272570937233</v>
      </c>
      <c r="P59" s="10">
        <f>FC_IND_CPC_BC_E!P59+FC_IND_CPC_OC_E!P59+FC_IND_CPC_PH_E!P59</f>
        <v>0.88374892519346515</v>
      </c>
      <c r="Q59" s="10">
        <f>FC_IND_CPC_BC_E!Q59+FC_IND_CPC_OC_E!Q59+FC_IND_CPC_PH_E!Q59</f>
        <v>0.88374892519346537</v>
      </c>
      <c r="R59" s="10">
        <f>FC_IND_CPC_BC_E!R59+FC_IND_CPC_OC_E!R59+FC_IND_CPC_PH_E!R59</f>
        <v>1.1942390369733453</v>
      </c>
      <c r="S59" s="10">
        <f>FC_IND_CPC_BC_E!S59+FC_IND_CPC_OC_E!S59+FC_IND_CPC_PH_E!S59</f>
        <v>1.050902837489252</v>
      </c>
      <c r="T59" s="10">
        <f>FC_IND_CPC_BC_E!T59+FC_IND_CPC_OC_E!T59+FC_IND_CPC_PH_E!T59</f>
        <v>1.050902837489252</v>
      </c>
      <c r="U59" s="10">
        <f>FC_IND_CPC_BC_E!U59+FC_IND_CPC_OC_E!U59+FC_IND_CPC_PH_E!U59</f>
        <v>4.4090283748925181</v>
      </c>
      <c r="V59" s="10">
        <f>FC_IND_CPC_BC_E!V59+FC_IND_CPC_OC_E!V59+FC_IND_CPC_PH_E!V59</f>
        <v>4.8550300945829754</v>
      </c>
      <c r="W59" s="10">
        <f>FC_IND_CPC_BC_E!W59+FC_IND_CPC_OC_E!W59+FC_IND_CPC_PH_E!W59</f>
        <v>4.8550300945829763</v>
      </c>
      <c r="X59" s="10">
        <f>FC_IND_CPC_BC_E!X59+FC_IND_CPC_OC_E!X59+FC_IND_CPC_PH_E!X59</f>
        <v>4.8550300945829745</v>
      </c>
    </row>
    <row r="60" spans="1:24" ht="11.25" customHeight="1" x14ac:dyDescent="0.2">
      <c r="A60" s="42" t="s">
        <v>107</v>
      </c>
      <c r="B60" s="9" t="s">
        <v>108</v>
      </c>
      <c r="C60" s="10">
        <f>FC_IND_CPC_BC_E!C60+FC_IND_CPC_OC_E!C60+FC_IND_CPC_PH_E!C60</f>
        <v>0</v>
      </c>
      <c r="D60" s="10">
        <f>FC_IND_CPC_BC_E!D60+FC_IND_CPC_OC_E!D60+FC_IND_CPC_PH_E!D60</f>
        <v>0</v>
      </c>
      <c r="E60" s="10">
        <f>FC_IND_CPC_BC_E!E60+FC_IND_CPC_OC_E!E60+FC_IND_CPC_PH_E!E60</f>
        <v>0</v>
      </c>
      <c r="F60" s="10">
        <f>FC_IND_CPC_BC_E!F60+FC_IND_CPC_OC_E!F60+FC_IND_CPC_PH_E!F60</f>
        <v>0</v>
      </c>
      <c r="G60" s="10">
        <f>FC_IND_CPC_BC_E!G60+FC_IND_CPC_OC_E!G60+FC_IND_CPC_PH_E!G60</f>
        <v>0</v>
      </c>
      <c r="H60" s="10">
        <f>FC_IND_CPC_BC_E!H60+FC_IND_CPC_OC_E!H60+FC_IND_CPC_PH_E!H60</f>
        <v>0</v>
      </c>
      <c r="I60" s="10">
        <f>FC_IND_CPC_BC_E!I60+FC_IND_CPC_OC_E!I60+FC_IND_CPC_PH_E!I60</f>
        <v>0</v>
      </c>
      <c r="J60" s="10">
        <f>FC_IND_CPC_BC_E!J60+FC_IND_CPC_OC_E!J60+FC_IND_CPC_PH_E!J60</f>
        <v>0</v>
      </c>
      <c r="K60" s="10">
        <f>FC_IND_CPC_BC_E!K60+FC_IND_CPC_OC_E!K60+FC_IND_CPC_PH_E!K60</f>
        <v>0</v>
      </c>
      <c r="L60" s="10">
        <f>FC_IND_CPC_BC_E!L60+FC_IND_CPC_OC_E!L60+FC_IND_CPC_PH_E!L60</f>
        <v>0</v>
      </c>
      <c r="M60" s="10">
        <f>FC_IND_CPC_BC_E!M60+FC_IND_CPC_OC_E!M60+FC_IND_CPC_PH_E!M60</f>
        <v>0</v>
      </c>
      <c r="N60" s="10">
        <f>FC_IND_CPC_BC_E!N60+FC_IND_CPC_OC_E!N60+FC_IND_CPC_PH_E!N60</f>
        <v>0</v>
      </c>
      <c r="O60" s="10">
        <f>FC_IND_CPC_BC_E!O60+FC_IND_CPC_OC_E!O60+FC_IND_CPC_PH_E!O60</f>
        <v>0</v>
      </c>
      <c r="P60" s="10">
        <f>FC_IND_CPC_BC_E!P60+FC_IND_CPC_OC_E!P60+FC_IND_CPC_PH_E!P60</f>
        <v>0</v>
      </c>
      <c r="Q60" s="10">
        <f>FC_IND_CPC_BC_E!Q60+FC_IND_CPC_OC_E!Q60+FC_IND_CPC_PH_E!Q60</f>
        <v>0</v>
      </c>
      <c r="R60" s="10">
        <f>FC_IND_CPC_BC_E!R60+FC_IND_CPC_OC_E!R60+FC_IND_CPC_PH_E!R60</f>
        <v>0</v>
      </c>
      <c r="S60" s="10">
        <f>FC_IND_CPC_BC_E!S60+FC_IND_CPC_OC_E!S60+FC_IND_CPC_PH_E!S60</f>
        <v>0</v>
      </c>
      <c r="T60" s="10">
        <f>FC_IND_CPC_BC_E!T60+FC_IND_CPC_OC_E!T60+FC_IND_CPC_PH_E!T60</f>
        <v>1.9002579535683579E-2</v>
      </c>
      <c r="U60" s="10">
        <f>FC_IND_CPC_BC_E!U60+FC_IND_CPC_OC_E!U60+FC_IND_CPC_PH_E!U60</f>
        <v>5.640584694754943E-2</v>
      </c>
      <c r="V60" s="10">
        <f>FC_IND_CPC_BC_E!V60+FC_IND_CPC_OC_E!V60+FC_IND_CPC_PH_E!V60</f>
        <v>5.6405846947549437E-2</v>
      </c>
      <c r="W60" s="10">
        <f>FC_IND_CPC_BC_E!W60+FC_IND_CPC_OC_E!W60+FC_IND_CPC_PH_E!W60</f>
        <v>5.5631986242476353E-2</v>
      </c>
      <c r="X60" s="10">
        <f>FC_IND_CPC_BC_E!X60+FC_IND_CPC_OC_E!X60+FC_IND_CPC_PH_E!X60</f>
        <v>5.563198624247636E-2</v>
      </c>
    </row>
    <row r="61" spans="1:24" ht="11.25" customHeight="1" x14ac:dyDescent="0.2">
      <c r="A61" s="42" t="s">
        <v>109</v>
      </c>
      <c r="B61" s="9" t="s">
        <v>110</v>
      </c>
      <c r="C61" s="10">
        <f>FC_IND_CPC_BC_E!C61+FC_IND_CPC_OC_E!C61+FC_IND_CPC_PH_E!C61</f>
        <v>0</v>
      </c>
      <c r="D61" s="10">
        <f>FC_IND_CPC_BC_E!D61+FC_IND_CPC_OC_E!D61+FC_IND_CPC_PH_E!D61</f>
        <v>0</v>
      </c>
      <c r="E61" s="10">
        <f>FC_IND_CPC_BC_E!E61+FC_IND_CPC_OC_E!E61+FC_IND_CPC_PH_E!E61</f>
        <v>0</v>
      </c>
      <c r="F61" s="10">
        <f>FC_IND_CPC_BC_E!F61+FC_IND_CPC_OC_E!F61+FC_IND_CPC_PH_E!F61</f>
        <v>0</v>
      </c>
      <c r="G61" s="10">
        <f>FC_IND_CPC_BC_E!G61+FC_IND_CPC_OC_E!G61+FC_IND_CPC_PH_E!G61</f>
        <v>0</v>
      </c>
      <c r="H61" s="10">
        <f>FC_IND_CPC_BC_E!H61+FC_IND_CPC_OC_E!H61+FC_IND_CPC_PH_E!H61</f>
        <v>0</v>
      </c>
      <c r="I61" s="10">
        <f>FC_IND_CPC_BC_E!I61+FC_IND_CPC_OC_E!I61+FC_IND_CPC_PH_E!I61</f>
        <v>0</v>
      </c>
      <c r="J61" s="10">
        <f>FC_IND_CPC_BC_E!J61+FC_IND_CPC_OC_E!J61+FC_IND_CPC_PH_E!J61</f>
        <v>0</v>
      </c>
      <c r="K61" s="10">
        <f>FC_IND_CPC_BC_E!K61+FC_IND_CPC_OC_E!K61+FC_IND_CPC_PH_E!K61</f>
        <v>0</v>
      </c>
      <c r="L61" s="10">
        <f>FC_IND_CPC_BC_E!L61+FC_IND_CPC_OC_E!L61+FC_IND_CPC_PH_E!L61</f>
        <v>0</v>
      </c>
      <c r="M61" s="10">
        <f>FC_IND_CPC_BC_E!M61+FC_IND_CPC_OC_E!M61+FC_IND_CPC_PH_E!M61</f>
        <v>0</v>
      </c>
      <c r="N61" s="10">
        <f>FC_IND_CPC_BC_E!N61+FC_IND_CPC_OC_E!N61+FC_IND_CPC_PH_E!N61</f>
        <v>0</v>
      </c>
      <c r="O61" s="10">
        <f>FC_IND_CPC_BC_E!O61+FC_IND_CPC_OC_E!O61+FC_IND_CPC_PH_E!O61</f>
        <v>0</v>
      </c>
      <c r="P61" s="10">
        <f>FC_IND_CPC_BC_E!P61+FC_IND_CPC_OC_E!P61+FC_IND_CPC_PH_E!P61</f>
        <v>0</v>
      </c>
      <c r="Q61" s="10">
        <f>FC_IND_CPC_BC_E!Q61+FC_IND_CPC_OC_E!Q61+FC_IND_CPC_PH_E!Q61</f>
        <v>0</v>
      </c>
      <c r="R61" s="10">
        <f>FC_IND_CPC_BC_E!R61+FC_IND_CPC_OC_E!R61+FC_IND_CPC_PH_E!R61</f>
        <v>0</v>
      </c>
      <c r="S61" s="10">
        <f>FC_IND_CPC_BC_E!S61+FC_IND_CPC_OC_E!S61+FC_IND_CPC_PH_E!S61</f>
        <v>0</v>
      </c>
      <c r="T61" s="10">
        <f>FC_IND_CPC_BC_E!T61+FC_IND_CPC_OC_E!T61+FC_IND_CPC_PH_E!T61</f>
        <v>0</v>
      </c>
      <c r="U61" s="10">
        <f>FC_IND_CPC_BC_E!U61+FC_IND_CPC_OC_E!U61+FC_IND_CPC_PH_E!U61</f>
        <v>0</v>
      </c>
      <c r="V61" s="10">
        <f>FC_IND_CPC_BC_E!V61+FC_IND_CPC_OC_E!V61+FC_IND_CPC_PH_E!V61</f>
        <v>0</v>
      </c>
      <c r="W61" s="10">
        <f>FC_IND_CPC_BC_E!W61+FC_IND_CPC_OC_E!W61+FC_IND_CPC_PH_E!W61</f>
        <v>0</v>
      </c>
      <c r="X61" s="10">
        <f>FC_IND_CPC_BC_E!X61+FC_IND_CPC_OC_E!X61+FC_IND_CPC_PH_E!X61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FC_IND_CPC_BC_E!C62+FC_IND_CPC_OC_E!C62+FC_IND_CPC_PH_E!C62</f>
        <v>0</v>
      </c>
      <c r="D62" s="10">
        <f>FC_IND_CPC_BC_E!D62+FC_IND_CPC_OC_E!D62+FC_IND_CPC_PH_E!D62</f>
        <v>0</v>
      </c>
      <c r="E62" s="10">
        <f>FC_IND_CPC_BC_E!E62+FC_IND_CPC_OC_E!E62+FC_IND_CPC_PH_E!E62</f>
        <v>0</v>
      </c>
      <c r="F62" s="10">
        <f>FC_IND_CPC_BC_E!F62+FC_IND_CPC_OC_E!F62+FC_IND_CPC_PH_E!F62</f>
        <v>0</v>
      </c>
      <c r="G62" s="10">
        <f>FC_IND_CPC_BC_E!G62+FC_IND_CPC_OC_E!G62+FC_IND_CPC_PH_E!G62</f>
        <v>0</v>
      </c>
      <c r="H62" s="10">
        <f>FC_IND_CPC_BC_E!H62+FC_IND_CPC_OC_E!H62+FC_IND_CPC_PH_E!H62</f>
        <v>0</v>
      </c>
      <c r="I62" s="10">
        <f>FC_IND_CPC_BC_E!I62+FC_IND_CPC_OC_E!I62+FC_IND_CPC_PH_E!I62</f>
        <v>0</v>
      </c>
      <c r="J62" s="10">
        <f>FC_IND_CPC_BC_E!J62+FC_IND_CPC_OC_E!J62+FC_IND_CPC_PH_E!J62</f>
        <v>0</v>
      </c>
      <c r="K62" s="10">
        <f>FC_IND_CPC_BC_E!K62+FC_IND_CPC_OC_E!K62+FC_IND_CPC_PH_E!K62</f>
        <v>0</v>
      </c>
      <c r="L62" s="10">
        <f>FC_IND_CPC_BC_E!L62+FC_IND_CPC_OC_E!L62+FC_IND_CPC_PH_E!L62</f>
        <v>0</v>
      </c>
      <c r="M62" s="10">
        <f>FC_IND_CPC_BC_E!M62+FC_IND_CPC_OC_E!M62+FC_IND_CPC_PH_E!M62</f>
        <v>0</v>
      </c>
      <c r="N62" s="10">
        <f>FC_IND_CPC_BC_E!N62+FC_IND_CPC_OC_E!N62+FC_IND_CPC_PH_E!N62</f>
        <v>0</v>
      </c>
      <c r="O62" s="10">
        <f>FC_IND_CPC_BC_E!O62+FC_IND_CPC_OC_E!O62+FC_IND_CPC_PH_E!O62</f>
        <v>0</v>
      </c>
      <c r="P62" s="10">
        <f>FC_IND_CPC_BC_E!P62+FC_IND_CPC_OC_E!P62+FC_IND_CPC_PH_E!P62</f>
        <v>0</v>
      </c>
      <c r="Q62" s="10">
        <f>FC_IND_CPC_BC_E!Q62+FC_IND_CPC_OC_E!Q62+FC_IND_CPC_PH_E!Q62</f>
        <v>0</v>
      </c>
      <c r="R62" s="10">
        <f>FC_IND_CPC_BC_E!R62+FC_IND_CPC_OC_E!R62+FC_IND_CPC_PH_E!R62</f>
        <v>0</v>
      </c>
      <c r="S62" s="10">
        <f>FC_IND_CPC_BC_E!S62+FC_IND_CPC_OC_E!S62+FC_IND_CPC_PH_E!S62</f>
        <v>0</v>
      </c>
      <c r="T62" s="10">
        <f>FC_IND_CPC_BC_E!T62+FC_IND_CPC_OC_E!T62+FC_IND_CPC_PH_E!T62</f>
        <v>0</v>
      </c>
      <c r="U62" s="10">
        <f>FC_IND_CPC_BC_E!U62+FC_IND_CPC_OC_E!U62+FC_IND_CPC_PH_E!U62</f>
        <v>0</v>
      </c>
      <c r="V62" s="10">
        <f>FC_IND_CPC_BC_E!V62+FC_IND_CPC_OC_E!V62+FC_IND_CPC_PH_E!V62</f>
        <v>0</v>
      </c>
      <c r="W62" s="10">
        <f>FC_IND_CPC_BC_E!W62+FC_IND_CPC_OC_E!W62+FC_IND_CPC_PH_E!W62</f>
        <v>0</v>
      </c>
      <c r="X62" s="10">
        <f>FC_IND_CPC_BC_E!X62+FC_IND_CPC_OC_E!X62+FC_IND_CPC_PH_E!X62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FC_IND_CPC_BC_E!C63+FC_IND_CPC_OC_E!C63+FC_IND_CPC_PH_E!C63</f>
        <v>0</v>
      </c>
      <c r="D63" s="10">
        <f>FC_IND_CPC_BC_E!D63+FC_IND_CPC_OC_E!D63+FC_IND_CPC_PH_E!D63</f>
        <v>0</v>
      </c>
      <c r="E63" s="10">
        <f>FC_IND_CPC_BC_E!E63+FC_IND_CPC_OC_E!E63+FC_IND_CPC_PH_E!E63</f>
        <v>0</v>
      </c>
      <c r="F63" s="10">
        <f>FC_IND_CPC_BC_E!F63+FC_IND_CPC_OC_E!F63+FC_IND_CPC_PH_E!F63</f>
        <v>0</v>
      </c>
      <c r="G63" s="10">
        <f>FC_IND_CPC_BC_E!G63+FC_IND_CPC_OC_E!G63+FC_IND_CPC_PH_E!G63</f>
        <v>0</v>
      </c>
      <c r="H63" s="10">
        <f>FC_IND_CPC_BC_E!H63+FC_IND_CPC_OC_E!H63+FC_IND_CPC_PH_E!H63</f>
        <v>0</v>
      </c>
      <c r="I63" s="10">
        <f>FC_IND_CPC_BC_E!I63+FC_IND_CPC_OC_E!I63+FC_IND_CPC_PH_E!I63</f>
        <v>0</v>
      </c>
      <c r="J63" s="10">
        <f>FC_IND_CPC_BC_E!J63+FC_IND_CPC_OC_E!J63+FC_IND_CPC_PH_E!J63</f>
        <v>0</v>
      </c>
      <c r="K63" s="10">
        <f>FC_IND_CPC_BC_E!K63+FC_IND_CPC_OC_E!K63+FC_IND_CPC_PH_E!K63</f>
        <v>0</v>
      </c>
      <c r="L63" s="10">
        <f>FC_IND_CPC_BC_E!L63+FC_IND_CPC_OC_E!L63+FC_IND_CPC_PH_E!L63</f>
        <v>0</v>
      </c>
      <c r="M63" s="10">
        <f>FC_IND_CPC_BC_E!M63+FC_IND_CPC_OC_E!M63+FC_IND_CPC_PH_E!M63</f>
        <v>0</v>
      </c>
      <c r="N63" s="10">
        <f>FC_IND_CPC_BC_E!N63+FC_IND_CPC_OC_E!N63+FC_IND_CPC_PH_E!N63</f>
        <v>0</v>
      </c>
      <c r="O63" s="10">
        <f>FC_IND_CPC_BC_E!O63+FC_IND_CPC_OC_E!O63+FC_IND_CPC_PH_E!O63</f>
        <v>0</v>
      </c>
      <c r="P63" s="10">
        <f>FC_IND_CPC_BC_E!P63+FC_IND_CPC_OC_E!P63+FC_IND_CPC_PH_E!P63</f>
        <v>0</v>
      </c>
      <c r="Q63" s="10">
        <f>FC_IND_CPC_BC_E!Q63+FC_IND_CPC_OC_E!Q63+FC_IND_CPC_PH_E!Q63</f>
        <v>0</v>
      </c>
      <c r="R63" s="10">
        <f>FC_IND_CPC_BC_E!R63+FC_IND_CPC_OC_E!R63+FC_IND_CPC_PH_E!R63</f>
        <v>0</v>
      </c>
      <c r="S63" s="10">
        <f>FC_IND_CPC_BC_E!S63+FC_IND_CPC_OC_E!S63+FC_IND_CPC_PH_E!S63</f>
        <v>0</v>
      </c>
      <c r="T63" s="10">
        <f>FC_IND_CPC_BC_E!T63+FC_IND_CPC_OC_E!T63+FC_IND_CPC_PH_E!T63</f>
        <v>0</v>
      </c>
      <c r="U63" s="10">
        <f>FC_IND_CPC_BC_E!U63+FC_IND_CPC_OC_E!U63+FC_IND_CPC_PH_E!U63</f>
        <v>0</v>
      </c>
      <c r="V63" s="10">
        <f>FC_IND_CPC_BC_E!V63+FC_IND_CPC_OC_E!V63+FC_IND_CPC_PH_E!V63</f>
        <v>0</v>
      </c>
      <c r="W63" s="10">
        <f>FC_IND_CPC_BC_E!W63+FC_IND_CPC_OC_E!W63+FC_IND_CPC_PH_E!W63</f>
        <v>0</v>
      </c>
      <c r="X63" s="10">
        <f>FC_IND_CPC_BC_E!X63+FC_IND_CPC_OC_E!X63+FC_IND_CPC_PH_E!X63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FC_IND_CPC_BC_E!C64+FC_IND_CPC_OC_E!C64+FC_IND_CPC_PH_E!C64</f>
        <v>0</v>
      </c>
      <c r="D64" s="10">
        <f>FC_IND_CPC_BC_E!D64+FC_IND_CPC_OC_E!D64+FC_IND_CPC_PH_E!D64</f>
        <v>0</v>
      </c>
      <c r="E64" s="10">
        <f>FC_IND_CPC_BC_E!E64+FC_IND_CPC_OC_E!E64+FC_IND_CPC_PH_E!E64</f>
        <v>0</v>
      </c>
      <c r="F64" s="10">
        <f>FC_IND_CPC_BC_E!F64+FC_IND_CPC_OC_E!F64+FC_IND_CPC_PH_E!F64</f>
        <v>0</v>
      </c>
      <c r="G64" s="10">
        <f>FC_IND_CPC_BC_E!G64+FC_IND_CPC_OC_E!G64+FC_IND_CPC_PH_E!G64</f>
        <v>0</v>
      </c>
      <c r="H64" s="10">
        <f>FC_IND_CPC_BC_E!H64+FC_IND_CPC_OC_E!H64+FC_IND_CPC_PH_E!H64</f>
        <v>0</v>
      </c>
      <c r="I64" s="10">
        <f>FC_IND_CPC_BC_E!I64+FC_IND_CPC_OC_E!I64+FC_IND_CPC_PH_E!I64</f>
        <v>0</v>
      </c>
      <c r="J64" s="10">
        <f>FC_IND_CPC_BC_E!J64+FC_IND_CPC_OC_E!J64+FC_IND_CPC_PH_E!J64</f>
        <v>0</v>
      </c>
      <c r="K64" s="10">
        <f>FC_IND_CPC_BC_E!K64+FC_IND_CPC_OC_E!K64+FC_IND_CPC_PH_E!K64</f>
        <v>0</v>
      </c>
      <c r="L64" s="10">
        <f>FC_IND_CPC_BC_E!L64+FC_IND_CPC_OC_E!L64+FC_IND_CPC_PH_E!L64</f>
        <v>0</v>
      </c>
      <c r="M64" s="10">
        <f>FC_IND_CPC_BC_E!M64+FC_IND_CPC_OC_E!M64+FC_IND_CPC_PH_E!M64</f>
        <v>0</v>
      </c>
      <c r="N64" s="10">
        <f>FC_IND_CPC_BC_E!N64+FC_IND_CPC_OC_E!N64+FC_IND_CPC_PH_E!N64</f>
        <v>0</v>
      </c>
      <c r="O64" s="10">
        <f>FC_IND_CPC_BC_E!O64+FC_IND_CPC_OC_E!O64+FC_IND_CPC_PH_E!O64</f>
        <v>0</v>
      </c>
      <c r="P64" s="10">
        <f>FC_IND_CPC_BC_E!P64+FC_IND_CPC_OC_E!P64+FC_IND_CPC_PH_E!P64</f>
        <v>0</v>
      </c>
      <c r="Q64" s="10">
        <f>FC_IND_CPC_BC_E!Q64+FC_IND_CPC_OC_E!Q64+FC_IND_CPC_PH_E!Q64</f>
        <v>0</v>
      </c>
      <c r="R64" s="10">
        <f>FC_IND_CPC_BC_E!R64+FC_IND_CPC_OC_E!R64+FC_IND_CPC_PH_E!R64</f>
        <v>0</v>
      </c>
      <c r="S64" s="10">
        <f>FC_IND_CPC_BC_E!S64+FC_IND_CPC_OC_E!S64+FC_IND_CPC_PH_E!S64</f>
        <v>0</v>
      </c>
      <c r="T64" s="10">
        <f>FC_IND_CPC_BC_E!T64+FC_IND_CPC_OC_E!T64+FC_IND_CPC_PH_E!T64</f>
        <v>0</v>
      </c>
      <c r="U64" s="10">
        <f>FC_IND_CPC_BC_E!U64+FC_IND_CPC_OC_E!U64+FC_IND_CPC_PH_E!U64</f>
        <v>0</v>
      </c>
      <c r="V64" s="10">
        <f>FC_IND_CPC_BC_E!V64+FC_IND_CPC_OC_E!V64+FC_IND_CPC_PH_E!V64</f>
        <v>0</v>
      </c>
      <c r="W64" s="10">
        <f>FC_IND_CPC_BC_E!W64+FC_IND_CPC_OC_E!W64+FC_IND_CPC_PH_E!W64</f>
        <v>0</v>
      </c>
      <c r="X64" s="10">
        <f>FC_IND_CPC_BC_E!X64+FC_IND_CPC_OC_E!X64+FC_IND_CPC_PH_E!X64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FC_IND_CPC_BC_E!C65+FC_IND_CPC_OC_E!C65+FC_IND_CPC_PH_E!C65</f>
        <v>0</v>
      </c>
      <c r="D65" s="10">
        <f>FC_IND_CPC_BC_E!D65+FC_IND_CPC_OC_E!D65+FC_IND_CPC_PH_E!D65</f>
        <v>0</v>
      </c>
      <c r="E65" s="10">
        <f>FC_IND_CPC_BC_E!E65+FC_IND_CPC_OC_E!E65+FC_IND_CPC_PH_E!E65</f>
        <v>0</v>
      </c>
      <c r="F65" s="10">
        <f>FC_IND_CPC_BC_E!F65+FC_IND_CPC_OC_E!F65+FC_IND_CPC_PH_E!F65</f>
        <v>0</v>
      </c>
      <c r="G65" s="10">
        <f>FC_IND_CPC_BC_E!G65+FC_IND_CPC_OC_E!G65+FC_IND_CPC_PH_E!G65</f>
        <v>0</v>
      </c>
      <c r="H65" s="10">
        <f>FC_IND_CPC_BC_E!H65+FC_IND_CPC_OC_E!H65+FC_IND_CPC_PH_E!H65</f>
        <v>0</v>
      </c>
      <c r="I65" s="10">
        <f>FC_IND_CPC_BC_E!I65+FC_IND_CPC_OC_E!I65+FC_IND_CPC_PH_E!I65</f>
        <v>0</v>
      </c>
      <c r="J65" s="10">
        <f>FC_IND_CPC_BC_E!J65+FC_IND_CPC_OC_E!J65+FC_IND_CPC_PH_E!J65</f>
        <v>0</v>
      </c>
      <c r="K65" s="10">
        <f>FC_IND_CPC_BC_E!K65+FC_IND_CPC_OC_E!K65+FC_IND_CPC_PH_E!K65</f>
        <v>0</v>
      </c>
      <c r="L65" s="10">
        <f>FC_IND_CPC_BC_E!L65+FC_IND_CPC_OC_E!L65+FC_IND_CPC_PH_E!L65</f>
        <v>0</v>
      </c>
      <c r="M65" s="10">
        <f>FC_IND_CPC_BC_E!M65+FC_IND_CPC_OC_E!M65+FC_IND_CPC_PH_E!M65</f>
        <v>0</v>
      </c>
      <c r="N65" s="10">
        <f>FC_IND_CPC_BC_E!N65+FC_IND_CPC_OC_E!N65+FC_IND_CPC_PH_E!N65</f>
        <v>0</v>
      </c>
      <c r="O65" s="10">
        <f>FC_IND_CPC_BC_E!O65+FC_IND_CPC_OC_E!O65+FC_IND_CPC_PH_E!O65</f>
        <v>0</v>
      </c>
      <c r="P65" s="10">
        <f>FC_IND_CPC_BC_E!P65+FC_IND_CPC_OC_E!P65+FC_IND_CPC_PH_E!P65</f>
        <v>0</v>
      </c>
      <c r="Q65" s="10">
        <f>FC_IND_CPC_BC_E!Q65+FC_IND_CPC_OC_E!Q65+FC_IND_CPC_PH_E!Q65</f>
        <v>0</v>
      </c>
      <c r="R65" s="10">
        <f>FC_IND_CPC_BC_E!R65+FC_IND_CPC_OC_E!R65+FC_IND_CPC_PH_E!R65</f>
        <v>0</v>
      </c>
      <c r="S65" s="10">
        <f>FC_IND_CPC_BC_E!S65+FC_IND_CPC_OC_E!S65+FC_IND_CPC_PH_E!S65</f>
        <v>0</v>
      </c>
      <c r="T65" s="10">
        <f>FC_IND_CPC_BC_E!T65+FC_IND_CPC_OC_E!T65+FC_IND_CPC_PH_E!T65</f>
        <v>0</v>
      </c>
      <c r="U65" s="10">
        <f>FC_IND_CPC_BC_E!U65+FC_IND_CPC_OC_E!U65+FC_IND_CPC_PH_E!U65</f>
        <v>0</v>
      </c>
      <c r="V65" s="10">
        <f>FC_IND_CPC_BC_E!V65+FC_IND_CPC_OC_E!V65+FC_IND_CPC_PH_E!V65</f>
        <v>0</v>
      </c>
      <c r="W65" s="10">
        <f>FC_IND_CPC_BC_E!W65+FC_IND_CPC_OC_E!W65+FC_IND_CPC_PH_E!W65</f>
        <v>0</v>
      </c>
      <c r="X65" s="10">
        <f>FC_IND_CPC_BC_E!X65+FC_IND_CPC_OC_E!X65+FC_IND_CPC_PH_E!X65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FC_IND_CPC_BC_E!C66+FC_IND_CPC_OC_E!C66+FC_IND_CPC_PH_E!C66</f>
        <v>0</v>
      </c>
      <c r="D66" s="10">
        <f>FC_IND_CPC_BC_E!D66+FC_IND_CPC_OC_E!D66+FC_IND_CPC_PH_E!D66</f>
        <v>0</v>
      </c>
      <c r="E66" s="10">
        <f>FC_IND_CPC_BC_E!E66+FC_IND_CPC_OC_E!E66+FC_IND_CPC_PH_E!E66</f>
        <v>0</v>
      </c>
      <c r="F66" s="10">
        <f>FC_IND_CPC_BC_E!F66+FC_IND_CPC_OC_E!F66+FC_IND_CPC_PH_E!F66</f>
        <v>0</v>
      </c>
      <c r="G66" s="10">
        <f>FC_IND_CPC_BC_E!G66+FC_IND_CPC_OC_E!G66+FC_IND_CPC_PH_E!G66</f>
        <v>0</v>
      </c>
      <c r="H66" s="10">
        <f>FC_IND_CPC_BC_E!H66+FC_IND_CPC_OC_E!H66+FC_IND_CPC_PH_E!H66</f>
        <v>0</v>
      </c>
      <c r="I66" s="10">
        <f>FC_IND_CPC_BC_E!I66+FC_IND_CPC_OC_E!I66+FC_IND_CPC_PH_E!I66</f>
        <v>0</v>
      </c>
      <c r="J66" s="10">
        <f>FC_IND_CPC_BC_E!J66+FC_IND_CPC_OC_E!J66+FC_IND_CPC_PH_E!J66</f>
        <v>0</v>
      </c>
      <c r="K66" s="10">
        <f>FC_IND_CPC_BC_E!K66+FC_IND_CPC_OC_E!K66+FC_IND_CPC_PH_E!K66</f>
        <v>0</v>
      </c>
      <c r="L66" s="10">
        <f>FC_IND_CPC_BC_E!L66+FC_IND_CPC_OC_E!L66+FC_IND_CPC_PH_E!L66</f>
        <v>0</v>
      </c>
      <c r="M66" s="10">
        <f>FC_IND_CPC_BC_E!M66+FC_IND_CPC_OC_E!M66+FC_IND_CPC_PH_E!M66</f>
        <v>0</v>
      </c>
      <c r="N66" s="10">
        <f>FC_IND_CPC_BC_E!N66+FC_IND_CPC_OC_E!N66+FC_IND_CPC_PH_E!N66</f>
        <v>0</v>
      </c>
      <c r="O66" s="10">
        <f>FC_IND_CPC_BC_E!O66+FC_IND_CPC_OC_E!O66+FC_IND_CPC_PH_E!O66</f>
        <v>0</v>
      </c>
      <c r="P66" s="10">
        <f>FC_IND_CPC_BC_E!P66+FC_IND_CPC_OC_E!P66+FC_IND_CPC_PH_E!P66</f>
        <v>0</v>
      </c>
      <c r="Q66" s="10">
        <f>FC_IND_CPC_BC_E!Q66+FC_IND_CPC_OC_E!Q66+FC_IND_CPC_PH_E!Q66</f>
        <v>0</v>
      </c>
      <c r="R66" s="10">
        <f>FC_IND_CPC_BC_E!R66+FC_IND_CPC_OC_E!R66+FC_IND_CPC_PH_E!R66</f>
        <v>0</v>
      </c>
      <c r="S66" s="10">
        <f>FC_IND_CPC_BC_E!S66+FC_IND_CPC_OC_E!S66+FC_IND_CPC_PH_E!S66</f>
        <v>0</v>
      </c>
      <c r="T66" s="10">
        <f>FC_IND_CPC_BC_E!T66+FC_IND_CPC_OC_E!T66+FC_IND_CPC_PH_E!T66</f>
        <v>8.6586414445399815E-2</v>
      </c>
      <c r="U66" s="10">
        <f>FC_IND_CPC_BC_E!U66+FC_IND_CPC_OC_E!U66+FC_IND_CPC_PH_E!U66</f>
        <v>8.5726569217540835E-2</v>
      </c>
      <c r="V66" s="10">
        <f>FC_IND_CPC_BC_E!V66+FC_IND_CPC_OC_E!V66+FC_IND_CPC_PH_E!V66</f>
        <v>0.10249355116079099</v>
      </c>
      <c r="W66" s="10">
        <f>FC_IND_CPC_BC_E!W66+FC_IND_CPC_OC_E!W66+FC_IND_CPC_PH_E!W66</f>
        <v>0.11134995700773861</v>
      </c>
      <c r="X66" s="10">
        <f>FC_IND_CPC_BC_E!X66+FC_IND_CPC_OC_E!X66+FC_IND_CPC_PH_E!X66</f>
        <v>0.12631126397248499</v>
      </c>
    </row>
    <row r="67" spans="1:24" ht="11.25" customHeight="1" x14ac:dyDescent="0.2">
      <c r="A67" s="42" t="s">
        <v>121</v>
      </c>
      <c r="B67" s="9" t="s">
        <v>122</v>
      </c>
      <c r="C67" s="10">
        <f>FC_IND_CPC_BC_E!C67+FC_IND_CPC_OC_E!C67+FC_IND_CPC_PH_E!C67</f>
        <v>0</v>
      </c>
      <c r="D67" s="10">
        <f>FC_IND_CPC_BC_E!D67+FC_IND_CPC_OC_E!D67+FC_IND_CPC_PH_E!D67</f>
        <v>0</v>
      </c>
      <c r="E67" s="10">
        <f>FC_IND_CPC_BC_E!E67+FC_IND_CPC_OC_E!E67+FC_IND_CPC_PH_E!E67</f>
        <v>0</v>
      </c>
      <c r="F67" s="10">
        <f>FC_IND_CPC_BC_E!F67+FC_IND_CPC_OC_E!F67+FC_IND_CPC_PH_E!F67</f>
        <v>0</v>
      </c>
      <c r="G67" s="10">
        <f>FC_IND_CPC_BC_E!G67+FC_IND_CPC_OC_E!G67+FC_IND_CPC_PH_E!G67</f>
        <v>0</v>
      </c>
      <c r="H67" s="10">
        <f>FC_IND_CPC_BC_E!H67+FC_IND_CPC_OC_E!H67+FC_IND_CPC_PH_E!H67</f>
        <v>0</v>
      </c>
      <c r="I67" s="10">
        <f>FC_IND_CPC_BC_E!I67+FC_IND_CPC_OC_E!I67+FC_IND_CPC_PH_E!I67</f>
        <v>0</v>
      </c>
      <c r="J67" s="10">
        <f>FC_IND_CPC_BC_E!J67+FC_IND_CPC_OC_E!J67+FC_IND_CPC_PH_E!J67</f>
        <v>0</v>
      </c>
      <c r="K67" s="10">
        <f>FC_IND_CPC_BC_E!K67+FC_IND_CPC_OC_E!K67+FC_IND_CPC_PH_E!K67</f>
        <v>0</v>
      </c>
      <c r="L67" s="10">
        <f>FC_IND_CPC_BC_E!L67+FC_IND_CPC_OC_E!L67+FC_IND_CPC_PH_E!L67</f>
        <v>0</v>
      </c>
      <c r="M67" s="10">
        <f>FC_IND_CPC_BC_E!M67+FC_IND_CPC_OC_E!M67+FC_IND_CPC_PH_E!M67</f>
        <v>0</v>
      </c>
      <c r="N67" s="10">
        <f>FC_IND_CPC_BC_E!N67+FC_IND_CPC_OC_E!N67+FC_IND_CPC_PH_E!N67</f>
        <v>0</v>
      </c>
      <c r="O67" s="10">
        <f>FC_IND_CPC_BC_E!O67+FC_IND_CPC_OC_E!O67+FC_IND_CPC_PH_E!O67</f>
        <v>0</v>
      </c>
      <c r="P67" s="10">
        <f>FC_IND_CPC_BC_E!P67+FC_IND_CPC_OC_E!P67+FC_IND_CPC_PH_E!P67</f>
        <v>0</v>
      </c>
      <c r="Q67" s="10">
        <f>FC_IND_CPC_BC_E!Q67+FC_IND_CPC_OC_E!Q67+FC_IND_CPC_PH_E!Q67</f>
        <v>0</v>
      </c>
      <c r="R67" s="10">
        <f>FC_IND_CPC_BC_E!R67+FC_IND_CPC_OC_E!R67+FC_IND_CPC_PH_E!R67</f>
        <v>0</v>
      </c>
      <c r="S67" s="10">
        <f>FC_IND_CPC_BC_E!S67+FC_IND_CPC_OC_E!S67+FC_IND_CPC_PH_E!S67</f>
        <v>0</v>
      </c>
      <c r="T67" s="10">
        <f>FC_IND_CPC_BC_E!T67+FC_IND_CPC_OC_E!T67+FC_IND_CPC_PH_E!T67</f>
        <v>0</v>
      </c>
      <c r="U67" s="10">
        <f>FC_IND_CPC_BC_E!U67+FC_IND_CPC_OC_E!U67+FC_IND_CPC_PH_E!U67</f>
        <v>0</v>
      </c>
      <c r="V67" s="10">
        <f>FC_IND_CPC_BC_E!V67+FC_IND_CPC_OC_E!V67+FC_IND_CPC_PH_E!V67</f>
        <v>0</v>
      </c>
      <c r="W67" s="10">
        <f>FC_IND_CPC_BC_E!W67+FC_IND_CPC_OC_E!W67+FC_IND_CPC_PH_E!W67</f>
        <v>0</v>
      </c>
      <c r="X67" s="10">
        <f>FC_IND_CPC_BC_E!X67+FC_IND_CPC_OC_E!X67+FC_IND_CPC_PH_E!X67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FC_IND_CPC_BC_E!C68+FC_IND_CPC_OC_E!C68+FC_IND_CPC_PH_E!C68</f>
        <v>0</v>
      </c>
      <c r="D68" s="10">
        <f>FC_IND_CPC_BC_E!D68+FC_IND_CPC_OC_E!D68+FC_IND_CPC_PH_E!D68</f>
        <v>0</v>
      </c>
      <c r="E68" s="10">
        <f>FC_IND_CPC_BC_E!E68+FC_IND_CPC_OC_E!E68+FC_IND_CPC_PH_E!E68</f>
        <v>0</v>
      </c>
      <c r="F68" s="10">
        <f>FC_IND_CPC_BC_E!F68+FC_IND_CPC_OC_E!F68+FC_IND_CPC_PH_E!F68</f>
        <v>0</v>
      </c>
      <c r="G68" s="10">
        <f>FC_IND_CPC_BC_E!G68+FC_IND_CPC_OC_E!G68+FC_IND_CPC_PH_E!G68</f>
        <v>0</v>
      </c>
      <c r="H68" s="10">
        <f>FC_IND_CPC_BC_E!H68+FC_IND_CPC_OC_E!H68+FC_IND_CPC_PH_E!H68</f>
        <v>0</v>
      </c>
      <c r="I68" s="10">
        <f>FC_IND_CPC_BC_E!I68+FC_IND_CPC_OC_E!I68+FC_IND_CPC_PH_E!I68</f>
        <v>0</v>
      </c>
      <c r="J68" s="10">
        <f>FC_IND_CPC_BC_E!J68+FC_IND_CPC_OC_E!J68+FC_IND_CPC_PH_E!J68</f>
        <v>0</v>
      </c>
      <c r="K68" s="10">
        <f>FC_IND_CPC_BC_E!K68+FC_IND_CPC_OC_E!K68+FC_IND_CPC_PH_E!K68</f>
        <v>0</v>
      </c>
      <c r="L68" s="10">
        <f>FC_IND_CPC_BC_E!L68+FC_IND_CPC_OC_E!L68+FC_IND_CPC_PH_E!L68</f>
        <v>0</v>
      </c>
      <c r="M68" s="10">
        <f>FC_IND_CPC_BC_E!M68+FC_IND_CPC_OC_E!M68+FC_IND_CPC_PH_E!M68</f>
        <v>0</v>
      </c>
      <c r="N68" s="10">
        <f>FC_IND_CPC_BC_E!N68+FC_IND_CPC_OC_E!N68+FC_IND_CPC_PH_E!N68</f>
        <v>0</v>
      </c>
      <c r="O68" s="10">
        <f>FC_IND_CPC_BC_E!O68+FC_IND_CPC_OC_E!O68+FC_IND_CPC_PH_E!O68</f>
        <v>0</v>
      </c>
      <c r="P68" s="10">
        <f>FC_IND_CPC_BC_E!P68+FC_IND_CPC_OC_E!P68+FC_IND_CPC_PH_E!P68</f>
        <v>0</v>
      </c>
      <c r="Q68" s="10">
        <f>FC_IND_CPC_BC_E!Q68+FC_IND_CPC_OC_E!Q68+FC_IND_CPC_PH_E!Q68</f>
        <v>0</v>
      </c>
      <c r="R68" s="10">
        <f>FC_IND_CPC_BC_E!R68+FC_IND_CPC_OC_E!R68+FC_IND_CPC_PH_E!R68</f>
        <v>0</v>
      </c>
      <c r="S68" s="10">
        <f>FC_IND_CPC_BC_E!S68+FC_IND_CPC_OC_E!S68+FC_IND_CPC_PH_E!S68</f>
        <v>0</v>
      </c>
      <c r="T68" s="10">
        <f>FC_IND_CPC_BC_E!T68+FC_IND_CPC_OC_E!T68+FC_IND_CPC_PH_E!T68</f>
        <v>0</v>
      </c>
      <c r="U68" s="10">
        <f>FC_IND_CPC_BC_E!U68+FC_IND_CPC_OC_E!U68+FC_IND_CPC_PH_E!U68</f>
        <v>0</v>
      </c>
      <c r="V68" s="10">
        <f>FC_IND_CPC_BC_E!V68+FC_IND_CPC_OC_E!V68+FC_IND_CPC_PH_E!V68</f>
        <v>0</v>
      </c>
      <c r="W68" s="10">
        <f>FC_IND_CPC_BC_E!W68+FC_IND_CPC_OC_E!W68+FC_IND_CPC_PH_E!W68</f>
        <v>0</v>
      </c>
      <c r="X68" s="10">
        <f>FC_IND_CPC_BC_E!X68+FC_IND_CPC_OC_E!X68+FC_IND_CPC_PH_E!X68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FC_IND_CPC_BC_E!C69+FC_IND_CPC_OC_E!C69+FC_IND_CPC_PH_E!C69</f>
        <v>0</v>
      </c>
      <c r="D69" s="10">
        <f>FC_IND_CPC_BC_E!D69+FC_IND_CPC_OC_E!D69+FC_IND_CPC_PH_E!D69</f>
        <v>0</v>
      </c>
      <c r="E69" s="10">
        <f>FC_IND_CPC_BC_E!E69+FC_IND_CPC_OC_E!E69+FC_IND_CPC_PH_E!E69</f>
        <v>0</v>
      </c>
      <c r="F69" s="10">
        <f>FC_IND_CPC_BC_E!F69+FC_IND_CPC_OC_E!F69+FC_IND_CPC_PH_E!F69</f>
        <v>0</v>
      </c>
      <c r="G69" s="10">
        <f>FC_IND_CPC_BC_E!G69+FC_IND_CPC_OC_E!G69+FC_IND_CPC_PH_E!G69</f>
        <v>0</v>
      </c>
      <c r="H69" s="10">
        <f>FC_IND_CPC_BC_E!H69+FC_IND_CPC_OC_E!H69+FC_IND_CPC_PH_E!H69</f>
        <v>0</v>
      </c>
      <c r="I69" s="10">
        <f>FC_IND_CPC_BC_E!I69+FC_IND_CPC_OC_E!I69+FC_IND_CPC_PH_E!I69</f>
        <v>0</v>
      </c>
      <c r="J69" s="10">
        <f>FC_IND_CPC_BC_E!J69+FC_IND_CPC_OC_E!J69+FC_IND_CPC_PH_E!J69</f>
        <v>0</v>
      </c>
      <c r="K69" s="10">
        <f>FC_IND_CPC_BC_E!K69+FC_IND_CPC_OC_E!K69+FC_IND_CPC_PH_E!K69</f>
        <v>0</v>
      </c>
      <c r="L69" s="10">
        <f>FC_IND_CPC_BC_E!L69+FC_IND_CPC_OC_E!L69+FC_IND_CPC_PH_E!L69</f>
        <v>0</v>
      </c>
      <c r="M69" s="10">
        <f>FC_IND_CPC_BC_E!M69+FC_IND_CPC_OC_E!M69+FC_IND_CPC_PH_E!M69</f>
        <v>0</v>
      </c>
      <c r="N69" s="10">
        <f>FC_IND_CPC_BC_E!N69+FC_IND_CPC_OC_E!N69+FC_IND_CPC_PH_E!N69</f>
        <v>0</v>
      </c>
      <c r="O69" s="10">
        <f>FC_IND_CPC_BC_E!O69+FC_IND_CPC_OC_E!O69+FC_IND_CPC_PH_E!O69</f>
        <v>0</v>
      </c>
      <c r="P69" s="10">
        <f>FC_IND_CPC_BC_E!P69+FC_IND_CPC_OC_E!P69+FC_IND_CPC_PH_E!P69</f>
        <v>0</v>
      </c>
      <c r="Q69" s="10">
        <f>FC_IND_CPC_BC_E!Q69+FC_IND_CPC_OC_E!Q69+FC_IND_CPC_PH_E!Q69</f>
        <v>0</v>
      </c>
      <c r="R69" s="10">
        <f>FC_IND_CPC_BC_E!R69+FC_IND_CPC_OC_E!R69+FC_IND_CPC_PH_E!R69</f>
        <v>0</v>
      </c>
      <c r="S69" s="10">
        <f>FC_IND_CPC_BC_E!S69+FC_IND_CPC_OC_E!S69+FC_IND_CPC_PH_E!S69</f>
        <v>0</v>
      </c>
      <c r="T69" s="10">
        <f>FC_IND_CPC_BC_E!T69+FC_IND_CPC_OC_E!T69+FC_IND_CPC_PH_E!T69</f>
        <v>0</v>
      </c>
      <c r="U69" s="10">
        <f>FC_IND_CPC_BC_E!U69+FC_IND_CPC_OC_E!U69+FC_IND_CPC_PH_E!U69</f>
        <v>0</v>
      </c>
      <c r="V69" s="10">
        <f>FC_IND_CPC_BC_E!V69+FC_IND_CPC_OC_E!V69+FC_IND_CPC_PH_E!V69</f>
        <v>0</v>
      </c>
      <c r="W69" s="10">
        <f>FC_IND_CPC_BC_E!W69+FC_IND_CPC_OC_E!W69+FC_IND_CPC_PH_E!W69</f>
        <v>0</v>
      </c>
      <c r="X69" s="10">
        <f>FC_IND_CPC_BC_E!X69+FC_IND_CPC_OC_E!X69+FC_IND_CPC_PH_E!X69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FC_IND_CPC_BC_E!C70+FC_IND_CPC_OC_E!C70+FC_IND_CPC_PH_E!C70</f>
        <v>0</v>
      </c>
      <c r="D70" s="10">
        <f>FC_IND_CPC_BC_E!D70+FC_IND_CPC_OC_E!D70+FC_IND_CPC_PH_E!D70</f>
        <v>0</v>
      </c>
      <c r="E70" s="10">
        <f>FC_IND_CPC_BC_E!E70+FC_IND_CPC_OC_E!E70+FC_IND_CPC_PH_E!E70</f>
        <v>0</v>
      </c>
      <c r="F70" s="10">
        <f>FC_IND_CPC_BC_E!F70+FC_IND_CPC_OC_E!F70+FC_IND_CPC_PH_E!F70</f>
        <v>0</v>
      </c>
      <c r="G70" s="10">
        <f>FC_IND_CPC_BC_E!G70+FC_IND_CPC_OC_E!G70+FC_IND_CPC_PH_E!G70</f>
        <v>0</v>
      </c>
      <c r="H70" s="10">
        <f>FC_IND_CPC_BC_E!H70+FC_IND_CPC_OC_E!H70+FC_IND_CPC_PH_E!H70</f>
        <v>0</v>
      </c>
      <c r="I70" s="10">
        <f>FC_IND_CPC_BC_E!I70+FC_IND_CPC_OC_E!I70+FC_IND_CPC_PH_E!I70</f>
        <v>0</v>
      </c>
      <c r="J70" s="10">
        <f>FC_IND_CPC_BC_E!J70+FC_IND_CPC_OC_E!J70+FC_IND_CPC_PH_E!J70</f>
        <v>0</v>
      </c>
      <c r="K70" s="10">
        <f>FC_IND_CPC_BC_E!K70+FC_IND_CPC_OC_E!K70+FC_IND_CPC_PH_E!K70</f>
        <v>0</v>
      </c>
      <c r="L70" s="10">
        <f>FC_IND_CPC_BC_E!L70+FC_IND_CPC_OC_E!L70+FC_IND_CPC_PH_E!L70</f>
        <v>0</v>
      </c>
      <c r="M70" s="10">
        <f>FC_IND_CPC_BC_E!M70+FC_IND_CPC_OC_E!M70+FC_IND_CPC_PH_E!M70</f>
        <v>0</v>
      </c>
      <c r="N70" s="10">
        <f>FC_IND_CPC_BC_E!N70+FC_IND_CPC_OC_E!N70+FC_IND_CPC_PH_E!N70</f>
        <v>0</v>
      </c>
      <c r="O70" s="10">
        <f>FC_IND_CPC_BC_E!O70+FC_IND_CPC_OC_E!O70+FC_IND_CPC_PH_E!O70</f>
        <v>0</v>
      </c>
      <c r="P70" s="10">
        <f>FC_IND_CPC_BC_E!P70+FC_IND_CPC_OC_E!P70+FC_IND_CPC_PH_E!P70</f>
        <v>0</v>
      </c>
      <c r="Q70" s="10">
        <f>FC_IND_CPC_BC_E!Q70+FC_IND_CPC_OC_E!Q70+FC_IND_CPC_PH_E!Q70</f>
        <v>0</v>
      </c>
      <c r="R70" s="10">
        <f>FC_IND_CPC_BC_E!R70+FC_IND_CPC_OC_E!R70+FC_IND_CPC_PH_E!R70</f>
        <v>0</v>
      </c>
      <c r="S70" s="10">
        <f>FC_IND_CPC_BC_E!S70+FC_IND_CPC_OC_E!S70+FC_IND_CPC_PH_E!S70</f>
        <v>0</v>
      </c>
      <c r="T70" s="10">
        <f>FC_IND_CPC_BC_E!T70+FC_IND_CPC_OC_E!T70+FC_IND_CPC_PH_E!T70</f>
        <v>0</v>
      </c>
      <c r="U70" s="10">
        <f>FC_IND_CPC_BC_E!U70+FC_IND_CPC_OC_E!U70+FC_IND_CPC_PH_E!U70</f>
        <v>0</v>
      </c>
      <c r="V70" s="10">
        <f>FC_IND_CPC_BC_E!V70+FC_IND_CPC_OC_E!V70+FC_IND_CPC_PH_E!V70</f>
        <v>0</v>
      </c>
      <c r="W70" s="10">
        <f>FC_IND_CPC_BC_E!W70+FC_IND_CPC_OC_E!W70+FC_IND_CPC_PH_E!W70</f>
        <v>0</v>
      </c>
      <c r="X70" s="10">
        <f>FC_IND_CPC_BC_E!X70+FC_IND_CPC_OC_E!X70+FC_IND_CPC_PH_E!X70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9.5528804815133275E-2</v>
      </c>
      <c r="I71" s="37">
        <f t="shared" si="34"/>
        <v>0</v>
      </c>
      <c r="J71" s="37">
        <f t="shared" si="34"/>
        <v>2.3903697334479793E-2</v>
      </c>
      <c r="K71" s="37">
        <f t="shared" si="34"/>
        <v>2.3903697334479793E-2</v>
      </c>
      <c r="L71" s="37">
        <f t="shared" si="34"/>
        <v>2.3903697334479789E-2</v>
      </c>
      <c r="M71" s="37">
        <f t="shared" si="34"/>
        <v>0.45382631126397233</v>
      </c>
      <c r="N71" s="37">
        <f t="shared" si="34"/>
        <v>0.69269131556319852</v>
      </c>
      <c r="O71" s="37">
        <f t="shared" si="34"/>
        <v>1.241960447119518</v>
      </c>
      <c r="P71" s="37">
        <f t="shared" si="34"/>
        <v>1.6957867583834911</v>
      </c>
      <c r="Q71" s="37">
        <f t="shared" si="34"/>
        <v>0.85984522785898532</v>
      </c>
      <c r="R71" s="37">
        <f t="shared" si="34"/>
        <v>0.76431642304385194</v>
      </c>
      <c r="S71" s="37">
        <f t="shared" si="34"/>
        <v>9.5528804815133248E-2</v>
      </c>
      <c r="T71" s="37">
        <f t="shared" si="34"/>
        <v>9.5528804815133289E-2</v>
      </c>
      <c r="U71" s="37">
        <f t="shared" si="34"/>
        <v>0.14333619948409276</v>
      </c>
      <c r="V71" s="37">
        <f t="shared" si="34"/>
        <v>0.98194325021496121</v>
      </c>
      <c r="W71" s="37">
        <f t="shared" si="34"/>
        <v>0.3263972484952708</v>
      </c>
      <c r="X71" s="37">
        <f t="shared" ref="X71" si="35">SUM(X72:X73)</f>
        <v>0.80791057609630268</v>
      </c>
    </row>
    <row r="72" spans="1:24" ht="11.25" customHeight="1" x14ac:dyDescent="0.2">
      <c r="A72" s="42" t="s">
        <v>131</v>
      </c>
      <c r="B72" s="9" t="s">
        <v>132</v>
      </c>
      <c r="C72" s="10">
        <f>FC_IND_CPC_BC_E!C72+FC_IND_CPC_OC_E!C72+FC_IND_CPC_PH_E!C72</f>
        <v>0</v>
      </c>
      <c r="D72" s="10">
        <f>FC_IND_CPC_BC_E!D72+FC_IND_CPC_OC_E!D72+FC_IND_CPC_PH_E!D72</f>
        <v>0</v>
      </c>
      <c r="E72" s="10">
        <f>FC_IND_CPC_BC_E!E72+FC_IND_CPC_OC_E!E72+FC_IND_CPC_PH_E!E72</f>
        <v>0</v>
      </c>
      <c r="F72" s="10">
        <f>FC_IND_CPC_BC_E!F72+FC_IND_CPC_OC_E!F72+FC_IND_CPC_PH_E!F72</f>
        <v>0</v>
      </c>
      <c r="G72" s="10">
        <f>FC_IND_CPC_BC_E!G72+FC_IND_CPC_OC_E!G72+FC_IND_CPC_PH_E!G72</f>
        <v>0</v>
      </c>
      <c r="H72" s="10">
        <f>FC_IND_CPC_BC_E!H72+FC_IND_CPC_OC_E!H72+FC_IND_CPC_PH_E!H72</f>
        <v>9.5528804815133275E-2</v>
      </c>
      <c r="I72" s="10">
        <f>FC_IND_CPC_BC_E!I72+FC_IND_CPC_OC_E!I72+FC_IND_CPC_PH_E!I72</f>
        <v>0</v>
      </c>
      <c r="J72" s="10">
        <f>FC_IND_CPC_BC_E!J72+FC_IND_CPC_OC_E!J72+FC_IND_CPC_PH_E!J72</f>
        <v>2.3903697334479793E-2</v>
      </c>
      <c r="K72" s="10">
        <f>FC_IND_CPC_BC_E!K72+FC_IND_CPC_OC_E!K72+FC_IND_CPC_PH_E!K72</f>
        <v>2.3903697334479793E-2</v>
      </c>
      <c r="L72" s="10">
        <f>FC_IND_CPC_BC_E!L72+FC_IND_CPC_OC_E!L72+FC_IND_CPC_PH_E!L72</f>
        <v>2.3903697334479789E-2</v>
      </c>
      <c r="M72" s="10">
        <f>FC_IND_CPC_BC_E!M72+FC_IND_CPC_OC_E!M72+FC_IND_CPC_PH_E!M72</f>
        <v>0.45382631126397233</v>
      </c>
      <c r="N72" s="10">
        <f>FC_IND_CPC_BC_E!N72+FC_IND_CPC_OC_E!N72+FC_IND_CPC_PH_E!N72</f>
        <v>0.69269131556319852</v>
      </c>
      <c r="O72" s="10">
        <f>FC_IND_CPC_BC_E!O72+FC_IND_CPC_OC_E!O72+FC_IND_CPC_PH_E!O72</f>
        <v>1.241960447119518</v>
      </c>
      <c r="P72" s="10">
        <f>FC_IND_CPC_BC_E!P72+FC_IND_CPC_OC_E!P72+FC_IND_CPC_PH_E!P72</f>
        <v>1.6957867583834911</v>
      </c>
      <c r="Q72" s="10">
        <f>FC_IND_CPC_BC_E!Q72+FC_IND_CPC_OC_E!Q72+FC_IND_CPC_PH_E!Q72</f>
        <v>0.85984522785898532</v>
      </c>
      <c r="R72" s="10">
        <f>FC_IND_CPC_BC_E!R72+FC_IND_CPC_OC_E!R72+FC_IND_CPC_PH_E!R72</f>
        <v>0.76431642304385194</v>
      </c>
      <c r="S72" s="10">
        <f>FC_IND_CPC_BC_E!S72+FC_IND_CPC_OC_E!S72+FC_IND_CPC_PH_E!S72</f>
        <v>9.5528804815133248E-2</v>
      </c>
      <c r="T72" s="10">
        <f>FC_IND_CPC_BC_E!T72+FC_IND_CPC_OC_E!T72+FC_IND_CPC_PH_E!T72</f>
        <v>9.5528804815133289E-2</v>
      </c>
      <c r="U72" s="10">
        <f>FC_IND_CPC_BC_E!U72+FC_IND_CPC_OC_E!U72+FC_IND_CPC_PH_E!U72</f>
        <v>0.14333619948409276</v>
      </c>
      <c r="V72" s="10">
        <f>FC_IND_CPC_BC_E!V72+FC_IND_CPC_OC_E!V72+FC_IND_CPC_PH_E!V72</f>
        <v>0.98194325021496121</v>
      </c>
      <c r="W72" s="10">
        <f>FC_IND_CPC_BC_E!W72+FC_IND_CPC_OC_E!W72+FC_IND_CPC_PH_E!W72</f>
        <v>0.3263972484952708</v>
      </c>
      <c r="X72" s="10">
        <f>FC_IND_CPC_BC_E!X72+FC_IND_CPC_OC_E!X72+FC_IND_CPC_PH_E!X72</f>
        <v>0.80791057609630268</v>
      </c>
    </row>
    <row r="73" spans="1:24" ht="11.25" customHeight="1" x14ac:dyDescent="0.2">
      <c r="A73" s="42" t="s">
        <v>133</v>
      </c>
      <c r="B73" s="9" t="s">
        <v>134</v>
      </c>
      <c r="C73" s="10">
        <f>FC_IND_CPC_BC_E!C73+FC_IND_CPC_OC_E!C73+FC_IND_CPC_PH_E!C73</f>
        <v>0</v>
      </c>
      <c r="D73" s="10">
        <f>FC_IND_CPC_BC_E!D73+FC_IND_CPC_OC_E!D73+FC_IND_CPC_PH_E!D73</f>
        <v>0</v>
      </c>
      <c r="E73" s="10">
        <f>FC_IND_CPC_BC_E!E73+FC_IND_CPC_OC_E!E73+FC_IND_CPC_PH_E!E73</f>
        <v>0</v>
      </c>
      <c r="F73" s="10">
        <f>FC_IND_CPC_BC_E!F73+FC_IND_CPC_OC_E!F73+FC_IND_CPC_PH_E!F73</f>
        <v>0</v>
      </c>
      <c r="G73" s="10">
        <f>FC_IND_CPC_BC_E!G73+FC_IND_CPC_OC_E!G73+FC_IND_CPC_PH_E!G73</f>
        <v>0</v>
      </c>
      <c r="H73" s="10">
        <f>FC_IND_CPC_BC_E!H73+FC_IND_CPC_OC_E!H73+FC_IND_CPC_PH_E!H73</f>
        <v>0</v>
      </c>
      <c r="I73" s="10">
        <f>FC_IND_CPC_BC_E!I73+FC_IND_CPC_OC_E!I73+FC_IND_CPC_PH_E!I73</f>
        <v>0</v>
      </c>
      <c r="J73" s="10">
        <f>FC_IND_CPC_BC_E!J73+FC_IND_CPC_OC_E!J73+FC_IND_CPC_PH_E!J73</f>
        <v>0</v>
      </c>
      <c r="K73" s="10">
        <f>FC_IND_CPC_BC_E!K73+FC_IND_CPC_OC_E!K73+FC_IND_CPC_PH_E!K73</f>
        <v>0</v>
      </c>
      <c r="L73" s="10">
        <f>FC_IND_CPC_BC_E!L73+FC_IND_CPC_OC_E!L73+FC_IND_CPC_PH_E!L73</f>
        <v>0</v>
      </c>
      <c r="M73" s="10">
        <f>FC_IND_CPC_BC_E!M73+FC_IND_CPC_OC_E!M73+FC_IND_CPC_PH_E!M73</f>
        <v>0</v>
      </c>
      <c r="N73" s="10">
        <f>FC_IND_CPC_BC_E!N73+FC_IND_CPC_OC_E!N73+FC_IND_CPC_PH_E!N73</f>
        <v>0</v>
      </c>
      <c r="O73" s="10">
        <f>FC_IND_CPC_BC_E!O73+FC_IND_CPC_OC_E!O73+FC_IND_CPC_PH_E!O73</f>
        <v>0</v>
      </c>
      <c r="P73" s="10">
        <f>FC_IND_CPC_BC_E!P73+FC_IND_CPC_OC_E!P73+FC_IND_CPC_PH_E!P73</f>
        <v>0</v>
      </c>
      <c r="Q73" s="10">
        <f>FC_IND_CPC_BC_E!Q73+FC_IND_CPC_OC_E!Q73+FC_IND_CPC_PH_E!Q73</f>
        <v>0</v>
      </c>
      <c r="R73" s="10">
        <f>FC_IND_CPC_BC_E!R73+FC_IND_CPC_OC_E!R73+FC_IND_CPC_PH_E!R73</f>
        <v>0</v>
      </c>
      <c r="S73" s="10">
        <f>FC_IND_CPC_BC_E!S73+FC_IND_CPC_OC_E!S73+FC_IND_CPC_PH_E!S73</f>
        <v>0</v>
      </c>
      <c r="T73" s="10">
        <f>FC_IND_CPC_BC_E!T73+FC_IND_CPC_OC_E!T73+FC_IND_CPC_PH_E!T73</f>
        <v>0</v>
      </c>
      <c r="U73" s="10">
        <f>FC_IND_CPC_BC_E!U73+FC_IND_CPC_OC_E!U73+FC_IND_CPC_PH_E!U73</f>
        <v>0</v>
      </c>
      <c r="V73" s="10">
        <f>FC_IND_CPC_BC_E!V73+FC_IND_CPC_OC_E!V73+FC_IND_CPC_PH_E!V73</f>
        <v>0</v>
      </c>
      <c r="W73" s="10">
        <f>FC_IND_CPC_BC_E!W73+FC_IND_CPC_OC_E!W73+FC_IND_CPC_PH_E!W73</f>
        <v>0</v>
      </c>
      <c r="X73" s="10">
        <f>FC_IND_CPC_BC_E!X73+FC_IND_CPC_OC_E!X73+FC_IND_CPC_PH_E!X73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FC_IND_CPC_BC_E!C74+FC_IND_CPC_OC_E!C74+FC_IND_CPC_PH_E!C74</f>
        <v>0</v>
      </c>
      <c r="D74" s="37">
        <f>FC_IND_CPC_BC_E!D74+FC_IND_CPC_OC_E!D74+FC_IND_CPC_PH_E!D74</f>
        <v>0</v>
      </c>
      <c r="E74" s="37">
        <f>FC_IND_CPC_BC_E!E74+FC_IND_CPC_OC_E!E74+FC_IND_CPC_PH_E!E74</f>
        <v>0</v>
      </c>
      <c r="F74" s="37">
        <f>FC_IND_CPC_BC_E!F74+FC_IND_CPC_OC_E!F74+FC_IND_CPC_PH_E!F74</f>
        <v>0</v>
      </c>
      <c r="G74" s="37">
        <f>FC_IND_CPC_BC_E!G74+FC_IND_CPC_OC_E!G74+FC_IND_CPC_PH_E!G74</f>
        <v>0</v>
      </c>
      <c r="H74" s="37">
        <f>FC_IND_CPC_BC_E!H74+FC_IND_CPC_OC_E!H74+FC_IND_CPC_PH_E!H74</f>
        <v>0</v>
      </c>
      <c r="I74" s="37">
        <f>FC_IND_CPC_BC_E!I74+FC_IND_CPC_OC_E!I74+FC_IND_CPC_PH_E!I74</f>
        <v>0</v>
      </c>
      <c r="J74" s="37">
        <f>FC_IND_CPC_BC_E!J74+FC_IND_CPC_OC_E!J74+FC_IND_CPC_PH_E!J74</f>
        <v>0</v>
      </c>
      <c r="K74" s="37">
        <f>FC_IND_CPC_BC_E!K74+FC_IND_CPC_OC_E!K74+FC_IND_CPC_PH_E!K74</f>
        <v>0</v>
      </c>
      <c r="L74" s="37">
        <f>FC_IND_CPC_BC_E!L74+FC_IND_CPC_OC_E!L74+FC_IND_CPC_PH_E!L74</f>
        <v>0</v>
      </c>
      <c r="M74" s="37">
        <f>FC_IND_CPC_BC_E!M74+FC_IND_CPC_OC_E!M74+FC_IND_CPC_PH_E!M74</f>
        <v>0</v>
      </c>
      <c r="N74" s="37">
        <f>FC_IND_CPC_BC_E!N74+FC_IND_CPC_OC_E!N74+FC_IND_CPC_PH_E!N74</f>
        <v>0</v>
      </c>
      <c r="O74" s="37">
        <f>FC_IND_CPC_BC_E!O74+FC_IND_CPC_OC_E!O74+FC_IND_CPC_PH_E!O74</f>
        <v>0</v>
      </c>
      <c r="P74" s="37">
        <f>FC_IND_CPC_BC_E!P74+FC_IND_CPC_OC_E!P74+FC_IND_CPC_PH_E!P74</f>
        <v>0</v>
      </c>
      <c r="Q74" s="37">
        <f>FC_IND_CPC_BC_E!Q74+FC_IND_CPC_OC_E!Q74+FC_IND_CPC_PH_E!Q74</f>
        <v>0</v>
      </c>
      <c r="R74" s="37">
        <f>FC_IND_CPC_BC_E!R74+FC_IND_CPC_OC_E!R74+FC_IND_CPC_PH_E!R74</f>
        <v>0</v>
      </c>
      <c r="S74" s="37">
        <f>FC_IND_CPC_BC_E!S74+FC_IND_CPC_OC_E!S74+FC_IND_CPC_PH_E!S74</f>
        <v>0</v>
      </c>
      <c r="T74" s="37">
        <f>FC_IND_CPC_BC_E!T74+FC_IND_CPC_OC_E!T74+FC_IND_CPC_PH_E!T74</f>
        <v>0</v>
      </c>
      <c r="U74" s="37">
        <f>FC_IND_CPC_BC_E!U74+FC_IND_CPC_OC_E!U74+FC_IND_CPC_PH_E!U74</f>
        <v>0</v>
      </c>
      <c r="V74" s="37">
        <f>FC_IND_CPC_BC_E!V74+FC_IND_CPC_OC_E!V74+FC_IND_CPC_PH_E!V74</f>
        <v>0</v>
      </c>
      <c r="W74" s="37">
        <f>FC_IND_CPC_BC_E!W74+FC_IND_CPC_OC_E!W74+FC_IND_CPC_PH_E!W74</f>
        <v>0</v>
      </c>
      <c r="X74" s="37">
        <f>FC_IND_CPC_BC_E!X74+FC_IND_CPC_OC_E!X74+FC_IND_CPC_PH_E!X74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FC_IND_CPC_BC_E!C75+FC_IND_CPC_OC_E!C75+FC_IND_CPC_PH_E!C75</f>
        <v>53.740326741186593</v>
      </c>
      <c r="D75" s="37">
        <f>FC_IND_CPC_BC_E!D75+FC_IND_CPC_OC_E!D75+FC_IND_CPC_PH_E!D75</f>
        <v>51.949011177987963</v>
      </c>
      <c r="E75" s="37">
        <f>FC_IND_CPC_BC_E!E75+FC_IND_CPC_OC_E!E75+FC_IND_CPC_PH_E!E75</f>
        <v>73.397334479793628</v>
      </c>
      <c r="F75" s="37">
        <f>FC_IND_CPC_BC_E!F75+FC_IND_CPC_OC_E!F75+FC_IND_CPC_PH_E!F75</f>
        <v>98.428374892519329</v>
      </c>
      <c r="G75" s="37">
        <f>FC_IND_CPC_BC_E!G75+FC_IND_CPC_OC_E!G75+FC_IND_CPC_PH_E!G75</f>
        <v>101.22287188306102</v>
      </c>
      <c r="H75" s="37">
        <f>FC_IND_CPC_BC_E!H75+FC_IND_CPC_OC_E!H75+FC_IND_CPC_PH_E!H75</f>
        <v>111.49329320722273</v>
      </c>
      <c r="I75" s="37">
        <f>FC_IND_CPC_BC_E!I75+FC_IND_CPC_OC_E!I75+FC_IND_CPC_PH_E!I75</f>
        <v>119.661822871883</v>
      </c>
      <c r="J75" s="37">
        <f>FC_IND_CPC_BC_E!J75+FC_IND_CPC_OC_E!J75+FC_IND_CPC_PH_E!J75</f>
        <v>121.21427343078248</v>
      </c>
      <c r="K75" s="37">
        <f>FC_IND_CPC_BC_E!K75+FC_IND_CPC_OC_E!K75+FC_IND_CPC_PH_E!K75</f>
        <v>120.5693895098882</v>
      </c>
      <c r="L75" s="37">
        <f>FC_IND_CPC_BC_E!L75+FC_IND_CPC_OC_E!L75+FC_IND_CPC_PH_E!L75</f>
        <v>122.24135855546</v>
      </c>
      <c r="M75" s="37">
        <f>FC_IND_CPC_BC_E!M75+FC_IND_CPC_OC_E!M75+FC_IND_CPC_PH_E!M75</f>
        <v>113.76233877901981</v>
      </c>
      <c r="N75" s="37">
        <f>FC_IND_CPC_BC_E!N75+FC_IND_CPC_OC_E!N75+FC_IND_CPC_PH_E!N75</f>
        <v>102.22605331040413</v>
      </c>
      <c r="O75" s="37">
        <f>FC_IND_CPC_BC_E!O75+FC_IND_CPC_OC_E!O75+FC_IND_CPC_PH_E!O75</f>
        <v>107.43284608770421</v>
      </c>
      <c r="P75" s="37">
        <f>FC_IND_CPC_BC_E!P75+FC_IND_CPC_OC_E!P75+FC_IND_CPC_PH_E!P75</f>
        <v>110.1079965606191</v>
      </c>
      <c r="Q75" s="37">
        <f>FC_IND_CPC_BC_E!Q75+FC_IND_CPC_OC_E!Q75+FC_IND_CPC_PH_E!Q75</f>
        <v>36.85391229578677</v>
      </c>
      <c r="R75" s="37">
        <f>FC_IND_CPC_BC_E!R75+FC_IND_CPC_OC_E!R75+FC_IND_CPC_PH_E!R75</f>
        <v>30.381169389509893</v>
      </c>
      <c r="S75" s="37">
        <f>FC_IND_CPC_BC_E!S75+FC_IND_CPC_OC_E!S75+FC_IND_CPC_PH_E!S75</f>
        <v>22.045485812553736</v>
      </c>
      <c r="T75" s="37">
        <f>FC_IND_CPC_BC_E!T75+FC_IND_CPC_OC_E!T75+FC_IND_CPC_PH_E!T75</f>
        <v>17.881599312123811</v>
      </c>
      <c r="U75" s="37">
        <f>FC_IND_CPC_BC_E!U75+FC_IND_CPC_OC_E!U75+FC_IND_CPC_PH_E!U75</f>
        <v>52.135081685296655</v>
      </c>
      <c r="V75" s="37">
        <f>FC_IND_CPC_BC_E!V75+FC_IND_CPC_OC_E!V75+FC_IND_CPC_PH_E!V75</f>
        <v>63.283920894239039</v>
      </c>
      <c r="W75" s="37">
        <f>FC_IND_CPC_BC_E!W75+FC_IND_CPC_OC_E!W75+FC_IND_CPC_PH_E!W75</f>
        <v>56.972570937231303</v>
      </c>
      <c r="X75" s="37">
        <f>FC_IND_CPC_BC_E!X75+FC_IND_CPC_OC_E!X75+FC_IND_CPC_PH_E!X75</f>
        <v>62.508512467755807</v>
      </c>
    </row>
    <row r="76" spans="1:24" ht="11.25" customHeight="1" x14ac:dyDescent="0.2">
      <c r="A76" s="38" t="s">
        <v>139</v>
      </c>
      <c r="B76" s="39" t="s">
        <v>140</v>
      </c>
      <c r="C76" s="40">
        <f>FC_IND_CPC_BC_E!C76+FC_IND_CPC_OC_E!C76+FC_IND_CPC_PH_E!C76</f>
        <v>198.62424763542558</v>
      </c>
      <c r="D76" s="40">
        <f>FC_IND_CPC_BC_E!D76+FC_IND_CPC_OC_E!D76+FC_IND_CPC_PH_E!D76</f>
        <v>198.02235597592431</v>
      </c>
      <c r="E76" s="40">
        <f>FC_IND_CPC_BC_E!E76+FC_IND_CPC_OC_E!E76+FC_IND_CPC_PH_E!E76</f>
        <v>200.42992261392953</v>
      </c>
      <c r="F76" s="40">
        <f>FC_IND_CPC_BC_E!F76+FC_IND_CPC_OC_E!F76+FC_IND_CPC_PH_E!F76</f>
        <v>213.24161650902832</v>
      </c>
      <c r="G76" s="40">
        <f>FC_IND_CPC_BC_E!G76+FC_IND_CPC_OC_E!G76+FC_IND_CPC_PH_E!G76</f>
        <v>219.69045571797076</v>
      </c>
      <c r="H76" s="40">
        <f>FC_IND_CPC_BC_E!H76+FC_IND_CPC_OC_E!H76+FC_IND_CPC_PH_E!H76</f>
        <v>220.20636285468612</v>
      </c>
      <c r="I76" s="40">
        <f>FC_IND_CPC_BC_E!I76+FC_IND_CPC_OC_E!I76+FC_IND_CPC_PH_E!I76</f>
        <v>226.74118658641436</v>
      </c>
      <c r="J76" s="40">
        <f>FC_IND_CPC_BC_E!J76+FC_IND_CPC_OC_E!J76+FC_IND_CPC_PH_E!J76</f>
        <v>230.35253654342216</v>
      </c>
      <c r="K76" s="40">
        <f>FC_IND_CPC_BC_E!K76+FC_IND_CPC_OC_E!K76+FC_IND_CPC_PH_E!K76</f>
        <v>215.73516766981936</v>
      </c>
      <c r="L76" s="40">
        <f>FC_IND_CPC_BC_E!L76+FC_IND_CPC_OC_E!L76+FC_IND_CPC_PH_E!L76</f>
        <v>186.7583834909716</v>
      </c>
      <c r="M76" s="40">
        <f>FC_IND_CPC_BC_E!M76+FC_IND_CPC_OC_E!M76+FC_IND_CPC_PH_E!M76</f>
        <v>214.18744625967321</v>
      </c>
      <c r="N76" s="40">
        <f>FC_IND_CPC_BC_E!N76+FC_IND_CPC_OC_E!N76+FC_IND_CPC_PH_E!N76</f>
        <v>206.44883920894239</v>
      </c>
      <c r="O76" s="40">
        <f>FC_IND_CPC_BC_E!O76+FC_IND_CPC_OC_E!O76+FC_IND_CPC_PH_E!O76</f>
        <v>197.24849527085121</v>
      </c>
      <c r="P76" s="40">
        <f>FC_IND_CPC_BC_E!P76+FC_IND_CPC_OC_E!P76+FC_IND_CPC_PH_E!P76</f>
        <v>196.81857265692173</v>
      </c>
      <c r="Q76" s="40">
        <f>FC_IND_CPC_BC_E!Q76+FC_IND_CPC_OC_E!Q76+FC_IND_CPC_PH_E!Q76</f>
        <v>181.9432502149613</v>
      </c>
      <c r="R76" s="40">
        <f>FC_IND_CPC_BC_E!R76+FC_IND_CPC_OC_E!R76+FC_IND_CPC_PH_E!R76</f>
        <v>182.20120378331899</v>
      </c>
      <c r="S76" s="40">
        <f>FC_IND_CPC_BC_E!S76+FC_IND_CPC_OC_E!S76+FC_IND_CPC_PH_E!S76</f>
        <v>198.62785898538257</v>
      </c>
      <c r="T76" s="40">
        <f>FC_IND_CPC_BC_E!T76+FC_IND_CPC_OC_E!T76+FC_IND_CPC_PH_E!T76</f>
        <v>204.22278589853823</v>
      </c>
      <c r="U76" s="40">
        <f>FC_IND_CPC_BC_E!U76+FC_IND_CPC_OC_E!U76+FC_IND_CPC_PH_E!U76</f>
        <v>204.86595012897672</v>
      </c>
      <c r="V76" s="40">
        <f>FC_IND_CPC_BC_E!V76+FC_IND_CPC_OC_E!V76+FC_IND_CPC_PH_E!V76</f>
        <v>216.47953568357701</v>
      </c>
      <c r="W76" s="40">
        <f>FC_IND_CPC_BC_E!W76+FC_IND_CPC_OC_E!W76+FC_IND_CPC_PH_E!W76</f>
        <v>209.76173688736031</v>
      </c>
      <c r="X76" s="40">
        <f>FC_IND_CPC_BC_E!X76+FC_IND_CPC_OC_E!X76+FC_IND_CPC_PH_E!X76</f>
        <v>219.33559759243329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428</v>
      </c>
      <c r="B1" s="4" t="s">
        <v>427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290.0046438571469</v>
      </c>
      <c r="D2" s="31">
        <f t="shared" si="0"/>
        <v>394.01212747773673</v>
      </c>
      <c r="E2" s="31">
        <f t="shared" si="0"/>
        <v>383.36471744673798</v>
      </c>
      <c r="F2" s="31">
        <f t="shared" si="0"/>
        <v>417.64707022042222</v>
      </c>
      <c r="G2" s="31">
        <f t="shared" si="0"/>
        <v>401.12629170277268</v>
      </c>
      <c r="H2" s="31">
        <f t="shared" si="0"/>
        <v>327.42228552842954</v>
      </c>
      <c r="I2" s="31">
        <f t="shared" si="0"/>
        <v>323.99811603061437</v>
      </c>
      <c r="J2" s="31">
        <f t="shared" si="0"/>
        <v>392.86978637903474</v>
      </c>
      <c r="K2" s="31">
        <f t="shared" si="0"/>
        <v>341.20831969661788</v>
      </c>
      <c r="L2" s="31">
        <f t="shared" si="0"/>
        <v>289.21986061827289</v>
      </c>
      <c r="M2" s="31">
        <f t="shared" si="0"/>
        <v>399.0960475072269</v>
      </c>
      <c r="N2" s="31">
        <f t="shared" si="0"/>
        <v>406.44356495001352</v>
      </c>
      <c r="O2" s="31">
        <f t="shared" si="0"/>
        <v>302.91847779779027</v>
      </c>
      <c r="P2" s="31">
        <f t="shared" si="0"/>
        <v>332.13713692610321</v>
      </c>
      <c r="Q2" s="31">
        <f t="shared" si="0"/>
        <v>256.6819720341577</v>
      </c>
      <c r="R2" s="31">
        <f t="shared" si="0"/>
        <v>294.57207593125872</v>
      </c>
      <c r="S2" s="31">
        <f t="shared" si="0"/>
        <v>301.09720993684584</v>
      </c>
      <c r="T2" s="31">
        <f t="shared" si="0"/>
        <v>311.27289278400514</v>
      </c>
      <c r="U2" s="31">
        <f t="shared" si="0"/>
        <v>315.6617312338222</v>
      </c>
      <c r="V2" s="31">
        <f t="shared" si="0"/>
        <v>303.73188120778468</v>
      </c>
      <c r="W2" s="31">
        <f t="shared" si="0"/>
        <v>249.73454948182098</v>
      </c>
      <c r="X2" s="31">
        <f t="shared" si="0"/>
        <v>289.17453069162423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9.4638338946360552</v>
      </c>
      <c r="D3" s="34">
        <f t="shared" si="1"/>
        <v>10.738443042614634</v>
      </c>
      <c r="E3" s="34">
        <f t="shared" si="1"/>
        <v>9.9045977679966271</v>
      </c>
      <c r="F3" s="34">
        <f t="shared" si="1"/>
        <v>10.287043632986936</v>
      </c>
      <c r="G3" s="34">
        <f t="shared" si="1"/>
        <v>10.406548507697767</v>
      </c>
      <c r="H3" s="34">
        <f t="shared" si="1"/>
        <v>10.661727497335736</v>
      </c>
      <c r="I3" s="34">
        <f t="shared" si="1"/>
        <v>13.440965593951796</v>
      </c>
      <c r="J3" s="34">
        <f t="shared" si="1"/>
        <v>9.7102203943463223</v>
      </c>
      <c r="K3" s="34">
        <f t="shared" si="1"/>
        <v>9.989230317049957</v>
      </c>
      <c r="L3" s="34">
        <f t="shared" si="1"/>
        <v>7.0981288955849413</v>
      </c>
      <c r="M3" s="34">
        <f t="shared" si="1"/>
        <v>8.80896858166758</v>
      </c>
      <c r="N3" s="34">
        <f t="shared" si="1"/>
        <v>9.0955643200557574</v>
      </c>
      <c r="O3" s="34">
        <f t="shared" si="1"/>
        <v>7.8894388183480624</v>
      </c>
      <c r="P3" s="34">
        <f t="shared" si="1"/>
        <v>8.968346878212472</v>
      </c>
      <c r="Q3" s="34">
        <f t="shared" si="1"/>
        <v>0.46569498550203287</v>
      </c>
      <c r="R3" s="34">
        <f t="shared" si="1"/>
        <v>0</v>
      </c>
      <c r="S3" s="34">
        <f t="shared" si="1"/>
        <v>0</v>
      </c>
      <c r="T3" s="34">
        <f t="shared" si="1"/>
        <v>9.8174674382958509E-4</v>
      </c>
      <c r="U3" s="34">
        <f t="shared" si="1"/>
        <v>1.2913403705267666E-3</v>
      </c>
      <c r="V3" s="34">
        <f t="shared" si="1"/>
        <v>8.1361630546073166E-4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5.3713318666430432</v>
      </c>
      <c r="G4" s="29">
        <f t="shared" si="2"/>
        <v>6.5493461482119528</v>
      </c>
      <c r="H4" s="29">
        <f t="shared" si="2"/>
        <v>8.3627410428144273</v>
      </c>
      <c r="I4" s="29">
        <f t="shared" si="2"/>
        <v>11.58783706766001</v>
      </c>
      <c r="J4" s="29">
        <f t="shared" si="2"/>
        <v>7.8392523313461568</v>
      </c>
      <c r="K4" s="29">
        <f t="shared" si="2"/>
        <v>8.0438562552344308</v>
      </c>
      <c r="L4" s="29">
        <f t="shared" si="2"/>
        <v>5.9429151286728974</v>
      </c>
      <c r="M4" s="29">
        <f t="shared" si="2"/>
        <v>7.2796068797293758</v>
      </c>
      <c r="N4" s="29">
        <f t="shared" si="2"/>
        <v>7.5252773307286853</v>
      </c>
      <c r="O4" s="29">
        <f t="shared" si="2"/>
        <v>7.4474110874622284</v>
      </c>
      <c r="P4" s="29">
        <f t="shared" si="2"/>
        <v>8.4729570748647305</v>
      </c>
      <c r="Q4" s="29">
        <f t="shared" si="2"/>
        <v>0.46569498550203287</v>
      </c>
      <c r="R4" s="29">
        <f t="shared" si="2"/>
        <v>0</v>
      </c>
      <c r="S4" s="29">
        <f t="shared" si="2"/>
        <v>0</v>
      </c>
      <c r="T4" s="29">
        <f t="shared" si="2"/>
        <v>9.8174674382958509E-4</v>
      </c>
      <c r="U4" s="29">
        <f t="shared" si="2"/>
        <v>1.2913403705267666E-3</v>
      </c>
      <c r="V4" s="29">
        <f t="shared" si="2"/>
        <v>8.1361630546073166E-4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6.5493461482119528</v>
      </c>
      <c r="H5" s="10">
        <v>8.3627410428144273</v>
      </c>
      <c r="I5" s="10">
        <v>11.58783706766001</v>
      </c>
      <c r="J5" s="10">
        <v>7.8392523313461568</v>
      </c>
      <c r="K5" s="10">
        <v>8.0438562552344308</v>
      </c>
      <c r="L5" s="10">
        <v>5.9429151286728974</v>
      </c>
      <c r="M5" s="10">
        <v>7.2796068797293758</v>
      </c>
      <c r="N5" s="10">
        <v>7.5252773307286853</v>
      </c>
      <c r="O5" s="10">
        <v>7.4474110874622284</v>
      </c>
      <c r="P5" s="10">
        <v>8.4729570748647305</v>
      </c>
      <c r="Q5" s="10">
        <v>0.46569498550203287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5.3713318666430432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9.8174674382958509E-4</v>
      </c>
      <c r="U7" s="10">
        <v>1.2913403705267666E-3</v>
      </c>
      <c r="V7" s="10">
        <v>8.1361630546073166E-4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9.4638338946360552</v>
      </c>
      <c r="D11" s="29">
        <f t="shared" si="4"/>
        <v>10.738443042614634</v>
      </c>
      <c r="E11" s="29">
        <f t="shared" si="4"/>
        <v>9.9045977679966271</v>
      </c>
      <c r="F11" s="29">
        <f t="shared" si="4"/>
        <v>4.9157117663438932</v>
      </c>
      <c r="G11" s="29">
        <f t="shared" si="4"/>
        <v>3.8572023594858145</v>
      </c>
      <c r="H11" s="29">
        <f t="shared" si="4"/>
        <v>2.2989864545213079</v>
      </c>
      <c r="I11" s="29">
        <f t="shared" si="4"/>
        <v>1.8531285262917874</v>
      </c>
      <c r="J11" s="29">
        <f t="shared" si="4"/>
        <v>1.8709680630001657</v>
      </c>
      <c r="K11" s="29">
        <f t="shared" si="4"/>
        <v>1.9453740618155262</v>
      </c>
      <c r="L11" s="29">
        <f t="shared" si="4"/>
        <v>1.1552137669120441</v>
      </c>
      <c r="M11" s="29">
        <f t="shared" si="4"/>
        <v>1.5293617019382046</v>
      </c>
      <c r="N11" s="29">
        <f t="shared" si="4"/>
        <v>1.5702869893270719</v>
      </c>
      <c r="O11" s="29">
        <f t="shared" si="4"/>
        <v>0.44202773088583397</v>
      </c>
      <c r="P11" s="29">
        <f t="shared" si="4"/>
        <v>0.49538980334774207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9.4638338946360552</v>
      </c>
      <c r="D13" s="10">
        <v>10.738443042614634</v>
      </c>
      <c r="E13" s="10">
        <v>9.9045977679966271</v>
      </c>
      <c r="F13" s="10">
        <v>4.9157117663438932</v>
      </c>
      <c r="G13" s="10">
        <v>3.8572023594858145</v>
      </c>
      <c r="H13" s="10">
        <v>2.2989864545213079</v>
      </c>
      <c r="I13" s="10">
        <v>1.8531285262917874</v>
      </c>
      <c r="J13" s="10">
        <v>1.8709680630001657</v>
      </c>
      <c r="K13" s="10">
        <v>1.9453740618155262</v>
      </c>
      <c r="L13" s="10">
        <v>1.1552137669120441</v>
      </c>
      <c r="M13" s="10">
        <v>1.5293617019382046</v>
      </c>
      <c r="N13" s="10">
        <v>1.5702869893270719</v>
      </c>
      <c r="O13" s="10">
        <v>0.44202773088583397</v>
      </c>
      <c r="P13" s="10">
        <v>0.49538980334774207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48.93329308019166</v>
      </c>
      <c r="D26" s="37">
        <f t="shared" si="7"/>
        <v>148.49416076330823</v>
      </c>
      <c r="E26" s="37">
        <f t="shared" si="7"/>
        <v>116.04159589666804</v>
      </c>
      <c r="F26" s="37">
        <f t="shared" si="7"/>
        <v>107.52352395325633</v>
      </c>
      <c r="G26" s="37">
        <f t="shared" si="7"/>
        <v>95.476596918150975</v>
      </c>
      <c r="H26" s="37">
        <f t="shared" si="7"/>
        <v>24.934266169055601</v>
      </c>
      <c r="I26" s="37">
        <f t="shared" si="7"/>
        <v>10.441372324828908</v>
      </c>
      <c r="J26" s="37">
        <f t="shared" si="7"/>
        <v>67.856832542989352</v>
      </c>
      <c r="K26" s="37">
        <f t="shared" si="7"/>
        <v>28.854374138449657</v>
      </c>
      <c r="L26" s="37">
        <f t="shared" si="7"/>
        <v>23.253644091839131</v>
      </c>
      <c r="M26" s="37">
        <f t="shared" si="7"/>
        <v>36.967056914196668</v>
      </c>
      <c r="N26" s="37">
        <f t="shared" si="7"/>
        <v>28.188850362671126</v>
      </c>
      <c r="O26" s="37">
        <f t="shared" si="7"/>
        <v>9.4147614337892804</v>
      </c>
      <c r="P26" s="37">
        <f t="shared" si="7"/>
        <v>8.3404980071140429</v>
      </c>
      <c r="Q26" s="37">
        <f t="shared" si="7"/>
        <v>7.2070219611642354</v>
      </c>
      <c r="R26" s="37">
        <f t="shared" si="7"/>
        <v>6.6761445318617429</v>
      </c>
      <c r="S26" s="37">
        <f t="shared" si="7"/>
        <v>12.157718329454639</v>
      </c>
      <c r="T26" s="37">
        <f t="shared" si="7"/>
        <v>5.7239026229992476</v>
      </c>
      <c r="U26" s="37">
        <f t="shared" si="7"/>
        <v>9.9105910846135714</v>
      </c>
      <c r="V26" s="37">
        <f t="shared" si="7"/>
        <v>4.0107094127853999</v>
      </c>
      <c r="W26" s="37">
        <f t="shared" si="7"/>
        <v>3.5861408548589919</v>
      </c>
      <c r="X26" s="37">
        <f t="shared" si="7"/>
        <v>3.3372229596770921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48.93329308019166</v>
      </c>
      <c r="D33" s="29">
        <f t="shared" si="9"/>
        <v>148.49416076330823</v>
      </c>
      <c r="E33" s="29">
        <f t="shared" si="9"/>
        <v>116.04159589666804</v>
      </c>
      <c r="F33" s="29">
        <f t="shared" si="9"/>
        <v>107.52352395325633</v>
      </c>
      <c r="G33" s="29">
        <f t="shared" si="9"/>
        <v>95.476596918150975</v>
      </c>
      <c r="H33" s="29">
        <f t="shared" si="9"/>
        <v>24.934266169055601</v>
      </c>
      <c r="I33" s="29">
        <f t="shared" si="9"/>
        <v>10.441372324828908</v>
      </c>
      <c r="J33" s="29">
        <f t="shared" si="9"/>
        <v>67.856832542989352</v>
      </c>
      <c r="K33" s="29">
        <f t="shared" si="9"/>
        <v>28.854374138449657</v>
      </c>
      <c r="L33" s="29">
        <f t="shared" si="9"/>
        <v>23.253644091839131</v>
      </c>
      <c r="M33" s="29">
        <f t="shared" si="9"/>
        <v>36.967056914196668</v>
      </c>
      <c r="N33" s="29">
        <f t="shared" si="9"/>
        <v>28.188850362671126</v>
      </c>
      <c r="O33" s="29">
        <f t="shared" si="9"/>
        <v>9.4147614337892804</v>
      </c>
      <c r="P33" s="29">
        <f t="shared" si="9"/>
        <v>8.3404980071140429</v>
      </c>
      <c r="Q33" s="29">
        <f t="shared" si="9"/>
        <v>7.2070219611642354</v>
      </c>
      <c r="R33" s="29">
        <f t="shared" si="9"/>
        <v>6.6761445318617429</v>
      </c>
      <c r="S33" s="29">
        <f t="shared" si="9"/>
        <v>12.157718329454639</v>
      </c>
      <c r="T33" s="29">
        <f t="shared" si="9"/>
        <v>5.7239026229992476</v>
      </c>
      <c r="U33" s="29">
        <f t="shared" si="9"/>
        <v>9.9105910846135714</v>
      </c>
      <c r="V33" s="29">
        <f t="shared" si="9"/>
        <v>4.0107094127853999</v>
      </c>
      <c r="W33" s="29">
        <f t="shared" si="9"/>
        <v>3.5861408548589919</v>
      </c>
      <c r="X33" s="29">
        <f t="shared" si="9"/>
        <v>3.3372229596770921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0.79813929638896963</v>
      </c>
      <c r="D36" s="10">
        <v>0.78750420361743279</v>
      </c>
      <c r="E36" s="10">
        <v>0.79553324331051734</v>
      </c>
      <c r="F36" s="10">
        <v>0.82914023515658375</v>
      </c>
      <c r="G36" s="10">
        <v>1.6267988320287183</v>
      </c>
      <c r="H36" s="10">
        <v>0.77571388187935619</v>
      </c>
      <c r="I36" s="10">
        <v>2.3447348165555284</v>
      </c>
      <c r="J36" s="10">
        <v>3.0682147357141027</v>
      </c>
      <c r="K36" s="10">
        <v>4.5282203357078954</v>
      </c>
      <c r="L36" s="10">
        <v>0</v>
      </c>
      <c r="M36" s="10">
        <v>0.79770527501699606</v>
      </c>
      <c r="N36" s="10">
        <v>8.960791606993455</v>
      </c>
      <c r="O36" s="10">
        <v>2.7508193538665355</v>
      </c>
      <c r="P36" s="10">
        <v>1.541480800481541</v>
      </c>
      <c r="Q36" s="10">
        <v>1.5757051568237721</v>
      </c>
      <c r="R36" s="10">
        <v>1.8177260578848813</v>
      </c>
      <c r="S36" s="10">
        <v>1.8101620834756365</v>
      </c>
      <c r="T36" s="10">
        <v>1.9937172624156385</v>
      </c>
      <c r="U36" s="10">
        <v>1.9109377787852289</v>
      </c>
      <c r="V36" s="10">
        <v>1.5490092146964536</v>
      </c>
      <c r="W36" s="10">
        <v>1.5309374149192938</v>
      </c>
      <c r="X36" s="10">
        <v>1.7189038453232768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8.3673115975072064E-4</v>
      </c>
      <c r="U41" s="10">
        <v>1.4606366352817844E-3</v>
      </c>
      <c r="V41" s="10">
        <v>6.8886484712986959E-4</v>
      </c>
      <c r="W41" s="10">
        <v>6.9798692161027035E-4</v>
      </c>
      <c r="X41" s="10">
        <v>7.0210926074432232E-4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6.5512399259103606</v>
      </c>
      <c r="D43" s="10">
        <v>7.129214642552081</v>
      </c>
      <c r="E43" s="10">
        <v>18.760274307445787</v>
      </c>
      <c r="F43" s="10">
        <v>19.588087332195748</v>
      </c>
      <c r="G43" s="10">
        <v>19.222421006754377</v>
      </c>
      <c r="H43" s="10">
        <v>16.251075372419614</v>
      </c>
      <c r="I43" s="10">
        <v>2.1210577823782195</v>
      </c>
      <c r="J43" s="10">
        <v>1.4231490515976799</v>
      </c>
      <c r="K43" s="10">
        <v>0.70075911815573033</v>
      </c>
      <c r="L43" s="10">
        <v>1.1212792440050401</v>
      </c>
      <c r="M43" s="10">
        <v>1.4870890184767067</v>
      </c>
      <c r="N43" s="10">
        <v>1.5190262632374465</v>
      </c>
      <c r="O43" s="10">
        <v>1.2818925135543788</v>
      </c>
      <c r="P43" s="10">
        <v>1.4374314000116031</v>
      </c>
      <c r="Q43" s="10">
        <v>2.2059029800916972</v>
      </c>
      <c r="R43" s="10">
        <v>1.6972423542149391</v>
      </c>
      <c r="S43" s="10">
        <v>1.6904256243418434</v>
      </c>
      <c r="T43" s="10">
        <v>1.3271545968076952</v>
      </c>
      <c r="U43" s="10">
        <v>1.0338095737464181</v>
      </c>
      <c r="V43" s="10">
        <v>1.1417906093876298</v>
      </c>
      <c r="W43" s="10">
        <v>1.2021071953862172</v>
      </c>
      <c r="X43" s="10">
        <v>1.0413333384425438</v>
      </c>
    </row>
    <row r="44" spans="1:24" ht="11.25" customHeight="1" x14ac:dyDescent="0.2">
      <c r="A44" s="41" t="s">
        <v>75</v>
      </c>
      <c r="B44" s="9" t="s">
        <v>76</v>
      </c>
      <c r="C44" s="10">
        <v>41.583913857892334</v>
      </c>
      <c r="D44" s="10">
        <v>140.57744191713871</v>
      </c>
      <c r="E44" s="10">
        <v>96.485788345911743</v>
      </c>
      <c r="F44" s="10">
        <v>87.106296385904002</v>
      </c>
      <c r="G44" s="10">
        <v>74.627377079367875</v>
      </c>
      <c r="H44" s="10">
        <v>7.9074769147566331</v>
      </c>
      <c r="I44" s="10">
        <v>5.9755797258951606</v>
      </c>
      <c r="J44" s="10">
        <v>63.365468755677576</v>
      </c>
      <c r="K44" s="10">
        <v>23.625394684586031</v>
      </c>
      <c r="L44" s="10">
        <v>22.13236484783409</v>
      </c>
      <c r="M44" s="10">
        <v>34.682262620702964</v>
      </c>
      <c r="N44" s="10">
        <v>17.709032492440226</v>
      </c>
      <c r="O44" s="10">
        <v>5.3820495663683658</v>
      </c>
      <c r="P44" s="10">
        <v>5.3615858066208997</v>
      </c>
      <c r="Q44" s="10">
        <v>3.4254138242487664</v>
      </c>
      <c r="R44" s="10">
        <v>3.1611761197619228</v>
      </c>
      <c r="S44" s="10">
        <v>8.65713062163716</v>
      </c>
      <c r="T44" s="10">
        <v>2.4021940326161624</v>
      </c>
      <c r="U44" s="10">
        <v>6.9643830954466424</v>
      </c>
      <c r="V44" s="10">
        <v>1.3192207238541871</v>
      </c>
      <c r="W44" s="10">
        <v>0.85239825763187049</v>
      </c>
      <c r="X44" s="10">
        <v>0.5762836666505271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32.476574700347463</v>
      </c>
      <c r="D51" s="37">
        <v>39.182637918048187</v>
      </c>
      <c r="E51" s="37">
        <v>42.934747590416229</v>
      </c>
      <c r="F51" s="37">
        <v>49.029747039198419</v>
      </c>
      <c r="G51" s="37">
        <v>42.687094585178762</v>
      </c>
      <c r="H51" s="37">
        <v>43.284918867516993</v>
      </c>
      <c r="I51" s="37">
        <v>39.828750523438664</v>
      </c>
      <c r="J51" s="37">
        <v>48.126471539968243</v>
      </c>
      <c r="K51" s="37">
        <v>49.623107866002933</v>
      </c>
      <c r="L51" s="37">
        <v>66.537304608898765</v>
      </c>
      <c r="M51" s="37">
        <v>105.08596436860823</v>
      </c>
      <c r="N51" s="37">
        <v>128.01392024689096</v>
      </c>
      <c r="O51" s="37">
        <v>104.14895222078755</v>
      </c>
      <c r="P51" s="37">
        <v>111.80300941107957</v>
      </c>
      <c r="Q51" s="37">
        <v>101.35829241885448</v>
      </c>
      <c r="R51" s="37">
        <v>125.66186444505287</v>
      </c>
      <c r="S51" s="37">
        <v>121.09501553126707</v>
      </c>
      <c r="T51" s="37">
        <v>136.90561208104054</v>
      </c>
      <c r="U51" s="37">
        <v>128.9215990329368</v>
      </c>
      <c r="V51" s="37">
        <v>118.10360639713463</v>
      </c>
      <c r="W51" s="37">
        <v>73.934944856030455</v>
      </c>
      <c r="X51" s="37">
        <v>102.20535287314136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22.708835648989975</v>
      </c>
      <c r="D52" s="37">
        <f t="shared" si="10"/>
        <v>22.728496718510687</v>
      </c>
      <c r="E52" s="37">
        <f t="shared" si="10"/>
        <v>23.251627590998051</v>
      </c>
      <c r="F52" s="37">
        <f t="shared" si="10"/>
        <v>24.555624388753117</v>
      </c>
      <c r="G52" s="37">
        <f t="shared" si="10"/>
        <v>24.540634570523732</v>
      </c>
      <c r="H52" s="37">
        <f t="shared" si="10"/>
        <v>23.798309715481668</v>
      </c>
      <c r="I52" s="37">
        <f t="shared" si="10"/>
        <v>24.318453838653628</v>
      </c>
      <c r="J52" s="37">
        <f t="shared" si="10"/>
        <v>25.30731091348672</v>
      </c>
      <c r="K52" s="37">
        <f t="shared" si="10"/>
        <v>24.750934978570381</v>
      </c>
      <c r="L52" s="37">
        <f t="shared" si="10"/>
        <v>21.280050830107381</v>
      </c>
      <c r="M52" s="37">
        <f t="shared" si="10"/>
        <v>30.645515388984503</v>
      </c>
      <c r="N52" s="37">
        <f t="shared" si="10"/>
        <v>31.279299580833182</v>
      </c>
      <c r="O52" s="37">
        <f t="shared" si="10"/>
        <v>0.45607769643684015</v>
      </c>
      <c r="P52" s="37">
        <f t="shared" si="10"/>
        <v>0.61191755212805121</v>
      </c>
      <c r="Q52" s="37">
        <f t="shared" si="10"/>
        <v>0.62750548432494391</v>
      </c>
      <c r="R52" s="37">
        <f t="shared" si="10"/>
        <v>0.98222948023887724</v>
      </c>
      <c r="S52" s="37">
        <f t="shared" si="10"/>
        <v>0.8609313266436559</v>
      </c>
      <c r="T52" s="37">
        <f t="shared" si="10"/>
        <v>0.93816760705521041</v>
      </c>
      <c r="U52" s="37">
        <f t="shared" si="10"/>
        <v>3.2218337777729813</v>
      </c>
      <c r="V52" s="37">
        <f t="shared" si="10"/>
        <v>3.3481398549428372</v>
      </c>
      <c r="W52" s="37">
        <f t="shared" si="10"/>
        <v>3.3980216378671448</v>
      </c>
      <c r="X52" s="37">
        <f t="shared" si="10"/>
        <v>3.4283405325821428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22.708835648989975</v>
      </c>
      <c r="D59" s="10">
        <v>22.728496718510687</v>
      </c>
      <c r="E59" s="10">
        <v>23.251627590998051</v>
      </c>
      <c r="F59" s="10">
        <v>24.555624388753117</v>
      </c>
      <c r="G59" s="10">
        <v>24.540634570523732</v>
      </c>
      <c r="H59" s="10">
        <v>23.798309715481668</v>
      </c>
      <c r="I59" s="10">
        <v>24.318453838653628</v>
      </c>
      <c r="J59" s="10">
        <v>25.30731091348672</v>
      </c>
      <c r="K59" s="10">
        <v>24.750934978570381</v>
      </c>
      <c r="L59" s="10">
        <v>21.280050830107381</v>
      </c>
      <c r="M59" s="10">
        <v>30.645515388984503</v>
      </c>
      <c r="N59" s="10">
        <v>31.279299580833182</v>
      </c>
      <c r="O59" s="10">
        <v>0.45607769643684015</v>
      </c>
      <c r="P59" s="10">
        <v>0.61191755212805121</v>
      </c>
      <c r="Q59" s="10">
        <v>0.62750548432494391</v>
      </c>
      <c r="R59" s="10">
        <v>0.98222948023887724</v>
      </c>
      <c r="S59" s="10">
        <v>0.8609313266436559</v>
      </c>
      <c r="T59" s="10">
        <v>0.85221068620610951</v>
      </c>
      <c r="U59" s="10">
        <v>3.1207110311393347</v>
      </c>
      <c r="V59" s="10">
        <v>3.241338727361748</v>
      </c>
      <c r="W59" s="10">
        <v>3.2842611284835268</v>
      </c>
      <c r="X59" s="10">
        <v>3.3036581082222858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1.5409798858742449E-2</v>
      </c>
      <c r="U60" s="10">
        <v>3.9924068031035431E-2</v>
      </c>
      <c r="V60" s="10">
        <v>3.7657944976432885E-2</v>
      </c>
      <c r="W60" s="10">
        <v>3.7633128190153756E-2</v>
      </c>
      <c r="X60" s="10">
        <v>3.7855390975131395E-2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7.0547121990358369E-2</v>
      </c>
      <c r="U66" s="10">
        <v>6.1198678602611259E-2</v>
      </c>
      <c r="V66" s="10">
        <v>6.9143182604656239E-2</v>
      </c>
      <c r="W66" s="10">
        <v>7.6127381193464294E-2</v>
      </c>
      <c r="X66" s="10">
        <v>8.6827033384725708E-2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6.4662835375615707E-2</v>
      </c>
      <c r="I71" s="37">
        <f t="shared" si="11"/>
        <v>0</v>
      </c>
      <c r="J71" s="37">
        <f t="shared" si="11"/>
        <v>1.6478583687671702E-2</v>
      </c>
      <c r="K71" s="37">
        <f t="shared" si="11"/>
        <v>1.6190023350688389E-2</v>
      </c>
      <c r="L71" s="37">
        <f t="shared" si="11"/>
        <v>1.2922976051207903E-2</v>
      </c>
      <c r="M71" s="37">
        <f t="shared" si="11"/>
        <v>0.32530143522020383</v>
      </c>
      <c r="N71" s="37">
        <f t="shared" si="11"/>
        <v>0.50763823820268383</v>
      </c>
      <c r="O71" s="37">
        <f t="shared" si="11"/>
        <v>0.76501988704374835</v>
      </c>
      <c r="P71" s="37">
        <f t="shared" si="11"/>
        <v>1.1741815492381229</v>
      </c>
      <c r="Q71" s="37">
        <f t="shared" si="11"/>
        <v>0.6105326759339792</v>
      </c>
      <c r="R71" s="37">
        <f t="shared" si="11"/>
        <v>0.62862969615115372</v>
      </c>
      <c r="S71" s="37">
        <f t="shared" si="11"/>
        <v>7.82600805024629E-2</v>
      </c>
      <c r="T71" s="37">
        <f t="shared" si="11"/>
        <v>7.7467359873587605E-2</v>
      </c>
      <c r="U71" s="37">
        <f t="shared" si="11"/>
        <v>0.10145338629228054</v>
      </c>
      <c r="V71" s="37">
        <f t="shared" si="11"/>
        <v>0.65556971285192611</v>
      </c>
      <c r="W71" s="37">
        <f t="shared" si="11"/>
        <v>0.22079652953604886</v>
      </c>
      <c r="X71" s="37">
        <f t="shared" si="11"/>
        <v>0.54975155116280461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6.4662835375615707E-2</v>
      </c>
      <c r="I72" s="10">
        <v>0</v>
      </c>
      <c r="J72" s="10">
        <v>1.6478583687671702E-2</v>
      </c>
      <c r="K72" s="10">
        <v>1.6190023350688389E-2</v>
      </c>
      <c r="L72" s="10">
        <v>1.2922976051207903E-2</v>
      </c>
      <c r="M72" s="10">
        <v>0.32530143522020383</v>
      </c>
      <c r="N72" s="10">
        <v>0.50763823820268383</v>
      </c>
      <c r="O72" s="10">
        <v>0.76501988704374835</v>
      </c>
      <c r="P72" s="10">
        <v>1.1741815492381229</v>
      </c>
      <c r="Q72" s="10">
        <v>0.6105326759339792</v>
      </c>
      <c r="R72" s="10">
        <v>0.62862969615115372</v>
      </c>
      <c r="S72" s="10">
        <v>7.82600805024629E-2</v>
      </c>
      <c r="T72" s="10">
        <v>7.7467359873587605E-2</v>
      </c>
      <c r="U72" s="10">
        <v>0.10145338629228054</v>
      </c>
      <c r="V72" s="10">
        <v>0.65556971285192611</v>
      </c>
      <c r="W72" s="10">
        <v>0.22079652953604886</v>
      </c>
      <c r="X72" s="10">
        <v>0.54975155116280461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37.54211619606285</v>
      </c>
      <c r="D75" s="37">
        <v>35.848042262573749</v>
      </c>
      <c r="E75" s="37">
        <v>51.146857875099059</v>
      </c>
      <c r="F75" s="37">
        <v>71.514907447137944</v>
      </c>
      <c r="G75" s="37">
        <v>72.074342457784368</v>
      </c>
      <c r="H75" s="37">
        <v>75.469095191713336</v>
      </c>
      <c r="I75" s="37">
        <v>81.549854694644736</v>
      </c>
      <c r="J75" s="37">
        <v>83.561949472488976</v>
      </c>
      <c r="K75" s="37">
        <v>81.66189540593156</v>
      </c>
      <c r="L75" s="37">
        <v>66.086937387743106</v>
      </c>
      <c r="M75" s="37">
        <v>81.544527411273634</v>
      </c>
      <c r="N75" s="37">
        <v>74.916275742123958</v>
      </c>
      <c r="O75" s="37">
        <v>66.176232881991794</v>
      </c>
      <c r="P75" s="37">
        <v>76.239997361635417</v>
      </c>
      <c r="Q75" s="37">
        <v>26.168102076473883</v>
      </c>
      <c r="R75" s="37">
        <v>24.987694502213486</v>
      </c>
      <c r="S75" s="37">
        <v>18.060327434694834</v>
      </c>
      <c r="T75" s="37">
        <v>14.500760181269927</v>
      </c>
      <c r="U75" s="37">
        <v>36.901219654459986</v>
      </c>
      <c r="V75" s="37">
        <v>42.249918047400598</v>
      </c>
      <c r="W75" s="37">
        <v>38.539987698055903</v>
      </c>
      <c r="X75" s="37">
        <v>42.534598143361933</v>
      </c>
    </row>
    <row r="76" spans="1:24" ht="11.25" customHeight="1" x14ac:dyDescent="0.2">
      <c r="A76" s="38" t="s">
        <v>139</v>
      </c>
      <c r="B76" s="39" t="s">
        <v>140</v>
      </c>
      <c r="C76" s="40">
        <v>138.87999033691889</v>
      </c>
      <c r="D76" s="40">
        <v>137.02034677268128</v>
      </c>
      <c r="E76" s="40">
        <v>140.08529072555996</v>
      </c>
      <c r="F76" s="40">
        <v>154.73622375908946</v>
      </c>
      <c r="G76" s="40">
        <v>155.94107466343706</v>
      </c>
      <c r="H76" s="40">
        <v>149.20930525195058</v>
      </c>
      <c r="I76" s="40">
        <v>154.41871905509666</v>
      </c>
      <c r="J76" s="40">
        <v>158.29052293206743</v>
      </c>
      <c r="K76" s="40">
        <v>146.31258696726272</v>
      </c>
      <c r="L76" s="40">
        <v>104.95087182804834</v>
      </c>
      <c r="M76" s="40">
        <v>135.71871340727606</v>
      </c>
      <c r="N76" s="40">
        <v>134.44201645923587</v>
      </c>
      <c r="O76" s="40">
        <v>114.06799485939302</v>
      </c>
      <c r="P76" s="40">
        <v>124.99918616669557</v>
      </c>
      <c r="Q76" s="40">
        <v>120.24482243190413</v>
      </c>
      <c r="R76" s="40">
        <v>135.63551327574058</v>
      </c>
      <c r="S76" s="40">
        <v>148.84495723428316</v>
      </c>
      <c r="T76" s="40">
        <v>153.12600118502277</v>
      </c>
      <c r="U76" s="40">
        <v>136.60374295737603</v>
      </c>
      <c r="V76" s="40">
        <v>135.36312416636386</v>
      </c>
      <c r="W76" s="40">
        <v>130.05465790547242</v>
      </c>
      <c r="X76" s="40">
        <v>137.11926463169894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432</v>
      </c>
      <c r="B1" s="4" t="s">
        <v>431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84.740788449303381</v>
      </c>
      <c r="D2" s="31">
        <f t="shared" ref="D2:W2" si="1">SUM(D3,D17,D22,D25,D26,D51,D52,D71,D74,D75,D76)</f>
        <v>109.26210603119296</v>
      </c>
      <c r="E2" s="31">
        <f t="shared" si="1"/>
        <v>96.511830845369474</v>
      </c>
      <c r="F2" s="31">
        <f t="shared" si="1"/>
        <v>93.829040595563569</v>
      </c>
      <c r="G2" s="31">
        <f t="shared" si="1"/>
        <v>99.098945667122138</v>
      </c>
      <c r="H2" s="31">
        <f t="shared" si="1"/>
        <v>91.558455846331398</v>
      </c>
      <c r="I2" s="31">
        <f t="shared" si="1"/>
        <v>92.014998793170378</v>
      </c>
      <c r="J2" s="31">
        <f t="shared" si="1"/>
        <v>108.89262560471116</v>
      </c>
      <c r="K2" s="31">
        <f t="shared" si="1"/>
        <v>94.605590688395395</v>
      </c>
      <c r="L2" s="31">
        <f t="shared" si="1"/>
        <v>163.99982983742785</v>
      </c>
      <c r="M2" s="31">
        <f t="shared" si="1"/>
        <v>144.03679858059354</v>
      </c>
      <c r="N2" s="31">
        <f t="shared" si="1"/>
        <v>135.33815856205632</v>
      </c>
      <c r="O2" s="31">
        <f t="shared" si="1"/>
        <v>170.88044261883044</v>
      </c>
      <c r="P2" s="31">
        <f t="shared" si="1"/>
        <v>133.89826003585395</v>
      </c>
      <c r="Q2" s="31">
        <f t="shared" si="1"/>
        <v>93.052746605436823</v>
      </c>
      <c r="R2" s="31">
        <f t="shared" si="1"/>
        <v>54.949716368286808</v>
      </c>
      <c r="S2" s="31">
        <f t="shared" si="1"/>
        <v>58.291927351701943</v>
      </c>
      <c r="T2" s="31">
        <f t="shared" si="1"/>
        <v>64.375239441021691</v>
      </c>
      <c r="U2" s="31">
        <f t="shared" si="1"/>
        <v>117.20079862197343</v>
      </c>
      <c r="V2" s="31">
        <f t="shared" si="1"/>
        <v>136.64247629682444</v>
      </c>
      <c r="W2" s="31">
        <f t="shared" si="1"/>
        <v>104.47489926177894</v>
      </c>
      <c r="X2" s="31">
        <f t="shared" ref="X2" si="2">SUM(X3,X17,X22,X25,X26,X51,X52,X71,X74,X75,X76)</f>
        <v>120.69224506803509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2.6710491205680236</v>
      </c>
      <c r="D3" s="34">
        <f t="shared" ref="D3:W3" si="4">SUM(D4,D8,D11)</f>
        <v>2.8956655550709423</v>
      </c>
      <c r="E3" s="34">
        <f t="shared" si="4"/>
        <v>2.4120157558998616</v>
      </c>
      <c r="F3" s="34">
        <f t="shared" si="4"/>
        <v>2.2176777651647663</v>
      </c>
      <c r="G3" s="34">
        <f t="shared" si="4"/>
        <v>2.4613613575118909</v>
      </c>
      <c r="H3" s="34">
        <f t="shared" si="4"/>
        <v>2.8414187986889274</v>
      </c>
      <c r="I3" s="34">
        <f t="shared" si="4"/>
        <v>3.6211349235288917</v>
      </c>
      <c r="J3" s="34">
        <f t="shared" si="4"/>
        <v>2.5667350555227166</v>
      </c>
      <c r="K3" s="34">
        <f t="shared" si="4"/>
        <v>2.6392250725074859</v>
      </c>
      <c r="L3" s="34">
        <f t="shared" si="4"/>
        <v>3.9557400089148143</v>
      </c>
      <c r="M3" s="34">
        <f t="shared" si="4"/>
        <v>3.1337956424810405</v>
      </c>
      <c r="N3" s="34">
        <f t="shared" si="4"/>
        <v>2.9900387232317125</v>
      </c>
      <c r="O3" s="34">
        <f t="shared" si="4"/>
        <v>4.4854535229380694</v>
      </c>
      <c r="P3" s="34">
        <f t="shared" si="4"/>
        <v>3.6026144109053675</v>
      </c>
      <c r="Q3" s="34">
        <f t="shared" si="4"/>
        <v>0.17090537263518102</v>
      </c>
      <c r="R3" s="34">
        <f t="shared" si="4"/>
        <v>0</v>
      </c>
      <c r="S3" s="34">
        <f t="shared" si="4"/>
        <v>0</v>
      </c>
      <c r="T3" s="34">
        <f t="shared" si="4"/>
        <v>1.9986466944329633E-4</v>
      </c>
      <c r="U3" s="34">
        <f t="shared" si="4"/>
        <v>4.8121242765124836E-4</v>
      </c>
      <c r="V3" s="34">
        <f t="shared" si="4"/>
        <v>3.673911784009906E-4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1.1579501045157437</v>
      </c>
      <c r="G4" s="29">
        <f t="shared" si="7"/>
        <v>1.5490541858574904</v>
      </c>
      <c r="H4" s="29">
        <f t="shared" si="7"/>
        <v>2.2287241550263097</v>
      </c>
      <c r="I4" s="29">
        <f t="shared" si="7"/>
        <v>3.1218829629880211</v>
      </c>
      <c r="J4" s="29">
        <f t="shared" si="7"/>
        <v>2.072175805573865</v>
      </c>
      <c r="K4" s="29">
        <f t="shared" si="7"/>
        <v>2.1252435307478672</v>
      </c>
      <c r="L4" s="29">
        <f t="shared" si="7"/>
        <v>3.3119470623728673</v>
      </c>
      <c r="M4" s="29">
        <f t="shared" si="7"/>
        <v>2.5897243368703613</v>
      </c>
      <c r="N4" s="29">
        <f t="shared" si="7"/>
        <v>2.4738289819271615</v>
      </c>
      <c r="O4" s="29">
        <f t="shared" si="7"/>
        <v>4.2341435263224501</v>
      </c>
      <c r="P4" s="29">
        <f t="shared" si="7"/>
        <v>3.4036146990530236</v>
      </c>
      <c r="Q4" s="29">
        <f t="shared" si="7"/>
        <v>0.17090537263518102</v>
      </c>
      <c r="R4" s="29">
        <f t="shared" si="7"/>
        <v>0</v>
      </c>
      <c r="S4" s="29">
        <f t="shared" si="7"/>
        <v>0</v>
      </c>
      <c r="T4" s="29">
        <f t="shared" si="7"/>
        <v>1.9986466944329633E-4</v>
      </c>
      <c r="U4" s="29">
        <f t="shared" si="7"/>
        <v>4.8121242765124836E-4</v>
      </c>
      <c r="V4" s="29">
        <f t="shared" si="7"/>
        <v>3.673911784009906E-4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1.5490541858574904</v>
      </c>
      <c r="H5" s="10">
        <v>2.2287241550263097</v>
      </c>
      <c r="I5" s="10">
        <v>3.1218829629880211</v>
      </c>
      <c r="J5" s="10">
        <v>2.072175805573865</v>
      </c>
      <c r="K5" s="10">
        <v>2.1252435307478672</v>
      </c>
      <c r="L5" s="10">
        <v>3.3119470623728673</v>
      </c>
      <c r="M5" s="10">
        <v>2.5897243368703613</v>
      </c>
      <c r="N5" s="10">
        <v>2.4738289819271615</v>
      </c>
      <c r="O5" s="10">
        <v>4.2341435263224501</v>
      </c>
      <c r="P5" s="10">
        <v>3.4036146990530236</v>
      </c>
      <c r="Q5" s="10">
        <v>0.17090537263518102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1.1579501045157437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1.9986466944329633E-4</v>
      </c>
      <c r="U7" s="10">
        <v>4.8121242765124836E-4</v>
      </c>
      <c r="V7" s="10">
        <v>3.673911784009906E-4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2.6710491205680236</v>
      </c>
      <c r="D11" s="29">
        <f t="shared" si="10"/>
        <v>2.8956655550709423</v>
      </c>
      <c r="E11" s="29">
        <f t="shared" si="10"/>
        <v>2.4120157558998616</v>
      </c>
      <c r="F11" s="29">
        <f t="shared" si="10"/>
        <v>1.0597276606490229</v>
      </c>
      <c r="G11" s="29">
        <f t="shared" si="10"/>
        <v>0.91230717165440056</v>
      </c>
      <c r="H11" s="29">
        <f t="shared" si="10"/>
        <v>0.61269464366261772</v>
      </c>
      <c r="I11" s="29">
        <f t="shared" si="10"/>
        <v>0.4992519605408704</v>
      </c>
      <c r="J11" s="29">
        <f t="shared" si="10"/>
        <v>0.49455924994885175</v>
      </c>
      <c r="K11" s="29">
        <f t="shared" si="10"/>
        <v>0.51398154175961897</v>
      </c>
      <c r="L11" s="29">
        <f t="shared" si="10"/>
        <v>0.64379294654194719</v>
      </c>
      <c r="M11" s="29">
        <f t="shared" si="10"/>
        <v>0.54407130561067918</v>
      </c>
      <c r="N11" s="29">
        <f t="shared" si="10"/>
        <v>0.51620974130455111</v>
      </c>
      <c r="O11" s="29">
        <f t="shared" si="10"/>
        <v>0.25130999661561898</v>
      </c>
      <c r="P11" s="29">
        <f t="shared" si="10"/>
        <v>0.19899971185234408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2.6710491205680236</v>
      </c>
      <c r="D13" s="10">
        <v>2.8956655550709423</v>
      </c>
      <c r="E13" s="10">
        <v>2.4120157558998616</v>
      </c>
      <c r="F13" s="10">
        <v>1.0597276606490229</v>
      </c>
      <c r="G13" s="10">
        <v>0.91230717165440056</v>
      </c>
      <c r="H13" s="10">
        <v>0.61269464366261772</v>
      </c>
      <c r="I13" s="10">
        <v>0.4992519605408704</v>
      </c>
      <c r="J13" s="10">
        <v>0.49455924994885175</v>
      </c>
      <c r="K13" s="10">
        <v>0.51398154175961897</v>
      </c>
      <c r="L13" s="10">
        <v>0.64379294654194719</v>
      </c>
      <c r="M13" s="10">
        <v>0.54407130561067918</v>
      </c>
      <c r="N13" s="10">
        <v>0.51620974130455111</v>
      </c>
      <c r="O13" s="10">
        <v>0.25130999661561898</v>
      </c>
      <c r="P13" s="10">
        <v>0.19899971185234408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13.819690705773205</v>
      </c>
      <c r="D26" s="37">
        <f t="shared" si="13"/>
        <v>40.06287272249601</v>
      </c>
      <c r="E26" s="37">
        <f t="shared" si="13"/>
        <v>28.299105010958701</v>
      </c>
      <c r="F26" s="37">
        <f t="shared" si="13"/>
        <v>23.214969731939291</v>
      </c>
      <c r="G26" s="37">
        <f t="shared" si="13"/>
        <v>22.616768785729708</v>
      </c>
      <c r="H26" s="37">
        <f t="shared" si="13"/>
        <v>6.6660768706877853</v>
      </c>
      <c r="I26" s="37">
        <f t="shared" si="13"/>
        <v>2.8155734691153058</v>
      </c>
      <c r="J26" s="37">
        <f t="shared" si="13"/>
        <v>17.939551583628923</v>
      </c>
      <c r="K26" s="37">
        <f t="shared" si="13"/>
        <v>7.6246194457408585</v>
      </c>
      <c r="L26" s="37">
        <f t="shared" si="13"/>
        <v>12.963941569140271</v>
      </c>
      <c r="M26" s="37">
        <f t="shared" si="13"/>
        <v>13.155081968581614</v>
      </c>
      <c r="N26" s="37">
        <f t="shared" si="13"/>
        <v>9.2703439978951749</v>
      </c>
      <c r="O26" s="37">
        <f t="shared" si="13"/>
        <v>5.3570497776634092</v>
      </c>
      <c r="P26" s="37">
        <f t="shared" si="13"/>
        <v>3.3538414602355031</v>
      </c>
      <c r="Q26" s="37">
        <f t="shared" si="13"/>
        <v>2.6479017214517309</v>
      </c>
      <c r="R26" s="37">
        <f t="shared" si="13"/>
        <v>1.2364038754013342</v>
      </c>
      <c r="S26" s="37">
        <f t="shared" si="13"/>
        <v>2.3163815177063798</v>
      </c>
      <c r="T26" s="37">
        <f t="shared" si="13"/>
        <v>1.1661059469491653</v>
      </c>
      <c r="U26" s="37">
        <f t="shared" si="13"/>
        <v>3.6948247849723947</v>
      </c>
      <c r="V26" s="37">
        <f t="shared" si="13"/>
        <v>1.8132005539784244</v>
      </c>
      <c r="W26" s="37">
        <f t="shared" si="13"/>
        <v>1.5210043915012221</v>
      </c>
      <c r="X26" s="37">
        <f t="shared" si="13"/>
        <v>1.4005086307402059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13.819690705773205</v>
      </c>
      <c r="D33" s="29">
        <f t="shared" si="15"/>
        <v>40.06287272249601</v>
      </c>
      <c r="E33" s="29">
        <f t="shared" si="15"/>
        <v>28.299105010958701</v>
      </c>
      <c r="F33" s="29">
        <f t="shared" si="15"/>
        <v>23.214969731939291</v>
      </c>
      <c r="G33" s="29">
        <f t="shared" si="15"/>
        <v>22.616768785729708</v>
      </c>
      <c r="H33" s="29">
        <f t="shared" si="15"/>
        <v>6.6660768706877853</v>
      </c>
      <c r="I33" s="29">
        <f t="shared" si="15"/>
        <v>2.8155734691153058</v>
      </c>
      <c r="J33" s="29">
        <f t="shared" si="15"/>
        <v>17.939551583628923</v>
      </c>
      <c r="K33" s="29">
        <f t="shared" si="15"/>
        <v>7.6246194457408585</v>
      </c>
      <c r="L33" s="29">
        <f t="shared" si="15"/>
        <v>12.963941569140271</v>
      </c>
      <c r="M33" s="29">
        <f t="shared" si="15"/>
        <v>13.155081968581614</v>
      </c>
      <c r="N33" s="29">
        <f t="shared" si="15"/>
        <v>9.2703439978951749</v>
      </c>
      <c r="O33" s="29">
        <f t="shared" si="15"/>
        <v>5.3570497776634092</v>
      </c>
      <c r="P33" s="29">
        <f t="shared" si="15"/>
        <v>3.3538414602355031</v>
      </c>
      <c r="Q33" s="29">
        <f t="shared" si="15"/>
        <v>2.6479017214517309</v>
      </c>
      <c r="R33" s="29">
        <f t="shared" si="15"/>
        <v>1.2364038754013342</v>
      </c>
      <c r="S33" s="29">
        <f t="shared" si="15"/>
        <v>2.3163815177063798</v>
      </c>
      <c r="T33" s="29">
        <f t="shared" si="15"/>
        <v>1.1661059469491653</v>
      </c>
      <c r="U33" s="29">
        <f t="shared" si="15"/>
        <v>3.6948247849723947</v>
      </c>
      <c r="V33" s="29">
        <f t="shared" si="15"/>
        <v>1.8132005539784244</v>
      </c>
      <c r="W33" s="29">
        <f t="shared" si="15"/>
        <v>1.5210043915012221</v>
      </c>
      <c r="X33" s="29">
        <f t="shared" si="15"/>
        <v>1.4005086307402059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0.22526486511125748</v>
      </c>
      <c r="D36" s="10">
        <v>0.21235376374761189</v>
      </c>
      <c r="E36" s="10">
        <v>0.19373211938067467</v>
      </c>
      <c r="F36" s="10">
        <v>0.17874580193418885</v>
      </c>
      <c r="G36" s="10">
        <v>0.38477116391079008</v>
      </c>
      <c r="H36" s="10">
        <v>0.20673272759285541</v>
      </c>
      <c r="I36" s="10">
        <v>0.63169577150498424</v>
      </c>
      <c r="J36" s="10">
        <v>0.81103146995654873</v>
      </c>
      <c r="K36" s="10">
        <v>1.1963877360441055</v>
      </c>
      <c r="L36" s="10">
        <v>0</v>
      </c>
      <c r="M36" s="10">
        <v>0.28378411066590153</v>
      </c>
      <c r="N36" s="10">
        <v>2.9457340911372838</v>
      </c>
      <c r="O36" s="10">
        <v>1.5639480381128577</v>
      </c>
      <c r="P36" s="10">
        <v>0.6192179028489595</v>
      </c>
      <c r="Q36" s="10">
        <v>0.57826793367730522</v>
      </c>
      <c r="R36" s="10">
        <v>0.33633003753200397</v>
      </c>
      <c r="S36" s="10">
        <v>0.34473694705261859</v>
      </c>
      <c r="T36" s="10">
        <v>0.40588231549588288</v>
      </c>
      <c r="U36" s="10">
        <v>0.71210273341381869</v>
      </c>
      <c r="V36" s="10">
        <v>0.69946031922142871</v>
      </c>
      <c r="W36" s="10">
        <v>0.64863695798245879</v>
      </c>
      <c r="X36" s="10">
        <v>0.72051649075918711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1.7578959556548103E-4</v>
      </c>
      <c r="U41" s="10">
        <v>5.6461131094596116E-4</v>
      </c>
      <c r="V41" s="10">
        <v>3.2317395614188708E-4</v>
      </c>
      <c r="W41" s="10">
        <v>3.0749885862257128E-4</v>
      </c>
      <c r="X41" s="10">
        <v>3.0590693045639194E-4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1.8578846273959446</v>
      </c>
      <c r="D43" s="10">
        <v>1.943230652236948</v>
      </c>
      <c r="E43" s="10">
        <v>4.6086850742562833</v>
      </c>
      <c r="F43" s="10">
        <v>4.2578748150629666</v>
      </c>
      <c r="G43" s="10">
        <v>4.5810980925703575</v>
      </c>
      <c r="H43" s="10">
        <v>4.3519507998114086</v>
      </c>
      <c r="I43" s="10">
        <v>0.57399481512551997</v>
      </c>
      <c r="J43" s="10">
        <v>0.3789136825429637</v>
      </c>
      <c r="K43" s="10">
        <v>0.18623587814416784</v>
      </c>
      <c r="L43" s="10">
        <v>0.62972188838278098</v>
      </c>
      <c r="M43" s="10">
        <v>0.53306297099242894</v>
      </c>
      <c r="N43" s="10">
        <v>0.50301478191133364</v>
      </c>
      <c r="O43" s="10">
        <v>0.73319675214498758</v>
      </c>
      <c r="P43" s="10">
        <v>0.58085692073209183</v>
      </c>
      <c r="Q43" s="10">
        <v>0.81254138977096757</v>
      </c>
      <c r="R43" s="10">
        <v>0.31516805495837452</v>
      </c>
      <c r="S43" s="10">
        <v>0.32293432090164204</v>
      </c>
      <c r="T43" s="10">
        <v>0.27100754782560538</v>
      </c>
      <c r="U43" s="10">
        <v>0.38691007329192584</v>
      </c>
      <c r="V43" s="10">
        <v>0.51771850725067592</v>
      </c>
      <c r="W43" s="10">
        <v>0.51091061044101072</v>
      </c>
      <c r="X43" s="10">
        <v>0.43812421298376586</v>
      </c>
    </row>
    <row r="44" spans="1:24" ht="11.25" customHeight="1" x14ac:dyDescent="0.2">
      <c r="A44" s="41" t="s">
        <v>75</v>
      </c>
      <c r="B44" s="9" t="s">
        <v>76</v>
      </c>
      <c r="C44" s="10">
        <v>11.736541213266003</v>
      </c>
      <c r="D44" s="10">
        <v>37.907288306511447</v>
      </c>
      <c r="E44" s="10">
        <v>23.496687817321742</v>
      </c>
      <c r="F44" s="10">
        <v>18.778349114942134</v>
      </c>
      <c r="G44" s="10">
        <v>17.650899529248559</v>
      </c>
      <c r="H44" s="10">
        <v>2.1073933432835221</v>
      </c>
      <c r="I44" s="10">
        <v>1.6098828824848015</v>
      </c>
      <c r="J44" s="10">
        <v>16.749606431129411</v>
      </c>
      <c r="K44" s="10">
        <v>6.2419958315525852</v>
      </c>
      <c r="L44" s="10">
        <v>12.33421968075749</v>
      </c>
      <c r="M44" s="10">
        <v>12.338234886923283</v>
      </c>
      <c r="N44" s="10">
        <v>5.8215951248465583</v>
      </c>
      <c r="O44" s="10">
        <v>3.0599049874055644</v>
      </c>
      <c r="P44" s="10">
        <v>2.1537666366544519</v>
      </c>
      <c r="Q44" s="10">
        <v>1.2570923980034581</v>
      </c>
      <c r="R44" s="10">
        <v>0.58490578291095585</v>
      </c>
      <c r="S44" s="10">
        <v>1.6487102497521189</v>
      </c>
      <c r="T44" s="10">
        <v>0.48904029403211152</v>
      </c>
      <c r="U44" s="10">
        <v>2.5952473669557041</v>
      </c>
      <c r="V44" s="10">
        <v>0.59569855355017798</v>
      </c>
      <c r="W44" s="10">
        <v>0.36114932421912993</v>
      </c>
      <c r="X44" s="10">
        <v>0.24156202006679653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9.2888327824647625</v>
      </c>
      <c r="D51" s="37">
        <v>10.878300226074501</v>
      </c>
      <c r="E51" s="37">
        <v>10.718156522899399</v>
      </c>
      <c r="F51" s="37">
        <v>10.81911690071011</v>
      </c>
      <c r="G51" s="37">
        <v>10.31452694033738</v>
      </c>
      <c r="H51" s="37">
        <v>11.692410979480901</v>
      </c>
      <c r="I51" s="37">
        <v>10.859995038578658</v>
      </c>
      <c r="J51" s="37">
        <v>12.96884949236291</v>
      </c>
      <c r="K51" s="37">
        <v>13.317733886746201</v>
      </c>
      <c r="L51" s="37">
        <v>37.847116921859978</v>
      </c>
      <c r="M51" s="37">
        <v>38.147482719966575</v>
      </c>
      <c r="N51" s="37">
        <v>42.911842814048526</v>
      </c>
      <c r="O51" s="37">
        <v>60.183576687463699</v>
      </c>
      <c r="P51" s="37">
        <v>45.638240310446641</v>
      </c>
      <c r="Q51" s="37">
        <v>37.583928599178641</v>
      </c>
      <c r="R51" s="37">
        <v>23.486096872254368</v>
      </c>
      <c r="S51" s="37">
        <v>23.264695563324185</v>
      </c>
      <c r="T51" s="37">
        <v>28.112123408102814</v>
      </c>
      <c r="U51" s="37">
        <v>48.619083371065202</v>
      </c>
      <c r="V51" s="37">
        <v>53.943845316444374</v>
      </c>
      <c r="W51" s="37">
        <v>31.598647061138227</v>
      </c>
      <c r="X51" s="37">
        <v>43.285112113033513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6.6866926293761777</v>
      </c>
      <c r="D52" s="37">
        <f t="shared" si="16"/>
        <v>6.3649173475776371</v>
      </c>
      <c r="E52" s="37">
        <f t="shared" si="16"/>
        <v>5.8975277329097588</v>
      </c>
      <c r="F52" s="37">
        <f t="shared" si="16"/>
        <v>5.5276968215017162</v>
      </c>
      <c r="G52" s="37">
        <f t="shared" si="16"/>
        <v>6.0672992558787966</v>
      </c>
      <c r="H52" s="37">
        <f t="shared" si="16"/>
        <v>6.6770229361409701</v>
      </c>
      <c r="I52" s="37">
        <f t="shared" si="16"/>
        <v>6.91957318681012</v>
      </c>
      <c r="J52" s="37">
        <f t="shared" si="16"/>
        <v>7.0158555489245833</v>
      </c>
      <c r="K52" s="37">
        <f t="shared" si="16"/>
        <v>6.8863940360040532</v>
      </c>
      <c r="L52" s="37">
        <f t="shared" si="16"/>
        <v>12.460259858460871</v>
      </c>
      <c r="M52" s="37">
        <f t="shared" si="16"/>
        <v>11.425568014455992</v>
      </c>
      <c r="N52" s="37">
        <f t="shared" si="16"/>
        <v>10.758340917630665</v>
      </c>
      <c r="O52" s="37">
        <f t="shared" si="16"/>
        <v>0.27069231777019309</v>
      </c>
      <c r="P52" s="37">
        <f t="shared" si="16"/>
        <v>0.25682696947949568</v>
      </c>
      <c r="Q52" s="37">
        <f t="shared" si="16"/>
        <v>0.23853485612955699</v>
      </c>
      <c r="R52" s="37">
        <f t="shared" si="16"/>
        <v>0.18804404881439091</v>
      </c>
      <c r="S52" s="37">
        <f t="shared" si="16"/>
        <v>0.16931449118168065</v>
      </c>
      <c r="T52" s="37">
        <f t="shared" si="16"/>
        <v>0.19668502087829998</v>
      </c>
      <c r="U52" s="37">
        <f t="shared" si="16"/>
        <v>1.24465231086816</v>
      </c>
      <c r="V52" s="37">
        <f t="shared" si="16"/>
        <v>1.5696594059886244</v>
      </c>
      <c r="W52" s="37">
        <f t="shared" si="16"/>
        <v>1.4958190331494177</v>
      </c>
      <c r="X52" s="37">
        <f t="shared" si="16"/>
        <v>1.4924186331799172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6.6866926293761777</v>
      </c>
      <c r="D59" s="10">
        <v>6.3649173475776371</v>
      </c>
      <c r="E59" s="10">
        <v>5.8975277329097588</v>
      </c>
      <c r="F59" s="10">
        <v>5.5276968215017162</v>
      </c>
      <c r="G59" s="10">
        <v>6.0672992558787966</v>
      </c>
      <c r="H59" s="10">
        <v>6.6770229361409701</v>
      </c>
      <c r="I59" s="10">
        <v>6.91957318681012</v>
      </c>
      <c r="J59" s="10">
        <v>7.0158555489245833</v>
      </c>
      <c r="K59" s="10">
        <v>6.8863940360040532</v>
      </c>
      <c r="L59" s="10">
        <v>12.460259858460871</v>
      </c>
      <c r="M59" s="10">
        <v>11.425568014455992</v>
      </c>
      <c r="N59" s="10">
        <v>10.758340917630665</v>
      </c>
      <c r="O59" s="10">
        <v>0.27069231777019309</v>
      </c>
      <c r="P59" s="10">
        <v>0.25682696947949568</v>
      </c>
      <c r="Q59" s="10">
        <v>0.23853485612955699</v>
      </c>
      <c r="R59" s="10">
        <v>0.18804404881439091</v>
      </c>
      <c r="S59" s="10">
        <v>0.16931449118168065</v>
      </c>
      <c r="T59" s="10">
        <v>0.17904170308344253</v>
      </c>
      <c r="U59" s="10">
        <v>1.2063155913073356</v>
      </c>
      <c r="V59" s="10">
        <v>1.5206411882996265</v>
      </c>
      <c r="W59" s="10">
        <v>1.4468846294387399</v>
      </c>
      <c r="X59" s="10">
        <v>1.439394076774144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3.237458384997611E-3</v>
      </c>
      <c r="U60" s="10">
        <v>1.5432709165856276E-2</v>
      </c>
      <c r="V60" s="10">
        <v>1.7666842935756495E-2</v>
      </c>
      <c r="W60" s="10">
        <v>1.6579313460733644E-2</v>
      </c>
      <c r="X60" s="10">
        <v>1.6493482000440478E-2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1.4405859409859823E-2</v>
      </c>
      <c r="U66" s="10">
        <v>2.2904010394967939E-2</v>
      </c>
      <c r="V66" s="10">
        <v>3.1351374753241477E-2</v>
      </c>
      <c r="W66" s="10">
        <v>3.23550902499442E-2</v>
      </c>
      <c r="X66" s="10">
        <v>3.6531074405332757E-2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1.8142264727230659E-2</v>
      </c>
      <c r="I71" s="37">
        <f t="shared" si="17"/>
        <v>0</v>
      </c>
      <c r="J71" s="37">
        <f t="shared" si="17"/>
        <v>4.5682989867547831E-3</v>
      </c>
      <c r="K71" s="37">
        <f t="shared" si="17"/>
        <v>4.5045118635508863E-3</v>
      </c>
      <c r="L71" s="37">
        <f t="shared" si="17"/>
        <v>7.5668822893457579E-3</v>
      </c>
      <c r="M71" s="37">
        <f t="shared" si="17"/>
        <v>0.12128213952781397</v>
      </c>
      <c r="N71" s="37">
        <f t="shared" si="17"/>
        <v>0.17459934533688826</v>
      </c>
      <c r="O71" s="37">
        <f t="shared" si="17"/>
        <v>0.45405642060999507</v>
      </c>
      <c r="P71" s="37">
        <f t="shared" si="17"/>
        <v>0.4928139221711047</v>
      </c>
      <c r="Q71" s="37">
        <f t="shared" si="17"/>
        <v>0.23208295011632316</v>
      </c>
      <c r="R71" s="37">
        <f t="shared" si="17"/>
        <v>0.1203487328037382</v>
      </c>
      <c r="S71" s="37">
        <f t="shared" si="17"/>
        <v>1.5390967084179939E-2</v>
      </c>
      <c r="T71" s="37">
        <f t="shared" si="17"/>
        <v>1.6275186722770795E-2</v>
      </c>
      <c r="U71" s="37">
        <f t="shared" si="17"/>
        <v>3.921696063945488E-2</v>
      </c>
      <c r="V71" s="37">
        <f t="shared" si="17"/>
        <v>0.30755388159502922</v>
      </c>
      <c r="W71" s="37">
        <f t="shared" si="17"/>
        <v>9.7272138944273417E-2</v>
      </c>
      <c r="X71" s="37">
        <f t="shared" si="17"/>
        <v>0.23952512654735508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1.8142264727230659E-2</v>
      </c>
      <c r="I72" s="10">
        <v>0</v>
      </c>
      <c r="J72" s="10">
        <v>4.5682989867547831E-3</v>
      </c>
      <c r="K72" s="10">
        <v>4.5045118635508863E-3</v>
      </c>
      <c r="L72" s="10">
        <v>7.5668822893457579E-3</v>
      </c>
      <c r="M72" s="10">
        <v>0.12128213952781397</v>
      </c>
      <c r="N72" s="10">
        <v>0.17459934533688826</v>
      </c>
      <c r="O72" s="10">
        <v>0.45405642060999507</v>
      </c>
      <c r="P72" s="10">
        <v>0.4928139221711047</v>
      </c>
      <c r="Q72" s="10">
        <v>0.23208295011632316</v>
      </c>
      <c r="R72" s="10">
        <v>0.1203487328037382</v>
      </c>
      <c r="S72" s="10">
        <v>1.5390967084179939E-2</v>
      </c>
      <c r="T72" s="10">
        <v>1.6275186722770795E-2</v>
      </c>
      <c r="U72" s="10">
        <v>3.921696063945488E-2</v>
      </c>
      <c r="V72" s="10">
        <v>0.30755388159502922</v>
      </c>
      <c r="W72" s="10">
        <v>9.7272138944273417E-2</v>
      </c>
      <c r="X72" s="10">
        <v>0.23952512654735508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11.054401711281164</v>
      </c>
      <c r="D75" s="37">
        <v>10.038931694410062</v>
      </c>
      <c r="E75" s="37">
        <v>12.972855839406767</v>
      </c>
      <c r="F75" s="37">
        <v>16.09866319532863</v>
      </c>
      <c r="G75" s="37">
        <v>17.819286746860026</v>
      </c>
      <c r="H75" s="37">
        <v>21.174145793936997</v>
      </c>
      <c r="I75" s="37">
        <v>23.204196766671025</v>
      </c>
      <c r="J75" s="37">
        <v>23.165581238150811</v>
      </c>
      <c r="K75" s="37">
        <v>22.72059580694982</v>
      </c>
      <c r="L75" s="37">
        <v>38.696355552688203</v>
      </c>
      <c r="M75" s="37">
        <v>30.402247517073043</v>
      </c>
      <c r="N75" s="37">
        <v>25.767035883593323</v>
      </c>
      <c r="O75" s="37">
        <v>39.277074937180473</v>
      </c>
      <c r="P75" s="37">
        <v>31.998571388284216</v>
      </c>
      <c r="Q75" s="37">
        <v>9.9473305332307405</v>
      </c>
      <c r="R75" s="37">
        <v>4.7837978183983854</v>
      </c>
      <c r="S75" s="37">
        <v>3.5518223760088303</v>
      </c>
      <c r="T75" s="37">
        <v>3.0464776385486791</v>
      </c>
      <c r="U75" s="37">
        <v>14.264222532382327</v>
      </c>
      <c r="V75" s="37">
        <v>19.821120527398321</v>
      </c>
      <c r="W75" s="37">
        <v>16.97883135279902</v>
      </c>
      <c r="X75" s="37">
        <v>18.532198738467102</v>
      </c>
    </row>
    <row r="76" spans="1:24" ht="11.25" customHeight="1" x14ac:dyDescent="0.2">
      <c r="A76" s="38" t="s">
        <v>139</v>
      </c>
      <c r="B76" s="39" t="s">
        <v>140</v>
      </c>
      <c r="C76" s="40">
        <v>41.220121499840054</v>
      </c>
      <c r="D76" s="40">
        <v>39.021418485563792</v>
      </c>
      <c r="E76" s="40">
        <v>36.212169983294977</v>
      </c>
      <c r="F76" s="40">
        <v>35.950916180919052</v>
      </c>
      <c r="G76" s="40">
        <v>39.819702580804325</v>
      </c>
      <c r="H76" s="40">
        <v>42.489238202668588</v>
      </c>
      <c r="I76" s="40">
        <v>44.594525408466382</v>
      </c>
      <c r="J76" s="40">
        <v>45.231484387134465</v>
      </c>
      <c r="K76" s="40">
        <v>41.412517928583426</v>
      </c>
      <c r="L76" s="40">
        <v>58.068849044074369</v>
      </c>
      <c r="M76" s="40">
        <v>47.65134057850748</v>
      </c>
      <c r="N76" s="40">
        <v>43.465956880320029</v>
      </c>
      <c r="O76" s="40">
        <v>60.852538955204601</v>
      </c>
      <c r="P76" s="40">
        <v>48.555351574331617</v>
      </c>
      <c r="Q76" s="40">
        <v>42.232062572694659</v>
      </c>
      <c r="R76" s="40">
        <v>25.135025020614592</v>
      </c>
      <c r="S76" s="40">
        <v>28.974322436396687</v>
      </c>
      <c r="T76" s="40">
        <v>31.837372375150526</v>
      </c>
      <c r="U76" s="40">
        <v>49.338317449618245</v>
      </c>
      <c r="V76" s="40">
        <v>59.186729220241268</v>
      </c>
      <c r="W76" s="40">
        <v>52.783325284246779</v>
      </c>
      <c r="X76" s="40">
        <v>55.742481826066992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430</v>
      </c>
      <c r="B1" s="4" t="s">
        <v>429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39.559812749439615</v>
      </c>
      <c r="D2" s="31">
        <f t="shared" ref="D2:W2" si="1">SUM(D3,D17,D22,D25,D26,D51,D52,D71,D74,D75,D76)</f>
        <v>66.874605700012637</v>
      </c>
      <c r="E2" s="31">
        <f t="shared" si="1"/>
        <v>69.812617658021551</v>
      </c>
      <c r="F2" s="31">
        <f t="shared" si="1"/>
        <v>63.670320826318537</v>
      </c>
      <c r="G2" s="31">
        <f t="shared" si="1"/>
        <v>63.520076473613344</v>
      </c>
      <c r="H2" s="31">
        <f t="shared" si="1"/>
        <v>64.358553552152244</v>
      </c>
      <c r="I2" s="31">
        <f t="shared" si="1"/>
        <v>59.214744161597714</v>
      </c>
      <c r="J2" s="31">
        <f t="shared" si="1"/>
        <v>68.530365316340095</v>
      </c>
      <c r="K2" s="31">
        <f t="shared" si="1"/>
        <v>67.645934842845605</v>
      </c>
      <c r="L2" s="31">
        <f t="shared" si="1"/>
        <v>75.365434221857214</v>
      </c>
      <c r="M2" s="31">
        <f t="shared" si="1"/>
        <v>37.080825451302495</v>
      </c>
      <c r="N2" s="31">
        <f t="shared" si="1"/>
        <v>34.59205120848037</v>
      </c>
      <c r="O2" s="31">
        <f t="shared" si="1"/>
        <v>28.422661698598542</v>
      </c>
      <c r="P2" s="31">
        <f t="shared" si="1"/>
        <v>28.725995987311876</v>
      </c>
      <c r="Q2" s="31">
        <f t="shared" si="1"/>
        <v>23.57886691500568</v>
      </c>
      <c r="R2" s="31">
        <f t="shared" si="1"/>
        <v>25.585172446800097</v>
      </c>
      <c r="S2" s="31">
        <f t="shared" si="1"/>
        <v>24.684723416525276</v>
      </c>
      <c r="T2" s="31">
        <f t="shared" si="1"/>
        <v>23.148944301198416</v>
      </c>
      <c r="U2" s="31">
        <f t="shared" si="1"/>
        <v>23.992070316173336</v>
      </c>
      <c r="V2" s="31">
        <f t="shared" si="1"/>
        <v>27.104232349217206</v>
      </c>
      <c r="W2" s="31">
        <f t="shared" si="1"/>
        <v>31.630362090449996</v>
      </c>
      <c r="X2" s="31">
        <f t="shared" ref="X2" si="2">SUM(X3,X17,X22,X25,X26,X51,X52,X71,X74,X75,X76)</f>
        <v>31.93047273561141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1.2609897277022</v>
      </c>
      <c r="D3" s="34">
        <f t="shared" ref="D3:W3" si="4">SUM(D4,D8,D11)</f>
        <v>1.7712224427271439</v>
      </c>
      <c r="E3" s="34">
        <f t="shared" si="4"/>
        <v>1.7490786515119403</v>
      </c>
      <c r="F3" s="34">
        <f t="shared" si="4"/>
        <v>1.5119595992687627</v>
      </c>
      <c r="G3" s="34">
        <f t="shared" si="4"/>
        <v>1.5887539353062472</v>
      </c>
      <c r="H3" s="34">
        <f t="shared" si="4"/>
        <v>2.0281520702694098</v>
      </c>
      <c r="I3" s="34">
        <f t="shared" si="4"/>
        <v>2.3704016321323822</v>
      </c>
      <c r="J3" s="34">
        <f t="shared" si="4"/>
        <v>1.6314710333639799</v>
      </c>
      <c r="K3" s="34">
        <f t="shared" si="4"/>
        <v>1.913848995653217</v>
      </c>
      <c r="L3" s="34">
        <f t="shared" si="4"/>
        <v>1.815090682774531</v>
      </c>
      <c r="M3" s="34">
        <f t="shared" si="4"/>
        <v>0.19016784807838227</v>
      </c>
      <c r="N3" s="34">
        <f t="shared" si="4"/>
        <v>0.1818088225766756</v>
      </c>
      <c r="O3" s="34">
        <f t="shared" si="4"/>
        <v>0.22940688485316493</v>
      </c>
      <c r="P3" s="34">
        <f t="shared" si="4"/>
        <v>0.21364748130348382</v>
      </c>
      <c r="Q3" s="34">
        <f t="shared" si="4"/>
        <v>1.2840742464677778E-2</v>
      </c>
      <c r="R3" s="34">
        <f t="shared" si="4"/>
        <v>0</v>
      </c>
      <c r="S3" s="34">
        <f t="shared" si="4"/>
        <v>0</v>
      </c>
      <c r="T3" s="34">
        <f t="shared" si="4"/>
        <v>2.2171905729697665E-5</v>
      </c>
      <c r="U3" s="34">
        <f t="shared" si="4"/>
        <v>3.3122180325854108E-5</v>
      </c>
      <c r="V3" s="34">
        <f t="shared" si="4"/>
        <v>2.2775835140856577E-5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0.78946265480853961</v>
      </c>
      <c r="G4" s="29">
        <f t="shared" si="7"/>
        <v>0.99987997547483765</v>
      </c>
      <c r="H4" s="29">
        <f t="shared" si="7"/>
        <v>1.5908219904653738</v>
      </c>
      <c r="I4" s="29">
        <f t="shared" si="7"/>
        <v>2.043590373479228</v>
      </c>
      <c r="J4" s="29">
        <f t="shared" si="7"/>
        <v>1.3171187246448977</v>
      </c>
      <c r="K4" s="29">
        <f t="shared" si="7"/>
        <v>1.5411323722292218</v>
      </c>
      <c r="L4" s="29">
        <f t="shared" si="7"/>
        <v>1.5196863902096063</v>
      </c>
      <c r="M4" s="29">
        <f t="shared" si="7"/>
        <v>0.15715201641832383</v>
      </c>
      <c r="N4" s="29">
        <f t="shared" si="7"/>
        <v>0.15042077246883165</v>
      </c>
      <c r="O4" s="29">
        <f t="shared" si="7"/>
        <v>0.2165537267140332</v>
      </c>
      <c r="P4" s="29">
        <f t="shared" si="7"/>
        <v>0.20184611086298537</v>
      </c>
      <c r="Q4" s="29">
        <f t="shared" si="7"/>
        <v>1.2840742464677778E-2</v>
      </c>
      <c r="R4" s="29">
        <f t="shared" si="7"/>
        <v>0</v>
      </c>
      <c r="S4" s="29">
        <f t="shared" si="7"/>
        <v>0</v>
      </c>
      <c r="T4" s="29">
        <f t="shared" si="7"/>
        <v>2.2171905729697665E-5</v>
      </c>
      <c r="U4" s="29">
        <f t="shared" si="7"/>
        <v>3.3122180325854108E-5</v>
      </c>
      <c r="V4" s="29">
        <f t="shared" si="7"/>
        <v>2.2775835140856577E-5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0.99987997547483765</v>
      </c>
      <c r="H5" s="10">
        <v>1.5908219904653738</v>
      </c>
      <c r="I5" s="10">
        <v>2.043590373479228</v>
      </c>
      <c r="J5" s="10">
        <v>1.3171187246448977</v>
      </c>
      <c r="K5" s="10">
        <v>1.5411323722292218</v>
      </c>
      <c r="L5" s="10">
        <v>1.5196863902096063</v>
      </c>
      <c r="M5" s="10">
        <v>0.15715201641832383</v>
      </c>
      <c r="N5" s="10">
        <v>0.15042077246883165</v>
      </c>
      <c r="O5" s="10">
        <v>0.2165537267140332</v>
      </c>
      <c r="P5" s="10">
        <v>0.20184611086298537</v>
      </c>
      <c r="Q5" s="10">
        <v>1.2840742464677778E-2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0.78946265480853961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2.2171905729697665E-5</v>
      </c>
      <c r="U7" s="10">
        <v>3.3122180325854108E-5</v>
      </c>
      <c r="V7" s="10">
        <v>2.2775835140856577E-5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1.2609897277022</v>
      </c>
      <c r="D11" s="29">
        <f t="shared" si="10"/>
        <v>1.7712224427271439</v>
      </c>
      <c r="E11" s="29">
        <f t="shared" si="10"/>
        <v>1.7490786515119403</v>
      </c>
      <c r="F11" s="29">
        <f t="shared" si="10"/>
        <v>0.72249694446022317</v>
      </c>
      <c r="G11" s="29">
        <f t="shared" si="10"/>
        <v>0.58887395983140944</v>
      </c>
      <c r="H11" s="29">
        <f t="shared" si="10"/>
        <v>0.43733007980403593</v>
      </c>
      <c r="I11" s="29">
        <f t="shared" si="10"/>
        <v>0.32681125865315436</v>
      </c>
      <c r="J11" s="29">
        <f t="shared" si="10"/>
        <v>0.31435230871908232</v>
      </c>
      <c r="K11" s="29">
        <f t="shared" si="10"/>
        <v>0.37271662342399509</v>
      </c>
      <c r="L11" s="29">
        <f t="shared" si="10"/>
        <v>0.29540429256492479</v>
      </c>
      <c r="M11" s="29">
        <f t="shared" si="10"/>
        <v>3.3015831660058448E-2</v>
      </c>
      <c r="N11" s="29">
        <f t="shared" si="10"/>
        <v>3.138805010784395E-2</v>
      </c>
      <c r="O11" s="29">
        <f t="shared" si="10"/>
        <v>1.2853158139131737E-2</v>
      </c>
      <c r="P11" s="29">
        <f t="shared" si="10"/>
        <v>1.1801370440498452E-2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1.2609897277022</v>
      </c>
      <c r="D13" s="10">
        <v>1.7712224427271439</v>
      </c>
      <c r="E13" s="10">
        <v>1.7490786515119403</v>
      </c>
      <c r="F13" s="10">
        <v>0.72249694446022317</v>
      </c>
      <c r="G13" s="10">
        <v>0.58887395983140944</v>
      </c>
      <c r="H13" s="10">
        <v>0.43733007980403593</v>
      </c>
      <c r="I13" s="10">
        <v>0.32681125865315436</v>
      </c>
      <c r="J13" s="10">
        <v>0.31435230871908232</v>
      </c>
      <c r="K13" s="10">
        <v>0.37271662342399509</v>
      </c>
      <c r="L13" s="10">
        <v>0.29540429256492479</v>
      </c>
      <c r="M13" s="10">
        <v>3.3015831660058448E-2</v>
      </c>
      <c r="N13" s="10">
        <v>3.138805010784395E-2</v>
      </c>
      <c r="O13" s="10">
        <v>1.2853158139131737E-2</v>
      </c>
      <c r="P13" s="10">
        <v>1.1801370440498452E-2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6.5522612699250651</v>
      </c>
      <c r="D26" s="37">
        <f t="shared" si="13"/>
        <v>24.59378336716221</v>
      </c>
      <c r="E26" s="37">
        <f t="shared" si="13"/>
        <v>20.718112505958786</v>
      </c>
      <c r="F26" s="37">
        <f t="shared" si="13"/>
        <v>15.986441826412289</v>
      </c>
      <c r="G26" s="37">
        <f t="shared" si="13"/>
        <v>14.746015207555278</v>
      </c>
      <c r="H26" s="37">
        <f t="shared" si="13"/>
        <v>4.8519355501104364</v>
      </c>
      <c r="I26" s="37">
        <f t="shared" si="13"/>
        <v>1.8533723487900895</v>
      </c>
      <c r="J26" s="37">
        <f t="shared" si="13"/>
        <v>11.413934016116032</v>
      </c>
      <c r="K26" s="37">
        <f t="shared" si="13"/>
        <v>5.5339900787501417</v>
      </c>
      <c r="L26" s="37">
        <f t="shared" si="13"/>
        <v>5.9626378987798292</v>
      </c>
      <c r="M26" s="37">
        <f t="shared" si="13"/>
        <v>0.79987315505490975</v>
      </c>
      <c r="N26" s="37">
        <f t="shared" si="13"/>
        <v>0.56513925938209153</v>
      </c>
      <c r="O26" s="37">
        <f t="shared" si="13"/>
        <v>0.27548027607955261</v>
      </c>
      <c r="P26" s="37">
        <f t="shared" si="13"/>
        <v>0.20024350771494015</v>
      </c>
      <c r="Q26" s="37">
        <f t="shared" si="13"/>
        <v>0.20053633458093723</v>
      </c>
      <c r="R26" s="37">
        <f t="shared" si="13"/>
        <v>0.16045245258215052</v>
      </c>
      <c r="S26" s="37">
        <f t="shared" si="13"/>
        <v>0.28660522592582394</v>
      </c>
      <c r="T26" s="37">
        <f t="shared" si="13"/>
        <v>0.13002582386070166</v>
      </c>
      <c r="U26" s="37">
        <f t="shared" si="13"/>
        <v>0.25511723445530599</v>
      </c>
      <c r="V26" s="37">
        <f t="shared" si="13"/>
        <v>0.11332133160246866</v>
      </c>
      <c r="W26" s="37">
        <f t="shared" si="13"/>
        <v>0.13292354125801586</v>
      </c>
      <c r="X26" s="37">
        <f t="shared" si="13"/>
        <v>0.11127958757066303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6.5522612699250651</v>
      </c>
      <c r="D33" s="29">
        <f t="shared" si="15"/>
        <v>24.59378336716221</v>
      </c>
      <c r="E33" s="29">
        <f t="shared" si="15"/>
        <v>20.718112505958786</v>
      </c>
      <c r="F33" s="29">
        <f t="shared" si="15"/>
        <v>15.986441826412289</v>
      </c>
      <c r="G33" s="29">
        <f t="shared" si="15"/>
        <v>14.746015207555278</v>
      </c>
      <c r="H33" s="29">
        <f t="shared" si="15"/>
        <v>4.8519355501104364</v>
      </c>
      <c r="I33" s="29">
        <f t="shared" si="15"/>
        <v>1.8533723487900895</v>
      </c>
      <c r="J33" s="29">
        <f t="shared" si="15"/>
        <v>11.413934016116032</v>
      </c>
      <c r="K33" s="29">
        <f t="shared" si="15"/>
        <v>5.5339900787501417</v>
      </c>
      <c r="L33" s="29">
        <f t="shared" si="15"/>
        <v>5.9626378987798292</v>
      </c>
      <c r="M33" s="29">
        <f t="shared" si="15"/>
        <v>0.79987315505490975</v>
      </c>
      <c r="N33" s="29">
        <f t="shared" si="15"/>
        <v>0.56513925938209153</v>
      </c>
      <c r="O33" s="29">
        <f t="shared" si="15"/>
        <v>0.27548027607955261</v>
      </c>
      <c r="P33" s="29">
        <f t="shared" si="15"/>
        <v>0.20024350771494015</v>
      </c>
      <c r="Q33" s="29">
        <f t="shared" si="15"/>
        <v>0.20053633458093723</v>
      </c>
      <c r="R33" s="29">
        <f t="shared" si="15"/>
        <v>0.16045245258215052</v>
      </c>
      <c r="S33" s="29">
        <f t="shared" si="15"/>
        <v>0.28660522592582394</v>
      </c>
      <c r="T33" s="29">
        <f t="shared" si="15"/>
        <v>0.13002582386070166</v>
      </c>
      <c r="U33" s="29">
        <f t="shared" si="15"/>
        <v>0.25511723445530599</v>
      </c>
      <c r="V33" s="29">
        <f t="shared" si="15"/>
        <v>0.11332133160246866</v>
      </c>
      <c r="W33" s="29">
        <f t="shared" si="15"/>
        <v>0.13292354125801586</v>
      </c>
      <c r="X33" s="29">
        <f t="shared" si="15"/>
        <v>0.11127958757066303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0.10634648338369383</v>
      </c>
      <c r="D36" s="10">
        <v>0.12989267751887634</v>
      </c>
      <c r="E36" s="10">
        <v>0.14048528219272902</v>
      </c>
      <c r="F36" s="10">
        <v>0.12186460779314834</v>
      </c>
      <c r="G36" s="10">
        <v>0.24836121644226283</v>
      </c>
      <c r="H36" s="10">
        <v>0.14756198898006728</v>
      </c>
      <c r="I36" s="10">
        <v>0.41350922277353602</v>
      </c>
      <c r="J36" s="10">
        <v>0.51550873843940725</v>
      </c>
      <c r="K36" s="10">
        <v>0.86756733667448294</v>
      </c>
      <c r="L36" s="10">
        <v>0</v>
      </c>
      <c r="M36" s="10">
        <v>1.7220846475313356E-2</v>
      </c>
      <c r="N36" s="10">
        <v>0.17911488656400926</v>
      </c>
      <c r="O36" s="10">
        <v>7.9987552130666301E-2</v>
      </c>
      <c r="P36" s="10">
        <v>3.6721760985922121E-2</v>
      </c>
      <c r="Q36" s="10">
        <v>4.3447373815345594E-2</v>
      </c>
      <c r="R36" s="10">
        <v>4.336436889953732E-2</v>
      </c>
      <c r="S36" s="10">
        <v>4.2521433788167647E-2</v>
      </c>
      <c r="T36" s="10">
        <v>4.5026389414359623E-2</v>
      </c>
      <c r="U36" s="10">
        <v>4.9014517895535327E-2</v>
      </c>
      <c r="V36" s="10">
        <v>4.3361936417456518E-2</v>
      </c>
      <c r="W36" s="10">
        <v>5.6281173099967961E-2</v>
      </c>
      <c r="X36" s="10">
        <v>5.6796344914955943E-2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1.9293518114580224E-5</v>
      </c>
      <c r="U41" s="10">
        <v>3.8380600633819159E-5</v>
      </c>
      <c r="V41" s="10">
        <v>1.9775470159025406E-5</v>
      </c>
      <c r="W41" s="10">
        <v>2.6328493197940441E-5</v>
      </c>
      <c r="X41" s="10">
        <v>2.3798082230067697E-5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0.90514887747615169</v>
      </c>
      <c r="D43" s="10">
        <v>1.276737852244501</v>
      </c>
      <c r="E43" s="10">
        <v>3.5389511943942247</v>
      </c>
      <c r="F43" s="10">
        <v>3.0619484288375842</v>
      </c>
      <c r="G43" s="10">
        <v>3.1043914767715646</v>
      </c>
      <c r="H43" s="10">
        <v>3.2001552551120551</v>
      </c>
      <c r="I43" s="10">
        <v>0.38603080748336299</v>
      </c>
      <c r="J43" s="10">
        <v>0.25202153069168609</v>
      </c>
      <c r="K43" s="10">
        <v>0.14000414385487392</v>
      </c>
      <c r="L43" s="10">
        <v>0.30308313244450857</v>
      </c>
      <c r="M43" s="10">
        <v>3.3932275363194001E-2</v>
      </c>
      <c r="N43" s="10">
        <v>3.2043219683549708E-2</v>
      </c>
      <c r="O43" s="10">
        <v>3.8994999132963462E-2</v>
      </c>
      <c r="P43" s="10">
        <v>3.579594408863488E-2</v>
      </c>
      <c r="Q43" s="10">
        <v>6.2639035124437331E-2</v>
      </c>
      <c r="R43" s="10">
        <v>4.1673855659016483E-2</v>
      </c>
      <c r="S43" s="10">
        <v>4.0724319588844787E-2</v>
      </c>
      <c r="T43" s="10">
        <v>3.0728655022761515E-2</v>
      </c>
      <c r="U43" s="10">
        <v>2.7431685721759146E-2</v>
      </c>
      <c r="V43" s="10">
        <v>3.3010229879321354E-2</v>
      </c>
      <c r="W43" s="10">
        <v>4.5279700621611289E-2</v>
      </c>
      <c r="X43" s="10">
        <v>3.541777101565035E-2</v>
      </c>
    </row>
    <row r="44" spans="1:24" ht="11.25" customHeight="1" x14ac:dyDescent="0.2">
      <c r="A44" s="41" t="s">
        <v>75</v>
      </c>
      <c r="B44" s="9" t="s">
        <v>76</v>
      </c>
      <c r="C44" s="10">
        <v>5.540765909065219</v>
      </c>
      <c r="D44" s="10">
        <v>23.187152837398834</v>
      </c>
      <c r="E44" s="10">
        <v>17.038676029371832</v>
      </c>
      <c r="F44" s="10">
        <v>12.802628789781556</v>
      </c>
      <c r="G44" s="10">
        <v>11.393262514341451</v>
      </c>
      <c r="H44" s="10">
        <v>1.5042183060183136</v>
      </c>
      <c r="I44" s="10">
        <v>1.0538323185331906</v>
      </c>
      <c r="J44" s="10">
        <v>10.646403746984939</v>
      </c>
      <c r="K44" s="10">
        <v>4.5264185982207854</v>
      </c>
      <c r="L44" s="10">
        <v>5.6595547663353205</v>
      </c>
      <c r="M44" s="10">
        <v>0.74872003321640235</v>
      </c>
      <c r="N44" s="10">
        <v>0.3539811531345326</v>
      </c>
      <c r="O44" s="10">
        <v>0.15649772481592286</v>
      </c>
      <c r="P44" s="10">
        <v>0.12772580264038316</v>
      </c>
      <c r="Q44" s="10">
        <v>9.44499256411543E-2</v>
      </c>
      <c r="R44" s="10">
        <v>7.5414228023596694E-2</v>
      </c>
      <c r="S44" s="10">
        <v>0.20335947254881154</v>
      </c>
      <c r="T44" s="10">
        <v>5.4251485905465954E-2</v>
      </c>
      <c r="U44" s="10">
        <v>0.1786326502373777</v>
      </c>
      <c r="V44" s="10">
        <v>3.6929389835531755E-2</v>
      </c>
      <c r="W44" s="10">
        <v>3.1336339043238688E-2</v>
      </c>
      <c r="X44" s="10">
        <v>1.9041673557826669E-2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4.9671806513236278</v>
      </c>
      <c r="D51" s="37">
        <v>8.6234986572530659</v>
      </c>
      <c r="E51" s="37">
        <v>9.7176891798915932</v>
      </c>
      <c r="F51" s="37">
        <v>9.0892272036856259</v>
      </c>
      <c r="G51" s="37">
        <v>8.0688857831682821</v>
      </c>
      <c r="H51" s="37">
        <v>9.4250777196401199</v>
      </c>
      <c r="I51" s="37">
        <v>7.9097067165725266</v>
      </c>
      <c r="J51" s="37">
        <v>9.7774218739457073</v>
      </c>
      <c r="K51" s="37">
        <v>11.0918323659095</v>
      </c>
      <c r="L51" s="37">
        <v>20.766051384116565</v>
      </c>
      <c r="M51" s="37">
        <v>2.7682726018809163</v>
      </c>
      <c r="N51" s="37">
        <v>3.1069110577191026</v>
      </c>
      <c r="O51" s="37">
        <v>3.5737479619121828</v>
      </c>
      <c r="P51" s="37">
        <v>3.1348465811392572</v>
      </c>
      <c r="Q51" s="37">
        <v>3.125706754967768</v>
      </c>
      <c r="R51" s="37">
        <v>3.3450739363470712</v>
      </c>
      <c r="S51" s="37">
        <v>3.1336680971542301</v>
      </c>
      <c r="T51" s="37">
        <v>3.4016970130062454</v>
      </c>
      <c r="U51" s="37">
        <v>3.7560501841320999</v>
      </c>
      <c r="V51" s="37">
        <v>3.7333737378397189</v>
      </c>
      <c r="W51" s="37">
        <v>2.9834330183429096</v>
      </c>
      <c r="X51" s="37">
        <v>3.7687783500246237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3.1114364679795021</v>
      </c>
      <c r="D52" s="37">
        <f t="shared" si="16"/>
        <v>3.8434732941868179</v>
      </c>
      <c r="E52" s="37">
        <f t="shared" si="16"/>
        <v>4.2176546502968284</v>
      </c>
      <c r="F52" s="37">
        <f t="shared" si="16"/>
        <v>3.7134113778792908</v>
      </c>
      <c r="G52" s="37">
        <f t="shared" si="16"/>
        <v>3.85750039543754</v>
      </c>
      <c r="H52" s="37">
        <f t="shared" si="16"/>
        <v>4.6827928857806338</v>
      </c>
      <c r="I52" s="37">
        <f t="shared" si="16"/>
        <v>4.4455499306841411</v>
      </c>
      <c r="J52" s="37">
        <f t="shared" si="16"/>
        <v>4.3874096338913651</v>
      </c>
      <c r="K52" s="37">
        <f t="shared" si="16"/>
        <v>4.9060931694324434</v>
      </c>
      <c r="L52" s="37">
        <f t="shared" si="16"/>
        <v>5.6215121833147998</v>
      </c>
      <c r="M52" s="37">
        <f t="shared" si="16"/>
        <v>0.68231298520953831</v>
      </c>
      <c r="N52" s="37">
        <f t="shared" si="16"/>
        <v>0.64413078270554758</v>
      </c>
      <c r="O52" s="37">
        <f t="shared" si="16"/>
        <v>1.3642711502339087E-2</v>
      </c>
      <c r="P52" s="37">
        <f t="shared" si="16"/>
        <v>1.5004403585918239E-2</v>
      </c>
      <c r="Q52" s="37">
        <f t="shared" si="16"/>
        <v>1.7708584738964361E-2</v>
      </c>
      <c r="R52" s="37">
        <f t="shared" si="16"/>
        <v>2.396550792007714E-2</v>
      </c>
      <c r="S52" s="37">
        <f t="shared" si="16"/>
        <v>2.0657019663915296E-2</v>
      </c>
      <c r="T52" s="37">
        <f t="shared" si="16"/>
        <v>2.1639203536825132E-2</v>
      </c>
      <c r="U52" s="37">
        <f t="shared" si="16"/>
        <v>8.4674702416467088E-2</v>
      </c>
      <c r="V52" s="37">
        <f t="shared" si="16"/>
        <v>9.6130231759854273E-2</v>
      </c>
      <c r="W52" s="37">
        <f t="shared" si="16"/>
        <v>0.12817136681662819</v>
      </c>
      <c r="X52" s="37">
        <f t="shared" si="16"/>
        <v>0.11621417903587633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3.1114364679795021</v>
      </c>
      <c r="D59" s="10">
        <v>3.8434732941868179</v>
      </c>
      <c r="E59" s="10">
        <v>4.2176546502968284</v>
      </c>
      <c r="F59" s="10">
        <v>3.7134113778792908</v>
      </c>
      <c r="G59" s="10">
        <v>3.85750039543754</v>
      </c>
      <c r="H59" s="10">
        <v>4.6827928857806338</v>
      </c>
      <c r="I59" s="10">
        <v>4.4455499306841411</v>
      </c>
      <c r="J59" s="10">
        <v>4.3874096338913651</v>
      </c>
      <c r="K59" s="10">
        <v>4.9060931694324434</v>
      </c>
      <c r="L59" s="10">
        <v>5.6215121833147998</v>
      </c>
      <c r="M59" s="10">
        <v>0.68231298520953831</v>
      </c>
      <c r="N59" s="10">
        <v>0.64413078270554758</v>
      </c>
      <c r="O59" s="10">
        <v>1.3642711502339087E-2</v>
      </c>
      <c r="P59" s="10">
        <v>1.5004403585918239E-2</v>
      </c>
      <c r="Q59" s="10">
        <v>1.7708584738964361E-2</v>
      </c>
      <c r="R59" s="10">
        <v>2.396550792007714E-2</v>
      </c>
      <c r="S59" s="10">
        <v>2.0657019663915296E-2</v>
      </c>
      <c r="T59" s="10">
        <v>1.965044819969998E-2</v>
      </c>
      <c r="U59" s="10">
        <v>8.2001752445847717E-2</v>
      </c>
      <c r="V59" s="10">
        <v>9.3050178921600946E-2</v>
      </c>
      <c r="W59" s="10">
        <v>0.12388433666070912</v>
      </c>
      <c r="X59" s="10">
        <v>0.11197790958654533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3.5532229194351953E-4</v>
      </c>
      <c r="U60" s="10">
        <v>1.0490697506577238E-3</v>
      </c>
      <c r="V60" s="10">
        <v>1.0810590353600559E-3</v>
      </c>
      <c r="W60" s="10">
        <v>1.4195445915889556E-3</v>
      </c>
      <c r="X60" s="10">
        <v>1.2831132669044846E-3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1.6334330451816324E-3</v>
      </c>
      <c r="U66" s="10">
        <v>1.623880219961636E-3</v>
      </c>
      <c r="V66" s="10">
        <v>1.998993802893265E-3</v>
      </c>
      <c r="W66" s="10">
        <v>2.8674855643301194E-3</v>
      </c>
      <c r="X66" s="10">
        <v>2.953156182426519E-3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1.2723704712286914E-2</v>
      </c>
      <c r="I71" s="37">
        <f t="shared" si="17"/>
        <v>0</v>
      </c>
      <c r="J71" s="37">
        <f t="shared" si="17"/>
        <v>2.8568146600533076E-3</v>
      </c>
      <c r="K71" s="37">
        <f t="shared" si="17"/>
        <v>3.2091621202405157E-3</v>
      </c>
      <c r="L71" s="37">
        <f t="shared" si="17"/>
        <v>3.4138389939261269E-3</v>
      </c>
      <c r="M71" s="37">
        <f t="shared" si="17"/>
        <v>7.2427365159545287E-3</v>
      </c>
      <c r="N71" s="37">
        <f t="shared" si="17"/>
        <v>1.0453732023626408E-2</v>
      </c>
      <c r="O71" s="37">
        <f t="shared" si="17"/>
        <v>2.2884139465774674E-2</v>
      </c>
      <c r="P71" s="37">
        <f t="shared" si="17"/>
        <v>2.8791286974263426E-2</v>
      </c>
      <c r="Q71" s="37">
        <f t="shared" si="17"/>
        <v>1.7229601808682972E-2</v>
      </c>
      <c r="R71" s="37">
        <f t="shared" si="17"/>
        <v>1.5337994088960008E-2</v>
      </c>
      <c r="S71" s="37">
        <f t="shared" si="17"/>
        <v>1.8777572284904185E-3</v>
      </c>
      <c r="T71" s="37">
        <f t="shared" si="17"/>
        <v>1.7862582187748877E-3</v>
      </c>
      <c r="U71" s="37">
        <f t="shared" si="17"/>
        <v>2.665852552357355E-3</v>
      </c>
      <c r="V71" s="37">
        <f t="shared" si="17"/>
        <v>1.8819655768005854E-2</v>
      </c>
      <c r="W71" s="37">
        <f t="shared" si="17"/>
        <v>8.3285800149484925E-3</v>
      </c>
      <c r="X71" s="37">
        <f t="shared" si="17"/>
        <v>1.8633898386143027E-2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1.2723704712286914E-2</v>
      </c>
      <c r="I72" s="10">
        <v>0</v>
      </c>
      <c r="J72" s="10">
        <v>2.8568146600533076E-3</v>
      </c>
      <c r="K72" s="10">
        <v>3.2091621202405157E-3</v>
      </c>
      <c r="L72" s="10">
        <v>3.4138389939261269E-3</v>
      </c>
      <c r="M72" s="10">
        <v>7.2427365159545287E-3</v>
      </c>
      <c r="N72" s="10">
        <v>1.0453732023626408E-2</v>
      </c>
      <c r="O72" s="10">
        <v>2.2884139465774674E-2</v>
      </c>
      <c r="P72" s="10">
        <v>2.8791286974263426E-2</v>
      </c>
      <c r="Q72" s="10">
        <v>1.7229601808682972E-2</v>
      </c>
      <c r="R72" s="10">
        <v>1.5337994088960008E-2</v>
      </c>
      <c r="S72" s="10">
        <v>1.8777572284904185E-3</v>
      </c>
      <c r="T72" s="10">
        <v>1.7862582187748877E-3</v>
      </c>
      <c r="U72" s="10">
        <v>2.665852552357355E-3</v>
      </c>
      <c r="V72" s="10">
        <v>1.8819655768005854E-2</v>
      </c>
      <c r="W72" s="10">
        <v>8.3285800149484925E-3</v>
      </c>
      <c r="X72" s="10">
        <v>1.8633898386143027E-2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5.1438088338425771</v>
      </c>
      <c r="D75" s="37">
        <v>6.0620372210041555</v>
      </c>
      <c r="E75" s="37">
        <v>9.2776207652878107</v>
      </c>
      <c r="F75" s="37">
        <v>10.814804250052765</v>
      </c>
      <c r="G75" s="37">
        <v>11.329242678416623</v>
      </c>
      <c r="H75" s="37">
        <v>14.850052221572401</v>
      </c>
      <c r="I75" s="37">
        <v>14.907771410567243</v>
      </c>
      <c r="J75" s="37">
        <v>14.486742720142697</v>
      </c>
      <c r="K75" s="37">
        <v>16.186898297006817</v>
      </c>
      <c r="L75" s="37">
        <v>17.458065615028687</v>
      </c>
      <c r="M75" s="37">
        <v>1.8155638506731231</v>
      </c>
      <c r="N75" s="37">
        <v>1.5427416846868396</v>
      </c>
      <c r="O75" s="37">
        <v>1.9795382685319425</v>
      </c>
      <c r="P75" s="37">
        <v>1.8694278106994664</v>
      </c>
      <c r="Q75" s="37">
        <v>0.73847968608214209</v>
      </c>
      <c r="R75" s="37">
        <v>0.6096770688980212</v>
      </c>
      <c r="S75" s="37">
        <v>0.43333600185007193</v>
      </c>
      <c r="T75" s="37">
        <v>0.33436149230520407</v>
      </c>
      <c r="U75" s="37">
        <v>0.96963949845434272</v>
      </c>
      <c r="V75" s="37">
        <v>1.2128823194401186</v>
      </c>
      <c r="W75" s="37">
        <v>1.4537518863763805</v>
      </c>
      <c r="X75" s="37">
        <v>1.441715585926771</v>
      </c>
    </row>
    <row r="76" spans="1:24" ht="11.25" customHeight="1" x14ac:dyDescent="0.2">
      <c r="A76" s="38" t="s">
        <v>139</v>
      </c>
      <c r="B76" s="39" t="s">
        <v>140</v>
      </c>
      <c r="C76" s="40">
        <v>18.524135798666645</v>
      </c>
      <c r="D76" s="40">
        <v>21.980590717679242</v>
      </c>
      <c r="E76" s="40">
        <v>24.132461905074589</v>
      </c>
      <c r="F76" s="40">
        <v>22.554476569019805</v>
      </c>
      <c r="G76" s="40">
        <v>23.929678473729371</v>
      </c>
      <c r="H76" s="40">
        <v>28.507819400066946</v>
      </c>
      <c r="I76" s="40">
        <v>27.727942122851331</v>
      </c>
      <c r="J76" s="40">
        <v>26.830529224220257</v>
      </c>
      <c r="K76" s="40">
        <v>28.010062773973246</v>
      </c>
      <c r="L76" s="40">
        <v>23.738662618848871</v>
      </c>
      <c r="M76" s="40">
        <v>30.81739227388967</v>
      </c>
      <c r="N76" s="40">
        <v>28.540865869386487</v>
      </c>
      <c r="O76" s="40">
        <v>22.327961456253586</v>
      </c>
      <c r="P76" s="40">
        <v>23.264034915894548</v>
      </c>
      <c r="Q76" s="40">
        <v>19.466365210362508</v>
      </c>
      <c r="R76" s="40">
        <v>21.430665486963818</v>
      </c>
      <c r="S76" s="40">
        <v>20.808579314702744</v>
      </c>
      <c r="T76" s="40">
        <v>19.259412338364935</v>
      </c>
      <c r="U76" s="40">
        <v>18.923889721982437</v>
      </c>
      <c r="V76" s="40">
        <v>21.929682296971897</v>
      </c>
      <c r="W76" s="40">
        <v>26.923753697641114</v>
      </c>
      <c r="X76" s="40">
        <v>26.473851134667331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186</v>
      </c>
      <c r="B1" s="4" t="s">
        <v>249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2197.9496990541702</v>
      </c>
      <c r="D2" s="31">
        <f t="shared" ref="D2:W2" si="1">SUM(D3,D17,D22,D25,D26,D51,D52,D71,D74,D75,D76)</f>
        <v>2190.5151332760101</v>
      </c>
      <c r="E2" s="31">
        <f t="shared" si="1"/>
        <v>2356.5715391229583</v>
      </c>
      <c r="F2" s="31">
        <f t="shared" si="1"/>
        <v>1951.6736887360275</v>
      </c>
      <c r="G2" s="31">
        <f t="shared" si="1"/>
        <v>1937.5308684436802</v>
      </c>
      <c r="H2" s="31">
        <f t="shared" si="1"/>
        <v>2015.014101461737</v>
      </c>
      <c r="I2" s="31">
        <f t="shared" si="1"/>
        <v>1966.098796216681</v>
      </c>
      <c r="J2" s="31">
        <f t="shared" si="1"/>
        <v>1879.8067067927773</v>
      </c>
      <c r="K2" s="31">
        <f t="shared" si="1"/>
        <v>1749.311607910576</v>
      </c>
      <c r="L2" s="31">
        <f t="shared" si="1"/>
        <v>1508.1269991401546</v>
      </c>
      <c r="M2" s="31">
        <f t="shared" si="1"/>
        <v>1604.5178847807395</v>
      </c>
      <c r="N2" s="31">
        <f t="shared" si="1"/>
        <v>1518.5533104041272</v>
      </c>
      <c r="O2" s="31">
        <f t="shared" si="1"/>
        <v>1079.9308684436801</v>
      </c>
      <c r="P2" s="31">
        <f t="shared" si="1"/>
        <v>1085.0290627687018</v>
      </c>
      <c r="Q2" s="31">
        <f t="shared" si="1"/>
        <v>1175.3773860705073</v>
      </c>
      <c r="R2" s="31">
        <f t="shared" si="1"/>
        <v>1117.6366294067066</v>
      </c>
      <c r="S2" s="31">
        <f t="shared" si="1"/>
        <v>1048.6698194325022</v>
      </c>
      <c r="T2" s="31">
        <f t="shared" si="1"/>
        <v>1119.1783319002577</v>
      </c>
      <c r="U2" s="31">
        <f t="shared" si="1"/>
        <v>1073.9132416165087</v>
      </c>
      <c r="V2" s="31">
        <f t="shared" si="1"/>
        <v>1089.7132416165091</v>
      </c>
      <c r="W2" s="31">
        <f t="shared" si="1"/>
        <v>1084.0510748065349</v>
      </c>
      <c r="X2" s="31">
        <f t="shared" ref="X2" si="2">SUM(X3,X17,X22,X25,X26,X51,X52,X71,X74,X75,X76)</f>
        <v>1058.1715391229579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290.30980223559749</v>
      </c>
      <c r="D3" s="34">
        <f t="shared" ref="D3:W3" si="4">SUM(D4,D8,D11)</f>
        <v>158.95064488392086</v>
      </c>
      <c r="E3" s="34">
        <f t="shared" si="4"/>
        <v>162.84144453998283</v>
      </c>
      <c r="F3" s="34">
        <f t="shared" si="4"/>
        <v>123.80825451418752</v>
      </c>
      <c r="G3" s="34">
        <f t="shared" si="4"/>
        <v>72.043508168529655</v>
      </c>
      <c r="H3" s="34">
        <f t="shared" si="4"/>
        <v>1.221066208082545</v>
      </c>
      <c r="I3" s="34">
        <f t="shared" si="4"/>
        <v>7.4453998280309541</v>
      </c>
      <c r="J3" s="34">
        <f t="shared" si="4"/>
        <v>145.71392949269131</v>
      </c>
      <c r="K3" s="34">
        <f t="shared" si="4"/>
        <v>49.347463456577813</v>
      </c>
      <c r="L3" s="34">
        <f t="shared" si="4"/>
        <v>6.1684436801375746</v>
      </c>
      <c r="M3" s="34">
        <f t="shared" si="4"/>
        <v>33.721496130696472</v>
      </c>
      <c r="N3" s="34">
        <f t="shared" si="4"/>
        <v>3.6087704213241607</v>
      </c>
      <c r="O3" s="34">
        <f t="shared" si="4"/>
        <v>1.804385210662081</v>
      </c>
      <c r="P3" s="34">
        <f t="shared" si="4"/>
        <v>0</v>
      </c>
      <c r="Q3" s="34">
        <f t="shared" si="4"/>
        <v>0</v>
      </c>
      <c r="R3" s="34">
        <f t="shared" si="4"/>
        <v>1.411092003439381</v>
      </c>
      <c r="S3" s="34">
        <f t="shared" si="4"/>
        <v>2.1802235597592432</v>
      </c>
      <c r="T3" s="34">
        <f t="shared" si="4"/>
        <v>1.162768701633706</v>
      </c>
      <c r="U3" s="34">
        <f t="shared" si="4"/>
        <v>1.5179707652622527</v>
      </c>
      <c r="V3" s="34">
        <f t="shared" si="4"/>
        <v>1.5954428202923467</v>
      </c>
      <c r="W3" s="34">
        <f t="shared" si="4"/>
        <v>1.9111779879621671</v>
      </c>
      <c r="X3" s="34">
        <f t="shared" ref="X3" si="5">SUM(X4,X8,X11)</f>
        <v>1.9428202923473772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290.30980223559749</v>
      </c>
      <c r="D4" s="29">
        <f t="shared" ref="D4:W4" si="7">SUM(D5:D7)</f>
        <v>158.95064488392086</v>
      </c>
      <c r="E4" s="29">
        <f t="shared" si="7"/>
        <v>162.84144453998283</v>
      </c>
      <c r="F4" s="29">
        <f t="shared" si="7"/>
        <v>123.80825451418752</v>
      </c>
      <c r="G4" s="29">
        <f t="shared" si="7"/>
        <v>72.043508168529655</v>
      </c>
      <c r="H4" s="29">
        <f t="shared" si="7"/>
        <v>1.221066208082545</v>
      </c>
      <c r="I4" s="29">
        <f t="shared" si="7"/>
        <v>7.4453998280309541</v>
      </c>
      <c r="J4" s="29">
        <f t="shared" si="7"/>
        <v>145.71392949269131</v>
      </c>
      <c r="K4" s="29">
        <f t="shared" si="7"/>
        <v>49.347463456577813</v>
      </c>
      <c r="L4" s="29">
        <f t="shared" si="7"/>
        <v>6.1684436801375746</v>
      </c>
      <c r="M4" s="29">
        <f t="shared" si="7"/>
        <v>33.721496130696472</v>
      </c>
      <c r="N4" s="29">
        <f t="shared" si="7"/>
        <v>3.6087704213241607</v>
      </c>
      <c r="O4" s="29">
        <f t="shared" si="7"/>
        <v>1.804385210662081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FC_IND_NMM_CM_E!C5+FC_IND_NMM_CR_E!C5+FC_IND_NMM_GL_E!C5</f>
        <v>0</v>
      </c>
      <c r="D5" s="10">
        <f>FC_IND_NMM_CM_E!D5+FC_IND_NMM_CR_E!D5+FC_IND_NMM_GL_E!D5</f>
        <v>0</v>
      </c>
      <c r="E5" s="10">
        <f>FC_IND_NMM_CM_E!E5+FC_IND_NMM_CR_E!E5+FC_IND_NMM_GL_E!E5</f>
        <v>0</v>
      </c>
      <c r="F5" s="10">
        <f>FC_IND_NMM_CM_E!F5+FC_IND_NMM_CR_E!F5+FC_IND_NMM_GL_E!F5</f>
        <v>0</v>
      </c>
      <c r="G5" s="10">
        <f>FC_IND_NMM_CM_E!G5+FC_IND_NMM_CR_E!G5+FC_IND_NMM_GL_E!G5</f>
        <v>0</v>
      </c>
      <c r="H5" s="10">
        <f>FC_IND_NMM_CM_E!H5+FC_IND_NMM_CR_E!H5+FC_IND_NMM_GL_E!H5</f>
        <v>0</v>
      </c>
      <c r="I5" s="10">
        <f>FC_IND_NMM_CM_E!I5+FC_IND_NMM_CR_E!I5+FC_IND_NMM_GL_E!I5</f>
        <v>0</v>
      </c>
      <c r="J5" s="10">
        <f>FC_IND_NMM_CM_E!J5+FC_IND_NMM_CR_E!J5+FC_IND_NMM_GL_E!J5</f>
        <v>0</v>
      </c>
      <c r="K5" s="10">
        <f>FC_IND_NMM_CM_E!K5+FC_IND_NMM_CR_E!K5+FC_IND_NMM_GL_E!K5</f>
        <v>0</v>
      </c>
      <c r="L5" s="10">
        <f>FC_IND_NMM_CM_E!L5+FC_IND_NMM_CR_E!L5+FC_IND_NMM_GL_E!L5</f>
        <v>0</v>
      </c>
      <c r="M5" s="10">
        <f>FC_IND_NMM_CM_E!M5+FC_IND_NMM_CR_E!M5+FC_IND_NMM_GL_E!M5</f>
        <v>0</v>
      </c>
      <c r="N5" s="10">
        <f>FC_IND_NMM_CM_E!N5+FC_IND_NMM_CR_E!N5+FC_IND_NMM_GL_E!N5</f>
        <v>0</v>
      </c>
      <c r="O5" s="10">
        <f>FC_IND_NMM_CM_E!O5+FC_IND_NMM_CR_E!O5+FC_IND_NMM_GL_E!O5</f>
        <v>0</v>
      </c>
      <c r="P5" s="10">
        <f>FC_IND_NMM_CM_E!P5+FC_IND_NMM_CR_E!P5+FC_IND_NMM_GL_E!P5</f>
        <v>0</v>
      </c>
      <c r="Q5" s="10">
        <f>FC_IND_NMM_CM_E!Q5+FC_IND_NMM_CR_E!Q5+FC_IND_NMM_GL_E!Q5</f>
        <v>0</v>
      </c>
      <c r="R5" s="10">
        <f>FC_IND_NMM_CM_E!R5+FC_IND_NMM_CR_E!R5+FC_IND_NMM_GL_E!R5</f>
        <v>0</v>
      </c>
      <c r="S5" s="10">
        <f>FC_IND_NMM_CM_E!S5+FC_IND_NMM_CR_E!S5+FC_IND_NMM_GL_E!S5</f>
        <v>0</v>
      </c>
      <c r="T5" s="10">
        <f>FC_IND_NMM_CM_E!T5+FC_IND_NMM_CR_E!T5+FC_IND_NMM_GL_E!T5</f>
        <v>0</v>
      </c>
      <c r="U5" s="10">
        <f>FC_IND_NMM_CM_E!U5+FC_IND_NMM_CR_E!U5+FC_IND_NMM_GL_E!U5</f>
        <v>0</v>
      </c>
      <c r="V5" s="10">
        <f>FC_IND_NMM_CM_E!V5+FC_IND_NMM_CR_E!V5+FC_IND_NMM_GL_E!V5</f>
        <v>0</v>
      </c>
      <c r="W5" s="10">
        <f>FC_IND_NMM_CM_E!W5+FC_IND_NMM_CR_E!W5+FC_IND_NMM_GL_E!W5</f>
        <v>0</v>
      </c>
      <c r="X5" s="10">
        <f>FC_IND_NMM_CM_E!X5+FC_IND_NMM_CR_E!X5+FC_IND_NMM_GL_E!X5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FC_IND_NMM_CM_E!C6+FC_IND_NMM_CR_E!C6+FC_IND_NMM_GL_E!C6</f>
        <v>0</v>
      </c>
      <c r="D6" s="10">
        <f>FC_IND_NMM_CM_E!D6+FC_IND_NMM_CR_E!D6+FC_IND_NMM_GL_E!D6</f>
        <v>0</v>
      </c>
      <c r="E6" s="10">
        <f>FC_IND_NMM_CM_E!E6+FC_IND_NMM_CR_E!E6+FC_IND_NMM_GL_E!E6</f>
        <v>0</v>
      </c>
      <c r="F6" s="10">
        <f>FC_IND_NMM_CM_E!F6+FC_IND_NMM_CR_E!F6+FC_IND_NMM_GL_E!F6</f>
        <v>0</v>
      </c>
      <c r="G6" s="10">
        <f>FC_IND_NMM_CM_E!G6+FC_IND_NMM_CR_E!G6+FC_IND_NMM_GL_E!G6</f>
        <v>0</v>
      </c>
      <c r="H6" s="10">
        <f>FC_IND_NMM_CM_E!H6+FC_IND_NMM_CR_E!H6+FC_IND_NMM_GL_E!H6</f>
        <v>0</v>
      </c>
      <c r="I6" s="10">
        <f>FC_IND_NMM_CM_E!I6+FC_IND_NMM_CR_E!I6+FC_IND_NMM_GL_E!I6</f>
        <v>0</v>
      </c>
      <c r="J6" s="10">
        <f>FC_IND_NMM_CM_E!J6+FC_IND_NMM_CR_E!J6+FC_IND_NMM_GL_E!J6</f>
        <v>0</v>
      </c>
      <c r="K6" s="10">
        <f>FC_IND_NMM_CM_E!K6+FC_IND_NMM_CR_E!K6+FC_IND_NMM_GL_E!K6</f>
        <v>0</v>
      </c>
      <c r="L6" s="10">
        <f>FC_IND_NMM_CM_E!L6+FC_IND_NMM_CR_E!L6+FC_IND_NMM_GL_E!L6</f>
        <v>0</v>
      </c>
      <c r="M6" s="10">
        <f>FC_IND_NMM_CM_E!M6+FC_IND_NMM_CR_E!M6+FC_IND_NMM_GL_E!M6</f>
        <v>0</v>
      </c>
      <c r="N6" s="10">
        <f>FC_IND_NMM_CM_E!N6+FC_IND_NMM_CR_E!N6+FC_IND_NMM_GL_E!N6</f>
        <v>0</v>
      </c>
      <c r="O6" s="10">
        <f>FC_IND_NMM_CM_E!O6+FC_IND_NMM_CR_E!O6+FC_IND_NMM_GL_E!O6</f>
        <v>0</v>
      </c>
      <c r="P6" s="10">
        <f>FC_IND_NMM_CM_E!P6+FC_IND_NMM_CR_E!P6+FC_IND_NMM_GL_E!P6</f>
        <v>0</v>
      </c>
      <c r="Q6" s="10">
        <f>FC_IND_NMM_CM_E!Q6+FC_IND_NMM_CR_E!Q6+FC_IND_NMM_GL_E!Q6</f>
        <v>0</v>
      </c>
      <c r="R6" s="10">
        <f>FC_IND_NMM_CM_E!R6+FC_IND_NMM_CR_E!R6+FC_IND_NMM_GL_E!R6</f>
        <v>0</v>
      </c>
      <c r="S6" s="10">
        <f>FC_IND_NMM_CM_E!S6+FC_IND_NMM_CR_E!S6+FC_IND_NMM_GL_E!S6</f>
        <v>0</v>
      </c>
      <c r="T6" s="10">
        <f>FC_IND_NMM_CM_E!T6+FC_IND_NMM_CR_E!T6+FC_IND_NMM_GL_E!T6</f>
        <v>0</v>
      </c>
      <c r="U6" s="10">
        <f>FC_IND_NMM_CM_E!U6+FC_IND_NMM_CR_E!U6+FC_IND_NMM_GL_E!U6</f>
        <v>0</v>
      </c>
      <c r="V6" s="10">
        <f>FC_IND_NMM_CM_E!V6+FC_IND_NMM_CR_E!V6+FC_IND_NMM_GL_E!V6</f>
        <v>0</v>
      </c>
      <c r="W6" s="10">
        <f>FC_IND_NMM_CM_E!W6+FC_IND_NMM_CR_E!W6+FC_IND_NMM_GL_E!W6</f>
        <v>0</v>
      </c>
      <c r="X6" s="10">
        <f>FC_IND_NMM_CM_E!X6+FC_IND_NMM_CR_E!X6+FC_IND_NMM_GL_E!X6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FC_IND_NMM_CM_E!C7+FC_IND_NMM_CR_E!C7+FC_IND_NMM_GL_E!C7</f>
        <v>290.30980223559749</v>
      </c>
      <c r="D7" s="10">
        <f>FC_IND_NMM_CM_E!D7+FC_IND_NMM_CR_E!D7+FC_IND_NMM_GL_E!D7</f>
        <v>158.95064488392086</v>
      </c>
      <c r="E7" s="10">
        <f>FC_IND_NMM_CM_E!E7+FC_IND_NMM_CR_E!E7+FC_IND_NMM_GL_E!E7</f>
        <v>162.84144453998283</v>
      </c>
      <c r="F7" s="10">
        <f>FC_IND_NMM_CM_E!F7+FC_IND_NMM_CR_E!F7+FC_IND_NMM_GL_E!F7</f>
        <v>123.80825451418752</v>
      </c>
      <c r="G7" s="10">
        <f>FC_IND_NMM_CM_E!G7+FC_IND_NMM_CR_E!G7+FC_IND_NMM_GL_E!G7</f>
        <v>72.043508168529655</v>
      </c>
      <c r="H7" s="10">
        <f>FC_IND_NMM_CM_E!H7+FC_IND_NMM_CR_E!H7+FC_IND_NMM_GL_E!H7</f>
        <v>1.221066208082545</v>
      </c>
      <c r="I7" s="10">
        <f>FC_IND_NMM_CM_E!I7+FC_IND_NMM_CR_E!I7+FC_IND_NMM_GL_E!I7</f>
        <v>7.4453998280309541</v>
      </c>
      <c r="J7" s="10">
        <f>FC_IND_NMM_CM_E!J7+FC_IND_NMM_CR_E!J7+FC_IND_NMM_GL_E!J7</f>
        <v>145.71392949269131</v>
      </c>
      <c r="K7" s="10">
        <f>FC_IND_NMM_CM_E!K7+FC_IND_NMM_CR_E!K7+FC_IND_NMM_GL_E!K7</f>
        <v>49.347463456577813</v>
      </c>
      <c r="L7" s="10">
        <f>FC_IND_NMM_CM_E!L7+FC_IND_NMM_CR_E!L7+FC_IND_NMM_GL_E!L7</f>
        <v>6.1684436801375746</v>
      </c>
      <c r="M7" s="10">
        <f>FC_IND_NMM_CM_E!M7+FC_IND_NMM_CR_E!M7+FC_IND_NMM_GL_E!M7</f>
        <v>33.721496130696472</v>
      </c>
      <c r="N7" s="10">
        <f>FC_IND_NMM_CM_E!N7+FC_IND_NMM_CR_E!N7+FC_IND_NMM_GL_E!N7</f>
        <v>3.6087704213241607</v>
      </c>
      <c r="O7" s="10">
        <f>FC_IND_NMM_CM_E!O7+FC_IND_NMM_CR_E!O7+FC_IND_NMM_GL_E!O7</f>
        <v>1.804385210662081</v>
      </c>
      <c r="P7" s="10">
        <f>FC_IND_NMM_CM_E!P7+FC_IND_NMM_CR_E!P7+FC_IND_NMM_GL_E!P7</f>
        <v>0</v>
      </c>
      <c r="Q7" s="10">
        <f>FC_IND_NMM_CM_E!Q7+FC_IND_NMM_CR_E!Q7+FC_IND_NMM_GL_E!Q7</f>
        <v>0</v>
      </c>
      <c r="R7" s="10">
        <f>FC_IND_NMM_CM_E!R7+FC_IND_NMM_CR_E!R7+FC_IND_NMM_GL_E!R7</f>
        <v>0</v>
      </c>
      <c r="S7" s="10">
        <f>FC_IND_NMM_CM_E!S7+FC_IND_NMM_CR_E!S7+FC_IND_NMM_GL_E!S7</f>
        <v>0</v>
      </c>
      <c r="T7" s="10">
        <f>FC_IND_NMM_CM_E!T7+FC_IND_NMM_CR_E!T7+FC_IND_NMM_GL_E!T7</f>
        <v>0</v>
      </c>
      <c r="U7" s="10">
        <f>FC_IND_NMM_CM_E!U7+FC_IND_NMM_CR_E!U7+FC_IND_NMM_GL_E!U7</f>
        <v>0</v>
      </c>
      <c r="V7" s="10">
        <f>FC_IND_NMM_CM_E!V7+FC_IND_NMM_CR_E!V7+FC_IND_NMM_GL_E!V7</f>
        <v>0</v>
      </c>
      <c r="W7" s="10">
        <f>FC_IND_NMM_CM_E!W7+FC_IND_NMM_CR_E!W7+FC_IND_NMM_GL_E!W7</f>
        <v>0</v>
      </c>
      <c r="X7" s="10">
        <f>FC_IND_NMM_CM_E!X7+FC_IND_NMM_CR_E!X7+FC_IND_NMM_GL_E!X7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FC_IND_NMM_CM_E!C9+FC_IND_NMM_CR_E!C9+FC_IND_NMM_GL_E!C9</f>
        <v>0</v>
      </c>
      <c r="D9" s="10">
        <f>FC_IND_NMM_CM_E!D9+FC_IND_NMM_CR_E!D9+FC_IND_NMM_GL_E!D9</f>
        <v>0</v>
      </c>
      <c r="E9" s="10">
        <f>FC_IND_NMM_CM_E!E9+FC_IND_NMM_CR_E!E9+FC_IND_NMM_GL_E!E9</f>
        <v>0</v>
      </c>
      <c r="F9" s="10">
        <f>FC_IND_NMM_CM_E!F9+FC_IND_NMM_CR_E!F9+FC_IND_NMM_GL_E!F9</f>
        <v>0</v>
      </c>
      <c r="G9" s="10">
        <f>FC_IND_NMM_CM_E!G9+FC_IND_NMM_CR_E!G9+FC_IND_NMM_GL_E!G9</f>
        <v>0</v>
      </c>
      <c r="H9" s="10">
        <f>FC_IND_NMM_CM_E!H9+FC_IND_NMM_CR_E!H9+FC_IND_NMM_GL_E!H9</f>
        <v>0</v>
      </c>
      <c r="I9" s="10">
        <f>FC_IND_NMM_CM_E!I9+FC_IND_NMM_CR_E!I9+FC_IND_NMM_GL_E!I9</f>
        <v>0</v>
      </c>
      <c r="J9" s="10">
        <f>FC_IND_NMM_CM_E!J9+FC_IND_NMM_CR_E!J9+FC_IND_NMM_GL_E!J9</f>
        <v>0</v>
      </c>
      <c r="K9" s="10">
        <f>FC_IND_NMM_CM_E!K9+FC_IND_NMM_CR_E!K9+FC_IND_NMM_GL_E!K9</f>
        <v>0</v>
      </c>
      <c r="L9" s="10">
        <f>FC_IND_NMM_CM_E!L9+FC_IND_NMM_CR_E!L9+FC_IND_NMM_GL_E!L9</f>
        <v>0</v>
      </c>
      <c r="M9" s="10">
        <f>FC_IND_NMM_CM_E!M9+FC_IND_NMM_CR_E!M9+FC_IND_NMM_GL_E!M9</f>
        <v>0</v>
      </c>
      <c r="N9" s="10">
        <f>FC_IND_NMM_CM_E!N9+FC_IND_NMM_CR_E!N9+FC_IND_NMM_GL_E!N9</f>
        <v>0</v>
      </c>
      <c r="O9" s="10">
        <f>FC_IND_NMM_CM_E!O9+FC_IND_NMM_CR_E!O9+FC_IND_NMM_GL_E!O9</f>
        <v>0</v>
      </c>
      <c r="P9" s="10">
        <f>FC_IND_NMM_CM_E!P9+FC_IND_NMM_CR_E!P9+FC_IND_NMM_GL_E!P9</f>
        <v>0</v>
      </c>
      <c r="Q9" s="10">
        <f>FC_IND_NMM_CM_E!Q9+FC_IND_NMM_CR_E!Q9+FC_IND_NMM_GL_E!Q9</f>
        <v>0</v>
      </c>
      <c r="R9" s="10">
        <f>FC_IND_NMM_CM_E!R9+FC_IND_NMM_CR_E!R9+FC_IND_NMM_GL_E!R9</f>
        <v>0</v>
      </c>
      <c r="S9" s="10">
        <f>FC_IND_NMM_CM_E!S9+FC_IND_NMM_CR_E!S9+FC_IND_NMM_GL_E!S9</f>
        <v>0</v>
      </c>
      <c r="T9" s="10">
        <f>FC_IND_NMM_CM_E!T9+FC_IND_NMM_CR_E!T9+FC_IND_NMM_GL_E!T9</f>
        <v>0</v>
      </c>
      <c r="U9" s="10">
        <f>FC_IND_NMM_CM_E!U9+FC_IND_NMM_CR_E!U9+FC_IND_NMM_GL_E!U9</f>
        <v>0</v>
      </c>
      <c r="V9" s="10">
        <f>FC_IND_NMM_CM_E!V9+FC_IND_NMM_CR_E!V9+FC_IND_NMM_GL_E!V9</f>
        <v>0</v>
      </c>
      <c r="W9" s="10">
        <f>FC_IND_NMM_CM_E!W9+FC_IND_NMM_CR_E!W9+FC_IND_NMM_GL_E!W9</f>
        <v>0</v>
      </c>
      <c r="X9" s="10">
        <f>FC_IND_NMM_CM_E!X9+FC_IND_NMM_CR_E!X9+FC_IND_NMM_GL_E!X9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FC_IND_NMM_CM_E!C10+FC_IND_NMM_CR_E!C10+FC_IND_NMM_GL_E!C10</f>
        <v>0</v>
      </c>
      <c r="D10" s="10">
        <f>FC_IND_NMM_CM_E!D10+FC_IND_NMM_CR_E!D10+FC_IND_NMM_GL_E!D10</f>
        <v>0</v>
      </c>
      <c r="E10" s="10">
        <f>FC_IND_NMM_CM_E!E10+FC_IND_NMM_CR_E!E10+FC_IND_NMM_GL_E!E10</f>
        <v>0</v>
      </c>
      <c r="F10" s="10">
        <f>FC_IND_NMM_CM_E!F10+FC_IND_NMM_CR_E!F10+FC_IND_NMM_GL_E!F10</f>
        <v>0</v>
      </c>
      <c r="G10" s="10">
        <f>FC_IND_NMM_CM_E!G10+FC_IND_NMM_CR_E!G10+FC_IND_NMM_GL_E!G10</f>
        <v>0</v>
      </c>
      <c r="H10" s="10">
        <f>FC_IND_NMM_CM_E!H10+FC_IND_NMM_CR_E!H10+FC_IND_NMM_GL_E!H10</f>
        <v>0</v>
      </c>
      <c r="I10" s="10">
        <f>FC_IND_NMM_CM_E!I10+FC_IND_NMM_CR_E!I10+FC_IND_NMM_GL_E!I10</f>
        <v>0</v>
      </c>
      <c r="J10" s="10">
        <f>FC_IND_NMM_CM_E!J10+FC_IND_NMM_CR_E!J10+FC_IND_NMM_GL_E!J10</f>
        <v>0</v>
      </c>
      <c r="K10" s="10">
        <f>FC_IND_NMM_CM_E!K10+FC_IND_NMM_CR_E!K10+FC_IND_NMM_GL_E!K10</f>
        <v>0</v>
      </c>
      <c r="L10" s="10">
        <f>FC_IND_NMM_CM_E!L10+FC_IND_NMM_CR_E!L10+FC_IND_NMM_GL_E!L10</f>
        <v>0</v>
      </c>
      <c r="M10" s="10">
        <f>FC_IND_NMM_CM_E!M10+FC_IND_NMM_CR_E!M10+FC_IND_NMM_GL_E!M10</f>
        <v>0</v>
      </c>
      <c r="N10" s="10">
        <f>FC_IND_NMM_CM_E!N10+FC_IND_NMM_CR_E!N10+FC_IND_NMM_GL_E!N10</f>
        <v>0</v>
      </c>
      <c r="O10" s="10">
        <f>FC_IND_NMM_CM_E!O10+FC_IND_NMM_CR_E!O10+FC_IND_NMM_GL_E!O10</f>
        <v>0</v>
      </c>
      <c r="P10" s="10">
        <f>FC_IND_NMM_CM_E!P10+FC_IND_NMM_CR_E!P10+FC_IND_NMM_GL_E!P10</f>
        <v>0</v>
      </c>
      <c r="Q10" s="10">
        <f>FC_IND_NMM_CM_E!Q10+FC_IND_NMM_CR_E!Q10+FC_IND_NMM_GL_E!Q10</f>
        <v>0</v>
      </c>
      <c r="R10" s="10">
        <f>FC_IND_NMM_CM_E!R10+FC_IND_NMM_CR_E!R10+FC_IND_NMM_GL_E!R10</f>
        <v>0</v>
      </c>
      <c r="S10" s="10">
        <f>FC_IND_NMM_CM_E!S10+FC_IND_NMM_CR_E!S10+FC_IND_NMM_GL_E!S10</f>
        <v>0</v>
      </c>
      <c r="T10" s="10">
        <f>FC_IND_NMM_CM_E!T10+FC_IND_NMM_CR_E!T10+FC_IND_NMM_GL_E!T10</f>
        <v>0</v>
      </c>
      <c r="U10" s="10">
        <f>FC_IND_NMM_CM_E!U10+FC_IND_NMM_CR_E!U10+FC_IND_NMM_GL_E!U10</f>
        <v>0</v>
      </c>
      <c r="V10" s="10">
        <f>FC_IND_NMM_CM_E!V10+FC_IND_NMM_CR_E!V10+FC_IND_NMM_GL_E!V10</f>
        <v>0</v>
      </c>
      <c r="W10" s="10">
        <f>FC_IND_NMM_CM_E!W10+FC_IND_NMM_CR_E!W10+FC_IND_NMM_GL_E!W10</f>
        <v>0</v>
      </c>
      <c r="X10" s="10">
        <f>FC_IND_NMM_CM_E!X10+FC_IND_NMM_CR_E!X10+FC_IND_NMM_GL_E!X10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1.411092003439381</v>
      </c>
      <c r="S11" s="29">
        <f t="shared" si="13"/>
        <v>2.1802235597592432</v>
      </c>
      <c r="T11" s="29">
        <f t="shared" si="13"/>
        <v>1.162768701633706</v>
      </c>
      <c r="U11" s="29">
        <f t="shared" si="13"/>
        <v>1.5179707652622527</v>
      </c>
      <c r="V11" s="29">
        <f t="shared" si="13"/>
        <v>1.5954428202923467</v>
      </c>
      <c r="W11" s="29">
        <f t="shared" si="13"/>
        <v>1.9111779879621671</v>
      </c>
      <c r="X11" s="29">
        <f t="shared" ref="X11" si="14">SUM(X12:X16)</f>
        <v>1.9428202923473772</v>
      </c>
    </row>
    <row r="12" spans="1:24" ht="11.25" customHeight="1" x14ac:dyDescent="0.2">
      <c r="A12" s="41" t="s">
        <v>15</v>
      </c>
      <c r="B12" s="9" t="s">
        <v>16</v>
      </c>
      <c r="C12" s="10">
        <f>FC_IND_NMM_CM_E!C12+FC_IND_NMM_CR_E!C12+FC_IND_NMM_GL_E!C12</f>
        <v>0</v>
      </c>
      <c r="D12" s="10">
        <f>FC_IND_NMM_CM_E!D12+FC_IND_NMM_CR_E!D12+FC_IND_NMM_GL_E!D12</f>
        <v>0</v>
      </c>
      <c r="E12" s="10">
        <f>FC_IND_NMM_CM_E!E12+FC_IND_NMM_CR_E!E12+FC_IND_NMM_GL_E!E12</f>
        <v>0</v>
      </c>
      <c r="F12" s="10">
        <f>FC_IND_NMM_CM_E!F12+FC_IND_NMM_CR_E!F12+FC_IND_NMM_GL_E!F12</f>
        <v>0</v>
      </c>
      <c r="G12" s="10">
        <f>FC_IND_NMM_CM_E!G12+FC_IND_NMM_CR_E!G12+FC_IND_NMM_GL_E!G12</f>
        <v>0</v>
      </c>
      <c r="H12" s="10">
        <f>FC_IND_NMM_CM_E!H12+FC_IND_NMM_CR_E!H12+FC_IND_NMM_GL_E!H12</f>
        <v>0</v>
      </c>
      <c r="I12" s="10">
        <f>FC_IND_NMM_CM_E!I12+FC_IND_NMM_CR_E!I12+FC_IND_NMM_GL_E!I12</f>
        <v>0</v>
      </c>
      <c r="J12" s="10">
        <f>FC_IND_NMM_CM_E!J12+FC_IND_NMM_CR_E!J12+FC_IND_NMM_GL_E!J12</f>
        <v>0</v>
      </c>
      <c r="K12" s="10">
        <f>FC_IND_NMM_CM_E!K12+FC_IND_NMM_CR_E!K12+FC_IND_NMM_GL_E!K12</f>
        <v>0</v>
      </c>
      <c r="L12" s="10">
        <f>FC_IND_NMM_CM_E!L12+FC_IND_NMM_CR_E!L12+FC_IND_NMM_GL_E!L12</f>
        <v>0</v>
      </c>
      <c r="M12" s="10">
        <f>FC_IND_NMM_CM_E!M12+FC_IND_NMM_CR_E!M12+FC_IND_NMM_GL_E!M12</f>
        <v>0</v>
      </c>
      <c r="N12" s="10">
        <f>FC_IND_NMM_CM_E!N12+FC_IND_NMM_CR_E!N12+FC_IND_NMM_GL_E!N12</f>
        <v>0</v>
      </c>
      <c r="O12" s="10">
        <f>FC_IND_NMM_CM_E!O12+FC_IND_NMM_CR_E!O12+FC_IND_NMM_GL_E!O12</f>
        <v>0</v>
      </c>
      <c r="P12" s="10">
        <f>FC_IND_NMM_CM_E!P12+FC_IND_NMM_CR_E!P12+FC_IND_NMM_GL_E!P12</f>
        <v>0</v>
      </c>
      <c r="Q12" s="10">
        <f>FC_IND_NMM_CM_E!Q12+FC_IND_NMM_CR_E!Q12+FC_IND_NMM_GL_E!Q12</f>
        <v>0</v>
      </c>
      <c r="R12" s="10">
        <f>FC_IND_NMM_CM_E!R12+FC_IND_NMM_CR_E!R12+FC_IND_NMM_GL_E!R12</f>
        <v>0</v>
      </c>
      <c r="S12" s="10">
        <f>FC_IND_NMM_CM_E!S12+FC_IND_NMM_CR_E!S12+FC_IND_NMM_GL_E!S12</f>
        <v>0</v>
      </c>
      <c r="T12" s="10">
        <f>FC_IND_NMM_CM_E!T12+FC_IND_NMM_CR_E!T12+FC_IND_NMM_GL_E!T12</f>
        <v>0</v>
      </c>
      <c r="U12" s="10">
        <f>FC_IND_NMM_CM_E!U12+FC_IND_NMM_CR_E!U12+FC_IND_NMM_GL_E!U12</f>
        <v>0</v>
      </c>
      <c r="V12" s="10">
        <f>FC_IND_NMM_CM_E!V12+FC_IND_NMM_CR_E!V12+FC_IND_NMM_GL_E!V12</f>
        <v>0</v>
      </c>
      <c r="W12" s="10">
        <f>FC_IND_NMM_CM_E!W12+FC_IND_NMM_CR_E!W12+FC_IND_NMM_GL_E!W12</f>
        <v>0</v>
      </c>
      <c r="X12" s="10">
        <f>FC_IND_NMM_CM_E!X12+FC_IND_NMM_CR_E!X12+FC_IND_NMM_GL_E!X12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FC_IND_NMM_CM_E!C13+FC_IND_NMM_CR_E!C13+FC_IND_NMM_GL_E!C13</f>
        <v>0</v>
      </c>
      <c r="D13" s="10">
        <f>FC_IND_NMM_CM_E!D13+FC_IND_NMM_CR_E!D13+FC_IND_NMM_GL_E!D13</f>
        <v>0</v>
      </c>
      <c r="E13" s="10">
        <f>FC_IND_NMM_CM_E!E13+FC_IND_NMM_CR_E!E13+FC_IND_NMM_GL_E!E13</f>
        <v>0</v>
      </c>
      <c r="F13" s="10">
        <f>FC_IND_NMM_CM_E!F13+FC_IND_NMM_CR_E!F13+FC_IND_NMM_GL_E!F13</f>
        <v>0</v>
      </c>
      <c r="G13" s="10">
        <f>FC_IND_NMM_CM_E!G13+FC_IND_NMM_CR_E!G13+FC_IND_NMM_GL_E!G13</f>
        <v>0</v>
      </c>
      <c r="H13" s="10">
        <f>FC_IND_NMM_CM_E!H13+FC_IND_NMM_CR_E!H13+FC_IND_NMM_GL_E!H13</f>
        <v>0</v>
      </c>
      <c r="I13" s="10">
        <f>FC_IND_NMM_CM_E!I13+FC_IND_NMM_CR_E!I13+FC_IND_NMM_GL_E!I13</f>
        <v>0</v>
      </c>
      <c r="J13" s="10">
        <f>FC_IND_NMM_CM_E!J13+FC_IND_NMM_CR_E!J13+FC_IND_NMM_GL_E!J13</f>
        <v>0</v>
      </c>
      <c r="K13" s="10">
        <f>FC_IND_NMM_CM_E!K13+FC_IND_NMM_CR_E!K13+FC_IND_NMM_GL_E!K13</f>
        <v>0</v>
      </c>
      <c r="L13" s="10">
        <f>FC_IND_NMM_CM_E!L13+FC_IND_NMM_CR_E!L13+FC_IND_NMM_GL_E!L13</f>
        <v>0</v>
      </c>
      <c r="M13" s="10">
        <f>FC_IND_NMM_CM_E!M13+FC_IND_NMM_CR_E!M13+FC_IND_NMM_GL_E!M13</f>
        <v>0</v>
      </c>
      <c r="N13" s="10">
        <f>FC_IND_NMM_CM_E!N13+FC_IND_NMM_CR_E!N13+FC_IND_NMM_GL_E!N13</f>
        <v>0</v>
      </c>
      <c r="O13" s="10">
        <f>FC_IND_NMM_CM_E!O13+FC_IND_NMM_CR_E!O13+FC_IND_NMM_GL_E!O13</f>
        <v>0</v>
      </c>
      <c r="P13" s="10">
        <f>FC_IND_NMM_CM_E!P13+FC_IND_NMM_CR_E!P13+FC_IND_NMM_GL_E!P13</f>
        <v>0</v>
      </c>
      <c r="Q13" s="10">
        <f>FC_IND_NMM_CM_E!Q13+FC_IND_NMM_CR_E!Q13+FC_IND_NMM_GL_E!Q13</f>
        <v>0</v>
      </c>
      <c r="R13" s="10">
        <f>FC_IND_NMM_CM_E!R13+FC_IND_NMM_CR_E!R13+FC_IND_NMM_GL_E!R13</f>
        <v>1.411092003439381</v>
      </c>
      <c r="S13" s="10">
        <f>FC_IND_NMM_CM_E!S13+FC_IND_NMM_CR_E!S13+FC_IND_NMM_GL_E!S13</f>
        <v>2.1802235597592432</v>
      </c>
      <c r="T13" s="10">
        <f>FC_IND_NMM_CM_E!T13+FC_IND_NMM_CR_E!T13+FC_IND_NMM_GL_E!T13</f>
        <v>1.162768701633706</v>
      </c>
      <c r="U13" s="10">
        <f>FC_IND_NMM_CM_E!U13+FC_IND_NMM_CR_E!U13+FC_IND_NMM_GL_E!U13</f>
        <v>1.5179707652622527</v>
      </c>
      <c r="V13" s="10">
        <f>FC_IND_NMM_CM_E!V13+FC_IND_NMM_CR_E!V13+FC_IND_NMM_GL_E!V13</f>
        <v>1.5954428202923467</v>
      </c>
      <c r="W13" s="10">
        <f>FC_IND_NMM_CM_E!W13+FC_IND_NMM_CR_E!W13+FC_IND_NMM_GL_E!W13</f>
        <v>1.9111779879621671</v>
      </c>
      <c r="X13" s="10">
        <f>FC_IND_NMM_CM_E!X13+FC_IND_NMM_CR_E!X13+FC_IND_NMM_GL_E!X13</f>
        <v>1.9428202923473772</v>
      </c>
    </row>
    <row r="14" spans="1:24" ht="11.25" customHeight="1" x14ac:dyDescent="0.2">
      <c r="A14" s="41" t="s">
        <v>19</v>
      </c>
      <c r="B14" s="9" t="s">
        <v>20</v>
      </c>
      <c r="C14" s="10">
        <f>FC_IND_NMM_CM_E!C14+FC_IND_NMM_CR_E!C14+FC_IND_NMM_GL_E!C14</f>
        <v>0</v>
      </c>
      <c r="D14" s="10">
        <f>FC_IND_NMM_CM_E!D14+FC_IND_NMM_CR_E!D14+FC_IND_NMM_GL_E!D14</f>
        <v>0</v>
      </c>
      <c r="E14" s="10">
        <f>FC_IND_NMM_CM_E!E14+FC_IND_NMM_CR_E!E14+FC_IND_NMM_GL_E!E14</f>
        <v>0</v>
      </c>
      <c r="F14" s="10">
        <f>FC_IND_NMM_CM_E!F14+FC_IND_NMM_CR_E!F14+FC_IND_NMM_GL_E!F14</f>
        <v>0</v>
      </c>
      <c r="G14" s="10">
        <f>FC_IND_NMM_CM_E!G14+FC_IND_NMM_CR_E!G14+FC_IND_NMM_GL_E!G14</f>
        <v>0</v>
      </c>
      <c r="H14" s="10">
        <f>FC_IND_NMM_CM_E!H14+FC_IND_NMM_CR_E!H14+FC_IND_NMM_GL_E!H14</f>
        <v>0</v>
      </c>
      <c r="I14" s="10">
        <f>FC_IND_NMM_CM_E!I14+FC_IND_NMM_CR_E!I14+FC_IND_NMM_GL_E!I14</f>
        <v>0</v>
      </c>
      <c r="J14" s="10">
        <f>FC_IND_NMM_CM_E!J14+FC_IND_NMM_CR_E!J14+FC_IND_NMM_GL_E!J14</f>
        <v>0</v>
      </c>
      <c r="K14" s="10">
        <f>FC_IND_NMM_CM_E!K14+FC_IND_NMM_CR_E!K14+FC_IND_NMM_GL_E!K14</f>
        <v>0</v>
      </c>
      <c r="L14" s="10">
        <f>FC_IND_NMM_CM_E!L14+FC_IND_NMM_CR_E!L14+FC_IND_NMM_GL_E!L14</f>
        <v>0</v>
      </c>
      <c r="M14" s="10">
        <f>FC_IND_NMM_CM_E!M14+FC_IND_NMM_CR_E!M14+FC_IND_NMM_GL_E!M14</f>
        <v>0</v>
      </c>
      <c r="N14" s="10">
        <f>FC_IND_NMM_CM_E!N14+FC_IND_NMM_CR_E!N14+FC_IND_NMM_GL_E!N14</f>
        <v>0</v>
      </c>
      <c r="O14" s="10">
        <f>FC_IND_NMM_CM_E!O14+FC_IND_NMM_CR_E!O14+FC_IND_NMM_GL_E!O14</f>
        <v>0</v>
      </c>
      <c r="P14" s="10">
        <f>FC_IND_NMM_CM_E!P14+FC_IND_NMM_CR_E!P14+FC_IND_NMM_GL_E!P14</f>
        <v>0</v>
      </c>
      <c r="Q14" s="10">
        <f>FC_IND_NMM_CM_E!Q14+FC_IND_NMM_CR_E!Q14+FC_IND_NMM_GL_E!Q14</f>
        <v>0</v>
      </c>
      <c r="R14" s="10">
        <f>FC_IND_NMM_CM_E!R14+FC_IND_NMM_CR_E!R14+FC_IND_NMM_GL_E!R14</f>
        <v>0</v>
      </c>
      <c r="S14" s="10">
        <f>FC_IND_NMM_CM_E!S14+FC_IND_NMM_CR_E!S14+FC_IND_NMM_GL_E!S14</f>
        <v>0</v>
      </c>
      <c r="T14" s="10">
        <f>FC_IND_NMM_CM_E!T14+FC_IND_NMM_CR_E!T14+FC_IND_NMM_GL_E!T14</f>
        <v>0</v>
      </c>
      <c r="U14" s="10">
        <f>FC_IND_NMM_CM_E!U14+FC_IND_NMM_CR_E!U14+FC_IND_NMM_GL_E!U14</f>
        <v>0</v>
      </c>
      <c r="V14" s="10">
        <f>FC_IND_NMM_CM_E!V14+FC_IND_NMM_CR_E!V14+FC_IND_NMM_GL_E!V14</f>
        <v>0</v>
      </c>
      <c r="W14" s="10">
        <f>FC_IND_NMM_CM_E!W14+FC_IND_NMM_CR_E!W14+FC_IND_NMM_GL_E!W14</f>
        <v>0</v>
      </c>
      <c r="X14" s="10">
        <f>FC_IND_NMM_CM_E!X14+FC_IND_NMM_CR_E!X14+FC_IND_NMM_GL_E!X14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FC_IND_NMM_CM_E!C15+FC_IND_NMM_CR_E!C15+FC_IND_NMM_GL_E!C15</f>
        <v>0</v>
      </c>
      <c r="D15" s="10">
        <f>FC_IND_NMM_CM_E!D15+FC_IND_NMM_CR_E!D15+FC_IND_NMM_GL_E!D15</f>
        <v>0</v>
      </c>
      <c r="E15" s="10">
        <f>FC_IND_NMM_CM_E!E15+FC_IND_NMM_CR_E!E15+FC_IND_NMM_GL_E!E15</f>
        <v>0</v>
      </c>
      <c r="F15" s="10">
        <f>FC_IND_NMM_CM_E!F15+FC_IND_NMM_CR_E!F15+FC_IND_NMM_GL_E!F15</f>
        <v>0</v>
      </c>
      <c r="G15" s="10">
        <f>FC_IND_NMM_CM_E!G15+FC_IND_NMM_CR_E!G15+FC_IND_NMM_GL_E!G15</f>
        <v>0</v>
      </c>
      <c r="H15" s="10">
        <f>FC_IND_NMM_CM_E!H15+FC_IND_NMM_CR_E!H15+FC_IND_NMM_GL_E!H15</f>
        <v>0</v>
      </c>
      <c r="I15" s="10">
        <f>FC_IND_NMM_CM_E!I15+FC_IND_NMM_CR_E!I15+FC_IND_NMM_GL_E!I15</f>
        <v>0</v>
      </c>
      <c r="J15" s="10">
        <f>FC_IND_NMM_CM_E!J15+FC_IND_NMM_CR_E!J15+FC_IND_NMM_GL_E!J15</f>
        <v>0</v>
      </c>
      <c r="K15" s="10">
        <f>FC_IND_NMM_CM_E!K15+FC_IND_NMM_CR_E!K15+FC_IND_NMM_GL_E!K15</f>
        <v>0</v>
      </c>
      <c r="L15" s="10">
        <f>FC_IND_NMM_CM_E!L15+FC_IND_NMM_CR_E!L15+FC_IND_NMM_GL_E!L15</f>
        <v>0</v>
      </c>
      <c r="M15" s="10">
        <f>FC_IND_NMM_CM_E!M15+FC_IND_NMM_CR_E!M15+FC_IND_NMM_GL_E!M15</f>
        <v>0</v>
      </c>
      <c r="N15" s="10">
        <f>FC_IND_NMM_CM_E!N15+FC_IND_NMM_CR_E!N15+FC_IND_NMM_GL_E!N15</f>
        <v>0</v>
      </c>
      <c r="O15" s="10">
        <f>FC_IND_NMM_CM_E!O15+FC_IND_NMM_CR_E!O15+FC_IND_NMM_GL_E!O15</f>
        <v>0</v>
      </c>
      <c r="P15" s="10">
        <f>FC_IND_NMM_CM_E!P15+FC_IND_NMM_CR_E!P15+FC_IND_NMM_GL_E!P15</f>
        <v>0</v>
      </c>
      <c r="Q15" s="10">
        <f>FC_IND_NMM_CM_E!Q15+FC_IND_NMM_CR_E!Q15+FC_IND_NMM_GL_E!Q15</f>
        <v>0</v>
      </c>
      <c r="R15" s="10">
        <f>FC_IND_NMM_CM_E!R15+FC_IND_NMM_CR_E!R15+FC_IND_NMM_GL_E!R15</f>
        <v>0</v>
      </c>
      <c r="S15" s="10">
        <f>FC_IND_NMM_CM_E!S15+FC_IND_NMM_CR_E!S15+FC_IND_NMM_GL_E!S15</f>
        <v>0</v>
      </c>
      <c r="T15" s="10">
        <f>FC_IND_NMM_CM_E!T15+FC_IND_NMM_CR_E!T15+FC_IND_NMM_GL_E!T15</f>
        <v>0</v>
      </c>
      <c r="U15" s="10">
        <f>FC_IND_NMM_CM_E!U15+FC_IND_NMM_CR_E!U15+FC_IND_NMM_GL_E!U15</f>
        <v>0</v>
      </c>
      <c r="V15" s="10">
        <f>FC_IND_NMM_CM_E!V15+FC_IND_NMM_CR_E!V15+FC_IND_NMM_GL_E!V15</f>
        <v>0</v>
      </c>
      <c r="W15" s="10">
        <f>FC_IND_NMM_CM_E!W15+FC_IND_NMM_CR_E!W15+FC_IND_NMM_GL_E!W15</f>
        <v>0</v>
      </c>
      <c r="X15" s="10">
        <f>FC_IND_NMM_CM_E!X15+FC_IND_NMM_CR_E!X15+FC_IND_NMM_GL_E!X15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FC_IND_NMM_CM_E!C16+FC_IND_NMM_CR_E!C16+FC_IND_NMM_GL_E!C16</f>
        <v>0</v>
      </c>
      <c r="D16" s="10">
        <f>FC_IND_NMM_CM_E!D16+FC_IND_NMM_CR_E!D16+FC_IND_NMM_GL_E!D16</f>
        <v>0</v>
      </c>
      <c r="E16" s="10">
        <f>FC_IND_NMM_CM_E!E16+FC_IND_NMM_CR_E!E16+FC_IND_NMM_GL_E!E16</f>
        <v>0</v>
      </c>
      <c r="F16" s="10">
        <f>FC_IND_NMM_CM_E!F16+FC_IND_NMM_CR_E!F16+FC_IND_NMM_GL_E!F16</f>
        <v>0</v>
      </c>
      <c r="G16" s="10">
        <f>FC_IND_NMM_CM_E!G16+FC_IND_NMM_CR_E!G16+FC_IND_NMM_GL_E!G16</f>
        <v>0</v>
      </c>
      <c r="H16" s="10">
        <f>FC_IND_NMM_CM_E!H16+FC_IND_NMM_CR_E!H16+FC_IND_NMM_GL_E!H16</f>
        <v>0</v>
      </c>
      <c r="I16" s="10">
        <f>FC_IND_NMM_CM_E!I16+FC_IND_NMM_CR_E!I16+FC_IND_NMM_GL_E!I16</f>
        <v>0</v>
      </c>
      <c r="J16" s="10">
        <f>FC_IND_NMM_CM_E!J16+FC_IND_NMM_CR_E!J16+FC_IND_NMM_GL_E!J16</f>
        <v>0</v>
      </c>
      <c r="K16" s="10">
        <f>FC_IND_NMM_CM_E!K16+FC_IND_NMM_CR_E!K16+FC_IND_NMM_GL_E!K16</f>
        <v>0</v>
      </c>
      <c r="L16" s="10">
        <f>FC_IND_NMM_CM_E!L16+FC_IND_NMM_CR_E!L16+FC_IND_NMM_GL_E!L16</f>
        <v>0</v>
      </c>
      <c r="M16" s="10">
        <f>FC_IND_NMM_CM_E!M16+FC_IND_NMM_CR_E!M16+FC_IND_NMM_GL_E!M16</f>
        <v>0</v>
      </c>
      <c r="N16" s="10">
        <f>FC_IND_NMM_CM_E!N16+FC_IND_NMM_CR_E!N16+FC_IND_NMM_GL_E!N16</f>
        <v>0</v>
      </c>
      <c r="O16" s="10">
        <f>FC_IND_NMM_CM_E!O16+FC_IND_NMM_CR_E!O16+FC_IND_NMM_GL_E!O16</f>
        <v>0</v>
      </c>
      <c r="P16" s="10">
        <f>FC_IND_NMM_CM_E!P16+FC_IND_NMM_CR_E!P16+FC_IND_NMM_GL_E!P16</f>
        <v>0</v>
      </c>
      <c r="Q16" s="10">
        <f>FC_IND_NMM_CM_E!Q16+FC_IND_NMM_CR_E!Q16+FC_IND_NMM_GL_E!Q16</f>
        <v>0</v>
      </c>
      <c r="R16" s="10">
        <f>FC_IND_NMM_CM_E!R16+FC_IND_NMM_CR_E!R16+FC_IND_NMM_GL_E!R16</f>
        <v>0</v>
      </c>
      <c r="S16" s="10">
        <f>FC_IND_NMM_CM_E!S16+FC_IND_NMM_CR_E!S16+FC_IND_NMM_GL_E!S16</f>
        <v>0</v>
      </c>
      <c r="T16" s="10">
        <f>FC_IND_NMM_CM_E!T16+FC_IND_NMM_CR_E!T16+FC_IND_NMM_GL_E!T16</f>
        <v>0</v>
      </c>
      <c r="U16" s="10">
        <f>FC_IND_NMM_CM_E!U16+FC_IND_NMM_CR_E!U16+FC_IND_NMM_GL_E!U16</f>
        <v>0</v>
      </c>
      <c r="V16" s="10">
        <f>FC_IND_NMM_CM_E!V16+FC_IND_NMM_CR_E!V16+FC_IND_NMM_GL_E!V16</f>
        <v>0</v>
      </c>
      <c r="W16" s="10">
        <f>FC_IND_NMM_CM_E!W16+FC_IND_NMM_CR_E!W16+FC_IND_NMM_GL_E!W16</f>
        <v>0</v>
      </c>
      <c r="X16" s="10">
        <f>FC_IND_NMM_CM_E!X16+FC_IND_NMM_CR_E!X16+FC_IND_NMM_GL_E!X16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FC_IND_NMM_CM_E!C18+FC_IND_NMM_CR_E!C18+FC_IND_NMM_GL_E!C18</f>
        <v>0</v>
      </c>
      <c r="D18" s="10">
        <f>FC_IND_NMM_CM_E!D18+FC_IND_NMM_CR_E!D18+FC_IND_NMM_GL_E!D18</f>
        <v>0</v>
      </c>
      <c r="E18" s="10">
        <f>FC_IND_NMM_CM_E!E18+FC_IND_NMM_CR_E!E18+FC_IND_NMM_GL_E!E18</f>
        <v>0</v>
      </c>
      <c r="F18" s="10">
        <f>FC_IND_NMM_CM_E!F18+FC_IND_NMM_CR_E!F18+FC_IND_NMM_GL_E!F18</f>
        <v>0</v>
      </c>
      <c r="G18" s="10">
        <f>FC_IND_NMM_CM_E!G18+FC_IND_NMM_CR_E!G18+FC_IND_NMM_GL_E!G18</f>
        <v>0</v>
      </c>
      <c r="H18" s="10">
        <f>FC_IND_NMM_CM_E!H18+FC_IND_NMM_CR_E!H18+FC_IND_NMM_GL_E!H18</f>
        <v>0</v>
      </c>
      <c r="I18" s="10">
        <f>FC_IND_NMM_CM_E!I18+FC_IND_NMM_CR_E!I18+FC_IND_NMM_GL_E!I18</f>
        <v>0</v>
      </c>
      <c r="J18" s="10">
        <f>FC_IND_NMM_CM_E!J18+FC_IND_NMM_CR_E!J18+FC_IND_NMM_GL_E!J18</f>
        <v>0</v>
      </c>
      <c r="K18" s="10">
        <f>FC_IND_NMM_CM_E!K18+FC_IND_NMM_CR_E!K18+FC_IND_NMM_GL_E!K18</f>
        <v>0</v>
      </c>
      <c r="L18" s="10">
        <f>FC_IND_NMM_CM_E!L18+FC_IND_NMM_CR_E!L18+FC_IND_NMM_GL_E!L18</f>
        <v>0</v>
      </c>
      <c r="M18" s="10">
        <f>FC_IND_NMM_CM_E!M18+FC_IND_NMM_CR_E!M18+FC_IND_NMM_GL_E!M18</f>
        <v>0</v>
      </c>
      <c r="N18" s="10">
        <f>FC_IND_NMM_CM_E!N18+FC_IND_NMM_CR_E!N18+FC_IND_NMM_GL_E!N18</f>
        <v>0</v>
      </c>
      <c r="O18" s="10">
        <f>FC_IND_NMM_CM_E!O18+FC_IND_NMM_CR_E!O18+FC_IND_NMM_GL_E!O18</f>
        <v>0</v>
      </c>
      <c r="P18" s="10">
        <f>FC_IND_NMM_CM_E!P18+FC_IND_NMM_CR_E!P18+FC_IND_NMM_GL_E!P18</f>
        <v>0</v>
      </c>
      <c r="Q18" s="10">
        <f>FC_IND_NMM_CM_E!Q18+FC_IND_NMM_CR_E!Q18+FC_IND_NMM_GL_E!Q18</f>
        <v>0</v>
      </c>
      <c r="R18" s="10">
        <f>FC_IND_NMM_CM_E!R18+FC_IND_NMM_CR_E!R18+FC_IND_NMM_GL_E!R18</f>
        <v>0</v>
      </c>
      <c r="S18" s="10">
        <f>FC_IND_NMM_CM_E!S18+FC_IND_NMM_CR_E!S18+FC_IND_NMM_GL_E!S18</f>
        <v>0</v>
      </c>
      <c r="T18" s="10">
        <f>FC_IND_NMM_CM_E!T18+FC_IND_NMM_CR_E!T18+FC_IND_NMM_GL_E!T18</f>
        <v>0</v>
      </c>
      <c r="U18" s="10">
        <f>FC_IND_NMM_CM_E!U18+FC_IND_NMM_CR_E!U18+FC_IND_NMM_GL_E!U18</f>
        <v>0</v>
      </c>
      <c r="V18" s="10">
        <f>FC_IND_NMM_CM_E!V18+FC_IND_NMM_CR_E!V18+FC_IND_NMM_GL_E!V18</f>
        <v>0</v>
      </c>
      <c r="W18" s="10">
        <f>FC_IND_NMM_CM_E!W18+FC_IND_NMM_CR_E!W18+FC_IND_NMM_GL_E!W18</f>
        <v>0</v>
      </c>
      <c r="X18" s="10">
        <f>FC_IND_NMM_CM_E!X18+FC_IND_NMM_CR_E!X18+FC_IND_NMM_GL_E!X18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FC_IND_NMM_CM_E!C19+FC_IND_NMM_CR_E!C19+FC_IND_NMM_GL_E!C19</f>
        <v>0</v>
      </c>
      <c r="D19" s="10">
        <f>FC_IND_NMM_CM_E!D19+FC_IND_NMM_CR_E!D19+FC_IND_NMM_GL_E!D19</f>
        <v>0</v>
      </c>
      <c r="E19" s="10">
        <f>FC_IND_NMM_CM_E!E19+FC_IND_NMM_CR_E!E19+FC_IND_NMM_GL_E!E19</f>
        <v>0</v>
      </c>
      <c r="F19" s="10">
        <f>FC_IND_NMM_CM_E!F19+FC_IND_NMM_CR_E!F19+FC_IND_NMM_GL_E!F19</f>
        <v>0</v>
      </c>
      <c r="G19" s="10">
        <f>FC_IND_NMM_CM_E!G19+FC_IND_NMM_CR_E!G19+FC_IND_NMM_GL_E!G19</f>
        <v>0</v>
      </c>
      <c r="H19" s="10">
        <f>FC_IND_NMM_CM_E!H19+FC_IND_NMM_CR_E!H19+FC_IND_NMM_GL_E!H19</f>
        <v>0</v>
      </c>
      <c r="I19" s="10">
        <f>FC_IND_NMM_CM_E!I19+FC_IND_NMM_CR_E!I19+FC_IND_NMM_GL_E!I19</f>
        <v>0</v>
      </c>
      <c r="J19" s="10">
        <f>FC_IND_NMM_CM_E!J19+FC_IND_NMM_CR_E!J19+FC_IND_NMM_GL_E!J19</f>
        <v>0</v>
      </c>
      <c r="K19" s="10">
        <f>FC_IND_NMM_CM_E!K19+FC_IND_NMM_CR_E!K19+FC_IND_NMM_GL_E!K19</f>
        <v>0</v>
      </c>
      <c r="L19" s="10">
        <f>FC_IND_NMM_CM_E!L19+FC_IND_NMM_CR_E!L19+FC_IND_NMM_GL_E!L19</f>
        <v>0</v>
      </c>
      <c r="M19" s="10">
        <f>FC_IND_NMM_CM_E!M19+FC_IND_NMM_CR_E!M19+FC_IND_NMM_GL_E!M19</f>
        <v>0</v>
      </c>
      <c r="N19" s="10">
        <f>FC_IND_NMM_CM_E!N19+FC_IND_NMM_CR_E!N19+FC_IND_NMM_GL_E!N19</f>
        <v>0</v>
      </c>
      <c r="O19" s="10">
        <f>FC_IND_NMM_CM_E!O19+FC_IND_NMM_CR_E!O19+FC_IND_NMM_GL_E!O19</f>
        <v>0</v>
      </c>
      <c r="P19" s="10">
        <f>FC_IND_NMM_CM_E!P19+FC_IND_NMM_CR_E!P19+FC_IND_NMM_GL_E!P19</f>
        <v>0</v>
      </c>
      <c r="Q19" s="10">
        <f>FC_IND_NMM_CM_E!Q19+FC_IND_NMM_CR_E!Q19+FC_IND_NMM_GL_E!Q19</f>
        <v>0</v>
      </c>
      <c r="R19" s="10">
        <f>FC_IND_NMM_CM_E!R19+FC_IND_NMM_CR_E!R19+FC_IND_NMM_GL_E!R19</f>
        <v>0</v>
      </c>
      <c r="S19" s="10">
        <f>FC_IND_NMM_CM_E!S19+FC_IND_NMM_CR_E!S19+FC_IND_NMM_GL_E!S19</f>
        <v>0</v>
      </c>
      <c r="T19" s="10">
        <f>FC_IND_NMM_CM_E!T19+FC_IND_NMM_CR_E!T19+FC_IND_NMM_GL_E!T19</f>
        <v>0</v>
      </c>
      <c r="U19" s="10">
        <f>FC_IND_NMM_CM_E!U19+FC_IND_NMM_CR_E!U19+FC_IND_NMM_GL_E!U19</f>
        <v>0</v>
      </c>
      <c r="V19" s="10">
        <f>FC_IND_NMM_CM_E!V19+FC_IND_NMM_CR_E!V19+FC_IND_NMM_GL_E!V19</f>
        <v>0</v>
      </c>
      <c r="W19" s="10">
        <f>FC_IND_NMM_CM_E!W19+FC_IND_NMM_CR_E!W19+FC_IND_NMM_GL_E!W19</f>
        <v>0</v>
      </c>
      <c r="X19" s="10">
        <f>FC_IND_NMM_CM_E!X19+FC_IND_NMM_CR_E!X19+FC_IND_NMM_GL_E!X19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FC_IND_NMM_CM_E!C20+FC_IND_NMM_CR_E!C20+FC_IND_NMM_GL_E!C20</f>
        <v>0</v>
      </c>
      <c r="D20" s="10">
        <f>FC_IND_NMM_CM_E!D20+FC_IND_NMM_CR_E!D20+FC_IND_NMM_GL_E!D20</f>
        <v>0</v>
      </c>
      <c r="E20" s="10">
        <f>FC_IND_NMM_CM_E!E20+FC_IND_NMM_CR_E!E20+FC_IND_NMM_GL_E!E20</f>
        <v>0</v>
      </c>
      <c r="F20" s="10">
        <f>FC_IND_NMM_CM_E!F20+FC_IND_NMM_CR_E!F20+FC_IND_NMM_GL_E!F20</f>
        <v>0</v>
      </c>
      <c r="G20" s="10">
        <f>FC_IND_NMM_CM_E!G20+FC_IND_NMM_CR_E!G20+FC_IND_NMM_GL_E!G20</f>
        <v>0</v>
      </c>
      <c r="H20" s="10">
        <f>FC_IND_NMM_CM_E!H20+FC_IND_NMM_CR_E!H20+FC_IND_NMM_GL_E!H20</f>
        <v>0</v>
      </c>
      <c r="I20" s="10">
        <f>FC_IND_NMM_CM_E!I20+FC_IND_NMM_CR_E!I20+FC_IND_NMM_GL_E!I20</f>
        <v>0</v>
      </c>
      <c r="J20" s="10">
        <f>FC_IND_NMM_CM_E!J20+FC_IND_NMM_CR_E!J20+FC_IND_NMM_GL_E!J20</f>
        <v>0</v>
      </c>
      <c r="K20" s="10">
        <f>FC_IND_NMM_CM_E!K20+FC_IND_NMM_CR_E!K20+FC_IND_NMM_GL_E!K20</f>
        <v>0</v>
      </c>
      <c r="L20" s="10">
        <f>FC_IND_NMM_CM_E!L20+FC_IND_NMM_CR_E!L20+FC_IND_NMM_GL_E!L20</f>
        <v>0</v>
      </c>
      <c r="M20" s="10">
        <f>FC_IND_NMM_CM_E!M20+FC_IND_NMM_CR_E!M20+FC_IND_NMM_GL_E!M20</f>
        <v>0</v>
      </c>
      <c r="N20" s="10">
        <f>FC_IND_NMM_CM_E!N20+FC_IND_NMM_CR_E!N20+FC_IND_NMM_GL_E!N20</f>
        <v>0</v>
      </c>
      <c r="O20" s="10">
        <f>FC_IND_NMM_CM_E!O20+FC_IND_NMM_CR_E!O20+FC_IND_NMM_GL_E!O20</f>
        <v>0</v>
      </c>
      <c r="P20" s="10">
        <f>FC_IND_NMM_CM_E!P20+FC_IND_NMM_CR_E!P20+FC_IND_NMM_GL_E!P20</f>
        <v>0</v>
      </c>
      <c r="Q20" s="10">
        <f>FC_IND_NMM_CM_E!Q20+FC_IND_NMM_CR_E!Q20+FC_IND_NMM_GL_E!Q20</f>
        <v>0</v>
      </c>
      <c r="R20" s="10">
        <f>FC_IND_NMM_CM_E!R20+FC_IND_NMM_CR_E!R20+FC_IND_NMM_GL_E!R20</f>
        <v>0</v>
      </c>
      <c r="S20" s="10">
        <f>FC_IND_NMM_CM_E!S20+FC_IND_NMM_CR_E!S20+FC_IND_NMM_GL_E!S20</f>
        <v>0</v>
      </c>
      <c r="T20" s="10">
        <f>FC_IND_NMM_CM_E!T20+FC_IND_NMM_CR_E!T20+FC_IND_NMM_GL_E!T20</f>
        <v>0</v>
      </c>
      <c r="U20" s="10">
        <f>FC_IND_NMM_CM_E!U20+FC_IND_NMM_CR_E!U20+FC_IND_NMM_GL_E!U20</f>
        <v>0</v>
      </c>
      <c r="V20" s="10">
        <f>FC_IND_NMM_CM_E!V20+FC_IND_NMM_CR_E!V20+FC_IND_NMM_GL_E!V20</f>
        <v>0</v>
      </c>
      <c r="W20" s="10">
        <f>FC_IND_NMM_CM_E!W20+FC_IND_NMM_CR_E!W20+FC_IND_NMM_GL_E!W20</f>
        <v>0</v>
      </c>
      <c r="X20" s="10">
        <f>FC_IND_NMM_CM_E!X20+FC_IND_NMM_CR_E!X20+FC_IND_NMM_GL_E!X20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FC_IND_NMM_CM_E!C21+FC_IND_NMM_CR_E!C21+FC_IND_NMM_GL_E!C21</f>
        <v>0</v>
      </c>
      <c r="D21" s="10">
        <f>FC_IND_NMM_CM_E!D21+FC_IND_NMM_CR_E!D21+FC_IND_NMM_GL_E!D21</f>
        <v>0</v>
      </c>
      <c r="E21" s="10">
        <f>FC_IND_NMM_CM_E!E21+FC_IND_NMM_CR_E!E21+FC_IND_NMM_GL_E!E21</f>
        <v>0</v>
      </c>
      <c r="F21" s="10">
        <f>FC_IND_NMM_CM_E!F21+FC_IND_NMM_CR_E!F21+FC_IND_NMM_GL_E!F21</f>
        <v>0</v>
      </c>
      <c r="G21" s="10">
        <f>FC_IND_NMM_CM_E!G21+FC_IND_NMM_CR_E!G21+FC_IND_NMM_GL_E!G21</f>
        <v>0</v>
      </c>
      <c r="H21" s="10">
        <f>FC_IND_NMM_CM_E!H21+FC_IND_NMM_CR_E!H21+FC_IND_NMM_GL_E!H21</f>
        <v>0</v>
      </c>
      <c r="I21" s="10">
        <f>FC_IND_NMM_CM_E!I21+FC_IND_NMM_CR_E!I21+FC_IND_NMM_GL_E!I21</f>
        <v>0</v>
      </c>
      <c r="J21" s="10">
        <f>FC_IND_NMM_CM_E!J21+FC_IND_NMM_CR_E!J21+FC_IND_NMM_GL_E!J21</f>
        <v>0</v>
      </c>
      <c r="K21" s="10">
        <f>FC_IND_NMM_CM_E!K21+FC_IND_NMM_CR_E!K21+FC_IND_NMM_GL_E!K21</f>
        <v>0</v>
      </c>
      <c r="L21" s="10">
        <f>FC_IND_NMM_CM_E!L21+FC_IND_NMM_CR_E!L21+FC_IND_NMM_GL_E!L21</f>
        <v>0</v>
      </c>
      <c r="M21" s="10">
        <f>FC_IND_NMM_CM_E!M21+FC_IND_NMM_CR_E!M21+FC_IND_NMM_GL_E!M21</f>
        <v>0</v>
      </c>
      <c r="N21" s="10">
        <f>FC_IND_NMM_CM_E!N21+FC_IND_NMM_CR_E!N21+FC_IND_NMM_GL_E!N21</f>
        <v>0</v>
      </c>
      <c r="O21" s="10">
        <f>FC_IND_NMM_CM_E!O21+FC_IND_NMM_CR_E!O21+FC_IND_NMM_GL_E!O21</f>
        <v>0</v>
      </c>
      <c r="P21" s="10">
        <f>FC_IND_NMM_CM_E!P21+FC_IND_NMM_CR_E!P21+FC_IND_NMM_GL_E!P21</f>
        <v>0</v>
      </c>
      <c r="Q21" s="10">
        <f>FC_IND_NMM_CM_E!Q21+FC_IND_NMM_CR_E!Q21+FC_IND_NMM_GL_E!Q21</f>
        <v>0</v>
      </c>
      <c r="R21" s="10">
        <f>FC_IND_NMM_CM_E!R21+FC_IND_NMM_CR_E!R21+FC_IND_NMM_GL_E!R21</f>
        <v>0</v>
      </c>
      <c r="S21" s="10">
        <f>FC_IND_NMM_CM_E!S21+FC_IND_NMM_CR_E!S21+FC_IND_NMM_GL_E!S21</f>
        <v>0</v>
      </c>
      <c r="T21" s="10">
        <f>FC_IND_NMM_CM_E!T21+FC_IND_NMM_CR_E!T21+FC_IND_NMM_GL_E!T21</f>
        <v>0</v>
      </c>
      <c r="U21" s="10">
        <f>FC_IND_NMM_CM_E!U21+FC_IND_NMM_CR_E!U21+FC_IND_NMM_GL_E!U21</f>
        <v>0</v>
      </c>
      <c r="V21" s="10">
        <f>FC_IND_NMM_CM_E!V21+FC_IND_NMM_CR_E!V21+FC_IND_NMM_GL_E!V21</f>
        <v>0</v>
      </c>
      <c r="W21" s="10">
        <f>FC_IND_NMM_CM_E!W21+FC_IND_NMM_CR_E!W21+FC_IND_NMM_GL_E!W21</f>
        <v>0</v>
      </c>
      <c r="X21" s="10">
        <f>FC_IND_NMM_CM_E!X21+FC_IND_NMM_CR_E!X21+FC_IND_NMM_GL_E!X21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FC_IND_NMM_CM_E!C23+FC_IND_NMM_CR_E!C23+FC_IND_NMM_GL_E!C23</f>
        <v>0</v>
      </c>
      <c r="D23" s="10">
        <f>FC_IND_NMM_CM_E!D23+FC_IND_NMM_CR_E!D23+FC_IND_NMM_GL_E!D23</f>
        <v>0</v>
      </c>
      <c r="E23" s="10">
        <f>FC_IND_NMM_CM_E!E23+FC_IND_NMM_CR_E!E23+FC_IND_NMM_GL_E!E23</f>
        <v>0</v>
      </c>
      <c r="F23" s="10">
        <f>FC_IND_NMM_CM_E!F23+FC_IND_NMM_CR_E!F23+FC_IND_NMM_GL_E!F23</f>
        <v>0</v>
      </c>
      <c r="G23" s="10">
        <f>FC_IND_NMM_CM_E!G23+FC_IND_NMM_CR_E!G23+FC_IND_NMM_GL_E!G23</f>
        <v>0</v>
      </c>
      <c r="H23" s="10">
        <f>FC_IND_NMM_CM_E!H23+FC_IND_NMM_CR_E!H23+FC_IND_NMM_GL_E!H23</f>
        <v>0</v>
      </c>
      <c r="I23" s="10">
        <f>FC_IND_NMM_CM_E!I23+FC_IND_NMM_CR_E!I23+FC_IND_NMM_GL_E!I23</f>
        <v>0</v>
      </c>
      <c r="J23" s="10">
        <f>FC_IND_NMM_CM_E!J23+FC_IND_NMM_CR_E!J23+FC_IND_NMM_GL_E!J23</f>
        <v>0</v>
      </c>
      <c r="K23" s="10">
        <f>FC_IND_NMM_CM_E!K23+FC_IND_NMM_CR_E!K23+FC_IND_NMM_GL_E!K23</f>
        <v>0</v>
      </c>
      <c r="L23" s="10">
        <f>FC_IND_NMM_CM_E!L23+FC_IND_NMM_CR_E!L23+FC_IND_NMM_GL_E!L23</f>
        <v>0</v>
      </c>
      <c r="M23" s="10">
        <f>FC_IND_NMM_CM_E!M23+FC_IND_NMM_CR_E!M23+FC_IND_NMM_GL_E!M23</f>
        <v>0</v>
      </c>
      <c r="N23" s="10">
        <f>FC_IND_NMM_CM_E!N23+FC_IND_NMM_CR_E!N23+FC_IND_NMM_GL_E!N23</f>
        <v>0</v>
      </c>
      <c r="O23" s="10">
        <f>FC_IND_NMM_CM_E!O23+FC_IND_NMM_CR_E!O23+FC_IND_NMM_GL_E!O23</f>
        <v>0</v>
      </c>
      <c r="P23" s="10">
        <f>FC_IND_NMM_CM_E!P23+FC_IND_NMM_CR_E!P23+FC_IND_NMM_GL_E!P23</f>
        <v>0</v>
      </c>
      <c r="Q23" s="10">
        <f>FC_IND_NMM_CM_E!Q23+FC_IND_NMM_CR_E!Q23+FC_IND_NMM_GL_E!Q23</f>
        <v>0</v>
      </c>
      <c r="R23" s="10">
        <f>FC_IND_NMM_CM_E!R23+FC_IND_NMM_CR_E!R23+FC_IND_NMM_GL_E!R23</f>
        <v>0</v>
      </c>
      <c r="S23" s="10">
        <f>FC_IND_NMM_CM_E!S23+FC_IND_NMM_CR_E!S23+FC_IND_NMM_GL_E!S23</f>
        <v>0</v>
      </c>
      <c r="T23" s="10">
        <f>FC_IND_NMM_CM_E!T23+FC_IND_NMM_CR_E!T23+FC_IND_NMM_GL_E!T23</f>
        <v>0</v>
      </c>
      <c r="U23" s="10">
        <f>FC_IND_NMM_CM_E!U23+FC_IND_NMM_CR_E!U23+FC_IND_NMM_GL_E!U23</f>
        <v>0</v>
      </c>
      <c r="V23" s="10">
        <f>FC_IND_NMM_CM_E!V23+FC_IND_NMM_CR_E!V23+FC_IND_NMM_GL_E!V23</f>
        <v>0</v>
      </c>
      <c r="W23" s="10">
        <f>FC_IND_NMM_CM_E!W23+FC_IND_NMM_CR_E!W23+FC_IND_NMM_GL_E!W23</f>
        <v>0</v>
      </c>
      <c r="X23" s="10">
        <f>FC_IND_NMM_CM_E!X23+FC_IND_NMM_CR_E!X23+FC_IND_NMM_GL_E!X23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FC_IND_NMM_CM_E!C24+FC_IND_NMM_CR_E!C24+FC_IND_NMM_GL_E!C24</f>
        <v>0</v>
      </c>
      <c r="D24" s="10">
        <f>FC_IND_NMM_CM_E!D24+FC_IND_NMM_CR_E!D24+FC_IND_NMM_GL_E!D24</f>
        <v>0</v>
      </c>
      <c r="E24" s="10">
        <f>FC_IND_NMM_CM_E!E24+FC_IND_NMM_CR_E!E24+FC_IND_NMM_GL_E!E24</f>
        <v>0</v>
      </c>
      <c r="F24" s="10">
        <f>FC_IND_NMM_CM_E!F24+FC_IND_NMM_CR_E!F24+FC_IND_NMM_GL_E!F24</f>
        <v>0</v>
      </c>
      <c r="G24" s="10">
        <f>FC_IND_NMM_CM_E!G24+FC_IND_NMM_CR_E!G24+FC_IND_NMM_GL_E!G24</f>
        <v>0</v>
      </c>
      <c r="H24" s="10">
        <f>FC_IND_NMM_CM_E!H24+FC_IND_NMM_CR_E!H24+FC_IND_NMM_GL_E!H24</f>
        <v>0</v>
      </c>
      <c r="I24" s="10">
        <f>FC_IND_NMM_CM_E!I24+FC_IND_NMM_CR_E!I24+FC_IND_NMM_GL_E!I24</f>
        <v>0</v>
      </c>
      <c r="J24" s="10">
        <f>FC_IND_NMM_CM_E!J24+FC_IND_NMM_CR_E!J24+FC_IND_NMM_GL_E!J24</f>
        <v>0</v>
      </c>
      <c r="K24" s="10">
        <f>FC_IND_NMM_CM_E!K24+FC_IND_NMM_CR_E!K24+FC_IND_NMM_GL_E!K24</f>
        <v>0</v>
      </c>
      <c r="L24" s="10">
        <f>FC_IND_NMM_CM_E!L24+FC_IND_NMM_CR_E!L24+FC_IND_NMM_GL_E!L24</f>
        <v>0</v>
      </c>
      <c r="M24" s="10">
        <f>FC_IND_NMM_CM_E!M24+FC_IND_NMM_CR_E!M24+FC_IND_NMM_GL_E!M24</f>
        <v>0</v>
      </c>
      <c r="N24" s="10">
        <f>FC_IND_NMM_CM_E!N24+FC_IND_NMM_CR_E!N24+FC_IND_NMM_GL_E!N24</f>
        <v>0</v>
      </c>
      <c r="O24" s="10">
        <f>FC_IND_NMM_CM_E!O24+FC_IND_NMM_CR_E!O24+FC_IND_NMM_GL_E!O24</f>
        <v>0</v>
      </c>
      <c r="P24" s="10">
        <f>FC_IND_NMM_CM_E!P24+FC_IND_NMM_CR_E!P24+FC_IND_NMM_GL_E!P24</f>
        <v>0</v>
      </c>
      <c r="Q24" s="10">
        <f>FC_IND_NMM_CM_E!Q24+FC_IND_NMM_CR_E!Q24+FC_IND_NMM_GL_E!Q24</f>
        <v>0</v>
      </c>
      <c r="R24" s="10">
        <f>FC_IND_NMM_CM_E!R24+FC_IND_NMM_CR_E!R24+FC_IND_NMM_GL_E!R24</f>
        <v>0</v>
      </c>
      <c r="S24" s="10">
        <f>FC_IND_NMM_CM_E!S24+FC_IND_NMM_CR_E!S24+FC_IND_NMM_GL_E!S24</f>
        <v>0</v>
      </c>
      <c r="T24" s="10">
        <f>FC_IND_NMM_CM_E!T24+FC_IND_NMM_CR_E!T24+FC_IND_NMM_GL_E!T24</f>
        <v>0</v>
      </c>
      <c r="U24" s="10">
        <f>FC_IND_NMM_CM_E!U24+FC_IND_NMM_CR_E!U24+FC_IND_NMM_GL_E!U24</f>
        <v>0</v>
      </c>
      <c r="V24" s="10">
        <f>FC_IND_NMM_CM_E!V24+FC_IND_NMM_CR_E!V24+FC_IND_NMM_GL_E!V24</f>
        <v>0</v>
      </c>
      <c r="W24" s="10">
        <f>FC_IND_NMM_CM_E!W24+FC_IND_NMM_CR_E!W24+FC_IND_NMM_GL_E!W24</f>
        <v>0</v>
      </c>
      <c r="X24" s="10">
        <f>FC_IND_NMM_CM_E!X24+FC_IND_NMM_CR_E!X24+FC_IND_NMM_GL_E!X24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FC_IND_NMM_CM_E!C25+FC_IND_NMM_CR_E!C25+FC_IND_NMM_GL_E!C25</f>
        <v>0</v>
      </c>
      <c r="D25" s="37">
        <f>FC_IND_NMM_CM_E!D25+FC_IND_NMM_CR_E!D25+FC_IND_NMM_GL_E!D25</f>
        <v>0</v>
      </c>
      <c r="E25" s="37">
        <f>FC_IND_NMM_CM_E!E25+FC_IND_NMM_CR_E!E25+FC_IND_NMM_GL_E!E25</f>
        <v>0</v>
      </c>
      <c r="F25" s="37">
        <f>FC_IND_NMM_CM_E!F25+FC_IND_NMM_CR_E!F25+FC_IND_NMM_GL_E!F25</f>
        <v>0</v>
      </c>
      <c r="G25" s="37">
        <f>FC_IND_NMM_CM_E!G25+FC_IND_NMM_CR_E!G25+FC_IND_NMM_GL_E!G25</f>
        <v>0</v>
      </c>
      <c r="H25" s="37">
        <f>FC_IND_NMM_CM_E!H25+FC_IND_NMM_CR_E!H25+FC_IND_NMM_GL_E!H25</f>
        <v>0</v>
      </c>
      <c r="I25" s="37">
        <f>FC_IND_NMM_CM_E!I25+FC_IND_NMM_CR_E!I25+FC_IND_NMM_GL_E!I25</f>
        <v>0</v>
      </c>
      <c r="J25" s="37">
        <f>FC_IND_NMM_CM_E!J25+FC_IND_NMM_CR_E!J25+FC_IND_NMM_GL_E!J25</f>
        <v>0</v>
      </c>
      <c r="K25" s="37">
        <f>FC_IND_NMM_CM_E!K25+FC_IND_NMM_CR_E!K25+FC_IND_NMM_GL_E!K25</f>
        <v>0</v>
      </c>
      <c r="L25" s="37">
        <f>FC_IND_NMM_CM_E!L25+FC_IND_NMM_CR_E!L25+FC_IND_NMM_GL_E!L25</f>
        <v>0</v>
      </c>
      <c r="M25" s="37">
        <f>FC_IND_NMM_CM_E!M25+FC_IND_NMM_CR_E!M25+FC_IND_NMM_GL_E!M25</f>
        <v>0</v>
      </c>
      <c r="N25" s="37">
        <f>FC_IND_NMM_CM_E!N25+FC_IND_NMM_CR_E!N25+FC_IND_NMM_GL_E!N25</f>
        <v>0</v>
      </c>
      <c r="O25" s="37">
        <f>FC_IND_NMM_CM_E!O25+FC_IND_NMM_CR_E!O25+FC_IND_NMM_GL_E!O25</f>
        <v>0</v>
      </c>
      <c r="P25" s="37">
        <f>FC_IND_NMM_CM_E!P25+FC_IND_NMM_CR_E!P25+FC_IND_NMM_GL_E!P25</f>
        <v>0</v>
      </c>
      <c r="Q25" s="37">
        <f>FC_IND_NMM_CM_E!Q25+FC_IND_NMM_CR_E!Q25+FC_IND_NMM_GL_E!Q25</f>
        <v>0</v>
      </c>
      <c r="R25" s="37">
        <f>FC_IND_NMM_CM_E!R25+FC_IND_NMM_CR_E!R25+FC_IND_NMM_GL_E!R25</f>
        <v>0</v>
      </c>
      <c r="S25" s="37">
        <f>FC_IND_NMM_CM_E!S25+FC_IND_NMM_CR_E!S25+FC_IND_NMM_GL_E!S25</f>
        <v>0</v>
      </c>
      <c r="T25" s="37">
        <f>FC_IND_NMM_CM_E!T25+FC_IND_NMM_CR_E!T25+FC_IND_NMM_GL_E!T25</f>
        <v>0</v>
      </c>
      <c r="U25" s="37">
        <f>FC_IND_NMM_CM_E!U25+FC_IND_NMM_CR_E!U25+FC_IND_NMM_GL_E!U25</f>
        <v>0</v>
      </c>
      <c r="V25" s="37">
        <f>FC_IND_NMM_CM_E!V25+FC_IND_NMM_CR_E!V25+FC_IND_NMM_GL_E!V25</f>
        <v>0</v>
      </c>
      <c r="W25" s="37">
        <f>FC_IND_NMM_CM_E!W25+FC_IND_NMM_CR_E!W25+FC_IND_NMM_GL_E!W25</f>
        <v>0</v>
      </c>
      <c r="X25" s="37">
        <f>FC_IND_NMM_CM_E!X25+FC_IND_NMM_CR_E!X25+FC_IND_NMM_GL_E!X25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955.61926053310412</v>
      </c>
      <c r="D26" s="37">
        <f t="shared" ref="D26:W26" si="22">SUM(D27,D33)</f>
        <v>996.81478933791914</v>
      </c>
      <c r="E26" s="37">
        <f t="shared" si="22"/>
        <v>1124.1877042132417</v>
      </c>
      <c r="F26" s="37">
        <f t="shared" si="22"/>
        <v>808.05795356835756</v>
      </c>
      <c r="G26" s="37">
        <f t="shared" si="22"/>
        <v>814.42450558899407</v>
      </c>
      <c r="H26" s="37">
        <f t="shared" si="22"/>
        <v>908.14196044711946</v>
      </c>
      <c r="I26" s="37">
        <f t="shared" si="22"/>
        <v>835.76483233018052</v>
      </c>
      <c r="J26" s="37">
        <f t="shared" si="22"/>
        <v>556.86913155631987</v>
      </c>
      <c r="K26" s="37">
        <f t="shared" si="22"/>
        <v>587.99088564058445</v>
      </c>
      <c r="L26" s="37">
        <f t="shared" si="22"/>
        <v>514.35468615649177</v>
      </c>
      <c r="M26" s="37">
        <f t="shared" si="22"/>
        <v>480.98796216680989</v>
      </c>
      <c r="N26" s="37">
        <f t="shared" si="22"/>
        <v>413.48993981083402</v>
      </c>
      <c r="O26" s="37">
        <f t="shared" si="22"/>
        <v>340.21203783319004</v>
      </c>
      <c r="P26" s="37">
        <f t="shared" si="22"/>
        <v>360.51392949269132</v>
      </c>
      <c r="Q26" s="37">
        <f t="shared" si="22"/>
        <v>410.33723129836625</v>
      </c>
      <c r="R26" s="37">
        <f t="shared" si="22"/>
        <v>380.64866723989667</v>
      </c>
      <c r="S26" s="37">
        <f t="shared" si="22"/>
        <v>281.24101461736888</v>
      </c>
      <c r="T26" s="37">
        <f t="shared" si="22"/>
        <v>319.67437661220981</v>
      </c>
      <c r="U26" s="37">
        <f t="shared" si="22"/>
        <v>284.17257093723123</v>
      </c>
      <c r="V26" s="37">
        <f t="shared" si="22"/>
        <v>283.84746345657783</v>
      </c>
      <c r="W26" s="37">
        <f t="shared" si="22"/>
        <v>298.28306104901117</v>
      </c>
      <c r="X26" s="37">
        <f t="shared" ref="X26" si="23">SUM(X27,X33)</f>
        <v>259.79071367153909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FC_IND_NMM_CM_E!C28+FC_IND_NMM_CR_E!C28+FC_IND_NMM_GL_E!C28</f>
        <v>0</v>
      </c>
      <c r="D28" s="10">
        <f>FC_IND_NMM_CM_E!D28+FC_IND_NMM_CR_E!D28+FC_IND_NMM_GL_E!D28</f>
        <v>0</v>
      </c>
      <c r="E28" s="10">
        <f>FC_IND_NMM_CM_E!E28+FC_IND_NMM_CR_E!E28+FC_IND_NMM_GL_E!E28</f>
        <v>0</v>
      </c>
      <c r="F28" s="10">
        <f>FC_IND_NMM_CM_E!F28+FC_IND_NMM_CR_E!F28+FC_IND_NMM_GL_E!F28</f>
        <v>0</v>
      </c>
      <c r="G28" s="10">
        <f>FC_IND_NMM_CM_E!G28+FC_IND_NMM_CR_E!G28+FC_IND_NMM_GL_E!G28</f>
        <v>0</v>
      </c>
      <c r="H28" s="10">
        <f>FC_IND_NMM_CM_E!H28+FC_IND_NMM_CR_E!H28+FC_IND_NMM_GL_E!H28</f>
        <v>0</v>
      </c>
      <c r="I28" s="10">
        <f>FC_IND_NMM_CM_E!I28+FC_IND_NMM_CR_E!I28+FC_IND_NMM_GL_E!I28</f>
        <v>0</v>
      </c>
      <c r="J28" s="10">
        <f>FC_IND_NMM_CM_E!J28+FC_IND_NMM_CR_E!J28+FC_IND_NMM_GL_E!J28</f>
        <v>0</v>
      </c>
      <c r="K28" s="10">
        <f>FC_IND_NMM_CM_E!K28+FC_IND_NMM_CR_E!K28+FC_IND_NMM_GL_E!K28</f>
        <v>0</v>
      </c>
      <c r="L28" s="10">
        <f>FC_IND_NMM_CM_E!L28+FC_IND_NMM_CR_E!L28+FC_IND_NMM_GL_E!L28</f>
        <v>0</v>
      </c>
      <c r="M28" s="10">
        <f>FC_IND_NMM_CM_E!M28+FC_IND_NMM_CR_E!M28+FC_IND_NMM_GL_E!M28</f>
        <v>0</v>
      </c>
      <c r="N28" s="10">
        <f>FC_IND_NMM_CM_E!N28+FC_IND_NMM_CR_E!N28+FC_IND_NMM_GL_E!N28</f>
        <v>0</v>
      </c>
      <c r="O28" s="10">
        <f>FC_IND_NMM_CM_E!O28+FC_IND_NMM_CR_E!O28+FC_IND_NMM_GL_E!O28</f>
        <v>0</v>
      </c>
      <c r="P28" s="10">
        <f>FC_IND_NMM_CM_E!P28+FC_IND_NMM_CR_E!P28+FC_IND_NMM_GL_E!P28</f>
        <v>0</v>
      </c>
      <c r="Q28" s="10">
        <f>FC_IND_NMM_CM_E!Q28+FC_IND_NMM_CR_E!Q28+FC_IND_NMM_GL_E!Q28</f>
        <v>0</v>
      </c>
      <c r="R28" s="10">
        <f>FC_IND_NMM_CM_E!R28+FC_IND_NMM_CR_E!R28+FC_IND_NMM_GL_E!R28</f>
        <v>0</v>
      </c>
      <c r="S28" s="10">
        <f>FC_IND_NMM_CM_E!S28+FC_IND_NMM_CR_E!S28+FC_IND_NMM_GL_E!S28</f>
        <v>0</v>
      </c>
      <c r="T28" s="10">
        <f>FC_IND_NMM_CM_E!T28+FC_IND_NMM_CR_E!T28+FC_IND_NMM_GL_E!T28</f>
        <v>0</v>
      </c>
      <c r="U28" s="10">
        <f>FC_IND_NMM_CM_E!U28+FC_IND_NMM_CR_E!U28+FC_IND_NMM_GL_E!U28</f>
        <v>0</v>
      </c>
      <c r="V28" s="10">
        <f>FC_IND_NMM_CM_E!V28+FC_IND_NMM_CR_E!V28+FC_IND_NMM_GL_E!V28</f>
        <v>0</v>
      </c>
      <c r="W28" s="10">
        <f>FC_IND_NMM_CM_E!W28+FC_IND_NMM_CR_E!W28+FC_IND_NMM_GL_E!W28</f>
        <v>0</v>
      </c>
      <c r="X28" s="10">
        <f>FC_IND_NMM_CM_E!X28+FC_IND_NMM_CR_E!X28+FC_IND_NMM_GL_E!X28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FC_IND_NMM_CM_E!C29+FC_IND_NMM_CR_E!C29+FC_IND_NMM_GL_E!C29</f>
        <v>0</v>
      </c>
      <c r="D29" s="10">
        <f>FC_IND_NMM_CM_E!D29+FC_IND_NMM_CR_E!D29+FC_IND_NMM_GL_E!D29</f>
        <v>0</v>
      </c>
      <c r="E29" s="10">
        <f>FC_IND_NMM_CM_E!E29+FC_IND_NMM_CR_E!E29+FC_IND_NMM_GL_E!E29</f>
        <v>0</v>
      </c>
      <c r="F29" s="10">
        <f>FC_IND_NMM_CM_E!F29+FC_IND_NMM_CR_E!F29+FC_IND_NMM_GL_E!F29</f>
        <v>0</v>
      </c>
      <c r="G29" s="10">
        <f>FC_IND_NMM_CM_E!G29+FC_IND_NMM_CR_E!G29+FC_IND_NMM_GL_E!G29</f>
        <v>0</v>
      </c>
      <c r="H29" s="10">
        <f>FC_IND_NMM_CM_E!H29+FC_IND_NMM_CR_E!H29+FC_IND_NMM_GL_E!H29</f>
        <v>0</v>
      </c>
      <c r="I29" s="10">
        <f>FC_IND_NMM_CM_E!I29+FC_IND_NMM_CR_E!I29+FC_IND_NMM_GL_E!I29</f>
        <v>0</v>
      </c>
      <c r="J29" s="10">
        <f>FC_IND_NMM_CM_E!J29+FC_IND_NMM_CR_E!J29+FC_IND_NMM_GL_E!J29</f>
        <v>0</v>
      </c>
      <c r="K29" s="10">
        <f>FC_IND_NMM_CM_E!K29+FC_IND_NMM_CR_E!K29+FC_IND_NMM_GL_E!K29</f>
        <v>0</v>
      </c>
      <c r="L29" s="10">
        <f>FC_IND_NMM_CM_E!L29+FC_IND_NMM_CR_E!L29+FC_IND_NMM_GL_E!L29</f>
        <v>0</v>
      </c>
      <c r="M29" s="10">
        <f>FC_IND_NMM_CM_E!M29+FC_IND_NMM_CR_E!M29+FC_IND_NMM_GL_E!M29</f>
        <v>0</v>
      </c>
      <c r="N29" s="10">
        <f>FC_IND_NMM_CM_E!N29+FC_IND_NMM_CR_E!N29+FC_IND_NMM_GL_E!N29</f>
        <v>0</v>
      </c>
      <c r="O29" s="10">
        <f>FC_IND_NMM_CM_E!O29+FC_IND_NMM_CR_E!O29+FC_IND_NMM_GL_E!O29</f>
        <v>0</v>
      </c>
      <c r="P29" s="10">
        <f>FC_IND_NMM_CM_E!P29+FC_IND_NMM_CR_E!P29+FC_IND_NMM_GL_E!P29</f>
        <v>0</v>
      </c>
      <c r="Q29" s="10">
        <f>FC_IND_NMM_CM_E!Q29+FC_IND_NMM_CR_E!Q29+FC_IND_NMM_GL_E!Q29</f>
        <v>0</v>
      </c>
      <c r="R29" s="10">
        <f>FC_IND_NMM_CM_E!R29+FC_IND_NMM_CR_E!R29+FC_IND_NMM_GL_E!R29</f>
        <v>0</v>
      </c>
      <c r="S29" s="10">
        <f>FC_IND_NMM_CM_E!S29+FC_IND_NMM_CR_E!S29+FC_IND_NMM_GL_E!S29</f>
        <v>0</v>
      </c>
      <c r="T29" s="10">
        <f>FC_IND_NMM_CM_E!T29+FC_IND_NMM_CR_E!T29+FC_IND_NMM_GL_E!T29</f>
        <v>0</v>
      </c>
      <c r="U29" s="10">
        <f>FC_IND_NMM_CM_E!U29+FC_IND_NMM_CR_E!U29+FC_IND_NMM_GL_E!U29</f>
        <v>0</v>
      </c>
      <c r="V29" s="10">
        <f>FC_IND_NMM_CM_E!V29+FC_IND_NMM_CR_E!V29+FC_IND_NMM_GL_E!V29</f>
        <v>0</v>
      </c>
      <c r="W29" s="10">
        <f>FC_IND_NMM_CM_E!W29+FC_IND_NMM_CR_E!W29+FC_IND_NMM_GL_E!W29</f>
        <v>0</v>
      </c>
      <c r="X29" s="10">
        <f>FC_IND_NMM_CM_E!X29+FC_IND_NMM_CR_E!X29+FC_IND_NMM_GL_E!X29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FC_IND_NMM_CM_E!C30+FC_IND_NMM_CR_E!C30+FC_IND_NMM_GL_E!C30</f>
        <v>0</v>
      </c>
      <c r="D30" s="10">
        <f>FC_IND_NMM_CM_E!D30+FC_IND_NMM_CR_E!D30+FC_IND_NMM_GL_E!D30</f>
        <v>0</v>
      </c>
      <c r="E30" s="10">
        <f>FC_IND_NMM_CM_E!E30+FC_IND_NMM_CR_E!E30+FC_IND_NMM_GL_E!E30</f>
        <v>0</v>
      </c>
      <c r="F30" s="10">
        <f>FC_IND_NMM_CM_E!F30+FC_IND_NMM_CR_E!F30+FC_IND_NMM_GL_E!F30</f>
        <v>0</v>
      </c>
      <c r="G30" s="10">
        <f>FC_IND_NMM_CM_E!G30+FC_IND_NMM_CR_E!G30+FC_IND_NMM_GL_E!G30</f>
        <v>0</v>
      </c>
      <c r="H30" s="10">
        <f>FC_IND_NMM_CM_E!H30+FC_IND_NMM_CR_E!H30+FC_IND_NMM_GL_E!H30</f>
        <v>0</v>
      </c>
      <c r="I30" s="10">
        <f>FC_IND_NMM_CM_E!I30+FC_IND_NMM_CR_E!I30+FC_IND_NMM_GL_E!I30</f>
        <v>0</v>
      </c>
      <c r="J30" s="10">
        <f>FC_IND_NMM_CM_E!J30+FC_IND_NMM_CR_E!J30+FC_IND_NMM_GL_E!J30</f>
        <v>0</v>
      </c>
      <c r="K30" s="10">
        <f>FC_IND_NMM_CM_E!K30+FC_IND_NMM_CR_E!K30+FC_IND_NMM_GL_E!K30</f>
        <v>0</v>
      </c>
      <c r="L30" s="10">
        <f>FC_IND_NMM_CM_E!L30+FC_IND_NMM_CR_E!L30+FC_IND_NMM_GL_E!L30</f>
        <v>0</v>
      </c>
      <c r="M30" s="10">
        <f>FC_IND_NMM_CM_E!M30+FC_IND_NMM_CR_E!M30+FC_IND_NMM_GL_E!M30</f>
        <v>0</v>
      </c>
      <c r="N30" s="10">
        <f>FC_IND_NMM_CM_E!N30+FC_IND_NMM_CR_E!N30+FC_IND_NMM_GL_E!N30</f>
        <v>0</v>
      </c>
      <c r="O30" s="10">
        <f>FC_IND_NMM_CM_E!O30+FC_IND_NMM_CR_E!O30+FC_IND_NMM_GL_E!O30</f>
        <v>0</v>
      </c>
      <c r="P30" s="10">
        <f>FC_IND_NMM_CM_E!P30+FC_IND_NMM_CR_E!P30+FC_IND_NMM_GL_E!P30</f>
        <v>0</v>
      </c>
      <c r="Q30" s="10">
        <f>FC_IND_NMM_CM_E!Q30+FC_IND_NMM_CR_E!Q30+FC_IND_NMM_GL_E!Q30</f>
        <v>0</v>
      </c>
      <c r="R30" s="10">
        <f>FC_IND_NMM_CM_E!R30+FC_IND_NMM_CR_E!R30+FC_IND_NMM_GL_E!R30</f>
        <v>0</v>
      </c>
      <c r="S30" s="10">
        <f>FC_IND_NMM_CM_E!S30+FC_IND_NMM_CR_E!S30+FC_IND_NMM_GL_E!S30</f>
        <v>0</v>
      </c>
      <c r="T30" s="10">
        <f>FC_IND_NMM_CM_E!T30+FC_IND_NMM_CR_E!T30+FC_IND_NMM_GL_E!T30</f>
        <v>0</v>
      </c>
      <c r="U30" s="10">
        <f>FC_IND_NMM_CM_E!U30+FC_IND_NMM_CR_E!U30+FC_IND_NMM_GL_E!U30</f>
        <v>0</v>
      </c>
      <c r="V30" s="10">
        <f>FC_IND_NMM_CM_E!V30+FC_IND_NMM_CR_E!V30+FC_IND_NMM_GL_E!V30</f>
        <v>0</v>
      </c>
      <c r="W30" s="10">
        <f>FC_IND_NMM_CM_E!W30+FC_IND_NMM_CR_E!W30+FC_IND_NMM_GL_E!W30</f>
        <v>0</v>
      </c>
      <c r="X30" s="10">
        <f>FC_IND_NMM_CM_E!X30+FC_IND_NMM_CR_E!X30+FC_IND_NMM_GL_E!X30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FC_IND_NMM_CM_E!C31+FC_IND_NMM_CR_E!C31+FC_IND_NMM_GL_E!C31</f>
        <v>0</v>
      </c>
      <c r="D31" s="10">
        <f>FC_IND_NMM_CM_E!D31+FC_IND_NMM_CR_E!D31+FC_IND_NMM_GL_E!D31</f>
        <v>0</v>
      </c>
      <c r="E31" s="10">
        <f>FC_IND_NMM_CM_E!E31+FC_IND_NMM_CR_E!E31+FC_IND_NMM_GL_E!E31</f>
        <v>0</v>
      </c>
      <c r="F31" s="10">
        <f>FC_IND_NMM_CM_E!F31+FC_IND_NMM_CR_E!F31+FC_IND_NMM_GL_E!F31</f>
        <v>0</v>
      </c>
      <c r="G31" s="10">
        <f>FC_IND_NMM_CM_E!G31+FC_IND_NMM_CR_E!G31+FC_IND_NMM_GL_E!G31</f>
        <v>0</v>
      </c>
      <c r="H31" s="10">
        <f>FC_IND_NMM_CM_E!H31+FC_IND_NMM_CR_E!H31+FC_IND_NMM_GL_E!H31</f>
        <v>0</v>
      </c>
      <c r="I31" s="10">
        <f>FC_IND_NMM_CM_E!I31+FC_IND_NMM_CR_E!I31+FC_IND_NMM_GL_E!I31</f>
        <v>0</v>
      </c>
      <c r="J31" s="10">
        <f>FC_IND_NMM_CM_E!J31+FC_IND_NMM_CR_E!J31+FC_IND_NMM_GL_E!J31</f>
        <v>0</v>
      </c>
      <c r="K31" s="10">
        <f>FC_IND_NMM_CM_E!K31+FC_IND_NMM_CR_E!K31+FC_IND_NMM_GL_E!K31</f>
        <v>0</v>
      </c>
      <c r="L31" s="10">
        <f>FC_IND_NMM_CM_E!L31+FC_IND_NMM_CR_E!L31+FC_IND_NMM_GL_E!L31</f>
        <v>0</v>
      </c>
      <c r="M31" s="10">
        <f>FC_IND_NMM_CM_E!M31+FC_IND_NMM_CR_E!M31+FC_IND_NMM_GL_E!M31</f>
        <v>0</v>
      </c>
      <c r="N31" s="10">
        <f>FC_IND_NMM_CM_E!N31+FC_IND_NMM_CR_E!N31+FC_IND_NMM_GL_E!N31</f>
        <v>0</v>
      </c>
      <c r="O31" s="10">
        <f>FC_IND_NMM_CM_E!O31+FC_IND_NMM_CR_E!O31+FC_IND_NMM_GL_E!O31</f>
        <v>0</v>
      </c>
      <c r="P31" s="10">
        <f>FC_IND_NMM_CM_E!P31+FC_IND_NMM_CR_E!P31+FC_IND_NMM_GL_E!P31</f>
        <v>0</v>
      </c>
      <c r="Q31" s="10">
        <f>FC_IND_NMM_CM_E!Q31+FC_IND_NMM_CR_E!Q31+FC_IND_NMM_GL_E!Q31</f>
        <v>0</v>
      </c>
      <c r="R31" s="10">
        <f>FC_IND_NMM_CM_E!R31+FC_IND_NMM_CR_E!R31+FC_IND_NMM_GL_E!R31</f>
        <v>0</v>
      </c>
      <c r="S31" s="10">
        <f>FC_IND_NMM_CM_E!S31+FC_IND_NMM_CR_E!S31+FC_IND_NMM_GL_E!S31</f>
        <v>0</v>
      </c>
      <c r="T31" s="10">
        <f>FC_IND_NMM_CM_E!T31+FC_IND_NMM_CR_E!T31+FC_IND_NMM_GL_E!T31</f>
        <v>0</v>
      </c>
      <c r="U31" s="10">
        <f>FC_IND_NMM_CM_E!U31+FC_IND_NMM_CR_E!U31+FC_IND_NMM_GL_E!U31</f>
        <v>0</v>
      </c>
      <c r="V31" s="10">
        <f>FC_IND_NMM_CM_E!V31+FC_IND_NMM_CR_E!V31+FC_IND_NMM_GL_E!V31</f>
        <v>0</v>
      </c>
      <c r="W31" s="10">
        <f>FC_IND_NMM_CM_E!W31+FC_IND_NMM_CR_E!W31+FC_IND_NMM_GL_E!W31</f>
        <v>0</v>
      </c>
      <c r="X31" s="10">
        <f>FC_IND_NMM_CM_E!X31+FC_IND_NMM_CR_E!X31+FC_IND_NMM_GL_E!X31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FC_IND_NMM_CM_E!C32+FC_IND_NMM_CR_E!C32+FC_IND_NMM_GL_E!C32</f>
        <v>0</v>
      </c>
      <c r="D32" s="10">
        <f>FC_IND_NMM_CM_E!D32+FC_IND_NMM_CR_E!D32+FC_IND_NMM_GL_E!D32</f>
        <v>0</v>
      </c>
      <c r="E32" s="10">
        <f>FC_IND_NMM_CM_E!E32+FC_IND_NMM_CR_E!E32+FC_IND_NMM_GL_E!E32</f>
        <v>0</v>
      </c>
      <c r="F32" s="10">
        <f>FC_IND_NMM_CM_E!F32+FC_IND_NMM_CR_E!F32+FC_IND_NMM_GL_E!F32</f>
        <v>0</v>
      </c>
      <c r="G32" s="10">
        <f>FC_IND_NMM_CM_E!G32+FC_IND_NMM_CR_E!G32+FC_IND_NMM_GL_E!G32</f>
        <v>0</v>
      </c>
      <c r="H32" s="10">
        <f>FC_IND_NMM_CM_E!H32+FC_IND_NMM_CR_E!H32+FC_IND_NMM_GL_E!H32</f>
        <v>0</v>
      </c>
      <c r="I32" s="10">
        <f>FC_IND_NMM_CM_E!I32+FC_IND_NMM_CR_E!I32+FC_IND_NMM_GL_E!I32</f>
        <v>0</v>
      </c>
      <c r="J32" s="10">
        <f>FC_IND_NMM_CM_E!J32+FC_IND_NMM_CR_E!J32+FC_IND_NMM_GL_E!J32</f>
        <v>0</v>
      </c>
      <c r="K32" s="10">
        <f>FC_IND_NMM_CM_E!K32+FC_IND_NMM_CR_E!K32+FC_IND_NMM_GL_E!K32</f>
        <v>0</v>
      </c>
      <c r="L32" s="10">
        <f>FC_IND_NMM_CM_E!L32+FC_IND_NMM_CR_E!L32+FC_IND_NMM_GL_E!L32</f>
        <v>0</v>
      </c>
      <c r="M32" s="10">
        <f>FC_IND_NMM_CM_E!M32+FC_IND_NMM_CR_E!M32+FC_IND_NMM_GL_E!M32</f>
        <v>0</v>
      </c>
      <c r="N32" s="10">
        <f>FC_IND_NMM_CM_E!N32+FC_IND_NMM_CR_E!N32+FC_IND_NMM_GL_E!N32</f>
        <v>0</v>
      </c>
      <c r="O32" s="10">
        <f>FC_IND_NMM_CM_E!O32+FC_IND_NMM_CR_E!O32+FC_IND_NMM_GL_E!O32</f>
        <v>0</v>
      </c>
      <c r="P32" s="10">
        <f>FC_IND_NMM_CM_E!P32+FC_IND_NMM_CR_E!P32+FC_IND_NMM_GL_E!P32</f>
        <v>0</v>
      </c>
      <c r="Q32" s="10">
        <f>FC_IND_NMM_CM_E!Q32+FC_IND_NMM_CR_E!Q32+FC_IND_NMM_GL_E!Q32</f>
        <v>0</v>
      </c>
      <c r="R32" s="10">
        <f>FC_IND_NMM_CM_E!R32+FC_IND_NMM_CR_E!R32+FC_IND_NMM_GL_E!R32</f>
        <v>0</v>
      </c>
      <c r="S32" s="10">
        <f>FC_IND_NMM_CM_E!S32+FC_IND_NMM_CR_E!S32+FC_IND_NMM_GL_E!S32</f>
        <v>0</v>
      </c>
      <c r="T32" s="10">
        <f>FC_IND_NMM_CM_E!T32+FC_IND_NMM_CR_E!T32+FC_IND_NMM_GL_E!T32</f>
        <v>0</v>
      </c>
      <c r="U32" s="10">
        <f>FC_IND_NMM_CM_E!U32+FC_IND_NMM_CR_E!U32+FC_IND_NMM_GL_E!U32</f>
        <v>0</v>
      </c>
      <c r="V32" s="10">
        <f>FC_IND_NMM_CM_E!V32+FC_IND_NMM_CR_E!V32+FC_IND_NMM_GL_E!V32</f>
        <v>0</v>
      </c>
      <c r="W32" s="10">
        <f>FC_IND_NMM_CM_E!W32+FC_IND_NMM_CR_E!W32+FC_IND_NMM_GL_E!W32</f>
        <v>0</v>
      </c>
      <c r="X32" s="10">
        <f>FC_IND_NMM_CM_E!X32+FC_IND_NMM_CR_E!X32+FC_IND_NMM_GL_E!X32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955.61926053310412</v>
      </c>
      <c r="D33" s="29">
        <f t="shared" ref="D33:W33" si="28">SUM(D34:D50)</f>
        <v>996.81478933791914</v>
      </c>
      <c r="E33" s="29">
        <f t="shared" si="28"/>
        <v>1124.1877042132417</v>
      </c>
      <c r="F33" s="29">
        <f t="shared" si="28"/>
        <v>808.05795356835756</v>
      </c>
      <c r="G33" s="29">
        <f t="shared" si="28"/>
        <v>814.42450558899407</v>
      </c>
      <c r="H33" s="29">
        <f t="shared" si="28"/>
        <v>908.14196044711946</v>
      </c>
      <c r="I33" s="29">
        <f t="shared" si="28"/>
        <v>835.76483233018052</v>
      </c>
      <c r="J33" s="29">
        <f t="shared" si="28"/>
        <v>556.86913155631987</v>
      </c>
      <c r="K33" s="29">
        <f t="shared" si="28"/>
        <v>587.99088564058445</v>
      </c>
      <c r="L33" s="29">
        <f t="shared" si="28"/>
        <v>514.35468615649177</v>
      </c>
      <c r="M33" s="29">
        <f t="shared" si="28"/>
        <v>480.98796216680989</v>
      </c>
      <c r="N33" s="29">
        <f t="shared" si="28"/>
        <v>413.48993981083402</v>
      </c>
      <c r="O33" s="29">
        <f t="shared" si="28"/>
        <v>340.21203783319004</v>
      </c>
      <c r="P33" s="29">
        <f t="shared" si="28"/>
        <v>360.51392949269132</v>
      </c>
      <c r="Q33" s="29">
        <f t="shared" si="28"/>
        <v>410.33723129836625</v>
      </c>
      <c r="R33" s="29">
        <f t="shared" si="28"/>
        <v>380.64866723989667</v>
      </c>
      <c r="S33" s="29">
        <f t="shared" si="28"/>
        <v>281.24101461736888</v>
      </c>
      <c r="T33" s="29">
        <f t="shared" si="28"/>
        <v>319.67437661220981</v>
      </c>
      <c r="U33" s="29">
        <f t="shared" si="28"/>
        <v>284.17257093723123</v>
      </c>
      <c r="V33" s="29">
        <f t="shared" si="28"/>
        <v>283.84746345657783</v>
      </c>
      <c r="W33" s="29">
        <f t="shared" si="28"/>
        <v>298.28306104901117</v>
      </c>
      <c r="X33" s="29">
        <f t="shared" ref="X33" si="29">SUM(X34:X50)</f>
        <v>259.79071367153909</v>
      </c>
    </row>
    <row r="34" spans="1:24" ht="11.25" customHeight="1" x14ac:dyDescent="0.2">
      <c r="A34" s="41" t="s">
        <v>55</v>
      </c>
      <c r="B34" s="9" t="s">
        <v>56</v>
      </c>
      <c r="C34" s="10">
        <f>FC_IND_NMM_CM_E!C34+FC_IND_NMM_CR_E!C34+FC_IND_NMM_GL_E!C34</f>
        <v>0</v>
      </c>
      <c r="D34" s="10">
        <f>FC_IND_NMM_CM_E!D34+FC_IND_NMM_CR_E!D34+FC_IND_NMM_GL_E!D34</f>
        <v>0</v>
      </c>
      <c r="E34" s="10">
        <f>FC_IND_NMM_CM_E!E34+FC_IND_NMM_CR_E!E34+FC_IND_NMM_GL_E!E34</f>
        <v>0</v>
      </c>
      <c r="F34" s="10">
        <f>FC_IND_NMM_CM_E!F34+FC_IND_NMM_CR_E!F34+FC_IND_NMM_GL_E!F34</f>
        <v>0</v>
      </c>
      <c r="G34" s="10">
        <f>FC_IND_NMM_CM_E!G34+FC_IND_NMM_CR_E!G34+FC_IND_NMM_GL_E!G34</f>
        <v>0</v>
      </c>
      <c r="H34" s="10">
        <f>FC_IND_NMM_CM_E!H34+FC_IND_NMM_CR_E!H34+FC_IND_NMM_GL_E!H34</f>
        <v>0</v>
      </c>
      <c r="I34" s="10">
        <f>FC_IND_NMM_CM_E!I34+FC_IND_NMM_CR_E!I34+FC_IND_NMM_GL_E!I34</f>
        <v>0</v>
      </c>
      <c r="J34" s="10">
        <f>FC_IND_NMM_CM_E!J34+FC_IND_NMM_CR_E!J34+FC_IND_NMM_GL_E!J34</f>
        <v>0</v>
      </c>
      <c r="K34" s="10">
        <f>FC_IND_NMM_CM_E!K34+FC_IND_NMM_CR_E!K34+FC_IND_NMM_GL_E!K34</f>
        <v>0</v>
      </c>
      <c r="L34" s="10">
        <f>FC_IND_NMM_CM_E!L34+FC_IND_NMM_CR_E!L34+FC_IND_NMM_GL_E!L34</f>
        <v>0</v>
      </c>
      <c r="M34" s="10">
        <f>FC_IND_NMM_CM_E!M34+FC_IND_NMM_CR_E!M34+FC_IND_NMM_GL_E!M34</f>
        <v>0</v>
      </c>
      <c r="N34" s="10">
        <f>FC_IND_NMM_CM_E!N34+FC_IND_NMM_CR_E!N34+FC_IND_NMM_GL_E!N34</f>
        <v>0</v>
      </c>
      <c r="O34" s="10">
        <f>FC_IND_NMM_CM_E!O34+FC_IND_NMM_CR_E!O34+FC_IND_NMM_GL_E!O34</f>
        <v>0</v>
      </c>
      <c r="P34" s="10">
        <f>FC_IND_NMM_CM_E!P34+FC_IND_NMM_CR_E!P34+FC_IND_NMM_GL_E!P34</f>
        <v>0</v>
      </c>
      <c r="Q34" s="10">
        <f>FC_IND_NMM_CM_E!Q34+FC_IND_NMM_CR_E!Q34+FC_IND_NMM_GL_E!Q34</f>
        <v>0</v>
      </c>
      <c r="R34" s="10">
        <f>FC_IND_NMM_CM_E!R34+FC_IND_NMM_CR_E!R34+FC_IND_NMM_GL_E!R34</f>
        <v>0</v>
      </c>
      <c r="S34" s="10">
        <f>FC_IND_NMM_CM_E!S34+FC_IND_NMM_CR_E!S34+FC_IND_NMM_GL_E!S34</f>
        <v>0</v>
      </c>
      <c r="T34" s="10">
        <f>FC_IND_NMM_CM_E!T34+FC_IND_NMM_CR_E!T34+FC_IND_NMM_GL_E!T34</f>
        <v>0</v>
      </c>
      <c r="U34" s="10">
        <f>FC_IND_NMM_CM_E!U34+FC_IND_NMM_CR_E!U34+FC_IND_NMM_GL_E!U34</f>
        <v>0</v>
      </c>
      <c r="V34" s="10">
        <f>FC_IND_NMM_CM_E!V34+FC_IND_NMM_CR_E!V34+FC_IND_NMM_GL_E!V34</f>
        <v>0</v>
      </c>
      <c r="W34" s="10">
        <f>FC_IND_NMM_CM_E!W34+FC_IND_NMM_CR_E!W34+FC_IND_NMM_GL_E!W34</f>
        <v>0</v>
      </c>
      <c r="X34" s="10">
        <f>FC_IND_NMM_CM_E!X34+FC_IND_NMM_CR_E!X34+FC_IND_NMM_GL_E!X34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FC_IND_NMM_CM_E!C35+FC_IND_NMM_CR_E!C35+FC_IND_NMM_GL_E!C35</f>
        <v>0</v>
      </c>
      <c r="D35" s="10">
        <f>FC_IND_NMM_CM_E!D35+FC_IND_NMM_CR_E!D35+FC_IND_NMM_GL_E!D35</f>
        <v>0</v>
      </c>
      <c r="E35" s="10">
        <f>FC_IND_NMM_CM_E!E35+FC_IND_NMM_CR_E!E35+FC_IND_NMM_GL_E!E35</f>
        <v>0</v>
      </c>
      <c r="F35" s="10">
        <f>FC_IND_NMM_CM_E!F35+FC_IND_NMM_CR_E!F35+FC_IND_NMM_GL_E!F35</f>
        <v>0</v>
      </c>
      <c r="G35" s="10">
        <f>FC_IND_NMM_CM_E!G35+FC_IND_NMM_CR_E!G35+FC_IND_NMM_GL_E!G35</f>
        <v>0</v>
      </c>
      <c r="H35" s="10">
        <f>FC_IND_NMM_CM_E!H35+FC_IND_NMM_CR_E!H35+FC_IND_NMM_GL_E!H35</f>
        <v>0</v>
      </c>
      <c r="I35" s="10">
        <f>FC_IND_NMM_CM_E!I35+FC_IND_NMM_CR_E!I35+FC_IND_NMM_GL_E!I35</f>
        <v>0</v>
      </c>
      <c r="J35" s="10">
        <f>FC_IND_NMM_CM_E!J35+FC_IND_NMM_CR_E!J35+FC_IND_NMM_GL_E!J35</f>
        <v>0</v>
      </c>
      <c r="K35" s="10">
        <f>FC_IND_NMM_CM_E!K35+FC_IND_NMM_CR_E!K35+FC_IND_NMM_GL_E!K35</f>
        <v>0</v>
      </c>
      <c r="L35" s="10">
        <f>FC_IND_NMM_CM_E!L35+FC_IND_NMM_CR_E!L35+FC_IND_NMM_GL_E!L35</f>
        <v>0</v>
      </c>
      <c r="M35" s="10">
        <f>FC_IND_NMM_CM_E!M35+FC_IND_NMM_CR_E!M35+FC_IND_NMM_GL_E!M35</f>
        <v>0</v>
      </c>
      <c r="N35" s="10">
        <f>FC_IND_NMM_CM_E!N35+FC_IND_NMM_CR_E!N35+FC_IND_NMM_GL_E!N35</f>
        <v>0</v>
      </c>
      <c r="O35" s="10">
        <f>FC_IND_NMM_CM_E!O35+FC_IND_NMM_CR_E!O35+FC_IND_NMM_GL_E!O35</f>
        <v>0</v>
      </c>
      <c r="P35" s="10">
        <f>FC_IND_NMM_CM_E!P35+FC_IND_NMM_CR_E!P35+FC_IND_NMM_GL_E!P35</f>
        <v>0</v>
      </c>
      <c r="Q35" s="10">
        <f>FC_IND_NMM_CM_E!Q35+FC_IND_NMM_CR_E!Q35+FC_IND_NMM_GL_E!Q35</f>
        <v>0</v>
      </c>
      <c r="R35" s="10">
        <f>FC_IND_NMM_CM_E!R35+FC_IND_NMM_CR_E!R35+FC_IND_NMM_GL_E!R35</f>
        <v>0</v>
      </c>
      <c r="S35" s="10">
        <f>FC_IND_NMM_CM_E!S35+FC_IND_NMM_CR_E!S35+FC_IND_NMM_GL_E!S35</f>
        <v>0</v>
      </c>
      <c r="T35" s="10">
        <f>FC_IND_NMM_CM_E!T35+FC_IND_NMM_CR_E!T35+FC_IND_NMM_GL_E!T35</f>
        <v>0</v>
      </c>
      <c r="U35" s="10">
        <f>FC_IND_NMM_CM_E!U35+FC_IND_NMM_CR_E!U35+FC_IND_NMM_GL_E!U35</f>
        <v>0</v>
      </c>
      <c r="V35" s="10">
        <f>FC_IND_NMM_CM_E!V35+FC_IND_NMM_CR_E!V35+FC_IND_NMM_GL_E!V35</f>
        <v>0</v>
      </c>
      <c r="W35" s="10">
        <f>FC_IND_NMM_CM_E!W35+FC_IND_NMM_CR_E!W35+FC_IND_NMM_GL_E!W35</f>
        <v>0</v>
      </c>
      <c r="X35" s="10">
        <f>FC_IND_NMM_CM_E!X35+FC_IND_NMM_CR_E!X35+FC_IND_NMM_GL_E!X35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FC_IND_NMM_CM_E!C36+FC_IND_NMM_CR_E!C36+FC_IND_NMM_GL_E!C36</f>
        <v>222.55898538263114</v>
      </c>
      <c r="D36" s="10">
        <f>FC_IND_NMM_CM_E!D36+FC_IND_NMM_CR_E!D36+FC_IND_NMM_GL_E!D36</f>
        <v>222.55898538263111</v>
      </c>
      <c r="E36" s="10">
        <f>FC_IND_NMM_CM_E!E36+FC_IND_NMM_CR_E!E36+FC_IND_NMM_GL_E!E36</f>
        <v>203.35339638865</v>
      </c>
      <c r="F36" s="10">
        <f>FC_IND_NMM_CM_E!F36+FC_IND_NMM_CR_E!F36+FC_IND_NMM_GL_E!F36</f>
        <v>27.113757523645752</v>
      </c>
      <c r="G36" s="10">
        <f>FC_IND_NMM_CM_E!G36+FC_IND_NMM_CR_E!G36+FC_IND_NMM_GL_E!G36</f>
        <v>11.29982803095443</v>
      </c>
      <c r="H36" s="10">
        <f>FC_IND_NMM_CM_E!H36+FC_IND_NMM_CR_E!H36+FC_IND_NMM_GL_E!H36</f>
        <v>15.81969045571797</v>
      </c>
      <c r="I36" s="10">
        <f>FC_IND_NMM_CM_E!I36+FC_IND_NMM_CR_E!I36+FC_IND_NMM_GL_E!I36</f>
        <v>11.29982803095443</v>
      </c>
      <c r="J36" s="10">
        <f>FC_IND_NMM_CM_E!J36+FC_IND_NMM_CR_E!J36+FC_IND_NMM_GL_E!J36</f>
        <v>13.184264832330181</v>
      </c>
      <c r="K36" s="10">
        <f>FC_IND_NMM_CM_E!K36+FC_IND_NMM_CR_E!K36+FC_IND_NMM_GL_E!K36</f>
        <v>12.085640584694751</v>
      </c>
      <c r="L36" s="10">
        <f>FC_IND_NMM_CM_E!L36+FC_IND_NMM_CR_E!L36+FC_IND_NMM_GL_E!L36</f>
        <v>8.7895098882201186</v>
      </c>
      <c r="M36" s="10">
        <f>FC_IND_NMM_CM_E!M36+FC_IND_NMM_CR_E!M36+FC_IND_NMM_GL_E!M36</f>
        <v>6.592175408426483</v>
      </c>
      <c r="N36" s="10">
        <f>FC_IND_NMM_CM_E!N36+FC_IND_NMM_CR_E!N36+FC_IND_NMM_GL_E!N36</f>
        <v>7.6907996560619099</v>
      </c>
      <c r="O36" s="10">
        <f>FC_IND_NMM_CM_E!O36+FC_IND_NMM_CR_E!O36+FC_IND_NMM_GL_E!O36</f>
        <v>5.4934651762682716</v>
      </c>
      <c r="P36" s="10">
        <f>FC_IND_NMM_CM_E!P36+FC_IND_NMM_CR_E!P36+FC_IND_NMM_GL_E!P36</f>
        <v>4.3947549441100593</v>
      </c>
      <c r="Q36" s="10">
        <f>FC_IND_NMM_CM_E!Q36+FC_IND_NMM_CR_E!Q36+FC_IND_NMM_GL_E!Q36</f>
        <v>4.3947549441100593</v>
      </c>
      <c r="R36" s="10">
        <f>FC_IND_NMM_CM_E!R36+FC_IND_NMM_CR_E!R36+FC_IND_NMM_GL_E!R36</f>
        <v>5.4934651762682716</v>
      </c>
      <c r="S36" s="10">
        <f>FC_IND_NMM_CM_E!S36+FC_IND_NMM_CR_E!S36+FC_IND_NMM_GL_E!S36</f>
        <v>5.4934651762682716</v>
      </c>
      <c r="T36" s="10">
        <f>FC_IND_NMM_CM_E!T36+FC_IND_NMM_CR_E!T36+FC_IND_NMM_GL_E!T36</f>
        <v>4.4386930352536549</v>
      </c>
      <c r="U36" s="10">
        <f>FC_IND_NMM_CM_E!U36+FC_IND_NMM_CR_E!U36+FC_IND_NMM_GL_E!U36</f>
        <v>4.0475494411006006</v>
      </c>
      <c r="V36" s="10">
        <f>FC_IND_NMM_CM_E!V36+FC_IND_NMM_CR_E!V36+FC_IND_NMM_GL_E!V36</f>
        <v>4.0640584694754942</v>
      </c>
      <c r="W36" s="10">
        <f>FC_IND_NMM_CM_E!W36+FC_IND_NMM_CR_E!W36+FC_IND_NMM_GL_E!W36</f>
        <v>3.6662940670679278</v>
      </c>
      <c r="X36" s="10">
        <f>FC_IND_NMM_CM_E!X36+FC_IND_NMM_CR_E!X36+FC_IND_NMM_GL_E!X36</f>
        <v>4.3804815133276005</v>
      </c>
    </row>
    <row r="37" spans="1:24" ht="11.25" customHeight="1" x14ac:dyDescent="0.2">
      <c r="A37" s="41" t="s">
        <v>61</v>
      </c>
      <c r="B37" s="9" t="s">
        <v>62</v>
      </c>
      <c r="C37" s="10">
        <f>FC_IND_NMM_CM_E!C37+FC_IND_NMM_CR_E!C37+FC_IND_NMM_GL_E!C37</f>
        <v>0</v>
      </c>
      <c r="D37" s="10">
        <f>FC_IND_NMM_CM_E!D37+FC_IND_NMM_CR_E!D37+FC_IND_NMM_GL_E!D37</f>
        <v>0</v>
      </c>
      <c r="E37" s="10">
        <f>FC_IND_NMM_CM_E!E37+FC_IND_NMM_CR_E!E37+FC_IND_NMM_GL_E!E37</f>
        <v>0</v>
      </c>
      <c r="F37" s="10">
        <f>FC_IND_NMM_CM_E!F37+FC_IND_NMM_CR_E!F37+FC_IND_NMM_GL_E!F37</f>
        <v>0</v>
      </c>
      <c r="G37" s="10">
        <f>FC_IND_NMM_CM_E!G37+FC_IND_NMM_CR_E!G37+FC_IND_NMM_GL_E!G37</f>
        <v>0</v>
      </c>
      <c r="H37" s="10">
        <f>FC_IND_NMM_CM_E!H37+FC_IND_NMM_CR_E!H37+FC_IND_NMM_GL_E!H37</f>
        <v>0</v>
      </c>
      <c r="I37" s="10">
        <f>FC_IND_NMM_CM_E!I37+FC_IND_NMM_CR_E!I37+FC_IND_NMM_GL_E!I37</f>
        <v>0</v>
      </c>
      <c r="J37" s="10">
        <f>FC_IND_NMM_CM_E!J37+FC_IND_NMM_CR_E!J37+FC_IND_NMM_GL_E!J37</f>
        <v>0</v>
      </c>
      <c r="K37" s="10">
        <f>FC_IND_NMM_CM_E!K37+FC_IND_NMM_CR_E!K37+FC_IND_NMM_GL_E!K37</f>
        <v>0</v>
      </c>
      <c r="L37" s="10">
        <f>FC_IND_NMM_CM_E!L37+FC_IND_NMM_CR_E!L37+FC_IND_NMM_GL_E!L37</f>
        <v>0</v>
      </c>
      <c r="M37" s="10">
        <f>FC_IND_NMM_CM_E!M37+FC_IND_NMM_CR_E!M37+FC_IND_NMM_GL_E!M37</f>
        <v>0</v>
      </c>
      <c r="N37" s="10">
        <f>FC_IND_NMM_CM_E!N37+FC_IND_NMM_CR_E!N37+FC_IND_NMM_GL_E!N37</f>
        <v>0</v>
      </c>
      <c r="O37" s="10">
        <f>FC_IND_NMM_CM_E!O37+FC_IND_NMM_CR_E!O37+FC_IND_NMM_GL_E!O37</f>
        <v>0</v>
      </c>
      <c r="P37" s="10">
        <f>FC_IND_NMM_CM_E!P37+FC_IND_NMM_CR_E!P37+FC_IND_NMM_GL_E!P37</f>
        <v>0</v>
      </c>
      <c r="Q37" s="10">
        <f>FC_IND_NMM_CM_E!Q37+FC_IND_NMM_CR_E!Q37+FC_IND_NMM_GL_E!Q37</f>
        <v>0</v>
      </c>
      <c r="R37" s="10">
        <f>FC_IND_NMM_CM_E!R37+FC_IND_NMM_CR_E!R37+FC_IND_NMM_GL_E!R37</f>
        <v>0</v>
      </c>
      <c r="S37" s="10">
        <f>FC_IND_NMM_CM_E!S37+FC_IND_NMM_CR_E!S37+FC_IND_NMM_GL_E!S37</f>
        <v>0</v>
      </c>
      <c r="T37" s="10">
        <f>FC_IND_NMM_CM_E!T37+FC_IND_NMM_CR_E!T37+FC_IND_NMM_GL_E!T37</f>
        <v>0</v>
      </c>
      <c r="U37" s="10">
        <f>FC_IND_NMM_CM_E!U37+FC_IND_NMM_CR_E!U37+FC_IND_NMM_GL_E!U37</f>
        <v>0</v>
      </c>
      <c r="V37" s="10">
        <f>FC_IND_NMM_CM_E!V37+FC_IND_NMM_CR_E!V37+FC_IND_NMM_GL_E!V37</f>
        <v>0</v>
      </c>
      <c r="W37" s="10">
        <f>FC_IND_NMM_CM_E!W37+FC_IND_NMM_CR_E!W37+FC_IND_NMM_GL_E!W37</f>
        <v>0</v>
      </c>
      <c r="X37" s="10">
        <f>FC_IND_NMM_CM_E!X37+FC_IND_NMM_CR_E!X37+FC_IND_NMM_GL_E!X37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FC_IND_NMM_CM_E!C38+FC_IND_NMM_CR_E!C38+FC_IND_NMM_GL_E!C38</f>
        <v>0</v>
      </c>
      <c r="D38" s="10">
        <f>FC_IND_NMM_CM_E!D38+FC_IND_NMM_CR_E!D38+FC_IND_NMM_GL_E!D38</f>
        <v>0</v>
      </c>
      <c r="E38" s="10">
        <f>FC_IND_NMM_CM_E!E38+FC_IND_NMM_CR_E!E38+FC_IND_NMM_GL_E!E38</f>
        <v>0</v>
      </c>
      <c r="F38" s="10">
        <f>FC_IND_NMM_CM_E!F38+FC_IND_NMM_CR_E!F38+FC_IND_NMM_GL_E!F38</f>
        <v>0</v>
      </c>
      <c r="G38" s="10">
        <f>FC_IND_NMM_CM_E!G38+FC_IND_NMM_CR_E!G38+FC_IND_NMM_GL_E!G38</f>
        <v>0</v>
      </c>
      <c r="H38" s="10">
        <f>FC_IND_NMM_CM_E!H38+FC_IND_NMM_CR_E!H38+FC_IND_NMM_GL_E!H38</f>
        <v>0</v>
      </c>
      <c r="I38" s="10">
        <f>FC_IND_NMM_CM_E!I38+FC_IND_NMM_CR_E!I38+FC_IND_NMM_GL_E!I38</f>
        <v>0</v>
      </c>
      <c r="J38" s="10">
        <f>FC_IND_NMM_CM_E!J38+FC_IND_NMM_CR_E!J38+FC_IND_NMM_GL_E!J38</f>
        <v>0</v>
      </c>
      <c r="K38" s="10">
        <f>FC_IND_NMM_CM_E!K38+FC_IND_NMM_CR_E!K38+FC_IND_NMM_GL_E!K38</f>
        <v>0</v>
      </c>
      <c r="L38" s="10">
        <f>FC_IND_NMM_CM_E!L38+FC_IND_NMM_CR_E!L38+FC_IND_NMM_GL_E!L38</f>
        <v>0</v>
      </c>
      <c r="M38" s="10">
        <f>FC_IND_NMM_CM_E!M38+FC_IND_NMM_CR_E!M38+FC_IND_NMM_GL_E!M38</f>
        <v>0</v>
      </c>
      <c r="N38" s="10">
        <f>FC_IND_NMM_CM_E!N38+FC_IND_NMM_CR_E!N38+FC_IND_NMM_GL_E!N38</f>
        <v>0</v>
      </c>
      <c r="O38" s="10">
        <f>FC_IND_NMM_CM_E!O38+FC_IND_NMM_CR_E!O38+FC_IND_NMM_GL_E!O38</f>
        <v>0</v>
      </c>
      <c r="P38" s="10">
        <f>FC_IND_NMM_CM_E!P38+FC_IND_NMM_CR_E!P38+FC_IND_NMM_GL_E!P38</f>
        <v>0</v>
      </c>
      <c r="Q38" s="10">
        <f>FC_IND_NMM_CM_E!Q38+FC_IND_NMM_CR_E!Q38+FC_IND_NMM_GL_E!Q38</f>
        <v>0</v>
      </c>
      <c r="R38" s="10">
        <f>FC_IND_NMM_CM_E!R38+FC_IND_NMM_CR_E!R38+FC_IND_NMM_GL_E!R38</f>
        <v>0</v>
      </c>
      <c r="S38" s="10">
        <f>FC_IND_NMM_CM_E!S38+FC_IND_NMM_CR_E!S38+FC_IND_NMM_GL_E!S38</f>
        <v>0</v>
      </c>
      <c r="T38" s="10">
        <f>FC_IND_NMM_CM_E!T38+FC_IND_NMM_CR_E!T38+FC_IND_NMM_GL_E!T38</f>
        <v>0</v>
      </c>
      <c r="U38" s="10">
        <f>FC_IND_NMM_CM_E!U38+FC_IND_NMM_CR_E!U38+FC_IND_NMM_GL_E!U38</f>
        <v>0</v>
      </c>
      <c r="V38" s="10">
        <f>FC_IND_NMM_CM_E!V38+FC_IND_NMM_CR_E!V38+FC_IND_NMM_GL_E!V38</f>
        <v>0</v>
      </c>
      <c r="W38" s="10">
        <f>FC_IND_NMM_CM_E!W38+FC_IND_NMM_CR_E!W38+FC_IND_NMM_GL_E!W38</f>
        <v>0</v>
      </c>
      <c r="X38" s="10">
        <f>FC_IND_NMM_CM_E!X38+FC_IND_NMM_CR_E!X38+FC_IND_NMM_GL_E!X38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FC_IND_NMM_CM_E!C39+FC_IND_NMM_CR_E!C39+FC_IND_NMM_GL_E!C39</f>
        <v>0</v>
      </c>
      <c r="D39" s="10">
        <f>FC_IND_NMM_CM_E!D39+FC_IND_NMM_CR_E!D39+FC_IND_NMM_GL_E!D39</f>
        <v>0</v>
      </c>
      <c r="E39" s="10">
        <f>FC_IND_NMM_CM_E!E39+FC_IND_NMM_CR_E!E39+FC_IND_NMM_GL_E!E39</f>
        <v>0</v>
      </c>
      <c r="F39" s="10">
        <f>FC_IND_NMM_CM_E!F39+FC_IND_NMM_CR_E!F39+FC_IND_NMM_GL_E!F39</f>
        <v>0</v>
      </c>
      <c r="G39" s="10">
        <f>FC_IND_NMM_CM_E!G39+FC_IND_NMM_CR_E!G39+FC_IND_NMM_GL_E!G39</f>
        <v>0</v>
      </c>
      <c r="H39" s="10">
        <f>FC_IND_NMM_CM_E!H39+FC_IND_NMM_CR_E!H39+FC_IND_NMM_GL_E!H39</f>
        <v>0</v>
      </c>
      <c r="I39" s="10">
        <f>FC_IND_NMM_CM_E!I39+FC_IND_NMM_CR_E!I39+FC_IND_NMM_GL_E!I39</f>
        <v>0</v>
      </c>
      <c r="J39" s="10">
        <f>FC_IND_NMM_CM_E!J39+FC_IND_NMM_CR_E!J39+FC_IND_NMM_GL_E!J39</f>
        <v>0</v>
      </c>
      <c r="K39" s="10">
        <f>FC_IND_NMM_CM_E!K39+FC_IND_NMM_CR_E!K39+FC_IND_NMM_GL_E!K39</f>
        <v>0</v>
      </c>
      <c r="L39" s="10">
        <f>FC_IND_NMM_CM_E!L39+FC_IND_NMM_CR_E!L39+FC_IND_NMM_GL_E!L39</f>
        <v>0</v>
      </c>
      <c r="M39" s="10">
        <f>FC_IND_NMM_CM_E!M39+FC_IND_NMM_CR_E!M39+FC_IND_NMM_GL_E!M39</f>
        <v>0</v>
      </c>
      <c r="N39" s="10">
        <f>FC_IND_NMM_CM_E!N39+FC_IND_NMM_CR_E!N39+FC_IND_NMM_GL_E!N39</f>
        <v>0</v>
      </c>
      <c r="O39" s="10">
        <f>FC_IND_NMM_CM_E!O39+FC_IND_NMM_CR_E!O39+FC_IND_NMM_GL_E!O39</f>
        <v>0</v>
      </c>
      <c r="P39" s="10">
        <f>FC_IND_NMM_CM_E!P39+FC_IND_NMM_CR_E!P39+FC_IND_NMM_GL_E!P39</f>
        <v>0</v>
      </c>
      <c r="Q39" s="10">
        <f>FC_IND_NMM_CM_E!Q39+FC_IND_NMM_CR_E!Q39+FC_IND_NMM_GL_E!Q39</f>
        <v>0</v>
      </c>
      <c r="R39" s="10">
        <f>FC_IND_NMM_CM_E!R39+FC_IND_NMM_CR_E!R39+FC_IND_NMM_GL_E!R39</f>
        <v>0</v>
      </c>
      <c r="S39" s="10">
        <f>FC_IND_NMM_CM_E!S39+FC_IND_NMM_CR_E!S39+FC_IND_NMM_GL_E!S39</f>
        <v>0</v>
      </c>
      <c r="T39" s="10">
        <f>FC_IND_NMM_CM_E!T39+FC_IND_NMM_CR_E!T39+FC_IND_NMM_GL_E!T39</f>
        <v>0</v>
      </c>
      <c r="U39" s="10">
        <f>FC_IND_NMM_CM_E!U39+FC_IND_NMM_CR_E!U39+FC_IND_NMM_GL_E!U39</f>
        <v>0</v>
      </c>
      <c r="V39" s="10">
        <f>FC_IND_NMM_CM_E!V39+FC_IND_NMM_CR_E!V39+FC_IND_NMM_GL_E!V39</f>
        <v>0</v>
      </c>
      <c r="W39" s="10">
        <f>FC_IND_NMM_CM_E!W39+FC_IND_NMM_CR_E!W39+FC_IND_NMM_GL_E!W39</f>
        <v>0</v>
      </c>
      <c r="X39" s="10">
        <f>FC_IND_NMM_CM_E!X39+FC_IND_NMM_CR_E!X39+FC_IND_NMM_GL_E!X39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FC_IND_NMM_CM_E!C40+FC_IND_NMM_CR_E!C40+FC_IND_NMM_GL_E!C40</f>
        <v>0</v>
      </c>
      <c r="D40" s="10">
        <f>FC_IND_NMM_CM_E!D40+FC_IND_NMM_CR_E!D40+FC_IND_NMM_GL_E!D40</f>
        <v>0</v>
      </c>
      <c r="E40" s="10">
        <f>FC_IND_NMM_CM_E!E40+FC_IND_NMM_CR_E!E40+FC_IND_NMM_GL_E!E40</f>
        <v>0</v>
      </c>
      <c r="F40" s="10">
        <f>FC_IND_NMM_CM_E!F40+FC_IND_NMM_CR_E!F40+FC_IND_NMM_GL_E!F40</f>
        <v>0</v>
      </c>
      <c r="G40" s="10">
        <f>FC_IND_NMM_CM_E!G40+FC_IND_NMM_CR_E!G40+FC_IND_NMM_GL_E!G40</f>
        <v>0</v>
      </c>
      <c r="H40" s="10">
        <f>FC_IND_NMM_CM_E!H40+FC_IND_NMM_CR_E!H40+FC_IND_NMM_GL_E!H40</f>
        <v>0</v>
      </c>
      <c r="I40" s="10">
        <f>FC_IND_NMM_CM_E!I40+FC_IND_NMM_CR_E!I40+FC_IND_NMM_GL_E!I40</f>
        <v>0</v>
      </c>
      <c r="J40" s="10">
        <f>FC_IND_NMM_CM_E!J40+FC_IND_NMM_CR_E!J40+FC_IND_NMM_GL_E!J40</f>
        <v>0</v>
      </c>
      <c r="K40" s="10">
        <f>FC_IND_NMM_CM_E!K40+FC_IND_NMM_CR_E!K40+FC_IND_NMM_GL_E!K40</f>
        <v>0</v>
      </c>
      <c r="L40" s="10">
        <f>FC_IND_NMM_CM_E!L40+FC_IND_NMM_CR_E!L40+FC_IND_NMM_GL_E!L40</f>
        <v>0</v>
      </c>
      <c r="M40" s="10">
        <f>FC_IND_NMM_CM_E!M40+FC_IND_NMM_CR_E!M40+FC_IND_NMM_GL_E!M40</f>
        <v>0</v>
      </c>
      <c r="N40" s="10">
        <f>FC_IND_NMM_CM_E!N40+FC_IND_NMM_CR_E!N40+FC_IND_NMM_GL_E!N40</f>
        <v>0</v>
      </c>
      <c r="O40" s="10">
        <f>FC_IND_NMM_CM_E!O40+FC_IND_NMM_CR_E!O40+FC_IND_NMM_GL_E!O40</f>
        <v>0</v>
      </c>
      <c r="P40" s="10">
        <f>FC_IND_NMM_CM_E!P40+FC_IND_NMM_CR_E!P40+FC_IND_NMM_GL_E!P40</f>
        <v>0</v>
      </c>
      <c r="Q40" s="10">
        <f>FC_IND_NMM_CM_E!Q40+FC_IND_NMM_CR_E!Q40+FC_IND_NMM_GL_E!Q40</f>
        <v>0</v>
      </c>
      <c r="R40" s="10">
        <f>FC_IND_NMM_CM_E!R40+FC_IND_NMM_CR_E!R40+FC_IND_NMM_GL_E!R40</f>
        <v>0</v>
      </c>
      <c r="S40" s="10">
        <f>FC_IND_NMM_CM_E!S40+FC_IND_NMM_CR_E!S40+FC_IND_NMM_GL_E!S40</f>
        <v>0</v>
      </c>
      <c r="T40" s="10">
        <f>FC_IND_NMM_CM_E!T40+FC_IND_NMM_CR_E!T40+FC_IND_NMM_GL_E!T40</f>
        <v>0</v>
      </c>
      <c r="U40" s="10">
        <f>FC_IND_NMM_CM_E!U40+FC_IND_NMM_CR_E!U40+FC_IND_NMM_GL_E!U40</f>
        <v>0</v>
      </c>
      <c r="V40" s="10">
        <f>FC_IND_NMM_CM_E!V40+FC_IND_NMM_CR_E!V40+FC_IND_NMM_GL_E!V40</f>
        <v>0</v>
      </c>
      <c r="W40" s="10">
        <f>FC_IND_NMM_CM_E!W40+FC_IND_NMM_CR_E!W40+FC_IND_NMM_GL_E!W40</f>
        <v>0</v>
      </c>
      <c r="X40" s="10">
        <f>FC_IND_NMM_CM_E!X40+FC_IND_NMM_CR_E!X40+FC_IND_NMM_GL_E!X40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FC_IND_NMM_CM_E!C41+FC_IND_NMM_CR_E!C41+FC_IND_NMM_GL_E!C41</f>
        <v>0</v>
      </c>
      <c r="D41" s="10">
        <f>FC_IND_NMM_CM_E!D41+FC_IND_NMM_CR_E!D41+FC_IND_NMM_GL_E!D41</f>
        <v>0</v>
      </c>
      <c r="E41" s="10">
        <f>FC_IND_NMM_CM_E!E41+FC_IND_NMM_CR_E!E41+FC_IND_NMM_GL_E!E41</f>
        <v>0</v>
      </c>
      <c r="F41" s="10">
        <f>FC_IND_NMM_CM_E!F41+FC_IND_NMM_CR_E!F41+FC_IND_NMM_GL_E!F41</f>
        <v>0</v>
      </c>
      <c r="G41" s="10">
        <f>FC_IND_NMM_CM_E!G41+FC_IND_NMM_CR_E!G41+FC_IND_NMM_GL_E!G41</f>
        <v>0</v>
      </c>
      <c r="H41" s="10">
        <f>FC_IND_NMM_CM_E!H41+FC_IND_NMM_CR_E!H41+FC_IND_NMM_GL_E!H41</f>
        <v>0</v>
      </c>
      <c r="I41" s="10">
        <f>FC_IND_NMM_CM_E!I41+FC_IND_NMM_CR_E!I41+FC_IND_NMM_GL_E!I41</f>
        <v>0</v>
      </c>
      <c r="J41" s="10">
        <f>FC_IND_NMM_CM_E!J41+FC_IND_NMM_CR_E!J41+FC_IND_NMM_GL_E!J41</f>
        <v>0</v>
      </c>
      <c r="K41" s="10">
        <f>FC_IND_NMM_CM_E!K41+FC_IND_NMM_CR_E!K41+FC_IND_NMM_GL_E!K41</f>
        <v>0</v>
      </c>
      <c r="L41" s="10">
        <f>FC_IND_NMM_CM_E!L41+FC_IND_NMM_CR_E!L41+FC_IND_NMM_GL_E!L41</f>
        <v>0</v>
      </c>
      <c r="M41" s="10">
        <f>FC_IND_NMM_CM_E!M41+FC_IND_NMM_CR_E!M41+FC_IND_NMM_GL_E!M41</f>
        <v>0</v>
      </c>
      <c r="N41" s="10">
        <f>FC_IND_NMM_CM_E!N41+FC_IND_NMM_CR_E!N41+FC_IND_NMM_GL_E!N41</f>
        <v>0</v>
      </c>
      <c r="O41" s="10">
        <f>FC_IND_NMM_CM_E!O41+FC_IND_NMM_CR_E!O41+FC_IND_NMM_GL_E!O41</f>
        <v>0</v>
      </c>
      <c r="P41" s="10">
        <f>FC_IND_NMM_CM_E!P41+FC_IND_NMM_CR_E!P41+FC_IND_NMM_GL_E!P41</f>
        <v>0</v>
      </c>
      <c r="Q41" s="10">
        <f>FC_IND_NMM_CM_E!Q41+FC_IND_NMM_CR_E!Q41+FC_IND_NMM_GL_E!Q41</f>
        <v>0</v>
      </c>
      <c r="R41" s="10">
        <f>FC_IND_NMM_CM_E!R41+FC_IND_NMM_CR_E!R41+FC_IND_NMM_GL_E!R41</f>
        <v>0</v>
      </c>
      <c r="S41" s="10">
        <f>FC_IND_NMM_CM_E!S41+FC_IND_NMM_CR_E!S41+FC_IND_NMM_GL_E!S41</f>
        <v>0</v>
      </c>
      <c r="T41" s="10">
        <f>FC_IND_NMM_CM_E!T41+FC_IND_NMM_CR_E!T41+FC_IND_NMM_GL_E!T41</f>
        <v>3.0954428202923474E-3</v>
      </c>
      <c r="U41" s="10">
        <f>FC_IND_NMM_CM_E!U41+FC_IND_NMM_CR_E!U41+FC_IND_NMM_GL_E!U41</f>
        <v>1.9862424763542559E-2</v>
      </c>
      <c r="V41" s="10">
        <f>FC_IND_NMM_CM_E!V41+FC_IND_NMM_CR_E!V41+FC_IND_NMM_GL_E!V41</f>
        <v>2.089423903697334E-2</v>
      </c>
      <c r="W41" s="10">
        <f>FC_IND_NMM_CM_E!W41+FC_IND_NMM_CR_E!W41+FC_IND_NMM_GL_E!W41</f>
        <v>1.8830610490111779E-2</v>
      </c>
      <c r="X41" s="10">
        <f>FC_IND_NMM_CM_E!X41+FC_IND_NMM_CR_E!X41+FC_IND_NMM_GL_E!X41</f>
        <v>1.5649183147033532E-2</v>
      </c>
    </row>
    <row r="42" spans="1:24" ht="11.25" customHeight="1" x14ac:dyDescent="0.2">
      <c r="A42" s="41" t="s">
        <v>71</v>
      </c>
      <c r="B42" s="9" t="s">
        <v>72</v>
      </c>
      <c r="C42" s="10">
        <f>FC_IND_NMM_CM_E!C42+FC_IND_NMM_CR_E!C42+FC_IND_NMM_GL_E!C42</f>
        <v>0</v>
      </c>
      <c r="D42" s="10">
        <f>FC_IND_NMM_CM_E!D42+FC_IND_NMM_CR_E!D42+FC_IND_NMM_GL_E!D42</f>
        <v>0</v>
      </c>
      <c r="E42" s="10">
        <f>FC_IND_NMM_CM_E!E42+FC_IND_NMM_CR_E!E42+FC_IND_NMM_GL_E!E42</f>
        <v>0</v>
      </c>
      <c r="F42" s="10">
        <f>FC_IND_NMM_CM_E!F42+FC_IND_NMM_CR_E!F42+FC_IND_NMM_GL_E!F42</f>
        <v>0</v>
      </c>
      <c r="G42" s="10">
        <f>FC_IND_NMM_CM_E!G42+FC_IND_NMM_CR_E!G42+FC_IND_NMM_GL_E!G42</f>
        <v>0</v>
      </c>
      <c r="H42" s="10">
        <f>FC_IND_NMM_CM_E!H42+FC_IND_NMM_CR_E!H42+FC_IND_NMM_GL_E!H42</f>
        <v>0</v>
      </c>
      <c r="I42" s="10">
        <f>FC_IND_NMM_CM_E!I42+FC_IND_NMM_CR_E!I42+FC_IND_NMM_GL_E!I42</f>
        <v>0</v>
      </c>
      <c r="J42" s="10">
        <f>FC_IND_NMM_CM_E!J42+FC_IND_NMM_CR_E!J42+FC_IND_NMM_GL_E!J42</f>
        <v>0</v>
      </c>
      <c r="K42" s="10">
        <f>FC_IND_NMM_CM_E!K42+FC_IND_NMM_CR_E!K42+FC_IND_NMM_GL_E!K42</f>
        <v>0</v>
      </c>
      <c r="L42" s="10">
        <f>FC_IND_NMM_CM_E!L42+FC_IND_NMM_CR_E!L42+FC_IND_NMM_GL_E!L42</f>
        <v>0</v>
      </c>
      <c r="M42" s="10">
        <f>FC_IND_NMM_CM_E!M42+FC_IND_NMM_CR_E!M42+FC_IND_NMM_GL_E!M42</f>
        <v>0</v>
      </c>
      <c r="N42" s="10">
        <f>FC_IND_NMM_CM_E!N42+FC_IND_NMM_CR_E!N42+FC_IND_NMM_GL_E!N42</f>
        <v>0</v>
      </c>
      <c r="O42" s="10">
        <f>FC_IND_NMM_CM_E!O42+FC_IND_NMM_CR_E!O42+FC_IND_NMM_GL_E!O42</f>
        <v>0</v>
      </c>
      <c r="P42" s="10">
        <f>FC_IND_NMM_CM_E!P42+FC_IND_NMM_CR_E!P42+FC_IND_NMM_GL_E!P42</f>
        <v>0</v>
      </c>
      <c r="Q42" s="10">
        <f>FC_IND_NMM_CM_E!Q42+FC_IND_NMM_CR_E!Q42+FC_IND_NMM_GL_E!Q42</f>
        <v>0</v>
      </c>
      <c r="R42" s="10">
        <f>FC_IND_NMM_CM_E!R42+FC_IND_NMM_CR_E!R42+FC_IND_NMM_GL_E!R42</f>
        <v>0</v>
      </c>
      <c r="S42" s="10">
        <f>FC_IND_NMM_CM_E!S42+FC_IND_NMM_CR_E!S42+FC_IND_NMM_GL_E!S42</f>
        <v>0</v>
      </c>
      <c r="T42" s="10">
        <f>FC_IND_NMM_CM_E!T42+FC_IND_NMM_CR_E!T42+FC_IND_NMM_GL_E!T42</f>
        <v>0</v>
      </c>
      <c r="U42" s="10">
        <f>FC_IND_NMM_CM_E!U42+FC_IND_NMM_CR_E!U42+FC_IND_NMM_GL_E!U42</f>
        <v>0</v>
      </c>
      <c r="V42" s="10">
        <f>FC_IND_NMM_CM_E!V42+FC_IND_NMM_CR_E!V42+FC_IND_NMM_GL_E!V42</f>
        <v>0</v>
      </c>
      <c r="W42" s="10">
        <f>FC_IND_NMM_CM_E!W42+FC_IND_NMM_CR_E!W42+FC_IND_NMM_GL_E!W42</f>
        <v>0</v>
      </c>
      <c r="X42" s="10">
        <f>FC_IND_NMM_CM_E!X42+FC_IND_NMM_CR_E!X42+FC_IND_NMM_GL_E!X42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FC_IND_NMM_CM_E!C43+FC_IND_NMM_CR_E!C43+FC_IND_NMM_GL_E!C43</f>
        <v>40.361822871883057</v>
      </c>
      <c r="D43" s="10">
        <f>FC_IND_NMM_CM_E!D43+FC_IND_NMM_CR_E!D43+FC_IND_NMM_GL_E!D43</f>
        <v>44.501547721410134</v>
      </c>
      <c r="E43" s="10">
        <f>FC_IND_NMM_CM_E!E43+FC_IND_NMM_CR_E!E43+FC_IND_NMM_GL_E!E43</f>
        <v>38.292003439380913</v>
      </c>
      <c r="F43" s="10">
        <f>FC_IND_NMM_CM_E!F43+FC_IND_NMM_CR_E!F43+FC_IND_NMM_GL_E!F43</f>
        <v>35.187274290627677</v>
      </c>
      <c r="G43" s="10">
        <f>FC_IND_NMM_CM_E!G43+FC_IND_NMM_CR_E!G43+FC_IND_NMM_GL_E!G43</f>
        <v>35.187274290627677</v>
      </c>
      <c r="H43" s="10">
        <f>FC_IND_NMM_CM_E!H43+FC_IND_NMM_CR_E!H43+FC_IND_NMM_GL_E!H43</f>
        <v>34.152364574376605</v>
      </c>
      <c r="I43" s="10">
        <f>FC_IND_NMM_CM_E!I43+FC_IND_NMM_CR_E!I43+FC_IND_NMM_GL_E!I43</f>
        <v>27.73000859845228</v>
      </c>
      <c r="J43" s="10">
        <f>FC_IND_NMM_CM_E!J43+FC_IND_NMM_CR_E!J43+FC_IND_NMM_GL_E!J43</f>
        <v>25.67592433361995</v>
      </c>
      <c r="K43" s="10">
        <f>FC_IND_NMM_CM_E!K43+FC_IND_NMM_CR_E!K43+FC_IND_NMM_GL_E!K43</f>
        <v>24.648925193465168</v>
      </c>
      <c r="L43" s="10">
        <f>FC_IND_NMM_CM_E!L43+FC_IND_NMM_CR_E!L43+FC_IND_NMM_GL_E!L43</f>
        <v>29.784092863284606</v>
      </c>
      <c r="M43" s="10">
        <f>FC_IND_NMM_CM_E!M43+FC_IND_NMM_CR_E!M43+FC_IND_NMM_GL_E!M43</f>
        <v>26.703009458297501</v>
      </c>
      <c r="N43" s="10">
        <f>FC_IND_NMM_CM_E!N43+FC_IND_NMM_CR_E!N43+FC_IND_NMM_GL_E!N43</f>
        <v>26.703009458297501</v>
      </c>
      <c r="O43" s="10">
        <f>FC_IND_NMM_CM_E!O43+FC_IND_NMM_CR_E!O43+FC_IND_NMM_GL_E!O43</f>
        <v>18.486672398968189</v>
      </c>
      <c r="P43" s="10">
        <f>FC_IND_NMM_CM_E!P43+FC_IND_NMM_CR_E!P43+FC_IND_NMM_GL_E!P43</f>
        <v>18.486672398968189</v>
      </c>
      <c r="Q43" s="10">
        <f>FC_IND_NMM_CM_E!Q43+FC_IND_NMM_CR_E!Q43+FC_IND_NMM_GL_E!Q43</f>
        <v>20.540756663800519</v>
      </c>
      <c r="R43" s="10">
        <f>FC_IND_NMM_CM_E!R43+FC_IND_NMM_CR_E!R43+FC_IND_NMM_GL_E!R43</f>
        <v>25.675924333619946</v>
      </c>
      <c r="S43" s="10">
        <f>FC_IND_NMM_CM_E!S43+FC_IND_NMM_CR_E!S43+FC_IND_NMM_GL_E!S43</f>
        <v>19.51367153912296</v>
      </c>
      <c r="T43" s="10">
        <f>FC_IND_NMM_CM_E!T43+FC_IND_NMM_CR_E!T43+FC_IND_NMM_GL_E!T43</f>
        <v>17.078589853826312</v>
      </c>
      <c r="U43" s="10">
        <f>FC_IND_NMM_CM_E!U43+FC_IND_NMM_CR_E!U43+FC_IND_NMM_GL_E!U43</f>
        <v>16.31547721410146</v>
      </c>
      <c r="V43" s="10">
        <f>FC_IND_NMM_CM_E!V43+FC_IND_NMM_CR_E!V43+FC_IND_NMM_GL_E!V43</f>
        <v>20.381599312123821</v>
      </c>
      <c r="W43" s="10">
        <f>FC_IND_NMM_CM_E!W43+FC_IND_NMM_CR_E!W43+FC_IND_NMM_GL_E!W43</f>
        <v>20.946431642304383</v>
      </c>
      <c r="X43" s="10">
        <f>FC_IND_NMM_CM_E!X43+FC_IND_NMM_CR_E!X43+FC_IND_NMM_GL_E!X43</f>
        <v>21.910834049871021</v>
      </c>
    </row>
    <row r="44" spans="1:24" ht="11.25" customHeight="1" x14ac:dyDescent="0.2">
      <c r="A44" s="41" t="s">
        <v>75</v>
      </c>
      <c r="B44" s="9" t="s">
        <v>76</v>
      </c>
      <c r="C44" s="10">
        <f>FC_IND_NMM_CM_E!C44+FC_IND_NMM_CR_E!C44+FC_IND_NMM_GL_E!C44</f>
        <v>299.13061049011174</v>
      </c>
      <c r="D44" s="10">
        <f>FC_IND_NMM_CM_E!D44+FC_IND_NMM_CR_E!D44+FC_IND_NMM_GL_E!D44</f>
        <v>225.79535683576961</v>
      </c>
      <c r="E44" s="10">
        <f>FC_IND_NMM_CM_E!E44+FC_IND_NMM_CR_E!E44+FC_IND_NMM_GL_E!E44</f>
        <v>256.67334479793647</v>
      </c>
      <c r="F44" s="10">
        <f>FC_IND_NMM_CM_E!F44+FC_IND_NMM_CR_E!F44+FC_IND_NMM_GL_E!F44</f>
        <v>165.0042992261393</v>
      </c>
      <c r="G44" s="10">
        <f>FC_IND_NMM_CM_E!G44+FC_IND_NMM_CR_E!G44+FC_IND_NMM_GL_E!G44</f>
        <v>81.593379191745498</v>
      </c>
      <c r="H44" s="10">
        <f>FC_IND_NMM_CM_E!H44+FC_IND_NMM_CR_E!H44+FC_IND_NMM_GL_E!H44</f>
        <v>66.234565778159919</v>
      </c>
      <c r="I44" s="10">
        <f>FC_IND_NMM_CM_E!I44+FC_IND_NMM_CR_E!I44+FC_IND_NMM_GL_E!I44</f>
        <v>32.637317282889079</v>
      </c>
      <c r="J44" s="10">
        <f>FC_IND_NMM_CM_E!J44+FC_IND_NMM_CR_E!J44+FC_IND_NMM_GL_E!J44</f>
        <v>25.795356835769564</v>
      </c>
      <c r="K44" s="10">
        <f>FC_IND_NMM_CM_E!K44+FC_IND_NMM_CR_E!K44+FC_IND_NMM_GL_E!K44</f>
        <v>16.241530524505585</v>
      </c>
      <c r="L44" s="10">
        <f>FC_IND_NMM_CM_E!L44+FC_IND_NMM_CR_E!L44+FC_IND_NMM_GL_E!L44</f>
        <v>13.375408426483229</v>
      </c>
      <c r="M44" s="10">
        <f>FC_IND_NMM_CM_E!M44+FC_IND_NMM_CR_E!M44+FC_IND_NMM_GL_E!M44</f>
        <v>6.6877042132416147</v>
      </c>
      <c r="N44" s="10">
        <f>FC_IND_NMM_CM_E!N44+FC_IND_NMM_CR_E!N44+FC_IND_NMM_GL_E!N44</f>
        <v>3.8214961306964752</v>
      </c>
      <c r="O44" s="10">
        <f>FC_IND_NMM_CM_E!O44+FC_IND_NMM_CR_E!O44+FC_IND_NMM_GL_E!O44</f>
        <v>2.8661220980223563</v>
      </c>
      <c r="P44" s="10">
        <f>FC_IND_NMM_CM_E!P44+FC_IND_NMM_CR_E!P44+FC_IND_NMM_GL_E!P44</f>
        <v>2.8661220980223563</v>
      </c>
      <c r="Q44" s="10">
        <f>FC_IND_NMM_CM_E!Q44+FC_IND_NMM_CR_E!Q44+FC_IND_NMM_GL_E!Q44</f>
        <v>0.95537403267411869</v>
      </c>
      <c r="R44" s="10">
        <f>FC_IND_NMM_CM_E!R44+FC_IND_NMM_CR_E!R44+FC_IND_NMM_GL_E!R44</f>
        <v>0.95537403267411869</v>
      </c>
      <c r="S44" s="10">
        <f>FC_IND_NMM_CM_E!S44+FC_IND_NMM_CR_E!S44+FC_IND_NMM_GL_E!S44</f>
        <v>0.95537403267411869</v>
      </c>
      <c r="T44" s="10">
        <f>FC_IND_NMM_CM_E!T44+FC_IND_NMM_CR_E!T44+FC_IND_NMM_GL_E!T44</f>
        <v>1.013671539122958</v>
      </c>
      <c r="U44" s="10">
        <f>FC_IND_NMM_CM_E!U44+FC_IND_NMM_CR_E!U44+FC_IND_NMM_GL_E!U44</f>
        <v>0.8742046431642303</v>
      </c>
      <c r="V44" s="10">
        <f>FC_IND_NMM_CM_E!V44+FC_IND_NMM_CR_E!V44+FC_IND_NMM_GL_E!V44</f>
        <v>0.88082545141874447</v>
      </c>
      <c r="W44" s="10">
        <f>FC_IND_NMM_CM_E!W44+FC_IND_NMM_CR_E!W44+FC_IND_NMM_GL_E!W44</f>
        <v>0.97738607050730875</v>
      </c>
      <c r="X44" s="10">
        <f>FC_IND_NMM_CM_E!X44+FC_IND_NMM_CR_E!X44+FC_IND_NMM_GL_E!X44</f>
        <v>1.2888220120378331</v>
      </c>
    </row>
    <row r="45" spans="1:24" ht="11.25" customHeight="1" x14ac:dyDescent="0.2">
      <c r="A45" s="41" t="s">
        <v>77</v>
      </c>
      <c r="B45" s="9" t="s">
        <v>78</v>
      </c>
      <c r="C45" s="10">
        <f>FC_IND_NMM_CM_E!C45+FC_IND_NMM_CR_E!C45+FC_IND_NMM_GL_E!C45</f>
        <v>0</v>
      </c>
      <c r="D45" s="10">
        <f>FC_IND_NMM_CM_E!D45+FC_IND_NMM_CR_E!D45+FC_IND_NMM_GL_E!D45</f>
        <v>0</v>
      </c>
      <c r="E45" s="10">
        <f>FC_IND_NMM_CM_E!E45+FC_IND_NMM_CR_E!E45+FC_IND_NMM_GL_E!E45</f>
        <v>0</v>
      </c>
      <c r="F45" s="10">
        <f>FC_IND_NMM_CM_E!F45+FC_IND_NMM_CR_E!F45+FC_IND_NMM_GL_E!F45</f>
        <v>0</v>
      </c>
      <c r="G45" s="10">
        <f>FC_IND_NMM_CM_E!G45+FC_IND_NMM_CR_E!G45+FC_IND_NMM_GL_E!G45</f>
        <v>0</v>
      </c>
      <c r="H45" s="10">
        <f>FC_IND_NMM_CM_E!H45+FC_IND_NMM_CR_E!H45+FC_IND_NMM_GL_E!H45</f>
        <v>0</v>
      </c>
      <c r="I45" s="10">
        <f>FC_IND_NMM_CM_E!I45+FC_IND_NMM_CR_E!I45+FC_IND_NMM_GL_E!I45</f>
        <v>0</v>
      </c>
      <c r="J45" s="10">
        <f>FC_IND_NMM_CM_E!J45+FC_IND_NMM_CR_E!J45+FC_IND_NMM_GL_E!J45</f>
        <v>0</v>
      </c>
      <c r="K45" s="10">
        <f>FC_IND_NMM_CM_E!K45+FC_IND_NMM_CR_E!K45+FC_IND_NMM_GL_E!K45</f>
        <v>0</v>
      </c>
      <c r="L45" s="10">
        <f>FC_IND_NMM_CM_E!L45+FC_IND_NMM_CR_E!L45+FC_IND_NMM_GL_E!L45</f>
        <v>0</v>
      </c>
      <c r="M45" s="10">
        <f>FC_IND_NMM_CM_E!M45+FC_IND_NMM_CR_E!M45+FC_IND_NMM_GL_E!M45</f>
        <v>0</v>
      </c>
      <c r="N45" s="10">
        <f>FC_IND_NMM_CM_E!N45+FC_IND_NMM_CR_E!N45+FC_IND_NMM_GL_E!N45</f>
        <v>0</v>
      </c>
      <c r="O45" s="10">
        <f>FC_IND_NMM_CM_E!O45+FC_IND_NMM_CR_E!O45+FC_IND_NMM_GL_E!O45</f>
        <v>0</v>
      </c>
      <c r="P45" s="10">
        <f>FC_IND_NMM_CM_E!P45+FC_IND_NMM_CR_E!P45+FC_IND_NMM_GL_E!P45</f>
        <v>0</v>
      </c>
      <c r="Q45" s="10">
        <f>FC_IND_NMM_CM_E!Q45+FC_IND_NMM_CR_E!Q45+FC_IND_NMM_GL_E!Q45</f>
        <v>0</v>
      </c>
      <c r="R45" s="10">
        <f>FC_IND_NMM_CM_E!R45+FC_IND_NMM_CR_E!R45+FC_IND_NMM_GL_E!R45</f>
        <v>0</v>
      </c>
      <c r="S45" s="10">
        <f>FC_IND_NMM_CM_E!S45+FC_IND_NMM_CR_E!S45+FC_IND_NMM_GL_E!S45</f>
        <v>0</v>
      </c>
      <c r="T45" s="10">
        <f>FC_IND_NMM_CM_E!T45+FC_IND_NMM_CR_E!T45+FC_IND_NMM_GL_E!T45</f>
        <v>0</v>
      </c>
      <c r="U45" s="10">
        <f>FC_IND_NMM_CM_E!U45+FC_IND_NMM_CR_E!U45+FC_IND_NMM_GL_E!U45</f>
        <v>0</v>
      </c>
      <c r="V45" s="10">
        <f>FC_IND_NMM_CM_E!V45+FC_IND_NMM_CR_E!V45+FC_IND_NMM_GL_E!V45</f>
        <v>0</v>
      </c>
      <c r="W45" s="10">
        <f>FC_IND_NMM_CM_E!W45+FC_IND_NMM_CR_E!W45+FC_IND_NMM_GL_E!W45</f>
        <v>0</v>
      </c>
      <c r="X45" s="10">
        <f>FC_IND_NMM_CM_E!X45+FC_IND_NMM_CR_E!X45+FC_IND_NMM_GL_E!X45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FC_IND_NMM_CM_E!C46+FC_IND_NMM_CR_E!C46+FC_IND_NMM_GL_E!C46</f>
        <v>0</v>
      </c>
      <c r="D46" s="10">
        <f>FC_IND_NMM_CM_E!D46+FC_IND_NMM_CR_E!D46+FC_IND_NMM_GL_E!D46</f>
        <v>0</v>
      </c>
      <c r="E46" s="10">
        <f>FC_IND_NMM_CM_E!E46+FC_IND_NMM_CR_E!E46+FC_IND_NMM_GL_E!E46</f>
        <v>0</v>
      </c>
      <c r="F46" s="10">
        <f>FC_IND_NMM_CM_E!F46+FC_IND_NMM_CR_E!F46+FC_IND_NMM_GL_E!F46</f>
        <v>0</v>
      </c>
      <c r="G46" s="10">
        <f>FC_IND_NMM_CM_E!G46+FC_IND_NMM_CR_E!G46+FC_IND_NMM_GL_E!G46</f>
        <v>0</v>
      </c>
      <c r="H46" s="10">
        <f>FC_IND_NMM_CM_E!H46+FC_IND_NMM_CR_E!H46+FC_IND_NMM_GL_E!H46</f>
        <v>0</v>
      </c>
      <c r="I46" s="10">
        <f>FC_IND_NMM_CM_E!I46+FC_IND_NMM_CR_E!I46+FC_IND_NMM_GL_E!I46</f>
        <v>0</v>
      </c>
      <c r="J46" s="10">
        <f>FC_IND_NMM_CM_E!J46+FC_IND_NMM_CR_E!J46+FC_IND_NMM_GL_E!J46</f>
        <v>0</v>
      </c>
      <c r="K46" s="10">
        <f>FC_IND_NMM_CM_E!K46+FC_IND_NMM_CR_E!K46+FC_IND_NMM_GL_E!K46</f>
        <v>0</v>
      </c>
      <c r="L46" s="10">
        <f>FC_IND_NMM_CM_E!L46+FC_IND_NMM_CR_E!L46+FC_IND_NMM_GL_E!L46</f>
        <v>0</v>
      </c>
      <c r="M46" s="10">
        <f>FC_IND_NMM_CM_E!M46+FC_IND_NMM_CR_E!M46+FC_IND_NMM_GL_E!M46</f>
        <v>0</v>
      </c>
      <c r="N46" s="10">
        <f>FC_IND_NMM_CM_E!N46+FC_IND_NMM_CR_E!N46+FC_IND_NMM_GL_E!N46</f>
        <v>0</v>
      </c>
      <c r="O46" s="10">
        <f>FC_IND_NMM_CM_E!O46+FC_IND_NMM_CR_E!O46+FC_IND_NMM_GL_E!O46</f>
        <v>0</v>
      </c>
      <c r="P46" s="10">
        <f>FC_IND_NMM_CM_E!P46+FC_IND_NMM_CR_E!P46+FC_IND_NMM_GL_E!P46</f>
        <v>0</v>
      </c>
      <c r="Q46" s="10">
        <f>FC_IND_NMM_CM_E!Q46+FC_IND_NMM_CR_E!Q46+FC_IND_NMM_GL_E!Q46</f>
        <v>0</v>
      </c>
      <c r="R46" s="10">
        <f>FC_IND_NMM_CM_E!R46+FC_IND_NMM_CR_E!R46+FC_IND_NMM_GL_E!R46</f>
        <v>0</v>
      </c>
      <c r="S46" s="10">
        <f>FC_IND_NMM_CM_E!S46+FC_IND_NMM_CR_E!S46+FC_IND_NMM_GL_E!S46</f>
        <v>0</v>
      </c>
      <c r="T46" s="10">
        <f>FC_IND_NMM_CM_E!T46+FC_IND_NMM_CR_E!T46+FC_IND_NMM_GL_E!T46</f>
        <v>0</v>
      </c>
      <c r="U46" s="10">
        <f>FC_IND_NMM_CM_E!U46+FC_IND_NMM_CR_E!U46+FC_IND_NMM_GL_E!U46</f>
        <v>0</v>
      </c>
      <c r="V46" s="10">
        <f>FC_IND_NMM_CM_E!V46+FC_IND_NMM_CR_E!V46+FC_IND_NMM_GL_E!V46</f>
        <v>0</v>
      </c>
      <c r="W46" s="10">
        <f>FC_IND_NMM_CM_E!W46+FC_IND_NMM_CR_E!W46+FC_IND_NMM_GL_E!W46</f>
        <v>0</v>
      </c>
      <c r="X46" s="10">
        <f>FC_IND_NMM_CM_E!X46+FC_IND_NMM_CR_E!X46+FC_IND_NMM_GL_E!X46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FC_IND_NMM_CM_E!C47+FC_IND_NMM_CR_E!C47+FC_IND_NMM_GL_E!C47</f>
        <v>0</v>
      </c>
      <c r="D47" s="10">
        <f>FC_IND_NMM_CM_E!D47+FC_IND_NMM_CR_E!D47+FC_IND_NMM_GL_E!D47</f>
        <v>0</v>
      </c>
      <c r="E47" s="10">
        <f>FC_IND_NMM_CM_E!E47+FC_IND_NMM_CR_E!E47+FC_IND_NMM_GL_E!E47</f>
        <v>0</v>
      </c>
      <c r="F47" s="10">
        <f>FC_IND_NMM_CM_E!F47+FC_IND_NMM_CR_E!F47+FC_IND_NMM_GL_E!F47</f>
        <v>0</v>
      </c>
      <c r="G47" s="10">
        <f>FC_IND_NMM_CM_E!G47+FC_IND_NMM_CR_E!G47+FC_IND_NMM_GL_E!G47</f>
        <v>0</v>
      </c>
      <c r="H47" s="10">
        <f>FC_IND_NMM_CM_E!H47+FC_IND_NMM_CR_E!H47+FC_IND_NMM_GL_E!H47</f>
        <v>0</v>
      </c>
      <c r="I47" s="10">
        <f>FC_IND_NMM_CM_E!I47+FC_IND_NMM_CR_E!I47+FC_IND_NMM_GL_E!I47</f>
        <v>0</v>
      </c>
      <c r="J47" s="10">
        <f>FC_IND_NMM_CM_E!J47+FC_IND_NMM_CR_E!J47+FC_IND_NMM_GL_E!J47</f>
        <v>0</v>
      </c>
      <c r="K47" s="10">
        <f>FC_IND_NMM_CM_E!K47+FC_IND_NMM_CR_E!K47+FC_IND_NMM_GL_E!K47</f>
        <v>0</v>
      </c>
      <c r="L47" s="10">
        <f>FC_IND_NMM_CM_E!L47+FC_IND_NMM_CR_E!L47+FC_IND_NMM_GL_E!L47</f>
        <v>0</v>
      </c>
      <c r="M47" s="10">
        <f>FC_IND_NMM_CM_E!M47+FC_IND_NMM_CR_E!M47+FC_IND_NMM_GL_E!M47</f>
        <v>0</v>
      </c>
      <c r="N47" s="10">
        <f>FC_IND_NMM_CM_E!N47+FC_IND_NMM_CR_E!N47+FC_IND_NMM_GL_E!N47</f>
        <v>0</v>
      </c>
      <c r="O47" s="10">
        <f>FC_IND_NMM_CM_E!O47+FC_IND_NMM_CR_E!O47+FC_IND_NMM_GL_E!O47</f>
        <v>0</v>
      </c>
      <c r="P47" s="10">
        <f>FC_IND_NMM_CM_E!P47+FC_IND_NMM_CR_E!P47+FC_IND_NMM_GL_E!P47</f>
        <v>0</v>
      </c>
      <c r="Q47" s="10">
        <f>FC_IND_NMM_CM_E!Q47+FC_IND_NMM_CR_E!Q47+FC_IND_NMM_GL_E!Q47</f>
        <v>0</v>
      </c>
      <c r="R47" s="10">
        <f>FC_IND_NMM_CM_E!R47+FC_IND_NMM_CR_E!R47+FC_IND_NMM_GL_E!R47</f>
        <v>0</v>
      </c>
      <c r="S47" s="10">
        <f>FC_IND_NMM_CM_E!S47+FC_IND_NMM_CR_E!S47+FC_IND_NMM_GL_E!S47</f>
        <v>0</v>
      </c>
      <c r="T47" s="10">
        <f>FC_IND_NMM_CM_E!T47+FC_IND_NMM_CR_E!T47+FC_IND_NMM_GL_E!T47</f>
        <v>0</v>
      </c>
      <c r="U47" s="10">
        <f>FC_IND_NMM_CM_E!U47+FC_IND_NMM_CR_E!U47+FC_IND_NMM_GL_E!U47</f>
        <v>0</v>
      </c>
      <c r="V47" s="10">
        <f>FC_IND_NMM_CM_E!V47+FC_IND_NMM_CR_E!V47+FC_IND_NMM_GL_E!V47</f>
        <v>0</v>
      </c>
      <c r="W47" s="10">
        <f>FC_IND_NMM_CM_E!W47+FC_IND_NMM_CR_E!W47+FC_IND_NMM_GL_E!W47</f>
        <v>0</v>
      </c>
      <c r="X47" s="10">
        <f>FC_IND_NMM_CM_E!X47+FC_IND_NMM_CR_E!X47+FC_IND_NMM_GL_E!X47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FC_IND_NMM_CM_E!C48+FC_IND_NMM_CR_E!C48+FC_IND_NMM_GL_E!C48</f>
        <v>393.56784178847812</v>
      </c>
      <c r="D48" s="10">
        <f>FC_IND_NMM_CM_E!D48+FC_IND_NMM_CR_E!D48+FC_IND_NMM_GL_E!D48</f>
        <v>503.95889939810831</v>
      </c>
      <c r="E48" s="10">
        <f>FC_IND_NMM_CM_E!E48+FC_IND_NMM_CR_E!E48+FC_IND_NMM_GL_E!E48</f>
        <v>625.86895958727428</v>
      </c>
      <c r="F48" s="10">
        <f>FC_IND_NMM_CM_E!F48+FC_IND_NMM_CR_E!F48+FC_IND_NMM_GL_E!F48</f>
        <v>580.75262252794482</v>
      </c>
      <c r="G48" s="10">
        <f>FC_IND_NMM_CM_E!G48+FC_IND_NMM_CR_E!G48+FC_IND_NMM_GL_E!G48</f>
        <v>686.34402407566643</v>
      </c>
      <c r="H48" s="10">
        <f>FC_IND_NMM_CM_E!H48+FC_IND_NMM_CR_E!H48+FC_IND_NMM_GL_E!H48</f>
        <v>791.935339638865</v>
      </c>
      <c r="I48" s="10">
        <f>FC_IND_NMM_CM_E!I48+FC_IND_NMM_CR_E!I48+FC_IND_NMM_GL_E!I48</f>
        <v>764.09767841788471</v>
      </c>
      <c r="J48" s="10">
        <f>FC_IND_NMM_CM_E!J48+FC_IND_NMM_CR_E!J48+FC_IND_NMM_GL_E!J48</f>
        <v>492.21358555460017</v>
      </c>
      <c r="K48" s="10">
        <f>FC_IND_NMM_CM_E!K48+FC_IND_NMM_CR_E!K48+FC_IND_NMM_GL_E!K48</f>
        <v>535.01478933791896</v>
      </c>
      <c r="L48" s="10">
        <f>FC_IND_NMM_CM_E!L48+FC_IND_NMM_CR_E!L48+FC_IND_NMM_GL_E!L48</f>
        <v>462.40567497850378</v>
      </c>
      <c r="M48" s="10">
        <f>FC_IND_NMM_CM_E!M48+FC_IND_NMM_CR_E!M48+FC_IND_NMM_GL_E!M48</f>
        <v>441.00507308684428</v>
      </c>
      <c r="N48" s="10">
        <f>FC_IND_NMM_CM_E!N48+FC_IND_NMM_CR_E!N48+FC_IND_NMM_GL_E!N48</f>
        <v>375.27463456577811</v>
      </c>
      <c r="O48" s="10">
        <f>FC_IND_NMM_CM_E!O48+FC_IND_NMM_CR_E!O48+FC_IND_NMM_GL_E!O48</f>
        <v>313.36577815993121</v>
      </c>
      <c r="P48" s="10">
        <f>FC_IND_NMM_CM_E!P48+FC_IND_NMM_CR_E!P48+FC_IND_NMM_GL_E!P48</f>
        <v>334.76638005159072</v>
      </c>
      <c r="Q48" s="10">
        <f>FC_IND_NMM_CM_E!Q48+FC_IND_NMM_CR_E!Q48+FC_IND_NMM_GL_E!Q48</f>
        <v>384.44634565778154</v>
      </c>
      <c r="R48" s="10">
        <f>FC_IND_NMM_CM_E!R48+FC_IND_NMM_CR_E!R48+FC_IND_NMM_GL_E!R48</f>
        <v>348.52390369733433</v>
      </c>
      <c r="S48" s="10">
        <f>FC_IND_NMM_CM_E!S48+FC_IND_NMM_CR_E!S48+FC_IND_NMM_GL_E!S48</f>
        <v>255.27850386930351</v>
      </c>
      <c r="T48" s="10">
        <f>FC_IND_NMM_CM_E!T48+FC_IND_NMM_CR_E!T48+FC_IND_NMM_GL_E!T48</f>
        <v>297.14032674118658</v>
      </c>
      <c r="U48" s="10">
        <f>FC_IND_NMM_CM_E!U48+FC_IND_NMM_CR_E!U48+FC_IND_NMM_GL_E!U48</f>
        <v>262.91547721410137</v>
      </c>
      <c r="V48" s="10">
        <f>FC_IND_NMM_CM_E!V48+FC_IND_NMM_CR_E!V48+FC_IND_NMM_GL_E!V48</f>
        <v>258.5000859845228</v>
      </c>
      <c r="W48" s="10">
        <f>FC_IND_NMM_CM_E!W48+FC_IND_NMM_CR_E!W48+FC_IND_NMM_GL_E!W48</f>
        <v>272.67411865864142</v>
      </c>
      <c r="X48" s="10">
        <f>FC_IND_NMM_CM_E!X48+FC_IND_NMM_CR_E!X48+FC_IND_NMM_GL_E!X48</f>
        <v>232.1949269131556</v>
      </c>
    </row>
    <row r="49" spans="1:24" ht="11.25" customHeight="1" x14ac:dyDescent="0.2">
      <c r="A49" s="41" t="s">
        <v>85</v>
      </c>
      <c r="B49" s="9" t="s">
        <v>86</v>
      </c>
      <c r="C49" s="10">
        <f>FC_IND_NMM_CM_E!C49+FC_IND_NMM_CR_E!C49+FC_IND_NMM_GL_E!C49</f>
        <v>0</v>
      </c>
      <c r="D49" s="10">
        <f>FC_IND_NMM_CM_E!D49+FC_IND_NMM_CR_E!D49+FC_IND_NMM_GL_E!D49</f>
        <v>0</v>
      </c>
      <c r="E49" s="10">
        <f>FC_IND_NMM_CM_E!E49+FC_IND_NMM_CR_E!E49+FC_IND_NMM_GL_E!E49</f>
        <v>0</v>
      </c>
      <c r="F49" s="10">
        <f>FC_IND_NMM_CM_E!F49+FC_IND_NMM_CR_E!F49+FC_IND_NMM_GL_E!F49</f>
        <v>0</v>
      </c>
      <c r="G49" s="10">
        <f>FC_IND_NMM_CM_E!G49+FC_IND_NMM_CR_E!G49+FC_IND_NMM_GL_E!G49</f>
        <v>0</v>
      </c>
      <c r="H49" s="10">
        <f>FC_IND_NMM_CM_E!H49+FC_IND_NMM_CR_E!H49+FC_IND_NMM_GL_E!H49</f>
        <v>0</v>
      </c>
      <c r="I49" s="10">
        <f>FC_IND_NMM_CM_E!I49+FC_IND_NMM_CR_E!I49+FC_IND_NMM_GL_E!I49</f>
        <v>0</v>
      </c>
      <c r="J49" s="10">
        <f>FC_IND_NMM_CM_E!J49+FC_IND_NMM_CR_E!J49+FC_IND_NMM_GL_E!J49</f>
        <v>0</v>
      </c>
      <c r="K49" s="10">
        <f>FC_IND_NMM_CM_E!K49+FC_IND_NMM_CR_E!K49+FC_IND_NMM_GL_E!K49</f>
        <v>0</v>
      </c>
      <c r="L49" s="10">
        <f>FC_IND_NMM_CM_E!L49+FC_IND_NMM_CR_E!L49+FC_IND_NMM_GL_E!L49</f>
        <v>0</v>
      </c>
      <c r="M49" s="10">
        <f>FC_IND_NMM_CM_E!M49+FC_IND_NMM_CR_E!M49+FC_IND_NMM_GL_E!M49</f>
        <v>0</v>
      </c>
      <c r="N49" s="10">
        <f>FC_IND_NMM_CM_E!N49+FC_IND_NMM_CR_E!N49+FC_IND_NMM_GL_E!N49</f>
        <v>0</v>
      </c>
      <c r="O49" s="10">
        <f>FC_IND_NMM_CM_E!O49+FC_IND_NMM_CR_E!O49+FC_IND_NMM_GL_E!O49</f>
        <v>0</v>
      </c>
      <c r="P49" s="10">
        <f>FC_IND_NMM_CM_E!P49+FC_IND_NMM_CR_E!P49+FC_IND_NMM_GL_E!P49</f>
        <v>0</v>
      </c>
      <c r="Q49" s="10">
        <f>FC_IND_NMM_CM_E!Q49+FC_IND_NMM_CR_E!Q49+FC_IND_NMM_GL_E!Q49</f>
        <v>0</v>
      </c>
      <c r="R49" s="10">
        <f>FC_IND_NMM_CM_E!R49+FC_IND_NMM_CR_E!R49+FC_IND_NMM_GL_E!R49</f>
        <v>0</v>
      </c>
      <c r="S49" s="10">
        <f>FC_IND_NMM_CM_E!S49+FC_IND_NMM_CR_E!S49+FC_IND_NMM_GL_E!S49</f>
        <v>0</v>
      </c>
      <c r="T49" s="10">
        <f>FC_IND_NMM_CM_E!T49+FC_IND_NMM_CR_E!T49+FC_IND_NMM_GL_E!T49</f>
        <v>0</v>
      </c>
      <c r="U49" s="10">
        <f>FC_IND_NMM_CM_E!U49+FC_IND_NMM_CR_E!U49+FC_IND_NMM_GL_E!U49</f>
        <v>0</v>
      </c>
      <c r="V49" s="10">
        <f>FC_IND_NMM_CM_E!V49+FC_IND_NMM_CR_E!V49+FC_IND_NMM_GL_E!V49</f>
        <v>0</v>
      </c>
      <c r="W49" s="10">
        <f>FC_IND_NMM_CM_E!W49+FC_IND_NMM_CR_E!W49+FC_IND_NMM_GL_E!W49</f>
        <v>0</v>
      </c>
      <c r="X49" s="10">
        <f>FC_IND_NMM_CM_E!X49+FC_IND_NMM_CR_E!X49+FC_IND_NMM_GL_E!X49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FC_IND_NMM_CM_E!C50+FC_IND_NMM_CR_E!C50+FC_IND_NMM_GL_E!C50</f>
        <v>0</v>
      </c>
      <c r="D50" s="10">
        <f>FC_IND_NMM_CM_E!D50+FC_IND_NMM_CR_E!D50+FC_IND_NMM_GL_E!D50</f>
        <v>0</v>
      </c>
      <c r="E50" s="10">
        <f>FC_IND_NMM_CM_E!E50+FC_IND_NMM_CR_E!E50+FC_IND_NMM_GL_E!E50</f>
        <v>0</v>
      </c>
      <c r="F50" s="10">
        <f>FC_IND_NMM_CM_E!F50+FC_IND_NMM_CR_E!F50+FC_IND_NMM_GL_E!F50</f>
        <v>0</v>
      </c>
      <c r="G50" s="10">
        <f>FC_IND_NMM_CM_E!G50+FC_IND_NMM_CR_E!G50+FC_IND_NMM_GL_E!G50</f>
        <v>0</v>
      </c>
      <c r="H50" s="10">
        <f>FC_IND_NMM_CM_E!H50+FC_IND_NMM_CR_E!H50+FC_IND_NMM_GL_E!H50</f>
        <v>0</v>
      </c>
      <c r="I50" s="10">
        <f>FC_IND_NMM_CM_E!I50+FC_IND_NMM_CR_E!I50+FC_IND_NMM_GL_E!I50</f>
        <v>0</v>
      </c>
      <c r="J50" s="10">
        <f>FC_IND_NMM_CM_E!J50+FC_IND_NMM_CR_E!J50+FC_IND_NMM_GL_E!J50</f>
        <v>0</v>
      </c>
      <c r="K50" s="10">
        <f>FC_IND_NMM_CM_E!K50+FC_IND_NMM_CR_E!K50+FC_IND_NMM_GL_E!K50</f>
        <v>0</v>
      </c>
      <c r="L50" s="10">
        <f>FC_IND_NMM_CM_E!L50+FC_IND_NMM_CR_E!L50+FC_IND_NMM_GL_E!L50</f>
        <v>0</v>
      </c>
      <c r="M50" s="10">
        <f>FC_IND_NMM_CM_E!M50+FC_IND_NMM_CR_E!M50+FC_IND_NMM_GL_E!M50</f>
        <v>0</v>
      </c>
      <c r="N50" s="10">
        <f>FC_IND_NMM_CM_E!N50+FC_IND_NMM_CR_E!N50+FC_IND_NMM_GL_E!N50</f>
        <v>0</v>
      </c>
      <c r="O50" s="10">
        <f>FC_IND_NMM_CM_E!O50+FC_IND_NMM_CR_E!O50+FC_IND_NMM_GL_E!O50</f>
        <v>0</v>
      </c>
      <c r="P50" s="10">
        <f>FC_IND_NMM_CM_E!P50+FC_IND_NMM_CR_E!P50+FC_IND_NMM_GL_E!P50</f>
        <v>0</v>
      </c>
      <c r="Q50" s="10">
        <f>FC_IND_NMM_CM_E!Q50+FC_IND_NMM_CR_E!Q50+FC_IND_NMM_GL_E!Q50</f>
        <v>0</v>
      </c>
      <c r="R50" s="10">
        <f>FC_IND_NMM_CM_E!R50+FC_IND_NMM_CR_E!R50+FC_IND_NMM_GL_E!R50</f>
        <v>0</v>
      </c>
      <c r="S50" s="10">
        <f>FC_IND_NMM_CM_E!S50+FC_IND_NMM_CR_E!S50+FC_IND_NMM_GL_E!S50</f>
        <v>0</v>
      </c>
      <c r="T50" s="10">
        <f>FC_IND_NMM_CM_E!T50+FC_IND_NMM_CR_E!T50+FC_IND_NMM_GL_E!T50</f>
        <v>0</v>
      </c>
      <c r="U50" s="10">
        <f>FC_IND_NMM_CM_E!U50+FC_IND_NMM_CR_E!U50+FC_IND_NMM_GL_E!U50</f>
        <v>0</v>
      </c>
      <c r="V50" s="10">
        <f>FC_IND_NMM_CM_E!V50+FC_IND_NMM_CR_E!V50+FC_IND_NMM_GL_E!V50</f>
        <v>0</v>
      </c>
      <c r="W50" s="10">
        <f>FC_IND_NMM_CM_E!W50+FC_IND_NMM_CR_E!W50+FC_IND_NMM_GL_E!W50</f>
        <v>0</v>
      </c>
      <c r="X50" s="10">
        <f>FC_IND_NMM_CM_E!X50+FC_IND_NMM_CR_E!X50+FC_IND_NMM_GL_E!X50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FC_IND_NMM_CM_E!C51+FC_IND_NMM_CR_E!C51+FC_IND_NMM_GL_E!C51</f>
        <v>433.01805674978493</v>
      </c>
      <c r="D51" s="37">
        <f>FC_IND_NMM_CM_E!D51+FC_IND_NMM_CR_E!D51+FC_IND_NMM_GL_E!D51</f>
        <v>506.29836629406702</v>
      </c>
      <c r="E51" s="37">
        <f>FC_IND_NMM_CM_E!E51+FC_IND_NMM_CR_E!E51+FC_IND_NMM_GL_E!E51</f>
        <v>533.19002579535675</v>
      </c>
      <c r="F51" s="37">
        <f>FC_IND_NMM_CM_E!F51+FC_IND_NMM_CR_E!F51+FC_IND_NMM_GL_E!F51</f>
        <v>490.64918314703351</v>
      </c>
      <c r="G51" s="37">
        <f>FC_IND_NMM_CM_E!G51+FC_IND_NMM_CR_E!G51+FC_IND_NMM_GL_E!G51</f>
        <v>506.59931212381764</v>
      </c>
      <c r="H51" s="37">
        <f>FC_IND_NMM_CM_E!H51+FC_IND_NMM_CR_E!H51+FC_IND_NMM_GL_E!H51</f>
        <v>516.59501289767843</v>
      </c>
      <c r="I51" s="37">
        <f>FC_IND_NMM_CM_E!I51+FC_IND_NMM_CR_E!I51+FC_IND_NMM_GL_E!I51</f>
        <v>512.83319002579537</v>
      </c>
      <c r="J51" s="37">
        <f>FC_IND_NMM_CM_E!J51+FC_IND_NMM_CR_E!J51+FC_IND_NMM_GL_E!J51</f>
        <v>544.23903697334481</v>
      </c>
      <c r="K51" s="37">
        <f>FC_IND_NMM_CM_E!K51+FC_IND_NMM_CR_E!K51+FC_IND_NMM_GL_E!K51</f>
        <v>526.67669819432513</v>
      </c>
      <c r="L51" s="37">
        <f>FC_IND_NMM_CM_E!L51+FC_IND_NMM_CR_E!L51+FC_IND_NMM_GL_E!L51</f>
        <v>410.96302665520193</v>
      </c>
      <c r="M51" s="37">
        <f>FC_IND_NMM_CM_E!M51+FC_IND_NMM_CR_E!M51+FC_IND_NMM_GL_E!M51</f>
        <v>458.36199484092867</v>
      </c>
      <c r="N51" s="37">
        <f>FC_IND_NMM_CM_E!N51+FC_IND_NMM_CR_E!N51+FC_IND_NMM_GL_E!N51</f>
        <v>463.47807394668962</v>
      </c>
      <c r="O51" s="37">
        <f>FC_IND_NMM_CM_E!O51+FC_IND_NMM_CR_E!O51+FC_IND_NMM_GL_E!O51</f>
        <v>448.32330180567487</v>
      </c>
      <c r="P51" s="37">
        <f>FC_IND_NMM_CM_E!P51+FC_IND_NMM_CR_E!P51+FC_IND_NMM_GL_E!P51</f>
        <v>418.65864144454008</v>
      </c>
      <c r="Q51" s="37">
        <f>FC_IND_NMM_CM_E!Q51+FC_IND_NMM_CR_E!Q51+FC_IND_NMM_GL_E!Q51</f>
        <v>426.33276010318139</v>
      </c>
      <c r="R51" s="37">
        <f>FC_IND_NMM_CM_E!R51+FC_IND_NMM_CR_E!R51+FC_IND_NMM_GL_E!R51</f>
        <v>438.27102321582112</v>
      </c>
      <c r="S51" s="37">
        <f>FC_IND_NMM_CM_E!S51+FC_IND_NMM_CR_E!S51+FC_IND_NMM_GL_E!S51</f>
        <v>438.45546001719697</v>
      </c>
      <c r="T51" s="37">
        <f>FC_IND_NMM_CM_E!T51+FC_IND_NMM_CR_E!T51+FC_IND_NMM_GL_E!T51</f>
        <v>445.99905417024928</v>
      </c>
      <c r="U51" s="37">
        <f>FC_IND_NMM_CM_E!U51+FC_IND_NMM_CR_E!U51+FC_IND_NMM_GL_E!U51</f>
        <v>447.76577815993113</v>
      </c>
      <c r="V51" s="37">
        <f>FC_IND_NMM_CM_E!V51+FC_IND_NMM_CR_E!V51+FC_IND_NMM_GL_E!V51</f>
        <v>456.24789337919174</v>
      </c>
      <c r="W51" s="37">
        <f>FC_IND_NMM_CM_E!W51+FC_IND_NMM_CR_E!W51+FC_IND_NMM_GL_E!W51</f>
        <v>439.13869303525371</v>
      </c>
      <c r="X51" s="37">
        <f>FC_IND_NMM_CM_E!X51+FC_IND_NMM_CR_E!X51+FC_IND_NMM_GL_E!X51</f>
        <v>456.24780739466894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322.82407566638005</v>
      </c>
      <c r="D52" s="37">
        <f t="shared" ref="D52:W52" si="31">SUM(D53:D70)</f>
        <v>327.00395528804802</v>
      </c>
      <c r="E52" s="37">
        <f t="shared" si="31"/>
        <v>331.25537403267413</v>
      </c>
      <c r="F52" s="37">
        <f t="shared" si="31"/>
        <v>335.55460017196901</v>
      </c>
      <c r="G52" s="37">
        <f t="shared" si="31"/>
        <v>342.17059329320722</v>
      </c>
      <c r="H52" s="37">
        <f t="shared" si="31"/>
        <v>349.02553740326738</v>
      </c>
      <c r="I52" s="37">
        <f t="shared" si="31"/>
        <v>354.20842648323298</v>
      </c>
      <c r="J52" s="37">
        <f t="shared" si="31"/>
        <v>365.69699054170246</v>
      </c>
      <c r="K52" s="37">
        <f t="shared" si="31"/>
        <v>328.12648323301795</v>
      </c>
      <c r="L52" s="37">
        <f t="shared" si="31"/>
        <v>350.17196904557176</v>
      </c>
      <c r="M52" s="37">
        <f t="shared" si="31"/>
        <v>379.09621668099749</v>
      </c>
      <c r="N52" s="37">
        <f t="shared" si="31"/>
        <v>380.48151332760102</v>
      </c>
      <c r="O52" s="37">
        <f t="shared" si="31"/>
        <v>60.690799656061905</v>
      </c>
      <c r="P52" s="37">
        <f t="shared" si="31"/>
        <v>73.898968185726559</v>
      </c>
      <c r="Q52" s="37">
        <f t="shared" si="31"/>
        <v>80.013413585554588</v>
      </c>
      <c r="R52" s="37">
        <f t="shared" si="31"/>
        <v>65.68263112639724</v>
      </c>
      <c r="S52" s="37">
        <f t="shared" si="31"/>
        <v>72.346431642304367</v>
      </c>
      <c r="T52" s="37">
        <f t="shared" si="31"/>
        <v>83.525279449699056</v>
      </c>
      <c r="U52" s="37">
        <f t="shared" si="31"/>
        <v>78.94901117798797</v>
      </c>
      <c r="V52" s="37">
        <f t="shared" si="31"/>
        <v>90.400859845227856</v>
      </c>
      <c r="W52" s="37">
        <f t="shared" si="31"/>
        <v>88.648839208942391</v>
      </c>
      <c r="X52" s="37">
        <f t="shared" ref="X52" si="32">SUM(X53:X70)</f>
        <v>82.247291487532223</v>
      </c>
    </row>
    <row r="53" spans="1:24" ht="11.25" customHeight="1" x14ac:dyDescent="0.2">
      <c r="A53" s="42" t="s">
        <v>93</v>
      </c>
      <c r="B53" s="9" t="s">
        <v>94</v>
      </c>
      <c r="C53" s="10">
        <f>FC_IND_NMM_CM_E!C53+FC_IND_NMM_CR_E!C53+FC_IND_NMM_GL_E!C53</f>
        <v>0</v>
      </c>
      <c r="D53" s="10">
        <f>FC_IND_NMM_CM_E!D53+FC_IND_NMM_CR_E!D53+FC_IND_NMM_GL_E!D53</f>
        <v>0</v>
      </c>
      <c r="E53" s="10">
        <f>FC_IND_NMM_CM_E!E53+FC_IND_NMM_CR_E!E53+FC_IND_NMM_GL_E!E53</f>
        <v>0</v>
      </c>
      <c r="F53" s="10">
        <f>FC_IND_NMM_CM_E!F53+FC_IND_NMM_CR_E!F53+FC_IND_NMM_GL_E!F53</f>
        <v>0</v>
      </c>
      <c r="G53" s="10">
        <f>FC_IND_NMM_CM_E!G53+FC_IND_NMM_CR_E!G53+FC_IND_NMM_GL_E!G53</f>
        <v>0</v>
      </c>
      <c r="H53" s="10">
        <f>FC_IND_NMM_CM_E!H53+FC_IND_NMM_CR_E!H53+FC_IND_NMM_GL_E!H53</f>
        <v>0</v>
      </c>
      <c r="I53" s="10">
        <f>FC_IND_NMM_CM_E!I53+FC_IND_NMM_CR_E!I53+FC_IND_NMM_GL_E!I53</f>
        <v>0</v>
      </c>
      <c r="J53" s="10">
        <f>FC_IND_NMM_CM_E!J53+FC_IND_NMM_CR_E!J53+FC_IND_NMM_GL_E!J53</f>
        <v>0</v>
      </c>
      <c r="K53" s="10">
        <f>FC_IND_NMM_CM_E!K53+FC_IND_NMM_CR_E!K53+FC_IND_NMM_GL_E!K53</f>
        <v>0</v>
      </c>
      <c r="L53" s="10">
        <f>FC_IND_NMM_CM_E!L53+FC_IND_NMM_CR_E!L53+FC_IND_NMM_GL_E!L53</f>
        <v>0</v>
      </c>
      <c r="M53" s="10">
        <f>FC_IND_NMM_CM_E!M53+FC_IND_NMM_CR_E!M53+FC_IND_NMM_GL_E!M53</f>
        <v>0</v>
      </c>
      <c r="N53" s="10">
        <f>FC_IND_NMM_CM_E!N53+FC_IND_NMM_CR_E!N53+FC_IND_NMM_GL_E!N53</f>
        <v>0</v>
      </c>
      <c r="O53" s="10">
        <f>FC_IND_NMM_CM_E!O53+FC_IND_NMM_CR_E!O53+FC_IND_NMM_GL_E!O53</f>
        <v>0</v>
      </c>
      <c r="P53" s="10">
        <f>FC_IND_NMM_CM_E!P53+FC_IND_NMM_CR_E!P53+FC_IND_NMM_GL_E!P53</f>
        <v>0</v>
      </c>
      <c r="Q53" s="10">
        <f>FC_IND_NMM_CM_E!Q53+FC_IND_NMM_CR_E!Q53+FC_IND_NMM_GL_E!Q53</f>
        <v>0</v>
      </c>
      <c r="R53" s="10">
        <f>FC_IND_NMM_CM_E!R53+FC_IND_NMM_CR_E!R53+FC_IND_NMM_GL_E!R53</f>
        <v>0</v>
      </c>
      <c r="S53" s="10">
        <f>FC_IND_NMM_CM_E!S53+FC_IND_NMM_CR_E!S53+FC_IND_NMM_GL_E!S53</f>
        <v>0</v>
      </c>
      <c r="T53" s="10">
        <f>FC_IND_NMM_CM_E!T53+FC_IND_NMM_CR_E!T53+FC_IND_NMM_GL_E!T53</f>
        <v>0</v>
      </c>
      <c r="U53" s="10">
        <f>FC_IND_NMM_CM_E!U53+FC_IND_NMM_CR_E!U53+FC_IND_NMM_GL_E!U53</f>
        <v>0</v>
      </c>
      <c r="V53" s="10">
        <f>FC_IND_NMM_CM_E!V53+FC_IND_NMM_CR_E!V53+FC_IND_NMM_GL_E!V53</f>
        <v>0</v>
      </c>
      <c r="W53" s="10">
        <f>FC_IND_NMM_CM_E!W53+FC_IND_NMM_CR_E!W53+FC_IND_NMM_GL_E!W53</f>
        <v>0</v>
      </c>
      <c r="X53" s="10">
        <f>FC_IND_NMM_CM_E!X53+FC_IND_NMM_CR_E!X53+FC_IND_NMM_GL_E!X53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FC_IND_NMM_CM_E!C54+FC_IND_NMM_CR_E!C54+FC_IND_NMM_GL_E!C54</f>
        <v>0</v>
      </c>
      <c r="D54" s="10">
        <f>FC_IND_NMM_CM_E!D54+FC_IND_NMM_CR_E!D54+FC_IND_NMM_GL_E!D54</f>
        <v>0</v>
      </c>
      <c r="E54" s="10">
        <f>FC_IND_NMM_CM_E!E54+FC_IND_NMM_CR_E!E54+FC_IND_NMM_GL_E!E54</f>
        <v>0</v>
      </c>
      <c r="F54" s="10">
        <f>FC_IND_NMM_CM_E!F54+FC_IND_NMM_CR_E!F54+FC_IND_NMM_GL_E!F54</f>
        <v>0</v>
      </c>
      <c r="G54" s="10">
        <f>FC_IND_NMM_CM_E!G54+FC_IND_NMM_CR_E!G54+FC_IND_NMM_GL_E!G54</f>
        <v>0</v>
      </c>
      <c r="H54" s="10">
        <f>FC_IND_NMM_CM_E!H54+FC_IND_NMM_CR_E!H54+FC_IND_NMM_GL_E!H54</f>
        <v>0</v>
      </c>
      <c r="I54" s="10">
        <f>FC_IND_NMM_CM_E!I54+FC_IND_NMM_CR_E!I54+FC_IND_NMM_GL_E!I54</f>
        <v>0</v>
      </c>
      <c r="J54" s="10">
        <f>FC_IND_NMM_CM_E!J54+FC_IND_NMM_CR_E!J54+FC_IND_NMM_GL_E!J54</f>
        <v>0</v>
      </c>
      <c r="K54" s="10">
        <f>FC_IND_NMM_CM_E!K54+FC_IND_NMM_CR_E!K54+FC_IND_NMM_GL_E!K54</f>
        <v>0</v>
      </c>
      <c r="L54" s="10">
        <f>FC_IND_NMM_CM_E!L54+FC_IND_NMM_CR_E!L54+FC_IND_NMM_GL_E!L54</f>
        <v>0</v>
      </c>
      <c r="M54" s="10">
        <f>FC_IND_NMM_CM_E!M54+FC_IND_NMM_CR_E!M54+FC_IND_NMM_GL_E!M54</f>
        <v>0</v>
      </c>
      <c r="N54" s="10">
        <f>FC_IND_NMM_CM_E!N54+FC_IND_NMM_CR_E!N54+FC_IND_NMM_GL_E!N54</f>
        <v>0</v>
      </c>
      <c r="O54" s="10">
        <f>FC_IND_NMM_CM_E!O54+FC_IND_NMM_CR_E!O54+FC_IND_NMM_GL_E!O54</f>
        <v>0</v>
      </c>
      <c r="P54" s="10">
        <f>FC_IND_NMM_CM_E!P54+FC_IND_NMM_CR_E!P54+FC_IND_NMM_GL_E!P54</f>
        <v>0</v>
      </c>
      <c r="Q54" s="10">
        <f>FC_IND_NMM_CM_E!Q54+FC_IND_NMM_CR_E!Q54+FC_IND_NMM_GL_E!Q54</f>
        <v>0</v>
      </c>
      <c r="R54" s="10">
        <f>FC_IND_NMM_CM_E!R54+FC_IND_NMM_CR_E!R54+FC_IND_NMM_GL_E!R54</f>
        <v>0</v>
      </c>
      <c r="S54" s="10">
        <f>FC_IND_NMM_CM_E!S54+FC_IND_NMM_CR_E!S54+FC_IND_NMM_GL_E!S54</f>
        <v>0</v>
      </c>
      <c r="T54" s="10">
        <f>FC_IND_NMM_CM_E!T54+FC_IND_NMM_CR_E!T54+FC_IND_NMM_GL_E!T54</f>
        <v>0</v>
      </c>
      <c r="U54" s="10">
        <f>FC_IND_NMM_CM_E!U54+FC_IND_NMM_CR_E!U54+FC_IND_NMM_GL_E!U54</f>
        <v>0</v>
      </c>
      <c r="V54" s="10">
        <f>FC_IND_NMM_CM_E!V54+FC_IND_NMM_CR_E!V54+FC_IND_NMM_GL_E!V54</f>
        <v>0</v>
      </c>
      <c r="W54" s="10">
        <f>FC_IND_NMM_CM_E!W54+FC_IND_NMM_CR_E!W54+FC_IND_NMM_GL_E!W54</f>
        <v>0</v>
      </c>
      <c r="X54" s="10">
        <f>FC_IND_NMM_CM_E!X54+FC_IND_NMM_CR_E!X54+FC_IND_NMM_GL_E!X54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FC_IND_NMM_CM_E!C55+FC_IND_NMM_CR_E!C55+FC_IND_NMM_GL_E!C55</f>
        <v>0</v>
      </c>
      <c r="D55" s="10">
        <f>FC_IND_NMM_CM_E!D55+FC_IND_NMM_CR_E!D55+FC_IND_NMM_GL_E!D55</f>
        <v>0</v>
      </c>
      <c r="E55" s="10">
        <f>FC_IND_NMM_CM_E!E55+FC_IND_NMM_CR_E!E55+FC_IND_NMM_GL_E!E55</f>
        <v>0</v>
      </c>
      <c r="F55" s="10">
        <f>FC_IND_NMM_CM_E!F55+FC_IND_NMM_CR_E!F55+FC_IND_NMM_GL_E!F55</f>
        <v>0</v>
      </c>
      <c r="G55" s="10">
        <f>FC_IND_NMM_CM_E!G55+FC_IND_NMM_CR_E!G55+FC_IND_NMM_GL_E!G55</f>
        <v>0</v>
      </c>
      <c r="H55" s="10">
        <f>FC_IND_NMM_CM_E!H55+FC_IND_NMM_CR_E!H55+FC_IND_NMM_GL_E!H55</f>
        <v>0</v>
      </c>
      <c r="I55" s="10">
        <f>FC_IND_NMM_CM_E!I55+FC_IND_NMM_CR_E!I55+FC_IND_NMM_GL_E!I55</f>
        <v>0</v>
      </c>
      <c r="J55" s="10">
        <f>FC_IND_NMM_CM_E!J55+FC_IND_NMM_CR_E!J55+FC_IND_NMM_GL_E!J55</f>
        <v>0</v>
      </c>
      <c r="K55" s="10">
        <f>FC_IND_NMM_CM_E!K55+FC_IND_NMM_CR_E!K55+FC_IND_NMM_GL_E!K55</f>
        <v>0</v>
      </c>
      <c r="L55" s="10">
        <f>FC_IND_NMM_CM_E!L55+FC_IND_NMM_CR_E!L55+FC_IND_NMM_GL_E!L55</f>
        <v>0</v>
      </c>
      <c r="M55" s="10">
        <f>FC_IND_NMM_CM_E!M55+FC_IND_NMM_CR_E!M55+FC_IND_NMM_GL_E!M55</f>
        <v>0</v>
      </c>
      <c r="N55" s="10">
        <f>FC_IND_NMM_CM_E!N55+FC_IND_NMM_CR_E!N55+FC_IND_NMM_GL_E!N55</f>
        <v>0</v>
      </c>
      <c r="O55" s="10">
        <f>FC_IND_NMM_CM_E!O55+FC_IND_NMM_CR_E!O55+FC_IND_NMM_GL_E!O55</f>
        <v>0</v>
      </c>
      <c r="P55" s="10">
        <f>FC_IND_NMM_CM_E!P55+FC_IND_NMM_CR_E!P55+FC_IND_NMM_GL_E!P55</f>
        <v>0</v>
      </c>
      <c r="Q55" s="10">
        <f>FC_IND_NMM_CM_E!Q55+FC_IND_NMM_CR_E!Q55+FC_IND_NMM_GL_E!Q55</f>
        <v>0</v>
      </c>
      <c r="R55" s="10">
        <f>FC_IND_NMM_CM_E!R55+FC_IND_NMM_CR_E!R55+FC_IND_NMM_GL_E!R55</f>
        <v>0</v>
      </c>
      <c r="S55" s="10">
        <f>FC_IND_NMM_CM_E!S55+FC_IND_NMM_CR_E!S55+FC_IND_NMM_GL_E!S55</f>
        <v>0</v>
      </c>
      <c r="T55" s="10">
        <f>FC_IND_NMM_CM_E!T55+FC_IND_NMM_CR_E!T55+FC_IND_NMM_GL_E!T55</f>
        <v>0</v>
      </c>
      <c r="U55" s="10">
        <f>FC_IND_NMM_CM_E!U55+FC_IND_NMM_CR_E!U55+FC_IND_NMM_GL_E!U55</f>
        <v>0</v>
      </c>
      <c r="V55" s="10">
        <f>FC_IND_NMM_CM_E!V55+FC_IND_NMM_CR_E!V55+FC_IND_NMM_GL_E!V55</f>
        <v>0</v>
      </c>
      <c r="W55" s="10">
        <f>FC_IND_NMM_CM_E!W55+FC_IND_NMM_CR_E!W55+FC_IND_NMM_GL_E!W55</f>
        <v>0</v>
      </c>
      <c r="X55" s="10">
        <f>FC_IND_NMM_CM_E!X55+FC_IND_NMM_CR_E!X55+FC_IND_NMM_GL_E!X55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FC_IND_NMM_CM_E!C56+FC_IND_NMM_CR_E!C56+FC_IND_NMM_GL_E!C56</f>
        <v>0</v>
      </c>
      <c r="D56" s="10">
        <f>FC_IND_NMM_CM_E!D56+FC_IND_NMM_CR_E!D56+FC_IND_NMM_GL_E!D56</f>
        <v>0</v>
      </c>
      <c r="E56" s="10">
        <f>FC_IND_NMM_CM_E!E56+FC_IND_NMM_CR_E!E56+FC_IND_NMM_GL_E!E56</f>
        <v>0</v>
      </c>
      <c r="F56" s="10">
        <f>FC_IND_NMM_CM_E!F56+FC_IND_NMM_CR_E!F56+FC_IND_NMM_GL_E!F56</f>
        <v>0</v>
      </c>
      <c r="G56" s="10">
        <f>FC_IND_NMM_CM_E!G56+FC_IND_NMM_CR_E!G56+FC_IND_NMM_GL_E!G56</f>
        <v>0</v>
      </c>
      <c r="H56" s="10">
        <f>FC_IND_NMM_CM_E!H56+FC_IND_NMM_CR_E!H56+FC_IND_NMM_GL_E!H56</f>
        <v>0</v>
      </c>
      <c r="I56" s="10">
        <f>FC_IND_NMM_CM_E!I56+FC_IND_NMM_CR_E!I56+FC_IND_NMM_GL_E!I56</f>
        <v>0</v>
      </c>
      <c r="J56" s="10">
        <f>FC_IND_NMM_CM_E!J56+FC_IND_NMM_CR_E!J56+FC_IND_NMM_GL_E!J56</f>
        <v>0</v>
      </c>
      <c r="K56" s="10">
        <f>FC_IND_NMM_CM_E!K56+FC_IND_NMM_CR_E!K56+FC_IND_NMM_GL_E!K56</f>
        <v>0</v>
      </c>
      <c r="L56" s="10">
        <f>FC_IND_NMM_CM_E!L56+FC_IND_NMM_CR_E!L56+FC_IND_NMM_GL_E!L56</f>
        <v>0</v>
      </c>
      <c r="M56" s="10">
        <f>FC_IND_NMM_CM_E!M56+FC_IND_NMM_CR_E!M56+FC_IND_NMM_GL_E!M56</f>
        <v>0</v>
      </c>
      <c r="N56" s="10">
        <f>FC_IND_NMM_CM_E!N56+FC_IND_NMM_CR_E!N56+FC_IND_NMM_GL_E!N56</f>
        <v>0</v>
      </c>
      <c r="O56" s="10">
        <f>FC_IND_NMM_CM_E!O56+FC_IND_NMM_CR_E!O56+FC_IND_NMM_GL_E!O56</f>
        <v>0</v>
      </c>
      <c r="P56" s="10">
        <f>FC_IND_NMM_CM_E!P56+FC_IND_NMM_CR_E!P56+FC_IND_NMM_GL_E!P56</f>
        <v>0</v>
      </c>
      <c r="Q56" s="10">
        <f>FC_IND_NMM_CM_E!Q56+FC_IND_NMM_CR_E!Q56+FC_IND_NMM_GL_E!Q56</f>
        <v>0</v>
      </c>
      <c r="R56" s="10">
        <f>FC_IND_NMM_CM_E!R56+FC_IND_NMM_CR_E!R56+FC_IND_NMM_GL_E!R56</f>
        <v>0</v>
      </c>
      <c r="S56" s="10">
        <f>FC_IND_NMM_CM_E!S56+FC_IND_NMM_CR_E!S56+FC_IND_NMM_GL_E!S56</f>
        <v>0</v>
      </c>
      <c r="T56" s="10">
        <f>FC_IND_NMM_CM_E!T56+FC_IND_NMM_CR_E!T56+FC_IND_NMM_GL_E!T56</f>
        <v>0</v>
      </c>
      <c r="U56" s="10">
        <f>FC_IND_NMM_CM_E!U56+FC_IND_NMM_CR_E!U56+FC_IND_NMM_GL_E!U56</f>
        <v>0</v>
      </c>
      <c r="V56" s="10">
        <f>FC_IND_NMM_CM_E!V56+FC_IND_NMM_CR_E!V56+FC_IND_NMM_GL_E!V56</f>
        <v>0</v>
      </c>
      <c r="W56" s="10">
        <f>FC_IND_NMM_CM_E!W56+FC_IND_NMM_CR_E!W56+FC_IND_NMM_GL_E!W56</f>
        <v>0</v>
      </c>
      <c r="X56" s="10">
        <f>FC_IND_NMM_CM_E!X56+FC_IND_NMM_CR_E!X56+FC_IND_NMM_GL_E!X56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FC_IND_NMM_CM_E!C57+FC_IND_NMM_CR_E!C57+FC_IND_NMM_GL_E!C57</f>
        <v>0</v>
      </c>
      <c r="D57" s="10">
        <f>FC_IND_NMM_CM_E!D57+FC_IND_NMM_CR_E!D57+FC_IND_NMM_GL_E!D57</f>
        <v>0</v>
      </c>
      <c r="E57" s="10">
        <f>FC_IND_NMM_CM_E!E57+FC_IND_NMM_CR_E!E57+FC_IND_NMM_GL_E!E57</f>
        <v>0</v>
      </c>
      <c r="F57" s="10">
        <f>FC_IND_NMM_CM_E!F57+FC_IND_NMM_CR_E!F57+FC_IND_NMM_GL_E!F57</f>
        <v>0</v>
      </c>
      <c r="G57" s="10">
        <f>FC_IND_NMM_CM_E!G57+FC_IND_NMM_CR_E!G57+FC_IND_NMM_GL_E!G57</f>
        <v>0</v>
      </c>
      <c r="H57" s="10">
        <f>FC_IND_NMM_CM_E!H57+FC_IND_NMM_CR_E!H57+FC_IND_NMM_GL_E!H57</f>
        <v>0</v>
      </c>
      <c r="I57" s="10">
        <f>FC_IND_NMM_CM_E!I57+FC_IND_NMM_CR_E!I57+FC_IND_NMM_GL_E!I57</f>
        <v>0</v>
      </c>
      <c r="J57" s="10">
        <f>FC_IND_NMM_CM_E!J57+FC_IND_NMM_CR_E!J57+FC_IND_NMM_GL_E!J57</f>
        <v>0</v>
      </c>
      <c r="K57" s="10">
        <f>FC_IND_NMM_CM_E!K57+FC_IND_NMM_CR_E!K57+FC_IND_NMM_GL_E!K57</f>
        <v>0</v>
      </c>
      <c r="L57" s="10">
        <f>FC_IND_NMM_CM_E!L57+FC_IND_NMM_CR_E!L57+FC_IND_NMM_GL_E!L57</f>
        <v>0</v>
      </c>
      <c r="M57" s="10">
        <f>FC_IND_NMM_CM_E!M57+FC_IND_NMM_CR_E!M57+FC_IND_NMM_GL_E!M57</f>
        <v>0</v>
      </c>
      <c r="N57" s="10">
        <f>FC_IND_NMM_CM_E!N57+FC_IND_NMM_CR_E!N57+FC_IND_NMM_GL_E!N57</f>
        <v>0</v>
      </c>
      <c r="O57" s="10">
        <f>FC_IND_NMM_CM_E!O57+FC_IND_NMM_CR_E!O57+FC_IND_NMM_GL_E!O57</f>
        <v>0</v>
      </c>
      <c r="P57" s="10">
        <f>FC_IND_NMM_CM_E!P57+FC_IND_NMM_CR_E!P57+FC_IND_NMM_GL_E!P57</f>
        <v>0</v>
      </c>
      <c r="Q57" s="10">
        <f>FC_IND_NMM_CM_E!Q57+FC_IND_NMM_CR_E!Q57+FC_IND_NMM_GL_E!Q57</f>
        <v>0</v>
      </c>
      <c r="R57" s="10">
        <f>FC_IND_NMM_CM_E!R57+FC_IND_NMM_CR_E!R57+FC_IND_NMM_GL_E!R57</f>
        <v>0</v>
      </c>
      <c r="S57" s="10">
        <f>FC_IND_NMM_CM_E!S57+FC_IND_NMM_CR_E!S57+FC_IND_NMM_GL_E!S57</f>
        <v>0</v>
      </c>
      <c r="T57" s="10">
        <f>FC_IND_NMM_CM_E!T57+FC_IND_NMM_CR_E!T57+FC_IND_NMM_GL_E!T57</f>
        <v>0</v>
      </c>
      <c r="U57" s="10">
        <f>FC_IND_NMM_CM_E!U57+FC_IND_NMM_CR_E!U57+FC_IND_NMM_GL_E!U57</f>
        <v>0</v>
      </c>
      <c r="V57" s="10">
        <f>FC_IND_NMM_CM_E!V57+FC_IND_NMM_CR_E!V57+FC_IND_NMM_GL_E!V57</f>
        <v>0</v>
      </c>
      <c r="W57" s="10">
        <f>FC_IND_NMM_CM_E!W57+FC_IND_NMM_CR_E!W57+FC_IND_NMM_GL_E!W57</f>
        <v>0</v>
      </c>
      <c r="X57" s="10">
        <f>FC_IND_NMM_CM_E!X57+FC_IND_NMM_CR_E!X57+FC_IND_NMM_GL_E!X57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FC_IND_NMM_CM_E!C58+FC_IND_NMM_CR_E!C58+FC_IND_NMM_GL_E!C58</f>
        <v>0</v>
      </c>
      <c r="D58" s="10">
        <f>FC_IND_NMM_CM_E!D58+FC_IND_NMM_CR_E!D58+FC_IND_NMM_GL_E!D58</f>
        <v>0</v>
      </c>
      <c r="E58" s="10">
        <f>FC_IND_NMM_CM_E!E58+FC_IND_NMM_CR_E!E58+FC_IND_NMM_GL_E!E58</f>
        <v>0</v>
      </c>
      <c r="F58" s="10">
        <f>FC_IND_NMM_CM_E!F58+FC_IND_NMM_CR_E!F58+FC_IND_NMM_GL_E!F58</f>
        <v>0</v>
      </c>
      <c r="G58" s="10">
        <f>FC_IND_NMM_CM_E!G58+FC_IND_NMM_CR_E!G58+FC_IND_NMM_GL_E!G58</f>
        <v>0</v>
      </c>
      <c r="H58" s="10">
        <f>FC_IND_NMM_CM_E!H58+FC_IND_NMM_CR_E!H58+FC_IND_NMM_GL_E!H58</f>
        <v>0</v>
      </c>
      <c r="I58" s="10">
        <f>FC_IND_NMM_CM_E!I58+FC_IND_NMM_CR_E!I58+FC_IND_NMM_GL_E!I58</f>
        <v>0</v>
      </c>
      <c r="J58" s="10">
        <f>FC_IND_NMM_CM_E!J58+FC_IND_NMM_CR_E!J58+FC_IND_NMM_GL_E!J58</f>
        <v>0</v>
      </c>
      <c r="K58" s="10">
        <f>FC_IND_NMM_CM_E!K58+FC_IND_NMM_CR_E!K58+FC_IND_NMM_GL_E!K58</f>
        <v>0</v>
      </c>
      <c r="L58" s="10">
        <f>FC_IND_NMM_CM_E!L58+FC_IND_NMM_CR_E!L58+FC_IND_NMM_GL_E!L58</f>
        <v>0</v>
      </c>
      <c r="M58" s="10">
        <f>FC_IND_NMM_CM_E!M58+FC_IND_NMM_CR_E!M58+FC_IND_NMM_GL_E!M58</f>
        <v>0</v>
      </c>
      <c r="N58" s="10">
        <f>FC_IND_NMM_CM_E!N58+FC_IND_NMM_CR_E!N58+FC_IND_NMM_GL_E!N58</f>
        <v>0</v>
      </c>
      <c r="O58" s="10">
        <f>FC_IND_NMM_CM_E!O58+FC_IND_NMM_CR_E!O58+FC_IND_NMM_GL_E!O58</f>
        <v>0</v>
      </c>
      <c r="P58" s="10">
        <f>FC_IND_NMM_CM_E!P58+FC_IND_NMM_CR_E!P58+FC_IND_NMM_GL_E!P58</f>
        <v>0</v>
      </c>
      <c r="Q58" s="10">
        <f>FC_IND_NMM_CM_E!Q58+FC_IND_NMM_CR_E!Q58+FC_IND_NMM_GL_E!Q58</f>
        <v>0</v>
      </c>
      <c r="R58" s="10">
        <f>FC_IND_NMM_CM_E!R58+FC_IND_NMM_CR_E!R58+FC_IND_NMM_GL_E!R58</f>
        <v>0</v>
      </c>
      <c r="S58" s="10">
        <f>FC_IND_NMM_CM_E!S58+FC_IND_NMM_CR_E!S58+FC_IND_NMM_GL_E!S58</f>
        <v>0</v>
      </c>
      <c r="T58" s="10">
        <f>FC_IND_NMM_CM_E!T58+FC_IND_NMM_CR_E!T58+FC_IND_NMM_GL_E!T58</f>
        <v>0</v>
      </c>
      <c r="U58" s="10">
        <f>FC_IND_NMM_CM_E!U58+FC_IND_NMM_CR_E!U58+FC_IND_NMM_GL_E!U58</f>
        <v>0</v>
      </c>
      <c r="V58" s="10">
        <f>FC_IND_NMM_CM_E!V58+FC_IND_NMM_CR_E!V58+FC_IND_NMM_GL_E!V58</f>
        <v>0</v>
      </c>
      <c r="W58" s="10">
        <f>FC_IND_NMM_CM_E!W58+FC_IND_NMM_CR_E!W58+FC_IND_NMM_GL_E!W58</f>
        <v>0</v>
      </c>
      <c r="X58" s="10">
        <f>FC_IND_NMM_CM_E!X58+FC_IND_NMM_CR_E!X58+FC_IND_NMM_GL_E!X58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FC_IND_NMM_CM_E!C59+FC_IND_NMM_CR_E!C59+FC_IND_NMM_GL_E!C59</f>
        <v>322.82407566638005</v>
      </c>
      <c r="D59" s="10">
        <f>FC_IND_NMM_CM_E!D59+FC_IND_NMM_CR_E!D59+FC_IND_NMM_GL_E!D59</f>
        <v>327.00395528804802</v>
      </c>
      <c r="E59" s="10">
        <f>FC_IND_NMM_CM_E!E59+FC_IND_NMM_CR_E!E59+FC_IND_NMM_GL_E!E59</f>
        <v>331.25537403267413</v>
      </c>
      <c r="F59" s="10">
        <f>FC_IND_NMM_CM_E!F59+FC_IND_NMM_CR_E!F59+FC_IND_NMM_GL_E!F59</f>
        <v>335.55460017196901</v>
      </c>
      <c r="G59" s="10">
        <f>FC_IND_NMM_CM_E!G59+FC_IND_NMM_CR_E!G59+FC_IND_NMM_GL_E!G59</f>
        <v>342.17059329320722</v>
      </c>
      <c r="H59" s="10">
        <f>FC_IND_NMM_CM_E!H59+FC_IND_NMM_CR_E!H59+FC_IND_NMM_GL_E!H59</f>
        <v>349.02553740326738</v>
      </c>
      <c r="I59" s="10">
        <f>FC_IND_NMM_CM_E!I59+FC_IND_NMM_CR_E!I59+FC_IND_NMM_GL_E!I59</f>
        <v>354.20842648323298</v>
      </c>
      <c r="J59" s="10">
        <f>FC_IND_NMM_CM_E!J59+FC_IND_NMM_CR_E!J59+FC_IND_NMM_GL_E!J59</f>
        <v>364.813241616509</v>
      </c>
      <c r="K59" s="10">
        <f>FC_IND_NMM_CM_E!K59+FC_IND_NMM_CR_E!K59+FC_IND_NMM_GL_E!K59</f>
        <v>327.24273430782449</v>
      </c>
      <c r="L59" s="10">
        <f>FC_IND_NMM_CM_E!L59+FC_IND_NMM_CR_E!L59+FC_IND_NMM_GL_E!L59</f>
        <v>349.2882201203783</v>
      </c>
      <c r="M59" s="10">
        <f>FC_IND_NMM_CM_E!M59+FC_IND_NMM_CR_E!M59+FC_IND_NMM_GL_E!M59</f>
        <v>377.32871883061057</v>
      </c>
      <c r="N59" s="10">
        <f>FC_IND_NMM_CM_E!N59+FC_IND_NMM_CR_E!N59+FC_IND_NMM_GL_E!N59</f>
        <v>378.7140154772141</v>
      </c>
      <c r="O59" s="10">
        <f>FC_IND_NMM_CM_E!O59+FC_IND_NMM_CR_E!O59+FC_IND_NMM_GL_E!O59</f>
        <v>59.80705073086844</v>
      </c>
      <c r="P59" s="10">
        <f>FC_IND_NMM_CM_E!P59+FC_IND_NMM_CR_E!P59+FC_IND_NMM_GL_E!P59</f>
        <v>73.015219260533101</v>
      </c>
      <c r="Q59" s="10">
        <f>FC_IND_NMM_CM_E!Q59+FC_IND_NMM_CR_E!Q59+FC_IND_NMM_GL_E!Q59</f>
        <v>79.129664660361129</v>
      </c>
      <c r="R59" s="10">
        <f>FC_IND_NMM_CM_E!R59+FC_IND_NMM_CR_E!R59+FC_IND_NMM_GL_E!R59</f>
        <v>63.915133276010309</v>
      </c>
      <c r="S59" s="10">
        <f>FC_IND_NMM_CM_E!S59+FC_IND_NMM_CR_E!S59+FC_IND_NMM_GL_E!S59</f>
        <v>71.462682717110908</v>
      </c>
      <c r="T59" s="10">
        <f>FC_IND_NMM_CM_E!T59+FC_IND_NMM_CR_E!T59+FC_IND_NMM_GL_E!T59</f>
        <v>82.569045571797076</v>
      </c>
      <c r="U59" s="10">
        <f>FC_IND_NMM_CM_E!U59+FC_IND_NMM_CR_E!U59+FC_IND_NMM_GL_E!U59</f>
        <v>78.006964746345659</v>
      </c>
      <c r="V59" s="10">
        <f>FC_IND_NMM_CM_E!V59+FC_IND_NMM_CR_E!V59+FC_IND_NMM_GL_E!V59</f>
        <v>89.198968185726571</v>
      </c>
      <c r="W59" s="10">
        <f>FC_IND_NMM_CM_E!W59+FC_IND_NMM_CR_E!W59+FC_IND_NMM_GL_E!W59</f>
        <v>87.347979363714529</v>
      </c>
      <c r="X59" s="10">
        <f>FC_IND_NMM_CM_E!X59+FC_IND_NMM_CR_E!X59+FC_IND_NMM_GL_E!X59</f>
        <v>80.452020636285454</v>
      </c>
    </row>
    <row r="60" spans="1:24" ht="11.25" customHeight="1" x14ac:dyDescent="0.2">
      <c r="A60" s="42" t="s">
        <v>107</v>
      </c>
      <c r="B60" s="9" t="s">
        <v>108</v>
      </c>
      <c r="C60" s="10">
        <f>FC_IND_NMM_CM_E!C60+FC_IND_NMM_CR_E!C60+FC_IND_NMM_GL_E!C60</f>
        <v>0</v>
      </c>
      <c r="D60" s="10">
        <f>FC_IND_NMM_CM_E!D60+FC_IND_NMM_CR_E!D60+FC_IND_NMM_GL_E!D60</f>
        <v>0</v>
      </c>
      <c r="E60" s="10">
        <f>FC_IND_NMM_CM_E!E60+FC_IND_NMM_CR_E!E60+FC_IND_NMM_GL_E!E60</f>
        <v>0</v>
      </c>
      <c r="F60" s="10">
        <f>FC_IND_NMM_CM_E!F60+FC_IND_NMM_CR_E!F60+FC_IND_NMM_GL_E!F60</f>
        <v>0</v>
      </c>
      <c r="G60" s="10">
        <f>FC_IND_NMM_CM_E!G60+FC_IND_NMM_CR_E!G60+FC_IND_NMM_GL_E!G60</f>
        <v>0</v>
      </c>
      <c r="H60" s="10">
        <f>FC_IND_NMM_CM_E!H60+FC_IND_NMM_CR_E!H60+FC_IND_NMM_GL_E!H60</f>
        <v>0</v>
      </c>
      <c r="I60" s="10">
        <f>FC_IND_NMM_CM_E!I60+FC_IND_NMM_CR_E!I60+FC_IND_NMM_GL_E!I60</f>
        <v>0</v>
      </c>
      <c r="J60" s="10">
        <f>FC_IND_NMM_CM_E!J60+FC_IND_NMM_CR_E!J60+FC_IND_NMM_GL_E!J60</f>
        <v>0</v>
      </c>
      <c r="K60" s="10">
        <f>FC_IND_NMM_CM_E!K60+FC_IND_NMM_CR_E!K60+FC_IND_NMM_GL_E!K60</f>
        <v>0</v>
      </c>
      <c r="L60" s="10">
        <f>FC_IND_NMM_CM_E!L60+FC_IND_NMM_CR_E!L60+FC_IND_NMM_GL_E!L60</f>
        <v>0</v>
      </c>
      <c r="M60" s="10">
        <f>FC_IND_NMM_CM_E!M60+FC_IND_NMM_CR_E!M60+FC_IND_NMM_GL_E!M60</f>
        <v>0</v>
      </c>
      <c r="N60" s="10">
        <f>FC_IND_NMM_CM_E!N60+FC_IND_NMM_CR_E!N60+FC_IND_NMM_GL_E!N60</f>
        <v>0</v>
      </c>
      <c r="O60" s="10">
        <f>FC_IND_NMM_CM_E!O60+FC_IND_NMM_CR_E!O60+FC_IND_NMM_GL_E!O60</f>
        <v>0</v>
      </c>
      <c r="P60" s="10">
        <f>FC_IND_NMM_CM_E!P60+FC_IND_NMM_CR_E!P60+FC_IND_NMM_GL_E!P60</f>
        <v>0</v>
      </c>
      <c r="Q60" s="10">
        <f>FC_IND_NMM_CM_E!Q60+FC_IND_NMM_CR_E!Q60+FC_IND_NMM_GL_E!Q60</f>
        <v>0</v>
      </c>
      <c r="R60" s="10">
        <f>FC_IND_NMM_CM_E!R60+FC_IND_NMM_CR_E!R60+FC_IND_NMM_GL_E!R60</f>
        <v>0</v>
      </c>
      <c r="S60" s="10">
        <f>FC_IND_NMM_CM_E!S60+FC_IND_NMM_CR_E!S60+FC_IND_NMM_GL_E!S60</f>
        <v>0</v>
      </c>
      <c r="T60" s="10">
        <f>FC_IND_NMM_CM_E!T60+FC_IND_NMM_CR_E!T60+FC_IND_NMM_GL_E!T60</f>
        <v>0</v>
      </c>
      <c r="U60" s="10">
        <f>FC_IND_NMM_CM_E!U60+FC_IND_NMM_CR_E!U60+FC_IND_NMM_GL_E!U60</f>
        <v>0</v>
      </c>
      <c r="V60" s="10">
        <f>FC_IND_NMM_CM_E!V60+FC_IND_NMM_CR_E!V60+FC_IND_NMM_GL_E!V60</f>
        <v>0</v>
      </c>
      <c r="W60" s="10">
        <f>FC_IND_NMM_CM_E!W60+FC_IND_NMM_CR_E!W60+FC_IND_NMM_GL_E!W60</f>
        <v>0</v>
      </c>
      <c r="X60" s="10">
        <f>FC_IND_NMM_CM_E!X60+FC_IND_NMM_CR_E!X60+FC_IND_NMM_GL_E!X60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FC_IND_NMM_CM_E!C61+FC_IND_NMM_CR_E!C61+FC_IND_NMM_GL_E!C61</f>
        <v>0</v>
      </c>
      <c r="D61" s="10">
        <f>FC_IND_NMM_CM_E!D61+FC_IND_NMM_CR_E!D61+FC_IND_NMM_GL_E!D61</f>
        <v>0</v>
      </c>
      <c r="E61" s="10">
        <f>FC_IND_NMM_CM_E!E61+FC_IND_NMM_CR_E!E61+FC_IND_NMM_GL_E!E61</f>
        <v>0</v>
      </c>
      <c r="F61" s="10">
        <f>FC_IND_NMM_CM_E!F61+FC_IND_NMM_CR_E!F61+FC_IND_NMM_GL_E!F61</f>
        <v>0</v>
      </c>
      <c r="G61" s="10">
        <f>FC_IND_NMM_CM_E!G61+FC_IND_NMM_CR_E!G61+FC_IND_NMM_GL_E!G61</f>
        <v>0</v>
      </c>
      <c r="H61" s="10">
        <f>FC_IND_NMM_CM_E!H61+FC_IND_NMM_CR_E!H61+FC_IND_NMM_GL_E!H61</f>
        <v>0</v>
      </c>
      <c r="I61" s="10">
        <f>FC_IND_NMM_CM_E!I61+FC_IND_NMM_CR_E!I61+FC_IND_NMM_GL_E!I61</f>
        <v>0</v>
      </c>
      <c r="J61" s="10">
        <f>FC_IND_NMM_CM_E!J61+FC_IND_NMM_CR_E!J61+FC_IND_NMM_GL_E!J61</f>
        <v>0</v>
      </c>
      <c r="K61" s="10">
        <f>FC_IND_NMM_CM_E!K61+FC_IND_NMM_CR_E!K61+FC_IND_NMM_GL_E!K61</f>
        <v>0</v>
      </c>
      <c r="L61" s="10">
        <f>FC_IND_NMM_CM_E!L61+FC_IND_NMM_CR_E!L61+FC_IND_NMM_GL_E!L61</f>
        <v>0</v>
      </c>
      <c r="M61" s="10">
        <f>FC_IND_NMM_CM_E!M61+FC_IND_NMM_CR_E!M61+FC_IND_NMM_GL_E!M61</f>
        <v>0</v>
      </c>
      <c r="N61" s="10">
        <f>FC_IND_NMM_CM_E!N61+FC_IND_NMM_CR_E!N61+FC_IND_NMM_GL_E!N61</f>
        <v>0</v>
      </c>
      <c r="O61" s="10">
        <f>FC_IND_NMM_CM_E!O61+FC_IND_NMM_CR_E!O61+FC_IND_NMM_GL_E!O61</f>
        <v>0</v>
      </c>
      <c r="P61" s="10">
        <f>FC_IND_NMM_CM_E!P61+FC_IND_NMM_CR_E!P61+FC_IND_NMM_GL_E!P61</f>
        <v>0</v>
      </c>
      <c r="Q61" s="10">
        <f>FC_IND_NMM_CM_E!Q61+FC_IND_NMM_CR_E!Q61+FC_IND_NMM_GL_E!Q61</f>
        <v>0</v>
      </c>
      <c r="R61" s="10">
        <f>FC_IND_NMM_CM_E!R61+FC_IND_NMM_CR_E!R61+FC_IND_NMM_GL_E!R61</f>
        <v>0</v>
      </c>
      <c r="S61" s="10">
        <f>FC_IND_NMM_CM_E!S61+FC_IND_NMM_CR_E!S61+FC_IND_NMM_GL_E!S61</f>
        <v>0</v>
      </c>
      <c r="T61" s="10">
        <f>FC_IND_NMM_CM_E!T61+FC_IND_NMM_CR_E!T61+FC_IND_NMM_GL_E!T61</f>
        <v>0</v>
      </c>
      <c r="U61" s="10">
        <f>FC_IND_NMM_CM_E!U61+FC_IND_NMM_CR_E!U61+FC_IND_NMM_GL_E!U61</f>
        <v>0</v>
      </c>
      <c r="V61" s="10">
        <f>FC_IND_NMM_CM_E!V61+FC_IND_NMM_CR_E!V61+FC_IND_NMM_GL_E!V61</f>
        <v>0</v>
      </c>
      <c r="W61" s="10">
        <f>FC_IND_NMM_CM_E!W61+FC_IND_NMM_CR_E!W61+FC_IND_NMM_GL_E!W61</f>
        <v>0</v>
      </c>
      <c r="X61" s="10">
        <f>FC_IND_NMM_CM_E!X61+FC_IND_NMM_CR_E!X61+FC_IND_NMM_GL_E!X61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FC_IND_NMM_CM_E!C62+FC_IND_NMM_CR_E!C62+FC_IND_NMM_GL_E!C62</f>
        <v>0</v>
      </c>
      <c r="D62" s="10">
        <f>FC_IND_NMM_CM_E!D62+FC_IND_NMM_CR_E!D62+FC_IND_NMM_GL_E!D62</f>
        <v>0</v>
      </c>
      <c r="E62" s="10">
        <f>FC_IND_NMM_CM_E!E62+FC_IND_NMM_CR_E!E62+FC_IND_NMM_GL_E!E62</f>
        <v>0</v>
      </c>
      <c r="F62" s="10">
        <f>FC_IND_NMM_CM_E!F62+FC_IND_NMM_CR_E!F62+FC_IND_NMM_GL_E!F62</f>
        <v>0</v>
      </c>
      <c r="G62" s="10">
        <f>FC_IND_NMM_CM_E!G62+FC_IND_NMM_CR_E!G62+FC_IND_NMM_GL_E!G62</f>
        <v>0</v>
      </c>
      <c r="H62" s="10">
        <f>FC_IND_NMM_CM_E!H62+FC_IND_NMM_CR_E!H62+FC_IND_NMM_GL_E!H62</f>
        <v>0</v>
      </c>
      <c r="I62" s="10">
        <f>FC_IND_NMM_CM_E!I62+FC_IND_NMM_CR_E!I62+FC_IND_NMM_GL_E!I62</f>
        <v>0</v>
      </c>
      <c r="J62" s="10">
        <f>FC_IND_NMM_CM_E!J62+FC_IND_NMM_CR_E!J62+FC_IND_NMM_GL_E!J62</f>
        <v>0</v>
      </c>
      <c r="K62" s="10">
        <f>FC_IND_NMM_CM_E!K62+FC_IND_NMM_CR_E!K62+FC_IND_NMM_GL_E!K62</f>
        <v>0</v>
      </c>
      <c r="L62" s="10">
        <f>FC_IND_NMM_CM_E!L62+FC_IND_NMM_CR_E!L62+FC_IND_NMM_GL_E!L62</f>
        <v>0</v>
      </c>
      <c r="M62" s="10">
        <f>FC_IND_NMM_CM_E!M62+FC_IND_NMM_CR_E!M62+FC_IND_NMM_GL_E!M62</f>
        <v>0</v>
      </c>
      <c r="N62" s="10">
        <f>FC_IND_NMM_CM_E!N62+FC_IND_NMM_CR_E!N62+FC_IND_NMM_GL_E!N62</f>
        <v>0</v>
      </c>
      <c r="O62" s="10">
        <f>FC_IND_NMM_CM_E!O62+FC_IND_NMM_CR_E!O62+FC_IND_NMM_GL_E!O62</f>
        <v>0</v>
      </c>
      <c r="P62" s="10">
        <f>FC_IND_NMM_CM_E!P62+FC_IND_NMM_CR_E!P62+FC_IND_NMM_GL_E!P62</f>
        <v>0</v>
      </c>
      <c r="Q62" s="10">
        <f>FC_IND_NMM_CM_E!Q62+FC_IND_NMM_CR_E!Q62+FC_IND_NMM_GL_E!Q62</f>
        <v>0</v>
      </c>
      <c r="R62" s="10">
        <f>FC_IND_NMM_CM_E!R62+FC_IND_NMM_CR_E!R62+FC_IND_NMM_GL_E!R62</f>
        <v>0</v>
      </c>
      <c r="S62" s="10">
        <f>FC_IND_NMM_CM_E!S62+FC_IND_NMM_CR_E!S62+FC_IND_NMM_GL_E!S62</f>
        <v>0</v>
      </c>
      <c r="T62" s="10">
        <f>FC_IND_NMM_CM_E!T62+FC_IND_NMM_CR_E!T62+FC_IND_NMM_GL_E!T62</f>
        <v>0</v>
      </c>
      <c r="U62" s="10">
        <f>FC_IND_NMM_CM_E!U62+FC_IND_NMM_CR_E!U62+FC_IND_NMM_GL_E!U62</f>
        <v>0</v>
      </c>
      <c r="V62" s="10">
        <f>FC_IND_NMM_CM_E!V62+FC_IND_NMM_CR_E!V62+FC_IND_NMM_GL_E!V62</f>
        <v>0</v>
      </c>
      <c r="W62" s="10">
        <f>FC_IND_NMM_CM_E!W62+FC_IND_NMM_CR_E!W62+FC_IND_NMM_GL_E!W62</f>
        <v>0</v>
      </c>
      <c r="X62" s="10">
        <f>FC_IND_NMM_CM_E!X62+FC_IND_NMM_CR_E!X62+FC_IND_NMM_GL_E!X62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FC_IND_NMM_CM_E!C63+FC_IND_NMM_CR_E!C63+FC_IND_NMM_GL_E!C63</f>
        <v>0</v>
      </c>
      <c r="D63" s="10">
        <f>FC_IND_NMM_CM_E!D63+FC_IND_NMM_CR_E!D63+FC_IND_NMM_GL_E!D63</f>
        <v>0</v>
      </c>
      <c r="E63" s="10">
        <f>FC_IND_NMM_CM_E!E63+FC_IND_NMM_CR_E!E63+FC_IND_NMM_GL_E!E63</f>
        <v>0</v>
      </c>
      <c r="F63" s="10">
        <f>FC_IND_NMM_CM_E!F63+FC_IND_NMM_CR_E!F63+FC_IND_NMM_GL_E!F63</f>
        <v>0</v>
      </c>
      <c r="G63" s="10">
        <f>FC_IND_NMM_CM_E!G63+FC_IND_NMM_CR_E!G63+FC_IND_NMM_GL_E!G63</f>
        <v>0</v>
      </c>
      <c r="H63" s="10">
        <f>FC_IND_NMM_CM_E!H63+FC_IND_NMM_CR_E!H63+FC_IND_NMM_GL_E!H63</f>
        <v>0</v>
      </c>
      <c r="I63" s="10">
        <f>FC_IND_NMM_CM_E!I63+FC_IND_NMM_CR_E!I63+FC_IND_NMM_GL_E!I63</f>
        <v>0</v>
      </c>
      <c r="J63" s="10">
        <f>FC_IND_NMM_CM_E!J63+FC_IND_NMM_CR_E!J63+FC_IND_NMM_GL_E!J63</f>
        <v>0</v>
      </c>
      <c r="K63" s="10">
        <f>FC_IND_NMM_CM_E!K63+FC_IND_NMM_CR_E!K63+FC_IND_NMM_GL_E!K63</f>
        <v>0</v>
      </c>
      <c r="L63" s="10">
        <f>FC_IND_NMM_CM_E!L63+FC_IND_NMM_CR_E!L63+FC_IND_NMM_GL_E!L63</f>
        <v>0</v>
      </c>
      <c r="M63" s="10">
        <f>FC_IND_NMM_CM_E!M63+FC_IND_NMM_CR_E!M63+FC_IND_NMM_GL_E!M63</f>
        <v>0</v>
      </c>
      <c r="N63" s="10">
        <f>FC_IND_NMM_CM_E!N63+FC_IND_NMM_CR_E!N63+FC_IND_NMM_GL_E!N63</f>
        <v>0</v>
      </c>
      <c r="O63" s="10">
        <f>FC_IND_NMM_CM_E!O63+FC_IND_NMM_CR_E!O63+FC_IND_NMM_GL_E!O63</f>
        <v>0</v>
      </c>
      <c r="P63" s="10">
        <f>FC_IND_NMM_CM_E!P63+FC_IND_NMM_CR_E!P63+FC_IND_NMM_GL_E!P63</f>
        <v>0</v>
      </c>
      <c r="Q63" s="10">
        <f>FC_IND_NMM_CM_E!Q63+FC_IND_NMM_CR_E!Q63+FC_IND_NMM_GL_E!Q63</f>
        <v>0</v>
      </c>
      <c r="R63" s="10">
        <f>FC_IND_NMM_CM_E!R63+FC_IND_NMM_CR_E!R63+FC_IND_NMM_GL_E!R63</f>
        <v>0</v>
      </c>
      <c r="S63" s="10">
        <f>FC_IND_NMM_CM_E!S63+FC_IND_NMM_CR_E!S63+FC_IND_NMM_GL_E!S63</f>
        <v>0</v>
      </c>
      <c r="T63" s="10">
        <f>FC_IND_NMM_CM_E!T63+FC_IND_NMM_CR_E!T63+FC_IND_NMM_GL_E!T63</f>
        <v>0</v>
      </c>
      <c r="U63" s="10">
        <f>FC_IND_NMM_CM_E!U63+FC_IND_NMM_CR_E!U63+FC_IND_NMM_GL_E!U63</f>
        <v>0</v>
      </c>
      <c r="V63" s="10">
        <f>FC_IND_NMM_CM_E!V63+FC_IND_NMM_CR_E!V63+FC_IND_NMM_GL_E!V63</f>
        <v>0</v>
      </c>
      <c r="W63" s="10">
        <f>FC_IND_NMM_CM_E!W63+FC_IND_NMM_CR_E!W63+FC_IND_NMM_GL_E!W63</f>
        <v>0</v>
      </c>
      <c r="X63" s="10">
        <f>FC_IND_NMM_CM_E!X63+FC_IND_NMM_CR_E!X63+FC_IND_NMM_GL_E!X63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FC_IND_NMM_CM_E!C64+FC_IND_NMM_CR_E!C64+FC_IND_NMM_GL_E!C64</f>
        <v>0</v>
      </c>
      <c r="D64" s="10">
        <f>FC_IND_NMM_CM_E!D64+FC_IND_NMM_CR_E!D64+FC_IND_NMM_GL_E!D64</f>
        <v>0</v>
      </c>
      <c r="E64" s="10">
        <f>FC_IND_NMM_CM_E!E64+FC_IND_NMM_CR_E!E64+FC_IND_NMM_GL_E!E64</f>
        <v>0</v>
      </c>
      <c r="F64" s="10">
        <f>FC_IND_NMM_CM_E!F64+FC_IND_NMM_CR_E!F64+FC_IND_NMM_GL_E!F64</f>
        <v>0</v>
      </c>
      <c r="G64" s="10">
        <f>FC_IND_NMM_CM_E!G64+FC_IND_NMM_CR_E!G64+FC_IND_NMM_GL_E!G64</f>
        <v>0</v>
      </c>
      <c r="H64" s="10">
        <f>FC_IND_NMM_CM_E!H64+FC_IND_NMM_CR_E!H64+FC_IND_NMM_GL_E!H64</f>
        <v>0</v>
      </c>
      <c r="I64" s="10">
        <f>FC_IND_NMM_CM_E!I64+FC_IND_NMM_CR_E!I64+FC_IND_NMM_GL_E!I64</f>
        <v>0</v>
      </c>
      <c r="J64" s="10">
        <f>FC_IND_NMM_CM_E!J64+FC_IND_NMM_CR_E!J64+FC_IND_NMM_GL_E!J64</f>
        <v>0</v>
      </c>
      <c r="K64" s="10">
        <f>FC_IND_NMM_CM_E!K64+FC_IND_NMM_CR_E!K64+FC_IND_NMM_GL_E!K64</f>
        <v>0</v>
      </c>
      <c r="L64" s="10">
        <f>FC_IND_NMM_CM_E!L64+FC_IND_NMM_CR_E!L64+FC_IND_NMM_GL_E!L64</f>
        <v>0</v>
      </c>
      <c r="M64" s="10">
        <f>FC_IND_NMM_CM_E!M64+FC_IND_NMM_CR_E!M64+FC_IND_NMM_GL_E!M64</f>
        <v>0</v>
      </c>
      <c r="N64" s="10">
        <f>FC_IND_NMM_CM_E!N64+FC_IND_NMM_CR_E!N64+FC_IND_NMM_GL_E!N64</f>
        <v>0</v>
      </c>
      <c r="O64" s="10">
        <f>FC_IND_NMM_CM_E!O64+FC_IND_NMM_CR_E!O64+FC_IND_NMM_GL_E!O64</f>
        <v>0</v>
      </c>
      <c r="P64" s="10">
        <f>FC_IND_NMM_CM_E!P64+FC_IND_NMM_CR_E!P64+FC_IND_NMM_GL_E!P64</f>
        <v>0</v>
      </c>
      <c r="Q64" s="10">
        <f>FC_IND_NMM_CM_E!Q64+FC_IND_NMM_CR_E!Q64+FC_IND_NMM_GL_E!Q64</f>
        <v>0</v>
      </c>
      <c r="R64" s="10">
        <f>FC_IND_NMM_CM_E!R64+FC_IND_NMM_CR_E!R64+FC_IND_NMM_GL_E!R64</f>
        <v>0</v>
      </c>
      <c r="S64" s="10">
        <f>FC_IND_NMM_CM_E!S64+FC_IND_NMM_CR_E!S64+FC_IND_NMM_GL_E!S64</f>
        <v>0</v>
      </c>
      <c r="T64" s="10">
        <f>FC_IND_NMM_CM_E!T64+FC_IND_NMM_CR_E!T64+FC_IND_NMM_GL_E!T64</f>
        <v>0</v>
      </c>
      <c r="U64" s="10">
        <f>FC_IND_NMM_CM_E!U64+FC_IND_NMM_CR_E!U64+FC_IND_NMM_GL_E!U64</f>
        <v>0</v>
      </c>
      <c r="V64" s="10">
        <f>FC_IND_NMM_CM_E!V64+FC_IND_NMM_CR_E!V64+FC_IND_NMM_GL_E!V64</f>
        <v>0</v>
      </c>
      <c r="W64" s="10">
        <f>FC_IND_NMM_CM_E!W64+FC_IND_NMM_CR_E!W64+FC_IND_NMM_GL_E!W64</f>
        <v>0</v>
      </c>
      <c r="X64" s="10">
        <f>FC_IND_NMM_CM_E!X64+FC_IND_NMM_CR_E!X64+FC_IND_NMM_GL_E!X64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FC_IND_NMM_CM_E!C65+FC_IND_NMM_CR_E!C65+FC_IND_NMM_GL_E!C65</f>
        <v>0</v>
      </c>
      <c r="D65" s="10">
        <f>FC_IND_NMM_CM_E!D65+FC_IND_NMM_CR_E!D65+FC_IND_NMM_GL_E!D65</f>
        <v>0</v>
      </c>
      <c r="E65" s="10">
        <f>FC_IND_NMM_CM_E!E65+FC_IND_NMM_CR_E!E65+FC_IND_NMM_GL_E!E65</f>
        <v>0</v>
      </c>
      <c r="F65" s="10">
        <f>FC_IND_NMM_CM_E!F65+FC_IND_NMM_CR_E!F65+FC_IND_NMM_GL_E!F65</f>
        <v>0</v>
      </c>
      <c r="G65" s="10">
        <f>FC_IND_NMM_CM_E!G65+FC_IND_NMM_CR_E!G65+FC_IND_NMM_GL_E!G65</f>
        <v>0</v>
      </c>
      <c r="H65" s="10">
        <f>FC_IND_NMM_CM_E!H65+FC_IND_NMM_CR_E!H65+FC_IND_NMM_GL_E!H65</f>
        <v>0</v>
      </c>
      <c r="I65" s="10">
        <f>FC_IND_NMM_CM_E!I65+FC_IND_NMM_CR_E!I65+FC_IND_NMM_GL_E!I65</f>
        <v>0</v>
      </c>
      <c r="J65" s="10">
        <f>FC_IND_NMM_CM_E!J65+FC_IND_NMM_CR_E!J65+FC_IND_NMM_GL_E!J65</f>
        <v>0</v>
      </c>
      <c r="K65" s="10">
        <f>FC_IND_NMM_CM_E!K65+FC_IND_NMM_CR_E!K65+FC_IND_NMM_GL_E!K65</f>
        <v>0</v>
      </c>
      <c r="L65" s="10">
        <f>FC_IND_NMM_CM_E!L65+FC_IND_NMM_CR_E!L65+FC_IND_NMM_GL_E!L65</f>
        <v>0</v>
      </c>
      <c r="M65" s="10">
        <f>FC_IND_NMM_CM_E!M65+FC_IND_NMM_CR_E!M65+FC_IND_NMM_GL_E!M65</f>
        <v>0</v>
      </c>
      <c r="N65" s="10">
        <f>FC_IND_NMM_CM_E!N65+FC_IND_NMM_CR_E!N65+FC_IND_NMM_GL_E!N65</f>
        <v>0</v>
      </c>
      <c r="O65" s="10">
        <f>FC_IND_NMM_CM_E!O65+FC_IND_NMM_CR_E!O65+FC_IND_NMM_GL_E!O65</f>
        <v>0</v>
      </c>
      <c r="P65" s="10">
        <f>FC_IND_NMM_CM_E!P65+FC_IND_NMM_CR_E!P65+FC_IND_NMM_GL_E!P65</f>
        <v>0</v>
      </c>
      <c r="Q65" s="10">
        <f>FC_IND_NMM_CM_E!Q65+FC_IND_NMM_CR_E!Q65+FC_IND_NMM_GL_E!Q65</f>
        <v>0</v>
      </c>
      <c r="R65" s="10">
        <f>FC_IND_NMM_CM_E!R65+FC_IND_NMM_CR_E!R65+FC_IND_NMM_GL_E!R65</f>
        <v>0</v>
      </c>
      <c r="S65" s="10">
        <f>FC_IND_NMM_CM_E!S65+FC_IND_NMM_CR_E!S65+FC_IND_NMM_GL_E!S65</f>
        <v>0</v>
      </c>
      <c r="T65" s="10">
        <f>FC_IND_NMM_CM_E!T65+FC_IND_NMM_CR_E!T65+FC_IND_NMM_GL_E!T65</f>
        <v>0</v>
      </c>
      <c r="U65" s="10">
        <f>FC_IND_NMM_CM_E!U65+FC_IND_NMM_CR_E!U65+FC_IND_NMM_GL_E!U65</f>
        <v>0</v>
      </c>
      <c r="V65" s="10">
        <f>FC_IND_NMM_CM_E!V65+FC_IND_NMM_CR_E!V65+FC_IND_NMM_GL_E!V65</f>
        <v>0</v>
      </c>
      <c r="W65" s="10">
        <f>FC_IND_NMM_CM_E!W65+FC_IND_NMM_CR_E!W65+FC_IND_NMM_GL_E!W65</f>
        <v>0</v>
      </c>
      <c r="X65" s="10">
        <f>FC_IND_NMM_CM_E!X65+FC_IND_NMM_CR_E!X65+FC_IND_NMM_GL_E!X65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FC_IND_NMM_CM_E!C66+FC_IND_NMM_CR_E!C66+FC_IND_NMM_GL_E!C66</f>
        <v>0</v>
      </c>
      <c r="D66" s="10">
        <f>FC_IND_NMM_CM_E!D66+FC_IND_NMM_CR_E!D66+FC_IND_NMM_GL_E!D66</f>
        <v>0</v>
      </c>
      <c r="E66" s="10">
        <f>FC_IND_NMM_CM_E!E66+FC_IND_NMM_CR_E!E66+FC_IND_NMM_GL_E!E66</f>
        <v>0</v>
      </c>
      <c r="F66" s="10">
        <f>FC_IND_NMM_CM_E!F66+FC_IND_NMM_CR_E!F66+FC_IND_NMM_GL_E!F66</f>
        <v>0</v>
      </c>
      <c r="G66" s="10">
        <f>FC_IND_NMM_CM_E!G66+FC_IND_NMM_CR_E!G66+FC_IND_NMM_GL_E!G66</f>
        <v>0</v>
      </c>
      <c r="H66" s="10">
        <f>FC_IND_NMM_CM_E!H66+FC_IND_NMM_CR_E!H66+FC_IND_NMM_GL_E!H66</f>
        <v>0</v>
      </c>
      <c r="I66" s="10">
        <f>FC_IND_NMM_CM_E!I66+FC_IND_NMM_CR_E!I66+FC_IND_NMM_GL_E!I66</f>
        <v>0</v>
      </c>
      <c r="J66" s="10">
        <f>FC_IND_NMM_CM_E!J66+FC_IND_NMM_CR_E!J66+FC_IND_NMM_GL_E!J66</f>
        <v>0.88374892519346515</v>
      </c>
      <c r="K66" s="10">
        <f>FC_IND_NMM_CM_E!K66+FC_IND_NMM_CR_E!K66+FC_IND_NMM_GL_E!K66</f>
        <v>0.88374892519346515</v>
      </c>
      <c r="L66" s="10">
        <f>FC_IND_NMM_CM_E!L66+FC_IND_NMM_CR_E!L66+FC_IND_NMM_GL_E!L66</f>
        <v>0.88374892519346515</v>
      </c>
      <c r="M66" s="10">
        <f>FC_IND_NMM_CM_E!M66+FC_IND_NMM_CR_E!M66+FC_IND_NMM_GL_E!M66</f>
        <v>1.7674978503869303</v>
      </c>
      <c r="N66" s="10">
        <f>FC_IND_NMM_CM_E!N66+FC_IND_NMM_CR_E!N66+FC_IND_NMM_GL_E!N66</f>
        <v>1.7674978503869299</v>
      </c>
      <c r="O66" s="10">
        <f>FC_IND_NMM_CM_E!O66+FC_IND_NMM_CR_E!O66+FC_IND_NMM_GL_E!O66</f>
        <v>0.88374892519346515</v>
      </c>
      <c r="P66" s="10">
        <f>FC_IND_NMM_CM_E!P66+FC_IND_NMM_CR_E!P66+FC_IND_NMM_GL_E!P66</f>
        <v>0.88374892519346515</v>
      </c>
      <c r="Q66" s="10">
        <f>FC_IND_NMM_CM_E!Q66+FC_IND_NMM_CR_E!Q66+FC_IND_NMM_GL_E!Q66</f>
        <v>0.88374892519346515</v>
      </c>
      <c r="R66" s="10">
        <f>FC_IND_NMM_CM_E!R66+FC_IND_NMM_CR_E!R66+FC_IND_NMM_GL_E!R66</f>
        <v>1.7674978503869299</v>
      </c>
      <c r="S66" s="10">
        <f>FC_IND_NMM_CM_E!S66+FC_IND_NMM_CR_E!S66+FC_IND_NMM_GL_E!S66</f>
        <v>0.88374892519346515</v>
      </c>
      <c r="T66" s="10">
        <f>FC_IND_NMM_CM_E!T66+FC_IND_NMM_CR_E!T66+FC_IND_NMM_GL_E!T66</f>
        <v>0.95623387790197778</v>
      </c>
      <c r="U66" s="10">
        <f>FC_IND_NMM_CM_E!U66+FC_IND_NMM_CR_E!U66+FC_IND_NMM_GL_E!U66</f>
        <v>0.94204643164230428</v>
      </c>
      <c r="V66" s="10">
        <f>FC_IND_NMM_CM_E!V66+FC_IND_NMM_CR_E!V66+FC_IND_NMM_GL_E!V66</f>
        <v>1.2018916595012901</v>
      </c>
      <c r="W66" s="10">
        <f>FC_IND_NMM_CM_E!W66+FC_IND_NMM_CR_E!W66+FC_IND_NMM_GL_E!W66</f>
        <v>1.3008598452278588</v>
      </c>
      <c r="X66" s="10">
        <f>FC_IND_NMM_CM_E!X66+FC_IND_NMM_CR_E!X66+FC_IND_NMM_GL_E!X66</f>
        <v>1.7952708512467761</v>
      </c>
    </row>
    <row r="67" spans="1:24" ht="11.25" customHeight="1" x14ac:dyDescent="0.2">
      <c r="A67" s="42" t="s">
        <v>121</v>
      </c>
      <c r="B67" s="9" t="s">
        <v>122</v>
      </c>
      <c r="C67" s="10">
        <f>FC_IND_NMM_CM_E!C67+FC_IND_NMM_CR_E!C67+FC_IND_NMM_GL_E!C67</f>
        <v>0</v>
      </c>
      <c r="D67" s="10">
        <f>FC_IND_NMM_CM_E!D67+FC_IND_NMM_CR_E!D67+FC_IND_NMM_GL_E!D67</f>
        <v>0</v>
      </c>
      <c r="E67" s="10">
        <f>FC_IND_NMM_CM_E!E67+FC_IND_NMM_CR_E!E67+FC_IND_NMM_GL_E!E67</f>
        <v>0</v>
      </c>
      <c r="F67" s="10">
        <f>FC_IND_NMM_CM_E!F67+FC_IND_NMM_CR_E!F67+FC_IND_NMM_GL_E!F67</f>
        <v>0</v>
      </c>
      <c r="G67" s="10">
        <f>FC_IND_NMM_CM_E!G67+FC_IND_NMM_CR_E!G67+FC_IND_NMM_GL_E!G67</f>
        <v>0</v>
      </c>
      <c r="H67" s="10">
        <f>FC_IND_NMM_CM_E!H67+FC_IND_NMM_CR_E!H67+FC_IND_NMM_GL_E!H67</f>
        <v>0</v>
      </c>
      <c r="I67" s="10">
        <f>FC_IND_NMM_CM_E!I67+FC_IND_NMM_CR_E!I67+FC_IND_NMM_GL_E!I67</f>
        <v>0</v>
      </c>
      <c r="J67" s="10">
        <f>FC_IND_NMM_CM_E!J67+FC_IND_NMM_CR_E!J67+FC_IND_NMM_GL_E!J67</f>
        <v>0</v>
      </c>
      <c r="K67" s="10">
        <f>FC_IND_NMM_CM_E!K67+FC_IND_NMM_CR_E!K67+FC_IND_NMM_GL_E!K67</f>
        <v>0</v>
      </c>
      <c r="L67" s="10">
        <f>FC_IND_NMM_CM_E!L67+FC_IND_NMM_CR_E!L67+FC_IND_NMM_GL_E!L67</f>
        <v>0</v>
      </c>
      <c r="M67" s="10">
        <f>FC_IND_NMM_CM_E!M67+FC_IND_NMM_CR_E!M67+FC_IND_NMM_GL_E!M67</f>
        <v>0</v>
      </c>
      <c r="N67" s="10">
        <f>FC_IND_NMM_CM_E!N67+FC_IND_NMM_CR_E!N67+FC_IND_NMM_GL_E!N67</f>
        <v>0</v>
      </c>
      <c r="O67" s="10">
        <f>FC_IND_NMM_CM_E!O67+FC_IND_NMM_CR_E!O67+FC_IND_NMM_GL_E!O67</f>
        <v>0</v>
      </c>
      <c r="P67" s="10">
        <f>FC_IND_NMM_CM_E!P67+FC_IND_NMM_CR_E!P67+FC_IND_NMM_GL_E!P67</f>
        <v>0</v>
      </c>
      <c r="Q67" s="10">
        <f>FC_IND_NMM_CM_E!Q67+FC_IND_NMM_CR_E!Q67+FC_IND_NMM_GL_E!Q67</f>
        <v>0</v>
      </c>
      <c r="R67" s="10">
        <f>FC_IND_NMM_CM_E!R67+FC_IND_NMM_CR_E!R67+FC_IND_NMM_GL_E!R67</f>
        <v>0</v>
      </c>
      <c r="S67" s="10">
        <f>FC_IND_NMM_CM_E!S67+FC_IND_NMM_CR_E!S67+FC_IND_NMM_GL_E!S67</f>
        <v>0</v>
      </c>
      <c r="T67" s="10">
        <f>FC_IND_NMM_CM_E!T67+FC_IND_NMM_CR_E!T67+FC_IND_NMM_GL_E!T67</f>
        <v>0</v>
      </c>
      <c r="U67" s="10">
        <f>FC_IND_NMM_CM_E!U67+FC_IND_NMM_CR_E!U67+FC_IND_NMM_GL_E!U67</f>
        <v>0</v>
      </c>
      <c r="V67" s="10">
        <f>FC_IND_NMM_CM_E!V67+FC_IND_NMM_CR_E!V67+FC_IND_NMM_GL_E!V67</f>
        <v>0</v>
      </c>
      <c r="W67" s="10">
        <f>FC_IND_NMM_CM_E!W67+FC_IND_NMM_CR_E!W67+FC_IND_NMM_GL_E!W67</f>
        <v>0</v>
      </c>
      <c r="X67" s="10">
        <f>FC_IND_NMM_CM_E!X67+FC_IND_NMM_CR_E!X67+FC_IND_NMM_GL_E!X67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FC_IND_NMM_CM_E!C68+FC_IND_NMM_CR_E!C68+FC_IND_NMM_GL_E!C68</f>
        <v>0</v>
      </c>
      <c r="D68" s="10">
        <f>FC_IND_NMM_CM_E!D68+FC_IND_NMM_CR_E!D68+FC_IND_NMM_GL_E!D68</f>
        <v>0</v>
      </c>
      <c r="E68" s="10">
        <f>FC_IND_NMM_CM_E!E68+FC_IND_NMM_CR_E!E68+FC_IND_NMM_GL_E!E68</f>
        <v>0</v>
      </c>
      <c r="F68" s="10">
        <f>FC_IND_NMM_CM_E!F68+FC_IND_NMM_CR_E!F68+FC_IND_NMM_GL_E!F68</f>
        <v>0</v>
      </c>
      <c r="G68" s="10">
        <f>FC_IND_NMM_CM_E!G68+FC_IND_NMM_CR_E!G68+FC_IND_NMM_GL_E!G68</f>
        <v>0</v>
      </c>
      <c r="H68" s="10">
        <f>FC_IND_NMM_CM_E!H68+FC_IND_NMM_CR_E!H68+FC_IND_NMM_GL_E!H68</f>
        <v>0</v>
      </c>
      <c r="I68" s="10">
        <f>FC_IND_NMM_CM_E!I68+FC_IND_NMM_CR_E!I68+FC_IND_NMM_GL_E!I68</f>
        <v>0</v>
      </c>
      <c r="J68" s="10">
        <f>FC_IND_NMM_CM_E!J68+FC_IND_NMM_CR_E!J68+FC_IND_NMM_GL_E!J68</f>
        <v>0</v>
      </c>
      <c r="K68" s="10">
        <f>FC_IND_NMM_CM_E!K68+FC_IND_NMM_CR_E!K68+FC_IND_NMM_GL_E!K68</f>
        <v>0</v>
      </c>
      <c r="L68" s="10">
        <f>FC_IND_NMM_CM_E!L68+FC_IND_NMM_CR_E!L68+FC_IND_NMM_GL_E!L68</f>
        <v>0</v>
      </c>
      <c r="M68" s="10">
        <f>FC_IND_NMM_CM_E!M68+FC_IND_NMM_CR_E!M68+FC_IND_NMM_GL_E!M68</f>
        <v>0</v>
      </c>
      <c r="N68" s="10">
        <f>FC_IND_NMM_CM_E!N68+FC_IND_NMM_CR_E!N68+FC_IND_NMM_GL_E!N68</f>
        <v>0</v>
      </c>
      <c r="O68" s="10">
        <f>FC_IND_NMM_CM_E!O68+FC_IND_NMM_CR_E!O68+FC_IND_NMM_GL_E!O68</f>
        <v>0</v>
      </c>
      <c r="P68" s="10">
        <f>FC_IND_NMM_CM_E!P68+FC_IND_NMM_CR_E!P68+FC_IND_NMM_GL_E!P68</f>
        <v>0</v>
      </c>
      <c r="Q68" s="10">
        <f>FC_IND_NMM_CM_E!Q68+FC_IND_NMM_CR_E!Q68+FC_IND_NMM_GL_E!Q68</f>
        <v>0</v>
      </c>
      <c r="R68" s="10">
        <f>FC_IND_NMM_CM_E!R68+FC_IND_NMM_CR_E!R68+FC_IND_NMM_GL_E!R68</f>
        <v>0</v>
      </c>
      <c r="S68" s="10">
        <f>FC_IND_NMM_CM_E!S68+FC_IND_NMM_CR_E!S68+FC_IND_NMM_GL_E!S68</f>
        <v>0</v>
      </c>
      <c r="T68" s="10">
        <f>FC_IND_NMM_CM_E!T68+FC_IND_NMM_CR_E!T68+FC_IND_NMM_GL_E!T68</f>
        <v>0</v>
      </c>
      <c r="U68" s="10">
        <f>FC_IND_NMM_CM_E!U68+FC_IND_NMM_CR_E!U68+FC_IND_NMM_GL_E!U68</f>
        <v>0</v>
      </c>
      <c r="V68" s="10">
        <f>FC_IND_NMM_CM_E!V68+FC_IND_NMM_CR_E!V68+FC_IND_NMM_GL_E!V68</f>
        <v>0</v>
      </c>
      <c r="W68" s="10">
        <f>FC_IND_NMM_CM_E!W68+FC_IND_NMM_CR_E!W68+FC_IND_NMM_GL_E!W68</f>
        <v>0</v>
      </c>
      <c r="X68" s="10">
        <f>FC_IND_NMM_CM_E!X68+FC_IND_NMM_CR_E!X68+FC_IND_NMM_GL_E!X68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FC_IND_NMM_CM_E!C69+FC_IND_NMM_CR_E!C69+FC_IND_NMM_GL_E!C69</f>
        <v>0</v>
      </c>
      <c r="D69" s="10">
        <f>FC_IND_NMM_CM_E!D69+FC_IND_NMM_CR_E!D69+FC_IND_NMM_GL_E!D69</f>
        <v>0</v>
      </c>
      <c r="E69" s="10">
        <f>FC_IND_NMM_CM_E!E69+FC_IND_NMM_CR_E!E69+FC_IND_NMM_GL_E!E69</f>
        <v>0</v>
      </c>
      <c r="F69" s="10">
        <f>FC_IND_NMM_CM_E!F69+FC_IND_NMM_CR_E!F69+FC_IND_NMM_GL_E!F69</f>
        <v>0</v>
      </c>
      <c r="G69" s="10">
        <f>FC_IND_NMM_CM_E!G69+FC_IND_NMM_CR_E!G69+FC_IND_NMM_GL_E!G69</f>
        <v>0</v>
      </c>
      <c r="H69" s="10">
        <f>FC_IND_NMM_CM_E!H69+FC_IND_NMM_CR_E!H69+FC_IND_NMM_GL_E!H69</f>
        <v>0</v>
      </c>
      <c r="I69" s="10">
        <f>FC_IND_NMM_CM_E!I69+FC_IND_NMM_CR_E!I69+FC_IND_NMM_GL_E!I69</f>
        <v>0</v>
      </c>
      <c r="J69" s="10">
        <f>FC_IND_NMM_CM_E!J69+FC_IND_NMM_CR_E!J69+FC_IND_NMM_GL_E!J69</f>
        <v>0</v>
      </c>
      <c r="K69" s="10">
        <f>FC_IND_NMM_CM_E!K69+FC_IND_NMM_CR_E!K69+FC_IND_NMM_GL_E!K69</f>
        <v>0</v>
      </c>
      <c r="L69" s="10">
        <f>FC_IND_NMM_CM_E!L69+FC_IND_NMM_CR_E!L69+FC_IND_NMM_GL_E!L69</f>
        <v>0</v>
      </c>
      <c r="M69" s="10">
        <f>FC_IND_NMM_CM_E!M69+FC_IND_NMM_CR_E!M69+FC_IND_NMM_GL_E!M69</f>
        <v>0</v>
      </c>
      <c r="N69" s="10">
        <f>FC_IND_NMM_CM_E!N69+FC_IND_NMM_CR_E!N69+FC_IND_NMM_GL_E!N69</f>
        <v>0</v>
      </c>
      <c r="O69" s="10">
        <f>FC_IND_NMM_CM_E!O69+FC_IND_NMM_CR_E!O69+FC_IND_NMM_GL_E!O69</f>
        <v>0</v>
      </c>
      <c r="P69" s="10">
        <f>FC_IND_NMM_CM_E!P69+FC_IND_NMM_CR_E!P69+FC_IND_NMM_GL_E!P69</f>
        <v>0</v>
      </c>
      <c r="Q69" s="10">
        <f>FC_IND_NMM_CM_E!Q69+FC_IND_NMM_CR_E!Q69+FC_IND_NMM_GL_E!Q69</f>
        <v>0</v>
      </c>
      <c r="R69" s="10">
        <f>FC_IND_NMM_CM_E!R69+FC_IND_NMM_CR_E!R69+FC_IND_NMM_GL_E!R69</f>
        <v>0</v>
      </c>
      <c r="S69" s="10">
        <f>FC_IND_NMM_CM_E!S69+FC_IND_NMM_CR_E!S69+FC_IND_NMM_GL_E!S69</f>
        <v>0</v>
      </c>
      <c r="T69" s="10">
        <f>FC_IND_NMM_CM_E!T69+FC_IND_NMM_CR_E!T69+FC_IND_NMM_GL_E!T69</f>
        <v>0</v>
      </c>
      <c r="U69" s="10">
        <f>FC_IND_NMM_CM_E!U69+FC_IND_NMM_CR_E!U69+FC_IND_NMM_GL_E!U69</f>
        <v>0</v>
      </c>
      <c r="V69" s="10">
        <f>FC_IND_NMM_CM_E!V69+FC_IND_NMM_CR_E!V69+FC_IND_NMM_GL_E!V69</f>
        <v>0</v>
      </c>
      <c r="W69" s="10">
        <f>FC_IND_NMM_CM_E!W69+FC_IND_NMM_CR_E!W69+FC_IND_NMM_GL_E!W69</f>
        <v>0</v>
      </c>
      <c r="X69" s="10">
        <f>FC_IND_NMM_CM_E!X69+FC_IND_NMM_CR_E!X69+FC_IND_NMM_GL_E!X69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FC_IND_NMM_CM_E!C70+FC_IND_NMM_CR_E!C70+FC_IND_NMM_GL_E!C70</f>
        <v>0</v>
      </c>
      <c r="D70" s="10">
        <f>FC_IND_NMM_CM_E!D70+FC_IND_NMM_CR_E!D70+FC_IND_NMM_GL_E!D70</f>
        <v>0</v>
      </c>
      <c r="E70" s="10">
        <f>FC_IND_NMM_CM_E!E70+FC_IND_NMM_CR_E!E70+FC_IND_NMM_GL_E!E70</f>
        <v>0</v>
      </c>
      <c r="F70" s="10">
        <f>FC_IND_NMM_CM_E!F70+FC_IND_NMM_CR_E!F70+FC_IND_NMM_GL_E!F70</f>
        <v>0</v>
      </c>
      <c r="G70" s="10">
        <f>FC_IND_NMM_CM_E!G70+FC_IND_NMM_CR_E!G70+FC_IND_NMM_GL_E!G70</f>
        <v>0</v>
      </c>
      <c r="H70" s="10">
        <f>FC_IND_NMM_CM_E!H70+FC_IND_NMM_CR_E!H70+FC_IND_NMM_GL_E!H70</f>
        <v>0</v>
      </c>
      <c r="I70" s="10">
        <f>FC_IND_NMM_CM_E!I70+FC_IND_NMM_CR_E!I70+FC_IND_NMM_GL_E!I70</f>
        <v>0</v>
      </c>
      <c r="J70" s="10">
        <f>FC_IND_NMM_CM_E!J70+FC_IND_NMM_CR_E!J70+FC_IND_NMM_GL_E!J70</f>
        <v>0</v>
      </c>
      <c r="K70" s="10">
        <f>FC_IND_NMM_CM_E!K70+FC_IND_NMM_CR_E!K70+FC_IND_NMM_GL_E!K70</f>
        <v>0</v>
      </c>
      <c r="L70" s="10">
        <f>FC_IND_NMM_CM_E!L70+FC_IND_NMM_CR_E!L70+FC_IND_NMM_GL_E!L70</f>
        <v>0</v>
      </c>
      <c r="M70" s="10">
        <f>FC_IND_NMM_CM_E!M70+FC_IND_NMM_CR_E!M70+FC_IND_NMM_GL_E!M70</f>
        <v>0</v>
      </c>
      <c r="N70" s="10">
        <f>FC_IND_NMM_CM_E!N70+FC_IND_NMM_CR_E!N70+FC_IND_NMM_GL_E!N70</f>
        <v>0</v>
      </c>
      <c r="O70" s="10">
        <f>FC_IND_NMM_CM_E!O70+FC_IND_NMM_CR_E!O70+FC_IND_NMM_GL_E!O70</f>
        <v>0</v>
      </c>
      <c r="P70" s="10">
        <f>FC_IND_NMM_CM_E!P70+FC_IND_NMM_CR_E!P70+FC_IND_NMM_GL_E!P70</f>
        <v>0</v>
      </c>
      <c r="Q70" s="10">
        <f>FC_IND_NMM_CM_E!Q70+FC_IND_NMM_CR_E!Q70+FC_IND_NMM_GL_E!Q70</f>
        <v>0</v>
      </c>
      <c r="R70" s="10">
        <f>FC_IND_NMM_CM_E!R70+FC_IND_NMM_CR_E!R70+FC_IND_NMM_GL_E!R70</f>
        <v>0</v>
      </c>
      <c r="S70" s="10">
        <f>FC_IND_NMM_CM_E!S70+FC_IND_NMM_CR_E!S70+FC_IND_NMM_GL_E!S70</f>
        <v>0</v>
      </c>
      <c r="T70" s="10">
        <f>FC_IND_NMM_CM_E!T70+FC_IND_NMM_CR_E!T70+FC_IND_NMM_GL_E!T70</f>
        <v>0</v>
      </c>
      <c r="U70" s="10">
        <f>FC_IND_NMM_CM_E!U70+FC_IND_NMM_CR_E!U70+FC_IND_NMM_GL_E!U70</f>
        <v>0</v>
      </c>
      <c r="V70" s="10">
        <f>FC_IND_NMM_CM_E!V70+FC_IND_NMM_CR_E!V70+FC_IND_NMM_GL_E!V70</f>
        <v>0</v>
      </c>
      <c r="W70" s="10">
        <f>FC_IND_NMM_CM_E!W70+FC_IND_NMM_CR_E!W70+FC_IND_NMM_GL_E!W70</f>
        <v>0</v>
      </c>
      <c r="X70" s="10">
        <f>FC_IND_NMM_CM_E!X70+FC_IND_NMM_CR_E!X70+FC_IND_NMM_GL_E!X70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33.82055030094584</v>
      </c>
      <c r="I71" s="37">
        <f t="shared" si="34"/>
        <v>40.866552020636277</v>
      </c>
      <c r="J71" s="37">
        <f t="shared" si="34"/>
        <v>36.949441100601888</v>
      </c>
      <c r="K71" s="37">
        <f t="shared" si="34"/>
        <v>38.645227858985379</v>
      </c>
      <c r="L71" s="37">
        <f t="shared" si="34"/>
        <v>38.645227858985379</v>
      </c>
      <c r="M71" s="37">
        <f t="shared" si="34"/>
        <v>54.14634565778158</v>
      </c>
      <c r="N71" s="37">
        <f t="shared" si="34"/>
        <v>75.785812553740328</v>
      </c>
      <c r="O71" s="37">
        <f t="shared" si="34"/>
        <v>61.383404987102317</v>
      </c>
      <c r="P71" s="37">
        <f t="shared" si="34"/>
        <v>68.524849527085124</v>
      </c>
      <c r="Q71" s="37">
        <f t="shared" si="34"/>
        <v>85.100773860705047</v>
      </c>
      <c r="R71" s="37">
        <f t="shared" si="34"/>
        <v>55.006190885640578</v>
      </c>
      <c r="S71" s="37">
        <f t="shared" si="34"/>
        <v>89.806018916595008</v>
      </c>
      <c r="T71" s="37">
        <f t="shared" si="34"/>
        <v>95.156233877901968</v>
      </c>
      <c r="U71" s="37">
        <f t="shared" si="34"/>
        <v>86.701031814273421</v>
      </c>
      <c r="V71" s="37">
        <f t="shared" si="34"/>
        <v>86.509974204643157</v>
      </c>
      <c r="W71" s="37">
        <f t="shared" si="34"/>
        <v>96.23104041272569</v>
      </c>
      <c r="X71" s="37">
        <f t="shared" ref="X71" si="35">SUM(X72:X73)</f>
        <v>88.611865864144448</v>
      </c>
    </row>
    <row r="72" spans="1:24" ht="11.25" customHeight="1" x14ac:dyDescent="0.2">
      <c r="A72" s="42" t="s">
        <v>131</v>
      </c>
      <c r="B72" s="9" t="s">
        <v>132</v>
      </c>
      <c r="C72" s="10">
        <f>FC_IND_NMM_CM_E!C72+FC_IND_NMM_CR_E!C72+FC_IND_NMM_GL_E!C72</f>
        <v>0</v>
      </c>
      <c r="D72" s="10">
        <f>FC_IND_NMM_CM_E!D72+FC_IND_NMM_CR_E!D72+FC_IND_NMM_GL_E!D72</f>
        <v>0</v>
      </c>
      <c r="E72" s="10">
        <f>FC_IND_NMM_CM_E!E72+FC_IND_NMM_CR_E!E72+FC_IND_NMM_GL_E!E72</f>
        <v>0</v>
      </c>
      <c r="F72" s="10">
        <f>FC_IND_NMM_CM_E!F72+FC_IND_NMM_CR_E!F72+FC_IND_NMM_GL_E!F72</f>
        <v>0</v>
      </c>
      <c r="G72" s="10">
        <f>FC_IND_NMM_CM_E!G72+FC_IND_NMM_CR_E!G72+FC_IND_NMM_GL_E!G72</f>
        <v>0</v>
      </c>
      <c r="H72" s="10">
        <f>FC_IND_NMM_CM_E!H72+FC_IND_NMM_CR_E!H72+FC_IND_NMM_GL_E!H72</f>
        <v>33.82055030094584</v>
      </c>
      <c r="I72" s="10">
        <f>FC_IND_NMM_CM_E!I72+FC_IND_NMM_CR_E!I72+FC_IND_NMM_GL_E!I72</f>
        <v>40.866552020636277</v>
      </c>
      <c r="J72" s="10">
        <f>FC_IND_NMM_CM_E!J72+FC_IND_NMM_CR_E!J72+FC_IND_NMM_GL_E!J72</f>
        <v>36.949441100601888</v>
      </c>
      <c r="K72" s="10">
        <f>FC_IND_NMM_CM_E!K72+FC_IND_NMM_CR_E!K72+FC_IND_NMM_GL_E!K72</f>
        <v>38.645227858985379</v>
      </c>
      <c r="L72" s="10">
        <f>FC_IND_NMM_CM_E!L72+FC_IND_NMM_CR_E!L72+FC_IND_NMM_GL_E!L72</f>
        <v>38.645227858985379</v>
      </c>
      <c r="M72" s="10">
        <f>FC_IND_NMM_CM_E!M72+FC_IND_NMM_CR_E!M72+FC_IND_NMM_GL_E!M72</f>
        <v>54.14634565778158</v>
      </c>
      <c r="N72" s="10">
        <f>FC_IND_NMM_CM_E!N72+FC_IND_NMM_CR_E!N72+FC_IND_NMM_GL_E!N72</f>
        <v>75.785812553740328</v>
      </c>
      <c r="O72" s="10">
        <f>FC_IND_NMM_CM_E!O72+FC_IND_NMM_CR_E!O72+FC_IND_NMM_GL_E!O72</f>
        <v>61.383404987102317</v>
      </c>
      <c r="P72" s="10">
        <f>FC_IND_NMM_CM_E!P72+FC_IND_NMM_CR_E!P72+FC_IND_NMM_GL_E!P72</f>
        <v>68.524849527085124</v>
      </c>
      <c r="Q72" s="10">
        <f>FC_IND_NMM_CM_E!Q72+FC_IND_NMM_CR_E!Q72+FC_IND_NMM_GL_E!Q72</f>
        <v>85.100773860705047</v>
      </c>
      <c r="R72" s="10">
        <f>FC_IND_NMM_CM_E!R72+FC_IND_NMM_CR_E!R72+FC_IND_NMM_GL_E!R72</f>
        <v>55.006190885640578</v>
      </c>
      <c r="S72" s="10">
        <f>FC_IND_NMM_CM_E!S72+FC_IND_NMM_CR_E!S72+FC_IND_NMM_GL_E!S72</f>
        <v>89.806018916595008</v>
      </c>
      <c r="T72" s="10">
        <f>FC_IND_NMM_CM_E!T72+FC_IND_NMM_CR_E!T72+FC_IND_NMM_GL_E!T72</f>
        <v>95.156233877901968</v>
      </c>
      <c r="U72" s="10">
        <f>FC_IND_NMM_CM_E!U72+FC_IND_NMM_CR_E!U72+FC_IND_NMM_GL_E!U72</f>
        <v>86.701031814273421</v>
      </c>
      <c r="V72" s="10">
        <f>FC_IND_NMM_CM_E!V72+FC_IND_NMM_CR_E!V72+FC_IND_NMM_GL_E!V72</f>
        <v>86.509974204643157</v>
      </c>
      <c r="W72" s="10">
        <f>FC_IND_NMM_CM_E!W72+FC_IND_NMM_CR_E!W72+FC_IND_NMM_GL_E!W72</f>
        <v>96.23104041272569</v>
      </c>
      <c r="X72" s="10">
        <f>FC_IND_NMM_CM_E!X72+FC_IND_NMM_CR_E!X72+FC_IND_NMM_GL_E!X72</f>
        <v>88.611865864144448</v>
      </c>
    </row>
    <row r="73" spans="1:24" ht="11.25" customHeight="1" x14ac:dyDescent="0.2">
      <c r="A73" s="42" t="s">
        <v>133</v>
      </c>
      <c r="B73" s="9" t="s">
        <v>134</v>
      </c>
      <c r="C73" s="10">
        <f>FC_IND_NMM_CM_E!C73+FC_IND_NMM_CR_E!C73+FC_IND_NMM_GL_E!C73</f>
        <v>0</v>
      </c>
      <c r="D73" s="10">
        <f>FC_IND_NMM_CM_E!D73+FC_IND_NMM_CR_E!D73+FC_IND_NMM_GL_E!D73</f>
        <v>0</v>
      </c>
      <c r="E73" s="10">
        <f>FC_IND_NMM_CM_E!E73+FC_IND_NMM_CR_E!E73+FC_IND_NMM_GL_E!E73</f>
        <v>0</v>
      </c>
      <c r="F73" s="10">
        <f>FC_IND_NMM_CM_E!F73+FC_IND_NMM_CR_E!F73+FC_IND_NMM_GL_E!F73</f>
        <v>0</v>
      </c>
      <c r="G73" s="10">
        <f>FC_IND_NMM_CM_E!G73+FC_IND_NMM_CR_E!G73+FC_IND_NMM_GL_E!G73</f>
        <v>0</v>
      </c>
      <c r="H73" s="10">
        <f>FC_IND_NMM_CM_E!H73+FC_IND_NMM_CR_E!H73+FC_IND_NMM_GL_E!H73</f>
        <v>0</v>
      </c>
      <c r="I73" s="10">
        <f>FC_IND_NMM_CM_E!I73+FC_IND_NMM_CR_E!I73+FC_IND_NMM_GL_E!I73</f>
        <v>0</v>
      </c>
      <c r="J73" s="10">
        <f>FC_IND_NMM_CM_E!J73+FC_IND_NMM_CR_E!J73+FC_IND_NMM_GL_E!J73</f>
        <v>0</v>
      </c>
      <c r="K73" s="10">
        <f>FC_IND_NMM_CM_E!K73+FC_IND_NMM_CR_E!K73+FC_IND_NMM_GL_E!K73</f>
        <v>0</v>
      </c>
      <c r="L73" s="10">
        <f>FC_IND_NMM_CM_E!L73+FC_IND_NMM_CR_E!L73+FC_IND_NMM_GL_E!L73</f>
        <v>0</v>
      </c>
      <c r="M73" s="10">
        <f>FC_IND_NMM_CM_E!M73+FC_IND_NMM_CR_E!M73+FC_IND_NMM_GL_E!M73</f>
        <v>0</v>
      </c>
      <c r="N73" s="10">
        <f>FC_IND_NMM_CM_E!N73+FC_IND_NMM_CR_E!N73+FC_IND_NMM_GL_E!N73</f>
        <v>0</v>
      </c>
      <c r="O73" s="10">
        <f>FC_IND_NMM_CM_E!O73+FC_IND_NMM_CR_E!O73+FC_IND_NMM_GL_E!O73</f>
        <v>0</v>
      </c>
      <c r="P73" s="10">
        <f>FC_IND_NMM_CM_E!P73+FC_IND_NMM_CR_E!P73+FC_IND_NMM_GL_E!P73</f>
        <v>0</v>
      </c>
      <c r="Q73" s="10">
        <f>FC_IND_NMM_CM_E!Q73+FC_IND_NMM_CR_E!Q73+FC_IND_NMM_GL_E!Q73</f>
        <v>0</v>
      </c>
      <c r="R73" s="10">
        <f>FC_IND_NMM_CM_E!R73+FC_IND_NMM_CR_E!R73+FC_IND_NMM_GL_E!R73</f>
        <v>0</v>
      </c>
      <c r="S73" s="10">
        <f>FC_IND_NMM_CM_E!S73+FC_IND_NMM_CR_E!S73+FC_IND_NMM_GL_E!S73</f>
        <v>0</v>
      </c>
      <c r="T73" s="10">
        <f>FC_IND_NMM_CM_E!T73+FC_IND_NMM_CR_E!T73+FC_IND_NMM_GL_E!T73</f>
        <v>0</v>
      </c>
      <c r="U73" s="10">
        <f>FC_IND_NMM_CM_E!U73+FC_IND_NMM_CR_E!U73+FC_IND_NMM_GL_E!U73</f>
        <v>0</v>
      </c>
      <c r="V73" s="10">
        <f>FC_IND_NMM_CM_E!V73+FC_IND_NMM_CR_E!V73+FC_IND_NMM_GL_E!V73</f>
        <v>0</v>
      </c>
      <c r="W73" s="10">
        <f>FC_IND_NMM_CM_E!W73+FC_IND_NMM_CR_E!W73+FC_IND_NMM_GL_E!W73</f>
        <v>0</v>
      </c>
      <c r="X73" s="10">
        <f>FC_IND_NMM_CM_E!X73+FC_IND_NMM_CR_E!X73+FC_IND_NMM_GL_E!X73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FC_IND_NMM_CM_E!C74+FC_IND_NMM_CR_E!C74+FC_IND_NMM_GL_E!C74</f>
        <v>0</v>
      </c>
      <c r="D74" s="37">
        <f>FC_IND_NMM_CM_E!D74+FC_IND_NMM_CR_E!D74+FC_IND_NMM_GL_E!D74</f>
        <v>0</v>
      </c>
      <c r="E74" s="37">
        <f>FC_IND_NMM_CM_E!E74+FC_IND_NMM_CR_E!E74+FC_IND_NMM_GL_E!E74</f>
        <v>0</v>
      </c>
      <c r="F74" s="37">
        <f>FC_IND_NMM_CM_E!F74+FC_IND_NMM_CR_E!F74+FC_IND_NMM_GL_E!F74</f>
        <v>0</v>
      </c>
      <c r="G74" s="37">
        <f>FC_IND_NMM_CM_E!G74+FC_IND_NMM_CR_E!G74+FC_IND_NMM_GL_E!G74</f>
        <v>0</v>
      </c>
      <c r="H74" s="37">
        <f>FC_IND_NMM_CM_E!H74+FC_IND_NMM_CR_E!H74+FC_IND_NMM_GL_E!H74</f>
        <v>0</v>
      </c>
      <c r="I74" s="37">
        <f>FC_IND_NMM_CM_E!I74+FC_IND_NMM_CR_E!I74+FC_IND_NMM_GL_E!I74</f>
        <v>0</v>
      </c>
      <c r="J74" s="37">
        <f>FC_IND_NMM_CM_E!J74+FC_IND_NMM_CR_E!J74+FC_IND_NMM_GL_E!J74</f>
        <v>0</v>
      </c>
      <c r="K74" s="37">
        <f>FC_IND_NMM_CM_E!K74+FC_IND_NMM_CR_E!K74+FC_IND_NMM_GL_E!K74</f>
        <v>0</v>
      </c>
      <c r="L74" s="37">
        <f>FC_IND_NMM_CM_E!L74+FC_IND_NMM_CR_E!L74+FC_IND_NMM_GL_E!L74</f>
        <v>0</v>
      </c>
      <c r="M74" s="37">
        <f>FC_IND_NMM_CM_E!M74+FC_IND_NMM_CR_E!M74+FC_IND_NMM_GL_E!M74</f>
        <v>0</v>
      </c>
      <c r="N74" s="37">
        <f>FC_IND_NMM_CM_E!N74+FC_IND_NMM_CR_E!N74+FC_IND_NMM_GL_E!N74</f>
        <v>0</v>
      </c>
      <c r="O74" s="37">
        <f>FC_IND_NMM_CM_E!O74+FC_IND_NMM_CR_E!O74+FC_IND_NMM_GL_E!O74</f>
        <v>0</v>
      </c>
      <c r="P74" s="37">
        <f>FC_IND_NMM_CM_E!P74+FC_IND_NMM_CR_E!P74+FC_IND_NMM_GL_E!P74</f>
        <v>0</v>
      </c>
      <c r="Q74" s="37">
        <f>FC_IND_NMM_CM_E!Q74+FC_IND_NMM_CR_E!Q74+FC_IND_NMM_GL_E!Q74</f>
        <v>0</v>
      </c>
      <c r="R74" s="37">
        <f>FC_IND_NMM_CM_E!R74+FC_IND_NMM_CR_E!R74+FC_IND_NMM_GL_E!R74</f>
        <v>0</v>
      </c>
      <c r="S74" s="37">
        <f>FC_IND_NMM_CM_E!S74+FC_IND_NMM_CR_E!S74+FC_IND_NMM_GL_E!S74</f>
        <v>0</v>
      </c>
      <c r="T74" s="37">
        <f>FC_IND_NMM_CM_E!T74+FC_IND_NMM_CR_E!T74+FC_IND_NMM_GL_E!T74</f>
        <v>0</v>
      </c>
      <c r="U74" s="37">
        <f>FC_IND_NMM_CM_E!U74+FC_IND_NMM_CR_E!U74+FC_IND_NMM_GL_E!U74</f>
        <v>0</v>
      </c>
      <c r="V74" s="37">
        <f>FC_IND_NMM_CM_E!V74+FC_IND_NMM_CR_E!V74+FC_IND_NMM_GL_E!V74</f>
        <v>0</v>
      </c>
      <c r="W74" s="37">
        <f>FC_IND_NMM_CM_E!W74+FC_IND_NMM_CR_E!W74+FC_IND_NMM_GL_E!W74</f>
        <v>0</v>
      </c>
      <c r="X74" s="37">
        <f>FC_IND_NMM_CM_E!X74+FC_IND_NMM_CR_E!X74+FC_IND_NMM_GL_E!X74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FC_IND_NMM_CM_E!C75+FC_IND_NMM_CR_E!C75+FC_IND_NMM_GL_E!C75</f>
        <v>2.6273430782459162</v>
      </c>
      <c r="D75" s="37">
        <f>FC_IND_NMM_CM_E!D75+FC_IND_NMM_CR_E!D75+FC_IND_NMM_GL_E!D75</f>
        <v>3.0810834049871021</v>
      </c>
      <c r="E75" s="37">
        <f>FC_IND_NMM_CM_E!E75+FC_IND_NMM_CR_E!E75+FC_IND_NMM_GL_E!E75</f>
        <v>3.0333619948409281</v>
      </c>
      <c r="F75" s="37">
        <f>FC_IND_NMM_CM_E!F75+FC_IND_NMM_CR_E!F75+FC_IND_NMM_GL_E!F75</f>
        <v>1.6002579535683581</v>
      </c>
      <c r="G75" s="37">
        <f>FC_IND_NMM_CM_E!G75+FC_IND_NMM_CR_E!G75+FC_IND_NMM_GL_E!G75</f>
        <v>1.4331040412725708</v>
      </c>
      <c r="H75" s="37">
        <f>FC_IND_NMM_CM_E!H75+FC_IND_NMM_CR_E!H75+FC_IND_NMM_GL_E!H75</f>
        <v>5.3501289767841786</v>
      </c>
      <c r="I75" s="37">
        <f>FC_IND_NMM_CM_E!I75+FC_IND_NMM_CR_E!I75+FC_IND_NMM_GL_E!I75</f>
        <v>7.0698194325021486</v>
      </c>
      <c r="J75" s="37">
        <f>FC_IND_NMM_CM_E!J75+FC_IND_NMM_CR_E!J75+FC_IND_NMM_GL_E!J75</f>
        <v>8.6700773860705045</v>
      </c>
      <c r="K75" s="37">
        <f>FC_IND_NMM_CM_E!K75+FC_IND_NMM_CR_E!K75+FC_IND_NMM_GL_E!K75</f>
        <v>8.9805674978503873</v>
      </c>
      <c r="L75" s="37">
        <f>FC_IND_NMM_CM_E!L75+FC_IND_NMM_CR_E!L75+FC_IND_NMM_GL_E!L75</f>
        <v>8.2879621668099741</v>
      </c>
      <c r="M75" s="37">
        <f>FC_IND_NMM_CM_E!M75+FC_IND_NMM_CR_E!M75+FC_IND_NMM_GL_E!M75</f>
        <v>9.5538263112639719</v>
      </c>
      <c r="N75" s="37">
        <f>FC_IND_NMM_CM_E!N75+FC_IND_NMM_CR_E!N75+FC_IND_NMM_GL_E!N75</f>
        <v>9.9121238177128124</v>
      </c>
      <c r="O75" s="37">
        <f>FC_IND_NMM_CM_E!O75+FC_IND_NMM_CR_E!O75+FC_IND_NMM_GL_E!O75</f>
        <v>10.079277730008599</v>
      </c>
      <c r="P75" s="37">
        <f>FC_IND_NMM_CM_E!P75+FC_IND_NMM_CR_E!P75+FC_IND_NMM_GL_E!P75</f>
        <v>8.5745485812553746</v>
      </c>
      <c r="Q75" s="37">
        <f>FC_IND_NMM_CM_E!Q75+FC_IND_NMM_CR_E!Q75+FC_IND_NMM_GL_E!Q75</f>
        <v>7.6430782459157331</v>
      </c>
      <c r="R75" s="37">
        <f>FC_IND_NMM_CM_E!R75+FC_IND_NMM_CR_E!R75+FC_IND_NMM_GL_E!R75</f>
        <v>8.431298366294067</v>
      </c>
      <c r="S75" s="37">
        <f>FC_IND_NMM_CM_E!S75+FC_IND_NMM_CR_E!S75+FC_IND_NMM_GL_E!S75</f>
        <v>8.144625967325883</v>
      </c>
      <c r="T75" s="37">
        <f>FC_IND_NMM_CM_E!T75+FC_IND_NMM_CR_E!T75+FC_IND_NMM_GL_E!T75</f>
        <v>8.6110060189165942</v>
      </c>
      <c r="U75" s="37">
        <f>FC_IND_NMM_CM_E!U75+FC_IND_NMM_CR_E!U75+FC_IND_NMM_GL_E!U75</f>
        <v>8.8393809114359438</v>
      </c>
      <c r="V75" s="37">
        <f>FC_IND_NMM_CM_E!V75+FC_IND_NMM_CR_E!V75+FC_IND_NMM_GL_E!V75</f>
        <v>7.0605331040412738</v>
      </c>
      <c r="W75" s="37">
        <f>FC_IND_NMM_CM_E!W75+FC_IND_NMM_CR_E!W75+FC_IND_NMM_GL_E!W75</f>
        <v>5.0079105760963021</v>
      </c>
      <c r="X75" s="37">
        <f>FC_IND_NMM_CM_E!X75+FC_IND_NMM_CR_E!X75+FC_IND_NMM_GL_E!X75</f>
        <v>4.3070507308684434</v>
      </c>
    </row>
    <row r="76" spans="1:24" ht="11.25" customHeight="1" x14ac:dyDescent="0.2">
      <c r="A76" s="38" t="s">
        <v>139</v>
      </c>
      <c r="B76" s="39" t="s">
        <v>140</v>
      </c>
      <c r="C76" s="40">
        <f>FC_IND_NMM_CM_E!C76+FC_IND_NMM_CR_E!C76+FC_IND_NMM_GL_E!C76</f>
        <v>193.55116079105764</v>
      </c>
      <c r="D76" s="40">
        <f>FC_IND_NMM_CM_E!D76+FC_IND_NMM_CR_E!D76+FC_IND_NMM_GL_E!D76</f>
        <v>198.36629406706791</v>
      </c>
      <c r="E76" s="40">
        <f>FC_IND_NMM_CM_E!E76+FC_IND_NMM_CR_E!E76+FC_IND_NMM_GL_E!E76</f>
        <v>202.06362854686159</v>
      </c>
      <c r="F76" s="40">
        <f>FC_IND_NMM_CM_E!F76+FC_IND_NMM_CR_E!F76+FC_IND_NMM_GL_E!F76</f>
        <v>192.00343938091137</v>
      </c>
      <c r="G76" s="40">
        <f>FC_IND_NMM_CM_E!G76+FC_IND_NMM_CR_E!G76+FC_IND_NMM_GL_E!G76</f>
        <v>200.85984522785901</v>
      </c>
      <c r="H76" s="40">
        <f>FC_IND_NMM_CM_E!H76+FC_IND_NMM_CR_E!H76+FC_IND_NMM_GL_E!H76</f>
        <v>200.85984522785901</v>
      </c>
      <c r="I76" s="40">
        <f>FC_IND_NMM_CM_E!I76+FC_IND_NMM_CR_E!I76+FC_IND_NMM_GL_E!I76</f>
        <v>207.91057609630269</v>
      </c>
      <c r="J76" s="40">
        <f>FC_IND_NMM_CM_E!J76+FC_IND_NMM_CR_E!J76+FC_IND_NMM_GL_E!J76</f>
        <v>221.66809974204637</v>
      </c>
      <c r="K76" s="40">
        <f>FC_IND_NMM_CM_E!K76+FC_IND_NMM_CR_E!K76+FC_IND_NMM_GL_E!K76</f>
        <v>209.54428202923469</v>
      </c>
      <c r="L76" s="40">
        <f>FC_IND_NMM_CM_E!L76+FC_IND_NMM_CR_E!L76+FC_IND_NMM_GL_E!L76</f>
        <v>179.5356835769561</v>
      </c>
      <c r="M76" s="40">
        <f>FC_IND_NMM_CM_E!M76+FC_IND_NMM_CR_E!M76+FC_IND_NMM_GL_E!M76</f>
        <v>188.65004299226143</v>
      </c>
      <c r="N76" s="40">
        <f>FC_IND_NMM_CM_E!N76+FC_IND_NMM_CR_E!N76+FC_IND_NMM_GL_E!N76</f>
        <v>171.79707652622528</v>
      </c>
      <c r="O76" s="40">
        <f>FC_IND_NMM_CM_E!O76+FC_IND_NMM_CR_E!O76+FC_IND_NMM_GL_E!O76</f>
        <v>157.4376612209802</v>
      </c>
      <c r="P76" s="40">
        <f>FC_IND_NMM_CM_E!P76+FC_IND_NMM_CR_E!P76+FC_IND_NMM_GL_E!P76</f>
        <v>154.85812553740328</v>
      </c>
      <c r="Q76" s="40">
        <f>FC_IND_NMM_CM_E!Q76+FC_IND_NMM_CR_E!Q76+FC_IND_NMM_GL_E!Q76</f>
        <v>165.95012897678421</v>
      </c>
      <c r="R76" s="40">
        <f>FC_IND_NMM_CM_E!R76+FC_IND_NMM_CR_E!R76+FC_IND_NMM_GL_E!R76</f>
        <v>168.18572656921751</v>
      </c>
      <c r="S76" s="40">
        <f>FC_IND_NMM_CM_E!S76+FC_IND_NMM_CR_E!S76+FC_IND_NMM_GL_E!S76</f>
        <v>156.49604471195181</v>
      </c>
      <c r="T76" s="40">
        <f>FC_IND_NMM_CM_E!T76+FC_IND_NMM_CR_E!T76+FC_IND_NMM_GL_E!T76</f>
        <v>165.04961306964736</v>
      </c>
      <c r="U76" s="40">
        <f>FC_IND_NMM_CM_E!U76+FC_IND_NMM_CR_E!U76+FC_IND_NMM_GL_E!U76</f>
        <v>165.96749785038691</v>
      </c>
      <c r="V76" s="40">
        <f>FC_IND_NMM_CM_E!V76+FC_IND_NMM_CR_E!V76+FC_IND_NMM_GL_E!V76</f>
        <v>164.05107480653481</v>
      </c>
      <c r="W76" s="40">
        <f>FC_IND_NMM_CM_E!W76+FC_IND_NMM_CR_E!W76+FC_IND_NMM_GL_E!W76</f>
        <v>154.83035253654342</v>
      </c>
      <c r="X76" s="40">
        <f>FC_IND_NMM_CM_E!X76+FC_IND_NMM_CR_E!X76+FC_IND_NMM_GL_E!X76</f>
        <v>165.02398968185722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434</v>
      </c>
      <c r="B1" s="4" t="s">
        <v>433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869.23692889465087</v>
      </c>
      <c r="D2" s="31">
        <f t="shared" ref="D2:W2" si="1">SUM(D3,D17,D22,D25,D26,D51,D52,D71,D74,D75,D76)</f>
        <v>842.95920642749684</v>
      </c>
      <c r="E2" s="31">
        <f t="shared" si="1"/>
        <v>851.21584258223061</v>
      </c>
      <c r="F2" s="31">
        <f t="shared" si="1"/>
        <v>712.43240663588358</v>
      </c>
      <c r="G2" s="31">
        <f t="shared" si="1"/>
        <v>764.21375670136911</v>
      </c>
      <c r="H2" s="31">
        <f t="shared" si="1"/>
        <v>739.17492409161753</v>
      </c>
      <c r="I2" s="31">
        <f t="shared" si="1"/>
        <v>719.16306845998349</v>
      </c>
      <c r="J2" s="31">
        <f t="shared" si="1"/>
        <v>806.94793649529618</v>
      </c>
      <c r="K2" s="31">
        <f t="shared" si="1"/>
        <v>746.89001613022901</v>
      </c>
      <c r="L2" s="31">
        <f t="shared" si="1"/>
        <v>597.33980562633303</v>
      </c>
      <c r="M2" s="31">
        <f t="shared" si="1"/>
        <v>586.69359115940097</v>
      </c>
      <c r="N2" s="31">
        <f t="shared" si="1"/>
        <v>543.6492973998761</v>
      </c>
      <c r="O2" s="31">
        <f t="shared" si="1"/>
        <v>498.82782292506613</v>
      </c>
      <c r="P2" s="31">
        <f t="shared" si="1"/>
        <v>461.57427854494722</v>
      </c>
      <c r="Q2" s="31">
        <f t="shared" si="1"/>
        <v>467.73930440109325</v>
      </c>
      <c r="R2" s="31">
        <f t="shared" si="1"/>
        <v>420.48525310647045</v>
      </c>
      <c r="S2" s="31">
        <f t="shared" si="1"/>
        <v>306.51615013137319</v>
      </c>
      <c r="T2" s="31">
        <f t="shared" si="1"/>
        <v>289.66839114382168</v>
      </c>
      <c r="U2" s="31">
        <f t="shared" si="1"/>
        <v>302.18491202103075</v>
      </c>
      <c r="V2" s="31">
        <f t="shared" si="1"/>
        <v>300.40248510253008</v>
      </c>
      <c r="W2" s="31">
        <f t="shared" si="1"/>
        <v>306.27165666964794</v>
      </c>
      <c r="X2" s="31">
        <f t="shared" ref="X2" si="2">SUM(X3,X17,X22,X25,X26,X51,X52,X71,X74,X75,X76)</f>
        <v>298.70821320464535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102.24636233792948</v>
      </c>
      <c r="D3" s="34">
        <f t="shared" ref="D3:W3" si="4">SUM(D4,D8,D11)</f>
        <v>51.769631564157947</v>
      </c>
      <c r="E3" s="34">
        <f t="shared" si="4"/>
        <v>48.16348508948137</v>
      </c>
      <c r="F3" s="34">
        <f t="shared" si="4"/>
        <v>33.014845113826873</v>
      </c>
      <c r="G3" s="34">
        <f t="shared" si="4"/>
        <v>18.368342856795117</v>
      </c>
      <c r="H3" s="34">
        <f t="shared" si="4"/>
        <v>0.24533875297441737</v>
      </c>
      <c r="I3" s="34">
        <f t="shared" si="4"/>
        <v>1.3933992411868839</v>
      </c>
      <c r="J3" s="34">
        <f t="shared" si="4"/>
        <v>44.560708369360484</v>
      </c>
      <c r="K3" s="34">
        <f t="shared" si="4"/>
        <v>13.217553734313121</v>
      </c>
      <c r="L3" s="34">
        <f t="shared" si="4"/>
        <v>1.2489828067061322</v>
      </c>
      <c r="M3" s="34">
        <f t="shared" si="4"/>
        <v>6.7427864378455267</v>
      </c>
      <c r="N3" s="34">
        <f t="shared" si="4"/>
        <v>0.67147968933917213</v>
      </c>
      <c r="O3" s="34">
        <f t="shared" si="4"/>
        <v>0.59571658406167038</v>
      </c>
      <c r="P3" s="34">
        <f t="shared" si="4"/>
        <v>0</v>
      </c>
      <c r="Q3" s="34">
        <f t="shared" si="4"/>
        <v>0</v>
      </c>
      <c r="R3" s="34">
        <f t="shared" si="4"/>
        <v>0.36109810344738003</v>
      </c>
      <c r="S3" s="34">
        <f t="shared" si="4"/>
        <v>0.41659310050379011</v>
      </c>
      <c r="T3" s="34">
        <f t="shared" si="4"/>
        <v>0.18224120297986782</v>
      </c>
      <c r="U3" s="34">
        <f t="shared" si="4"/>
        <v>0.26403750522581826</v>
      </c>
      <c r="V3" s="34">
        <f t="shared" si="4"/>
        <v>0.28102138911012819</v>
      </c>
      <c r="W3" s="34">
        <f t="shared" si="4"/>
        <v>0.34593628072516869</v>
      </c>
      <c r="X3" s="34">
        <f t="shared" ref="X3" si="5">SUM(X4,X8,X11)</f>
        <v>0.39210379540306295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102.24636233792948</v>
      </c>
      <c r="D4" s="29">
        <f t="shared" ref="D4:W4" si="7">SUM(D5:D7)</f>
        <v>51.769631564157947</v>
      </c>
      <c r="E4" s="29">
        <f t="shared" si="7"/>
        <v>48.16348508948137</v>
      </c>
      <c r="F4" s="29">
        <f t="shared" si="7"/>
        <v>33.014845113826873</v>
      </c>
      <c r="G4" s="29">
        <f t="shared" si="7"/>
        <v>18.368342856795117</v>
      </c>
      <c r="H4" s="29">
        <f t="shared" si="7"/>
        <v>0.24533875297441737</v>
      </c>
      <c r="I4" s="29">
        <f t="shared" si="7"/>
        <v>1.3933992411868839</v>
      </c>
      <c r="J4" s="29">
        <f t="shared" si="7"/>
        <v>44.560708369360484</v>
      </c>
      <c r="K4" s="29">
        <f t="shared" si="7"/>
        <v>13.217553734313121</v>
      </c>
      <c r="L4" s="29">
        <f t="shared" si="7"/>
        <v>1.2489828067061322</v>
      </c>
      <c r="M4" s="29">
        <f t="shared" si="7"/>
        <v>6.7427864378455267</v>
      </c>
      <c r="N4" s="29">
        <f t="shared" si="7"/>
        <v>0.67147968933917213</v>
      </c>
      <c r="O4" s="29">
        <f t="shared" si="7"/>
        <v>0.59571658406167038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102.24636233792948</v>
      </c>
      <c r="D7" s="10">
        <v>51.769631564157947</v>
      </c>
      <c r="E7" s="10">
        <v>48.16348508948137</v>
      </c>
      <c r="F7" s="10">
        <v>33.014845113826873</v>
      </c>
      <c r="G7" s="10">
        <v>18.368342856795117</v>
      </c>
      <c r="H7" s="10">
        <v>0.24533875297441737</v>
      </c>
      <c r="I7" s="10">
        <v>1.3933992411868839</v>
      </c>
      <c r="J7" s="10">
        <v>44.560708369360484</v>
      </c>
      <c r="K7" s="10">
        <v>13.217553734313121</v>
      </c>
      <c r="L7" s="10">
        <v>1.2489828067061322</v>
      </c>
      <c r="M7" s="10">
        <v>6.7427864378455267</v>
      </c>
      <c r="N7" s="10">
        <v>0.67147968933917213</v>
      </c>
      <c r="O7" s="10">
        <v>0.59571658406167038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0.36109810344738003</v>
      </c>
      <c r="S11" s="29">
        <f t="shared" si="10"/>
        <v>0.41659310050379011</v>
      </c>
      <c r="T11" s="29">
        <f t="shared" si="10"/>
        <v>0.18224120297986782</v>
      </c>
      <c r="U11" s="29">
        <f t="shared" si="10"/>
        <v>0.26403750522581826</v>
      </c>
      <c r="V11" s="29">
        <f t="shared" si="10"/>
        <v>0.28102138911012819</v>
      </c>
      <c r="W11" s="29">
        <f t="shared" si="10"/>
        <v>0.34593628072516869</v>
      </c>
      <c r="X11" s="29">
        <f t="shared" si="10"/>
        <v>0.39210379540306295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0.36109810344738003</v>
      </c>
      <c r="S13" s="10">
        <v>0.41659310050379011</v>
      </c>
      <c r="T13" s="10">
        <v>0.18224120297986782</v>
      </c>
      <c r="U13" s="10">
        <v>0.26403750522581826</v>
      </c>
      <c r="V13" s="10">
        <v>0.28102138911012819</v>
      </c>
      <c r="W13" s="10">
        <v>0.34593628072516869</v>
      </c>
      <c r="X13" s="10">
        <v>0.39210379540306295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403.37529718055487</v>
      </c>
      <c r="D26" s="37">
        <f t="shared" si="13"/>
        <v>417.41472641697442</v>
      </c>
      <c r="E26" s="37">
        <f t="shared" si="13"/>
        <v>447.22183575155742</v>
      </c>
      <c r="F26" s="37">
        <f t="shared" si="13"/>
        <v>346.44314415470842</v>
      </c>
      <c r="G26" s="37">
        <f t="shared" si="13"/>
        <v>394.37217499185556</v>
      </c>
      <c r="H26" s="37">
        <f t="shared" si="13"/>
        <v>409.47455396745784</v>
      </c>
      <c r="I26" s="37">
        <f t="shared" si="13"/>
        <v>387.97039509969096</v>
      </c>
      <c r="J26" s="37">
        <f t="shared" si="13"/>
        <v>306.82181386142258</v>
      </c>
      <c r="K26" s="37">
        <f t="shared" si="13"/>
        <v>327.819176884971</v>
      </c>
      <c r="L26" s="37">
        <f t="shared" si="13"/>
        <v>262.91230599463307</v>
      </c>
      <c r="M26" s="37">
        <f t="shared" si="13"/>
        <v>231.89043152746456</v>
      </c>
      <c r="N26" s="37">
        <f t="shared" si="13"/>
        <v>195.60716316453838</v>
      </c>
      <c r="O26" s="37">
        <f t="shared" si="13"/>
        <v>224.5713315609259</v>
      </c>
      <c r="P26" s="37">
        <f t="shared" si="13"/>
        <v>220.78171146644527</v>
      </c>
      <c r="Q26" s="37">
        <f t="shared" si="13"/>
        <v>232.89392234854415</v>
      </c>
      <c r="R26" s="37">
        <f t="shared" si="13"/>
        <v>205.90506444210178</v>
      </c>
      <c r="S26" s="37">
        <f t="shared" si="13"/>
        <v>123.9699272577422</v>
      </c>
      <c r="T26" s="37">
        <f t="shared" si="13"/>
        <v>125.49570786533145</v>
      </c>
      <c r="U26" s="37">
        <f t="shared" si="13"/>
        <v>124.99421411056608</v>
      </c>
      <c r="V26" s="37">
        <f t="shared" si="13"/>
        <v>119.43894433883254</v>
      </c>
      <c r="W26" s="37">
        <f t="shared" si="13"/>
        <v>124.35597476650582</v>
      </c>
      <c r="X26" s="37">
        <f t="shared" si="13"/>
        <v>108.12280617050835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403.37529718055487</v>
      </c>
      <c r="D33" s="29">
        <f t="shared" si="15"/>
        <v>417.41472641697442</v>
      </c>
      <c r="E33" s="29">
        <f t="shared" si="15"/>
        <v>447.22183575155742</v>
      </c>
      <c r="F33" s="29">
        <f t="shared" si="15"/>
        <v>346.44314415470842</v>
      </c>
      <c r="G33" s="29">
        <f t="shared" si="15"/>
        <v>394.37217499185556</v>
      </c>
      <c r="H33" s="29">
        <f t="shared" si="15"/>
        <v>409.47455396745784</v>
      </c>
      <c r="I33" s="29">
        <f t="shared" si="15"/>
        <v>387.97039509969096</v>
      </c>
      <c r="J33" s="29">
        <f t="shared" si="15"/>
        <v>306.82181386142258</v>
      </c>
      <c r="K33" s="29">
        <f t="shared" si="15"/>
        <v>327.819176884971</v>
      </c>
      <c r="L33" s="29">
        <f t="shared" si="15"/>
        <v>262.91230599463307</v>
      </c>
      <c r="M33" s="29">
        <f t="shared" si="15"/>
        <v>231.89043152746456</v>
      </c>
      <c r="N33" s="29">
        <f t="shared" si="15"/>
        <v>195.60716316453838</v>
      </c>
      <c r="O33" s="29">
        <f t="shared" si="15"/>
        <v>224.5713315609259</v>
      </c>
      <c r="P33" s="29">
        <f t="shared" si="15"/>
        <v>220.78171146644527</v>
      </c>
      <c r="Q33" s="29">
        <f t="shared" si="15"/>
        <v>232.89392234854415</v>
      </c>
      <c r="R33" s="29">
        <f t="shared" si="15"/>
        <v>205.90506444210178</v>
      </c>
      <c r="S33" s="29">
        <f t="shared" si="15"/>
        <v>123.9699272577422</v>
      </c>
      <c r="T33" s="29">
        <f t="shared" si="15"/>
        <v>125.49570786533145</v>
      </c>
      <c r="U33" s="29">
        <f t="shared" si="15"/>
        <v>124.99421411056608</v>
      </c>
      <c r="V33" s="29">
        <f t="shared" si="15"/>
        <v>119.43894433883254</v>
      </c>
      <c r="W33" s="29">
        <f t="shared" si="15"/>
        <v>124.35597476650582</v>
      </c>
      <c r="X33" s="29">
        <f t="shared" si="15"/>
        <v>108.12280617050835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78.38469967516707</v>
      </c>
      <c r="D36" s="10">
        <v>72.486630569921957</v>
      </c>
      <c r="E36" s="10">
        <v>60.145673004364319</v>
      </c>
      <c r="F36" s="10">
        <v>7.2301843573317175</v>
      </c>
      <c r="G36" s="10">
        <v>2.8810245471369464</v>
      </c>
      <c r="H36" s="10">
        <v>3.1785198076538435</v>
      </c>
      <c r="I36" s="10">
        <v>2.1147516812456026</v>
      </c>
      <c r="J36" s="10">
        <v>4.0318738387145645</v>
      </c>
      <c r="K36" s="10">
        <v>3.2370985791875619</v>
      </c>
      <c r="L36" s="10">
        <v>1.7796947332289859</v>
      </c>
      <c r="M36" s="10">
        <v>1.318139348490373</v>
      </c>
      <c r="N36" s="10">
        <v>1.4310180922862266</v>
      </c>
      <c r="O36" s="10">
        <v>1.8136638951210886</v>
      </c>
      <c r="P36" s="10">
        <v>1.1999417944779207</v>
      </c>
      <c r="Q36" s="10">
        <v>1.0604824410823415</v>
      </c>
      <c r="R36" s="10">
        <v>1.405776414060671</v>
      </c>
      <c r="S36" s="10">
        <v>1.0496812035844238</v>
      </c>
      <c r="T36" s="10">
        <v>0.69567813208805296</v>
      </c>
      <c r="U36" s="10">
        <v>0.70403520355131655</v>
      </c>
      <c r="V36" s="10">
        <v>0.71584348996444158</v>
      </c>
      <c r="W36" s="10">
        <v>0.6636242891006644</v>
      </c>
      <c r="X36" s="10">
        <v>0.88407735591099978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1.2705940577949922E-3</v>
      </c>
      <c r="U41" s="10">
        <v>9.1635248883622684E-3</v>
      </c>
      <c r="V41" s="10">
        <v>9.2933595239994577E-3</v>
      </c>
      <c r="W41" s="10">
        <v>8.2679907232579373E-3</v>
      </c>
      <c r="X41" s="10">
        <v>6.9122676880753004E-3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14.098174510000167</v>
      </c>
      <c r="D43" s="10">
        <v>14.398738576265684</v>
      </c>
      <c r="E43" s="10">
        <v>11.24863912245493</v>
      </c>
      <c r="F43" s="10">
        <v>9.3433023703766569</v>
      </c>
      <c r="G43" s="10">
        <v>8.9532683443822076</v>
      </c>
      <c r="H43" s="10">
        <v>6.8608815242806935</v>
      </c>
      <c r="I43" s="10">
        <v>5.1935587010240152</v>
      </c>
      <c r="J43" s="10">
        <v>7.8327100615844856</v>
      </c>
      <c r="K43" s="10">
        <v>6.5950985098757933</v>
      </c>
      <c r="L43" s="10">
        <v>6.0360960191301585</v>
      </c>
      <c r="M43" s="10">
        <v>5.33851249246427</v>
      </c>
      <c r="N43" s="10">
        <v>4.9697496889177755</v>
      </c>
      <c r="O43" s="10">
        <v>6.094016516215393</v>
      </c>
      <c r="P43" s="10">
        <v>5.0419928276933481</v>
      </c>
      <c r="Q43" s="10">
        <v>4.952417951161765</v>
      </c>
      <c r="R43" s="10">
        <v>6.5592094505757528</v>
      </c>
      <c r="S43" s="10">
        <v>3.7208921177972671</v>
      </c>
      <c r="T43" s="10">
        <v>2.6719623697923303</v>
      </c>
      <c r="U43" s="10">
        <v>2.8329630748586454</v>
      </c>
      <c r="V43" s="10">
        <v>3.5827445844263162</v>
      </c>
      <c r="W43" s="10">
        <v>3.783642983103467</v>
      </c>
      <c r="X43" s="10">
        <v>4.4108561841503864</v>
      </c>
    </row>
    <row r="44" spans="1:24" ht="11.25" customHeight="1" x14ac:dyDescent="0.2">
      <c r="A44" s="41" t="s">
        <v>75</v>
      </c>
      <c r="B44" s="9" t="s">
        <v>76</v>
      </c>
      <c r="C44" s="10">
        <v>105.35302821679137</v>
      </c>
      <c r="D44" s="10">
        <v>73.540704668558604</v>
      </c>
      <c r="E44" s="10">
        <v>75.9160719187024</v>
      </c>
      <c r="F44" s="10">
        <v>44.000227637829084</v>
      </c>
      <c r="G44" s="10">
        <v>20.803195207158957</v>
      </c>
      <c r="H44" s="10">
        <v>13.307964518429513</v>
      </c>
      <c r="I44" s="10">
        <v>6.1080417689778033</v>
      </c>
      <c r="J44" s="10">
        <v>7.8884659637153733</v>
      </c>
      <c r="K44" s="10">
        <v>4.3502398583067228</v>
      </c>
      <c r="L44" s="10">
        <v>2.7082447410749948</v>
      </c>
      <c r="M44" s="10">
        <v>1.3372408239122984</v>
      </c>
      <c r="N44" s="10">
        <v>0.71106131315201782</v>
      </c>
      <c r="O44" s="10">
        <v>0.94624831529795828</v>
      </c>
      <c r="P44" s="10">
        <v>0.78256461104913866</v>
      </c>
      <c r="Q44" s="10">
        <v>0.23053785687749989</v>
      </c>
      <c r="R44" s="10">
        <v>0.24447998460811901</v>
      </c>
      <c r="S44" s="10">
        <v>0.18255110978457215</v>
      </c>
      <c r="T44" s="10">
        <v>0.15887314515489628</v>
      </c>
      <c r="U44" s="10">
        <v>0.15206011757283866</v>
      </c>
      <c r="V44" s="10">
        <v>0.15514864511151458</v>
      </c>
      <c r="W44" s="10">
        <v>0.17691356021968746</v>
      </c>
      <c r="X44" s="10">
        <v>0.26011258195603054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205.53939477859626</v>
      </c>
      <c r="D48" s="10">
        <v>256.98865260222817</v>
      </c>
      <c r="E48" s="10">
        <v>299.91145170603579</v>
      </c>
      <c r="F48" s="10">
        <v>285.86942978917097</v>
      </c>
      <c r="G48" s="10">
        <v>361.73468689317747</v>
      </c>
      <c r="H48" s="10">
        <v>386.12718811709379</v>
      </c>
      <c r="I48" s="10">
        <v>374.55404294844357</v>
      </c>
      <c r="J48" s="10">
        <v>287.06876399740815</v>
      </c>
      <c r="K48" s="10">
        <v>313.63673993760091</v>
      </c>
      <c r="L48" s="10">
        <v>252.38827050119895</v>
      </c>
      <c r="M48" s="10">
        <v>223.89653886259762</v>
      </c>
      <c r="N48" s="10">
        <v>188.49533407018237</v>
      </c>
      <c r="O48" s="10">
        <v>215.71740283429145</v>
      </c>
      <c r="P48" s="10">
        <v>213.75721223322486</v>
      </c>
      <c r="Q48" s="10">
        <v>226.65048409942256</v>
      </c>
      <c r="R48" s="10">
        <v>197.69559859285724</v>
      </c>
      <c r="S48" s="10">
        <v>119.01680282657594</v>
      </c>
      <c r="T48" s="10">
        <v>121.96792362423838</v>
      </c>
      <c r="U48" s="10">
        <v>121.29599218969491</v>
      </c>
      <c r="V48" s="10">
        <v>114.97591425980627</v>
      </c>
      <c r="W48" s="10">
        <v>119.72352594335875</v>
      </c>
      <c r="X48" s="10">
        <v>102.56084778080286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151.25095190614738</v>
      </c>
      <c r="D51" s="37">
        <v>163.81582644037698</v>
      </c>
      <c r="E51" s="37">
        <v>156.62962616618239</v>
      </c>
      <c r="F51" s="37">
        <v>130.28243216730479</v>
      </c>
      <c r="G51" s="37">
        <v>128.90227151615696</v>
      </c>
      <c r="H51" s="37">
        <v>103.77896885606557</v>
      </c>
      <c r="I51" s="37">
        <v>96.048627852968934</v>
      </c>
      <c r="J51" s="37">
        <v>166.02582736335569</v>
      </c>
      <c r="K51" s="37">
        <v>140.91830293552013</v>
      </c>
      <c r="L51" s="37">
        <v>83.286481162602101</v>
      </c>
      <c r="M51" s="37">
        <v>91.636534052486212</v>
      </c>
      <c r="N51" s="37">
        <v>86.258817284770046</v>
      </c>
      <c r="O51" s="37">
        <v>147.78698658393978</v>
      </c>
      <c r="P51" s="37">
        <v>114.18354920018103</v>
      </c>
      <c r="Q51" s="37">
        <v>102.78969021741403</v>
      </c>
      <c r="R51" s="37">
        <v>111.96136115834339</v>
      </c>
      <c r="S51" s="37">
        <v>83.605253983714803</v>
      </c>
      <c r="T51" s="37">
        <v>69.776995636375048</v>
      </c>
      <c r="U51" s="37">
        <v>77.748502177801143</v>
      </c>
      <c r="V51" s="37">
        <v>80.200755795835661</v>
      </c>
      <c r="W51" s="37">
        <v>79.323488739549006</v>
      </c>
      <c r="X51" s="37">
        <v>91.846958366410362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168.59371647566877</v>
      </c>
      <c r="D52" s="37">
        <f t="shared" si="16"/>
        <v>166.75230056546584</v>
      </c>
      <c r="E52" s="37">
        <f t="shared" si="16"/>
        <v>158.73495336320747</v>
      </c>
      <c r="F52" s="37">
        <f t="shared" si="16"/>
        <v>165.17325706898259</v>
      </c>
      <c r="G52" s="37">
        <f t="shared" si="16"/>
        <v>180.33954997373945</v>
      </c>
      <c r="H52" s="37">
        <f t="shared" si="16"/>
        <v>170.17582445561484</v>
      </c>
      <c r="I52" s="37">
        <f t="shared" si="16"/>
        <v>173.62989305294573</v>
      </c>
      <c r="J52" s="37">
        <f t="shared" si="16"/>
        <v>213.03594351155328</v>
      </c>
      <c r="K52" s="37">
        <f t="shared" si="16"/>
        <v>192.07291911056123</v>
      </c>
      <c r="L52" s="37">
        <f t="shared" si="16"/>
        <v>190.82609142052601</v>
      </c>
      <c r="M52" s="37">
        <f t="shared" si="16"/>
        <v>191.92166584440224</v>
      </c>
      <c r="N52" s="37">
        <f t="shared" si="16"/>
        <v>190.55184073083402</v>
      </c>
      <c r="O52" s="37">
        <f t="shared" si="16"/>
        <v>41.461809202464273</v>
      </c>
      <c r="P52" s="37">
        <f t="shared" si="16"/>
        <v>46.863184693182426</v>
      </c>
      <c r="Q52" s="37">
        <f t="shared" si="16"/>
        <v>46.863996477886737</v>
      </c>
      <c r="R52" s="37">
        <f t="shared" si="16"/>
        <v>36.706545977839568</v>
      </c>
      <c r="S52" s="37">
        <f t="shared" si="16"/>
        <v>33.486086723276031</v>
      </c>
      <c r="T52" s="37">
        <f t="shared" si="16"/>
        <v>34.04192375884751</v>
      </c>
      <c r="U52" s="37">
        <f t="shared" si="16"/>
        <v>36.152068114011755</v>
      </c>
      <c r="V52" s="37">
        <f t="shared" si="16"/>
        <v>39.885274430919132</v>
      </c>
      <c r="W52" s="37">
        <f t="shared" si="16"/>
        <v>38.587017524399378</v>
      </c>
      <c r="X52" s="37">
        <f t="shared" si="16"/>
        <v>35.897183129778462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168.59371647566877</v>
      </c>
      <c r="D59" s="10">
        <v>166.75230056546584</v>
      </c>
      <c r="E59" s="10">
        <v>158.73495336320747</v>
      </c>
      <c r="F59" s="10">
        <v>165.17325706898259</v>
      </c>
      <c r="G59" s="10">
        <v>180.33954997373945</v>
      </c>
      <c r="H59" s="10">
        <v>170.17582445561484</v>
      </c>
      <c r="I59" s="10">
        <v>173.62989305294573</v>
      </c>
      <c r="J59" s="10">
        <v>212.76634663128777</v>
      </c>
      <c r="K59" s="10">
        <v>191.83646209777461</v>
      </c>
      <c r="L59" s="10">
        <v>190.64698932754783</v>
      </c>
      <c r="M59" s="10">
        <v>191.56830457366493</v>
      </c>
      <c r="N59" s="10">
        <v>190.22288822434439</v>
      </c>
      <c r="O59" s="10">
        <v>41.170486868726314</v>
      </c>
      <c r="P59" s="10">
        <v>46.622153984889252</v>
      </c>
      <c r="Q59" s="10">
        <v>46.650922825679892</v>
      </c>
      <c r="R59" s="10">
        <v>36.255018373477924</v>
      </c>
      <c r="S59" s="10">
        <v>33.317572335644194</v>
      </c>
      <c r="T59" s="10">
        <v>33.892320017534978</v>
      </c>
      <c r="U59" s="10">
        <v>35.988494427467153</v>
      </c>
      <c r="V59" s="10">
        <v>39.674001960677607</v>
      </c>
      <c r="W59" s="10">
        <v>38.352037681080539</v>
      </c>
      <c r="X59" s="10">
        <v>35.535778286931169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0.26959688026551387</v>
      </c>
      <c r="K66" s="10">
        <v>0.23645701278662495</v>
      </c>
      <c r="L66" s="10">
        <v>0.1791020929781828</v>
      </c>
      <c r="M66" s="10">
        <v>0.35336127073730833</v>
      </c>
      <c r="N66" s="10">
        <v>0.32895250648963076</v>
      </c>
      <c r="O66" s="10">
        <v>0.29132233373796179</v>
      </c>
      <c r="P66" s="10">
        <v>0.24103070829317311</v>
      </c>
      <c r="Q66" s="10">
        <v>0.21307365220684346</v>
      </c>
      <c r="R66" s="10">
        <v>0.45152760436164496</v>
      </c>
      <c r="S66" s="10">
        <v>0.16851438763184001</v>
      </c>
      <c r="T66" s="10">
        <v>0.14960374131253282</v>
      </c>
      <c r="U66" s="10">
        <v>0.16357368654460003</v>
      </c>
      <c r="V66" s="10">
        <v>0.2112724702415269</v>
      </c>
      <c r="W66" s="10">
        <v>0.23497984331883875</v>
      </c>
      <c r="X66" s="10">
        <v>0.36140484284729379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16.490025554652068</v>
      </c>
      <c r="I71" s="37">
        <f t="shared" si="17"/>
        <v>20.032428723492281</v>
      </c>
      <c r="J71" s="37">
        <f t="shared" si="17"/>
        <v>21.54964978301722</v>
      </c>
      <c r="K71" s="37">
        <f t="shared" si="17"/>
        <v>22.65463221089108</v>
      </c>
      <c r="L71" s="37">
        <f t="shared" si="17"/>
        <v>21.093171537973653</v>
      </c>
      <c r="M71" s="37">
        <f t="shared" si="17"/>
        <v>27.489886454090286</v>
      </c>
      <c r="N71" s="37">
        <f t="shared" si="17"/>
        <v>38.066180709566673</v>
      </c>
      <c r="O71" s="37">
        <f t="shared" si="17"/>
        <v>42.255631035068575</v>
      </c>
      <c r="P71" s="37">
        <f t="shared" si="17"/>
        <v>43.754933817886915</v>
      </c>
      <c r="Q71" s="37">
        <f t="shared" si="17"/>
        <v>50.171192444975915</v>
      </c>
      <c r="R71" s="37">
        <f t="shared" si="17"/>
        <v>31.201538023897829</v>
      </c>
      <c r="S71" s="37">
        <f t="shared" si="17"/>
        <v>41.869664245244699</v>
      </c>
      <c r="T71" s="37">
        <f t="shared" si="17"/>
        <v>39.059014282161399</v>
      </c>
      <c r="U71" s="37">
        <f t="shared" si="17"/>
        <v>39.999500178601721</v>
      </c>
      <c r="V71" s="37">
        <f t="shared" si="17"/>
        <v>38.477988658644541</v>
      </c>
      <c r="W71" s="37">
        <f t="shared" si="17"/>
        <v>42.252339606284998</v>
      </c>
      <c r="X71" s="37">
        <f t="shared" si="17"/>
        <v>39.139994173363355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16.490025554652068</v>
      </c>
      <c r="I72" s="10">
        <v>20.032428723492281</v>
      </c>
      <c r="J72" s="10">
        <v>21.54964978301722</v>
      </c>
      <c r="K72" s="10">
        <v>22.65463221089108</v>
      </c>
      <c r="L72" s="10">
        <v>21.093171537973653</v>
      </c>
      <c r="M72" s="10">
        <v>27.489886454090286</v>
      </c>
      <c r="N72" s="10">
        <v>38.066180709566673</v>
      </c>
      <c r="O72" s="10">
        <v>42.255631035068575</v>
      </c>
      <c r="P72" s="10">
        <v>43.754933817886915</v>
      </c>
      <c r="Q72" s="10">
        <v>50.171192444975915</v>
      </c>
      <c r="R72" s="10">
        <v>31.201538023897829</v>
      </c>
      <c r="S72" s="10">
        <v>41.869664245244699</v>
      </c>
      <c r="T72" s="10">
        <v>39.059014282161399</v>
      </c>
      <c r="U72" s="10">
        <v>39.999500178601721</v>
      </c>
      <c r="V72" s="10">
        <v>38.477988658644541</v>
      </c>
      <c r="W72" s="10">
        <v>42.252339606284998</v>
      </c>
      <c r="X72" s="10">
        <v>39.139994173363355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0.90533955717273829</v>
      </c>
      <c r="D75" s="37">
        <v>1.0275976224775236</v>
      </c>
      <c r="E75" s="37">
        <v>0.93053023198175344</v>
      </c>
      <c r="F75" s="37">
        <v>0.50893101134043783</v>
      </c>
      <c r="G75" s="37">
        <v>0.50014251062655068</v>
      </c>
      <c r="H75" s="37">
        <v>1.6789093722820485</v>
      </c>
      <c r="I75" s="37">
        <v>2.2338381204234889</v>
      </c>
      <c r="J75" s="37">
        <v>3.4840292220875164</v>
      </c>
      <c r="K75" s="37">
        <v>3.6348970363287734</v>
      </c>
      <c r="L75" s="37">
        <v>3.0315220671067009</v>
      </c>
      <c r="M75" s="37">
        <v>3.1625805344786588</v>
      </c>
      <c r="N75" s="37">
        <v>3.2332760531629305</v>
      </c>
      <c r="O75" s="37">
        <v>5.1803509451836733</v>
      </c>
      <c r="P75" s="37">
        <v>3.9303262417624847</v>
      </c>
      <c r="Q75" s="37">
        <v>3.1171878523275365</v>
      </c>
      <c r="R75" s="37">
        <v>3.2529058348995705</v>
      </c>
      <c r="S75" s="37">
        <v>2.4032583878906228</v>
      </c>
      <c r="T75" s="37">
        <v>2.1547504217405864</v>
      </c>
      <c r="U75" s="37">
        <v>2.571804983714459</v>
      </c>
      <c r="V75" s="37">
        <v>1.9595759906418564</v>
      </c>
      <c r="W75" s="37">
        <v>1.367811049110504</v>
      </c>
      <c r="X75" s="37">
        <v>1.1857394614740393</v>
      </c>
    </row>
    <row r="76" spans="1:24" ht="11.25" customHeight="1" x14ac:dyDescent="0.2">
      <c r="A76" s="38" t="s">
        <v>139</v>
      </c>
      <c r="B76" s="39" t="s">
        <v>140</v>
      </c>
      <c r="C76" s="40">
        <v>42.865261437177644</v>
      </c>
      <c r="D76" s="40">
        <v>42.17912381804414</v>
      </c>
      <c r="E76" s="40">
        <v>39.535411979820353</v>
      </c>
      <c r="F76" s="40">
        <v>37.009797119720517</v>
      </c>
      <c r="G76" s="40">
        <v>41.731274852195547</v>
      </c>
      <c r="H76" s="40">
        <v>37.331303132570731</v>
      </c>
      <c r="I76" s="40">
        <v>37.854486369275136</v>
      </c>
      <c r="J76" s="40">
        <v>51.469964384499228</v>
      </c>
      <c r="K76" s="40">
        <v>46.572534217643749</v>
      </c>
      <c r="L76" s="40">
        <v>34.941250636785377</v>
      </c>
      <c r="M76" s="40">
        <v>33.849706308633415</v>
      </c>
      <c r="N76" s="40">
        <v>29.260539767664966</v>
      </c>
      <c r="O76" s="40">
        <v>36.975997013422273</v>
      </c>
      <c r="P76" s="40">
        <v>32.060573125489078</v>
      </c>
      <c r="Q76" s="40">
        <v>31.90331505994482</v>
      </c>
      <c r="R76" s="40">
        <v>31.096739565940897</v>
      </c>
      <c r="S76" s="40">
        <v>20.765366433001102</v>
      </c>
      <c r="T76" s="40">
        <v>18.957757976385821</v>
      </c>
      <c r="U76" s="40">
        <v>20.454784951109815</v>
      </c>
      <c r="V76" s="40">
        <v>20.158924498546259</v>
      </c>
      <c r="W76" s="40">
        <v>20.039088703073038</v>
      </c>
      <c r="X76" s="40">
        <v>22.123428107707777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436</v>
      </c>
      <c r="B1" s="4" t="s">
        <v>435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1082.3802765850919</v>
      </c>
      <c r="D2" s="31">
        <f t="shared" ref="D2:W2" si="1">SUM(D3,D17,D22,D25,D26,D51,D52,D71,D74,D75,D76)</f>
        <v>1097.6227245351095</v>
      </c>
      <c r="E2" s="31">
        <f t="shared" si="1"/>
        <v>1245.1282272237452</v>
      </c>
      <c r="F2" s="31">
        <f t="shared" si="1"/>
        <v>982.05083122794349</v>
      </c>
      <c r="G2" s="31">
        <f t="shared" si="1"/>
        <v>908.10656013330254</v>
      </c>
      <c r="H2" s="31">
        <f t="shared" si="1"/>
        <v>1011.2030037596491</v>
      </c>
      <c r="I2" s="31">
        <f t="shared" si="1"/>
        <v>970.54576178299135</v>
      </c>
      <c r="J2" s="31">
        <f t="shared" si="1"/>
        <v>779.31699998301372</v>
      </c>
      <c r="K2" s="31">
        <f t="shared" si="1"/>
        <v>703.57856885848992</v>
      </c>
      <c r="L2" s="31">
        <f t="shared" si="1"/>
        <v>649.54087628020716</v>
      </c>
      <c r="M2" s="31">
        <f t="shared" si="1"/>
        <v>747.16086594407454</v>
      </c>
      <c r="N2" s="31">
        <f t="shared" si="1"/>
        <v>702.21758954093048</v>
      </c>
      <c r="O2" s="31">
        <f t="shared" si="1"/>
        <v>309.36988831900521</v>
      </c>
      <c r="P2" s="31">
        <f t="shared" si="1"/>
        <v>352.46187598226498</v>
      </c>
      <c r="Q2" s="31">
        <f t="shared" si="1"/>
        <v>435.90093587893523</v>
      </c>
      <c r="R2" s="31">
        <f t="shared" si="1"/>
        <v>436.29893071261773</v>
      </c>
      <c r="S2" s="31">
        <f t="shared" si="1"/>
        <v>472.63531749823875</v>
      </c>
      <c r="T2" s="31">
        <f t="shared" si="1"/>
        <v>555.18133975392334</v>
      </c>
      <c r="U2" s="31">
        <f t="shared" si="1"/>
        <v>472.92449896386597</v>
      </c>
      <c r="V2" s="31">
        <f t="shared" si="1"/>
        <v>503.07724135100966</v>
      </c>
      <c r="W2" s="31">
        <f t="shared" si="1"/>
        <v>523.55383143705672</v>
      </c>
      <c r="X2" s="31">
        <f t="shared" ref="X2" si="2">SUM(X3,X17,X22,X25,X26,X51,X52,X71,X74,X75,X76)</f>
        <v>513.83322764385866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142.40572335702578</v>
      </c>
      <c r="D3" s="34">
        <f t="shared" ref="D3:W3" si="4">SUM(D4,D8,D11)</f>
        <v>79.209521862969197</v>
      </c>
      <c r="E3" s="34">
        <f t="shared" si="4"/>
        <v>85.377594462729832</v>
      </c>
      <c r="F3" s="34">
        <f t="shared" si="4"/>
        <v>60.545715935844292</v>
      </c>
      <c r="G3" s="34">
        <f t="shared" si="4"/>
        <v>32.539398009110826</v>
      </c>
      <c r="H3" s="34">
        <f t="shared" si="4"/>
        <v>0.57577136000841023</v>
      </c>
      <c r="I3" s="34">
        <f t="shared" si="4"/>
        <v>3.3724100645950239</v>
      </c>
      <c r="J3" s="34">
        <f t="shared" si="4"/>
        <v>58.287489770149165</v>
      </c>
      <c r="K3" s="34">
        <f t="shared" si="4"/>
        <v>18.545528112775738</v>
      </c>
      <c r="L3" s="34">
        <f t="shared" si="4"/>
        <v>2.3573847347834209</v>
      </c>
      <c r="M3" s="34">
        <f t="shared" si="4"/>
        <v>14.055846209352792</v>
      </c>
      <c r="N3" s="34">
        <f t="shared" si="4"/>
        <v>1.4508969319011871</v>
      </c>
      <c r="O3" s="34">
        <f t="shared" si="4"/>
        <v>0.46812722841488336</v>
      </c>
      <c r="P3" s="34">
        <f t="shared" si="4"/>
        <v>0</v>
      </c>
      <c r="Q3" s="34">
        <f t="shared" si="4"/>
        <v>0</v>
      </c>
      <c r="R3" s="34">
        <f t="shared" si="4"/>
        <v>0.49207381035769321</v>
      </c>
      <c r="S3" s="34">
        <f t="shared" si="4"/>
        <v>0.84202029389853028</v>
      </c>
      <c r="T3" s="34">
        <f t="shared" si="4"/>
        <v>0.48293910260562928</v>
      </c>
      <c r="U3" s="34">
        <f t="shared" si="4"/>
        <v>0.55389201496009888</v>
      </c>
      <c r="V3" s="34">
        <f t="shared" si="4"/>
        <v>0.6231420612425892</v>
      </c>
      <c r="W3" s="34">
        <f t="shared" si="4"/>
        <v>0.7968451414105101</v>
      </c>
      <c r="X3" s="34">
        <f t="shared" ref="X3" si="5">SUM(X4,X8,X11)</f>
        <v>0.84409338019137203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142.40572335702578</v>
      </c>
      <c r="D4" s="29">
        <f t="shared" ref="D4:W4" si="7">SUM(D5:D7)</f>
        <v>79.209521862969197</v>
      </c>
      <c r="E4" s="29">
        <f t="shared" si="7"/>
        <v>85.377594462729832</v>
      </c>
      <c r="F4" s="29">
        <f t="shared" si="7"/>
        <v>60.545715935844292</v>
      </c>
      <c r="G4" s="29">
        <f t="shared" si="7"/>
        <v>32.539398009110826</v>
      </c>
      <c r="H4" s="29">
        <f t="shared" si="7"/>
        <v>0.57577136000841023</v>
      </c>
      <c r="I4" s="29">
        <f t="shared" si="7"/>
        <v>3.3724100645950239</v>
      </c>
      <c r="J4" s="29">
        <f t="shared" si="7"/>
        <v>58.287489770149165</v>
      </c>
      <c r="K4" s="29">
        <f t="shared" si="7"/>
        <v>18.545528112775738</v>
      </c>
      <c r="L4" s="29">
        <f t="shared" si="7"/>
        <v>2.3573847347834209</v>
      </c>
      <c r="M4" s="29">
        <f t="shared" si="7"/>
        <v>14.055846209352792</v>
      </c>
      <c r="N4" s="29">
        <f t="shared" si="7"/>
        <v>1.4508969319011871</v>
      </c>
      <c r="O4" s="29">
        <f t="shared" si="7"/>
        <v>0.46812722841488336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142.40572335702578</v>
      </c>
      <c r="D7" s="10">
        <v>79.209521862969197</v>
      </c>
      <c r="E7" s="10">
        <v>85.377594462729832</v>
      </c>
      <c r="F7" s="10">
        <v>60.545715935844292</v>
      </c>
      <c r="G7" s="10">
        <v>32.539398009110826</v>
      </c>
      <c r="H7" s="10">
        <v>0.57577136000841023</v>
      </c>
      <c r="I7" s="10">
        <v>3.3724100645950239</v>
      </c>
      <c r="J7" s="10">
        <v>58.287489770149165</v>
      </c>
      <c r="K7" s="10">
        <v>18.545528112775738</v>
      </c>
      <c r="L7" s="10">
        <v>2.3573847347834209</v>
      </c>
      <c r="M7" s="10">
        <v>14.055846209352792</v>
      </c>
      <c r="N7" s="10">
        <v>1.4508969319011871</v>
      </c>
      <c r="O7" s="10">
        <v>0.46812722841488336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0.49207381035769321</v>
      </c>
      <c r="S11" s="29">
        <f t="shared" si="10"/>
        <v>0.84202029389853028</v>
      </c>
      <c r="T11" s="29">
        <f t="shared" si="10"/>
        <v>0.48293910260562928</v>
      </c>
      <c r="U11" s="29">
        <f t="shared" si="10"/>
        <v>0.55389201496009888</v>
      </c>
      <c r="V11" s="29">
        <f t="shared" si="10"/>
        <v>0.6231420612425892</v>
      </c>
      <c r="W11" s="29">
        <f t="shared" si="10"/>
        <v>0.7968451414105101</v>
      </c>
      <c r="X11" s="29">
        <f t="shared" si="10"/>
        <v>0.84409338019137203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0.49207381035769321</v>
      </c>
      <c r="S13" s="10">
        <v>0.84202029389853028</v>
      </c>
      <c r="T13" s="10">
        <v>0.48293910260562928</v>
      </c>
      <c r="U13" s="10">
        <v>0.55389201496009888</v>
      </c>
      <c r="V13" s="10">
        <v>0.6231420612425892</v>
      </c>
      <c r="W13" s="10">
        <v>0.7968451414105101</v>
      </c>
      <c r="X13" s="10">
        <v>0.84409338019137203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463.85344735855062</v>
      </c>
      <c r="D26" s="37">
        <f t="shared" si="13"/>
        <v>492.68768410843302</v>
      </c>
      <c r="E26" s="37">
        <f t="shared" si="13"/>
        <v>587.3267194866321</v>
      </c>
      <c r="F26" s="37">
        <f t="shared" si="13"/>
        <v>406.12044967558899</v>
      </c>
      <c r="G26" s="37">
        <f t="shared" si="13"/>
        <v>382.52974945721519</v>
      </c>
      <c r="H26" s="37">
        <f t="shared" si="13"/>
        <v>460.67471262695528</v>
      </c>
      <c r="I26" s="37">
        <f t="shared" si="13"/>
        <v>422.06205736329605</v>
      </c>
      <c r="J26" s="37">
        <f t="shared" si="13"/>
        <v>231.05279751342971</v>
      </c>
      <c r="K26" s="37">
        <f t="shared" si="13"/>
        <v>241.32796416258793</v>
      </c>
      <c r="L26" s="37">
        <f t="shared" si="13"/>
        <v>229.92444460606532</v>
      </c>
      <c r="M26" s="37">
        <f t="shared" si="13"/>
        <v>233.82376192735629</v>
      </c>
      <c r="N26" s="37">
        <f t="shared" si="13"/>
        <v>202.192965284834</v>
      </c>
      <c r="O26" s="37">
        <f t="shared" si="13"/>
        <v>104.63170861586751</v>
      </c>
      <c r="P26" s="37">
        <f t="shared" si="13"/>
        <v>128.35963767145697</v>
      </c>
      <c r="Q26" s="37">
        <f t="shared" si="13"/>
        <v>166.18981205491423</v>
      </c>
      <c r="R26" s="37">
        <f t="shared" si="13"/>
        <v>162.06164818259958</v>
      </c>
      <c r="S26" s="37">
        <f t="shared" si="13"/>
        <v>146.31346331550566</v>
      </c>
      <c r="T26" s="37">
        <f t="shared" si="13"/>
        <v>184.55629966770306</v>
      </c>
      <c r="U26" s="37">
        <f t="shared" si="13"/>
        <v>149.40007578835164</v>
      </c>
      <c r="V26" s="37">
        <f t="shared" si="13"/>
        <v>153.45391890962523</v>
      </c>
      <c r="W26" s="37">
        <f t="shared" si="13"/>
        <v>163.65944940778724</v>
      </c>
      <c r="X26" s="37">
        <f t="shared" si="13"/>
        <v>141.65162561612831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463.85344735855062</v>
      </c>
      <c r="D33" s="29">
        <f t="shared" si="15"/>
        <v>492.68768410843302</v>
      </c>
      <c r="E33" s="29">
        <f t="shared" si="15"/>
        <v>587.3267194866321</v>
      </c>
      <c r="F33" s="29">
        <f t="shared" si="15"/>
        <v>406.12044967558899</v>
      </c>
      <c r="G33" s="29">
        <f t="shared" si="15"/>
        <v>382.52974945721519</v>
      </c>
      <c r="H33" s="29">
        <f t="shared" si="15"/>
        <v>460.67471262695528</v>
      </c>
      <c r="I33" s="29">
        <f t="shared" si="15"/>
        <v>422.06205736329605</v>
      </c>
      <c r="J33" s="29">
        <f t="shared" si="15"/>
        <v>231.05279751342971</v>
      </c>
      <c r="K33" s="29">
        <f t="shared" si="15"/>
        <v>241.32796416258793</v>
      </c>
      <c r="L33" s="29">
        <f t="shared" si="15"/>
        <v>229.92444460606532</v>
      </c>
      <c r="M33" s="29">
        <f t="shared" si="15"/>
        <v>233.82376192735629</v>
      </c>
      <c r="N33" s="29">
        <f t="shared" si="15"/>
        <v>202.192965284834</v>
      </c>
      <c r="O33" s="29">
        <f t="shared" si="15"/>
        <v>104.63170861586751</v>
      </c>
      <c r="P33" s="29">
        <f t="shared" si="15"/>
        <v>128.35963767145697</v>
      </c>
      <c r="Q33" s="29">
        <f t="shared" si="15"/>
        <v>166.18981205491423</v>
      </c>
      <c r="R33" s="29">
        <f t="shared" si="15"/>
        <v>162.06164818259958</v>
      </c>
      <c r="S33" s="29">
        <f t="shared" si="15"/>
        <v>146.31346331550566</v>
      </c>
      <c r="T33" s="29">
        <f t="shared" si="15"/>
        <v>184.55629966770306</v>
      </c>
      <c r="U33" s="29">
        <f t="shared" si="15"/>
        <v>149.40007578835164</v>
      </c>
      <c r="V33" s="29">
        <f t="shared" si="15"/>
        <v>153.45391890962523</v>
      </c>
      <c r="W33" s="29">
        <f t="shared" si="15"/>
        <v>163.65944940778724</v>
      </c>
      <c r="X33" s="29">
        <f t="shared" si="15"/>
        <v>141.65162561612831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109.17190208168955</v>
      </c>
      <c r="D36" s="10">
        <v>110.90732492051092</v>
      </c>
      <c r="E36" s="10">
        <v>106.61796730270358</v>
      </c>
      <c r="F36" s="10">
        <v>13.259389427801832</v>
      </c>
      <c r="G36" s="10">
        <v>5.1037159500007405</v>
      </c>
      <c r="H36" s="10">
        <v>7.4594846932207135</v>
      </c>
      <c r="I36" s="10">
        <v>5.1182817121940687</v>
      </c>
      <c r="J36" s="10">
        <v>5.2738794720372146</v>
      </c>
      <c r="K36" s="10">
        <v>4.5419677431157544</v>
      </c>
      <c r="L36" s="10">
        <v>3.3590736190779187</v>
      </c>
      <c r="M36" s="10">
        <v>2.7477607567231721</v>
      </c>
      <c r="N36" s="10">
        <v>3.0920663611381896</v>
      </c>
      <c r="O36" s="10">
        <v>1.4252170834500106</v>
      </c>
      <c r="P36" s="10">
        <v>1.2509713473156479</v>
      </c>
      <c r="Q36" s="10">
        <v>1.4202258744780649</v>
      </c>
      <c r="R36" s="10">
        <v>1.9156726384707004</v>
      </c>
      <c r="S36" s="10">
        <v>2.1216214922260295</v>
      </c>
      <c r="T36" s="10">
        <v>1.8435467244478141</v>
      </c>
      <c r="U36" s="10">
        <v>1.4769094154422073</v>
      </c>
      <c r="V36" s="10">
        <v>1.5873246847012124</v>
      </c>
      <c r="W36" s="10">
        <v>1.5286219455888215</v>
      </c>
      <c r="X36" s="10">
        <v>1.9031793429453172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1.8248487624973552E-3</v>
      </c>
      <c r="U41" s="10">
        <v>1.0698899875180289E-2</v>
      </c>
      <c r="V41" s="10">
        <v>1.1600879512973882E-2</v>
      </c>
      <c r="W41" s="10">
        <v>1.0562619766853841E-2</v>
      </c>
      <c r="X41" s="10">
        <v>8.7369154589582304E-3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19.920502133338346</v>
      </c>
      <c r="D43" s="10">
        <v>22.290013672712632</v>
      </c>
      <c r="E43" s="10">
        <v>20.177685320473969</v>
      </c>
      <c r="F43" s="10">
        <v>17.286127944959645</v>
      </c>
      <c r="G43" s="10">
        <v>15.963973464287729</v>
      </c>
      <c r="H43" s="10">
        <v>16.175382532281724</v>
      </c>
      <c r="I43" s="10">
        <v>12.61699625004678</v>
      </c>
      <c r="J43" s="10">
        <v>10.315614216122739</v>
      </c>
      <c r="K43" s="10">
        <v>9.3041325606507961</v>
      </c>
      <c r="L43" s="10">
        <v>11.436307024549379</v>
      </c>
      <c r="M43" s="10">
        <v>11.179887725386331</v>
      </c>
      <c r="N43" s="10">
        <v>10.785175667999631</v>
      </c>
      <c r="O43" s="10">
        <v>4.8145334140804259</v>
      </c>
      <c r="P43" s="10">
        <v>5.2836540120251234</v>
      </c>
      <c r="Q43" s="10">
        <v>6.6649822830244476</v>
      </c>
      <c r="R43" s="10">
        <v>8.9845138917945953</v>
      </c>
      <c r="S43" s="10">
        <v>7.5611674611993829</v>
      </c>
      <c r="T43" s="10">
        <v>7.1175112172385742</v>
      </c>
      <c r="U43" s="10">
        <v>5.9739941107950489</v>
      </c>
      <c r="V43" s="10">
        <v>7.9867921259292718</v>
      </c>
      <c r="W43" s="10">
        <v>8.7621614994252663</v>
      </c>
      <c r="X43" s="10">
        <v>9.545678214940283</v>
      </c>
    </row>
    <row r="44" spans="1:24" ht="11.25" customHeight="1" x14ac:dyDescent="0.2">
      <c r="A44" s="41" t="s">
        <v>75</v>
      </c>
      <c r="B44" s="9" t="s">
        <v>76</v>
      </c>
      <c r="C44" s="10">
        <v>146.73259613364087</v>
      </c>
      <c r="D44" s="10">
        <v>112.52009871932927</v>
      </c>
      <c r="E44" s="10">
        <v>134.57355898221601</v>
      </c>
      <c r="F44" s="10">
        <v>80.691739564053591</v>
      </c>
      <c r="G44" s="10">
        <v>36.852722860437787</v>
      </c>
      <c r="H44" s="10">
        <v>31.231693879681611</v>
      </c>
      <c r="I44" s="10">
        <v>14.783143931614068</v>
      </c>
      <c r="J44" s="10">
        <v>10.318482268077744</v>
      </c>
      <c r="K44" s="10">
        <v>6.1038144585033161</v>
      </c>
      <c r="L44" s="10">
        <v>5.1116594851331874</v>
      </c>
      <c r="M44" s="10">
        <v>2.7875792210001027</v>
      </c>
      <c r="N44" s="10">
        <v>1.5364227601004619</v>
      </c>
      <c r="O44" s="10">
        <v>0.74358279269732219</v>
      </c>
      <c r="P44" s="10">
        <v>0.8158444937503182</v>
      </c>
      <c r="Q44" s="10">
        <v>0.30874233905276321</v>
      </c>
      <c r="R44" s="10">
        <v>0.33315654785718901</v>
      </c>
      <c r="S44" s="10">
        <v>0.36897331935268057</v>
      </c>
      <c r="T44" s="10">
        <v>0.42101376030597976</v>
      </c>
      <c r="U44" s="10">
        <v>0.31898833783274755</v>
      </c>
      <c r="V44" s="10">
        <v>0.34402949476524303</v>
      </c>
      <c r="W44" s="10">
        <v>0.40751062772363639</v>
      </c>
      <c r="X44" s="10">
        <v>0.5599520104310014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188.02844700988186</v>
      </c>
      <c r="D48" s="10">
        <v>246.97024679588017</v>
      </c>
      <c r="E48" s="10">
        <v>325.95750788123848</v>
      </c>
      <c r="F48" s="10">
        <v>294.88319273877391</v>
      </c>
      <c r="G48" s="10">
        <v>324.60933718248896</v>
      </c>
      <c r="H48" s="10">
        <v>405.80815152177121</v>
      </c>
      <c r="I48" s="10">
        <v>389.54363546944114</v>
      </c>
      <c r="J48" s="10">
        <v>205.14482155719202</v>
      </c>
      <c r="K48" s="10">
        <v>221.37804940031808</v>
      </c>
      <c r="L48" s="10">
        <v>210.01740447730484</v>
      </c>
      <c r="M48" s="10">
        <v>217.10853422424668</v>
      </c>
      <c r="N48" s="10">
        <v>186.77930049559572</v>
      </c>
      <c r="O48" s="10">
        <v>97.648375325639748</v>
      </c>
      <c r="P48" s="10">
        <v>121.00916781836587</v>
      </c>
      <c r="Q48" s="10">
        <v>157.79586155835895</v>
      </c>
      <c r="R48" s="10">
        <v>150.8283051044771</v>
      </c>
      <c r="S48" s="10">
        <v>136.26170104272757</v>
      </c>
      <c r="T48" s="10">
        <v>175.1724031169482</v>
      </c>
      <c r="U48" s="10">
        <v>141.61948502440646</v>
      </c>
      <c r="V48" s="10">
        <v>143.52417172471652</v>
      </c>
      <c r="W48" s="10">
        <v>152.95059271528265</v>
      </c>
      <c r="X48" s="10">
        <v>129.63407913235275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213.71525143050795</v>
      </c>
      <c r="D51" s="37">
        <v>253.59561824267305</v>
      </c>
      <c r="E51" s="37">
        <v>280.96050324307731</v>
      </c>
      <c r="F51" s="37">
        <v>241.0367022440449</v>
      </c>
      <c r="G51" s="37">
        <v>229.83701178369336</v>
      </c>
      <c r="H51" s="37">
        <v>244.67184196546904</v>
      </c>
      <c r="I51" s="37">
        <v>233.3361856878806</v>
      </c>
      <c r="J51" s="37">
        <v>218.65463824490351</v>
      </c>
      <c r="K51" s="37">
        <v>198.80257569628284</v>
      </c>
      <c r="L51" s="37">
        <v>157.79897578685737</v>
      </c>
      <c r="M51" s="37">
        <v>191.90479814301833</v>
      </c>
      <c r="N51" s="37">
        <v>187.19584598086993</v>
      </c>
      <c r="O51" s="37">
        <v>116.75803358611779</v>
      </c>
      <c r="P51" s="37">
        <v>119.65633202116433</v>
      </c>
      <c r="Q51" s="37">
        <v>138.33474293419104</v>
      </c>
      <c r="R51" s="37">
        <v>153.35970169134791</v>
      </c>
      <c r="S51" s="37">
        <v>169.89294663592761</v>
      </c>
      <c r="T51" s="37">
        <v>185.87033813118632</v>
      </c>
      <c r="U51" s="37">
        <v>163.95169363670422</v>
      </c>
      <c r="V51" s="37">
        <v>178.78661171330012</v>
      </c>
      <c r="W51" s="37">
        <v>183.69735784734948</v>
      </c>
      <c r="X51" s="37">
        <v>198.76900832477435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154.23035919071131</v>
      </c>
      <c r="D52" s="37">
        <f t="shared" si="16"/>
        <v>160.2516547225822</v>
      </c>
      <c r="E52" s="37">
        <f t="shared" si="16"/>
        <v>172.52042066946663</v>
      </c>
      <c r="F52" s="37">
        <f t="shared" si="16"/>
        <v>170.38134310298642</v>
      </c>
      <c r="G52" s="37">
        <f t="shared" si="16"/>
        <v>161.83104331946777</v>
      </c>
      <c r="H52" s="37">
        <f t="shared" si="16"/>
        <v>178.84971294765253</v>
      </c>
      <c r="I52" s="37">
        <f t="shared" si="16"/>
        <v>180.57853343028722</v>
      </c>
      <c r="J52" s="37">
        <f t="shared" si="16"/>
        <v>152.40195184151023</v>
      </c>
      <c r="K52" s="37">
        <f t="shared" si="16"/>
        <v>135.73985743073578</v>
      </c>
      <c r="L52" s="37">
        <f t="shared" si="16"/>
        <v>158.98056709853972</v>
      </c>
      <c r="M52" s="37">
        <f t="shared" si="16"/>
        <v>186.5004217663257</v>
      </c>
      <c r="N52" s="37">
        <f t="shared" si="16"/>
        <v>189.20500839196026</v>
      </c>
      <c r="O52" s="37">
        <f t="shared" si="16"/>
        <v>18.866720952513845</v>
      </c>
      <c r="P52" s="37">
        <f t="shared" si="16"/>
        <v>26.645648512553592</v>
      </c>
      <c r="Q52" s="37">
        <f t="shared" si="16"/>
        <v>32.765497139048222</v>
      </c>
      <c r="R52" s="37">
        <f t="shared" si="16"/>
        <v>28.27859736821426</v>
      </c>
      <c r="S52" s="37">
        <f t="shared" si="16"/>
        <v>38.487545868486457</v>
      </c>
      <c r="T52" s="37">
        <f t="shared" si="16"/>
        <v>49.075236520947442</v>
      </c>
      <c r="U52" s="37">
        <f t="shared" si="16"/>
        <v>42.363405361897811</v>
      </c>
      <c r="V52" s="37">
        <f t="shared" si="16"/>
        <v>49.995942947499536</v>
      </c>
      <c r="W52" s="37">
        <f t="shared" si="16"/>
        <v>49.540108070811684</v>
      </c>
      <c r="X52" s="37">
        <f t="shared" si="16"/>
        <v>45.698370396860753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154.23035919071131</v>
      </c>
      <c r="D59" s="10">
        <v>160.2516547225822</v>
      </c>
      <c r="E59" s="10">
        <v>172.52042066946663</v>
      </c>
      <c r="F59" s="10">
        <v>170.38134310298642</v>
      </c>
      <c r="G59" s="10">
        <v>161.83104331946777</v>
      </c>
      <c r="H59" s="10">
        <v>178.84971294765253</v>
      </c>
      <c r="I59" s="10">
        <v>180.57853343028722</v>
      </c>
      <c r="J59" s="10">
        <v>152.04689498522123</v>
      </c>
      <c r="K59" s="10">
        <v>135.40627221004988</v>
      </c>
      <c r="L59" s="10">
        <v>158.64123079283047</v>
      </c>
      <c r="M59" s="10">
        <v>185.76041425694561</v>
      </c>
      <c r="N59" s="10">
        <v>188.49112725286972</v>
      </c>
      <c r="O59" s="10">
        <v>18.636563862142129</v>
      </c>
      <c r="P59" s="10">
        <v>26.393065275643853</v>
      </c>
      <c r="Q59" s="10">
        <v>32.478741834681237</v>
      </c>
      <c r="R59" s="10">
        <v>27.660114902532388</v>
      </c>
      <c r="S59" s="10">
        <v>38.145110381466722</v>
      </c>
      <c r="T59" s="10">
        <v>48.676725554262099</v>
      </c>
      <c r="U59" s="10">
        <v>42.018470318878506</v>
      </c>
      <c r="V59" s="10">
        <v>49.524966225048964</v>
      </c>
      <c r="W59" s="10">
        <v>48.995941682633983</v>
      </c>
      <c r="X59" s="10">
        <v>44.916242349354292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0.35505685628898298</v>
      </c>
      <c r="K66" s="10">
        <v>0.33358522068591406</v>
      </c>
      <c r="L66" s="10">
        <v>0.33933630570924173</v>
      </c>
      <c r="M66" s="10">
        <v>0.74000750938008431</v>
      </c>
      <c r="N66" s="10">
        <v>0.71388113909053597</v>
      </c>
      <c r="O66" s="10">
        <v>0.2301570903717145</v>
      </c>
      <c r="P66" s="10">
        <v>0.25258323690974049</v>
      </c>
      <c r="Q66" s="10">
        <v>0.28675530436698743</v>
      </c>
      <c r="R66" s="10">
        <v>0.6184824656818726</v>
      </c>
      <c r="S66" s="10">
        <v>0.34243548701973719</v>
      </c>
      <c r="T66" s="10">
        <v>0.39851096668534619</v>
      </c>
      <c r="U66" s="10">
        <v>0.34493504301930733</v>
      </c>
      <c r="V66" s="10">
        <v>0.47097672245057493</v>
      </c>
      <c r="W66" s="10">
        <v>0.54416638817769958</v>
      </c>
      <c r="X66" s="10">
        <v>0.78212804750645837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17.330524746293769</v>
      </c>
      <c r="I71" s="37">
        <f t="shared" si="17"/>
        <v>20.834123297143993</v>
      </c>
      <c r="J71" s="37">
        <f t="shared" si="17"/>
        <v>15.399791317584667</v>
      </c>
      <c r="K71" s="37">
        <f t="shared" si="17"/>
        <v>15.990595648094297</v>
      </c>
      <c r="L71" s="37">
        <f t="shared" si="17"/>
        <v>17.552056321011726</v>
      </c>
      <c r="M71" s="37">
        <f t="shared" si="17"/>
        <v>26.656459203691298</v>
      </c>
      <c r="N71" s="37">
        <f t="shared" si="17"/>
        <v>37.719631844173655</v>
      </c>
      <c r="O71" s="37">
        <f t="shared" si="17"/>
        <v>19.127773952033742</v>
      </c>
      <c r="P71" s="37">
        <f t="shared" si="17"/>
        <v>24.769915709198209</v>
      </c>
      <c r="Q71" s="37">
        <f t="shared" si="17"/>
        <v>34.929581415729132</v>
      </c>
      <c r="R71" s="37">
        <f t="shared" si="17"/>
        <v>23.804652861742749</v>
      </c>
      <c r="S71" s="37">
        <f t="shared" si="17"/>
        <v>47.936354671350315</v>
      </c>
      <c r="T71" s="37">
        <f t="shared" si="17"/>
        <v>56.097219595740576</v>
      </c>
      <c r="U71" s="37">
        <f t="shared" si="17"/>
        <v>46.701531635671707</v>
      </c>
      <c r="V71" s="37">
        <f t="shared" si="17"/>
        <v>48.031985545998623</v>
      </c>
      <c r="W71" s="37">
        <f t="shared" si="17"/>
        <v>53.978700806440685</v>
      </c>
      <c r="X71" s="37">
        <f t="shared" si="17"/>
        <v>49.471871690781086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17.330524746293769</v>
      </c>
      <c r="I72" s="10">
        <v>20.834123297143993</v>
      </c>
      <c r="J72" s="10">
        <v>15.399791317584667</v>
      </c>
      <c r="K72" s="10">
        <v>15.990595648094297</v>
      </c>
      <c r="L72" s="10">
        <v>17.552056321011726</v>
      </c>
      <c r="M72" s="10">
        <v>26.656459203691298</v>
      </c>
      <c r="N72" s="10">
        <v>37.719631844173655</v>
      </c>
      <c r="O72" s="10">
        <v>19.127773952033742</v>
      </c>
      <c r="P72" s="10">
        <v>24.769915709198209</v>
      </c>
      <c r="Q72" s="10">
        <v>34.929581415729132</v>
      </c>
      <c r="R72" s="10">
        <v>23.804652861742749</v>
      </c>
      <c r="S72" s="10">
        <v>47.936354671350315</v>
      </c>
      <c r="T72" s="10">
        <v>56.097219595740576</v>
      </c>
      <c r="U72" s="10">
        <v>46.701531635671707</v>
      </c>
      <c r="V72" s="10">
        <v>48.031985545998623</v>
      </c>
      <c r="W72" s="10">
        <v>53.978700806440685</v>
      </c>
      <c r="X72" s="10">
        <v>49.471871690781086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1.7220035210731779</v>
      </c>
      <c r="D75" s="37">
        <v>2.0534857825095787</v>
      </c>
      <c r="E75" s="37">
        <v>2.1028317628591746</v>
      </c>
      <c r="F75" s="37">
        <v>1.0913269422279204</v>
      </c>
      <c r="G75" s="37">
        <v>0.93296153064602028</v>
      </c>
      <c r="H75" s="37">
        <v>3.6712196045021304</v>
      </c>
      <c r="I75" s="37">
        <v>4.8359813120786601</v>
      </c>
      <c r="J75" s="37">
        <v>5.1860481639829876</v>
      </c>
      <c r="K75" s="37">
        <v>5.3456704615216131</v>
      </c>
      <c r="L75" s="37">
        <v>5.2564400997032736</v>
      </c>
      <c r="M75" s="37">
        <v>6.3912457767853121</v>
      </c>
      <c r="N75" s="37">
        <v>6.6788477645498823</v>
      </c>
      <c r="O75" s="37">
        <v>4.8989267848249263</v>
      </c>
      <c r="P75" s="37">
        <v>4.644222339492889</v>
      </c>
      <c r="Q75" s="37">
        <v>4.5258903935881971</v>
      </c>
      <c r="R75" s="37">
        <v>5.1783925313944961</v>
      </c>
      <c r="S75" s="37">
        <v>5.7413675794352592</v>
      </c>
      <c r="T75" s="37">
        <v>6.4562555971760078</v>
      </c>
      <c r="U75" s="37">
        <v>6.2675759277214844</v>
      </c>
      <c r="V75" s="37">
        <v>5.1009571133994172</v>
      </c>
      <c r="W75" s="37">
        <v>3.6400995269857979</v>
      </c>
      <c r="X75" s="37">
        <v>3.1213112693944041</v>
      </c>
    </row>
    <row r="76" spans="1:24" ht="11.25" customHeight="1" x14ac:dyDescent="0.2">
      <c r="A76" s="38" t="s">
        <v>139</v>
      </c>
      <c r="B76" s="39" t="s">
        <v>140</v>
      </c>
      <c r="C76" s="40">
        <v>106.45349172722311</v>
      </c>
      <c r="D76" s="40">
        <v>109.8247598159424</v>
      </c>
      <c r="E76" s="40">
        <v>116.84015759898043</v>
      </c>
      <c r="F76" s="40">
        <v>102.87529332725089</v>
      </c>
      <c r="G76" s="40">
        <v>100.43639603316944</v>
      </c>
      <c r="H76" s="40">
        <v>105.42922050876795</v>
      </c>
      <c r="I76" s="40">
        <v>105.52647062770988</v>
      </c>
      <c r="J76" s="40">
        <v>98.334283131453461</v>
      </c>
      <c r="K76" s="40">
        <v>87.826377346491668</v>
      </c>
      <c r="L76" s="40">
        <v>77.671007633246404</v>
      </c>
      <c r="M76" s="40">
        <v>87.828332917544941</v>
      </c>
      <c r="N76" s="40">
        <v>77.774393342641432</v>
      </c>
      <c r="O76" s="40">
        <v>44.618597199232497</v>
      </c>
      <c r="P76" s="40">
        <v>48.386119728399017</v>
      </c>
      <c r="Q76" s="40">
        <v>59.1554119414645</v>
      </c>
      <c r="R76" s="40">
        <v>63.123864266961121</v>
      </c>
      <c r="S76" s="40">
        <v>63.421619133634913</v>
      </c>
      <c r="T76" s="40">
        <v>72.64305113856426</v>
      </c>
      <c r="U76" s="40">
        <v>63.686324598558969</v>
      </c>
      <c r="V76" s="40">
        <v>67.084683059944169</v>
      </c>
      <c r="W76" s="40">
        <v>68.241270636271295</v>
      </c>
      <c r="X76" s="40">
        <v>74.276946965728413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438</v>
      </c>
      <c r="B1" s="4" t="s">
        <v>437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246.3324935744273</v>
      </c>
      <c r="D2" s="31">
        <f t="shared" ref="D2:W2" si="1">SUM(D3,D17,D22,D25,D26,D51,D52,D71,D74,D75,D76)</f>
        <v>249.93320231340391</v>
      </c>
      <c r="E2" s="31">
        <f t="shared" si="1"/>
        <v>260.22746931698163</v>
      </c>
      <c r="F2" s="31">
        <f t="shared" si="1"/>
        <v>257.1904508722003</v>
      </c>
      <c r="G2" s="31">
        <f t="shared" si="1"/>
        <v>265.21055160900835</v>
      </c>
      <c r="H2" s="31">
        <f t="shared" si="1"/>
        <v>264.63617361047022</v>
      </c>
      <c r="I2" s="31">
        <f t="shared" si="1"/>
        <v>276.38996597370601</v>
      </c>
      <c r="J2" s="31">
        <f t="shared" si="1"/>
        <v>293.54177031446756</v>
      </c>
      <c r="K2" s="31">
        <f t="shared" si="1"/>
        <v>298.84302292185686</v>
      </c>
      <c r="L2" s="31">
        <f t="shared" si="1"/>
        <v>261.24631723361421</v>
      </c>
      <c r="M2" s="31">
        <f t="shared" si="1"/>
        <v>270.66342767726394</v>
      </c>
      <c r="N2" s="31">
        <f t="shared" si="1"/>
        <v>272.68642346332069</v>
      </c>
      <c r="O2" s="31">
        <f t="shared" si="1"/>
        <v>271.73315719960863</v>
      </c>
      <c r="P2" s="31">
        <f t="shared" si="1"/>
        <v>270.9929082414896</v>
      </c>
      <c r="Q2" s="31">
        <f t="shared" si="1"/>
        <v>271.73714579047868</v>
      </c>
      <c r="R2" s="31">
        <f t="shared" si="1"/>
        <v>260.85244558761832</v>
      </c>
      <c r="S2" s="31">
        <f t="shared" si="1"/>
        <v>269.51835180289015</v>
      </c>
      <c r="T2" s="31">
        <f t="shared" si="1"/>
        <v>274.32860100251281</v>
      </c>
      <c r="U2" s="31">
        <f t="shared" si="1"/>
        <v>298.80383063161207</v>
      </c>
      <c r="V2" s="31">
        <f t="shared" si="1"/>
        <v>286.23351516296924</v>
      </c>
      <c r="W2" s="31">
        <f t="shared" si="1"/>
        <v>254.22558669983025</v>
      </c>
      <c r="X2" s="31">
        <f t="shared" ref="X2" si="2">SUM(X3,X17,X22,X25,X26,X51,X52,X71,X74,X75,X76)</f>
        <v>245.63009827445364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45.65771654064222</v>
      </c>
      <c r="D3" s="34">
        <f t="shared" ref="D3:W3" si="4">SUM(D4,D8,D11)</f>
        <v>27.971491456793743</v>
      </c>
      <c r="E3" s="34">
        <f t="shared" si="4"/>
        <v>29.300364987771626</v>
      </c>
      <c r="F3" s="34">
        <f t="shared" si="4"/>
        <v>30.247693464516352</v>
      </c>
      <c r="G3" s="34">
        <f t="shared" si="4"/>
        <v>21.135767302623709</v>
      </c>
      <c r="H3" s="34">
        <f t="shared" si="4"/>
        <v>0.3999560950997173</v>
      </c>
      <c r="I3" s="34">
        <f t="shared" si="4"/>
        <v>2.6795905222490464</v>
      </c>
      <c r="J3" s="34">
        <f t="shared" si="4"/>
        <v>42.865731353181658</v>
      </c>
      <c r="K3" s="34">
        <f t="shared" si="4"/>
        <v>17.584381609488958</v>
      </c>
      <c r="L3" s="34">
        <f t="shared" si="4"/>
        <v>2.5620761386480218</v>
      </c>
      <c r="M3" s="34">
        <f t="shared" si="4"/>
        <v>12.922863483498153</v>
      </c>
      <c r="N3" s="34">
        <f t="shared" si="4"/>
        <v>1.4863938000838015</v>
      </c>
      <c r="O3" s="34">
        <f t="shared" si="4"/>
        <v>0.74054139818552744</v>
      </c>
      <c r="P3" s="34">
        <f t="shared" si="4"/>
        <v>0</v>
      </c>
      <c r="Q3" s="34">
        <f t="shared" si="4"/>
        <v>0</v>
      </c>
      <c r="R3" s="34">
        <f t="shared" si="4"/>
        <v>0.55792008963430773</v>
      </c>
      <c r="S3" s="34">
        <f t="shared" si="4"/>
        <v>0.92161016535692264</v>
      </c>
      <c r="T3" s="34">
        <f t="shared" si="4"/>
        <v>0.49758839604820898</v>
      </c>
      <c r="U3" s="34">
        <f t="shared" si="4"/>
        <v>0.70004124507633569</v>
      </c>
      <c r="V3" s="34">
        <f t="shared" si="4"/>
        <v>0.69127936993962946</v>
      </c>
      <c r="W3" s="34">
        <f t="shared" si="4"/>
        <v>0.7683965658264883</v>
      </c>
      <c r="X3" s="34">
        <f t="shared" ref="X3" si="5">SUM(X4,X8,X11)</f>
        <v>0.70662311675294209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45.65771654064222</v>
      </c>
      <c r="D4" s="29">
        <f t="shared" ref="D4:W4" si="7">SUM(D5:D7)</f>
        <v>27.971491456793743</v>
      </c>
      <c r="E4" s="29">
        <f t="shared" si="7"/>
        <v>29.300364987771626</v>
      </c>
      <c r="F4" s="29">
        <f t="shared" si="7"/>
        <v>30.247693464516352</v>
      </c>
      <c r="G4" s="29">
        <f t="shared" si="7"/>
        <v>21.135767302623709</v>
      </c>
      <c r="H4" s="29">
        <f t="shared" si="7"/>
        <v>0.3999560950997173</v>
      </c>
      <c r="I4" s="29">
        <f t="shared" si="7"/>
        <v>2.6795905222490464</v>
      </c>
      <c r="J4" s="29">
        <f t="shared" si="7"/>
        <v>42.865731353181658</v>
      </c>
      <c r="K4" s="29">
        <f t="shared" si="7"/>
        <v>17.584381609488958</v>
      </c>
      <c r="L4" s="29">
        <f t="shared" si="7"/>
        <v>2.5620761386480218</v>
      </c>
      <c r="M4" s="29">
        <f t="shared" si="7"/>
        <v>12.922863483498153</v>
      </c>
      <c r="N4" s="29">
        <f t="shared" si="7"/>
        <v>1.4863938000838015</v>
      </c>
      <c r="O4" s="29">
        <f t="shared" si="7"/>
        <v>0.74054139818552744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45.65771654064222</v>
      </c>
      <c r="D7" s="10">
        <v>27.971491456793743</v>
      </c>
      <c r="E7" s="10">
        <v>29.300364987771626</v>
      </c>
      <c r="F7" s="10">
        <v>30.247693464516352</v>
      </c>
      <c r="G7" s="10">
        <v>21.135767302623709</v>
      </c>
      <c r="H7" s="10">
        <v>0.3999560950997173</v>
      </c>
      <c r="I7" s="10">
        <v>2.6795905222490464</v>
      </c>
      <c r="J7" s="10">
        <v>42.865731353181658</v>
      </c>
      <c r="K7" s="10">
        <v>17.584381609488958</v>
      </c>
      <c r="L7" s="10">
        <v>2.5620761386480218</v>
      </c>
      <c r="M7" s="10">
        <v>12.922863483498153</v>
      </c>
      <c r="N7" s="10">
        <v>1.4863938000838015</v>
      </c>
      <c r="O7" s="10">
        <v>0.74054139818552744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0.55792008963430773</v>
      </c>
      <c r="S11" s="29">
        <f t="shared" si="10"/>
        <v>0.92161016535692264</v>
      </c>
      <c r="T11" s="29">
        <f t="shared" si="10"/>
        <v>0.49758839604820898</v>
      </c>
      <c r="U11" s="29">
        <f t="shared" si="10"/>
        <v>0.70004124507633569</v>
      </c>
      <c r="V11" s="29">
        <f t="shared" si="10"/>
        <v>0.69127936993962946</v>
      </c>
      <c r="W11" s="29">
        <f t="shared" si="10"/>
        <v>0.7683965658264883</v>
      </c>
      <c r="X11" s="29">
        <f t="shared" si="10"/>
        <v>0.70662311675294209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0.55792008963430773</v>
      </c>
      <c r="S13" s="10">
        <v>0.92161016535692264</v>
      </c>
      <c r="T13" s="10">
        <v>0.49758839604820898</v>
      </c>
      <c r="U13" s="10">
        <v>0.70004124507633569</v>
      </c>
      <c r="V13" s="10">
        <v>0.69127936993962946</v>
      </c>
      <c r="W13" s="10">
        <v>0.7683965658264883</v>
      </c>
      <c r="X13" s="10">
        <v>0.70662311675294209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88.390515993998577</v>
      </c>
      <c r="D26" s="37">
        <f t="shared" si="13"/>
        <v>86.71237881251183</v>
      </c>
      <c r="E26" s="37">
        <f t="shared" si="13"/>
        <v>89.639148975052109</v>
      </c>
      <c r="F26" s="37">
        <f t="shared" si="13"/>
        <v>55.494359738060197</v>
      </c>
      <c r="G26" s="37">
        <f t="shared" si="13"/>
        <v>37.522581139923233</v>
      </c>
      <c r="H26" s="37">
        <f t="shared" si="13"/>
        <v>37.99269385270641</v>
      </c>
      <c r="I26" s="37">
        <f t="shared" si="13"/>
        <v>25.732379867193451</v>
      </c>
      <c r="J26" s="37">
        <f t="shared" si="13"/>
        <v>18.994520181467571</v>
      </c>
      <c r="K26" s="37">
        <f t="shared" si="13"/>
        <v>18.843744593025562</v>
      </c>
      <c r="L26" s="37">
        <f t="shared" si="13"/>
        <v>21.517935555793329</v>
      </c>
      <c r="M26" s="37">
        <f t="shared" si="13"/>
        <v>15.273768711989053</v>
      </c>
      <c r="N26" s="37">
        <f t="shared" si="13"/>
        <v>15.689811361461581</v>
      </c>
      <c r="O26" s="37">
        <f t="shared" si="13"/>
        <v>11.008997656396616</v>
      </c>
      <c r="P26" s="37">
        <f t="shared" si="13"/>
        <v>11.372580354789106</v>
      </c>
      <c r="Q26" s="37">
        <f t="shared" si="13"/>
        <v>11.253496894907814</v>
      </c>
      <c r="R26" s="37">
        <f t="shared" si="13"/>
        <v>12.681954615195309</v>
      </c>
      <c r="S26" s="37">
        <f t="shared" si="13"/>
        <v>10.957624044120996</v>
      </c>
      <c r="T26" s="37">
        <f t="shared" si="13"/>
        <v>9.6223690791752752</v>
      </c>
      <c r="U26" s="37">
        <f t="shared" si="13"/>
        <v>9.7782810383134855</v>
      </c>
      <c r="V26" s="37">
        <f t="shared" si="13"/>
        <v>10.954600208120059</v>
      </c>
      <c r="W26" s="37">
        <f t="shared" si="13"/>
        <v>10.267636874718075</v>
      </c>
      <c r="X26" s="37">
        <f t="shared" si="13"/>
        <v>10.016281884902437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88.390515993998577</v>
      </c>
      <c r="D33" s="29">
        <f t="shared" si="15"/>
        <v>86.71237881251183</v>
      </c>
      <c r="E33" s="29">
        <f t="shared" si="15"/>
        <v>89.639148975052109</v>
      </c>
      <c r="F33" s="29">
        <f t="shared" si="15"/>
        <v>55.494359738060197</v>
      </c>
      <c r="G33" s="29">
        <f t="shared" si="15"/>
        <v>37.522581139923233</v>
      </c>
      <c r="H33" s="29">
        <f t="shared" si="15"/>
        <v>37.99269385270641</v>
      </c>
      <c r="I33" s="29">
        <f t="shared" si="15"/>
        <v>25.732379867193451</v>
      </c>
      <c r="J33" s="29">
        <f t="shared" si="15"/>
        <v>18.994520181467571</v>
      </c>
      <c r="K33" s="29">
        <f t="shared" si="15"/>
        <v>18.843744593025562</v>
      </c>
      <c r="L33" s="29">
        <f t="shared" si="15"/>
        <v>21.517935555793329</v>
      </c>
      <c r="M33" s="29">
        <f t="shared" si="15"/>
        <v>15.273768711989053</v>
      </c>
      <c r="N33" s="29">
        <f t="shared" si="15"/>
        <v>15.689811361461581</v>
      </c>
      <c r="O33" s="29">
        <f t="shared" si="15"/>
        <v>11.008997656396616</v>
      </c>
      <c r="P33" s="29">
        <f t="shared" si="15"/>
        <v>11.372580354789106</v>
      </c>
      <c r="Q33" s="29">
        <f t="shared" si="15"/>
        <v>11.253496894907814</v>
      </c>
      <c r="R33" s="29">
        <f t="shared" si="15"/>
        <v>12.681954615195309</v>
      </c>
      <c r="S33" s="29">
        <f t="shared" si="15"/>
        <v>10.957624044120996</v>
      </c>
      <c r="T33" s="29">
        <f t="shared" si="15"/>
        <v>9.6223690791752752</v>
      </c>
      <c r="U33" s="29">
        <f t="shared" si="15"/>
        <v>9.7782810383134855</v>
      </c>
      <c r="V33" s="29">
        <f t="shared" si="15"/>
        <v>10.954600208120059</v>
      </c>
      <c r="W33" s="29">
        <f t="shared" si="15"/>
        <v>10.267636874718075</v>
      </c>
      <c r="X33" s="29">
        <f t="shared" si="15"/>
        <v>10.016281884902437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35.002383625774499</v>
      </c>
      <c r="D36" s="10">
        <v>39.165029892198255</v>
      </c>
      <c r="E36" s="10">
        <v>36.589756081582088</v>
      </c>
      <c r="F36" s="10">
        <v>6.6241837385122029</v>
      </c>
      <c r="G36" s="10">
        <v>3.3150875338167429</v>
      </c>
      <c r="H36" s="10">
        <v>5.1816859548434131</v>
      </c>
      <c r="I36" s="10">
        <v>4.0667946375147599</v>
      </c>
      <c r="J36" s="10">
        <v>3.8785115215784018</v>
      </c>
      <c r="K36" s="10">
        <v>4.3065742623914343</v>
      </c>
      <c r="L36" s="10">
        <v>3.6507415359132138</v>
      </c>
      <c r="M36" s="10">
        <v>2.5262753032129375</v>
      </c>
      <c r="N36" s="10">
        <v>3.1677152026374937</v>
      </c>
      <c r="O36" s="10">
        <v>2.2545841976971719</v>
      </c>
      <c r="P36" s="10">
        <v>1.9438418023164905</v>
      </c>
      <c r="Q36" s="10">
        <v>1.9140466285496534</v>
      </c>
      <c r="R36" s="10">
        <v>2.1720161237368996</v>
      </c>
      <c r="S36" s="10">
        <v>2.3221624804578185</v>
      </c>
      <c r="T36" s="10">
        <v>1.8994681787177874</v>
      </c>
      <c r="U36" s="10">
        <v>1.8666048221070768</v>
      </c>
      <c r="V36" s="10">
        <v>1.7608902948098404</v>
      </c>
      <c r="W36" s="10">
        <v>1.4740478323784421</v>
      </c>
      <c r="X36" s="10">
        <v>1.5932248144712833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6.3431462285445503</v>
      </c>
      <c r="D43" s="10">
        <v>7.8127954724318176</v>
      </c>
      <c r="E43" s="10">
        <v>6.8656789964520124</v>
      </c>
      <c r="F43" s="10">
        <v>8.5578439752913749</v>
      </c>
      <c r="G43" s="10">
        <v>10.27003248195774</v>
      </c>
      <c r="H43" s="10">
        <v>11.116100517814191</v>
      </c>
      <c r="I43" s="10">
        <v>9.919453647381486</v>
      </c>
      <c r="J43" s="10">
        <v>7.5276000559127239</v>
      </c>
      <c r="K43" s="10">
        <v>8.7496941229385783</v>
      </c>
      <c r="L43" s="10">
        <v>12.311689819605068</v>
      </c>
      <c r="M43" s="10">
        <v>10.184609240446902</v>
      </c>
      <c r="N43" s="10">
        <v>10.948084101380092</v>
      </c>
      <c r="O43" s="10">
        <v>7.5781224686723689</v>
      </c>
      <c r="P43" s="10">
        <v>8.1610255592497172</v>
      </c>
      <c r="Q43" s="10">
        <v>8.9233564296143051</v>
      </c>
      <c r="R43" s="10">
        <v>10.132200991249599</v>
      </c>
      <c r="S43" s="10">
        <v>8.2316119601263118</v>
      </c>
      <c r="T43" s="10">
        <v>7.2891162667954061</v>
      </c>
      <c r="U43" s="10">
        <v>7.5085200284477658</v>
      </c>
      <c r="V43" s="10">
        <v>8.8120626017682326</v>
      </c>
      <c r="W43" s="10">
        <v>8.4006271597756488</v>
      </c>
      <c r="X43" s="10">
        <v>7.9542996507803529</v>
      </c>
    </row>
    <row r="44" spans="1:24" ht="11.25" customHeight="1" x14ac:dyDescent="0.2">
      <c r="A44" s="41" t="s">
        <v>75</v>
      </c>
      <c r="B44" s="9" t="s">
        <v>76</v>
      </c>
      <c r="C44" s="10">
        <v>47.04498613967953</v>
      </c>
      <c r="D44" s="10">
        <v>39.734553447881758</v>
      </c>
      <c r="E44" s="10">
        <v>46.183713897018016</v>
      </c>
      <c r="F44" s="10">
        <v>40.312332024256619</v>
      </c>
      <c r="G44" s="10">
        <v>23.937461124148751</v>
      </c>
      <c r="H44" s="10">
        <v>21.6949073800488</v>
      </c>
      <c r="I44" s="10">
        <v>11.746131582297208</v>
      </c>
      <c r="J44" s="10">
        <v>7.588408603976446</v>
      </c>
      <c r="K44" s="10">
        <v>5.7874762076955477</v>
      </c>
      <c r="L44" s="10">
        <v>5.5555042002750472</v>
      </c>
      <c r="M44" s="10">
        <v>2.5628841683292145</v>
      </c>
      <c r="N44" s="10">
        <v>1.5740120574439955</v>
      </c>
      <c r="O44" s="10">
        <v>1.1762909900270757</v>
      </c>
      <c r="P44" s="10">
        <v>1.2677129932228994</v>
      </c>
      <c r="Q44" s="10">
        <v>0.41609383674385553</v>
      </c>
      <c r="R44" s="10">
        <v>0.37773750020881064</v>
      </c>
      <c r="S44" s="10">
        <v>0.403849603536866</v>
      </c>
      <c r="T44" s="10">
        <v>0.43378463366208203</v>
      </c>
      <c r="U44" s="10">
        <v>0.40315618775864415</v>
      </c>
      <c r="V44" s="10">
        <v>0.38164731154198683</v>
      </c>
      <c r="W44" s="10">
        <v>0.3929618825639849</v>
      </c>
      <c r="X44" s="10">
        <v>0.4687574196508012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68.051853413129635</v>
      </c>
      <c r="D51" s="37">
        <v>88.886921611016973</v>
      </c>
      <c r="E51" s="37">
        <v>95.599896386097086</v>
      </c>
      <c r="F51" s="37">
        <v>119.3300487356838</v>
      </c>
      <c r="G51" s="37">
        <v>147.86002882396738</v>
      </c>
      <c r="H51" s="37">
        <v>168.14420207614378</v>
      </c>
      <c r="I51" s="37">
        <v>183.44837648494581</v>
      </c>
      <c r="J51" s="37">
        <v>159.5585713650857</v>
      </c>
      <c r="K51" s="37">
        <v>186.95581956252212</v>
      </c>
      <c r="L51" s="37">
        <v>169.87756970574247</v>
      </c>
      <c r="M51" s="37">
        <v>174.82066264542414</v>
      </c>
      <c r="N51" s="37">
        <v>190.02341068104963</v>
      </c>
      <c r="O51" s="37">
        <v>183.77828163561728</v>
      </c>
      <c r="P51" s="37">
        <v>184.81876022319472</v>
      </c>
      <c r="Q51" s="37">
        <v>185.20832695157634</v>
      </c>
      <c r="R51" s="37">
        <v>172.9499603661298</v>
      </c>
      <c r="S51" s="37">
        <v>184.95725939755454</v>
      </c>
      <c r="T51" s="37">
        <v>190.35172040268793</v>
      </c>
      <c r="U51" s="37">
        <v>206.06558234542575</v>
      </c>
      <c r="V51" s="37">
        <v>197.26052587005594</v>
      </c>
      <c r="W51" s="37">
        <v>176.11784644835527</v>
      </c>
      <c r="X51" s="37">
        <v>165.63184070348422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0.25909518863896835</v>
      </c>
      <c r="K52" s="37">
        <f t="shared" si="16"/>
        <v>0.31370669172092613</v>
      </c>
      <c r="L52" s="37">
        <f t="shared" si="16"/>
        <v>0.36531052650604062</v>
      </c>
      <c r="M52" s="37">
        <f t="shared" si="16"/>
        <v>0.67412907026953772</v>
      </c>
      <c r="N52" s="37">
        <f t="shared" si="16"/>
        <v>0.72466420480676319</v>
      </c>
      <c r="O52" s="37">
        <f t="shared" si="16"/>
        <v>0.3622695010837888</v>
      </c>
      <c r="P52" s="37">
        <f t="shared" si="16"/>
        <v>0.39013497999055152</v>
      </c>
      <c r="Q52" s="37">
        <f t="shared" si="16"/>
        <v>0.38391996861963429</v>
      </c>
      <c r="R52" s="37">
        <f t="shared" si="16"/>
        <v>0.6974877803434123</v>
      </c>
      <c r="S52" s="37">
        <f t="shared" si="16"/>
        <v>0.37279905054188789</v>
      </c>
      <c r="T52" s="37">
        <f t="shared" si="16"/>
        <v>0.4081191699040988</v>
      </c>
      <c r="U52" s="37">
        <f t="shared" si="16"/>
        <v>0.43353770207839692</v>
      </c>
      <c r="V52" s="37">
        <f t="shared" si="16"/>
        <v>0.51964246680918824</v>
      </c>
      <c r="W52" s="37">
        <f t="shared" si="16"/>
        <v>0.52171361373132052</v>
      </c>
      <c r="X52" s="37">
        <f t="shared" si="16"/>
        <v>0.65173796089302405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0.25909518863896835</v>
      </c>
      <c r="K66" s="10">
        <v>0.31370669172092613</v>
      </c>
      <c r="L66" s="10">
        <v>0.36531052650604062</v>
      </c>
      <c r="M66" s="10">
        <v>0.67412907026953772</v>
      </c>
      <c r="N66" s="10">
        <v>0.72466420480676319</v>
      </c>
      <c r="O66" s="10">
        <v>0.3622695010837888</v>
      </c>
      <c r="P66" s="10">
        <v>0.39013497999055152</v>
      </c>
      <c r="Q66" s="10">
        <v>0.38391996861963429</v>
      </c>
      <c r="R66" s="10">
        <v>0.6974877803434123</v>
      </c>
      <c r="S66" s="10">
        <v>0.37279905054188789</v>
      </c>
      <c r="T66" s="10">
        <v>0.4081191699040988</v>
      </c>
      <c r="U66" s="10">
        <v>0.43353770207839692</v>
      </c>
      <c r="V66" s="10">
        <v>0.51964246680918824</v>
      </c>
      <c r="W66" s="10">
        <v>0.52171361373132052</v>
      </c>
      <c r="X66" s="10">
        <v>0.65173796089302405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44.232407626656887</v>
      </c>
      <c r="D76" s="40">
        <v>46.362410433081372</v>
      </c>
      <c r="E76" s="40">
        <v>45.688058968060822</v>
      </c>
      <c r="F76" s="40">
        <v>52.118348933939977</v>
      </c>
      <c r="G76" s="40">
        <v>58.692174342494027</v>
      </c>
      <c r="H76" s="40">
        <v>58.099321586520325</v>
      </c>
      <c r="I76" s="40">
        <v>64.529619099317685</v>
      </c>
      <c r="J76" s="40">
        <v>71.86385222609367</v>
      </c>
      <c r="K76" s="40">
        <v>75.14537046509929</v>
      </c>
      <c r="L76" s="40">
        <v>66.923425306924329</v>
      </c>
      <c r="M76" s="40">
        <v>66.972003766083063</v>
      </c>
      <c r="N76" s="40">
        <v>64.762143415918899</v>
      </c>
      <c r="O76" s="40">
        <v>75.843067008325434</v>
      </c>
      <c r="P76" s="40">
        <v>74.411432683515201</v>
      </c>
      <c r="Q76" s="40">
        <v>74.89140197537489</v>
      </c>
      <c r="R76" s="40">
        <v>73.965122736315493</v>
      </c>
      <c r="S76" s="40">
        <v>72.3090591453158</v>
      </c>
      <c r="T76" s="40">
        <v>73.448803954697283</v>
      </c>
      <c r="U76" s="40">
        <v>81.826388300718122</v>
      </c>
      <c r="V76" s="40">
        <v>76.807467248044404</v>
      </c>
      <c r="W76" s="40">
        <v>66.549993197199086</v>
      </c>
      <c r="X76" s="40">
        <v>68.623614608421022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191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1248.2901117798795</v>
      </c>
      <c r="D2" s="31">
        <f t="shared" ref="D2:W2" si="1">SUM(D3,D17,D22,D25,D26,D51,D52,D71,D74,D75,D76)</f>
        <v>1201.5343938091144</v>
      </c>
      <c r="E2" s="31">
        <f t="shared" si="1"/>
        <v>1175.0045571797077</v>
      </c>
      <c r="F2" s="31">
        <f t="shared" si="1"/>
        <v>1213.6481513327599</v>
      </c>
      <c r="G2" s="31">
        <f t="shared" si="1"/>
        <v>1097.9275150472913</v>
      </c>
      <c r="H2" s="31">
        <f t="shared" si="1"/>
        <v>1177.3883920894236</v>
      </c>
      <c r="I2" s="31">
        <f t="shared" si="1"/>
        <v>1178.2562338779016</v>
      </c>
      <c r="J2" s="31">
        <f t="shared" si="1"/>
        <v>1191.2773860705072</v>
      </c>
      <c r="K2" s="31">
        <f t="shared" si="1"/>
        <v>1231.7355116079107</v>
      </c>
      <c r="L2" s="31">
        <f t="shared" si="1"/>
        <v>1211.9279449699052</v>
      </c>
      <c r="M2" s="31">
        <f t="shared" si="1"/>
        <v>1280.0037833190027</v>
      </c>
      <c r="N2" s="31">
        <f t="shared" si="1"/>
        <v>1303.6926053310403</v>
      </c>
      <c r="O2" s="31">
        <f t="shared" si="1"/>
        <v>1367.6292347377471</v>
      </c>
      <c r="P2" s="31">
        <f t="shared" si="1"/>
        <v>1405.3477214101463</v>
      </c>
      <c r="Q2" s="31">
        <f t="shared" si="1"/>
        <v>1311.0825451418746</v>
      </c>
      <c r="R2" s="31">
        <f t="shared" si="1"/>
        <v>1332.1323301805674</v>
      </c>
      <c r="S2" s="31">
        <f t="shared" si="1"/>
        <v>1378.8543422184007</v>
      </c>
      <c r="T2" s="31">
        <f t="shared" si="1"/>
        <v>1408.691831470335</v>
      </c>
      <c r="U2" s="31">
        <f t="shared" si="1"/>
        <v>1362.3098882201202</v>
      </c>
      <c r="V2" s="31">
        <f t="shared" si="1"/>
        <v>1390.0884780739466</v>
      </c>
      <c r="W2" s="31">
        <f t="shared" si="1"/>
        <v>1353.7030094582974</v>
      </c>
      <c r="X2" s="31">
        <f t="shared" ref="X2" si="2">SUM(X3,X17,X22,X25,X26,X51,X52,X71,X74,X75,X76)</f>
        <v>1305.868701633706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FC_IND_PPP_PU_E!C5+FC_IND_PPP_PA_E!C5+FC_IND_PPP_PR_E!C5</f>
        <v>0</v>
      </c>
      <c r="D5" s="10">
        <f>FC_IND_PPP_PU_E!D5+FC_IND_PPP_PA_E!D5+FC_IND_PPP_PR_E!D5</f>
        <v>0</v>
      </c>
      <c r="E5" s="10">
        <f>FC_IND_PPP_PU_E!E5+FC_IND_PPP_PA_E!E5+FC_IND_PPP_PR_E!E5</f>
        <v>0</v>
      </c>
      <c r="F5" s="10">
        <f>FC_IND_PPP_PU_E!F5+FC_IND_PPP_PA_E!F5+FC_IND_PPP_PR_E!F5</f>
        <v>0</v>
      </c>
      <c r="G5" s="10">
        <f>FC_IND_PPP_PU_E!G5+FC_IND_PPP_PA_E!G5+FC_IND_PPP_PR_E!G5</f>
        <v>0</v>
      </c>
      <c r="H5" s="10">
        <f>FC_IND_PPP_PU_E!H5+FC_IND_PPP_PA_E!H5+FC_IND_PPP_PR_E!H5</f>
        <v>0</v>
      </c>
      <c r="I5" s="10">
        <f>FC_IND_PPP_PU_E!I5+FC_IND_PPP_PA_E!I5+FC_IND_PPP_PR_E!I5</f>
        <v>0</v>
      </c>
      <c r="J5" s="10">
        <f>FC_IND_PPP_PU_E!J5+FC_IND_PPP_PA_E!J5+FC_IND_PPP_PR_E!J5</f>
        <v>0</v>
      </c>
      <c r="K5" s="10">
        <f>FC_IND_PPP_PU_E!K5+FC_IND_PPP_PA_E!K5+FC_IND_PPP_PR_E!K5</f>
        <v>0</v>
      </c>
      <c r="L5" s="10">
        <f>FC_IND_PPP_PU_E!L5+FC_IND_PPP_PA_E!L5+FC_IND_PPP_PR_E!L5</f>
        <v>0</v>
      </c>
      <c r="M5" s="10">
        <f>FC_IND_PPP_PU_E!M5+FC_IND_PPP_PA_E!M5+FC_IND_PPP_PR_E!M5</f>
        <v>0</v>
      </c>
      <c r="N5" s="10">
        <f>FC_IND_PPP_PU_E!N5+FC_IND_PPP_PA_E!N5+FC_IND_PPP_PR_E!N5</f>
        <v>0</v>
      </c>
      <c r="O5" s="10">
        <f>FC_IND_PPP_PU_E!O5+FC_IND_PPP_PA_E!O5+FC_IND_PPP_PR_E!O5</f>
        <v>0</v>
      </c>
      <c r="P5" s="10">
        <f>FC_IND_PPP_PU_E!P5+FC_IND_PPP_PA_E!P5+FC_IND_PPP_PR_E!P5</f>
        <v>0</v>
      </c>
      <c r="Q5" s="10">
        <f>FC_IND_PPP_PU_E!Q5+FC_IND_PPP_PA_E!Q5+FC_IND_PPP_PR_E!Q5</f>
        <v>0</v>
      </c>
      <c r="R5" s="10">
        <f>FC_IND_PPP_PU_E!R5+FC_IND_PPP_PA_E!R5+FC_IND_PPP_PR_E!R5</f>
        <v>0</v>
      </c>
      <c r="S5" s="10">
        <f>FC_IND_PPP_PU_E!S5+FC_IND_PPP_PA_E!S5+FC_IND_PPP_PR_E!S5</f>
        <v>0</v>
      </c>
      <c r="T5" s="10">
        <f>FC_IND_PPP_PU_E!T5+FC_IND_PPP_PA_E!T5+FC_IND_PPP_PR_E!T5</f>
        <v>0</v>
      </c>
      <c r="U5" s="10">
        <f>FC_IND_PPP_PU_E!U5+FC_IND_PPP_PA_E!U5+FC_IND_PPP_PR_E!U5</f>
        <v>0</v>
      </c>
      <c r="V5" s="10">
        <f>FC_IND_PPP_PU_E!V5+FC_IND_PPP_PA_E!V5+FC_IND_PPP_PR_E!V5</f>
        <v>0</v>
      </c>
      <c r="W5" s="10">
        <f>FC_IND_PPP_PU_E!W5+FC_IND_PPP_PA_E!W5+FC_IND_PPP_PR_E!W5</f>
        <v>0</v>
      </c>
      <c r="X5" s="10">
        <f>FC_IND_PPP_PU_E!X5+FC_IND_PPP_PA_E!X5+FC_IND_PPP_PR_E!X5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FC_IND_PPP_PU_E!C6+FC_IND_PPP_PA_E!C6+FC_IND_PPP_PR_E!C6</f>
        <v>0</v>
      </c>
      <c r="D6" s="10">
        <f>FC_IND_PPP_PU_E!D6+FC_IND_PPP_PA_E!D6+FC_IND_PPP_PR_E!D6</f>
        <v>0</v>
      </c>
      <c r="E6" s="10">
        <f>FC_IND_PPP_PU_E!E6+FC_IND_PPP_PA_E!E6+FC_IND_PPP_PR_E!E6</f>
        <v>0</v>
      </c>
      <c r="F6" s="10">
        <f>FC_IND_PPP_PU_E!F6+FC_IND_PPP_PA_E!F6+FC_IND_PPP_PR_E!F6</f>
        <v>0</v>
      </c>
      <c r="G6" s="10">
        <f>FC_IND_PPP_PU_E!G6+FC_IND_PPP_PA_E!G6+FC_IND_PPP_PR_E!G6</f>
        <v>0</v>
      </c>
      <c r="H6" s="10">
        <f>FC_IND_PPP_PU_E!H6+FC_IND_PPP_PA_E!H6+FC_IND_PPP_PR_E!H6</f>
        <v>0</v>
      </c>
      <c r="I6" s="10">
        <f>FC_IND_PPP_PU_E!I6+FC_IND_PPP_PA_E!I6+FC_IND_PPP_PR_E!I6</f>
        <v>0</v>
      </c>
      <c r="J6" s="10">
        <f>FC_IND_PPP_PU_E!J6+FC_IND_PPP_PA_E!J6+FC_IND_PPP_PR_E!J6</f>
        <v>0</v>
      </c>
      <c r="K6" s="10">
        <f>FC_IND_PPP_PU_E!K6+FC_IND_PPP_PA_E!K6+FC_IND_PPP_PR_E!K6</f>
        <v>0</v>
      </c>
      <c r="L6" s="10">
        <f>FC_IND_PPP_PU_E!L6+FC_IND_PPP_PA_E!L6+FC_IND_PPP_PR_E!L6</f>
        <v>0</v>
      </c>
      <c r="M6" s="10">
        <f>FC_IND_PPP_PU_E!M6+FC_IND_PPP_PA_E!M6+FC_IND_PPP_PR_E!M6</f>
        <v>0</v>
      </c>
      <c r="N6" s="10">
        <f>FC_IND_PPP_PU_E!N6+FC_IND_PPP_PA_E!N6+FC_IND_PPP_PR_E!N6</f>
        <v>0</v>
      </c>
      <c r="O6" s="10">
        <f>FC_IND_PPP_PU_E!O6+FC_IND_PPP_PA_E!O6+FC_IND_PPP_PR_E!O6</f>
        <v>0</v>
      </c>
      <c r="P6" s="10">
        <f>FC_IND_PPP_PU_E!P6+FC_IND_PPP_PA_E!P6+FC_IND_PPP_PR_E!P6</f>
        <v>0</v>
      </c>
      <c r="Q6" s="10">
        <f>FC_IND_PPP_PU_E!Q6+FC_IND_PPP_PA_E!Q6+FC_IND_PPP_PR_E!Q6</f>
        <v>0</v>
      </c>
      <c r="R6" s="10">
        <f>FC_IND_PPP_PU_E!R6+FC_IND_PPP_PA_E!R6+FC_IND_PPP_PR_E!R6</f>
        <v>0</v>
      </c>
      <c r="S6" s="10">
        <f>FC_IND_PPP_PU_E!S6+FC_IND_PPP_PA_E!S6+FC_IND_PPP_PR_E!S6</f>
        <v>0</v>
      </c>
      <c r="T6" s="10">
        <f>FC_IND_PPP_PU_E!T6+FC_IND_PPP_PA_E!T6+FC_IND_PPP_PR_E!T6</f>
        <v>0</v>
      </c>
      <c r="U6" s="10">
        <f>FC_IND_PPP_PU_E!U6+FC_IND_PPP_PA_E!U6+FC_IND_PPP_PR_E!U6</f>
        <v>0</v>
      </c>
      <c r="V6" s="10">
        <f>FC_IND_PPP_PU_E!V6+FC_IND_PPP_PA_E!V6+FC_IND_PPP_PR_E!V6</f>
        <v>0</v>
      </c>
      <c r="W6" s="10">
        <f>FC_IND_PPP_PU_E!W6+FC_IND_PPP_PA_E!W6+FC_IND_PPP_PR_E!W6</f>
        <v>0</v>
      </c>
      <c r="X6" s="10">
        <f>FC_IND_PPP_PU_E!X6+FC_IND_PPP_PA_E!X6+FC_IND_PPP_PR_E!X6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FC_IND_PPP_PU_E!C7+FC_IND_PPP_PA_E!C7+FC_IND_PPP_PR_E!C7</f>
        <v>0</v>
      </c>
      <c r="D7" s="10">
        <f>FC_IND_PPP_PU_E!D7+FC_IND_PPP_PA_E!D7+FC_IND_PPP_PR_E!D7</f>
        <v>0</v>
      </c>
      <c r="E7" s="10">
        <f>FC_IND_PPP_PU_E!E7+FC_IND_PPP_PA_E!E7+FC_IND_PPP_PR_E!E7</f>
        <v>0</v>
      </c>
      <c r="F7" s="10">
        <f>FC_IND_PPP_PU_E!F7+FC_IND_PPP_PA_E!F7+FC_IND_PPP_PR_E!F7</f>
        <v>0</v>
      </c>
      <c r="G7" s="10">
        <f>FC_IND_PPP_PU_E!G7+FC_IND_PPP_PA_E!G7+FC_IND_PPP_PR_E!G7</f>
        <v>0</v>
      </c>
      <c r="H7" s="10">
        <f>FC_IND_PPP_PU_E!H7+FC_IND_PPP_PA_E!H7+FC_IND_PPP_PR_E!H7</f>
        <v>0</v>
      </c>
      <c r="I7" s="10">
        <f>FC_IND_PPP_PU_E!I7+FC_IND_PPP_PA_E!I7+FC_IND_PPP_PR_E!I7</f>
        <v>0</v>
      </c>
      <c r="J7" s="10">
        <f>FC_IND_PPP_PU_E!J7+FC_IND_PPP_PA_E!J7+FC_IND_PPP_PR_E!J7</f>
        <v>0</v>
      </c>
      <c r="K7" s="10">
        <f>FC_IND_PPP_PU_E!K7+FC_IND_PPP_PA_E!K7+FC_IND_PPP_PR_E!K7</f>
        <v>0</v>
      </c>
      <c r="L7" s="10">
        <f>FC_IND_PPP_PU_E!L7+FC_IND_PPP_PA_E!L7+FC_IND_PPP_PR_E!L7</f>
        <v>0</v>
      </c>
      <c r="M7" s="10">
        <f>FC_IND_PPP_PU_E!M7+FC_IND_PPP_PA_E!M7+FC_IND_PPP_PR_E!M7</f>
        <v>0</v>
      </c>
      <c r="N7" s="10">
        <f>FC_IND_PPP_PU_E!N7+FC_IND_PPP_PA_E!N7+FC_IND_PPP_PR_E!N7</f>
        <v>0</v>
      </c>
      <c r="O7" s="10">
        <f>FC_IND_PPP_PU_E!O7+FC_IND_PPP_PA_E!O7+FC_IND_PPP_PR_E!O7</f>
        <v>0</v>
      </c>
      <c r="P7" s="10">
        <f>FC_IND_PPP_PU_E!P7+FC_IND_PPP_PA_E!P7+FC_IND_PPP_PR_E!P7</f>
        <v>0</v>
      </c>
      <c r="Q7" s="10">
        <f>FC_IND_PPP_PU_E!Q7+FC_IND_PPP_PA_E!Q7+FC_IND_PPP_PR_E!Q7</f>
        <v>0</v>
      </c>
      <c r="R7" s="10">
        <f>FC_IND_PPP_PU_E!R7+FC_IND_PPP_PA_E!R7+FC_IND_PPP_PR_E!R7</f>
        <v>0</v>
      </c>
      <c r="S7" s="10">
        <f>FC_IND_PPP_PU_E!S7+FC_IND_PPP_PA_E!S7+FC_IND_PPP_PR_E!S7</f>
        <v>0</v>
      </c>
      <c r="T7" s="10">
        <f>FC_IND_PPP_PU_E!T7+FC_IND_PPP_PA_E!T7+FC_IND_PPP_PR_E!T7</f>
        <v>0</v>
      </c>
      <c r="U7" s="10">
        <f>FC_IND_PPP_PU_E!U7+FC_IND_PPP_PA_E!U7+FC_IND_PPP_PR_E!U7</f>
        <v>0</v>
      </c>
      <c r="V7" s="10">
        <f>FC_IND_PPP_PU_E!V7+FC_IND_PPP_PA_E!V7+FC_IND_PPP_PR_E!V7</f>
        <v>0</v>
      </c>
      <c r="W7" s="10">
        <f>FC_IND_PPP_PU_E!W7+FC_IND_PPP_PA_E!W7+FC_IND_PPP_PR_E!W7</f>
        <v>0</v>
      </c>
      <c r="X7" s="10">
        <f>FC_IND_PPP_PU_E!X7+FC_IND_PPP_PA_E!X7+FC_IND_PPP_PR_E!X7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FC_IND_PPP_PU_E!C9+FC_IND_PPP_PA_E!C9+FC_IND_PPP_PR_E!C9</f>
        <v>0</v>
      </c>
      <c r="D9" s="10">
        <f>FC_IND_PPP_PU_E!D9+FC_IND_PPP_PA_E!D9+FC_IND_PPP_PR_E!D9</f>
        <v>0</v>
      </c>
      <c r="E9" s="10">
        <f>FC_IND_PPP_PU_E!E9+FC_IND_PPP_PA_E!E9+FC_IND_PPP_PR_E!E9</f>
        <v>0</v>
      </c>
      <c r="F9" s="10">
        <f>FC_IND_PPP_PU_E!F9+FC_IND_PPP_PA_E!F9+FC_IND_PPP_PR_E!F9</f>
        <v>0</v>
      </c>
      <c r="G9" s="10">
        <f>FC_IND_PPP_PU_E!G9+FC_IND_PPP_PA_E!G9+FC_IND_PPP_PR_E!G9</f>
        <v>0</v>
      </c>
      <c r="H9" s="10">
        <f>FC_IND_PPP_PU_E!H9+FC_IND_PPP_PA_E!H9+FC_IND_PPP_PR_E!H9</f>
        <v>0</v>
      </c>
      <c r="I9" s="10">
        <f>FC_IND_PPP_PU_E!I9+FC_IND_PPP_PA_E!I9+FC_IND_PPP_PR_E!I9</f>
        <v>0</v>
      </c>
      <c r="J9" s="10">
        <f>FC_IND_PPP_PU_E!J9+FC_IND_PPP_PA_E!J9+FC_IND_PPP_PR_E!J9</f>
        <v>0</v>
      </c>
      <c r="K9" s="10">
        <f>FC_IND_PPP_PU_E!K9+FC_IND_PPP_PA_E!K9+FC_IND_PPP_PR_E!K9</f>
        <v>0</v>
      </c>
      <c r="L9" s="10">
        <f>FC_IND_PPP_PU_E!L9+FC_IND_PPP_PA_E!L9+FC_IND_PPP_PR_E!L9</f>
        <v>0</v>
      </c>
      <c r="M9" s="10">
        <f>FC_IND_PPP_PU_E!M9+FC_IND_PPP_PA_E!M9+FC_IND_PPP_PR_E!M9</f>
        <v>0</v>
      </c>
      <c r="N9" s="10">
        <f>FC_IND_PPP_PU_E!N9+FC_IND_PPP_PA_E!N9+FC_IND_PPP_PR_E!N9</f>
        <v>0</v>
      </c>
      <c r="O9" s="10">
        <f>FC_IND_PPP_PU_E!O9+FC_IND_PPP_PA_E!O9+FC_IND_PPP_PR_E!O9</f>
        <v>0</v>
      </c>
      <c r="P9" s="10">
        <f>FC_IND_PPP_PU_E!P9+FC_IND_PPP_PA_E!P9+FC_IND_PPP_PR_E!P9</f>
        <v>0</v>
      </c>
      <c r="Q9" s="10">
        <f>FC_IND_PPP_PU_E!Q9+FC_IND_PPP_PA_E!Q9+FC_IND_PPP_PR_E!Q9</f>
        <v>0</v>
      </c>
      <c r="R9" s="10">
        <f>FC_IND_PPP_PU_E!R9+FC_IND_PPP_PA_E!R9+FC_IND_PPP_PR_E!R9</f>
        <v>0</v>
      </c>
      <c r="S9" s="10">
        <f>FC_IND_PPP_PU_E!S9+FC_IND_PPP_PA_E!S9+FC_IND_PPP_PR_E!S9</f>
        <v>0</v>
      </c>
      <c r="T9" s="10">
        <f>FC_IND_PPP_PU_E!T9+FC_IND_PPP_PA_E!T9+FC_IND_PPP_PR_E!T9</f>
        <v>0</v>
      </c>
      <c r="U9" s="10">
        <f>FC_IND_PPP_PU_E!U9+FC_IND_PPP_PA_E!U9+FC_IND_PPP_PR_E!U9</f>
        <v>0</v>
      </c>
      <c r="V9" s="10">
        <f>FC_IND_PPP_PU_E!V9+FC_IND_PPP_PA_E!V9+FC_IND_PPP_PR_E!V9</f>
        <v>0</v>
      </c>
      <c r="W9" s="10">
        <f>FC_IND_PPP_PU_E!W9+FC_IND_PPP_PA_E!W9+FC_IND_PPP_PR_E!W9</f>
        <v>0</v>
      </c>
      <c r="X9" s="10">
        <f>FC_IND_PPP_PU_E!X9+FC_IND_PPP_PA_E!X9+FC_IND_PPP_PR_E!X9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FC_IND_PPP_PU_E!C10+FC_IND_PPP_PA_E!C10+FC_IND_PPP_PR_E!C10</f>
        <v>0</v>
      </c>
      <c r="D10" s="10">
        <f>FC_IND_PPP_PU_E!D10+FC_IND_PPP_PA_E!D10+FC_IND_PPP_PR_E!D10</f>
        <v>0</v>
      </c>
      <c r="E10" s="10">
        <f>FC_IND_PPP_PU_E!E10+FC_IND_PPP_PA_E!E10+FC_IND_PPP_PR_E!E10</f>
        <v>0</v>
      </c>
      <c r="F10" s="10">
        <f>FC_IND_PPP_PU_E!F10+FC_IND_PPP_PA_E!F10+FC_IND_PPP_PR_E!F10</f>
        <v>0</v>
      </c>
      <c r="G10" s="10">
        <f>FC_IND_PPP_PU_E!G10+FC_IND_PPP_PA_E!G10+FC_IND_PPP_PR_E!G10</f>
        <v>0</v>
      </c>
      <c r="H10" s="10">
        <f>FC_IND_PPP_PU_E!H10+FC_IND_PPP_PA_E!H10+FC_IND_PPP_PR_E!H10</f>
        <v>0</v>
      </c>
      <c r="I10" s="10">
        <f>FC_IND_PPP_PU_E!I10+FC_IND_PPP_PA_E!I10+FC_IND_PPP_PR_E!I10</f>
        <v>0</v>
      </c>
      <c r="J10" s="10">
        <f>FC_IND_PPP_PU_E!J10+FC_IND_PPP_PA_E!J10+FC_IND_PPP_PR_E!J10</f>
        <v>0</v>
      </c>
      <c r="K10" s="10">
        <f>FC_IND_PPP_PU_E!K10+FC_IND_PPP_PA_E!K10+FC_IND_PPP_PR_E!K10</f>
        <v>0</v>
      </c>
      <c r="L10" s="10">
        <f>FC_IND_PPP_PU_E!L10+FC_IND_PPP_PA_E!L10+FC_IND_PPP_PR_E!L10</f>
        <v>0</v>
      </c>
      <c r="M10" s="10">
        <f>FC_IND_PPP_PU_E!M10+FC_IND_PPP_PA_E!M10+FC_IND_PPP_PR_E!M10</f>
        <v>0</v>
      </c>
      <c r="N10" s="10">
        <f>FC_IND_PPP_PU_E!N10+FC_IND_PPP_PA_E!N10+FC_IND_PPP_PR_E!N10</f>
        <v>0</v>
      </c>
      <c r="O10" s="10">
        <f>FC_IND_PPP_PU_E!O10+FC_IND_PPP_PA_E!O10+FC_IND_PPP_PR_E!O10</f>
        <v>0</v>
      </c>
      <c r="P10" s="10">
        <f>FC_IND_PPP_PU_E!P10+FC_IND_PPP_PA_E!P10+FC_IND_PPP_PR_E!P10</f>
        <v>0</v>
      </c>
      <c r="Q10" s="10">
        <f>FC_IND_PPP_PU_E!Q10+FC_IND_PPP_PA_E!Q10+FC_IND_PPP_PR_E!Q10</f>
        <v>0</v>
      </c>
      <c r="R10" s="10">
        <f>FC_IND_PPP_PU_E!R10+FC_IND_PPP_PA_E!R10+FC_IND_PPP_PR_E!R10</f>
        <v>0</v>
      </c>
      <c r="S10" s="10">
        <f>FC_IND_PPP_PU_E!S10+FC_IND_PPP_PA_E!S10+FC_IND_PPP_PR_E!S10</f>
        <v>0</v>
      </c>
      <c r="T10" s="10">
        <f>FC_IND_PPP_PU_E!T10+FC_IND_PPP_PA_E!T10+FC_IND_PPP_PR_E!T10</f>
        <v>0</v>
      </c>
      <c r="U10" s="10">
        <f>FC_IND_PPP_PU_E!U10+FC_IND_PPP_PA_E!U10+FC_IND_PPP_PR_E!U10</f>
        <v>0</v>
      </c>
      <c r="V10" s="10">
        <f>FC_IND_PPP_PU_E!V10+FC_IND_PPP_PA_E!V10+FC_IND_PPP_PR_E!V10</f>
        <v>0</v>
      </c>
      <c r="W10" s="10">
        <f>FC_IND_PPP_PU_E!W10+FC_IND_PPP_PA_E!W10+FC_IND_PPP_PR_E!W10</f>
        <v>0</v>
      </c>
      <c r="X10" s="10">
        <f>FC_IND_PPP_PU_E!X10+FC_IND_PPP_PA_E!X10+FC_IND_PPP_PR_E!X10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FC_IND_PPP_PU_E!C12+FC_IND_PPP_PA_E!C12+FC_IND_PPP_PR_E!C12</f>
        <v>0</v>
      </c>
      <c r="D12" s="10">
        <f>FC_IND_PPP_PU_E!D12+FC_IND_PPP_PA_E!D12+FC_IND_PPP_PR_E!D12</f>
        <v>0</v>
      </c>
      <c r="E12" s="10">
        <f>FC_IND_PPP_PU_E!E12+FC_IND_PPP_PA_E!E12+FC_IND_PPP_PR_E!E12</f>
        <v>0</v>
      </c>
      <c r="F12" s="10">
        <f>FC_IND_PPP_PU_E!F12+FC_IND_PPP_PA_E!F12+FC_IND_PPP_PR_E!F12</f>
        <v>0</v>
      </c>
      <c r="G12" s="10">
        <f>FC_IND_PPP_PU_E!G12+FC_IND_PPP_PA_E!G12+FC_IND_PPP_PR_E!G12</f>
        <v>0</v>
      </c>
      <c r="H12" s="10">
        <f>FC_IND_PPP_PU_E!H12+FC_IND_PPP_PA_E!H12+FC_IND_PPP_PR_E!H12</f>
        <v>0</v>
      </c>
      <c r="I12" s="10">
        <f>FC_IND_PPP_PU_E!I12+FC_IND_PPP_PA_E!I12+FC_IND_PPP_PR_E!I12</f>
        <v>0</v>
      </c>
      <c r="J12" s="10">
        <f>FC_IND_PPP_PU_E!J12+FC_IND_PPP_PA_E!J12+FC_IND_PPP_PR_E!J12</f>
        <v>0</v>
      </c>
      <c r="K12" s="10">
        <f>FC_IND_PPP_PU_E!K12+FC_IND_PPP_PA_E!K12+FC_IND_PPP_PR_E!K12</f>
        <v>0</v>
      </c>
      <c r="L12" s="10">
        <f>FC_IND_PPP_PU_E!L12+FC_IND_PPP_PA_E!L12+FC_IND_PPP_PR_E!L12</f>
        <v>0</v>
      </c>
      <c r="M12" s="10">
        <f>FC_IND_PPP_PU_E!M12+FC_IND_PPP_PA_E!M12+FC_IND_PPP_PR_E!M12</f>
        <v>0</v>
      </c>
      <c r="N12" s="10">
        <f>FC_IND_PPP_PU_E!N12+FC_IND_PPP_PA_E!N12+FC_IND_PPP_PR_E!N12</f>
        <v>0</v>
      </c>
      <c r="O12" s="10">
        <f>FC_IND_PPP_PU_E!O12+FC_IND_PPP_PA_E!O12+FC_IND_PPP_PR_E!O12</f>
        <v>0</v>
      </c>
      <c r="P12" s="10">
        <f>FC_IND_PPP_PU_E!P12+FC_IND_PPP_PA_E!P12+FC_IND_PPP_PR_E!P12</f>
        <v>0</v>
      </c>
      <c r="Q12" s="10">
        <f>FC_IND_PPP_PU_E!Q12+FC_IND_PPP_PA_E!Q12+FC_IND_PPP_PR_E!Q12</f>
        <v>0</v>
      </c>
      <c r="R12" s="10">
        <f>FC_IND_PPP_PU_E!R12+FC_IND_PPP_PA_E!R12+FC_IND_PPP_PR_E!R12</f>
        <v>0</v>
      </c>
      <c r="S12" s="10">
        <f>FC_IND_PPP_PU_E!S12+FC_IND_PPP_PA_E!S12+FC_IND_PPP_PR_E!S12</f>
        <v>0</v>
      </c>
      <c r="T12" s="10">
        <f>FC_IND_PPP_PU_E!T12+FC_IND_PPP_PA_E!T12+FC_IND_PPP_PR_E!T12</f>
        <v>0</v>
      </c>
      <c r="U12" s="10">
        <f>FC_IND_PPP_PU_E!U12+FC_IND_PPP_PA_E!U12+FC_IND_PPP_PR_E!U12</f>
        <v>0</v>
      </c>
      <c r="V12" s="10">
        <f>FC_IND_PPP_PU_E!V12+FC_IND_PPP_PA_E!V12+FC_IND_PPP_PR_E!V12</f>
        <v>0</v>
      </c>
      <c r="W12" s="10">
        <f>FC_IND_PPP_PU_E!W12+FC_IND_PPP_PA_E!W12+FC_IND_PPP_PR_E!W12</f>
        <v>0</v>
      </c>
      <c r="X12" s="10">
        <f>FC_IND_PPP_PU_E!X12+FC_IND_PPP_PA_E!X12+FC_IND_PPP_PR_E!X12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FC_IND_PPP_PU_E!C13+FC_IND_PPP_PA_E!C13+FC_IND_PPP_PR_E!C13</f>
        <v>0</v>
      </c>
      <c r="D13" s="10">
        <f>FC_IND_PPP_PU_E!D13+FC_IND_PPP_PA_E!D13+FC_IND_PPP_PR_E!D13</f>
        <v>0</v>
      </c>
      <c r="E13" s="10">
        <f>FC_IND_PPP_PU_E!E13+FC_IND_PPP_PA_E!E13+FC_IND_PPP_PR_E!E13</f>
        <v>0</v>
      </c>
      <c r="F13" s="10">
        <f>FC_IND_PPP_PU_E!F13+FC_IND_PPP_PA_E!F13+FC_IND_PPP_PR_E!F13</f>
        <v>0</v>
      </c>
      <c r="G13" s="10">
        <f>FC_IND_PPP_PU_E!G13+FC_IND_PPP_PA_E!G13+FC_IND_PPP_PR_E!G13</f>
        <v>0</v>
      </c>
      <c r="H13" s="10">
        <f>FC_IND_PPP_PU_E!H13+FC_IND_PPP_PA_E!H13+FC_IND_PPP_PR_E!H13</f>
        <v>0</v>
      </c>
      <c r="I13" s="10">
        <f>FC_IND_PPP_PU_E!I13+FC_IND_PPP_PA_E!I13+FC_IND_PPP_PR_E!I13</f>
        <v>0</v>
      </c>
      <c r="J13" s="10">
        <f>FC_IND_PPP_PU_E!J13+FC_IND_PPP_PA_E!J13+FC_IND_PPP_PR_E!J13</f>
        <v>0</v>
      </c>
      <c r="K13" s="10">
        <f>FC_IND_PPP_PU_E!K13+FC_IND_PPP_PA_E!K13+FC_IND_PPP_PR_E!K13</f>
        <v>0</v>
      </c>
      <c r="L13" s="10">
        <f>FC_IND_PPP_PU_E!L13+FC_IND_PPP_PA_E!L13+FC_IND_PPP_PR_E!L13</f>
        <v>0</v>
      </c>
      <c r="M13" s="10">
        <f>FC_IND_PPP_PU_E!M13+FC_IND_PPP_PA_E!M13+FC_IND_PPP_PR_E!M13</f>
        <v>0</v>
      </c>
      <c r="N13" s="10">
        <f>FC_IND_PPP_PU_E!N13+FC_IND_PPP_PA_E!N13+FC_IND_PPP_PR_E!N13</f>
        <v>0</v>
      </c>
      <c r="O13" s="10">
        <f>FC_IND_PPP_PU_E!O13+FC_IND_PPP_PA_E!O13+FC_IND_PPP_PR_E!O13</f>
        <v>0</v>
      </c>
      <c r="P13" s="10">
        <f>FC_IND_PPP_PU_E!P13+FC_IND_PPP_PA_E!P13+FC_IND_PPP_PR_E!P13</f>
        <v>0</v>
      </c>
      <c r="Q13" s="10">
        <f>FC_IND_PPP_PU_E!Q13+FC_IND_PPP_PA_E!Q13+FC_IND_PPP_PR_E!Q13</f>
        <v>0</v>
      </c>
      <c r="R13" s="10">
        <f>FC_IND_PPP_PU_E!R13+FC_IND_PPP_PA_E!R13+FC_IND_PPP_PR_E!R13</f>
        <v>0</v>
      </c>
      <c r="S13" s="10">
        <f>FC_IND_PPP_PU_E!S13+FC_IND_PPP_PA_E!S13+FC_IND_PPP_PR_E!S13</f>
        <v>0</v>
      </c>
      <c r="T13" s="10">
        <f>FC_IND_PPP_PU_E!T13+FC_IND_PPP_PA_E!T13+FC_IND_PPP_PR_E!T13</f>
        <v>0</v>
      </c>
      <c r="U13" s="10">
        <f>FC_IND_PPP_PU_E!U13+FC_IND_PPP_PA_E!U13+FC_IND_PPP_PR_E!U13</f>
        <v>0</v>
      </c>
      <c r="V13" s="10">
        <f>FC_IND_PPP_PU_E!V13+FC_IND_PPP_PA_E!V13+FC_IND_PPP_PR_E!V13</f>
        <v>0</v>
      </c>
      <c r="W13" s="10">
        <f>FC_IND_PPP_PU_E!W13+FC_IND_PPP_PA_E!W13+FC_IND_PPP_PR_E!W13</f>
        <v>0</v>
      </c>
      <c r="X13" s="10">
        <f>FC_IND_PPP_PU_E!X13+FC_IND_PPP_PA_E!X13+FC_IND_PPP_PR_E!X13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FC_IND_PPP_PU_E!C14+FC_IND_PPP_PA_E!C14+FC_IND_PPP_PR_E!C14</f>
        <v>0</v>
      </c>
      <c r="D14" s="10">
        <f>FC_IND_PPP_PU_E!D14+FC_IND_PPP_PA_E!D14+FC_IND_PPP_PR_E!D14</f>
        <v>0</v>
      </c>
      <c r="E14" s="10">
        <f>FC_IND_PPP_PU_E!E14+FC_IND_PPP_PA_E!E14+FC_IND_PPP_PR_E!E14</f>
        <v>0</v>
      </c>
      <c r="F14" s="10">
        <f>FC_IND_PPP_PU_E!F14+FC_IND_PPP_PA_E!F14+FC_IND_PPP_PR_E!F14</f>
        <v>0</v>
      </c>
      <c r="G14" s="10">
        <f>FC_IND_PPP_PU_E!G14+FC_IND_PPP_PA_E!G14+FC_IND_PPP_PR_E!G14</f>
        <v>0</v>
      </c>
      <c r="H14" s="10">
        <f>FC_IND_PPP_PU_E!H14+FC_IND_PPP_PA_E!H14+FC_IND_PPP_PR_E!H14</f>
        <v>0</v>
      </c>
      <c r="I14" s="10">
        <f>FC_IND_PPP_PU_E!I14+FC_IND_PPP_PA_E!I14+FC_IND_PPP_PR_E!I14</f>
        <v>0</v>
      </c>
      <c r="J14" s="10">
        <f>FC_IND_PPP_PU_E!J14+FC_IND_PPP_PA_E!J14+FC_IND_PPP_PR_E!J14</f>
        <v>0</v>
      </c>
      <c r="K14" s="10">
        <f>FC_IND_PPP_PU_E!K14+FC_IND_PPP_PA_E!K14+FC_IND_PPP_PR_E!K14</f>
        <v>0</v>
      </c>
      <c r="L14" s="10">
        <f>FC_IND_PPP_PU_E!L14+FC_IND_PPP_PA_E!L14+FC_IND_PPP_PR_E!L14</f>
        <v>0</v>
      </c>
      <c r="M14" s="10">
        <f>FC_IND_PPP_PU_E!M14+FC_IND_PPP_PA_E!M14+FC_IND_PPP_PR_E!M14</f>
        <v>0</v>
      </c>
      <c r="N14" s="10">
        <f>FC_IND_PPP_PU_E!N14+FC_IND_PPP_PA_E!N14+FC_IND_PPP_PR_E!N14</f>
        <v>0</v>
      </c>
      <c r="O14" s="10">
        <f>FC_IND_PPP_PU_E!O14+FC_IND_PPP_PA_E!O14+FC_IND_PPP_PR_E!O14</f>
        <v>0</v>
      </c>
      <c r="P14" s="10">
        <f>FC_IND_PPP_PU_E!P14+FC_IND_PPP_PA_E!P14+FC_IND_PPP_PR_E!P14</f>
        <v>0</v>
      </c>
      <c r="Q14" s="10">
        <f>FC_IND_PPP_PU_E!Q14+FC_IND_PPP_PA_E!Q14+FC_IND_PPP_PR_E!Q14</f>
        <v>0</v>
      </c>
      <c r="R14" s="10">
        <f>FC_IND_PPP_PU_E!R14+FC_IND_PPP_PA_E!R14+FC_IND_PPP_PR_E!R14</f>
        <v>0</v>
      </c>
      <c r="S14" s="10">
        <f>FC_IND_PPP_PU_E!S14+FC_IND_PPP_PA_E!S14+FC_IND_PPP_PR_E!S14</f>
        <v>0</v>
      </c>
      <c r="T14" s="10">
        <f>FC_IND_PPP_PU_E!T14+FC_IND_PPP_PA_E!T14+FC_IND_PPP_PR_E!T14</f>
        <v>0</v>
      </c>
      <c r="U14" s="10">
        <f>FC_IND_PPP_PU_E!U14+FC_IND_PPP_PA_E!U14+FC_IND_PPP_PR_E!U14</f>
        <v>0</v>
      </c>
      <c r="V14" s="10">
        <f>FC_IND_PPP_PU_E!V14+FC_IND_PPP_PA_E!V14+FC_IND_PPP_PR_E!V14</f>
        <v>0</v>
      </c>
      <c r="W14" s="10">
        <f>FC_IND_PPP_PU_E!W14+FC_IND_PPP_PA_E!W14+FC_IND_PPP_PR_E!W14</f>
        <v>0</v>
      </c>
      <c r="X14" s="10">
        <f>FC_IND_PPP_PU_E!X14+FC_IND_PPP_PA_E!X14+FC_IND_PPP_PR_E!X14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FC_IND_PPP_PU_E!C15+FC_IND_PPP_PA_E!C15+FC_IND_PPP_PR_E!C15</f>
        <v>0</v>
      </c>
      <c r="D15" s="10">
        <f>FC_IND_PPP_PU_E!D15+FC_IND_PPP_PA_E!D15+FC_IND_PPP_PR_E!D15</f>
        <v>0</v>
      </c>
      <c r="E15" s="10">
        <f>FC_IND_PPP_PU_E!E15+FC_IND_PPP_PA_E!E15+FC_IND_PPP_PR_E!E15</f>
        <v>0</v>
      </c>
      <c r="F15" s="10">
        <f>FC_IND_PPP_PU_E!F15+FC_IND_PPP_PA_E!F15+FC_IND_PPP_PR_E!F15</f>
        <v>0</v>
      </c>
      <c r="G15" s="10">
        <f>FC_IND_PPP_PU_E!G15+FC_IND_PPP_PA_E!G15+FC_IND_PPP_PR_E!G15</f>
        <v>0</v>
      </c>
      <c r="H15" s="10">
        <f>FC_IND_PPP_PU_E!H15+FC_IND_PPP_PA_E!H15+FC_IND_PPP_PR_E!H15</f>
        <v>0</v>
      </c>
      <c r="I15" s="10">
        <f>FC_IND_PPP_PU_E!I15+FC_IND_PPP_PA_E!I15+FC_IND_PPP_PR_E!I15</f>
        <v>0</v>
      </c>
      <c r="J15" s="10">
        <f>FC_IND_PPP_PU_E!J15+FC_IND_PPP_PA_E!J15+FC_IND_PPP_PR_E!J15</f>
        <v>0</v>
      </c>
      <c r="K15" s="10">
        <f>FC_IND_PPP_PU_E!K15+FC_IND_PPP_PA_E!K15+FC_IND_PPP_PR_E!K15</f>
        <v>0</v>
      </c>
      <c r="L15" s="10">
        <f>FC_IND_PPP_PU_E!L15+FC_IND_PPP_PA_E!L15+FC_IND_PPP_PR_E!L15</f>
        <v>0</v>
      </c>
      <c r="M15" s="10">
        <f>FC_IND_PPP_PU_E!M15+FC_IND_PPP_PA_E!M15+FC_IND_PPP_PR_E!M15</f>
        <v>0</v>
      </c>
      <c r="N15" s="10">
        <f>FC_IND_PPP_PU_E!N15+FC_IND_PPP_PA_E!N15+FC_IND_PPP_PR_E!N15</f>
        <v>0</v>
      </c>
      <c r="O15" s="10">
        <f>FC_IND_PPP_PU_E!O15+FC_IND_PPP_PA_E!O15+FC_IND_PPP_PR_E!O15</f>
        <v>0</v>
      </c>
      <c r="P15" s="10">
        <f>FC_IND_PPP_PU_E!P15+FC_IND_PPP_PA_E!P15+FC_IND_PPP_PR_E!P15</f>
        <v>0</v>
      </c>
      <c r="Q15" s="10">
        <f>FC_IND_PPP_PU_E!Q15+FC_IND_PPP_PA_E!Q15+FC_IND_PPP_PR_E!Q15</f>
        <v>0</v>
      </c>
      <c r="R15" s="10">
        <f>FC_IND_PPP_PU_E!R15+FC_IND_PPP_PA_E!R15+FC_IND_PPP_PR_E!R15</f>
        <v>0</v>
      </c>
      <c r="S15" s="10">
        <f>FC_IND_PPP_PU_E!S15+FC_IND_PPP_PA_E!S15+FC_IND_PPP_PR_E!S15</f>
        <v>0</v>
      </c>
      <c r="T15" s="10">
        <f>FC_IND_PPP_PU_E!T15+FC_IND_PPP_PA_E!T15+FC_IND_PPP_PR_E!T15</f>
        <v>0</v>
      </c>
      <c r="U15" s="10">
        <f>FC_IND_PPP_PU_E!U15+FC_IND_PPP_PA_E!U15+FC_IND_PPP_PR_E!U15</f>
        <v>0</v>
      </c>
      <c r="V15" s="10">
        <f>FC_IND_PPP_PU_E!V15+FC_IND_PPP_PA_E!V15+FC_IND_PPP_PR_E!V15</f>
        <v>0</v>
      </c>
      <c r="W15" s="10">
        <f>FC_IND_PPP_PU_E!W15+FC_IND_PPP_PA_E!W15+FC_IND_PPP_PR_E!W15</f>
        <v>0</v>
      </c>
      <c r="X15" s="10">
        <f>FC_IND_PPP_PU_E!X15+FC_IND_PPP_PA_E!X15+FC_IND_PPP_PR_E!X15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FC_IND_PPP_PU_E!C16+FC_IND_PPP_PA_E!C16+FC_IND_PPP_PR_E!C16</f>
        <v>0</v>
      </c>
      <c r="D16" s="10">
        <f>FC_IND_PPP_PU_E!D16+FC_IND_PPP_PA_E!D16+FC_IND_PPP_PR_E!D16</f>
        <v>0</v>
      </c>
      <c r="E16" s="10">
        <f>FC_IND_PPP_PU_E!E16+FC_IND_PPP_PA_E!E16+FC_IND_PPP_PR_E!E16</f>
        <v>0</v>
      </c>
      <c r="F16" s="10">
        <f>FC_IND_PPP_PU_E!F16+FC_IND_PPP_PA_E!F16+FC_IND_PPP_PR_E!F16</f>
        <v>0</v>
      </c>
      <c r="G16" s="10">
        <f>FC_IND_PPP_PU_E!G16+FC_IND_PPP_PA_E!G16+FC_IND_PPP_PR_E!G16</f>
        <v>0</v>
      </c>
      <c r="H16" s="10">
        <f>FC_IND_PPP_PU_E!H16+FC_IND_PPP_PA_E!H16+FC_IND_PPP_PR_E!H16</f>
        <v>0</v>
      </c>
      <c r="I16" s="10">
        <f>FC_IND_PPP_PU_E!I16+FC_IND_PPP_PA_E!I16+FC_IND_PPP_PR_E!I16</f>
        <v>0</v>
      </c>
      <c r="J16" s="10">
        <f>FC_IND_PPP_PU_E!J16+FC_IND_PPP_PA_E!J16+FC_IND_PPP_PR_E!J16</f>
        <v>0</v>
      </c>
      <c r="K16" s="10">
        <f>FC_IND_PPP_PU_E!K16+FC_IND_PPP_PA_E!K16+FC_IND_PPP_PR_E!K16</f>
        <v>0</v>
      </c>
      <c r="L16" s="10">
        <f>FC_IND_PPP_PU_E!L16+FC_IND_PPP_PA_E!L16+FC_IND_PPP_PR_E!L16</f>
        <v>0</v>
      </c>
      <c r="M16" s="10">
        <f>FC_IND_PPP_PU_E!M16+FC_IND_PPP_PA_E!M16+FC_IND_PPP_PR_E!M16</f>
        <v>0</v>
      </c>
      <c r="N16" s="10">
        <f>FC_IND_PPP_PU_E!N16+FC_IND_PPP_PA_E!N16+FC_IND_PPP_PR_E!N16</f>
        <v>0</v>
      </c>
      <c r="O16" s="10">
        <f>FC_IND_PPP_PU_E!O16+FC_IND_PPP_PA_E!O16+FC_IND_PPP_PR_E!O16</f>
        <v>0</v>
      </c>
      <c r="P16" s="10">
        <f>FC_IND_PPP_PU_E!P16+FC_IND_PPP_PA_E!P16+FC_IND_PPP_PR_E!P16</f>
        <v>0</v>
      </c>
      <c r="Q16" s="10">
        <f>FC_IND_PPP_PU_E!Q16+FC_IND_PPP_PA_E!Q16+FC_IND_PPP_PR_E!Q16</f>
        <v>0</v>
      </c>
      <c r="R16" s="10">
        <f>FC_IND_PPP_PU_E!R16+FC_IND_PPP_PA_E!R16+FC_IND_PPP_PR_E!R16</f>
        <v>0</v>
      </c>
      <c r="S16" s="10">
        <f>FC_IND_PPP_PU_E!S16+FC_IND_PPP_PA_E!S16+FC_IND_PPP_PR_E!S16</f>
        <v>0</v>
      </c>
      <c r="T16" s="10">
        <f>FC_IND_PPP_PU_E!T16+FC_IND_PPP_PA_E!T16+FC_IND_PPP_PR_E!T16</f>
        <v>0</v>
      </c>
      <c r="U16" s="10">
        <f>FC_IND_PPP_PU_E!U16+FC_IND_PPP_PA_E!U16+FC_IND_PPP_PR_E!U16</f>
        <v>0</v>
      </c>
      <c r="V16" s="10">
        <f>FC_IND_PPP_PU_E!V16+FC_IND_PPP_PA_E!V16+FC_IND_PPP_PR_E!V16</f>
        <v>0</v>
      </c>
      <c r="W16" s="10">
        <f>FC_IND_PPP_PU_E!W16+FC_IND_PPP_PA_E!W16+FC_IND_PPP_PR_E!W16</f>
        <v>0</v>
      </c>
      <c r="X16" s="10">
        <f>FC_IND_PPP_PU_E!X16+FC_IND_PPP_PA_E!X16+FC_IND_PPP_PR_E!X16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FC_IND_PPP_PU_E!C18+FC_IND_PPP_PA_E!C18+FC_IND_PPP_PR_E!C18</f>
        <v>0</v>
      </c>
      <c r="D18" s="10">
        <f>FC_IND_PPP_PU_E!D18+FC_IND_PPP_PA_E!D18+FC_IND_PPP_PR_E!D18</f>
        <v>0</v>
      </c>
      <c r="E18" s="10">
        <f>FC_IND_PPP_PU_E!E18+FC_IND_PPP_PA_E!E18+FC_IND_PPP_PR_E!E18</f>
        <v>0</v>
      </c>
      <c r="F18" s="10">
        <f>FC_IND_PPP_PU_E!F18+FC_IND_PPP_PA_E!F18+FC_IND_PPP_PR_E!F18</f>
        <v>0</v>
      </c>
      <c r="G18" s="10">
        <f>FC_IND_PPP_PU_E!G18+FC_IND_PPP_PA_E!G18+FC_IND_PPP_PR_E!G18</f>
        <v>0</v>
      </c>
      <c r="H18" s="10">
        <f>FC_IND_PPP_PU_E!H18+FC_IND_PPP_PA_E!H18+FC_IND_PPP_PR_E!H18</f>
        <v>0</v>
      </c>
      <c r="I18" s="10">
        <f>FC_IND_PPP_PU_E!I18+FC_IND_PPP_PA_E!I18+FC_IND_PPP_PR_E!I18</f>
        <v>0</v>
      </c>
      <c r="J18" s="10">
        <f>FC_IND_PPP_PU_E!J18+FC_IND_PPP_PA_E!J18+FC_IND_PPP_PR_E!J18</f>
        <v>0</v>
      </c>
      <c r="K18" s="10">
        <f>FC_IND_PPP_PU_E!K18+FC_IND_PPP_PA_E!K18+FC_IND_PPP_PR_E!K18</f>
        <v>0</v>
      </c>
      <c r="L18" s="10">
        <f>FC_IND_PPP_PU_E!L18+FC_IND_PPP_PA_E!L18+FC_IND_PPP_PR_E!L18</f>
        <v>0</v>
      </c>
      <c r="M18" s="10">
        <f>FC_IND_PPP_PU_E!M18+FC_IND_PPP_PA_E!M18+FC_IND_PPP_PR_E!M18</f>
        <v>0</v>
      </c>
      <c r="N18" s="10">
        <f>FC_IND_PPP_PU_E!N18+FC_IND_PPP_PA_E!N18+FC_IND_PPP_PR_E!N18</f>
        <v>0</v>
      </c>
      <c r="O18" s="10">
        <f>FC_IND_PPP_PU_E!O18+FC_IND_PPP_PA_E!O18+FC_IND_PPP_PR_E!O18</f>
        <v>0</v>
      </c>
      <c r="P18" s="10">
        <f>FC_IND_PPP_PU_E!P18+FC_IND_PPP_PA_E!P18+FC_IND_PPP_PR_E!P18</f>
        <v>0</v>
      </c>
      <c r="Q18" s="10">
        <f>FC_IND_PPP_PU_E!Q18+FC_IND_PPP_PA_E!Q18+FC_IND_PPP_PR_E!Q18</f>
        <v>0</v>
      </c>
      <c r="R18" s="10">
        <f>FC_IND_PPP_PU_E!R18+FC_IND_PPP_PA_E!R18+FC_IND_PPP_PR_E!R18</f>
        <v>0</v>
      </c>
      <c r="S18" s="10">
        <f>FC_IND_PPP_PU_E!S18+FC_IND_PPP_PA_E!S18+FC_IND_PPP_PR_E!S18</f>
        <v>0</v>
      </c>
      <c r="T18" s="10">
        <f>FC_IND_PPP_PU_E!T18+FC_IND_PPP_PA_E!T18+FC_IND_PPP_PR_E!T18</f>
        <v>0</v>
      </c>
      <c r="U18" s="10">
        <f>FC_IND_PPP_PU_E!U18+FC_IND_PPP_PA_E!U18+FC_IND_PPP_PR_E!U18</f>
        <v>0</v>
      </c>
      <c r="V18" s="10">
        <f>FC_IND_PPP_PU_E!V18+FC_IND_PPP_PA_E!V18+FC_IND_PPP_PR_E!V18</f>
        <v>0</v>
      </c>
      <c r="W18" s="10">
        <f>FC_IND_PPP_PU_E!W18+FC_IND_PPP_PA_E!W18+FC_IND_PPP_PR_E!W18</f>
        <v>0</v>
      </c>
      <c r="X18" s="10">
        <f>FC_IND_PPP_PU_E!X18+FC_IND_PPP_PA_E!X18+FC_IND_PPP_PR_E!X18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FC_IND_PPP_PU_E!C19+FC_IND_PPP_PA_E!C19+FC_IND_PPP_PR_E!C19</f>
        <v>0</v>
      </c>
      <c r="D19" s="10">
        <f>FC_IND_PPP_PU_E!D19+FC_IND_PPP_PA_E!D19+FC_IND_PPP_PR_E!D19</f>
        <v>0</v>
      </c>
      <c r="E19" s="10">
        <f>FC_IND_PPP_PU_E!E19+FC_IND_PPP_PA_E!E19+FC_IND_PPP_PR_E!E19</f>
        <v>0</v>
      </c>
      <c r="F19" s="10">
        <f>FC_IND_PPP_PU_E!F19+FC_IND_PPP_PA_E!F19+FC_IND_PPP_PR_E!F19</f>
        <v>0</v>
      </c>
      <c r="G19" s="10">
        <f>FC_IND_PPP_PU_E!G19+FC_IND_PPP_PA_E!G19+FC_IND_PPP_PR_E!G19</f>
        <v>0</v>
      </c>
      <c r="H19" s="10">
        <f>FC_IND_PPP_PU_E!H19+FC_IND_PPP_PA_E!H19+FC_IND_PPP_PR_E!H19</f>
        <v>0</v>
      </c>
      <c r="I19" s="10">
        <f>FC_IND_PPP_PU_E!I19+FC_IND_PPP_PA_E!I19+FC_IND_PPP_PR_E!I19</f>
        <v>0</v>
      </c>
      <c r="J19" s="10">
        <f>FC_IND_PPP_PU_E!J19+FC_IND_PPP_PA_E!J19+FC_IND_PPP_PR_E!J19</f>
        <v>0</v>
      </c>
      <c r="K19" s="10">
        <f>FC_IND_PPP_PU_E!K19+FC_IND_PPP_PA_E!K19+FC_IND_PPP_PR_E!K19</f>
        <v>0</v>
      </c>
      <c r="L19" s="10">
        <f>FC_IND_PPP_PU_E!L19+FC_IND_PPP_PA_E!L19+FC_IND_PPP_PR_E!L19</f>
        <v>0</v>
      </c>
      <c r="M19" s="10">
        <f>FC_IND_PPP_PU_E!M19+FC_IND_PPP_PA_E!M19+FC_IND_PPP_PR_E!M19</f>
        <v>0</v>
      </c>
      <c r="N19" s="10">
        <f>FC_IND_PPP_PU_E!N19+FC_IND_PPP_PA_E!N19+FC_IND_PPP_PR_E!N19</f>
        <v>0</v>
      </c>
      <c r="O19" s="10">
        <f>FC_IND_PPP_PU_E!O19+FC_IND_PPP_PA_E!O19+FC_IND_PPP_PR_E!O19</f>
        <v>0</v>
      </c>
      <c r="P19" s="10">
        <f>FC_IND_PPP_PU_E!P19+FC_IND_PPP_PA_E!P19+FC_IND_PPP_PR_E!P19</f>
        <v>0</v>
      </c>
      <c r="Q19" s="10">
        <f>FC_IND_PPP_PU_E!Q19+FC_IND_PPP_PA_E!Q19+FC_IND_PPP_PR_E!Q19</f>
        <v>0</v>
      </c>
      <c r="R19" s="10">
        <f>FC_IND_PPP_PU_E!R19+FC_IND_PPP_PA_E!R19+FC_IND_PPP_PR_E!R19</f>
        <v>0</v>
      </c>
      <c r="S19" s="10">
        <f>FC_IND_PPP_PU_E!S19+FC_IND_PPP_PA_E!S19+FC_IND_PPP_PR_E!S19</f>
        <v>0</v>
      </c>
      <c r="T19" s="10">
        <f>FC_IND_PPP_PU_E!T19+FC_IND_PPP_PA_E!T19+FC_IND_PPP_PR_E!T19</f>
        <v>0</v>
      </c>
      <c r="U19" s="10">
        <f>FC_IND_PPP_PU_E!U19+FC_IND_PPP_PA_E!U19+FC_IND_PPP_PR_E!U19</f>
        <v>0</v>
      </c>
      <c r="V19" s="10">
        <f>FC_IND_PPP_PU_E!V19+FC_IND_PPP_PA_E!V19+FC_IND_PPP_PR_E!V19</f>
        <v>0</v>
      </c>
      <c r="W19" s="10">
        <f>FC_IND_PPP_PU_E!W19+FC_IND_PPP_PA_E!W19+FC_IND_PPP_PR_E!W19</f>
        <v>0</v>
      </c>
      <c r="X19" s="10">
        <f>FC_IND_PPP_PU_E!X19+FC_IND_PPP_PA_E!X19+FC_IND_PPP_PR_E!X19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FC_IND_PPP_PU_E!C20+FC_IND_PPP_PA_E!C20+FC_IND_PPP_PR_E!C20</f>
        <v>0</v>
      </c>
      <c r="D20" s="10">
        <f>FC_IND_PPP_PU_E!D20+FC_IND_PPP_PA_E!D20+FC_IND_PPP_PR_E!D20</f>
        <v>0</v>
      </c>
      <c r="E20" s="10">
        <f>FC_IND_PPP_PU_E!E20+FC_IND_PPP_PA_E!E20+FC_IND_PPP_PR_E!E20</f>
        <v>0</v>
      </c>
      <c r="F20" s="10">
        <f>FC_IND_PPP_PU_E!F20+FC_IND_PPP_PA_E!F20+FC_IND_PPP_PR_E!F20</f>
        <v>0</v>
      </c>
      <c r="G20" s="10">
        <f>FC_IND_PPP_PU_E!G20+FC_IND_PPP_PA_E!G20+FC_IND_PPP_PR_E!G20</f>
        <v>0</v>
      </c>
      <c r="H20" s="10">
        <f>FC_IND_PPP_PU_E!H20+FC_IND_PPP_PA_E!H20+FC_IND_PPP_PR_E!H20</f>
        <v>0</v>
      </c>
      <c r="I20" s="10">
        <f>FC_IND_PPP_PU_E!I20+FC_IND_PPP_PA_E!I20+FC_IND_PPP_PR_E!I20</f>
        <v>0</v>
      </c>
      <c r="J20" s="10">
        <f>FC_IND_PPP_PU_E!J20+FC_IND_PPP_PA_E!J20+FC_IND_PPP_PR_E!J20</f>
        <v>0</v>
      </c>
      <c r="K20" s="10">
        <f>FC_IND_PPP_PU_E!K20+FC_IND_PPP_PA_E!K20+FC_IND_PPP_PR_E!K20</f>
        <v>0</v>
      </c>
      <c r="L20" s="10">
        <f>FC_IND_PPP_PU_E!L20+FC_IND_PPP_PA_E!L20+FC_IND_PPP_PR_E!L20</f>
        <v>0</v>
      </c>
      <c r="M20" s="10">
        <f>FC_IND_PPP_PU_E!M20+FC_IND_PPP_PA_E!M20+FC_IND_PPP_PR_E!M20</f>
        <v>0</v>
      </c>
      <c r="N20" s="10">
        <f>FC_IND_PPP_PU_E!N20+FC_IND_PPP_PA_E!N20+FC_IND_PPP_PR_E!N20</f>
        <v>0</v>
      </c>
      <c r="O20" s="10">
        <f>FC_IND_PPP_PU_E!O20+FC_IND_PPP_PA_E!O20+FC_IND_PPP_PR_E!O20</f>
        <v>0</v>
      </c>
      <c r="P20" s="10">
        <f>FC_IND_PPP_PU_E!P20+FC_IND_PPP_PA_E!P20+FC_IND_PPP_PR_E!P20</f>
        <v>0</v>
      </c>
      <c r="Q20" s="10">
        <f>FC_IND_PPP_PU_E!Q20+FC_IND_PPP_PA_E!Q20+FC_IND_PPP_PR_E!Q20</f>
        <v>0</v>
      </c>
      <c r="R20" s="10">
        <f>FC_IND_PPP_PU_E!R20+FC_IND_PPP_PA_E!R20+FC_IND_PPP_PR_E!R20</f>
        <v>0</v>
      </c>
      <c r="S20" s="10">
        <f>FC_IND_PPP_PU_E!S20+FC_IND_PPP_PA_E!S20+FC_IND_PPP_PR_E!S20</f>
        <v>0</v>
      </c>
      <c r="T20" s="10">
        <f>FC_IND_PPP_PU_E!T20+FC_IND_PPP_PA_E!T20+FC_IND_PPP_PR_E!T20</f>
        <v>0</v>
      </c>
      <c r="U20" s="10">
        <f>FC_IND_PPP_PU_E!U20+FC_IND_PPP_PA_E!U20+FC_IND_PPP_PR_E!U20</f>
        <v>0</v>
      </c>
      <c r="V20" s="10">
        <f>FC_IND_PPP_PU_E!V20+FC_IND_PPP_PA_E!V20+FC_IND_PPP_PR_E!V20</f>
        <v>0</v>
      </c>
      <c r="W20" s="10">
        <f>FC_IND_PPP_PU_E!W20+FC_IND_PPP_PA_E!W20+FC_IND_PPP_PR_E!W20</f>
        <v>0</v>
      </c>
      <c r="X20" s="10">
        <f>FC_IND_PPP_PU_E!X20+FC_IND_PPP_PA_E!X20+FC_IND_PPP_PR_E!X20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FC_IND_PPP_PU_E!C21+FC_IND_PPP_PA_E!C21+FC_IND_PPP_PR_E!C21</f>
        <v>0</v>
      </c>
      <c r="D21" s="10">
        <f>FC_IND_PPP_PU_E!D21+FC_IND_PPP_PA_E!D21+FC_IND_PPP_PR_E!D21</f>
        <v>0</v>
      </c>
      <c r="E21" s="10">
        <f>FC_IND_PPP_PU_E!E21+FC_IND_PPP_PA_E!E21+FC_IND_PPP_PR_E!E21</f>
        <v>0</v>
      </c>
      <c r="F21" s="10">
        <f>FC_IND_PPP_PU_E!F21+FC_IND_PPP_PA_E!F21+FC_IND_PPP_PR_E!F21</f>
        <v>0</v>
      </c>
      <c r="G21" s="10">
        <f>FC_IND_PPP_PU_E!G21+FC_IND_PPP_PA_E!G21+FC_IND_PPP_PR_E!G21</f>
        <v>0</v>
      </c>
      <c r="H21" s="10">
        <f>FC_IND_PPP_PU_E!H21+FC_IND_PPP_PA_E!H21+FC_IND_PPP_PR_E!H21</f>
        <v>0</v>
      </c>
      <c r="I21" s="10">
        <f>FC_IND_PPP_PU_E!I21+FC_IND_PPP_PA_E!I21+FC_IND_PPP_PR_E!I21</f>
        <v>0</v>
      </c>
      <c r="J21" s="10">
        <f>FC_IND_PPP_PU_E!J21+FC_IND_PPP_PA_E!J21+FC_IND_PPP_PR_E!J21</f>
        <v>0</v>
      </c>
      <c r="K21" s="10">
        <f>FC_IND_PPP_PU_E!K21+FC_IND_PPP_PA_E!K21+FC_IND_PPP_PR_E!K21</f>
        <v>0</v>
      </c>
      <c r="L21" s="10">
        <f>FC_IND_PPP_PU_E!L21+FC_IND_PPP_PA_E!L21+FC_IND_PPP_PR_E!L21</f>
        <v>0</v>
      </c>
      <c r="M21" s="10">
        <f>FC_IND_PPP_PU_E!M21+FC_IND_PPP_PA_E!M21+FC_IND_PPP_PR_E!M21</f>
        <v>0</v>
      </c>
      <c r="N21" s="10">
        <f>FC_IND_PPP_PU_E!N21+FC_IND_PPP_PA_E!N21+FC_IND_PPP_PR_E!N21</f>
        <v>0</v>
      </c>
      <c r="O21" s="10">
        <f>FC_IND_PPP_PU_E!O21+FC_IND_PPP_PA_E!O21+FC_IND_PPP_PR_E!O21</f>
        <v>0</v>
      </c>
      <c r="P21" s="10">
        <f>FC_IND_PPP_PU_E!P21+FC_IND_PPP_PA_E!P21+FC_IND_PPP_PR_E!P21</f>
        <v>0</v>
      </c>
      <c r="Q21" s="10">
        <f>FC_IND_PPP_PU_E!Q21+FC_IND_PPP_PA_E!Q21+FC_IND_PPP_PR_E!Q21</f>
        <v>0</v>
      </c>
      <c r="R21" s="10">
        <f>FC_IND_PPP_PU_E!R21+FC_IND_PPP_PA_E!R21+FC_IND_PPP_PR_E!R21</f>
        <v>0</v>
      </c>
      <c r="S21" s="10">
        <f>FC_IND_PPP_PU_E!S21+FC_IND_PPP_PA_E!S21+FC_IND_PPP_PR_E!S21</f>
        <v>0</v>
      </c>
      <c r="T21" s="10">
        <f>FC_IND_PPP_PU_E!T21+FC_IND_PPP_PA_E!T21+FC_IND_PPP_PR_E!T21</f>
        <v>0</v>
      </c>
      <c r="U21" s="10">
        <f>FC_IND_PPP_PU_E!U21+FC_IND_PPP_PA_E!U21+FC_IND_PPP_PR_E!U21</f>
        <v>0</v>
      </c>
      <c r="V21" s="10">
        <f>FC_IND_PPP_PU_E!V21+FC_IND_PPP_PA_E!V21+FC_IND_PPP_PR_E!V21</f>
        <v>0</v>
      </c>
      <c r="W21" s="10">
        <f>FC_IND_PPP_PU_E!W21+FC_IND_PPP_PA_E!W21+FC_IND_PPP_PR_E!W21</f>
        <v>0</v>
      </c>
      <c r="X21" s="10">
        <f>FC_IND_PPP_PU_E!X21+FC_IND_PPP_PA_E!X21+FC_IND_PPP_PR_E!X21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FC_IND_PPP_PU_E!C23+FC_IND_PPP_PA_E!C23+FC_IND_PPP_PR_E!C23</f>
        <v>0</v>
      </c>
      <c r="D23" s="10">
        <f>FC_IND_PPP_PU_E!D23+FC_IND_PPP_PA_E!D23+FC_IND_PPP_PR_E!D23</f>
        <v>0</v>
      </c>
      <c r="E23" s="10">
        <f>FC_IND_PPP_PU_E!E23+FC_IND_PPP_PA_E!E23+FC_IND_PPP_PR_E!E23</f>
        <v>0</v>
      </c>
      <c r="F23" s="10">
        <f>FC_IND_PPP_PU_E!F23+FC_IND_PPP_PA_E!F23+FC_IND_PPP_PR_E!F23</f>
        <v>0</v>
      </c>
      <c r="G23" s="10">
        <f>FC_IND_PPP_PU_E!G23+FC_IND_PPP_PA_E!G23+FC_IND_PPP_PR_E!G23</f>
        <v>0</v>
      </c>
      <c r="H23" s="10">
        <f>FC_IND_PPP_PU_E!H23+FC_IND_PPP_PA_E!H23+FC_IND_PPP_PR_E!H23</f>
        <v>0</v>
      </c>
      <c r="I23" s="10">
        <f>FC_IND_PPP_PU_E!I23+FC_IND_PPP_PA_E!I23+FC_IND_PPP_PR_E!I23</f>
        <v>0</v>
      </c>
      <c r="J23" s="10">
        <f>FC_IND_PPP_PU_E!J23+FC_IND_PPP_PA_E!J23+FC_IND_PPP_PR_E!J23</f>
        <v>0</v>
      </c>
      <c r="K23" s="10">
        <f>FC_IND_PPP_PU_E!K23+FC_IND_PPP_PA_E!K23+FC_IND_PPP_PR_E!K23</f>
        <v>0</v>
      </c>
      <c r="L23" s="10">
        <f>FC_IND_PPP_PU_E!L23+FC_IND_PPP_PA_E!L23+FC_IND_PPP_PR_E!L23</f>
        <v>0</v>
      </c>
      <c r="M23" s="10">
        <f>FC_IND_PPP_PU_E!M23+FC_IND_PPP_PA_E!M23+FC_IND_PPP_PR_E!M23</f>
        <v>0</v>
      </c>
      <c r="N23" s="10">
        <f>FC_IND_PPP_PU_E!N23+FC_IND_PPP_PA_E!N23+FC_IND_PPP_PR_E!N23</f>
        <v>0</v>
      </c>
      <c r="O23" s="10">
        <f>FC_IND_PPP_PU_E!O23+FC_IND_PPP_PA_E!O23+FC_IND_PPP_PR_E!O23</f>
        <v>0</v>
      </c>
      <c r="P23" s="10">
        <f>FC_IND_PPP_PU_E!P23+FC_IND_PPP_PA_E!P23+FC_IND_PPP_PR_E!P23</f>
        <v>0</v>
      </c>
      <c r="Q23" s="10">
        <f>FC_IND_PPP_PU_E!Q23+FC_IND_PPP_PA_E!Q23+FC_IND_PPP_PR_E!Q23</f>
        <v>0</v>
      </c>
      <c r="R23" s="10">
        <f>FC_IND_PPP_PU_E!R23+FC_IND_PPP_PA_E!R23+FC_IND_PPP_PR_E!R23</f>
        <v>0</v>
      </c>
      <c r="S23" s="10">
        <f>FC_IND_PPP_PU_E!S23+FC_IND_PPP_PA_E!S23+FC_IND_PPP_PR_E!S23</f>
        <v>0</v>
      </c>
      <c r="T23" s="10">
        <f>FC_IND_PPP_PU_E!T23+FC_IND_PPP_PA_E!T23+FC_IND_PPP_PR_E!T23</f>
        <v>0</v>
      </c>
      <c r="U23" s="10">
        <f>FC_IND_PPP_PU_E!U23+FC_IND_PPP_PA_E!U23+FC_IND_PPP_PR_E!U23</f>
        <v>0</v>
      </c>
      <c r="V23" s="10">
        <f>FC_IND_PPP_PU_E!V23+FC_IND_PPP_PA_E!V23+FC_IND_PPP_PR_E!V23</f>
        <v>0</v>
      </c>
      <c r="W23" s="10">
        <f>FC_IND_PPP_PU_E!W23+FC_IND_PPP_PA_E!W23+FC_IND_PPP_PR_E!W23</f>
        <v>0</v>
      </c>
      <c r="X23" s="10">
        <f>FC_IND_PPP_PU_E!X23+FC_IND_PPP_PA_E!X23+FC_IND_PPP_PR_E!X23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FC_IND_PPP_PU_E!C24+FC_IND_PPP_PA_E!C24+FC_IND_PPP_PR_E!C24</f>
        <v>0</v>
      </c>
      <c r="D24" s="10">
        <f>FC_IND_PPP_PU_E!D24+FC_IND_PPP_PA_E!D24+FC_IND_PPP_PR_E!D24</f>
        <v>0</v>
      </c>
      <c r="E24" s="10">
        <f>FC_IND_PPP_PU_E!E24+FC_IND_PPP_PA_E!E24+FC_IND_PPP_PR_E!E24</f>
        <v>0</v>
      </c>
      <c r="F24" s="10">
        <f>FC_IND_PPP_PU_E!F24+FC_IND_PPP_PA_E!F24+FC_IND_PPP_PR_E!F24</f>
        <v>0</v>
      </c>
      <c r="G24" s="10">
        <f>FC_IND_PPP_PU_E!G24+FC_IND_PPP_PA_E!G24+FC_IND_PPP_PR_E!G24</f>
        <v>0</v>
      </c>
      <c r="H24" s="10">
        <f>FC_IND_PPP_PU_E!H24+FC_IND_PPP_PA_E!H24+FC_IND_PPP_PR_E!H24</f>
        <v>0</v>
      </c>
      <c r="I24" s="10">
        <f>FC_IND_PPP_PU_E!I24+FC_IND_PPP_PA_E!I24+FC_IND_PPP_PR_E!I24</f>
        <v>0</v>
      </c>
      <c r="J24" s="10">
        <f>FC_IND_PPP_PU_E!J24+FC_IND_PPP_PA_E!J24+FC_IND_PPP_PR_E!J24</f>
        <v>0</v>
      </c>
      <c r="K24" s="10">
        <f>FC_IND_PPP_PU_E!K24+FC_IND_PPP_PA_E!K24+FC_IND_PPP_PR_E!K24</f>
        <v>0</v>
      </c>
      <c r="L24" s="10">
        <f>FC_IND_PPP_PU_E!L24+FC_IND_PPP_PA_E!L24+FC_IND_PPP_PR_E!L24</f>
        <v>0</v>
      </c>
      <c r="M24" s="10">
        <f>FC_IND_PPP_PU_E!M24+FC_IND_PPP_PA_E!M24+FC_IND_PPP_PR_E!M24</f>
        <v>0</v>
      </c>
      <c r="N24" s="10">
        <f>FC_IND_PPP_PU_E!N24+FC_IND_PPP_PA_E!N24+FC_IND_PPP_PR_E!N24</f>
        <v>0</v>
      </c>
      <c r="O24" s="10">
        <f>FC_IND_PPP_PU_E!O24+FC_IND_PPP_PA_E!O24+FC_IND_PPP_PR_E!O24</f>
        <v>0</v>
      </c>
      <c r="P24" s="10">
        <f>FC_IND_PPP_PU_E!P24+FC_IND_PPP_PA_E!P24+FC_IND_PPP_PR_E!P24</f>
        <v>0</v>
      </c>
      <c r="Q24" s="10">
        <f>FC_IND_PPP_PU_E!Q24+FC_IND_PPP_PA_E!Q24+FC_IND_PPP_PR_E!Q24</f>
        <v>0</v>
      </c>
      <c r="R24" s="10">
        <f>FC_IND_PPP_PU_E!R24+FC_IND_PPP_PA_E!R24+FC_IND_PPP_PR_E!R24</f>
        <v>0</v>
      </c>
      <c r="S24" s="10">
        <f>FC_IND_PPP_PU_E!S24+FC_IND_PPP_PA_E!S24+FC_IND_PPP_PR_E!S24</f>
        <v>0</v>
      </c>
      <c r="T24" s="10">
        <f>FC_IND_PPP_PU_E!T24+FC_IND_PPP_PA_E!T24+FC_IND_PPP_PR_E!T24</f>
        <v>0</v>
      </c>
      <c r="U24" s="10">
        <f>FC_IND_PPP_PU_E!U24+FC_IND_PPP_PA_E!U24+FC_IND_PPP_PR_E!U24</f>
        <v>0</v>
      </c>
      <c r="V24" s="10">
        <f>FC_IND_PPP_PU_E!V24+FC_IND_PPP_PA_E!V24+FC_IND_PPP_PR_E!V24</f>
        <v>0</v>
      </c>
      <c r="W24" s="10">
        <f>FC_IND_PPP_PU_E!W24+FC_IND_PPP_PA_E!W24+FC_IND_PPP_PR_E!W24</f>
        <v>0</v>
      </c>
      <c r="X24" s="10">
        <f>FC_IND_PPP_PU_E!X24+FC_IND_PPP_PA_E!X24+FC_IND_PPP_PR_E!X24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FC_IND_PPP_PU_E!C25+FC_IND_PPP_PA_E!C25+FC_IND_PPP_PR_E!C25</f>
        <v>0</v>
      </c>
      <c r="D25" s="37">
        <f>FC_IND_PPP_PU_E!D25+FC_IND_PPP_PA_E!D25+FC_IND_PPP_PR_E!D25</f>
        <v>0</v>
      </c>
      <c r="E25" s="37">
        <f>FC_IND_PPP_PU_E!E25+FC_IND_PPP_PA_E!E25+FC_IND_PPP_PR_E!E25</f>
        <v>0</v>
      </c>
      <c r="F25" s="37">
        <f>FC_IND_PPP_PU_E!F25+FC_IND_PPP_PA_E!F25+FC_IND_PPP_PR_E!F25</f>
        <v>0</v>
      </c>
      <c r="G25" s="37">
        <f>FC_IND_PPP_PU_E!G25+FC_IND_PPP_PA_E!G25+FC_IND_PPP_PR_E!G25</f>
        <v>0</v>
      </c>
      <c r="H25" s="37">
        <f>FC_IND_PPP_PU_E!H25+FC_IND_PPP_PA_E!H25+FC_IND_PPP_PR_E!H25</f>
        <v>0</v>
      </c>
      <c r="I25" s="37">
        <f>FC_IND_PPP_PU_E!I25+FC_IND_PPP_PA_E!I25+FC_IND_PPP_PR_E!I25</f>
        <v>0</v>
      </c>
      <c r="J25" s="37">
        <f>FC_IND_PPP_PU_E!J25+FC_IND_PPP_PA_E!J25+FC_IND_PPP_PR_E!J25</f>
        <v>0</v>
      </c>
      <c r="K25" s="37">
        <f>FC_IND_PPP_PU_E!K25+FC_IND_PPP_PA_E!K25+FC_IND_PPP_PR_E!K25</f>
        <v>0</v>
      </c>
      <c r="L25" s="37">
        <f>FC_IND_PPP_PU_E!L25+FC_IND_PPP_PA_E!L25+FC_IND_PPP_PR_E!L25</f>
        <v>0</v>
      </c>
      <c r="M25" s="37">
        <f>FC_IND_PPP_PU_E!M25+FC_IND_PPP_PA_E!M25+FC_IND_PPP_PR_E!M25</f>
        <v>0</v>
      </c>
      <c r="N25" s="37">
        <f>FC_IND_PPP_PU_E!N25+FC_IND_PPP_PA_E!N25+FC_IND_PPP_PR_E!N25</f>
        <v>0</v>
      </c>
      <c r="O25" s="37">
        <f>FC_IND_PPP_PU_E!O25+FC_IND_PPP_PA_E!O25+FC_IND_PPP_PR_E!O25</f>
        <v>0</v>
      </c>
      <c r="P25" s="37">
        <f>FC_IND_PPP_PU_E!P25+FC_IND_PPP_PA_E!P25+FC_IND_PPP_PR_E!P25</f>
        <v>0</v>
      </c>
      <c r="Q25" s="37">
        <f>FC_IND_PPP_PU_E!Q25+FC_IND_PPP_PA_E!Q25+FC_IND_PPP_PR_E!Q25</f>
        <v>0</v>
      </c>
      <c r="R25" s="37">
        <f>FC_IND_PPP_PU_E!R25+FC_IND_PPP_PA_E!R25+FC_IND_PPP_PR_E!R25</f>
        <v>0</v>
      </c>
      <c r="S25" s="37">
        <f>FC_IND_PPP_PU_E!S25+FC_IND_PPP_PA_E!S25+FC_IND_PPP_PR_E!S25</f>
        <v>0</v>
      </c>
      <c r="T25" s="37">
        <f>FC_IND_PPP_PU_E!T25+FC_IND_PPP_PA_E!T25+FC_IND_PPP_PR_E!T25</f>
        <v>0</v>
      </c>
      <c r="U25" s="37">
        <f>FC_IND_PPP_PU_E!U25+FC_IND_PPP_PA_E!U25+FC_IND_PPP_PR_E!U25</f>
        <v>0</v>
      </c>
      <c r="V25" s="37">
        <f>FC_IND_PPP_PU_E!V25+FC_IND_PPP_PA_E!V25+FC_IND_PPP_PR_E!V25</f>
        <v>0</v>
      </c>
      <c r="W25" s="37">
        <f>FC_IND_PPP_PU_E!W25+FC_IND_PPP_PA_E!W25+FC_IND_PPP_PR_E!W25</f>
        <v>0</v>
      </c>
      <c r="X25" s="37">
        <f>FC_IND_PPP_PU_E!X25+FC_IND_PPP_PA_E!X25+FC_IND_PPP_PR_E!X25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315.24815133276007</v>
      </c>
      <c r="D26" s="37">
        <f t="shared" ref="D26:W26" si="22">SUM(D27,D33)</f>
        <v>241.01797076526225</v>
      </c>
      <c r="E26" s="37">
        <f t="shared" si="22"/>
        <v>159.75425623387784</v>
      </c>
      <c r="F26" s="37">
        <f t="shared" si="22"/>
        <v>176.2281169389509</v>
      </c>
      <c r="G26" s="37">
        <f t="shared" si="22"/>
        <v>64.954772141014615</v>
      </c>
      <c r="H26" s="37">
        <f t="shared" si="22"/>
        <v>77.433791917454869</v>
      </c>
      <c r="I26" s="37">
        <f t="shared" si="22"/>
        <v>70.512811693895088</v>
      </c>
      <c r="J26" s="37">
        <f t="shared" si="22"/>
        <v>59.80705073086844</v>
      </c>
      <c r="K26" s="37">
        <f t="shared" si="22"/>
        <v>62.673258813413575</v>
      </c>
      <c r="L26" s="37">
        <f t="shared" si="22"/>
        <v>43.708770421324168</v>
      </c>
      <c r="M26" s="37">
        <f t="shared" si="22"/>
        <v>21.519948409286329</v>
      </c>
      <c r="N26" s="37">
        <f t="shared" si="22"/>
        <v>33.056319862424758</v>
      </c>
      <c r="O26" s="37">
        <f t="shared" si="22"/>
        <v>50.253224419604472</v>
      </c>
      <c r="P26" s="37">
        <f t="shared" si="22"/>
        <v>33.796646603611343</v>
      </c>
      <c r="Q26" s="37">
        <f t="shared" si="22"/>
        <v>34.967067927773002</v>
      </c>
      <c r="R26" s="37">
        <f t="shared" si="22"/>
        <v>62.673258813413575</v>
      </c>
      <c r="S26" s="37">
        <f t="shared" si="22"/>
        <v>66.494754944110042</v>
      </c>
      <c r="T26" s="37">
        <f t="shared" si="22"/>
        <v>50.197764402407557</v>
      </c>
      <c r="U26" s="37">
        <f t="shared" si="22"/>
        <v>44.917110920034389</v>
      </c>
      <c r="V26" s="37">
        <f t="shared" si="22"/>
        <v>37.134651762682701</v>
      </c>
      <c r="W26" s="37">
        <f t="shared" si="22"/>
        <v>43.364660361134987</v>
      </c>
      <c r="X26" s="37">
        <f t="shared" ref="X26" si="23">SUM(X27,X33)</f>
        <v>32.084092863284603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FC_IND_PPP_PU_E!C28+FC_IND_PPP_PA_E!C28+FC_IND_PPP_PR_E!C28</f>
        <v>0</v>
      </c>
      <c r="D28" s="10">
        <f>FC_IND_PPP_PU_E!D28+FC_IND_PPP_PA_E!D28+FC_IND_PPP_PR_E!D28</f>
        <v>0</v>
      </c>
      <c r="E28" s="10">
        <f>FC_IND_PPP_PU_E!E28+FC_IND_PPP_PA_E!E28+FC_IND_PPP_PR_E!E28</f>
        <v>0</v>
      </c>
      <c r="F28" s="10">
        <f>FC_IND_PPP_PU_E!F28+FC_IND_PPP_PA_E!F28+FC_IND_PPP_PR_E!F28</f>
        <v>0</v>
      </c>
      <c r="G28" s="10">
        <f>FC_IND_PPP_PU_E!G28+FC_IND_PPP_PA_E!G28+FC_IND_PPP_PR_E!G28</f>
        <v>0</v>
      </c>
      <c r="H28" s="10">
        <f>FC_IND_PPP_PU_E!H28+FC_IND_PPP_PA_E!H28+FC_IND_PPP_PR_E!H28</f>
        <v>0</v>
      </c>
      <c r="I28" s="10">
        <f>FC_IND_PPP_PU_E!I28+FC_IND_PPP_PA_E!I28+FC_IND_PPP_PR_E!I28</f>
        <v>0</v>
      </c>
      <c r="J28" s="10">
        <f>FC_IND_PPP_PU_E!J28+FC_IND_PPP_PA_E!J28+FC_IND_PPP_PR_E!J28</f>
        <v>0</v>
      </c>
      <c r="K28" s="10">
        <f>FC_IND_PPP_PU_E!K28+FC_IND_PPP_PA_E!K28+FC_IND_PPP_PR_E!K28</f>
        <v>0</v>
      </c>
      <c r="L28" s="10">
        <f>FC_IND_PPP_PU_E!L28+FC_IND_PPP_PA_E!L28+FC_IND_PPP_PR_E!L28</f>
        <v>0</v>
      </c>
      <c r="M28" s="10">
        <f>FC_IND_PPP_PU_E!M28+FC_IND_PPP_PA_E!M28+FC_IND_PPP_PR_E!M28</f>
        <v>0</v>
      </c>
      <c r="N28" s="10">
        <f>FC_IND_PPP_PU_E!N28+FC_IND_PPP_PA_E!N28+FC_IND_PPP_PR_E!N28</f>
        <v>0</v>
      </c>
      <c r="O28" s="10">
        <f>FC_IND_PPP_PU_E!O28+FC_IND_PPP_PA_E!O28+FC_IND_PPP_PR_E!O28</f>
        <v>0</v>
      </c>
      <c r="P28" s="10">
        <f>FC_IND_PPP_PU_E!P28+FC_IND_PPP_PA_E!P28+FC_IND_PPP_PR_E!P28</f>
        <v>0</v>
      </c>
      <c r="Q28" s="10">
        <f>FC_IND_PPP_PU_E!Q28+FC_IND_PPP_PA_E!Q28+FC_IND_PPP_PR_E!Q28</f>
        <v>0</v>
      </c>
      <c r="R28" s="10">
        <f>FC_IND_PPP_PU_E!R28+FC_IND_PPP_PA_E!R28+FC_IND_PPP_PR_E!R28</f>
        <v>0</v>
      </c>
      <c r="S28" s="10">
        <f>FC_IND_PPP_PU_E!S28+FC_IND_PPP_PA_E!S28+FC_IND_PPP_PR_E!S28</f>
        <v>0</v>
      </c>
      <c r="T28" s="10">
        <f>FC_IND_PPP_PU_E!T28+FC_IND_PPP_PA_E!T28+FC_IND_PPP_PR_E!T28</f>
        <v>0</v>
      </c>
      <c r="U28" s="10">
        <f>FC_IND_PPP_PU_E!U28+FC_IND_PPP_PA_E!U28+FC_IND_PPP_PR_E!U28</f>
        <v>0</v>
      </c>
      <c r="V28" s="10">
        <f>FC_IND_PPP_PU_E!V28+FC_IND_PPP_PA_E!V28+FC_IND_PPP_PR_E!V28</f>
        <v>0</v>
      </c>
      <c r="W28" s="10">
        <f>FC_IND_PPP_PU_E!W28+FC_IND_PPP_PA_E!W28+FC_IND_PPP_PR_E!W28</f>
        <v>0</v>
      </c>
      <c r="X28" s="10">
        <f>FC_IND_PPP_PU_E!X28+FC_IND_PPP_PA_E!X28+FC_IND_PPP_PR_E!X28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FC_IND_PPP_PU_E!C29+FC_IND_PPP_PA_E!C29+FC_IND_PPP_PR_E!C29</f>
        <v>0</v>
      </c>
      <c r="D29" s="10">
        <f>FC_IND_PPP_PU_E!D29+FC_IND_PPP_PA_E!D29+FC_IND_PPP_PR_E!D29</f>
        <v>0</v>
      </c>
      <c r="E29" s="10">
        <f>FC_IND_PPP_PU_E!E29+FC_IND_PPP_PA_E!E29+FC_IND_PPP_PR_E!E29</f>
        <v>0</v>
      </c>
      <c r="F29" s="10">
        <f>FC_IND_PPP_PU_E!F29+FC_IND_PPP_PA_E!F29+FC_IND_PPP_PR_E!F29</f>
        <v>0</v>
      </c>
      <c r="G29" s="10">
        <f>FC_IND_PPP_PU_E!G29+FC_IND_PPP_PA_E!G29+FC_IND_PPP_PR_E!G29</f>
        <v>0</v>
      </c>
      <c r="H29" s="10">
        <f>FC_IND_PPP_PU_E!H29+FC_IND_PPP_PA_E!H29+FC_IND_PPP_PR_E!H29</f>
        <v>0</v>
      </c>
      <c r="I29" s="10">
        <f>FC_IND_PPP_PU_E!I29+FC_IND_PPP_PA_E!I29+FC_IND_PPP_PR_E!I29</f>
        <v>0</v>
      </c>
      <c r="J29" s="10">
        <f>FC_IND_PPP_PU_E!J29+FC_IND_PPP_PA_E!J29+FC_IND_PPP_PR_E!J29</f>
        <v>0</v>
      </c>
      <c r="K29" s="10">
        <f>FC_IND_PPP_PU_E!K29+FC_IND_PPP_PA_E!K29+FC_IND_PPP_PR_E!K29</f>
        <v>0</v>
      </c>
      <c r="L29" s="10">
        <f>FC_IND_PPP_PU_E!L29+FC_IND_PPP_PA_E!L29+FC_IND_PPP_PR_E!L29</f>
        <v>0</v>
      </c>
      <c r="M29" s="10">
        <f>FC_IND_PPP_PU_E!M29+FC_IND_PPP_PA_E!M29+FC_IND_PPP_PR_E!M29</f>
        <v>0</v>
      </c>
      <c r="N29" s="10">
        <f>FC_IND_PPP_PU_E!N29+FC_IND_PPP_PA_E!N29+FC_IND_PPP_PR_E!N29</f>
        <v>0</v>
      </c>
      <c r="O29" s="10">
        <f>FC_IND_PPP_PU_E!O29+FC_IND_PPP_PA_E!O29+FC_IND_PPP_PR_E!O29</f>
        <v>0</v>
      </c>
      <c r="P29" s="10">
        <f>FC_IND_PPP_PU_E!P29+FC_IND_PPP_PA_E!P29+FC_IND_PPP_PR_E!P29</f>
        <v>0</v>
      </c>
      <c r="Q29" s="10">
        <f>FC_IND_PPP_PU_E!Q29+FC_IND_PPP_PA_E!Q29+FC_IND_PPP_PR_E!Q29</f>
        <v>0</v>
      </c>
      <c r="R29" s="10">
        <f>FC_IND_PPP_PU_E!R29+FC_IND_PPP_PA_E!R29+FC_IND_PPP_PR_E!R29</f>
        <v>0</v>
      </c>
      <c r="S29" s="10">
        <f>FC_IND_PPP_PU_E!S29+FC_IND_PPP_PA_E!S29+FC_IND_PPP_PR_E!S29</f>
        <v>0</v>
      </c>
      <c r="T29" s="10">
        <f>FC_IND_PPP_PU_E!T29+FC_IND_PPP_PA_E!T29+FC_IND_PPP_PR_E!T29</f>
        <v>0</v>
      </c>
      <c r="U29" s="10">
        <f>FC_IND_PPP_PU_E!U29+FC_IND_PPP_PA_E!U29+FC_IND_PPP_PR_E!U29</f>
        <v>0</v>
      </c>
      <c r="V29" s="10">
        <f>FC_IND_PPP_PU_E!V29+FC_IND_PPP_PA_E!V29+FC_IND_PPP_PR_E!V29</f>
        <v>0</v>
      </c>
      <c r="W29" s="10">
        <f>FC_IND_PPP_PU_E!W29+FC_IND_PPP_PA_E!W29+FC_IND_PPP_PR_E!W29</f>
        <v>0</v>
      </c>
      <c r="X29" s="10">
        <f>FC_IND_PPP_PU_E!X29+FC_IND_PPP_PA_E!X29+FC_IND_PPP_PR_E!X29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FC_IND_PPP_PU_E!C30+FC_IND_PPP_PA_E!C30+FC_IND_PPP_PR_E!C30</f>
        <v>0</v>
      </c>
      <c r="D30" s="10">
        <f>FC_IND_PPP_PU_E!D30+FC_IND_PPP_PA_E!D30+FC_IND_PPP_PR_E!D30</f>
        <v>0</v>
      </c>
      <c r="E30" s="10">
        <f>FC_IND_PPP_PU_E!E30+FC_IND_PPP_PA_E!E30+FC_IND_PPP_PR_E!E30</f>
        <v>0</v>
      </c>
      <c r="F30" s="10">
        <f>FC_IND_PPP_PU_E!F30+FC_IND_PPP_PA_E!F30+FC_IND_PPP_PR_E!F30</f>
        <v>0</v>
      </c>
      <c r="G30" s="10">
        <f>FC_IND_PPP_PU_E!G30+FC_IND_PPP_PA_E!G30+FC_IND_PPP_PR_E!G30</f>
        <v>0</v>
      </c>
      <c r="H30" s="10">
        <f>FC_IND_PPP_PU_E!H30+FC_IND_PPP_PA_E!H30+FC_IND_PPP_PR_E!H30</f>
        <v>0</v>
      </c>
      <c r="I30" s="10">
        <f>FC_IND_PPP_PU_E!I30+FC_IND_PPP_PA_E!I30+FC_IND_PPP_PR_E!I30</f>
        <v>0</v>
      </c>
      <c r="J30" s="10">
        <f>FC_IND_PPP_PU_E!J30+FC_IND_PPP_PA_E!J30+FC_IND_PPP_PR_E!J30</f>
        <v>0</v>
      </c>
      <c r="K30" s="10">
        <f>FC_IND_PPP_PU_E!K30+FC_IND_PPP_PA_E!K30+FC_IND_PPP_PR_E!K30</f>
        <v>0</v>
      </c>
      <c r="L30" s="10">
        <f>FC_IND_PPP_PU_E!L30+FC_IND_PPP_PA_E!L30+FC_IND_PPP_PR_E!L30</f>
        <v>0</v>
      </c>
      <c r="M30" s="10">
        <f>FC_IND_PPP_PU_E!M30+FC_IND_PPP_PA_E!M30+FC_IND_PPP_PR_E!M30</f>
        <v>0</v>
      </c>
      <c r="N30" s="10">
        <f>FC_IND_PPP_PU_E!N30+FC_IND_PPP_PA_E!N30+FC_IND_PPP_PR_E!N30</f>
        <v>0</v>
      </c>
      <c r="O30" s="10">
        <f>FC_IND_PPP_PU_E!O30+FC_IND_PPP_PA_E!O30+FC_IND_PPP_PR_E!O30</f>
        <v>0</v>
      </c>
      <c r="P30" s="10">
        <f>FC_IND_PPP_PU_E!P30+FC_IND_PPP_PA_E!P30+FC_IND_PPP_PR_E!P30</f>
        <v>0</v>
      </c>
      <c r="Q30" s="10">
        <f>FC_IND_PPP_PU_E!Q30+FC_IND_PPP_PA_E!Q30+FC_IND_PPP_PR_E!Q30</f>
        <v>0</v>
      </c>
      <c r="R30" s="10">
        <f>FC_IND_PPP_PU_E!R30+FC_IND_PPP_PA_E!R30+FC_IND_PPP_PR_E!R30</f>
        <v>0</v>
      </c>
      <c r="S30" s="10">
        <f>FC_IND_PPP_PU_E!S30+FC_IND_PPP_PA_E!S30+FC_IND_PPP_PR_E!S30</f>
        <v>0</v>
      </c>
      <c r="T30" s="10">
        <f>FC_IND_PPP_PU_E!T30+FC_IND_PPP_PA_E!T30+FC_IND_PPP_PR_E!T30</f>
        <v>0</v>
      </c>
      <c r="U30" s="10">
        <f>FC_IND_PPP_PU_E!U30+FC_IND_PPP_PA_E!U30+FC_IND_PPP_PR_E!U30</f>
        <v>0</v>
      </c>
      <c r="V30" s="10">
        <f>FC_IND_PPP_PU_E!V30+FC_IND_PPP_PA_E!V30+FC_IND_PPP_PR_E!V30</f>
        <v>0</v>
      </c>
      <c r="W30" s="10">
        <f>FC_IND_PPP_PU_E!W30+FC_IND_PPP_PA_E!W30+FC_IND_PPP_PR_E!W30</f>
        <v>0</v>
      </c>
      <c r="X30" s="10">
        <f>FC_IND_PPP_PU_E!X30+FC_IND_PPP_PA_E!X30+FC_IND_PPP_PR_E!X30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FC_IND_PPP_PU_E!C31+FC_IND_PPP_PA_E!C31+FC_IND_PPP_PR_E!C31</f>
        <v>0</v>
      </c>
      <c r="D31" s="10">
        <f>FC_IND_PPP_PU_E!D31+FC_IND_PPP_PA_E!D31+FC_IND_PPP_PR_E!D31</f>
        <v>0</v>
      </c>
      <c r="E31" s="10">
        <f>FC_IND_PPP_PU_E!E31+FC_IND_PPP_PA_E!E31+FC_IND_PPP_PR_E!E31</f>
        <v>0</v>
      </c>
      <c r="F31" s="10">
        <f>FC_IND_PPP_PU_E!F31+FC_IND_PPP_PA_E!F31+FC_IND_PPP_PR_E!F31</f>
        <v>0</v>
      </c>
      <c r="G31" s="10">
        <f>FC_IND_PPP_PU_E!G31+FC_IND_PPP_PA_E!G31+FC_IND_PPP_PR_E!G31</f>
        <v>0</v>
      </c>
      <c r="H31" s="10">
        <f>FC_IND_PPP_PU_E!H31+FC_IND_PPP_PA_E!H31+FC_IND_PPP_PR_E!H31</f>
        <v>0</v>
      </c>
      <c r="I31" s="10">
        <f>FC_IND_PPP_PU_E!I31+FC_IND_PPP_PA_E!I31+FC_IND_PPP_PR_E!I31</f>
        <v>0</v>
      </c>
      <c r="J31" s="10">
        <f>FC_IND_PPP_PU_E!J31+FC_IND_PPP_PA_E!J31+FC_IND_PPP_PR_E!J31</f>
        <v>0</v>
      </c>
      <c r="K31" s="10">
        <f>FC_IND_PPP_PU_E!K31+FC_IND_PPP_PA_E!K31+FC_IND_PPP_PR_E!K31</f>
        <v>0</v>
      </c>
      <c r="L31" s="10">
        <f>FC_IND_PPP_PU_E!L31+FC_IND_PPP_PA_E!L31+FC_IND_PPP_PR_E!L31</f>
        <v>0</v>
      </c>
      <c r="M31" s="10">
        <f>FC_IND_PPP_PU_E!M31+FC_IND_PPP_PA_E!M31+FC_IND_PPP_PR_E!M31</f>
        <v>0</v>
      </c>
      <c r="N31" s="10">
        <f>FC_IND_PPP_PU_E!N31+FC_IND_PPP_PA_E!N31+FC_IND_PPP_PR_E!N31</f>
        <v>0</v>
      </c>
      <c r="O31" s="10">
        <f>FC_IND_PPP_PU_E!O31+FC_IND_PPP_PA_E!O31+FC_IND_PPP_PR_E!O31</f>
        <v>0</v>
      </c>
      <c r="P31" s="10">
        <f>FC_IND_PPP_PU_E!P31+FC_IND_PPP_PA_E!P31+FC_IND_PPP_PR_E!P31</f>
        <v>0</v>
      </c>
      <c r="Q31" s="10">
        <f>FC_IND_PPP_PU_E!Q31+FC_IND_PPP_PA_E!Q31+FC_IND_PPP_PR_E!Q31</f>
        <v>0</v>
      </c>
      <c r="R31" s="10">
        <f>FC_IND_PPP_PU_E!R31+FC_IND_PPP_PA_E!R31+FC_IND_PPP_PR_E!R31</f>
        <v>0</v>
      </c>
      <c r="S31" s="10">
        <f>FC_IND_PPP_PU_E!S31+FC_IND_PPP_PA_E!S31+FC_IND_PPP_PR_E!S31</f>
        <v>0</v>
      </c>
      <c r="T31" s="10">
        <f>FC_IND_PPP_PU_E!T31+FC_IND_PPP_PA_E!T31+FC_IND_PPP_PR_E!T31</f>
        <v>0</v>
      </c>
      <c r="U31" s="10">
        <f>FC_IND_PPP_PU_E!U31+FC_IND_PPP_PA_E!U31+FC_IND_PPP_PR_E!U31</f>
        <v>0</v>
      </c>
      <c r="V31" s="10">
        <f>FC_IND_PPP_PU_E!V31+FC_IND_PPP_PA_E!V31+FC_IND_PPP_PR_E!V31</f>
        <v>0</v>
      </c>
      <c r="W31" s="10">
        <f>FC_IND_PPP_PU_E!W31+FC_IND_PPP_PA_E!W31+FC_IND_PPP_PR_E!W31</f>
        <v>0</v>
      </c>
      <c r="X31" s="10">
        <f>FC_IND_PPP_PU_E!X31+FC_IND_PPP_PA_E!X31+FC_IND_PPP_PR_E!X31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FC_IND_PPP_PU_E!C32+FC_IND_PPP_PA_E!C32+FC_IND_PPP_PR_E!C32</f>
        <v>0</v>
      </c>
      <c r="D32" s="10">
        <f>FC_IND_PPP_PU_E!D32+FC_IND_PPP_PA_E!D32+FC_IND_PPP_PR_E!D32</f>
        <v>0</v>
      </c>
      <c r="E32" s="10">
        <f>FC_IND_PPP_PU_E!E32+FC_IND_PPP_PA_E!E32+FC_IND_PPP_PR_E!E32</f>
        <v>0</v>
      </c>
      <c r="F32" s="10">
        <f>FC_IND_PPP_PU_E!F32+FC_IND_PPP_PA_E!F32+FC_IND_PPP_PR_E!F32</f>
        <v>0</v>
      </c>
      <c r="G32" s="10">
        <f>FC_IND_PPP_PU_E!G32+FC_IND_PPP_PA_E!G32+FC_IND_PPP_PR_E!G32</f>
        <v>0</v>
      </c>
      <c r="H32" s="10">
        <f>FC_IND_PPP_PU_E!H32+FC_IND_PPP_PA_E!H32+FC_IND_PPP_PR_E!H32</f>
        <v>0</v>
      </c>
      <c r="I32" s="10">
        <f>FC_IND_PPP_PU_E!I32+FC_IND_PPP_PA_E!I32+FC_IND_PPP_PR_E!I32</f>
        <v>0</v>
      </c>
      <c r="J32" s="10">
        <f>FC_IND_PPP_PU_E!J32+FC_IND_PPP_PA_E!J32+FC_IND_PPP_PR_E!J32</f>
        <v>0</v>
      </c>
      <c r="K32" s="10">
        <f>FC_IND_PPP_PU_E!K32+FC_IND_PPP_PA_E!K32+FC_IND_PPP_PR_E!K32</f>
        <v>0</v>
      </c>
      <c r="L32" s="10">
        <f>FC_IND_PPP_PU_E!L32+FC_IND_PPP_PA_E!L32+FC_IND_PPP_PR_E!L32</f>
        <v>0</v>
      </c>
      <c r="M32" s="10">
        <f>FC_IND_PPP_PU_E!M32+FC_IND_PPP_PA_E!M32+FC_IND_PPP_PR_E!M32</f>
        <v>0</v>
      </c>
      <c r="N32" s="10">
        <f>FC_IND_PPP_PU_E!N32+FC_IND_PPP_PA_E!N32+FC_IND_PPP_PR_E!N32</f>
        <v>0</v>
      </c>
      <c r="O32" s="10">
        <f>FC_IND_PPP_PU_E!O32+FC_IND_PPP_PA_E!O32+FC_IND_PPP_PR_E!O32</f>
        <v>0</v>
      </c>
      <c r="P32" s="10">
        <f>FC_IND_PPP_PU_E!P32+FC_IND_PPP_PA_E!P32+FC_IND_PPP_PR_E!P32</f>
        <v>0</v>
      </c>
      <c r="Q32" s="10">
        <f>FC_IND_PPP_PU_E!Q32+FC_IND_PPP_PA_E!Q32+FC_IND_PPP_PR_E!Q32</f>
        <v>0</v>
      </c>
      <c r="R32" s="10">
        <f>FC_IND_PPP_PU_E!R32+FC_IND_PPP_PA_E!R32+FC_IND_PPP_PR_E!R32</f>
        <v>0</v>
      </c>
      <c r="S32" s="10">
        <f>FC_IND_PPP_PU_E!S32+FC_IND_PPP_PA_E!S32+FC_IND_PPP_PR_E!S32</f>
        <v>0</v>
      </c>
      <c r="T32" s="10">
        <f>FC_IND_PPP_PU_E!T32+FC_IND_PPP_PA_E!T32+FC_IND_PPP_PR_E!T32</f>
        <v>0</v>
      </c>
      <c r="U32" s="10">
        <f>FC_IND_PPP_PU_E!U32+FC_IND_PPP_PA_E!U32+FC_IND_PPP_PR_E!U32</f>
        <v>0</v>
      </c>
      <c r="V32" s="10">
        <f>FC_IND_PPP_PU_E!V32+FC_IND_PPP_PA_E!V32+FC_IND_PPP_PR_E!V32</f>
        <v>0</v>
      </c>
      <c r="W32" s="10">
        <f>FC_IND_PPP_PU_E!W32+FC_IND_PPP_PA_E!W32+FC_IND_PPP_PR_E!W32</f>
        <v>0</v>
      </c>
      <c r="X32" s="10">
        <f>FC_IND_PPP_PU_E!X32+FC_IND_PPP_PA_E!X32+FC_IND_PPP_PR_E!X32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315.24815133276007</v>
      </c>
      <c r="D33" s="29">
        <f t="shared" ref="D33:W33" si="28">SUM(D34:D50)</f>
        <v>241.01797076526225</v>
      </c>
      <c r="E33" s="29">
        <f t="shared" si="28"/>
        <v>159.75425623387784</v>
      </c>
      <c r="F33" s="29">
        <f t="shared" si="28"/>
        <v>176.2281169389509</v>
      </c>
      <c r="G33" s="29">
        <f t="shared" si="28"/>
        <v>64.954772141014615</v>
      </c>
      <c r="H33" s="29">
        <f t="shared" si="28"/>
        <v>77.433791917454869</v>
      </c>
      <c r="I33" s="29">
        <f t="shared" si="28"/>
        <v>70.512811693895088</v>
      </c>
      <c r="J33" s="29">
        <f t="shared" si="28"/>
        <v>59.80705073086844</v>
      </c>
      <c r="K33" s="29">
        <f t="shared" si="28"/>
        <v>62.673258813413575</v>
      </c>
      <c r="L33" s="29">
        <f t="shared" si="28"/>
        <v>43.708770421324168</v>
      </c>
      <c r="M33" s="29">
        <f t="shared" si="28"/>
        <v>21.519948409286329</v>
      </c>
      <c r="N33" s="29">
        <f t="shared" si="28"/>
        <v>33.056319862424758</v>
      </c>
      <c r="O33" s="29">
        <f t="shared" si="28"/>
        <v>50.253224419604472</v>
      </c>
      <c r="P33" s="29">
        <f t="shared" si="28"/>
        <v>33.796646603611343</v>
      </c>
      <c r="Q33" s="29">
        <f t="shared" si="28"/>
        <v>34.967067927773002</v>
      </c>
      <c r="R33" s="29">
        <f t="shared" si="28"/>
        <v>62.673258813413575</v>
      </c>
      <c r="S33" s="29">
        <f t="shared" si="28"/>
        <v>66.494754944110042</v>
      </c>
      <c r="T33" s="29">
        <f t="shared" si="28"/>
        <v>50.197764402407557</v>
      </c>
      <c r="U33" s="29">
        <f t="shared" si="28"/>
        <v>44.917110920034389</v>
      </c>
      <c r="V33" s="29">
        <f t="shared" si="28"/>
        <v>37.134651762682701</v>
      </c>
      <c r="W33" s="29">
        <f t="shared" si="28"/>
        <v>43.364660361134987</v>
      </c>
      <c r="X33" s="29">
        <f t="shared" ref="X33" si="29">SUM(X34:X50)</f>
        <v>32.084092863284603</v>
      </c>
    </row>
    <row r="34" spans="1:24" ht="11.25" customHeight="1" x14ac:dyDescent="0.2">
      <c r="A34" s="41" t="s">
        <v>55</v>
      </c>
      <c r="B34" s="9" t="s">
        <v>56</v>
      </c>
      <c r="C34" s="10">
        <f>FC_IND_PPP_PU_E!C34+FC_IND_PPP_PA_E!C34+FC_IND_PPP_PR_E!C34</f>
        <v>0</v>
      </c>
      <c r="D34" s="10">
        <f>FC_IND_PPP_PU_E!D34+FC_IND_PPP_PA_E!D34+FC_IND_PPP_PR_E!D34</f>
        <v>0</v>
      </c>
      <c r="E34" s="10">
        <f>FC_IND_PPP_PU_E!E34+FC_IND_PPP_PA_E!E34+FC_IND_PPP_PR_E!E34</f>
        <v>0</v>
      </c>
      <c r="F34" s="10">
        <f>FC_IND_PPP_PU_E!F34+FC_IND_PPP_PA_E!F34+FC_IND_PPP_PR_E!F34</f>
        <v>0</v>
      </c>
      <c r="G34" s="10">
        <f>FC_IND_PPP_PU_E!G34+FC_IND_PPP_PA_E!G34+FC_IND_PPP_PR_E!G34</f>
        <v>0</v>
      </c>
      <c r="H34" s="10">
        <f>FC_IND_PPP_PU_E!H34+FC_IND_PPP_PA_E!H34+FC_IND_PPP_PR_E!H34</f>
        <v>0</v>
      </c>
      <c r="I34" s="10">
        <f>FC_IND_PPP_PU_E!I34+FC_IND_PPP_PA_E!I34+FC_IND_PPP_PR_E!I34</f>
        <v>0</v>
      </c>
      <c r="J34" s="10">
        <f>FC_IND_PPP_PU_E!J34+FC_IND_PPP_PA_E!J34+FC_IND_PPP_PR_E!J34</f>
        <v>0</v>
      </c>
      <c r="K34" s="10">
        <f>FC_IND_PPP_PU_E!K34+FC_IND_PPP_PA_E!K34+FC_IND_PPP_PR_E!K34</f>
        <v>0</v>
      </c>
      <c r="L34" s="10">
        <f>FC_IND_PPP_PU_E!L34+FC_IND_PPP_PA_E!L34+FC_IND_PPP_PR_E!L34</f>
        <v>0</v>
      </c>
      <c r="M34" s="10">
        <f>FC_IND_PPP_PU_E!M34+FC_IND_PPP_PA_E!M34+FC_IND_PPP_PR_E!M34</f>
        <v>0</v>
      </c>
      <c r="N34" s="10">
        <f>FC_IND_PPP_PU_E!N34+FC_IND_PPP_PA_E!N34+FC_IND_PPP_PR_E!N34</f>
        <v>0</v>
      </c>
      <c r="O34" s="10">
        <f>FC_IND_PPP_PU_E!O34+FC_IND_PPP_PA_E!O34+FC_IND_PPP_PR_E!O34</f>
        <v>0</v>
      </c>
      <c r="P34" s="10">
        <f>FC_IND_PPP_PU_E!P34+FC_IND_PPP_PA_E!P34+FC_IND_PPP_PR_E!P34</f>
        <v>0</v>
      </c>
      <c r="Q34" s="10">
        <f>FC_IND_PPP_PU_E!Q34+FC_IND_PPP_PA_E!Q34+FC_IND_PPP_PR_E!Q34</f>
        <v>0</v>
      </c>
      <c r="R34" s="10">
        <f>FC_IND_PPP_PU_E!R34+FC_IND_PPP_PA_E!R34+FC_IND_PPP_PR_E!R34</f>
        <v>0</v>
      </c>
      <c r="S34" s="10">
        <f>FC_IND_PPP_PU_E!S34+FC_IND_PPP_PA_E!S34+FC_IND_PPP_PR_E!S34</f>
        <v>0</v>
      </c>
      <c r="T34" s="10">
        <f>FC_IND_PPP_PU_E!T34+FC_IND_PPP_PA_E!T34+FC_IND_PPP_PR_E!T34</f>
        <v>0</v>
      </c>
      <c r="U34" s="10">
        <f>FC_IND_PPP_PU_E!U34+FC_IND_PPP_PA_E!U34+FC_IND_PPP_PR_E!U34</f>
        <v>0</v>
      </c>
      <c r="V34" s="10">
        <f>FC_IND_PPP_PU_E!V34+FC_IND_PPP_PA_E!V34+FC_IND_PPP_PR_E!V34</f>
        <v>0</v>
      </c>
      <c r="W34" s="10">
        <f>FC_IND_PPP_PU_E!W34+FC_IND_PPP_PA_E!W34+FC_IND_PPP_PR_E!W34</f>
        <v>0</v>
      </c>
      <c r="X34" s="10">
        <f>FC_IND_PPP_PU_E!X34+FC_IND_PPP_PA_E!X34+FC_IND_PPP_PR_E!X34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FC_IND_PPP_PU_E!C35+FC_IND_PPP_PA_E!C35+FC_IND_PPP_PR_E!C35</f>
        <v>0</v>
      </c>
      <c r="D35" s="10">
        <f>FC_IND_PPP_PU_E!D35+FC_IND_PPP_PA_E!D35+FC_IND_PPP_PR_E!D35</f>
        <v>0</v>
      </c>
      <c r="E35" s="10">
        <f>FC_IND_PPP_PU_E!E35+FC_IND_PPP_PA_E!E35+FC_IND_PPP_PR_E!E35</f>
        <v>0</v>
      </c>
      <c r="F35" s="10">
        <f>FC_IND_PPP_PU_E!F35+FC_IND_PPP_PA_E!F35+FC_IND_PPP_PR_E!F35</f>
        <v>0</v>
      </c>
      <c r="G35" s="10">
        <f>FC_IND_PPP_PU_E!G35+FC_IND_PPP_PA_E!G35+FC_IND_PPP_PR_E!G35</f>
        <v>0</v>
      </c>
      <c r="H35" s="10">
        <f>FC_IND_PPP_PU_E!H35+FC_IND_PPP_PA_E!H35+FC_IND_PPP_PR_E!H35</f>
        <v>0</v>
      </c>
      <c r="I35" s="10">
        <f>FC_IND_PPP_PU_E!I35+FC_IND_PPP_PA_E!I35+FC_IND_PPP_PR_E!I35</f>
        <v>0</v>
      </c>
      <c r="J35" s="10">
        <f>FC_IND_PPP_PU_E!J35+FC_IND_PPP_PA_E!J35+FC_IND_PPP_PR_E!J35</f>
        <v>0</v>
      </c>
      <c r="K35" s="10">
        <f>FC_IND_PPP_PU_E!K35+FC_IND_PPP_PA_E!K35+FC_IND_PPP_PR_E!K35</f>
        <v>0</v>
      </c>
      <c r="L35" s="10">
        <f>FC_IND_PPP_PU_E!L35+FC_IND_PPP_PA_E!L35+FC_IND_PPP_PR_E!L35</f>
        <v>0</v>
      </c>
      <c r="M35" s="10">
        <f>FC_IND_PPP_PU_E!M35+FC_IND_PPP_PA_E!M35+FC_IND_PPP_PR_E!M35</f>
        <v>0</v>
      </c>
      <c r="N35" s="10">
        <f>FC_IND_PPP_PU_E!N35+FC_IND_PPP_PA_E!N35+FC_IND_PPP_PR_E!N35</f>
        <v>0</v>
      </c>
      <c r="O35" s="10">
        <f>FC_IND_PPP_PU_E!O35+FC_IND_PPP_PA_E!O35+FC_IND_PPP_PR_E!O35</f>
        <v>0</v>
      </c>
      <c r="P35" s="10">
        <f>FC_IND_PPP_PU_E!P35+FC_IND_PPP_PA_E!P35+FC_IND_PPP_PR_E!P35</f>
        <v>0</v>
      </c>
      <c r="Q35" s="10">
        <f>FC_IND_PPP_PU_E!Q35+FC_IND_PPP_PA_E!Q35+FC_IND_PPP_PR_E!Q35</f>
        <v>0</v>
      </c>
      <c r="R35" s="10">
        <f>FC_IND_PPP_PU_E!R35+FC_IND_PPP_PA_E!R35+FC_IND_PPP_PR_E!R35</f>
        <v>0</v>
      </c>
      <c r="S35" s="10">
        <f>FC_IND_PPP_PU_E!S35+FC_IND_PPP_PA_E!S35+FC_IND_PPP_PR_E!S35</f>
        <v>0</v>
      </c>
      <c r="T35" s="10">
        <f>FC_IND_PPP_PU_E!T35+FC_IND_PPP_PA_E!T35+FC_IND_PPP_PR_E!T35</f>
        <v>0</v>
      </c>
      <c r="U35" s="10">
        <f>FC_IND_PPP_PU_E!U35+FC_IND_PPP_PA_E!U35+FC_IND_PPP_PR_E!U35</f>
        <v>0</v>
      </c>
      <c r="V35" s="10">
        <f>FC_IND_PPP_PU_E!V35+FC_IND_PPP_PA_E!V35+FC_IND_PPP_PR_E!V35</f>
        <v>0</v>
      </c>
      <c r="W35" s="10">
        <f>FC_IND_PPP_PU_E!W35+FC_IND_PPP_PA_E!W35+FC_IND_PPP_PR_E!W35</f>
        <v>0</v>
      </c>
      <c r="X35" s="10">
        <f>FC_IND_PPP_PU_E!X35+FC_IND_PPP_PA_E!X35+FC_IND_PPP_PR_E!X35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FC_IND_PPP_PU_E!C36+FC_IND_PPP_PA_E!C36+FC_IND_PPP_PR_E!C36</f>
        <v>7.9081685296646613</v>
      </c>
      <c r="D36" s="10">
        <f>FC_IND_PPP_PU_E!D36+FC_IND_PPP_PA_E!D36+FC_IND_PPP_PR_E!D36</f>
        <v>7.9081685296646596</v>
      </c>
      <c r="E36" s="10">
        <f>FC_IND_PPP_PU_E!E36+FC_IND_PPP_PA_E!E36+FC_IND_PPP_PR_E!E36</f>
        <v>2.259501289767841</v>
      </c>
      <c r="F36" s="10">
        <f>FC_IND_PPP_PU_E!F36+FC_IND_PPP_PA_E!F36+FC_IND_PPP_PR_E!F36</f>
        <v>2.259501289767841</v>
      </c>
      <c r="G36" s="10">
        <f>FC_IND_PPP_PU_E!G36+FC_IND_PPP_PA_E!G36+FC_IND_PPP_PR_E!G36</f>
        <v>2.2599312123817712</v>
      </c>
      <c r="H36" s="10">
        <f>FC_IND_PPP_PU_E!H36+FC_IND_PPP_PA_E!H36+FC_IND_PPP_PR_E!H36</f>
        <v>2.2599312123817716</v>
      </c>
      <c r="I36" s="10">
        <f>FC_IND_PPP_PU_E!I36+FC_IND_PPP_PA_E!I36+FC_IND_PPP_PR_E!I36</f>
        <v>1.130008598452279</v>
      </c>
      <c r="J36" s="10">
        <f>FC_IND_PPP_PU_E!J36+FC_IND_PPP_PA_E!J36+FC_IND_PPP_PR_E!J36</f>
        <v>2.1974204643164228</v>
      </c>
      <c r="K36" s="10">
        <f>FC_IND_PPP_PU_E!K36+FC_IND_PPP_PA_E!K36+FC_IND_PPP_PR_E!K36</f>
        <v>2.1974204643164228</v>
      </c>
      <c r="L36" s="10">
        <f>FC_IND_PPP_PU_E!L36+FC_IND_PPP_PA_E!L36+FC_IND_PPP_PR_E!L36</f>
        <v>3.2960447119518479</v>
      </c>
      <c r="M36" s="10">
        <f>FC_IND_PPP_PU_E!M36+FC_IND_PPP_PA_E!M36+FC_IND_PPP_PR_E!M36</f>
        <v>3.2960447119518483</v>
      </c>
      <c r="N36" s="10">
        <f>FC_IND_PPP_PU_E!N36+FC_IND_PPP_PA_E!N36+FC_IND_PPP_PR_E!N36</f>
        <v>2.1974204643164228</v>
      </c>
      <c r="O36" s="10">
        <f>FC_IND_PPP_PU_E!O36+FC_IND_PPP_PA_E!O36+FC_IND_PPP_PR_E!O36</f>
        <v>2.1974204643164224</v>
      </c>
      <c r="P36" s="10">
        <f>FC_IND_PPP_PU_E!P36+FC_IND_PPP_PA_E!P36+FC_IND_PPP_PR_E!P36</f>
        <v>1.098710232158211</v>
      </c>
      <c r="Q36" s="10">
        <f>FC_IND_PPP_PU_E!Q36+FC_IND_PPP_PA_E!Q36+FC_IND_PPP_PR_E!Q36</f>
        <v>2.1974204643164228</v>
      </c>
      <c r="R36" s="10">
        <f>FC_IND_PPP_PU_E!R36+FC_IND_PPP_PA_E!R36+FC_IND_PPP_PR_E!R36</f>
        <v>2.1974204643164228</v>
      </c>
      <c r="S36" s="10">
        <f>FC_IND_PPP_PU_E!S36+FC_IND_PPP_PA_E!S36+FC_IND_PPP_PR_E!S36</f>
        <v>2.1974204643164228</v>
      </c>
      <c r="T36" s="10">
        <f>FC_IND_PPP_PU_E!T36+FC_IND_PPP_PA_E!T36+FC_IND_PPP_PR_E!T36</f>
        <v>1.6095442820292352</v>
      </c>
      <c r="U36" s="10">
        <f>FC_IND_PPP_PU_E!U36+FC_IND_PPP_PA_E!U36+FC_IND_PPP_PR_E!U36</f>
        <v>1.328288907996561</v>
      </c>
      <c r="V36" s="10">
        <f>FC_IND_PPP_PU_E!V36+FC_IND_PPP_PA_E!V36+FC_IND_PPP_PR_E!V36</f>
        <v>1.1272570937231301</v>
      </c>
      <c r="W36" s="10">
        <f>FC_IND_PPP_PU_E!W36+FC_IND_PPP_PA_E!W36+FC_IND_PPP_PR_E!W36</f>
        <v>0.71633705932932068</v>
      </c>
      <c r="X36" s="10">
        <f>FC_IND_PPP_PU_E!X36+FC_IND_PPP_PA_E!X36+FC_IND_PPP_PR_E!X36</f>
        <v>0.77566638005159072</v>
      </c>
    </row>
    <row r="37" spans="1:24" ht="11.25" customHeight="1" x14ac:dyDescent="0.2">
      <c r="A37" s="41" t="s">
        <v>61</v>
      </c>
      <c r="B37" s="9" t="s">
        <v>62</v>
      </c>
      <c r="C37" s="10">
        <f>FC_IND_PPP_PU_E!C37+FC_IND_PPP_PA_E!C37+FC_IND_PPP_PR_E!C37</f>
        <v>0</v>
      </c>
      <c r="D37" s="10">
        <f>FC_IND_PPP_PU_E!D37+FC_IND_PPP_PA_E!D37+FC_IND_PPP_PR_E!D37</f>
        <v>0</v>
      </c>
      <c r="E37" s="10">
        <f>FC_IND_PPP_PU_E!E37+FC_IND_PPP_PA_E!E37+FC_IND_PPP_PR_E!E37</f>
        <v>0</v>
      </c>
      <c r="F37" s="10">
        <f>FC_IND_PPP_PU_E!F37+FC_IND_PPP_PA_E!F37+FC_IND_PPP_PR_E!F37</f>
        <v>0</v>
      </c>
      <c r="G37" s="10">
        <f>FC_IND_PPP_PU_E!G37+FC_IND_PPP_PA_E!G37+FC_IND_PPP_PR_E!G37</f>
        <v>0</v>
      </c>
      <c r="H37" s="10">
        <f>FC_IND_PPP_PU_E!H37+FC_IND_PPP_PA_E!H37+FC_IND_PPP_PR_E!H37</f>
        <v>0</v>
      </c>
      <c r="I37" s="10">
        <f>FC_IND_PPP_PU_E!I37+FC_IND_PPP_PA_E!I37+FC_IND_PPP_PR_E!I37</f>
        <v>0</v>
      </c>
      <c r="J37" s="10">
        <f>FC_IND_PPP_PU_E!J37+FC_IND_PPP_PA_E!J37+FC_IND_PPP_PR_E!J37</f>
        <v>0</v>
      </c>
      <c r="K37" s="10">
        <f>FC_IND_PPP_PU_E!K37+FC_IND_PPP_PA_E!K37+FC_IND_PPP_PR_E!K37</f>
        <v>0</v>
      </c>
      <c r="L37" s="10">
        <f>FC_IND_PPP_PU_E!L37+FC_IND_PPP_PA_E!L37+FC_IND_PPP_PR_E!L37</f>
        <v>0</v>
      </c>
      <c r="M37" s="10">
        <f>FC_IND_PPP_PU_E!M37+FC_IND_PPP_PA_E!M37+FC_IND_PPP_PR_E!M37</f>
        <v>0</v>
      </c>
      <c r="N37" s="10">
        <f>FC_IND_PPP_PU_E!N37+FC_IND_PPP_PA_E!N37+FC_IND_PPP_PR_E!N37</f>
        <v>0</v>
      </c>
      <c r="O37" s="10">
        <f>FC_IND_PPP_PU_E!O37+FC_IND_PPP_PA_E!O37+FC_IND_PPP_PR_E!O37</f>
        <v>0</v>
      </c>
      <c r="P37" s="10">
        <f>FC_IND_PPP_PU_E!P37+FC_IND_PPP_PA_E!P37+FC_IND_PPP_PR_E!P37</f>
        <v>0</v>
      </c>
      <c r="Q37" s="10">
        <f>FC_IND_PPP_PU_E!Q37+FC_IND_PPP_PA_E!Q37+FC_IND_PPP_PR_E!Q37</f>
        <v>0</v>
      </c>
      <c r="R37" s="10">
        <f>FC_IND_PPP_PU_E!R37+FC_IND_PPP_PA_E!R37+FC_IND_PPP_PR_E!R37</f>
        <v>0</v>
      </c>
      <c r="S37" s="10">
        <f>FC_IND_PPP_PU_E!S37+FC_IND_PPP_PA_E!S37+FC_IND_PPP_PR_E!S37</f>
        <v>0</v>
      </c>
      <c r="T37" s="10">
        <f>FC_IND_PPP_PU_E!T37+FC_IND_PPP_PA_E!T37+FC_IND_PPP_PR_E!T37</f>
        <v>0</v>
      </c>
      <c r="U37" s="10">
        <f>FC_IND_PPP_PU_E!U37+FC_IND_PPP_PA_E!U37+FC_IND_PPP_PR_E!U37</f>
        <v>0</v>
      </c>
      <c r="V37" s="10">
        <f>FC_IND_PPP_PU_E!V37+FC_IND_PPP_PA_E!V37+FC_IND_PPP_PR_E!V37</f>
        <v>0</v>
      </c>
      <c r="W37" s="10">
        <f>FC_IND_PPP_PU_E!W37+FC_IND_PPP_PA_E!W37+FC_IND_PPP_PR_E!W37</f>
        <v>0</v>
      </c>
      <c r="X37" s="10">
        <f>FC_IND_PPP_PU_E!X37+FC_IND_PPP_PA_E!X37+FC_IND_PPP_PR_E!X37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FC_IND_PPP_PU_E!C38+FC_IND_PPP_PA_E!C38+FC_IND_PPP_PR_E!C38</f>
        <v>0</v>
      </c>
      <c r="D38" s="10">
        <f>FC_IND_PPP_PU_E!D38+FC_IND_PPP_PA_E!D38+FC_IND_PPP_PR_E!D38</f>
        <v>0</v>
      </c>
      <c r="E38" s="10">
        <f>FC_IND_PPP_PU_E!E38+FC_IND_PPP_PA_E!E38+FC_IND_PPP_PR_E!E38</f>
        <v>0</v>
      </c>
      <c r="F38" s="10">
        <f>FC_IND_PPP_PU_E!F38+FC_IND_PPP_PA_E!F38+FC_IND_PPP_PR_E!F38</f>
        <v>0</v>
      </c>
      <c r="G38" s="10">
        <f>FC_IND_PPP_PU_E!G38+FC_IND_PPP_PA_E!G38+FC_IND_PPP_PR_E!G38</f>
        <v>0</v>
      </c>
      <c r="H38" s="10">
        <f>FC_IND_PPP_PU_E!H38+FC_IND_PPP_PA_E!H38+FC_IND_PPP_PR_E!H38</f>
        <v>0</v>
      </c>
      <c r="I38" s="10">
        <f>FC_IND_PPP_PU_E!I38+FC_IND_PPP_PA_E!I38+FC_IND_PPP_PR_E!I38</f>
        <v>0</v>
      </c>
      <c r="J38" s="10">
        <f>FC_IND_PPP_PU_E!J38+FC_IND_PPP_PA_E!J38+FC_IND_PPP_PR_E!J38</f>
        <v>0</v>
      </c>
      <c r="K38" s="10">
        <f>FC_IND_PPP_PU_E!K38+FC_IND_PPP_PA_E!K38+FC_IND_PPP_PR_E!K38</f>
        <v>0</v>
      </c>
      <c r="L38" s="10">
        <f>FC_IND_PPP_PU_E!L38+FC_IND_PPP_PA_E!L38+FC_IND_PPP_PR_E!L38</f>
        <v>0</v>
      </c>
      <c r="M38" s="10">
        <f>FC_IND_PPP_PU_E!M38+FC_IND_PPP_PA_E!M38+FC_IND_PPP_PR_E!M38</f>
        <v>0</v>
      </c>
      <c r="N38" s="10">
        <f>FC_IND_PPP_PU_E!N38+FC_IND_PPP_PA_E!N38+FC_IND_PPP_PR_E!N38</f>
        <v>0</v>
      </c>
      <c r="O38" s="10">
        <f>FC_IND_PPP_PU_E!O38+FC_IND_PPP_PA_E!O38+FC_IND_PPP_PR_E!O38</f>
        <v>0</v>
      </c>
      <c r="P38" s="10">
        <f>FC_IND_PPP_PU_E!P38+FC_IND_PPP_PA_E!P38+FC_IND_PPP_PR_E!P38</f>
        <v>0</v>
      </c>
      <c r="Q38" s="10">
        <f>FC_IND_PPP_PU_E!Q38+FC_IND_PPP_PA_E!Q38+FC_IND_PPP_PR_E!Q38</f>
        <v>0</v>
      </c>
      <c r="R38" s="10">
        <f>FC_IND_PPP_PU_E!R38+FC_IND_PPP_PA_E!R38+FC_IND_PPP_PR_E!R38</f>
        <v>0</v>
      </c>
      <c r="S38" s="10">
        <f>FC_IND_PPP_PU_E!S38+FC_IND_PPP_PA_E!S38+FC_IND_PPP_PR_E!S38</f>
        <v>0</v>
      </c>
      <c r="T38" s="10">
        <f>FC_IND_PPP_PU_E!T38+FC_IND_PPP_PA_E!T38+FC_IND_PPP_PR_E!T38</f>
        <v>0</v>
      </c>
      <c r="U38" s="10">
        <f>FC_IND_PPP_PU_E!U38+FC_IND_PPP_PA_E!U38+FC_IND_PPP_PR_E!U38</f>
        <v>0</v>
      </c>
      <c r="V38" s="10">
        <f>FC_IND_PPP_PU_E!V38+FC_IND_PPP_PA_E!V38+FC_IND_PPP_PR_E!V38</f>
        <v>0</v>
      </c>
      <c r="W38" s="10">
        <f>FC_IND_PPP_PU_E!W38+FC_IND_PPP_PA_E!W38+FC_IND_PPP_PR_E!W38</f>
        <v>0</v>
      </c>
      <c r="X38" s="10">
        <f>FC_IND_PPP_PU_E!X38+FC_IND_PPP_PA_E!X38+FC_IND_PPP_PR_E!X38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FC_IND_PPP_PU_E!C39+FC_IND_PPP_PA_E!C39+FC_IND_PPP_PR_E!C39</f>
        <v>0</v>
      </c>
      <c r="D39" s="10">
        <f>FC_IND_PPP_PU_E!D39+FC_IND_PPP_PA_E!D39+FC_IND_PPP_PR_E!D39</f>
        <v>0</v>
      </c>
      <c r="E39" s="10">
        <f>FC_IND_PPP_PU_E!E39+FC_IND_PPP_PA_E!E39+FC_IND_PPP_PR_E!E39</f>
        <v>0</v>
      </c>
      <c r="F39" s="10">
        <f>FC_IND_PPP_PU_E!F39+FC_IND_PPP_PA_E!F39+FC_IND_PPP_PR_E!F39</f>
        <v>0</v>
      </c>
      <c r="G39" s="10">
        <f>FC_IND_PPP_PU_E!G39+FC_IND_PPP_PA_E!G39+FC_IND_PPP_PR_E!G39</f>
        <v>0</v>
      </c>
      <c r="H39" s="10">
        <f>FC_IND_PPP_PU_E!H39+FC_IND_PPP_PA_E!H39+FC_IND_PPP_PR_E!H39</f>
        <v>0</v>
      </c>
      <c r="I39" s="10">
        <f>FC_IND_PPP_PU_E!I39+FC_IND_PPP_PA_E!I39+FC_IND_PPP_PR_E!I39</f>
        <v>0</v>
      </c>
      <c r="J39" s="10">
        <f>FC_IND_PPP_PU_E!J39+FC_IND_PPP_PA_E!J39+FC_IND_PPP_PR_E!J39</f>
        <v>0</v>
      </c>
      <c r="K39" s="10">
        <f>FC_IND_PPP_PU_E!K39+FC_IND_PPP_PA_E!K39+FC_IND_PPP_PR_E!K39</f>
        <v>0</v>
      </c>
      <c r="L39" s="10">
        <f>FC_IND_PPP_PU_E!L39+FC_IND_PPP_PA_E!L39+FC_IND_PPP_PR_E!L39</f>
        <v>0</v>
      </c>
      <c r="M39" s="10">
        <f>FC_IND_PPP_PU_E!M39+FC_IND_PPP_PA_E!M39+FC_IND_PPP_PR_E!M39</f>
        <v>0</v>
      </c>
      <c r="N39" s="10">
        <f>FC_IND_PPP_PU_E!N39+FC_IND_PPP_PA_E!N39+FC_IND_PPP_PR_E!N39</f>
        <v>0</v>
      </c>
      <c r="O39" s="10">
        <f>FC_IND_PPP_PU_E!O39+FC_IND_PPP_PA_E!O39+FC_IND_PPP_PR_E!O39</f>
        <v>0</v>
      </c>
      <c r="P39" s="10">
        <f>FC_IND_PPP_PU_E!P39+FC_IND_PPP_PA_E!P39+FC_IND_PPP_PR_E!P39</f>
        <v>0</v>
      </c>
      <c r="Q39" s="10">
        <f>FC_IND_PPP_PU_E!Q39+FC_IND_PPP_PA_E!Q39+FC_IND_PPP_PR_E!Q39</f>
        <v>0</v>
      </c>
      <c r="R39" s="10">
        <f>FC_IND_PPP_PU_E!R39+FC_IND_PPP_PA_E!R39+FC_IND_PPP_PR_E!R39</f>
        <v>0</v>
      </c>
      <c r="S39" s="10">
        <f>FC_IND_PPP_PU_E!S39+FC_IND_PPP_PA_E!S39+FC_IND_PPP_PR_E!S39</f>
        <v>0</v>
      </c>
      <c r="T39" s="10">
        <f>FC_IND_PPP_PU_E!T39+FC_IND_PPP_PA_E!T39+FC_IND_PPP_PR_E!T39</f>
        <v>0</v>
      </c>
      <c r="U39" s="10">
        <f>FC_IND_PPP_PU_E!U39+FC_IND_PPP_PA_E!U39+FC_IND_PPP_PR_E!U39</f>
        <v>0</v>
      </c>
      <c r="V39" s="10">
        <f>FC_IND_PPP_PU_E!V39+FC_IND_PPP_PA_E!V39+FC_IND_PPP_PR_E!V39</f>
        <v>0</v>
      </c>
      <c r="W39" s="10">
        <f>FC_IND_PPP_PU_E!W39+FC_IND_PPP_PA_E!W39+FC_IND_PPP_PR_E!W39</f>
        <v>0</v>
      </c>
      <c r="X39" s="10">
        <f>FC_IND_PPP_PU_E!X39+FC_IND_PPP_PA_E!X39+FC_IND_PPP_PR_E!X39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FC_IND_PPP_PU_E!C40+FC_IND_PPP_PA_E!C40+FC_IND_PPP_PR_E!C40</f>
        <v>0</v>
      </c>
      <c r="D40" s="10">
        <f>FC_IND_PPP_PU_E!D40+FC_IND_PPP_PA_E!D40+FC_IND_PPP_PR_E!D40</f>
        <v>0</v>
      </c>
      <c r="E40" s="10">
        <f>FC_IND_PPP_PU_E!E40+FC_IND_PPP_PA_E!E40+FC_IND_PPP_PR_E!E40</f>
        <v>0</v>
      </c>
      <c r="F40" s="10">
        <f>FC_IND_PPP_PU_E!F40+FC_IND_PPP_PA_E!F40+FC_IND_PPP_PR_E!F40</f>
        <v>0</v>
      </c>
      <c r="G40" s="10">
        <f>FC_IND_PPP_PU_E!G40+FC_IND_PPP_PA_E!G40+FC_IND_PPP_PR_E!G40</f>
        <v>0</v>
      </c>
      <c r="H40" s="10">
        <f>FC_IND_PPP_PU_E!H40+FC_IND_PPP_PA_E!H40+FC_IND_PPP_PR_E!H40</f>
        <v>0</v>
      </c>
      <c r="I40" s="10">
        <f>FC_IND_PPP_PU_E!I40+FC_IND_PPP_PA_E!I40+FC_IND_PPP_PR_E!I40</f>
        <v>0</v>
      </c>
      <c r="J40" s="10">
        <f>FC_IND_PPP_PU_E!J40+FC_IND_PPP_PA_E!J40+FC_IND_PPP_PR_E!J40</f>
        <v>0</v>
      </c>
      <c r="K40" s="10">
        <f>FC_IND_PPP_PU_E!K40+FC_IND_PPP_PA_E!K40+FC_IND_PPP_PR_E!K40</f>
        <v>0</v>
      </c>
      <c r="L40" s="10">
        <f>FC_IND_PPP_PU_E!L40+FC_IND_PPP_PA_E!L40+FC_IND_PPP_PR_E!L40</f>
        <v>0</v>
      </c>
      <c r="M40" s="10">
        <f>FC_IND_PPP_PU_E!M40+FC_IND_PPP_PA_E!M40+FC_IND_PPP_PR_E!M40</f>
        <v>0</v>
      </c>
      <c r="N40" s="10">
        <f>FC_IND_PPP_PU_E!N40+FC_IND_PPP_PA_E!N40+FC_IND_PPP_PR_E!N40</f>
        <v>0</v>
      </c>
      <c r="O40" s="10">
        <f>FC_IND_PPP_PU_E!O40+FC_IND_PPP_PA_E!O40+FC_IND_PPP_PR_E!O40</f>
        <v>0</v>
      </c>
      <c r="P40" s="10">
        <f>FC_IND_PPP_PU_E!P40+FC_IND_PPP_PA_E!P40+FC_IND_PPP_PR_E!P40</f>
        <v>0</v>
      </c>
      <c r="Q40" s="10">
        <f>FC_IND_PPP_PU_E!Q40+FC_IND_PPP_PA_E!Q40+FC_IND_PPP_PR_E!Q40</f>
        <v>0</v>
      </c>
      <c r="R40" s="10">
        <f>FC_IND_PPP_PU_E!R40+FC_IND_PPP_PA_E!R40+FC_IND_PPP_PR_E!R40</f>
        <v>0</v>
      </c>
      <c r="S40" s="10">
        <f>FC_IND_PPP_PU_E!S40+FC_IND_PPP_PA_E!S40+FC_IND_PPP_PR_E!S40</f>
        <v>0</v>
      </c>
      <c r="T40" s="10">
        <f>FC_IND_PPP_PU_E!T40+FC_IND_PPP_PA_E!T40+FC_IND_PPP_PR_E!T40</f>
        <v>0</v>
      </c>
      <c r="U40" s="10">
        <f>FC_IND_PPP_PU_E!U40+FC_IND_PPP_PA_E!U40+FC_IND_PPP_PR_E!U40</f>
        <v>0</v>
      </c>
      <c r="V40" s="10">
        <f>FC_IND_PPP_PU_E!V40+FC_IND_PPP_PA_E!V40+FC_IND_PPP_PR_E!V40</f>
        <v>0</v>
      </c>
      <c r="W40" s="10">
        <f>FC_IND_PPP_PU_E!W40+FC_IND_PPP_PA_E!W40+FC_IND_PPP_PR_E!W40</f>
        <v>0</v>
      </c>
      <c r="X40" s="10">
        <f>FC_IND_PPP_PU_E!X40+FC_IND_PPP_PA_E!X40+FC_IND_PPP_PR_E!X40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FC_IND_PPP_PU_E!C41+FC_IND_PPP_PA_E!C41+FC_IND_PPP_PR_E!C41</f>
        <v>0</v>
      </c>
      <c r="D41" s="10">
        <f>FC_IND_PPP_PU_E!D41+FC_IND_PPP_PA_E!D41+FC_IND_PPP_PR_E!D41</f>
        <v>0</v>
      </c>
      <c r="E41" s="10">
        <f>FC_IND_PPP_PU_E!E41+FC_IND_PPP_PA_E!E41+FC_IND_PPP_PR_E!E41</f>
        <v>0</v>
      </c>
      <c r="F41" s="10">
        <f>FC_IND_PPP_PU_E!F41+FC_IND_PPP_PA_E!F41+FC_IND_PPP_PR_E!F41</f>
        <v>0</v>
      </c>
      <c r="G41" s="10">
        <f>FC_IND_PPP_PU_E!G41+FC_IND_PPP_PA_E!G41+FC_IND_PPP_PR_E!G41</f>
        <v>0</v>
      </c>
      <c r="H41" s="10">
        <f>FC_IND_PPP_PU_E!H41+FC_IND_PPP_PA_E!H41+FC_IND_PPP_PR_E!H41</f>
        <v>0</v>
      </c>
      <c r="I41" s="10">
        <f>FC_IND_PPP_PU_E!I41+FC_IND_PPP_PA_E!I41+FC_IND_PPP_PR_E!I41</f>
        <v>0</v>
      </c>
      <c r="J41" s="10">
        <f>FC_IND_PPP_PU_E!J41+FC_IND_PPP_PA_E!J41+FC_IND_PPP_PR_E!J41</f>
        <v>0</v>
      </c>
      <c r="K41" s="10">
        <f>FC_IND_PPP_PU_E!K41+FC_IND_PPP_PA_E!K41+FC_IND_PPP_PR_E!K41</f>
        <v>0</v>
      </c>
      <c r="L41" s="10">
        <f>FC_IND_PPP_PU_E!L41+FC_IND_PPP_PA_E!L41+FC_IND_PPP_PR_E!L41</f>
        <v>0</v>
      </c>
      <c r="M41" s="10">
        <f>FC_IND_PPP_PU_E!M41+FC_IND_PPP_PA_E!M41+FC_IND_PPP_PR_E!M41</f>
        <v>0</v>
      </c>
      <c r="N41" s="10">
        <f>FC_IND_PPP_PU_E!N41+FC_IND_PPP_PA_E!N41+FC_IND_PPP_PR_E!N41</f>
        <v>0</v>
      </c>
      <c r="O41" s="10">
        <f>FC_IND_PPP_PU_E!O41+FC_IND_PPP_PA_E!O41+FC_IND_PPP_PR_E!O41</f>
        <v>0</v>
      </c>
      <c r="P41" s="10">
        <f>FC_IND_PPP_PU_E!P41+FC_IND_PPP_PA_E!P41+FC_IND_PPP_PR_E!P41</f>
        <v>0</v>
      </c>
      <c r="Q41" s="10">
        <f>FC_IND_PPP_PU_E!Q41+FC_IND_PPP_PA_E!Q41+FC_IND_PPP_PR_E!Q41</f>
        <v>0</v>
      </c>
      <c r="R41" s="10">
        <f>FC_IND_PPP_PU_E!R41+FC_IND_PPP_PA_E!R41+FC_IND_PPP_PR_E!R41</f>
        <v>0</v>
      </c>
      <c r="S41" s="10">
        <f>FC_IND_PPP_PU_E!S41+FC_IND_PPP_PA_E!S41+FC_IND_PPP_PR_E!S41</f>
        <v>0</v>
      </c>
      <c r="T41" s="10">
        <f>FC_IND_PPP_PU_E!T41+FC_IND_PPP_PA_E!T41+FC_IND_PPP_PR_E!T41</f>
        <v>8.3404987102321578E-3</v>
      </c>
      <c r="U41" s="10">
        <f>FC_IND_PPP_PU_E!U41+FC_IND_PPP_PA_E!U41+FC_IND_PPP_PR_E!U41</f>
        <v>4.2132416165090282E-3</v>
      </c>
      <c r="V41" s="10">
        <f>FC_IND_PPP_PU_E!V41+FC_IND_PPP_PA_E!V41+FC_IND_PPP_PR_E!V41</f>
        <v>3.0954428202923465E-3</v>
      </c>
      <c r="W41" s="10">
        <f>FC_IND_PPP_PU_E!W41+FC_IND_PPP_PA_E!W41+FC_IND_PPP_PR_E!W41</f>
        <v>3.0954428202923474E-3</v>
      </c>
      <c r="X41" s="10">
        <f>FC_IND_PPP_PU_E!X41+FC_IND_PPP_PA_E!X41+FC_IND_PPP_PR_E!X41</f>
        <v>3.095442820292347E-3</v>
      </c>
    </row>
    <row r="42" spans="1:24" ht="11.25" customHeight="1" x14ac:dyDescent="0.2">
      <c r="A42" s="41" t="s">
        <v>71</v>
      </c>
      <c r="B42" s="9" t="s">
        <v>72</v>
      </c>
      <c r="C42" s="10">
        <f>FC_IND_PPP_PU_E!C42+FC_IND_PPP_PA_E!C42+FC_IND_PPP_PR_E!C42</f>
        <v>0</v>
      </c>
      <c r="D42" s="10">
        <f>FC_IND_PPP_PU_E!D42+FC_IND_PPP_PA_E!D42+FC_IND_PPP_PR_E!D42</f>
        <v>0</v>
      </c>
      <c r="E42" s="10">
        <f>FC_IND_PPP_PU_E!E42+FC_IND_PPP_PA_E!E42+FC_IND_PPP_PR_E!E42</f>
        <v>0</v>
      </c>
      <c r="F42" s="10">
        <f>FC_IND_PPP_PU_E!F42+FC_IND_PPP_PA_E!F42+FC_IND_PPP_PR_E!F42</f>
        <v>0</v>
      </c>
      <c r="G42" s="10">
        <f>FC_IND_PPP_PU_E!G42+FC_IND_PPP_PA_E!G42+FC_IND_PPP_PR_E!G42</f>
        <v>0</v>
      </c>
      <c r="H42" s="10">
        <f>FC_IND_PPP_PU_E!H42+FC_IND_PPP_PA_E!H42+FC_IND_PPP_PR_E!H42</f>
        <v>0</v>
      </c>
      <c r="I42" s="10">
        <f>FC_IND_PPP_PU_E!I42+FC_IND_PPP_PA_E!I42+FC_IND_PPP_PR_E!I42</f>
        <v>0</v>
      </c>
      <c r="J42" s="10">
        <f>FC_IND_PPP_PU_E!J42+FC_IND_PPP_PA_E!J42+FC_IND_PPP_PR_E!J42</f>
        <v>0</v>
      </c>
      <c r="K42" s="10">
        <f>FC_IND_PPP_PU_E!K42+FC_IND_PPP_PA_E!K42+FC_IND_PPP_PR_E!K42</f>
        <v>0</v>
      </c>
      <c r="L42" s="10">
        <f>FC_IND_PPP_PU_E!L42+FC_IND_PPP_PA_E!L42+FC_IND_PPP_PR_E!L42</f>
        <v>0</v>
      </c>
      <c r="M42" s="10">
        <f>FC_IND_PPP_PU_E!M42+FC_IND_PPP_PA_E!M42+FC_IND_PPP_PR_E!M42</f>
        <v>0</v>
      </c>
      <c r="N42" s="10">
        <f>FC_IND_PPP_PU_E!N42+FC_IND_PPP_PA_E!N42+FC_IND_PPP_PR_E!N42</f>
        <v>0</v>
      </c>
      <c r="O42" s="10">
        <f>FC_IND_PPP_PU_E!O42+FC_IND_PPP_PA_E!O42+FC_IND_PPP_PR_E!O42</f>
        <v>0</v>
      </c>
      <c r="P42" s="10">
        <f>FC_IND_PPP_PU_E!P42+FC_IND_PPP_PA_E!P42+FC_IND_PPP_PR_E!P42</f>
        <v>0</v>
      </c>
      <c r="Q42" s="10">
        <f>FC_IND_PPP_PU_E!Q42+FC_IND_PPP_PA_E!Q42+FC_IND_PPP_PR_E!Q42</f>
        <v>0</v>
      </c>
      <c r="R42" s="10">
        <f>FC_IND_PPP_PU_E!R42+FC_IND_PPP_PA_E!R42+FC_IND_PPP_PR_E!R42</f>
        <v>0</v>
      </c>
      <c r="S42" s="10">
        <f>FC_IND_PPP_PU_E!S42+FC_IND_PPP_PA_E!S42+FC_IND_PPP_PR_E!S42</f>
        <v>0</v>
      </c>
      <c r="T42" s="10">
        <f>FC_IND_PPP_PU_E!T42+FC_IND_PPP_PA_E!T42+FC_IND_PPP_PR_E!T42</f>
        <v>0</v>
      </c>
      <c r="U42" s="10">
        <f>FC_IND_PPP_PU_E!U42+FC_IND_PPP_PA_E!U42+FC_IND_PPP_PR_E!U42</f>
        <v>0</v>
      </c>
      <c r="V42" s="10">
        <f>FC_IND_PPP_PU_E!V42+FC_IND_PPP_PA_E!V42+FC_IND_PPP_PR_E!V42</f>
        <v>0</v>
      </c>
      <c r="W42" s="10">
        <f>FC_IND_PPP_PU_E!W42+FC_IND_PPP_PA_E!W42+FC_IND_PPP_PR_E!W42</f>
        <v>0</v>
      </c>
      <c r="X42" s="10">
        <f>FC_IND_PPP_PU_E!X42+FC_IND_PPP_PA_E!X42+FC_IND_PPP_PR_E!X42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FC_IND_PPP_PU_E!C43+FC_IND_PPP_PA_E!C43+FC_IND_PPP_PR_E!C43</f>
        <v>7.2444539982803082</v>
      </c>
      <c r="D43" s="10">
        <f>FC_IND_PPP_PU_E!D43+FC_IND_PPP_PA_E!D43+FC_IND_PPP_PR_E!D43</f>
        <v>8.2793637145313816</v>
      </c>
      <c r="E43" s="10">
        <f>FC_IND_PPP_PU_E!E43+FC_IND_PPP_PA_E!E43+FC_IND_PPP_PR_E!E43</f>
        <v>3.1047291487532243</v>
      </c>
      <c r="F43" s="10">
        <f>FC_IND_PPP_PU_E!F43+FC_IND_PPP_PA_E!F43+FC_IND_PPP_PR_E!F43</f>
        <v>4.139638865004299</v>
      </c>
      <c r="G43" s="10">
        <f>FC_IND_PPP_PU_E!G43+FC_IND_PPP_PA_E!G43+FC_IND_PPP_PR_E!G43</f>
        <v>4.139638865004299</v>
      </c>
      <c r="H43" s="10">
        <f>FC_IND_PPP_PU_E!H43+FC_IND_PPP_PA_E!H43+FC_IND_PPP_PR_E!H43</f>
        <v>4.139638865004299</v>
      </c>
      <c r="I43" s="10">
        <f>FC_IND_PPP_PU_E!I43+FC_IND_PPP_PA_E!I43+FC_IND_PPP_PR_E!I43</f>
        <v>4.1081685296646597</v>
      </c>
      <c r="J43" s="10">
        <f>FC_IND_PPP_PU_E!J43+FC_IND_PPP_PA_E!J43+FC_IND_PPP_PR_E!J43</f>
        <v>4.1081685296646597</v>
      </c>
      <c r="K43" s="10">
        <f>FC_IND_PPP_PU_E!K43+FC_IND_PPP_PA_E!K43+FC_IND_PPP_PR_E!K43</f>
        <v>4.1081685296646597</v>
      </c>
      <c r="L43" s="10">
        <f>FC_IND_PPP_PU_E!L43+FC_IND_PPP_PA_E!L43+FC_IND_PPP_PR_E!L43</f>
        <v>4.1081685296646597</v>
      </c>
      <c r="M43" s="10">
        <f>FC_IND_PPP_PU_E!M43+FC_IND_PPP_PA_E!M43+FC_IND_PPP_PR_E!M43</f>
        <v>1.026999140154772</v>
      </c>
      <c r="N43" s="10">
        <f>FC_IND_PPP_PU_E!N43+FC_IND_PPP_PA_E!N43+FC_IND_PPP_PR_E!N43</f>
        <v>4.1081685296646597</v>
      </c>
      <c r="O43" s="10">
        <f>FC_IND_PPP_PU_E!O43+FC_IND_PPP_PA_E!O43+FC_IND_PPP_PR_E!O43</f>
        <v>4.1081685296646597</v>
      </c>
      <c r="P43" s="10">
        <f>FC_IND_PPP_PU_E!P43+FC_IND_PPP_PA_E!P43+FC_IND_PPP_PR_E!P43</f>
        <v>3.0810834049871021</v>
      </c>
      <c r="Q43" s="10">
        <f>FC_IND_PPP_PU_E!Q43+FC_IND_PPP_PA_E!Q43+FC_IND_PPP_PR_E!Q43</f>
        <v>4.1081685296646597</v>
      </c>
      <c r="R43" s="10">
        <f>FC_IND_PPP_PU_E!R43+FC_IND_PPP_PA_E!R43+FC_IND_PPP_PR_E!R43</f>
        <v>4.1081685296646597</v>
      </c>
      <c r="S43" s="10">
        <f>FC_IND_PPP_PU_E!S43+FC_IND_PPP_PA_E!S43+FC_IND_PPP_PR_E!S43</f>
        <v>4.1081685296646597</v>
      </c>
      <c r="T43" s="10">
        <f>FC_IND_PPP_PU_E!T43+FC_IND_PPP_PA_E!T43+FC_IND_PPP_PR_E!T43</f>
        <v>3.5546001719690441</v>
      </c>
      <c r="U43" s="10">
        <f>FC_IND_PPP_PU_E!U43+FC_IND_PPP_PA_E!U43+FC_IND_PPP_PR_E!U43</f>
        <v>3.3419604471195181</v>
      </c>
      <c r="V43" s="10">
        <f>FC_IND_PPP_PU_E!V43+FC_IND_PPP_PA_E!V43+FC_IND_PPP_PR_E!V43</f>
        <v>3.3913155631986238</v>
      </c>
      <c r="W43" s="10">
        <f>FC_IND_PPP_PU_E!W43+FC_IND_PPP_PA_E!W43+FC_IND_PPP_PR_E!W43</f>
        <v>3.145829750644884</v>
      </c>
      <c r="X43" s="10">
        <f>FC_IND_PPP_PU_E!X43+FC_IND_PPP_PA_E!X43+FC_IND_PPP_PR_E!X43</f>
        <v>2.9619948409286327</v>
      </c>
    </row>
    <row r="44" spans="1:24" ht="11.25" customHeight="1" x14ac:dyDescent="0.2">
      <c r="A44" s="41" t="s">
        <v>75</v>
      </c>
      <c r="B44" s="9" t="s">
        <v>76</v>
      </c>
      <c r="C44" s="10">
        <f>FC_IND_PPP_PU_E!C44+FC_IND_PPP_PA_E!C44+FC_IND_PPP_PR_E!C44</f>
        <v>300.0955288048151</v>
      </c>
      <c r="D44" s="10">
        <f>FC_IND_PPP_PU_E!D44+FC_IND_PPP_PA_E!D44+FC_IND_PPP_PR_E!D44</f>
        <v>224.83043852106621</v>
      </c>
      <c r="E44" s="10">
        <f>FC_IND_PPP_PU_E!E44+FC_IND_PPP_PA_E!E44+FC_IND_PPP_PR_E!E44</f>
        <v>154.39002579535676</v>
      </c>
      <c r="F44" s="10">
        <f>FC_IND_PPP_PU_E!F44+FC_IND_PPP_PA_E!F44+FC_IND_PPP_PR_E!F44</f>
        <v>169.82897678417876</v>
      </c>
      <c r="G44" s="10">
        <f>FC_IND_PPP_PU_E!G44+FC_IND_PPP_PA_E!G44+FC_IND_PPP_PR_E!G44</f>
        <v>58.555202063628542</v>
      </c>
      <c r="H44" s="10">
        <f>FC_IND_PPP_PU_E!H44+FC_IND_PPP_PA_E!H44+FC_IND_PPP_PR_E!H44</f>
        <v>71.034221840068795</v>
      </c>
      <c r="I44" s="10">
        <f>FC_IND_PPP_PU_E!I44+FC_IND_PPP_PA_E!I44+FC_IND_PPP_PR_E!I44</f>
        <v>65.274634565778143</v>
      </c>
      <c r="J44" s="10">
        <f>FC_IND_PPP_PU_E!J44+FC_IND_PPP_PA_E!J44+FC_IND_PPP_PR_E!J44</f>
        <v>53.501461736887357</v>
      </c>
      <c r="K44" s="10">
        <f>FC_IND_PPP_PU_E!K44+FC_IND_PPP_PA_E!K44+FC_IND_PPP_PR_E!K44</f>
        <v>56.367669819432493</v>
      </c>
      <c r="L44" s="10">
        <f>FC_IND_PPP_PU_E!L44+FC_IND_PPP_PA_E!L44+FC_IND_PPP_PR_E!L44</f>
        <v>36.304557179707658</v>
      </c>
      <c r="M44" s="10">
        <f>FC_IND_PPP_PU_E!M44+FC_IND_PPP_PA_E!M44+FC_IND_PPP_PR_E!M44</f>
        <v>17.19690455717971</v>
      </c>
      <c r="N44" s="10">
        <f>FC_IND_PPP_PU_E!N44+FC_IND_PPP_PA_E!N44+FC_IND_PPP_PR_E!N44</f>
        <v>26.750730868443675</v>
      </c>
      <c r="O44" s="10">
        <f>FC_IND_PPP_PU_E!O44+FC_IND_PPP_PA_E!O44+FC_IND_PPP_PR_E!O44</f>
        <v>43.947635425623389</v>
      </c>
      <c r="P44" s="10">
        <f>FC_IND_PPP_PU_E!P44+FC_IND_PPP_PA_E!P44+FC_IND_PPP_PR_E!P44</f>
        <v>29.61685296646603</v>
      </c>
      <c r="Q44" s="10">
        <f>FC_IND_PPP_PU_E!Q44+FC_IND_PPP_PA_E!Q44+FC_IND_PPP_PR_E!Q44</f>
        <v>28.661478933791919</v>
      </c>
      <c r="R44" s="10">
        <f>FC_IND_PPP_PU_E!R44+FC_IND_PPP_PA_E!R44+FC_IND_PPP_PR_E!R44</f>
        <v>56.367669819432493</v>
      </c>
      <c r="S44" s="10">
        <f>FC_IND_PPP_PU_E!S44+FC_IND_PPP_PA_E!S44+FC_IND_PPP_PR_E!S44</f>
        <v>60.189165950128967</v>
      </c>
      <c r="T44" s="10">
        <f>FC_IND_PPP_PU_E!T44+FC_IND_PPP_PA_E!T44+FC_IND_PPP_PR_E!T44</f>
        <v>45.025279449699049</v>
      </c>
      <c r="U44" s="10">
        <f>FC_IND_PPP_PU_E!U44+FC_IND_PPP_PA_E!U44+FC_IND_PPP_PR_E!U44</f>
        <v>40.2426483233018</v>
      </c>
      <c r="V44" s="10">
        <f>FC_IND_PPP_PU_E!V44+FC_IND_PPP_PA_E!V44+FC_IND_PPP_PR_E!V44</f>
        <v>32.612983662940657</v>
      </c>
      <c r="W44" s="10">
        <f>FC_IND_PPP_PU_E!W44+FC_IND_PPP_PA_E!W44+FC_IND_PPP_PR_E!W44</f>
        <v>39.499398108340493</v>
      </c>
      <c r="X44" s="10">
        <f>FC_IND_PPP_PU_E!X44+FC_IND_PPP_PA_E!X44+FC_IND_PPP_PR_E!X44</f>
        <v>28.343336199484089</v>
      </c>
    </row>
    <row r="45" spans="1:24" ht="11.25" customHeight="1" x14ac:dyDescent="0.2">
      <c r="A45" s="41" t="s">
        <v>77</v>
      </c>
      <c r="B45" s="9" t="s">
        <v>78</v>
      </c>
      <c r="C45" s="10">
        <f>FC_IND_PPP_PU_E!C45+FC_IND_PPP_PA_E!C45+FC_IND_PPP_PR_E!C45</f>
        <v>0</v>
      </c>
      <c r="D45" s="10">
        <f>FC_IND_PPP_PU_E!D45+FC_IND_PPP_PA_E!D45+FC_IND_PPP_PR_E!D45</f>
        <v>0</v>
      </c>
      <c r="E45" s="10">
        <f>FC_IND_PPP_PU_E!E45+FC_IND_PPP_PA_E!E45+FC_IND_PPP_PR_E!E45</f>
        <v>0</v>
      </c>
      <c r="F45" s="10">
        <f>FC_IND_PPP_PU_E!F45+FC_IND_PPP_PA_E!F45+FC_IND_PPP_PR_E!F45</f>
        <v>0</v>
      </c>
      <c r="G45" s="10">
        <f>FC_IND_PPP_PU_E!G45+FC_IND_PPP_PA_E!G45+FC_IND_PPP_PR_E!G45</f>
        <v>0</v>
      </c>
      <c r="H45" s="10">
        <f>FC_IND_PPP_PU_E!H45+FC_IND_PPP_PA_E!H45+FC_IND_PPP_PR_E!H45</f>
        <v>0</v>
      </c>
      <c r="I45" s="10">
        <f>FC_IND_PPP_PU_E!I45+FC_IND_PPP_PA_E!I45+FC_IND_PPP_PR_E!I45</f>
        <v>0</v>
      </c>
      <c r="J45" s="10">
        <f>FC_IND_PPP_PU_E!J45+FC_IND_PPP_PA_E!J45+FC_IND_PPP_PR_E!J45</f>
        <v>0</v>
      </c>
      <c r="K45" s="10">
        <f>FC_IND_PPP_PU_E!K45+FC_IND_PPP_PA_E!K45+FC_IND_PPP_PR_E!K45</f>
        <v>0</v>
      </c>
      <c r="L45" s="10">
        <f>FC_IND_PPP_PU_E!L45+FC_IND_PPP_PA_E!L45+FC_IND_PPP_PR_E!L45</f>
        <v>0</v>
      </c>
      <c r="M45" s="10">
        <f>FC_IND_PPP_PU_E!M45+FC_IND_PPP_PA_E!M45+FC_IND_PPP_PR_E!M45</f>
        <v>0</v>
      </c>
      <c r="N45" s="10">
        <f>FC_IND_PPP_PU_E!N45+FC_IND_PPP_PA_E!N45+FC_IND_PPP_PR_E!N45</f>
        <v>0</v>
      </c>
      <c r="O45" s="10">
        <f>FC_IND_PPP_PU_E!O45+FC_IND_PPP_PA_E!O45+FC_IND_PPP_PR_E!O45</f>
        <v>0</v>
      </c>
      <c r="P45" s="10">
        <f>FC_IND_PPP_PU_E!P45+FC_IND_PPP_PA_E!P45+FC_IND_PPP_PR_E!P45</f>
        <v>0</v>
      </c>
      <c r="Q45" s="10">
        <f>FC_IND_PPP_PU_E!Q45+FC_IND_PPP_PA_E!Q45+FC_IND_PPP_PR_E!Q45</f>
        <v>0</v>
      </c>
      <c r="R45" s="10">
        <f>FC_IND_PPP_PU_E!R45+FC_IND_PPP_PA_E!R45+FC_IND_PPP_PR_E!R45</f>
        <v>0</v>
      </c>
      <c r="S45" s="10">
        <f>FC_IND_PPP_PU_E!S45+FC_IND_PPP_PA_E!S45+FC_IND_PPP_PR_E!S45</f>
        <v>0</v>
      </c>
      <c r="T45" s="10">
        <f>FC_IND_PPP_PU_E!T45+FC_IND_PPP_PA_E!T45+FC_IND_PPP_PR_E!T45</f>
        <v>0</v>
      </c>
      <c r="U45" s="10">
        <f>FC_IND_PPP_PU_E!U45+FC_IND_PPP_PA_E!U45+FC_IND_PPP_PR_E!U45</f>
        <v>0</v>
      </c>
      <c r="V45" s="10">
        <f>FC_IND_PPP_PU_E!V45+FC_IND_PPP_PA_E!V45+FC_IND_PPP_PR_E!V45</f>
        <v>0</v>
      </c>
      <c r="W45" s="10">
        <f>FC_IND_PPP_PU_E!W45+FC_IND_PPP_PA_E!W45+FC_IND_PPP_PR_E!W45</f>
        <v>0</v>
      </c>
      <c r="X45" s="10">
        <f>FC_IND_PPP_PU_E!X45+FC_IND_PPP_PA_E!X45+FC_IND_PPP_PR_E!X45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FC_IND_PPP_PU_E!C46+FC_IND_PPP_PA_E!C46+FC_IND_PPP_PR_E!C46</f>
        <v>0</v>
      </c>
      <c r="D46" s="10">
        <f>FC_IND_PPP_PU_E!D46+FC_IND_PPP_PA_E!D46+FC_IND_PPP_PR_E!D46</f>
        <v>0</v>
      </c>
      <c r="E46" s="10">
        <f>FC_IND_PPP_PU_E!E46+FC_IND_PPP_PA_E!E46+FC_IND_PPP_PR_E!E46</f>
        <v>0</v>
      </c>
      <c r="F46" s="10">
        <f>FC_IND_PPP_PU_E!F46+FC_IND_PPP_PA_E!F46+FC_IND_PPP_PR_E!F46</f>
        <v>0</v>
      </c>
      <c r="G46" s="10">
        <f>FC_IND_PPP_PU_E!G46+FC_IND_PPP_PA_E!G46+FC_IND_PPP_PR_E!G46</f>
        <v>0</v>
      </c>
      <c r="H46" s="10">
        <f>FC_IND_PPP_PU_E!H46+FC_IND_PPP_PA_E!H46+FC_IND_PPP_PR_E!H46</f>
        <v>0</v>
      </c>
      <c r="I46" s="10">
        <f>FC_IND_PPP_PU_E!I46+FC_IND_PPP_PA_E!I46+FC_IND_PPP_PR_E!I46</f>
        <v>0</v>
      </c>
      <c r="J46" s="10">
        <f>FC_IND_PPP_PU_E!J46+FC_IND_PPP_PA_E!J46+FC_IND_PPP_PR_E!J46</f>
        <v>0</v>
      </c>
      <c r="K46" s="10">
        <f>FC_IND_PPP_PU_E!K46+FC_IND_PPP_PA_E!K46+FC_IND_PPP_PR_E!K46</f>
        <v>0</v>
      </c>
      <c r="L46" s="10">
        <f>FC_IND_PPP_PU_E!L46+FC_IND_PPP_PA_E!L46+FC_IND_PPP_PR_E!L46</f>
        <v>0</v>
      </c>
      <c r="M46" s="10">
        <f>FC_IND_PPP_PU_E!M46+FC_IND_PPP_PA_E!M46+FC_IND_PPP_PR_E!M46</f>
        <v>0</v>
      </c>
      <c r="N46" s="10">
        <f>FC_IND_PPP_PU_E!N46+FC_IND_PPP_PA_E!N46+FC_IND_PPP_PR_E!N46</f>
        <v>0</v>
      </c>
      <c r="O46" s="10">
        <f>FC_IND_PPP_PU_E!O46+FC_IND_PPP_PA_E!O46+FC_IND_PPP_PR_E!O46</f>
        <v>0</v>
      </c>
      <c r="P46" s="10">
        <f>FC_IND_PPP_PU_E!P46+FC_IND_PPP_PA_E!P46+FC_IND_PPP_PR_E!P46</f>
        <v>0</v>
      </c>
      <c r="Q46" s="10">
        <f>FC_IND_PPP_PU_E!Q46+FC_IND_PPP_PA_E!Q46+FC_IND_PPP_PR_E!Q46</f>
        <v>0</v>
      </c>
      <c r="R46" s="10">
        <f>FC_IND_PPP_PU_E!R46+FC_IND_PPP_PA_E!R46+FC_IND_PPP_PR_E!R46</f>
        <v>0</v>
      </c>
      <c r="S46" s="10">
        <f>FC_IND_PPP_PU_E!S46+FC_IND_PPP_PA_E!S46+FC_IND_PPP_PR_E!S46</f>
        <v>0</v>
      </c>
      <c r="T46" s="10">
        <f>FC_IND_PPP_PU_E!T46+FC_IND_PPP_PA_E!T46+FC_IND_PPP_PR_E!T46</f>
        <v>0</v>
      </c>
      <c r="U46" s="10">
        <f>FC_IND_PPP_PU_E!U46+FC_IND_PPP_PA_E!U46+FC_IND_PPP_PR_E!U46</f>
        <v>0</v>
      </c>
      <c r="V46" s="10">
        <f>FC_IND_PPP_PU_E!V46+FC_IND_PPP_PA_E!V46+FC_IND_PPP_PR_E!V46</f>
        <v>0</v>
      </c>
      <c r="W46" s="10">
        <f>FC_IND_PPP_PU_E!W46+FC_IND_PPP_PA_E!W46+FC_IND_PPP_PR_E!W46</f>
        <v>0</v>
      </c>
      <c r="X46" s="10">
        <f>FC_IND_PPP_PU_E!X46+FC_IND_PPP_PA_E!X46+FC_IND_PPP_PR_E!X46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FC_IND_PPP_PU_E!C47+FC_IND_PPP_PA_E!C47+FC_IND_PPP_PR_E!C47</f>
        <v>0</v>
      </c>
      <c r="D47" s="10">
        <f>FC_IND_PPP_PU_E!D47+FC_IND_PPP_PA_E!D47+FC_IND_PPP_PR_E!D47</f>
        <v>0</v>
      </c>
      <c r="E47" s="10">
        <f>FC_IND_PPP_PU_E!E47+FC_IND_PPP_PA_E!E47+FC_IND_PPP_PR_E!E47</f>
        <v>0</v>
      </c>
      <c r="F47" s="10">
        <f>FC_IND_PPP_PU_E!F47+FC_IND_PPP_PA_E!F47+FC_IND_PPP_PR_E!F47</f>
        <v>0</v>
      </c>
      <c r="G47" s="10">
        <f>FC_IND_PPP_PU_E!G47+FC_IND_PPP_PA_E!G47+FC_IND_PPP_PR_E!G47</f>
        <v>0</v>
      </c>
      <c r="H47" s="10">
        <f>FC_IND_PPP_PU_E!H47+FC_IND_PPP_PA_E!H47+FC_IND_PPP_PR_E!H47</f>
        <v>0</v>
      </c>
      <c r="I47" s="10">
        <f>FC_IND_PPP_PU_E!I47+FC_IND_PPP_PA_E!I47+FC_IND_PPP_PR_E!I47</f>
        <v>0</v>
      </c>
      <c r="J47" s="10">
        <f>FC_IND_PPP_PU_E!J47+FC_IND_PPP_PA_E!J47+FC_IND_PPP_PR_E!J47</f>
        <v>0</v>
      </c>
      <c r="K47" s="10">
        <f>FC_IND_PPP_PU_E!K47+FC_IND_PPP_PA_E!K47+FC_IND_PPP_PR_E!K47</f>
        <v>0</v>
      </c>
      <c r="L47" s="10">
        <f>FC_IND_PPP_PU_E!L47+FC_IND_PPP_PA_E!L47+FC_IND_PPP_PR_E!L47</f>
        <v>0</v>
      </c>
      <c r="M47" s="10">
        <f>FC_IND_PPP_PU_E!M47+FC_IND_PPP_PA_E!M47+FC_IND_PPP_PR_E!M47</f>
        <v>0</v>
      </c>
      <c r="N47" s="10">
        <f>FC_IND_PPP_PU_E!N47+FC_IND_PPP_PA_E!N47+FC_IND_PPP_PR_E!N47</f>
        <v>0</v>
      </c>
      <c r="O47" s="10">
        <f>FC_IND_PPP_PU_E!O47+FC_IND_PPP_PA_E!O47+FC_IND_PPP_PR_E!O47</f>
        <v>0</v>
      </c>
      <c r="P47" s="10">
        <f>FC_IND_PPP_PU_E!P47+FC_IND_PPP_PA_E!P47+FC_IND_PPP_PR_E!P47</f>
        <v>0</v>
      </c>
      <c r="Q47" s="10">
        <f>FC_IND_PPP_PU_E!Q47+FC_IND_PPP_PA_E!Q47+FC_IND_PPP_PR_E!Q47</f>
        <v>0</v>
      </c>
      <c r="R47" s="10">
        <f>FC_IND_PPP_PU_E!R47+FC_IND_PPP_PA_E!R47+FC_IND_PPP_PR_E!R47</f>
        <v>0</v>
      </c>
      <c r="S47" s="10">
        <f>FC_IND_PPP_PU_E!S47+FC_IND_PPP_PA_E!S47+FC_IND_PPP_PR_E!S47</f>
        <v>0</v>
      </c>
      <c r="T47" s="10">
        <f>FC_IND_PPP_PU_E!T47+FC_IND_PPP_PA_E!T47+FC_IND_PPP_PR_E!T47</f>
        <v>0</v>
      </c>
      <c r="U47" s="10">
        <f>FC_IND_PPP_PU_E!U47+FC_IND_PPP_PA_E!U47+FC_IND_PPP_PR_E!U47</f>
        <v>0</v>
      </c>
      <c r="V47" s="10">
        <f>FC_IND_PPP_PU_E!V47+FC_IND_PPP_PA_E!V47+FC_IND_PPP_PR_E!V47</f>
        <v>0</v>
      </c>
      <c r="W47" s="10">
        <f>FC_IND_PPP_PU_E!W47+FC_IND_PPP_PA_E!W47+FC_IND_PPP_PR_E!W47</f>
        <v>0</v>
      </c>
      <c r="X47" s="10">
        <f>FC_IND_PPP_PU_E!X47+FC_IND_PPP_PA_E!X47+FC_IND_PPP_PR_E!X47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FC_IND_PPP_PU_E!C48+FC_IND_PPP_PA_E!C48+FC_IND_PPP_PR_E!C48</f>
        <v>0</v>
      </c>
      <c r="D48" s="10">
        <f>FC_IND_PPP_PU_E!D48+FC_IND_PPP_PA_E!D48+FC_IND_PPP_PR_E!D48</f>
        <v>0</v>
      </c>
      <c r="E48" s="10">
        <f>FC_IND_PPP_PU_E!E48+FC_IND_PPP_PA_E!E48+FC_IND_PPP_PR_E!E48</f>
        <v>0</v>
      </c>
      <c r="F48" s="10">
        <f>FC_IND_PPP_PU_E!F48+FC_IND_PPP_PA_E!F48+FC_IND_PPP_PR_E!F48</f>
        <v>0</v>
      </c>
      <c r="G48" s="10">
        <f>FC_IND_PPP_PU_E!G48+FC_IND_PPP_PA_E!G48+FC_IND_PPP_PR_E!G48</f>
        <v>0</v>
      </c>
      <c r="H48" s="10">
        <f>FC_IND_PPP_PU_E!H48+FC_IND_PPP_PA_E!H48+FC_IND_PPP_PR_E!H48</f>
        <v>0</v>
      </c>
      <c r="I48" s="10">
        <f>FC_IND_PPP_PU_E!I48+FC_IND_PPP_PA_E!I48+FC_IND_PPP_PR_E!I48</f>
        <v>0</v>
      </c>
      <c r="J48" s="10">
        <f>FC_IND_PPP_PU_E!J48+FC_IND_PPP_PA_E!J48+FC_IND_PPP_PR_E!J48</f>
        <v>0</v>
      </c>
      <c r="K48" s="10">
        <f>FC_IND_PPP_PU_E!K48+FC_IND_PPP_PA_E!K48+FC_IND_PPP_PR_E!K48</f>
        <v>0</v>
      </c>
      <c r="L48" s="10">
        <f>FC_IND_PPP_PU_E!L48+FC_IND_PPP_PA_E!L48+FC_IND_PPP_PR_E!L48</f>
        <v>0</v>
      </c>
      <c r="M48" s="10">
        <f>FC_IND_PPP_PU_E!M48+FC_IND_PPP_PA_E!M48+FC_IND_PPP_PR_E!M48</f>
        <v>0</v>
      </c>
      <c r="N48" s="10">
        <f>FC_IND_PPP_PU_E!N48+FC_IND_PPP_PA_E!N48+FC_IND_PPP_PR_E!N48</f>
        <v>0</v>
      </c>
      <c r="O48" s="10">
        <f>FC_IND_PPP_PU_E!O48+FC_IND_PPP_PA_E!O48+FC_IND_PPP_PR_E!O48</f>
        <v>0</v>
      </c>
      <c r="P48" s="10">
        <f>FC_IND_PPP_PU_E!P48+FC_IND_PPP_PA_E!P48+FC_IND_PPP_PR_E!P48</f>
        <v>0</v>
      </c>
      <c r="Q48" s="10">
        <f>FC_IND_PPP_PU_E!Q48+FC_IND_PPP_PA_E!Q48+FC_IND_PPP_PR_E!Q48</f>
        <v>0</v>
      </c>
      <c r="R48" s="10">
        <f>FC_IND_PPP_PU_E!R48+FC_IND_PPP_PA_E!R48+FC_IND_PPP_PR_E!R48</f>
        <v>0</v>
      </c>
      <c r="S48" s="10">
        <f>FC_IND_PPP_PU_E!S48+FC_IND_PPP_PA_E!S48+FC_IND_PPP_PR_E!S48</f>
        <v>0</v>
      </c>
      <c r="T48" s="10">
        <f>FC_IND_PPP_PU_E!T48+FC_IND_PPP_PA_E!T48+FC_IND_PPP_PR_E!T48</f>
        <v>0</v>
      </c>
      <c r="U48" s="10">
        <f>FC_IND_PPP_PU_E!U48+FC_IND_PPP_PA_E!U48+FC_IND_PPP_PR_E!U48</f>
        <v>0</v>
      </c>
      <c r="V48" s="10">
        <f>FC_IND_PPP_PU_E!V48+FC_IND_PPP_PA_E!V48+FC_IND_PPP_PR_E!V48</f>
        <v>0</v>
      </c>
      <c r="W48" s="10">
        <f>FC_IND_PPP_PU_E!W48+FC_IND_PPP_PA_E!W48+FC_IND_PPP_PR_E!W48</f>
        <v>0</v>
      </c>
      <c r="X48" s="10">
        <f>FC_IND_PPP_PU_E!X48+FC_IND_PPP_PA_E!X48+FC_IND_PPP_PR_E!X48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FC_IND_PPP_PU_E!C49+FC_IND_PPP_PA_E!C49+FC_IND_PPP_PR_E!C49</f>
        <v>0</v>
      </c>
      <c r="D49" s="10">
        <f>FC_IND_PPP_PU_E!D49+FC_IND_PPP_PA_E!D49+FC_IND_PPP_PR_E!D49</f>
        <v>0</v>
      </c>
      <c r="E49" s="10">
        <f>FC_IND_PPP_PU_E!E49+FC_IND_PPP_PA_E!E49+FC_IND_PPP_PR_E!E49</f>
        <v>0</v>
      </c>
      <c r="F49" s="10">
        <f>FC_IND_PPP_PU_E!F49+FC_IND_PPP_PA_E!F49+FC_IND_PPP_PR_E!F49</f>
        <v>0</v>
      </c>
      <c r="G49" s="10">
        <f>FC_IND_PPP_PU_E!G49+FC_IND_PPP_PA_E!G49+FC_IND_PPP_PR_E!G49</f>
        <v>0</v>
      </c>
      <c r="H49" s="10">
        <f>FC_IND_PPP_PU_E!H49+FC_IND_PPP_PA_E!H49+FC_IND_PPP_PR_E!H49</f>
        <v>0</v>
      </c>
      <c r="I49" s="10">
        <f>FC_IND_PPP_PU_E!I49+FC_IND_PPP_PA_E!I49+FC_IND_PPP_PR_E!I49</f>
        <v>0</v>
      </c>
      <c r="J49" s="10">
        <f>FC_IND_PPP_PU_E!J49+FC_IND_PPP_PA_E!J49+FC_IND_PPP_PR_E!J49</f>
        <v>0</v>
      </c>
      <c r="K49" s="10">
        <f>FC_IND_PPP_PU_E!K49+FC_IND_PPP_PA_E!K49+FC_IND_PPP_PR_E!K49</f>
        <v>0</v>
      </c>
      <c r="L49" s="10">
        <f>FC_IND_PPP_PU_E!L49+FC_IND_PPP_PA_E!L49+FC_IND_PPP_PR_E!L49</f>
        <v>0</v>
      </c>
      <c r="M49" s="10">
        <f>FC_IND_PPP_PU_E!M49+FC_IND_PPP_PA_E!M49+FC_IND_PPP_PR_E!M49</f>
        <v>0</v>
      </c>
      <c r="N49" s="10">
        <f>FC_IND_PPP_PU_E!N49+FC_IND_PPP_PA_E!N49+FC_IND_PPP_PR_E!N49</f>
        <v>0</v>
      </c>
      <c r="O49" s="10">
        <f>FC_IND_PPP_PU_E!O49+FC_IND_PPP_PA_E!O49+FC_IND_PPP_PR_E!O49</f>
        <v>0</v>
      </c>
      <c r="P49" s="10">
        <f>FC_IND_PPP_PU_E!P49+FC_IND_PPP_PA_E!P49+FC_IND_PPP_PR_E!P49</f>
        <v>0</v>
      </c>
      <c r="Q49" s="10">
        <f>FC_IND_PPP_PU_E!Q49+FC_IND_PPP_PA_E!Q49+FC_IND_PPP_PR_E!Q49</f>
        <v>0</v>
      </c>
      <c r="R49" s="10">
        <f>FC_IND_PPP_PU_E!R49+FC_IND_PPP_PA_E!R49+FC_IND_PPP_PR_E!R49</f>
        <v>0</v>
      </c>
      <c r="S49" s="10">
        <f>FC_IND_PPP_PU_E!S49+FC_IND_PPP_PA_E!S49+FC_IND_PPP_PR_E!S49</f>
        <v>0</v>
      </c>
      <c r="T49" s="10">
        <f>FC_IND_PPP_PU_E!T49+FC_IND_PPP_PA_E!T49+FC_IND_PPP_PR_E!T49</f>
        <v>0</v>
      </c>
      <c r="U49" s="10">
        <f>FC_IND_PPP_PU_E!U49+FC_IND_PPP_PA_E!U49+FC_IND_PPP_PR_E!U49</f>
        <v>0</v>
      </c>
      <c r="V49" s="10">
        <f>FC_IND_PPP_PU_E!V49+FC_IND_PPP_PA_E!V49+FC_IND_PPP_PR_E!V49</f>
        <v>0</v>
      </c>
      <c r="W49" s="10">
        <f>FC_IND_PPP_PU_E!W49+FC_IND_PPP_PA_E!W49+FC_IND_PPP_PR_E!W49</f>
        <v>0</v>
      </c>
      <c r="X49" s="10">
        <f>FC_IND_PPP_PU_E!X49+FC_IND_PPP_PA_E!X49+FC_IND_PPP_PR_E!X49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FC_IND_PPP_PU_E!C50+FC_IND_PPP_PA_E!C50+FC_IND_PPP_PR_E!C50</f>
        <v>0</v>
      </c>
      <c r="D50" s="10">
        <f>FC_IND_PPP_PU_E!D50+FC_IND_PPP_PA_E!D50+FC_IND_PPP_PR_E!D50</f>
        <v>0</v>
      </c>
      <c r="E50" s="10">
        <f>FC_IND_PPP_PU_E!E50+FC_IND_PPP_PA_E!E50+FC_IND_PPP_PR_E!E50</f>
        <v>0</v>
      </c>
      <c r="F50" s="10">
        <f>FC_IND_PPP_PU_E!F50+FC_IND_PPP_PA_E!F50+FC_IND_PPP_PR_E!F50</f>
        <v>0</v>
      </c>
      <c r="G50" s="10">
        <f>FC_IND_PPP_PU_E!G50+FC_IND_PPP_PA_E!G50+FC_IND_PPP_PR_E!G50</f>
        <v>0</v>
      </c>
      <c r="H50" s="10">
        <f>FC_IND_PPP_PU_E!H50+FC_IND_PPP_PA_E!H50+FC_IND_PPP_PR_E!H50</f>
        <v>0</v>
      </c>
      <c r="I50" s="10">
        <f>FC_IND_PPP_PU_E!I50+FC_IND_PPP_PA_E!I50+FC_IND_PPP_PR_E!I50</f>
        <v>0</v>
      </c>
      <c r="J50" s="10">
        <f>FC_IND_PPP_PU_E!J50+FC_IND_PPP_PA_E!J50+FC_IND_PPP_PR_E!J50</f>
        <v>0</v>
      </c>
      <c r="K50" s="10">
        <f>FC_IND_PPP_PU_E!K50+FC_IND_PPP_PA_E!K50+FC_IND_PPP_PR_E!K50</f>
        <v>0</v>
      </c>
      <c r="L50" s="10">
        <f>FC_IND_PPP_PU_E!L50+FC_IND_PPP_PA_E!L50+FC_IND_PPP_PR_E!L50</f>
        <v>0</v>
      </c>
      <c r="M50" s="10">
        <f>FC_IND_PPP_PU_E!M50+FC_IND_PPP_PA_E!M50+FC_IND_PPP_PR_E!M50</f>
        <v>0</v>
      </c>
      <c r="N50" s="10">
        <f>FC_IND_PPP_PU_E!N50+FC_IND_PPP_PA_E!N50+FC_IND_PPP_PR_E!N50</f>
        <v>0</v>
      </c>
      <c r="O50" s="10">
        <f>FC_IND_PPP_PU_E!O50+FC_IND_PPP_PA_E!O50+FC_IND_PPP_PR_E!O50</f>
        <v>0</v>
      </c>
      <c r="P50" s="10">
        <f>FC_IND_PPP_PU_E!P50+FC_IND_PPP_PA_E!P50+FC_IND_PPP_PR_E!P50</f>
        <v>0</v>
      </c>
      <c r="Q50" s="10">
        <f>FC_IND_PPP_PU_E!Q50+FC_IND_PPP_PA_E!Q50+FC_IND_PPP_PR_E!Q50</f>
        <v>0</v>
      </c>
      <c r="R50" s="10">
        <f>FC_IND_PPP_PU_E!R50+FC_IND_PPP_PA_E!R50+FC_IND_PPP_PR_E!R50</f>
        <v>0</v>
      </c>
      <c r="S50" s="10">
        <f>FC_IND_PPP_PU_E!S50+FC_IND_PPP_PA_E!S50+FC_IND_PPP_PR_E!S50</f>
        <v>0</v>
      </c>
      <c r="T50" s="10">
        <f>FC_IND_PPP_PU_E!T50+FC_IND_PPP_PA_E!T50+FC_IND_PPP_PR_E!T50</f>
        <v>0</v>
      </c>
      <c r="U50" s="10">
        <f>FC_IND_PPP_PU_E!U50+FC_IND_PPP_PA_E!U50+FC_IND_PPP_PR_E!U50</f>
        <v>0</v>
      </c>
      <c r="V50" s="10">
        <f>FC_IND_PPP_PU_E!V50+FC_IND_PPP_PA_E!V50+FC_IND_PPP_PR_E!V50</f>
        <v>0</v>
      </c>
      <c r="W50" s="10">
        <f>FC_IND_PPP_PU_E!W50+FC_IND_PPP_PA_E!W50+FC_IND_PPP_PR_E!W50</f>
        <v>0</v>
      </c>
      <c r="X50" s="10">
        <f>FC_IND_PPP_PU_E!X50+FC_IND_PPP_PA_E!X50+FC_IND_PPP_PR_E!X50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FC_IND_PPP_PU_E!C51+FC_IND_PPP_PA_E!C51+FC_IND_PPP_PR_E!C51</f>
        <v>6.6208082545141869</v>
      </c>
      <c r="D51" s="37">
        <f>FC_IND_PPP_PU_E!D51+FC_IND_PPP_PA_E!D51+FC_IND_PPP_PR_E!D51</f>
        <v>17.26139294926913</v>
      </c>
      <c r="E51" s="37">
        <f>FC_IND_PPP_PU_E!E51+FC_IND_PPP_PA_E!E51+FC_IND_PPP_PR_E!E51</f>
        <v>25.257953568357699</v>
      </c>
      <c r="F51" s="37">
        <f>FC_IND_PPP_PU_E!F51+FC_IND_PPP_PA_E!F51+FC_IND_PPP_PR_E!F51</f>
        <v>35.834049871023211</v>
      </c>
      <c r="G51" s="37">
        <f>FC_IND_PPP_PU_E!G51+FC_IND_PPP_PA_E!G51+FC_IND_PPP_PR_E!G51</f>
        <v>29.041272570937235</v>
      </c>
      <c r="H51" s="37">
        <f>FC_IND_PPP_PU_E!H51+FC_IND_PPP_PA_E!H51+FC_IND_PPP_PR_E!H51</f>
        <v>38.069647463456576</v>
      </c>
      <c r="I51" s="37">
        <f>FC_IND_PPP_PU_E!I51+FC_IND_PPP_PA_E!I51+FC_IND_PPP_PR_E!I51</f>
        <v>41.917454858125538</v>
      </c>
      <c r="J51" s="37">
        <f>FC_IND_PPP_PU_E!J51+FC_IND_PPP_PA_E!J51+FC_IND_PPP_PR_E!J51</f>
        <v>43.293207222699905</v>
      </c>
      <c r="K51" s="37">
        <f>FC_IND_PPP_PU_E!K51+FC_IND_PPP_PA_E!K51+FC_IND_PPP_PR_E!K51</f>
        <v>53.632846087704202</v>
      </c>
      <c r="L51" s="37">
        <f>FC_IND_PPP_PU_E!L51+FC_IND_PPP_PA_E!L51+FC_IND_PPP_PR_E!L51</f>
        <v>78.116938950988811</v>
      </c>
      <c r="M51" s="37">
        <f>FC_IND_PPP_PU_E!M51+FC_IND_PPP_PA_E!M51+FC_IND_PPP_PR_E!M51</f>
        <v>90.58469475494411</v>
      </c>
      <c r="N51" s="37">
        <f>FC_IND_PPP_PU_E!N51+FC_IND_PPP_PA_E!N51+FC_IND_PPP_PR_E!N51</f>
        <v>111.56491831470331</v>
      </c>
      <c r="O51" s="37">
        <f>FC_IND_PPP_PU_E!O51+FC_IND_PPP_PA_E!O51+FC_IND_PPP_PR_E!O51</f>
        <v>106.9432502149613</v>
      </c>
      <c r="P51" s="37">
        <f>FC_IND_PPP_PU_E!P51+FC_IND_PPP_PA_E!P51+FC_IND_PPP_PR_E!P51</f>
        <v>93.400687876182289</v>
      </c>
      <c r="Q51" s="37">
        <f>FC_IND_PPP_PU_E!Q51+FC_IND_PPP_PA_E!Q51+FC_IND_PPP_PR_E!Q51</f>
        <v>90.154772141014618</v>
      </c>
      <c r="R51" s="37">
        <f>FC_IND_PPP_PU_E!R51+FC_IND_PPP_PA_E!R51+FC_IND_PPP_PR_E!R51</f>
        <v>92.459845227858978</v>
      </c>
      <c r="S51" s="37">
        <f>FC_IND_PPP_PU_E!S51+FC_IND_PPP_PA_E!S51+FC_IND_PPP_PR_E!S51</f>
        <v>109.1961306964746</v>
      </c>
      <c r="T51" s="37">
        <f>FC_IND_PPP_PU_E!T51+FC_IND_PPP_PA_E!T51+FC_IND_PPP_PR_E!T51</f>
        <v>157.95503009458301</v>
      </c>
      <c r="U51" s="37">
        <f>FC_IND_PPP_PU_E!U51+FC_IND_PPP_PA_E!U51+FC_IND_PPP_PR_E!U51</f>
        <v>156.08228718830611</v>
      </c>
      <c r="V51" s="37">
        <f>FC_IND_PPP_PU_E!V51+FC_IND_PPP_PA_E!V51+FC_IND_PPP_PR_E!V51</f>
        <v>157.81478933791914</v>
      </c>
      <c r="W51" s="37">
        <f>FC_IND_PPP_PU_E!W51+FC_IND_PPP_PA_E!W51+FC_IND_PPP_PR_E!W51</f>
        <v>149.35743766122101</v>
      </c>
      <c r="X51" s="37">
        <f>FC_IND_PPP_PU_E!X51+FC_IND_PPP_PA_E!X51+FC_IND_PPP_PR_E!X51</f>
        <v>179.16638005159072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733.16139294926893</v>
      </c>
      <c r="D52" s="37">
        <f t="shared" ref="D52:W52" si="31">SUM(D53:D70)</f>
        <v>721.21908856405844</v>
      </c>
      <c r="E52" s="37">
        <f t="shared" si="31"/>
        <v>773.83680137575243</v>
      </c>
      <c r="F52" s="37">
        <f t="shared" si="31"/>
        <v>766.57592433361992</v>
      </c>
      <c r="G52" s="37">
        <f t="shared" si="31"/>
        <v>758.31186586414424</v>
      </c>
      <c r="H52" s="37">
        <f t="shared" si="31"/>
        <v>768.89269131556296</v>
      </c>
      <c r="I52" s="37">
        <f t="shared" si="31"/>
        <v>780.35735167669804</v>
      </c>
      <c r="J52" s="37">
        <f t="shared" si="31"/>
        <v>803.83585554600177</v>
      </c>
      <c r="K52" s="37">
        <f t="shared" si="31"/>
        <v>835.84118658641455</v>
      </c>
      <c r="L52" s="37">
        <f t="shared" si="31"/>
        <v>799.48890799656056</v>
      </c>
      <c r="M52" s="37">
        <f t="shared" si="31"/>
        <v>821.46268271711097</v>
      </c>
      <c r="N52" s="37">
        <f t="shared" si="31"/>
        <v>806.63035253654346</v>
      </c>
      <c r="O52" s="37">
        <f t="shared" si="31"/>
        <v>875.05967325881329</v>
      </c>
      <c r="P52" s="37">
        <f t="shared" si="31"/>
        <v>924.69191745485796</v>
      </c>
      <c r="Q52" s="37">
        <f t="shared" si="31"/>
        <v>829.98950988822014</v>
      </c>
      <c r="R52" s="37">
        <f t="shared" si="31"/>
        <v>822.3703353396387</v>
      </c>
      <c r="S52" s="37">
        <f t="shared" si="31"/>
        <v>863.88168529664642</v>
      </c>
      <c r="T52" s="37">
        <f t="shared" si="31"/>
        <v>854.53250214961292</v>
      </c>
      <c r="U52" s="37">
        <f t="shared" si="31"/>
        <v>821.71384350816845</v>
      </c>
      <c r="V52" s="37">
        <f t="shared" si="31"/>
        <v>843.01152192605321</v>
      </c>
      <c r="W52" s="37">
        <f t="shared" si="31"/>
        <v>833.98727429062762</v>
      </c>
      <c r="X52" s="37">
        <f t="shared" ref="X52" si="32">SUM(X53:X70)</f>
        <v>781.63774720550305</v>
      </c>
    </row>
    <row r="53" spans="1:24" ht="11.25" customHeight="1" x14ac:dyDescent="0.2">
      <c r="A53" s="42" t="s">
        <v>93</v>
      </c>
      <c r="B53" s="9" t="s">
        <v>94</v>
      </c>
      <c r="C53" s="10">
        <f>FC_IND_PPP_PU_E!C53+FC_IND_PPP_PA_E!C53+FC_IND_PPP_PR_E!C53</f>
        <v>0</v>
      </c>
      <c r="D53" s="10">
        <f>FC_IND_PPP_PU_E!D53+FC_IND_PPP_PA_E!D53+FC_IND_PPP_PR_E!D53</f>
        <v>0</v>
      </c>
      <c r="E53" s="10">
        <f>FC_IND_PPP_PU_E!E53+FC_IND_PPP_PA_E!E53+FC_IND_PPP_PR_E!E53</f>
        <v>0</v>
      </c>
      <c r="F53" s="10">
        <f>FC_IND_PPP_PU_E!F53+FC_IND_PPP_PA_E!F53+FC_IND_PPP_PR_E!F53</f>
        <v>0</v>
      </c>
      <c r="G53" s="10">
        <f>FC_IND_PPP_PU_E!G53+FC_IND_PPP_PA_E!G53+FC_IND_PPP_PR_E!G53</f>
        <v>0</v>
      </c>
      <c r="H53" s="10">
        <f>FC_IND_PPP_PU_E!H53+FC_IND_PPP_PA_E!H53+FC_IND_PPP_PR_E!H53</f>
        <v>0</v>
      </c>
      <c r="I53" s="10">
        <f>FC_IND_PPP_PU_E!I53+FC_IND_PPP_PA_E!I53+FC_IND_PPP_PR_E!I53</f>
        <v>0</v>
      </c>
      <c r="J53" s="10">
        <f>FC_IND_PPP_PU_E!J53+FC_IND_PPP_PA_E!J53+FC_IND_PPP_PR_E!J53</f>
        <v>0</v>
      </c>
      <c r="K53" s="10">
        <f>FC_IND_PPP_PU_E!K53+FC_IND_PPP_PA_E!K53+FC_IND_PPP_PR_E!K53</f>
        <v>0</v>
      </c>
      <c r="L53" s="10">
        <f>FC_IND_PPP_PU_E!L53+FC_IND_PPP_PA_E!L53+FC_IND_PPP_PR_E!L53</f>
        <v>0</v>
      </c>
      <c r="M53" s="10">
        <f>FC_IND_PPP_PU_E!M53+FC_IND_PPP_PA_E!M53+FC_IND_PPP_PR_E!M53</f>
        <v>0</v>
      </c>
      <c r="N53" s="10">
        <f>FC_IND_PPP_PU_E!N53+FC_IND_PPP_PA_E!N53+FC_IND_PPP_PR_E!N53</f>
        <v>0</v>
      </c>
      <c r="O53" s="10">
        <f>FC_IND_PPP_PU_E!O53+FC_IND_PPP_PA_E!O53+FC_IND_PPP_PR_E!O53</f>
        <v>0</v>
      </c>
      <c r="P53" s="10">
        <f>FC_IND_PPP_PU_E!P53+FC_IND_PPP_PA_E!P53+FC_IND_PPP_PR_E!P53</f>
        <v>0</v>
      </c>
      <c r="Q53" s="10">
        <f>FC_IND_PPP_PU_E!Q53+FC_IND_PPP_PA_E!Q53+FC_IND_PPP_PR_E!Q53</f>
        <v>0</v>
      </c>
      <c r="R53" s="10">
        <f>FC_IND_PPP_PU_E!R53+FC_IND_PPP_PA_E!R53+FC_IND_PPP_PR_E!R53</f>
        <v>0</v>
      </c>
      <c r="S53" s="10">
        <f>FC_IND_PPP_PU_E!S53+FC_IND_PPP_PA_E!S53+FC_IND_PPP_PR_E!S53</f>
        <v>0</v>
      </c>
      <c r="T53" s="10">
        <f>FC_IND_PPP_PU_E!T53+FC_IND_PPP_PA_E!T53+FC_IND_PPP_PR_E!T53</f>
        <v>0</v>
      </c>
      <c r="U53" s="10">
        <f>FC_IND_PPP_PU_E!U53+FC_IND_PPP_PA_E!U53+FC_IND_PPP_PR_E!U53</f>
        <v>0</v>
      </c>
      <c r="V53" s="10">
        <f>FC_IND_PPP_PU_E!V53+FC_IND_PPP_PA_E!V53+FC_IND_PPP_PR_E!V53</f>
        <v>0</v>
      </c>
      <c r="W53" s="10">
        <f>FC_IND_PPP_PU_E!W53+FC_IND_PPP_PA_E!W53+FC_IND_PPP_PR_E!W53</f>
        <v>0</v>
      </c>
      <c r="X53" s="10">
        <f>FC_IND_PPP_PU_E!X53+FC_IND_PPP_PA_E!X53+FC_IND_PPP_PR_E!X53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FC_IND_PPP_PU_E!C54+FC_IND_PPP_PA_E!C54+FC_IND_PPP_PR_E!C54</f>
        <v>0</v>
      </c>
      <c r="D54" s="10">
        <f>FC_IND_PPP_PU_E!D54+FC_IND_PPP_PA_E!D54+FC_IND_PPP_PR_E!D54</f>
        <v>0</v>
      </c>
      <c r="E54" s="10">
        <f>FC_IND_PPP_PU_E!E54+FC_IND_PPP_PA_E!E54+FC_IND_PPP_PR_E!E54</f>
        <v>0</v>
      </c>
      <c r="F54" s="10">
        <f>FC_IND_PPP_PU_E!F54+FC_IND_PPP_PA_E!F54+FC_IND_PPP_PR_E!F54</f>
        <v>0</v>
      </c>
      <c r="G54" s="10">
        <f>FC_IND_PPP_PU_E!G54+FC_IND_PPP_PA_E!G54+FC_IND_PPP_PR_E!G54</f>
        <v>0</v>
      </c>
      <c r="H54" s="10">
        <f>FC_IND_PPP_PU_E!H54+FC_IND_PPP_PA_E!H54+FC_IND_PPP_PR_E!H54</f>
        <v>0</v>
      </c>
      <c r="I54" s="10">
        <f>FC_IND_PPP_PU_E!I54+FC_IND_PPP_PA_E!I54+FC_IND_PPP_PR_E!I54</f>
        <v>0</v>
      </c>
      <c r="J54" s="10">
        <f>FC_IND_PPP_PU_E!J54+FC_IND_PPP_PA_E!J54+FC_IND_PPP_PR_E!J54</f>
        <v>0</v>
      </c>
      <c r="K54" s="10">
        <f>FC_IND_PPP_PU_E!K54+FC_IND_PPP_PA_E!K54+FC_IND_PPP_PR_E!K54</f>
        <v>0</v>
      </c>
      <c r="L54" s="10">
        <f>FC_IND_PPP_PU_E!L54+FC_IND_PPP_PA_E!L54+FC_IND_PPP_PR_E!L54</f>
        <v>0</v>
      </c>
      <c r="M54" s="10">
        <f>FC_IND_PPP_PU_E!M54+FC_IND_PPP_PA_E!M54+FC_IND_PPP_PR_E!M54</f>
        <v>0</v>
      </c>
      <c r="N54" s="10">
        <f>FC_IND_PPP_PU_E!N54+FC_IND_PPP_PA_E!N54+FC_IND_PPP_PR_E!N54</f>
        <v>0</v>
      </c>
      <c r="O54" s="10">
        <f>FC_IND_PPP_PU_E!O54+FC_IND_PPP_PA_E!O54+FC_IND_PPP_PR_E!O54</f>
        <v>0</v>
      </c>
      <c r="P54" s="10">
        <f>FC_IND_PPP_PU_E!P54+FC_IND_PPP_PA_E!P54+FC_IND_PPP_PR_E!P54</f>
        <v>0</v>
      </c>
      <c r="Q54" s="10">
        <f>FC_IND_PPP_PU_E!Q54+FC_IND_PPP_PA_E!Q54+FC_IND_PPP_PR_E!Q54</f>
        <v>0</v>
      </c>
      <c r="R54" s="10">
        <f>FC_IND_PPP_PU_E!R54+FC_IND_PPP_PA_E!R54+FC_IND_PPP_PR_E!R54</f>
        <v>0</v>
      </c>
      <c r="S54" s="10">
        <f>FC_IND_PPP_PU_E!S54+FC_IND_PPP_PA_E!S54+FC_IND_PPP_PR_E!S54</f>
        <v>0</v>
      </c>
      <c r="T54" s="10">
        <f>FC_IND_PPP_PU_E!T54+FC_IND_PPP_PA_E!T54+FC_IND_PPP_PR_E!T54</f>
        <v>0</v>
      </c>
      <c r="U54" s="10">
        <f>FC_IND_PPP_PU_E!U54+FC_IND_PPP_PA_E!U54+FC_IND_PPP_PR_E!U54</f>
        <v>0</v>
      </c>
      <c r="V54" s="10">
        <f>FC_IND_PPP_PU_E!V54+FC_IND_PPP_PA_E!V54+FC_IND_PPP_PR_E!V54</f>
        <v>0</v>
      </c>
      <c r="W54" s="10">
        <f>FC_IND_PPP_PU_E!W54+FC_IND_PPP_PA_E!W54+FC_IND_PPP_PR_E!W54</f>
        <v>0</v>
      </c>
      <c r="X54" s="10">
        <f>FC_IND_PPP_PU_E!X54+FC_IND_PPP_PA_E!X54+FC_IND_PPP_PR_E!X54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FC_IND_PPP_PU_E!C55+FC_IND_PPP_PA_E!C55+FC_IND_PPP_PR_E!C55</f>
        <v>0</v>
      </c>
      <c r="D55" s="10">
        <f>FC_IND_PPP_PU_E!D55+FC_IND_PPP_PA_E!D55+FC_IND_PPP_PR_E!D55</f>
        <v>0</v>
      </c>
      <c r="E55" s="10">
        <f>FC_IND_PPP_PU_E!E55+FC_IND_PPP_PA_E!E55+FC_IND_PPP_PR_E!E55</f>
        <v>0</v>
      </c>
      <c r="F55" s="10">
        <f>FC_IND_PPP_PU_E!F55+FC_IND_PPP_PA_E!F55+FC_IND_PPP_PR_E!F55</f>
        <v>0</v>
      </c>
      <c r="G55" s="10">
        <f>FC_IND_PPP_PU_E!G55+FC_IND_PPP_PA_E!G55+FC_IND_PPP_PR_E!G55</f>
        <v>0</v>
      </c>
      <c r="H55" s="10">
        <f>FC_IND_PPP_PU_E!H55+FC_IND_PPP_PA_E!H55+FC_IND_PPP_PR_E!H55</f>
        <v>0</v>
      </c>
      <c r="I55" s="10">
        <f>FC_IND_PPP_PU_E!I55+FC_IND_PPP_PA_E!I55+FC_IND_PPP_PR_E!I55</f>
        <v>0</v>
      </c>
      <c r="J55" s="10">
        <f>FC_IND_PPP_PU_E!J55+FC_IND_PPP_PA_E!J55+FC_IND_PPP_PR_E!J55</f>
        <v>0</v>
      </c>
      <c r="K55" s="10">
        <f>FC_IND_PPP_PU_E!K55+FC_IND_PPP_PA_E!K55+FC_IND_PPP_PR_E!K55</f>
        <v>0</v>
      </c>
      <c r="L55" s="10">
        <f>FC_IND_PPP_PU_E!L55+FC_IND_PPP_PA_E!L55+FC_IND_PPP_PR_E!L55</f>
        <v>0</v>
      </c>
      <c r="M55" s="10">
        <f>FC_IND_PPP_PU_E!M55+FC_IND_PPP_PA_E!M55+FC_IND_PPP_PR_E!M55</f>
        <v>0</v>
      </c>
      <c r="N55" s="10">
        <f>FC_IND_PPP_PU_E!N55+FC_IND_PPP_PA_E!N55+FC_IND_PPP_PR_E!N55</f>
        <v>0</v>
      </c>
      <c r="O55" s="10">
        <f>FC_IND_PPP_PU_E!O55+FC_IND_PPP_PA_E!O55+FC_IND_PPP_PR_E!O55</f>
        <v>0</v>
      </c>
      <c r="P55" s="10">
        <f>FC_IND_PPP_PU_E!P55+FC_IND_PPP_PA_E!P55+FC_IND_PPP_PR_E!P55</f>
        <v>0</v>
      </c>
      <c r="Q55" s="10">
        <f>FC_IND_PPP_PU_E!Q55+FC_IND_PPP_PA_E!Q55+FC_IND_PPP_PR_E!Q55</f>
        <v>0</v>
      </c>
      <c r="R55" s="10">
        <f>FC_IND_PPP_PU_E!R55+FC_IND_PPP_PA_E!R55+FC_IND_PPP_PR_E!R55</f>
        <v>0</v>
      </c>
      <c r="S55" s="10">
        <f>FC_IND_PPP_PU_E!S55+FC_IND_PPP_PA_E!S55+FC_IND_PPP_PR_E!S55</f>
        <v>0</v>
      </c>
      <c r="T55" s="10">
        <f>FC_IND_PPP_PU_E!T55+FC_IND_PPP_PA_E!T55+FC_IND_PPP_PR_E!T55</f>
        <v>0</v>
      </c>
      <c r="U55" s="10">
        <f>FC_IND_PPP_PU_E!U55+FC_IND_PPP_PA_E!U55+FC_IND_PPP_PR_E!U55</f>
        <v>0</v>
      </c>
      <c r="V55" s="10">
        <f>FC_IND_PPP_PU_E!V55+FC_IND_PPP_PA_E!V55+FC_IND_PPP_PR_E!V55</f>
        <v>0</v>
      </c>
      <c r="W55" s="10">
        <f>FC_IND_PPP_PU_E!W55+FC_IND_PPP_PA_E!W55+FC_IND_PPP_PR_E!W55</f>
        <v>0</v>
      </c>
      <c r="X55" s="10">
        <f>FC_IND_PPP_PU_E!X55+FC_IND_PPP_PA_E!X55+FC_IND_PPP_PR_E!X55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FC_IND_PPP_PU_E!C56+FC_IND_PPP_PA_E!C56+FC_IND_PPP_PR_E!C56</f>
        <v>0</v>
      </c>
      <c r="D56" s="10">
        <f>FC_IND_PPP_PU_E!D56+FC_IND_PPP_PA_E!D56+FC_IND_PPP_PR_E!D56</f>
        <v>0</v>
      </c>
      <c r="E56" s="10">
        <f>FC_IND_PPP_PU_E!E56+FC_IND_PPP_PA_E!E56+FC_IND_PPP_PR_E!E56</f>
        <v>0</v>
      </c>
      <c r="F56" s="10">
        <f>FC_IND_PPP_PU_E!F56+FC_IND_PPP_PA_E!F56+FC_IND_PPP_PR_E!F56</f>
        <v>0</v>
      </c>
      <c r="G56" s="10">
        <f>FC_IND_PPP_PU_E!G56+FC_IND_PPP_PA_E!G56+FC_IND_PPP_PR_E!G56</f>
        <v>0</v>
      </c>
      <c r="H56" s="10">
        <f>FC_IND_PPP_PU_E!H56+FC_IND_PPP_PA_E!H56+FC_IND_PPP_PR_E!H56</f>
        <v>0</v>
      </c>
      <c r="I56" s="10">
        <f>FC_IND_PPP_PU_E!I56+FC_IND_PPP_PA_E!I56+FC_IND_PPP_PR_E!I56</f>
        <v>0</v>
      </c>
      <c r="J56" s="10">
        <f>FC_IND_PPP_PU_E!J56+FC_IND_PPP_PA_E!J56+FC_IND_PPP_PR_E!J56</f>
        <v>0</v>
      </c>
      <c r="K56" s="10">
        <f>FC_IND_PPP_PU_E!K56+FC_IND_PPP_PA_E!K56+FC_IND_PPP_PR_E!K56</f>
        <v>0</v>
      </c>
      <c r="L56" s="10">
        <f>FC_IND_PPP_PU_E!L56+FC_IND_PPP_PA_E!L56+FC_IND_PPP_PR_E!L56</f>
        <v>0</v>
      </c>
      <c r="M56" s="10">
        <f>FC_IND_PPP_PU_E!M56+FC_IND_PPP_PA_E!M56+FC_IND_PPP_PR_E!M56</f>
        <v>0</v>
      </c>
      <c r="N56" s="10">
        <f>FC_IND_PPP_PU_E!N56+FC_IND_PPP_PA_E!N56+FC_IND_PPP_PR_E!N56</f>
        <v>0</v>
      </c>
      <c r="O56" s="10">
        <f>FC_IND_PPP_PU_E!O56+FC_IND_PPP_PA_E!O56+FC_IND_PPP_PR_E!O56</f>
        <v>0</v>
      </c>
      <c r="P56" s="10">
        <f>FC_IND_PPP_PU_E!P56+FC_IND_PPP_PA_E!P56+FC_IND_PPP_PR_E!P56</f>
        <v>0</v>
      </c>
      <c r="Q56" s="10">
        <f>FC_IND_PPP_PU_E!Q56+FC_IND_PPP_PA_E!Q56+FC_IND_PPP_PR_E!Q56</f>
        <v>0</v>
      </c>
      <c r="R56" s="10">
        <f>FC_IND_PPP_PU_E!R56+FC_IND_PPP_PA_E!R56+FC_IND_PPP_PR_E!R56</f>
        <v>0</v>
      </c>
      <c r="S56" s="10">
        <f>FC_IND_PPP_PU_E!S56+FC_IND_PPP_PA_E!S56+FC_IND_PPP_PR_E!S56</f>
        <v>0</v>
      </c>
      <c r="T56" s="10">
        <f>FC_IND_PPP_PU_E!T56+FC_IND_PPP_PA_E!T56+FC_IND_PPP_PR_E!T56</f>
        <v>0</v>
      </c>
      <c r="U56" s="10">
        <f>FC_IND_PPP_PU_E!U56+FC_IND_PPP_PA_E!U56+FC_IND_PPP_PR_E!U56</f>
        <v>0</v>
      </c>
      <c r="V56" s="10">
        <f>FC_IND_PPP_PU_E!V56+FC_IND_PPP_PA_E!V56+FC_IND_PPP_PR_E!V56</f>
        <v>0</v>
      </c>
      <c r="W56" s="10">
        <f>FC_IND_PPP_PU_E!W56+FC_IND_PPP_PA_E!W56+FC_IND_PPP_PR_E!W56</f>
        <v>0</v>
      </c>
      <c r="X56" s="10">
        <f>FC_IND_PPP_PU_E!X56+FC_IND_PPP_PA_E!X56+FC_IND_PPP_PR_E!X56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FC_IND_PPP_PU_E!C57+FC_IND_PPP_PA_E!C57+FC_IND_PPP_PR_E!C57</f>
        <v>0</v>
      </c>
      <c r="D57" s="10">
        <f>FC_IND_PPP_PU_E!D57+FC_IND_PPP_PA_E!D57+FC_IND_PPP_PR_E!D57</f>
        <v>0</v>
      </c>
      <c r="E57" s="10">
        <f>FC_IND_PPP_PU_E!E57+FC_IND_PPP_PA_E!E57+FC_IND_PPP_PR_E!E57</f>
        <v>0</v>
      </c>
      <c r="F57" s="10">
        <f>FC_IND_PPP_PU_E!F57+FC_IND_PPP_PA_E!F57+FC_IND_PPP_PR_E!F57</f>
        <v>0</v>
      </c>
      <c r="G57" s="10">
        <f>FC_IND_PPP_PU_E!G57+FC_IND_PPP_PA_E!G57+FC_IND_PPP_PR_E!G57</f>
        <v>0</v>
      </c>
      <c r="H57" s="10">
        <f>FC_IND_PPP_PU_E!H57+FC_IND_PPP_PA_E!H57+FC_IND_PPP_PR_E!H57</f>
        <v>0</v>
      </c>
      <c r="I57" s="10">
        <f>FC_IND_PPP_PU_E!I57+FC_IND_PPP_PA_E!I57+FC_IND_PPP_PR_E!I57</f>
        <v>0</v>
      </c>
      <c r="J57" s="10">
        <f>FC_IND_PPP_PU_E!J57+FC_IND_PPP_PA_E!J57+FC_IND_PPP_PR_E!J57</f>
        <v>0</v>
      </c>
      <c r="K57" s="10">
        <f>FC_IND_PPP_PU_E!K57+FC_IND_PPP_PA_E!K57+FC_IND_PPP_PR_E!K57</f>
        <v>0</v>
      </c>
      <c r="L57" s="10">
        <f>FC_IND_PPP_PU_E!L57+FC_IND_PPP_PA_E!L57+FC_IND_PPP_PR_E!L57</f>
        <v>0</v>
      </c>
      <c r="M57" s="10">
        <f>FC_IND_PPP_PU_E!M57+FC_IND_PPP_PA_E!M57+FC_IND_PPP_PR_E!M57</f>
        <v>0</v>
      </c>
      <c r="N57" s="10">
        <f>FC_IND_PPP_PU_E!N57+FC_IND_PPP_PA_E!N57+FC_IND_PPP_PR_E!N57</f>
        <v>0</v>
      </c>
      <c r="O57" s="10">
        <f>FC_IND_PPP_PU_E!O57+FC_IND_PPP_PA_E!O57+FC_IND_PPP_PR_E!O57</f>
        <v>0</v>
      </c>
      <c r="P57" s="10">
        <f>FC_IND_PPP_PU_E!P57+FC_IND_PPP_PA_E!P57+FC_IND_PPP_PR_E!P57</f>
        <v>0</v>
      </c>
      <c r="Q57" s="10">
        <f>FC_IND_PPP_PU_E!Q57+FC_IND_PPP_PA_E!Q57+FC_IND_PPP_PR_E!Q57</f>
        <v>0</v>
      </c>
      <c r="R57" s="10">
        <f>FC_IND_PPP_PU_E!R57+FC_IND_PPP_PA_E!R57+FC_IND_PPP_PR_E!R57</f>
        <v>0</v>
      </c>
      <c r="S57" s="10">
        <f>FC_IND_PPP_PU_E!S57+FC_IND_PPP_PA_E!S57+FC_IND_PPP_PR_E!S57</f>
        <v>0</v>
      </c>
      <c r="T57" s="10">
        <f>FC_IND_PPP_PU_E!T57+FC_IND_PPP_PA_E!T57+FC_IND_PPP_PR_E!T57</f>
        <v>0</v>
      </c>
      <c r="U57" s="10">
        <f>FC_IND_PPP_PU_E!U57+FC_IND_PPP_PA_E!U57+FC_IND_PPP_PR_E!U57</f>
        <v>0</v>
      </c>
      <c r="V57" s="10">
        <f>FC_IND_PPP_PU_E!V57+FC_IND_PPP_PA_E!V57+FC_IND_PPP_PR_E!V57</f>
        <v>0</v>
      </c>
      <c r="W57" s="10">
        <f>FC_IND_PPP_PU_E!W57+FC_IND_PPP_PA_E!W57+FC_IND_PPP_PR_E!W57</f>
        <v>0</v>
      </c>
      <c r="X57" s="10">
        <f>FC_IND_PPP_PU_E!X57+FC_IND_PPP_PA_E!X57+FC_IND_PPP_PR_E!X57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FC_IND_PPP_PU_E!C58+FC_IND_PPP_PA_E!C58+FC_IND_PPP_PR_E!C58</f>
        <v>0</v>
      </c>
      <c r="D58" s="10">
        <f>FC_IND_PPP_PU_E!D58+FC_IND_PPP_PA_E!D58+FC_IND_PPP_PR_E!D58</f>
        <v>0</v>
      </c>
      <c r="E58" s="10">
        <f>FC_IND_PPP_PU_E!E58+FC_IND_PPP_PA_E!E58+FC_IND_PPP_PR_E!E58</f>
        <v>0</v>
      </c>
      <c r="F58" s="10">
        <f>FC_IND_PPP_PU_E!F58+FC_IND_PPP_PA_E!F58+FC_IND_PPP_PR_E!F58</f>
        <v>0</v>
      </c>
      <c r="G58" s="10">
        <f>FC_IND_PPP_PU_E!G58+FC_IND_PPP_PA_E!G58+FC_IND_PPP_PR_E!G58</f>
        <v>0</v>
      </c>
      <c r="H58" s="10">
        <f>FC_IND_PPP_PU_E!H58+FC_IND_PPP_PA_E!H58+FC_IND_PPP_PR_E!H58</f>
        <v>0</v>
      </c>
      <c r="I58" s="10">
        <f>FC_IND_PPP_PU_E!I58+FC_IND_PPP_PA_E!I58+FC_IND_PPP_PR_E!I58</f>
        <v>0</v>
      </c>
      <c r="J58" s="10">
        <f>FC_IND_PPP_PU_E!J58+FC_IND_PPP_PA_E!J58+FC_IND_PPP_PR_E!J58</f>
        <v>0</v>
      </c>
      <c r="K58" s="10">
        <f>FC_IND_PPP_PU_E!K58+FC_IND_PPP_PA_E!K58+FC_IND_PPP_PR_E!K58</f>
        <v>0</v>
      </c>
      <c r="L58" s="10">
        <f>FC_IND_PPP_PU_E!L58+FC_IND_PPP_PA_E!L58+FC_IND_PPP_PR_E!L58</f>
        <v>0</v>
      </c>
      <c r="M58" s="10">
        <f>FC_IND_PPP_PU_E!M58+FC_IND_PPP_PA_E!M58+FC_IND_PPP_PR_E!M58</f>
        <v>0</v>
      </c>
      <c r="N58" s="10">
        <f>FC_IND_PPP_PU_E!N58+FC_IND_PPP_PA_E!N58+FC_IND_PPP_PR_E!N58</f>
        <v>0</v>
      </c>
      <c r="O58" s="10">
        <f>FC_IND_PPP_PU_E!O58+FC_IND_PPP_PA_E!O58+FC_IND_PPP_PR_E!O58</f>
        <v>0</v>
      </c>
      <c r="P58" s="10">
        <f>FC_IND_PPP_PU_E!P58+FC_IND_PPP_PA_E!P58+FC_IND_PPP_PR_E!P58</f>
        <v>0</v>
      </c>
      <c r="Q58" s="10">
        <f>FC_IND_PPP_PU_E!Q58+FC_IND_PPP_PA_E!Q58+FC_IND_PPP_PR_E!Q58</f>
        <v>0</v>
      </c>
      <c r="R58" s="10">
        <f>FC_IND_PPP_PU_E!R58+FC_IND_PPP_PA_E!R58+FC_IND_PPP_PR_E!R58</f>
        <v>0</v>
      </c>
      <c r="S58" s="10">
        <f>FC_IND_PPP_PU_E!S58+FC_IND_PPP_PA_E!S58+FC_IND_PPP_PR_E!S58</f>
        <v>0</v>
      </c>
      <c r="T58" s="10">
        <f>FC_IND_PPP_PU_E!T58+FC_IND_PPP_PA_E!T58+FC_IND_PPP_PR_E!T58</f>
        <v>0</v>
      </c>
      <c r="U58" s="10">
        <f>FC_IND_PPP_PU_E!U58+FC_IND_PPP_PA_E!U58+FC_IND_PPP_PR_E!U58</f>
        <v>0</v>
      </c>
      <c r="V58" s="10">
        <f>FC_IND_PPP_PU_E!V58+FC_IND_PPP_PA_E!V58+FC_IND_PPP_PR_E!V58</f>
        <v>0</v>
      </c>
      <c r="W58" s="10">
        <f>FC_IND_PPP_PU_E!W58+FC_IND_PPP_PA_E!W58+FC_IND_PPP_PR_E!W58</f>
        <v>0</v>
      </c>
      <c r="X58" s="10">
        <f>FC_IND_PPP_PU_E!X58+FC_IND_PPP_PA_E!X58+FC_IND_PPP_PR_E!X58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FC_IND_PPP_PU_E!C59+FC_IND_PPP_PA_E!C59+FC_IND_PPP_PR_E!C59</f>
        <v>733.16139294926893</v>
      </c>
      <c r="D59" s="10">
        <f>FC_IND_PPP_PU_E!D59+FC_IND_PPP_PA_E!D59+FC_IND_PPP_PR_E!D59</f>
        <v>721.21908856405844</v>
      </c>
      <c r="E59" s="10">
        <f>FC_IND_PPP_PU_E!E59+FC_IND_PPP_PA_E!E59+FC_IND_PPP_PR_E!E59</f>
        <v>773.83680137575243</v>
      </c>
      <c r="F59" s="10">
        <f>FC_IND_PPP_PU_E!F59+FC_IND_PPP_PA_E!F59+FC_IND_PPP_PR_E!F59</f>
        <v>766.57592433361992</v>
      </c>
      <c r="G59" s="10">
        <f>FC_IND_PPP_PU_E!G59+FC_IND_PPP_PA_E!G59+FC_IND_PPP_PR_E!G59</f>
        <v>758.31186586414424</v>
      </c>
      <c r="H59" s="10">
        <f>FC_IND_PPP_PU_E!H59+FC_IND_PPP_PA_E!H59+FC_IND_PPP_PR_E!H59</f>
        <v>768.89269131556296</v>
      </c>
      <c r="I59" s="10">
        <f>FC_IND_PPP_PU_E!I59+FC_IND_PPP_PA_E!I59+FC_IND_PPP_PR_E!I59</f>
        <v>780.35735167669804</v>
      </c>
      <c r="J59" s="10">
        <f>FC_IND_PPP_PU_E!J59+FC_IND_PPP_PA_E!J59+FC_IND_PPP_PR_E!J59</f>
        <v>803.83585554600177</v>
      </c>
      <c r="K59" s="10">
        <f>FC_IND_PPP_PU_E!K59+FC_IND_PPP_PA_E!K59+FC_IND_PPP_PR_E!K59</f>
        <v>835.84118658641455</v>
      </c>
      <c r="L59" s="10">
        <f>FC_IND_PPP_PU_E!L59+FC_IND_PPP_PA_E!L59+FC_IND_PPP_PR_E!L59</f>
        <v>799.48890799656056</v>
      </c>
      <c r="M59" s="10">
        <f>FC_IND_PPP_PU_E!M59+FC_IND_PPP_PA_E!M59+FC_IND_PPP_PR_E!M59</f>
        <v>821.46268271711097</v>
      </c>
      <c r="N59" s="10">
        <f>FC_IND_PPP_PU_E!N59+FC_IND_PPP_PA_E!N59+FC_IND_PPP_PR_E!N59</f>
        <v>806.63035253654346</v>
      </c>
      <c r="O59" s="10">
        <f>FC_IND_PPP_PU_E!O59+FC_IND_PPP_PA_E!O59+FC_IND_PPP_PR_E!O59</f>
        <v>875.05967325881329</v>
      </c>
      <c r="P59" s="10">
        <f>FC_IND_PPP_PU_E!P59+FC_IND_PPP_PA_E!P59+FC_IND_PPP_PR_E!P59</f>
        <v>924.69191745485796</v>
      </c>
      <c r="Q59" s="10">
        <f>FC_IND_PPP_PU_E!Q59+FC_IND_PPP_PA_E!Q59+FC_IND_PPP_PR_E!Q59</f>
        <v>822.65692175408424</v>
      </c>
      <c r="R59" s="10">
        <f>FC_IND_PPP_PU_E!R59+FC_IND_PPP_PA_E!R59+FC_IND_PPP_PR_E!R59</f>
        <v>815.61100601891644</v>
      </c>
      <c r="S59" s="10">
        <f>FC_IND_PPP_PU_E!S59+FC_IND_PPP_PA_E!S59+FC_IND_PPP_PR_E!S59</f>
        <v>856.47747205502992</v>
      </c>
      <c r="T59" s="10">
        <f>FC_IND_PPP_PU_E!T59+FC_IND_PPP_PA_E!T59+FC_IND_PPP_PR_E!T59</f>
        <v>847.83086844367995</v>
      </c>
      <c r="U59" s="10">
        <f>FC_IND_PPP_PU_E!U59+FC_IND_PPP_PA_E!U59+FC_IND_PPP_PR_E!U59</f>
        <v>815.27910576096292</v>
      </c>
      <c r="V59" s="10">
        <f>FC_IND_PPP_PU_E!V59+FC_IND_PPP_PA_E!V59+FC_IND_PPP_PR_E!V59</f>
        <v>836.88684436801373</v>
      </c>
      <c r="W59" s="10">
        <f>FC_IND_PPP_PU_E!W59+FC_IND_PPP_PA_E!W59+FC_IND_PPP_PR_E!W59</f>
        <v>828.17334479793635</v>
      </c>
      <c r="X59" s="10">
        <f>FC_IND_PPP_PU_E!X59+FC_IND_PPP_PA_E!X59+FC_IND_PPP_PR_E!X59</f>
        <v>776.4067927773001</v>
      </c>
    </row>
    <row r="60" spans="1:24" ht="11.25" customHeight="1" x14ac:dyDescent="0.2">
      <c r="A60" s="42" t="s">
        <v>107</v>
      </c>
      <c r="B60" s="9" t="s">
        <v>108</v>
      </c>
      <c r="C60" s="10">
        <f>FC_IND_PPP_PU_E!C60+FC_IND_PPP_PA_E!C60+FC_IND_PPP_PR_E!C60</f>
        <v>0</v>
      </c>
      <c r="D60" s="10">
        <f>FC_IND_PPP_PU_E!D60+FC_IND_PPP_PA_E!D60+FC_IND_PPP_PR_E!D60</f>
        <v>0</v>
      </c>
      <c r="E60" s="10">
        <f>FC_IND_PPP_PU_E!E60+FC_IND_PPP_PA_E!E60+FC_IND_PPP_PR_E!E60</f>
        <v>0</v>
      </c>
      <c r="F60" s="10">
        <f>FC_IND_PPP_PU_E!F60+FC_IND_PPP_PA_E!F60+FC_IND_PPP_PR_E!F60</f>
        <v>0</v>
      </c>
      <c r="G60" s="10">
        <f>FC_IND_PPP_PU_E!G60+FC_IND_PPP_PA_E!G60+FC_IND_PPP_PR_E!G60</f>
        <v>0</v>
      </c>
      <c r="H60" s="10">
        <f>FC_IND_PPP_PU_E!H60+FC_IND_PPP_PA_E!H60+FC_IND_PPP_PR_E!H60</f>
        <v>0</v>
      </c>
      <c r="I60" s="10">
        <f>FC_IND_PPP_PU_E!I60+FC_IND_PPP_PA_E!I60+FC_IND_PPP_PR_E!I60</f>
        <v>0</v>
      </c>
      <c r="J60" s="10">
        <f>FC_IND_PPP_PU_E!J60+FC_IND_PPP_PA_E!J60+FC_IND_PPP_PR_E!J60</f>
        <v>0</v>
      </c>
      <c r="K60" s="10">
        <f>FC_IND_PPP_PU_E!K60+FC_IND_PPP_PA_E!K60+FC_IND_PPP_PR_E!K60</f>
        <v>0</v>
      </c>
      <c r="L60" s="10">
        <f>FC_IND_PPP_PU_E!L60+FC_IND_PPP_PA_E!L60+FC_IND_PPP_PR_E!L60</f>
        <v>0</v>
      </c>
      <c r="M60" s="10">
        <f>FC_IND_PPP_PU_E!M60+FC_IND_PPP_PA_E!M60+FC_IND_PPP_PR_E!M60</f>
        <v>0</v>
      </c>
      <c r="N60" s="10">
        <f>FC_IND_PPP_PU_E!N60+FC_IND_PPP_PA_E!N60+FC_IND_PPP_PR_E!N60</f>
        <v>0</v>
      </c>
      <c r="O60" s="10">
        <f>FC_IND_PPP_PU_E!O60+FC_IND_PPP_PA_E!O60+FC_IND_PPP_PR_E!O60</f>
        <v>0</v>
      </c>
      <c r="P60" s="10">
        <f>FC_IND_PPP_PU_E!P60+FC_IND_PPP_PA_E!P60+FC_IND_PPP_PR_E!P60</f>
        <v>0</v>
      </c>
      <c r="Q60" s="10">
        <f>FC_IND_PPP_PU_E!Q60+FC_IND_PPP_PA_E!Q60+FC_IND_PPP_PR_E!Q60</f>
        <v>0</v>
      </c>
      <c r="R60" s="10">
        <f>FC_IND_PPP_PU_E!R60+FC_IND_PPP_PA_E!R60+FC_IND_PPP_PR_E!R60</f>
        <v>0</v>
      </c>
      <c r="S60" s="10">
        <f>FC_IND_PPP_PU_E!S60+FC_IND_PPP_PA_E!S60+FC_IND_PPP_PR_E!S60</f>
        <v>0</v>
      </c>
      <c r="T60" s="10">
        <f>FC_IND_PPP_PU_E!T60+FC_IND_PPP_PA_E!T60+FC_IND_PPP_PR_E!T60</f>
        <v>0</v>
      </c>
      <c r="U60" s="10">
        <f>FC_IND_PPP_PU_E!U60+FC_IND_PPP_PA_E!U60+FC_IND_PPP_PR_E!U60</f>
        <v>0</v>
      </c>
      <c r="V60" s="10">
        <f>FC_IND_PPP_PU_E!V60+FC_IND_PPP_PA_E!V60+FC_IND_PPP_PR_E!V60</f>
        <v>0</v>
      </c>
      <c r="W60" s="10">
        <f>FC_IND_PPP_PU_E!W60+FC_IND_PPP_PA_E!W60+FC_IND_PPP_PR_E!W60</f>
        <v>0</v>
      </c>
      <c r="X60" s="10">
        <f>FC_IND_PPP_PU_E!X60+FC_IND_PPP_PA_E!X60+FC_IND_PPP_PR_E!X60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FC_IND_PPP_PU_E!C61+FC_IND_PPP_PA_E!C61+FC_IND_PPP_PR_E!C61</f>
        <v>0</v>
      </c>
      <c r="D61" s="10">
        <f>FC_IND_PPP_PU_E!D61+FC_IND_PPP_PA_E!D61+FC_IND_PPP_PR_E!D61</f>
        <v>0</v>
      </c>
      <c r="E61" s="10">
        <f>FC_IND_PPP_PU_E!E61+FC_IND_PPP_PA_E!E61+FC_IND_PPP_PR_E!E61</f>
        <v>0</v>
      </c>
      <c r="F61" s="10">
        <f>FC_IND_PPP_PU_E!F61+FC_IND_PPP_PA_E!F61+FC_IND_PPP_PR_E!F61</f>
        <v>0</v>
      </c>
      <c r="G61" s="10">
        <f>FC_IND_PPP_PU_E!G61+FC_IND_PPP_PA_E!G61+FC_IND_PPP_PR_E!G61</f>
        <v>0</v>
      </c>
      <c r="H61" s="10">
        <f>FC_IND_PPP_PU_E!H61+FC_IND_PPP_PA_E!H61+FC_IND_PPP_PR_E!H61</f>
        <v>0</v>
      </c>
      <c r="I61" s="10">
        <f>FC_IND_PPP_PU_E!I61+FC_IND_PPP_PA_E!I61+FC_IND_PPP_PR_E!I61</f>
        <v>0</v>
      </c>
      <c r="J61" s="10">
        <f>FC_IND_PPP_PU_E!J61+FC_IND_PPP_PA_E!J61+FC_IND_PPP_PR_E!J61</f>
        <v>0</v>
      </c>
      <c r="K61" s="10">
        <f>FC_IND_PPP_PU_E!K61+FC_IND_PPP_PA_E!K61+FC_IND_PPP_PR_E!K61</f>
        <v>0</v>
      </c>
      <c r="L61" s="10">
        <f>FC_IND_PPP_PU_E!L61+FC_IND_PPP_PA_E!L61+FC_IND_PPP_PR_E!L61</f>
        <v>0</v>
      </c>
      <c r="M61" s="10">
        <f>FC_IND_PPP_PU_E!M61+FC_IND_PPP_PA_E!M61+FC_IND_PPP_PR_E!M61</f>
        <v>0</v>
      </c>
      <c r="N61" s="10">
        <f>FC_IND_PPP_PU_E!N61+FC_IND_PPP_PA_E!N61+FC_IND_PPP_PR_E!N61</f>
        <v>0</v>
      </c>
      <c r="O61" s="10">
        <f>FC_IND_PPP_PU_E!O61+FC_IND_PPP_PA_E!O61+FC_IND_PPP_PR_E!O61</f>
        <v>0</v>
      </c>
      <c r="P61" s="10">
        <f>FC_IND_PPP_PU_E!P61+FC_IND_PPP_PA_E!P61+FC_IND_PPP_PR_E!P61</f>
        <v>0</v>
      </c>
      <c r="Q61" s="10">
        <f>FC_IND_PPP_PU_E!Q61+FC_IND_PPP_PA_E!Q61+FC_IND_PPP_PR_E!Q61</f>
        <v>7.3325881341358556</v>
      </c>
      <c r="R61" s="10">
        <f>FC_IND_PPP_PU_E!R61+FC_IND_PPP_PA_E!R61+FC_IND_PPP_PR_E!R61</f>
        <v>6.7593293207222702</v>
      </c>
      <c r="S61" s="10">
        <f>FC_IND_PPP_PU_E!S61+FC_IND_PPP_PA_E!S61+FC_IND_PPP_PR_E!S61</f>
        <v>7.4042132416165094</v>
      </c>
      <c r="T61" s="10">
        <f>FC_IND_PPP_PU_E!T61+FC_IND_PPP_PA_E!T61+FC_IND_PPP_PR_E!T61</f>
        <v>6.4966466036113486</v>
      </c>
      <c r="U61" s="10">
        <f>FC_IND_PPP_PU_E!U61+FC_IND_PPP_PA_E!U61+FC_IND_PPP_PR_E!U61</f>
        <v>6.2332760103181419</v>
      </c>
      <c r="V61" s="10">
        <f>FC_IND_PPP_PU_E!V61+FC_IND_PPP_PA_E!V61+FC_IND_PPP_PR_E!V61</f>
        <v>5.9170249355116074</v>
      </c>
      <c r="W61" s="10">
        <f>FC_IND_PPP_PU_E!W61+FC_IND_PPP_PA_E!W61+FC_IND_PPP_PR_E!W61</f>
        <v>5.6150472914875316</v>
      </c>
      <c r="X61" s="10">
        <f>FC_IND_PPP_PU_E!X61+FC_IND_PPP_PA_E!X61+FC_IND_PPP_PR_E!X61</f>
        <v>4.9840068787618224</v>
      </c>
    </row>
    <row r="62" spans="1:24" ht="11.25" customHeight="1" x14ac:dyDescent="0.2">
      <c r="A62" s="42" t="s">
        <v>111</v>
      </c>
      <c r="B62" s="9" t="s">
        <v>112</v>
      </c>
      <c r="C62" s="10">
        <f>FC_IND_PPP_PU_E!C62+FC_IND_PPP_PA_E!C62+FC_IND_PPP_PR_E!C62</f>
        <v>0</v>
      </c>
      <c r="D62" s="10">
        <f>FC_IND_PPP_PU_E!D62+FC_IND_PPP_PA_E!D62+FC_IND_PPP_PR_E!D62</f>
        <v>0</v>
      </c>
      <c r="E62" s="10">
        <f>FC_IND_PPP_PU_E!E62+FC_IND_PPP_PA_E!E62+FC_IND_PPP_PR_E!E62</f>
        <v>0</v>
      </c>
      <c r="F62" s="10">
        <f>FC_IND_PPP_PU_E!F62+FC_IND_PPP_PA_E!F62+FC_IND_PPP_PR_E!F62</f>
        <v>0</v>
      </c>
      <c r="G62" s="10">
        <f>FC_IND_PPP_PU_E!G62+FC_IND_PPP_PA_E!G62+FC_IND_PPP_PR_E!G62</f>
        <v>0</v>
      </c>
      <c r="H62" s="10">
        <f>FC_IND_PPP_PU_E!H62+FC_IND_PPP_PA_E!H62+FC_IND_PPP_PR_E!H62</f>
        <v>0</v>
      </c>
      <c r="I62" s="10">
        <f>FC_IND_PPP_PU_E!I62+FC_IND_PPP_PA_E!I62+FC_IND_PPP_PR_E!I62</f>
        <v>0</v>
      </c>
      <c r="J62" s="10">
        <f>FC_IND_PPP_PU_E!J62+FC_IND_PPP_PA_E!J62+FC_IND_PPP_PR_E!J62</f>
        <v>0</v>
      </c>
      <c r="K62" s="10">
        <f>FC_IND_PPP_PU_E!K62+FC_IND_PPP_PA_E!K62+FC_IND_PPP_PR_E!K62</f>
        <v>0</v>
      </c>
      <c r="L62" s="10">
        <f>FC_IND_PPP_PU_E!L62+FC_IND_PPP_PA_E!L62+FC_IND_PPP_PR_E!L62</f>
        <v>0</v>
      </c>
      <c r="M62" s="10">
        <f>FC_IND_PPP_PU_E!M62+FC_IND_PPP_PA_E!M62+FC_IND_PPP_PR_E!M62</f>
        <v>0</v>
      </c>
      <c r="N62" s="10">
        <f>FC_IND_PPP_PU_E!N62+FC_IND_PPP_PA_E!N62+FC_IND_PPP_PR_E!N62</f>
        <v>0</v>
      </c>
      <c r="O62" s="10">
        <f>FC_IND_PPP_PU_E!O62+FC_IND_PPP_PA_E!O62+FC_IND_PPP_PR_E!O62</f>
        <v>0</v>
      </c>
      <c r="P62" s="10">
        <f>FC_IND_PPP_PU_E!P62+FC_IND_PPP_PA_E!P62+FC_IND_PPP_PR_E!P62</f>
        <v>0</v>
      </c>
      <c r="Q62" s="10">
        <f>FC_IND_PPP_PU_E!Q62+FC_IND_PPP_PA_E!Q62+FC_IND_PPP_PR_E!Q62</f>
        <v>0</v>
      </c>
      <c r="R62" s="10">
        <f>FC_IND_PPP_PU_E!R62+FC_IND_PPP_PA_E!R62+FC_IND_PPP_PR_E!R62</f>
        <v>0</v>
      </c>
      <c r="S62" s="10">
        <f>FC_IND_PPP_PU_E!S62+FC_IND_PPP_PA_E!S62+FC_IND_PPP_PR_E!S62</f>
        <v>0</v>
      </c>
      <c r="T62" s="10">
        <f>FC_IND_PPP_PU_E!T62+FC_IND_PPP_PA_E!T62+FC_IND_PPP_PR_E!T62</f>
        <v>0</v>
      </c>
      <c r="U62" s="10">
        <f>FC_IND_PPP_PU_E!U62+FC_IND_PPP_PA_E!U62+FC_IND_PPP_PR_E!U62</f>
        <v>0</v>
      </c>
      <c r="V62" s="10">
        <f>FC_IND_PPP_PU_E!V62+FC_IND_PPP_PA_E!V62+FC_IND_PPP_PR_E!V62</f>
        <v>0</v>
      </c>
      <c r="W62" s="10">
        <f>FC_IND_PPP_PU_E!W62+FC_IND_PPP_PA_E!W62+FC_IND_PPP_PR_E!W62</f>
        <v>0</v>
      </c>
      <c r="X62" s="10">
        <f>FC_IND_PPP_PU_E!X62+FC_IND_PPP_PA_E!X62+FC_IND_PPP_PR_E!X62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FC_IND_PPP_PU_E!C63+FC_IND_PPP_PA_E!C63+FC_IND_PPP_PR_E!C63</f>
        <v>0</v>
      </c>
      <c r="D63" s="10">
        <f>FC_IND_PPP_PU_E!D63+FC_IND_PPP_PA_E!D63+FC_IND_PPP_PR_E!D63</f>
        <v>0</v>
      </c>
      <c r="E63" s="10">
        <f>FC_IND_PPP_PU_E!E63+FC_IND_PPP_PA_E!E63+FC_IND_PPP_PR_E!E63</f>
        <v>0</v>
      </c>
      <c r="F63" s="10">
        <f>FC_IND_PPP_PU_E!F63+FC_IND_PPP_PA_E!F63+FC_IND_PPP_PR_E!F63</f>
        <v>0</v>
      </c>
      <c r="G63" s="10">
        <f>FC_IND_PPP_PU_E!G63+FC_IND_PPP_PA_E!G63+FC_IND_PPP_PR_E!G63</f>
        <v>0</v>
      </c>
      <c r="H63" s="10">
        <f>FC_IND_PPP_PU_E!H63+FC_IND_PPP_PA_E!H63+FC_IND_PPP_PR_E!H63</f>
        <v>0</v>
      </c>
      <c r="I63" s="10">
        <f>FC_IND_PPP_PU_E!I63+FC_IND_PPP_PA_E!I63+FC_IND_PPP_PR_E!I63</f>
        <v>0</v>
      </c>
      <c r="J63" s="10">
        <f>FC_IND_PPP_PU_E!J63+FC_IND_PPP_PA_E!J63+FC_IND_PPP_PR_E!J63</f>
        <v>0</v>
      </c>
      <c r="K63" s="10">
        <f>FC_IND_PPP_PU_E!K63+FC_IND_PPP_PA_E!K63+FC_IND_PPP_PR_E!K63</f>
        <v>0</v>
      </c>
      <c r="L63" s="10">
        <f>FC_IND_PPP_PU_E!L63+FC_IND_PPP_PA_E!L63+FC_IND_PPP_PR_E!L63</f>
        <v>0</v>
      </c>
      <c r="M63" s="10">
        <f>FC_IND_PPP_PU_E!M63+FC_IND_PPP_PA_E!M63+FC_IND_PPP_PR_E!M63</f>
        <v>0</v>
      </c>
      <c r="N63" s="10">
        <f>FC_IND_PPP_PU_E!N63+FC_IND_PPP_PA_E!N63+FC_IND_PPP_PR_E!N63</f>
        <v>0</v>
      </c>
      <c r="O63" s="10">
        <f>FC_IND_PPP_PU_E!O63+FC_IND_PPP_PA_E!O63+FC_IND_PPP_PR_E!O63</f>
        <v>0</v>
      </c>
      <c r="P63" s="10">
        <f>FC_IND_PPP_PU_E!P63+FC_IND_PPP_PA_E!P63+FC_IND_PPP_PR_E!P63</f>
        <v>0</v>
      </c>
      <c r="Q63" s="10">
        <f>FC_IND_PPP_PU_E!Q63+FC_IND_PPP_PA_E!Q63+FC_IND_PPP_PR_E!Q63</f>
        <v>0</v>
      </c>
      <c r="R63" s="10">
        <f>FC_IND_PPP_PU_E!R63+FC_IND_PPP_PA_E!R63+FC_IND_PPP_PR_E!R63</f>
        <v>0</v>
      </c>
      <c r="S63" s="10">
        <f>FC_IND_PPP_PU_E!S63+FC_IND_PPP_PA_E!S63+FC_IND_PPP_PR_E!S63</f>
        <v>0</v>
      </c>
      <c r="T63" s="10">
        <f>FC_IND_PPP_PU_E!T63+FC_IND_PPP_PA_E!T63+FC_IND_PPP_PR_E!T63</f>
        <v>0</v>
      </c>
      <c r="U63" s="10">
        <f>FC_IND_PPP_PU_E!U63+FC_IND_PPP_PA_E!U63+FC_IND_PPP_PR_E!U63</f>
        <v>0</v>
      </c>
      <c r="V63" s="10">
        <f>FC_IND_PPP_PU_E!V63+FC_IND_PPP_PA_E!V63+FC_IND_PPP_PR_E!V63</f>
        <v>0</v>
      </c>
      <c r="W63" s="10">
        <f>FC_IND_PPP_PU_E!W63+FC_IND_PPP_PA_E!W63+FC_IND_PPP_PR_E!W63</f>
        <v>0</v>
      </c>
      <c r="X63" s="10">
        <f>FC_IND_PPP_PU_E!X63+FC_IND_PPP_PA_E!X63+FC_IND_PPP_PR_E!X63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FC_IND_PPP_PU_E!C64+FC_IND_PPP_PA_E!C64+FC_IND_PPP_PR_E!C64</f>
        <v>0</v>
      </c>
      <c r="D64" s="10">
        <f>FC_IND_PPP_PU_E!D64+FC_IND_PPP_PA_E!D64+FC_IND_PPP_PR_E!D64</f>
        <v>0</v>
      </c>
      <c r="E64" s="10">
        <f>FC_IND_PPP_PU_E!E64+FC_IND_PPP_PA_E!E64+FC_IND_PPP_PR_E!E64</f>
        <v>0</v>
      </c>
      <c r="F64" s="10">
        <f>FC_IND_PPP_PU_E!F64+FC_IND_PPP_PA_E!F64+FC_IND_PPP_PR_E!F64</f>
        <v>0</v>
      </c>
      <c r="G64" s="10">
        <f>FC_IND_PPP_PU_E!G64+FC_IND_PPP_PA_E!G64+FC_IND_PPP_PR_E!G64</f>
        <v>0</v>
      </c>
      <c r="H64" s="10">
        <f>FC_IND_PPP_PU_E!H64+FC_IND_PPP_PA_E!H64+FC_IND_PPP_PR_E!H64</f>
        <v>0</v>
      </c>
      <c r="I64" s="10">
        <f>FC_IND_PPP_PU_E!I64+FC_IND_PPP_PA_E!I64+FC_IND_PPP_PR_E!I64</f>
        <v>0</v>
      </c>
      <c r="J64" s="10">
        <f>FC_IND_PPP_PU_E!J64+FC_IND_PPP_PA_E!J64+FC_IND_PPP_PR_E!J64</f>
        <v>0</v>
      </c>
      <c r="K64" s="10">
        <f>FC_IND_PPP_PU_E!K64+FC_IND_PPP_PA_E!K64+FC_IND_PPP_PR_E!K64</f>
        <v>0</v>
      </c>
      <c r="L64" s="10">
        <f>FC_IND_PPP_PU_E!L64+FC_IND_PPP_PA_E!L64+FC_IND_PPP_PR_E!L64</f>
        <v>0</v>
      </c>
      <c r="M64" s="10">
        <f>FC_IND_PPP_PU_E!M64+FC_IND_PPP_PA_E!M64+FC_IND_PPP_PR_E!M64</f>
        <v>0</v>
      </c>
      <c r="N64" s="10">
        <f>FC_IND_PPP_PU_E!N64+FC_IND_PPP_PA_E!N64+FC_IND_PPP_PR_E!N64</f>
        <v>0</v>
      </c>
      <c r="O64" s="10">
        <f>FC_IND_PPP_PU_E!O64+FC_IND_PPP_PA_E!O64+FC_IND_PPP_PR_E!O64</f>
        <v>0</v>
      </c>
      <c r="P64" s="10">
        <f>FC_IND_PPP_PU_E!P64+FC_IND_PPP_PA_E!P64+FC_IND_PPP_PR_E!P64</f>
        <v>0</v>
      </c>
      <c r="Q64" s="10">
        <f>FC_IND_PPP_PU_E!Q64+FC_IND_PPP_PA_E!Q64+FC_IND_PPP_PR_E!Q64</f>
        <v>0</v>
      </c>
      <c r="R64" s="10">
        <f>FC_IND_PPP_PU_E!R64+FC_IND_PPP_PA_E!R64+FC_IND_PPP_PR_E!R64</f>
        <v>0</v>
      </c>
      <c r="S64" s="10">
        <f>FC_IND_PPP_PU_E!S64+FC_IND_PPP_PA_E!S64+FC_IND_PPP_PR_E!S64</f>
        <v>0</v>
      </c>
      <c r="T64" s="10">
        <f>FC_IND_PPP_PU_E!T64+FC_IND_PPP_PA_E!T64+FC_IND_PPP_PR_E!T64</f>
        <v>0</v>
      </c>
      <c r="U64" s="10">
        <f>FC_IND_PPP_PU_E!U64+FC_IND_PPP_PA_E!U64+FC_IND_PPP_PR_E!U64</f>
        <v>0</v>
      </c>
      <c r="V64" s="10">
        <f>FC_IND_PPP_PU_E!V64+FC_IND_PPP_PA_E!V64+FC_IND_PPP_PR_E!V64</f>
        <v>0</v>
      </c>
      <c r="W64" s="10">
        <f>FC_IND_PPP_PU_E!W64+FC_IND_PPP_PA_E!W64+FC_IND_PPP_PR_E!W64</f>
        <v>0</v>
      </c>
      <c r="X64" s="10">
        <f>FC_IND_PPP_PU_E!X64+FC_IND_PPP_PA_E!X64+FC_IND_PPP_PR_E!X64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FC_IND_PPP_PU_E!C65+FC_IND_PPP_PA_E!C65+FC_IND_PPP_PR_E!C65</f>
        <v>0</v>
      </c>
      <c r="D65" s="10">
        <f>FC_IND_PPP_PU_E!D65+FC_IND_PPP_PA_E!D65+FC_IND_PPP_PR_E!D65</f>
        <v>0</v>
      </c>
      <c r="E65" s="10">
        <f>FC_IND_PPP_PU_E!E65+FC_IND_PPP_PA_E!E65+FC_IND_PPP_PR_E!E65</f>
        <v>0</v>
      </c>
      <c r="F65" s="10">
        <f>FC_IND_PPP_PU_E!F65+FC_IND_PPP_PA_E!F65+FC_IND_PPP_PR_E!F65</f>
        <v>0</v>
      </c>
      <c r="G65" s="10">
        <f>FC_IND_PPP_PU_E!G65+FC_IND_PPP_PA_E!G65+FC_IND_PPP_PR_E!G65</f>
        <v>0</v>
      </c>
      <c r="H65" s="10">
        <f>FC_IND_PPP_PU_E!H65+FC_IND_PPP_PA_E!H65+FC_IND_PPP_PR_E!H65</f>
        <v>0</v>
      </c>
      <c r="I65" s="10">
        <f>FC_IND_PPP_PU_E!I65+FC_IND_PPP_PA_E!I65+FC_IND_PPP_PR_E!I65</f>
        <v>0</v>
      </c>
      <c r="J65" s="10">
        <f>FC_IND_PPP_PU_E!J65+FC_IND_PPP_PA_E!J65+FC_IND_PPP_PR_E!J65</f>
        <v>0</v>
      </c>
      <c r="K65" s="10">
        <f>FC_IND_PPP_PU_E!K65+FC_IND_PPP_PA_E!K65+FC_IND_PPP_PR_E!K65</f>
        <v>0</v>
      </c>
      <c r="L65" s="10">
        <f>FC_IND_PPP_PU_E!L65+FC_IND_PPP_PA_E!L65+FC_IND_PPP_PR_E!L65</f>
        <v>0</v>
      </c>
      <c r="M65" s="10">
        <f>FC_IND_PPP_PU_E!M65+FC_IND_PPP_PA_E!M65+FC_IND_PPP_PR_E!M65</f>
        <v>0</v>
      </c>
      <c r="N65" s="10">
        <f>FC_IND_PPP_PU_E!N65+FC_IND_PPP_PA_E!N65+FC_IND_PPP_PR_E!N65</f>
        <v>0</v>
      </c>
      <c r="O65" s="10">
        <f>FC_IND_PPP_PU_E!O65+FC_IND_PPP_PA_E!O65+FC_IND_PPP_PR_E!O65</f>
        <v>0</v>
      </c>
      <c r="P65" s="10">
        <f>FC_IND_PPP_PU_E!P65+FC_IND_PPP_PA_E!P65+FC_IND_PPP_PR_E!P65</f>
        <v>0</v>
      </c>
      <c r="Q65" s="10">
        <f>FC_IND_PPP_PU_E!Q65+FC_IND_PPP_PA_E!Q65+FC_IND_PPP_PR_E!Q65</f>
        <v>0</v>
      </c>
      <c r="R65" s="10">
        <f>FC_IND_PPP_PU_E!R65+FC_IND_PPP_PA_E!R65+FC_IND_PPP_PR_E!R65</f>
        <v>0</v>
      </c>
      <c r="S65" s="10">
        <f>FC_IND_PPP_PU_E!S65+FC_IND_PPP_PA_E!S65+FC_IND_PPP_PR_E!S65</f>
        <v>0</v>
      </c>
      <c r="T65" s="10">
        <f>FC_IND_PPP_PU_E!T65+FC_IND_PPP_PA_E!T65+FC_IND_PPP_PR_E!T65</f>
        <v>0</v>
      </c>
      <c r="U65" s="10">
        <f>FC_IND_PPP_PU_E!U65+FC_IND_PPP_PA_E!U65+FC_IND_PPP_PR_E!U65</f>
        <v>0</v>
      </c>
      <c r="V65" s="10">
        <f>FC_IND_PPP_PU_E!V65+FC_IND_PPP_PA_E!V65+FC_IND_PPP_PR_E!V65</f>
        <v>0</v>
      </c>
      <c r="W65" s="10">
        <f>FC_IND_PPP_PU_E!W65+FC_IND_PPP_PA_E!W65+FC_IND_PPP_PR_E!W65</f>
        <v>0</v>
      </c>
      <c r="X65" s="10">
        <f>FC_IND_PPP_PU_E!X65+FC_IND_PPP_PA_E!X65+FC_IND_PPP_PR_E!X65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FC_IND_PPP_PU_E!C66+FC_IND_PPP_PA_E!C66+FC_IND_PPP_PR_E!C66</f>
        <v>0</v>
      </c>
      <c r="D66" s="10">
        <f>FC_IND_PPP_PU_E!D66+FC_IND_PPP_PA_E!D66+FC_IND_PPP_PR_E!D66</f>
        <v>0</v>
      </c>
      <c r="E66" s="10">
        <f>FC_IND_PPP_PU_E!E66+FC_IND_PPP_PA_E!E66+FC_IND_PPP_PR_E!E66</f>
        <v>0</v>
      </c>
      <c r="F66" s="10">
        <f>FC_IND_PPP_PU_E!F66+FC_IND_PPP_PA_E!F66+FC_IND_PPP_PR_E!F66</f>
        <v>0</v>
      </c>
      <c r="G66" s="10">
        <f>FC_IND_PPP_PU_E!G66+FC_IND_PPP_PA_E!G66+FC_IND_PPP_PR_E!G66</f>
        <v>0</v>
      </c>
      <c r="H66" s="10">
        <f>FC_IND_PPP_PU_E!H66+FC_IND_PPP_PA_E!H66+FC_IND_PPP_PR_E!H66</f>
        <v>0</v>
      </c>
      <c r="I66" s="10">
        <f>FC_IND_PPP_PU_E!I66+FC_IND_PPP_PA_E!I66+FC_IND_PPP_PR_E!I66</f>
        <v>0</v>
      </c>
      <c r="J66" s="10">
        <f>FC_IND_PPP_PU_E!J66+FC_IND_PPP_PA_E!J66+FC_IND_PPP_PR_E!J66</f>
        <v>0</v>
      </c>
      <c r="K66" s="10">
        <f>FC_IND_PPP_PU_E!K66+FC_IND_PPP_PA_E!K66+FC_IND_PPP_PR_E!K66</f>
        <v>0</v>
      </c>
      <c r="L66" s="10">
        <f>FC_IND_PPP_PU_E!L66+FC_IND_PPP_PA_E!L66+FC_IND_PPP_PR_E!L66</f>
        <v>0</v>
      </c>
      <c r="M66" s="10">
        <f>FC_IND_PPP_PU_E!M66+FC_IND_PPP_PA_E!M66+FC_IND_PPP_PR_E!M66</f>
        <v>0</v>
      </c>
      <c r="N66" s="10">
        <f>FC_IND_PPP_PU_E!N66+FC_IND_PPP_PA_E!N66+FC_IND_PPP_PR_E!N66</f>
        <v>0</v>
      </c>
      <c r="O66" s="10">
        <f>FC_IND_PPP_PU_E!O66+FC_IND_PPP_PA_E!O66+FC_IND_PPP_PR_E!O66</f>
        <v>0</v>
      </c>
      <c r="P66" s="10">
        <f>FC_IND_PPP_PU_E!P66+FC_IND_PPP_PA_E!P66+FC_IND_PPP_PR_E!P66</f>
        <v>0</v>
      </c>
      <c r="Q66" s="10">
        <f>FC_IND_PPP_PU_E!Q66+FC_IND_PPP_PA_E!Q66+FC_IND_PPP_PR_E!Q66</f>
        <v>0</v>
      </c>
      <c r="R66" s="10">
        <f>FC_IND_PPP_PU_E!R66+FC_IND_PPP_PA_E!R66+FC_IND_PPP_PR_E!R66</f>
        <v>0</v>
      </c>
      <c r="S66" s="10">
        <f>FC_IND_PPP_PU_E!S66+FC_IND_PPP_PA_E!S66+FC_IND_PPP_PR_E!S66</f>
        <v>0</v>
      </c>
      <c r="T66" s="10">
        <f>FC_IND_PPP_PU_E!T66+FC_IND_PPP_PA_E!T66+FC_IND_PPP_PR_E!T66</f>
        <v>0.2049871023215821</v>
      </c>
      <c r="U66" s="10">
        <f>FC_IND_PPP_PU_E!U66+FC_IND_PPP_PA_E!U66+FC_IND_PPP_PR_E!U66</f>
        <v>0.2014617368873603</v>
      </c>
      <c r="V66" s="10">
        <f>FC_IND_PPP_PU_E!V66+FC_IND_PPP_PA_E!V66+FC_IND_PPP_PR_E!V66</f>
        <v>0.20765262252794489</v>
      </c>
      <c r="W66" s="10">
        <f>FC_IND_PPP_PU_E!W66+FC_IND_PPP_PA_E!W66+FC_IND_PPP_PR_E!W66</f>
        <v>0.19888220120378333</v>
      </c>
      <c r="X66" s="10">
        <f>FC_IND_PPP_PU_E!X66+FC_IND_PPP_PA_E!X66+FC_IND_PPP_PR_E!X66</f>
        <v>0.24694754944110059</v>
      </c>
    </row>
    <row r="67" spans="1:24" ht="11.25" customHeight="1" x14ac:dyDescent="0.2">
      <c r="A67" s="42" t="s">
        <v>121</v>
      </c>
      <c r="B67" s="9" t="s">
        <v>122</v>
      </c>
      <c r="C67" s="10">
        <f>FC_IND_PPP_PU_E!C67+FC_IND_PPP_PA_E!C67+FC_IND_PPP_PR_E!C67</f>
        <v>0</v>
      </c>
      <c r="D67" s="10">
        <f>FC_IND_PPP_PU_E!D67+FC_IND_PPP_PA_E!D67+FC_IND_PPP_PR_E!D67</f>
        <v>0</v>
      </c>
      <c r="E67" s="10">
        <f>FC_IND_PPP_PU_E!E67+FC_IND_PPP_PA_E!E67+FC_IND_PPP_PR_E!E67</f>
        <v>0</v>
      </c>
      <c r="F67" s="10">
        <f>FC_IND_PPP_PU_E!F67+FC_IND_PPP_PA_E!F67+FC_IND_PPP_PR_E!F67</f>
        <v>0</v>
      </c>
      <c r="G67" s="10">
        <f>FC_IND_PPP_PU_E!G67+FC_IND_PPP_PA_E!G67+FC_IND_PPP_PR_E!G67</f>
        <v>0</v>
      </c>
      <c r="H67" s="10">
        <f>FC_IND_PPP_PU_E!H67+FC_IND_PPP_PA_E!H67+FC_IND_PPP_PR_E!H67</f>
        <v>0</v>
      </c>
      <c r="I67" s="10">
        <f>FC_IND_PPP_PU_E!I67+FC_IND_PPP_PA_E!I67+FC_IND_PPP_PR_E!I67</f>
        <v>0</v>
      </c>
      <c r="J67" s="10">
        <f>FC_IND_PPP_PU_E!J67+FC_IND_PPP_PA_E!J67+FC_IND_PPP_PR_E!J67</f>
        <v>0</v>
      </c>
      <c r="K67" s="10">
        <f>FC_IND_PPP_PU_E!K67+FC_IND_PPP_PA_E!K67+FC_IND_PPP_PR_E!K67</f>
        <v>0</v>
      </c>
      <c r="L67" s="10">
        <f>FC_IND_PPP_PU_E!L67+FC_IND_PPP_PA_E!L67+FC_IND_PPP_PR_E!L67</f>
        <v>0</v>
      </c>
      <c r="M67" s="10">
        <f>FC_IND_PPP_PU_E!M67+FC_IND_PPP_PA_E!M67+FC_IND_PPP_PR_E!M67</f>
        <v>0</v>
      </c>
      <c r="N67" s="10">
        <f>FC_IND_PPP_PU_E!N67+FC_IND_PPP_PA_E!N67+FC_IND_PPP_PR_E!N67</f>
        <v>0</v>
      </c>
      <c r="O67" s="10">
        <f>FC_IND_PPP_PU_E!O67+FC_IND_PPP_PA_E!O67+FC_IND_PPP_PR_E!O67</f>
        <v>0</v>
      </c>
      <c r="P67" s="10">
        <f>FC_IND_PPP_PU_E!P67+FC_IND_PPP_PA_E!P67+FC_IND_PPP_PR_E!P67</f>
        <v>0</v>
      </c>
      <c r="Q67" s="10">
        <f>FC_IND_PPP_PU_E!Q67+FC_IND_PPP_PA_E!Q67+FC_IND_PPP_PR_E!Q67</f>
        <v>0</v>
      </c>
      <c r="R67" s="10">
        <f>FC_IND_PPP_PU_E!R67+FC_IND_PPP_PA_E!R67+FC_IND_PPP_PR_E!R67</f>
        <v>0</v>
      </c>
      <c r="S67" s="10">
        <f>FC_IND_PPP_PU_E!S67+FC_IND_PPP_PA_E!S67+FC_IND_PPP_PR_E!S67</f>
        <v>0</v>
      </c>
      <c r="T67" s="10">
        <f>FC_IND_PPP_PU_E!T67+FC_IND_PPP_PA_E!T67+FC_IND_PPP_PR_E!T67</f>
        <v>0</v>
      </c>
      <c r="U67" s="10">
        <f>FC_IND_PPP_PU_E!U67+FC_IND_PPP_PA_E!U67+FC_IND_PPP_PR_E!U67</f>
        <v>0</v>
      </c>
      <c r="V67" s="10">
        <f>FC_IND_PPP_PU_E!V67+FC_IND_PPP_PA_E!V67+FC_IND_PPP_PR_E!V67</f>
        <v>0</v>
      </c>
      <c r="W67" s="10">
        <f>FC_IND_PPP_PU_E!W67+FC_IND_PPP_PA_E!W67+FC_IND_PPP_PR_E!W67</f>
        <v>0</v>
      </c>
      <c r="X67" s="10">
        <f>FC_IND_PPP_PU_E!X67+FC_IND_PPP_PA_E!X67+FC_IND_PPP_PR_E!X67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FC_IND_PPP_PU_E!C68+FC_IND_PPP_PA_E!C68+FC_IND_PPP_PR_E!C68</f>
        <v>0</v>
      </c>
      <c r="D68" s="10">
        <f>FC_IND_PPP_PU_E!D68+FC_IND_PPP_PA_E!D68+FC_IND_PPP_PR_E!D68</f>
        <v>0</v>
      </c>
      <c r="E68" s="10">
        <f>FC_IND_PPP_PU_E!E68+FC_IND_PPP_PA_E!E68+FC_IND_PPP_PR_E!E68</f>
        <v>0</v>
      </c>
      <c r="F68" s="10">
        <f>FC_IND_PPP_PU_E!F68+FC_IND_PPP_PA_E!F68+FC_IND_PPP_PR_E!F68</f>
        <v>0</v>
      </c>
      <c r="G68" s="10">
        <f>FC_IND_PPP_PU_E!G68+FC_IND_PPP_PA_E!G68+FC_IND_PPP_PR_E!G68</f>
        <v>0</v>
      </c>
      <c r="H68" s="10">
        <f>FC_IND_PPP_PU_E!H68+FC_IND_PPP_PA_E!H68+FC_IND_PPP_PR_E!H68</f>
        <v>0</v>
      </c>
      <c r="I68" s="10">
        <f>FC_IND_PPP_PU_E!I68+FC_IND_PPP_PA_E!I68+FC_IND_PPP_PR_E!I68</f>
        <v>0</v>
      </c>
      <c r="J68" s="10">
        <f>FC_IND_PPP_PU_E!J68+FC_IND_PPP_PA_E!J68+FC_IND_PPP_PR_E!J68</f>
        <v>0</v>
      </c>
      <c r="K68" s="10">
        <f>FC_IND_PPP_PU_E!K68+FC_IND_PPP_PA_E!K68+FC_IND_PPP_PR_E!K68</f>
        <v>0</v>
      </c>
      <c r="L68" s="10">
        <f>FC_IND_PPP_PU_E!L68+FC_IND_PPP_PA_E!L68+FC_IND_PPP_PR_E!L68</f>
        <v>0</v>
      </c>
      <c r="M68" s="10">
        <f>FC_IND_PPP_PU_E!M68+FC_IND_PPP_PA_E!M68+FC_IND_PPP_PR_E!M68</f>
        <v>0</v>
      </c>
      <c r="N68" s="10">
        <f>FC_IND_PPP_PU_E!N68+FC_IND_PPP_PA_E!N68+FC_IND_PPP_PR_E!N68</f>
        <v>0</v>
      </c>
      <c r="O68" s="10">
        <f>FC_IND_PPP_PU_E!O68+FC_IND_PPP_PA_E!O68+FC_IND_PPP_PR_E!O68</f>
        <v>0</v>
      </c>
      <c r="P68" s="10">
        <f>FC_IND_PPP_PU_E!P68+FC_IND_PPP_PA_E!P68+FC_IND_PPP_PR_E!P68</f>
        <v>0</v>
      </c>
      <c r="Q68" s="10">
        <f>FC_IND_PPP_PU_E!Q68+FC_IND_PPP_PA_E!Q68+FC_IND_PPP_PR_E!Q68</f>
        <v>0</v>
      </c>
      <c r="R68" s="10">
        <f>FC_IND_PPP_PU_E!R68+FC_IND_PPP_PA_E!R68+FC_IND_PPP_PR_E!R68</f>
        <v>0</v>
      </c>
      <c r="S68" s="10">
        <f>FC_IND_PPP_PU_E!S68+FC_IND_PPP_PA_E!S68+FC_IND_PPP_PR_E!S68</f>
        <v>0</v>
      </c>
      <c r="T68" s="10">
        <f>FC_IND_PPP_PU_E!T68+FC_IND_PPP_PA_E!T68+FC_IND_PPP_PR_E!T68</f>
        <v>0</v>
      </c>
      <c r="U68" s="10">
        <f>FC_IND_PPP_PU_E!U68+FC_IND_PPP_PA_E!U68+FC_IND_PPP_PR_E!U68</f>
        <v>0</v>
      </c>
      <c r="V68" s="10">
        <f>FC_IND_PPP_PU_E!V68+FC_IND_PPP_PA_E!V68+FC_IND_PPP_PR_E!V68</f>
        <v>0</v>
      </c>
      <c r="W68" s="10">
        <f>FC_IND_PPP_PU_E!W68+FC_IND_PPP_PA_E!W68+FC_IND_PPP_PR_E!W68</f>
        <v>0</v>
      </c>
      <c r="X68" s="10">
        <f>FC_IND_PPP_PU_E!X68+FC_IND_PPP_PA_E!X68+FC_IND_PPP_PR_E!X68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FC_IND_PPP_PU_E!C69+FC_IND_PPP_PA_E!C69+FC_IND_PPP_PR_E!C69</f>
        <v>0</v>
      </c>
      <c r="D69" s="10">
        <f>FC_IND_PPP_PU_E!D69+FC_IND_PPP_PA_E!D69+FC_IND_PPP_PR_E!D69</f>
        <v>0</v>
      </c>
      <c r="E69" s="10">
        <f>FC_IND_PPP_PU_E!E69+FC_IND_PPP_PA_E!E69+FC_IND_PPP_PR_E!E69</f>
        <v>0</v>
      </c>
      <c r="F69" s="10">
        <f>FC_IND_PPP_PU_E!F69+FC_IND_PPP_PA_E!F69+FC_IND_PPP_PR_E!F69</f>
        <v>0</v>
      </c>
      <c r="G69" s="10">
        <f>FC_IND_PPP_PU_E!G69+FC_IND_PPP_PA_E!G69+FC_IND_PPP_PR_E!G69</f>
        <v>0</v>
      </c>
      <c r="H69" s="10">
        <f>FC_IND_PPP_PU_E!H69+FC_IND_PPP_PA_E!H69+FC_IND_PPP_PR_E!H69</f>
        <v>0</v>
      </c>
      <c r="I69" s="10">
        <f>FC_IND_PPP_PU_E!I69+FC_IND_PPP_PA_E!I69+FC_IND_PPP_PR_E!I69</f>
        <v>0</v>
      </c>
      <c r="J69" s="10">
        <f>FC_IND_PPP_PU_E!J69+FC_IND_PPP_PA_E!J69+FC_IND_PPP_PR_E!J69</f>
        <v>0</v>
      </c>
      <c r="K69" s="10">
        <f>FC_IND_PPP_PU_E!K69+FC_IND_PPP_PA_E!K69+FC_IND_PPP_PR_E!K69</f>
        <v>0</v>
      </c>
      <c r="L69" s="10">
        <f>FC_IND_PPP_PU_E!L69+FC_IND_PPP_PA_E!L69+FC_IND_PPP_PR_E!L69</f>
        <v>0</v>
      </c>
      <c r="M69" s="10">
        <f>FC_IND_PPP_PU_E!M69+FC_IND_PPP_PA_E!M69+FC_IND_PPP_PR_E!M69</f>
        <v>0</v>
      </c>
      <c r="N69" s="10">
        <f>FC_IND_PPP_PU_E!N69+FC_IND_PPP_PA_E!N69+FC_IND_PPP_PR_E!N69</f>
        <v>0</v>
      </c>
      <c r="O69" s="10">
        <f>FC_IND_PPP_PU_E!O69+FC_IND_PPP_PA_E!O69+FC_IND_PPP_PR_E!O69</f>
        <v>0</v>
      </c>
      <c r="P69" s="10">
        <f>FC_IND_PPP_PU_E!P69+FC_IND_PPP_PA_E!P69+FC_IND_PPP_PR_E!P69</f>
        <v>0</v>
      </c>
      <c r="Q69" s="10">
        <f>FC_IND_PPP_PU_E!Q69+FC_IND_PPP_PA_E!Q69+FC_IND_PPP_PR_E!Q69</f>
        <v>0</v>
      </c>
      <c r="R69" s="10">
        <f>FC_IND_PPP_PU_E!R69+FC_IND_PPP_PA_E!R69+FC_IND_PPP_PR_E!R69</f>
        <v>0</v>
      </c>
      <c r="S69" s="10">
        <f>FC_IND_PPP_PU_E!S69+FC_IND_PPP_PA_E!S69+FC_IND_PPP_PR_E!S69</f>
        <v>0</v>
      </c>
      <c r="T69" s="10">
        <f>FC_IND_PPP_PU_E!T69+FC_IND_PPP_PA_E!T69+FC_IND_PPP_PR_E!T69</f>
        <v>0</v>
      </c>
      <c r="U69" s="10">
        <f>FC_IND_PPP_PU_E!U69+FC_IND_PPP_PA_E!U69+FC_IND_PPP_PR_E!U69</f>
        <v>0</v>
      </c>
      <c r="V69" s="10">
        <f>FC_IND_PPP_PU_E!V69+FC_IND_PPP_PA_E!V69+FC_IND_PPP_PR_E!V69</f>
        <v>0</v>
      </c>
      <c r="W69" s="10">
        <f>FC_IND_PPP_PU_E!W69+FC_IND_PPP_PA_E!W69+FC_IND_PPP_PR_E!W69</f>
        <v>0</v>
      </c>
      <c r="X69" s="10">
        <f>FC_IND_PPP_PU_E!X69+FC_IND_PPP_PA_E!X69+FC_IND_PPP_PR_E!X69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FC_IND_PPP_PU_E!C70+FC_IND_PPP_PA_E!C70+FC_IND_PPP_PR_E!C70</f>
        <v>0</v>
      </c>
      <c r="D70" s="10">
        <f>FC_IND_PPP_PU_E!D70+FC_IND_PPP_PA_E!D70+FC_IND_PPP_PR_E!D70</f>
        <v>0</v>
      </c>
      <c r="E70" s="10">
        <f>FC_IND_PPP_PU_E!E70+FC_IND_PPP_PA_E!E70+FC_IND_PPP_PR_E!E70</f>
        <v>0</v>
      </c>
      <c r="F70" s="10">
        <f>FC_IND_PPP_PU_E!F70+FC_IND_PPP_PA_E!F70+FC_IND_PPP_PR_E!F70</f>
        <v>0</v>
      </c>
      <c r="G70" s="10">
        <f>FC_IND_PPP_PU_E!G70+FC_IND_PPP_PA_E!G70+FC_IND_PPP_PR_E!G70</f>
        <v>0</v>
      </c>
      <c r="H70" s="10">
        <f>FC_IND_PPP_PU_E!H70+FC_IND_PPP_PA_E!H70+FC_IND_PPP_PR_E!H70</f>
        <v>0</v>
      </c>
      <c r="I70" s="10">
        <f>FC_IND_PPP_PU_E!I70+FC_IND_PPP_PA_E!I70+FC_IND_PPP_PR_E!I70</f>
        <v>0</v>
      </c>
      <c r="J70" s="10">
        <f>FC_IND_PPP_PU_E!J70+FC_IND_PPP_PA_E!J70+FC_IND_PPP_PR_E!J70</f>
        <v>0</v>
      </c>
      <c r="K70" s="10">
        <f>FC_IND_PPP_PU_E!K70+FC_IND_PPP_PA_E!K70+FC_IND_PPP_PR_E!K70</f>
        <v>0</v>
      </c>
      <c r="L70" s="10">
        <f>FC_IND_PPP_PU_E!L70+FC_IND_PPP_PA_E!L70+FC_IND_PPP_PR_E!L70</f>
        <v>0</v>
      </c>
      <c r="M70" s="10">
        <f>FC_IND_PPP_PU_E!M70+FC_IND_PPP_PA_E!M70+FC_IND_PPP_PR_E!M70</f>
        <v>0</v>
      </c>
      <c r="N70" s="10">
        <f>FC_IND_PPP_PU_E!N70+FC_IND_PPP_PA_E!N70+FC_IND_PPP_PR_E!N70</f>
        <v>0</v>
      </c>
      <c r="O70" s="10">
        <f>FC_IND_PPP_PU_E!O70+FC_IND_PPP_PA_E!O70+FC_IND_PPP_PR_E!O70</f>
        <v>0</v>
      </c>
      <c r="P70" s="10">
        <f>FC_IND_PPP_PU_E!P70+FC_IND_PPP_PA_E!P70+FC_IND_PPP_PR_E!P70</f>
        <v>0</v>
      </c>
      <c r="Q70" s="10">
        <f>FC_IND_PPP_PU_E!Q70+FC_IND_PPP_PA_E!Q70+FC_IND_PPP_PR_E!Q70</f>
        <v>0</v>
      </c>
      <c r="R70" s="10">
        <f>FC_IND_PPP_PU_E!R70+FC_IND_PPP_PA_E!R70+FC_IND_PPP_PR_E!R70</f>
        <v>0</v>
      </c>
      <c r="S70" s="10">
        <f>FC_IND_PPP_PU_E!S70+FC_IND_PPP_PA_E!S70+FC_IND_PPP_PR_E!S70</f>
        <v>0</v>
      </c>
      <c r="T70" s="10">
        <f>FC_IND_PPP_PU_E!T70+FC_IND_PPP_PA_E!T70+FC_IND_PPP_PR_E!T70</f>
        <v>0</v>
      </c>
      <c r="U70" s="10">
        <f>FC_IND_PPP_PU_E!U70+FC_IND_PPP_PA_E!U70+FC_IND_PPP_PR_E!U70</f>
        <v>0</v>
      </c>
      <c r="V70" s="10">
        <f>FC_IND_PPP_PU_E!V70+FC_IND_PPP_PA_E!V70+FC_IND_PPP_PR_E!V70</f>
        <v>0</v>
      </c>
      <c r="W70" s="10">
        <f>FC_IND_PPP_PU_E!W70+FC_IND_PPP_PA_E!W70+FC_IND_PPP_PR_E!W70</f>
        <v>0</v>
      </c>
      <c r="X70" s="10">
        <f>FC_IND_PPP_PU_E!X70+FC_IND_PPP_PA_E!X70+FC_IND_PPP_PR_E!X70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0.1194325021496131</v>
      </c>
      <c r="P71" s="37">
        <f t="shared" si="34"/>
        <v>0.21496130696474627</v>
      </c>
      <c r="Q71" s="37">
        <f t="shared" si="34"/>
        <v>2.3903697334479793E-2</v>
      </c>
      <c r="R71" s="37">
        <f t="shared" si="34"/>
        <v>2.3903697334479786E-2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FC_IND_PPP_PU_E!C72+FC_IND_PPP_PA_E!C72+FC_IND_PPP_PR_E!C72</f>
        <v>0</v>
      </c>
      <c r="D72" s="10">
        <f>FC_IND_PPP_PU_E!D72+FC_IND_PPP_PA_E!D72+FC_IND_PPP_PR_E!D72</f>
        <v>0</v>
      </c>
      <c r="E72" s="10">
        <f>FC_IND_PPP_PU_E!E72+FC_IND_PPP_PA_E!E72+FC_IND_PPP_PR_E!E72</f>
        <v>0</v>
      </c>
      <c r="F72" s="10">
        <f>FC_IND_PPP_PU_E!F72+FC_IND_PPP_PA_E!F72+FC_IND_PPP_PR_E!F72</f>
        <v>0</v>
      </c>
      <c r="G72" s="10">
        <f>FC_IND_PPP_PU_E!G72+FC_IND_PPP_PA_E!G72+FC_IND_PPP_PR_E!G72</f>
        <v>0</v>
      </c>
      <c r="H72" s="10">
        <f>FC_IND_PPP_PU_E!H72+FC_IND_PPP_PA_E!H72+FC_IND_PPP_PR_E!H72</f>
        <v>0</v>
      </c>
      <c r="I72" s="10">
        <f>FC_IND_PPP_PU_E!I72+FC_IND_PPP_PA_E!I72+FC_IND_PPP_PR_E!I72</f>
        <v>0</v>
      </c>
      <c r="J72" s="10">
        <f>FC_IND_PPP_PU_E!J72+FC_IND_PPP_PA_E!J72+FC_IND_PPP_PR_E!J72</f>
        <v>0</v>
      </c>
      <c r="K72" s="10">
        <f>FC_IND_PPP_PU_E!K72+FC_IND_PPP_PA_E!K72+FC_IND_PPP_PR_E!K72</f>
        <v>0</v>
      </c>
      <c r="L72" s="10">
        <f>FC_IND_PPP_PU_E!L72+FC_IND_PPP_PA_E!L72+FC_IND_PPP_PR_E!L72</f>
        <v>0</v>
      </c>
      <c r="M72" s="10">
        <f>FC_IND_PPP_PU_E!M72+FC_IND_PPP_PA_E!M72+FC_IND_PPP_PR_E!M72</f>
        <v>0</v>
      </c>
      <c r="N72" s="10">
        <f>FC_IND_PPP_PU_E!N72+FC_IND_PPP_PA_E!N72+FC_IND_PPP_PR_E!N72</f>
        <v>0</v>
      </c>
      <c r="O72" s="10">
        <f>FC_IND_PPP_PU_E!O72+FC_IND_PPP_PA_E!O72+FC_IND_PPP_PR_E!O72</f>
        <v>0.1194325021496131</v>
      </c>
      <c r="P72" s="10">
        <f>FC_IND_PPP_PU_E!P72+FC_IND_PPP_PA_E!P72+FC_IND_PPP_PR_E!P72</f>
        <v>0.21496130696474627</v>
      </c>
      <c r="Q72" s="10">
        <f>FC_IND_PPP_PU_E!Q72+FC_IND_PPP_PA_E!Q72+FC_IND_PPP_PR_E!Q72</f>
        <v>2.3903697334479793E-2</v>
      </c>
      <c r="R72" s="10">
        <f>FC_IND_PPP_PU_E!R72+FC_IND_PPP_PA_E!R72+FC_IND_PPP_PR_E!R72</f>
        <v>2.3903697334479786E-2</v>
      </c>
      <c r="S72" s="10">
        <f>FC_IND_PPP_PU_E!S72+FC_IND_PPP_PA_E!S72+FC_IND_PPP_PR_E!S72</f>
        <v>0</v>
      </c>
      <c r="T72" s="10">
        <f>FC_IND_PPP_PU_E!T72+FC_IND_PPP_PA_E!T72+FC_IND_PPP_PR_E!T72</f>
        <v>0</v>
      </c>
      <c r="U72" s="10">
        <f>FC_IND_PPP_PU_E!U72+FC_IND_PPP_PA_E!U72+FC_IND_PPP_PR_E!U72</f>
        <v>0</v>
      </c>
      <c r="V72" s="10">
        <f>FC_IND_PPP_PU_E!V72+FC_IND_PPP_PA_E!V72+FC_IND_PPP_PR_E!V72</f>
        <v>0</v>
      </c>
      <c r="W72" s="10">
        <f>FC_IND_PPP_PU_E!W72+FC_IND_PPP_PA_E!W72+FC_IND_PPP_PR_E!W72</f>
        <v>0</v>
      </c>
      <c r="X72" s="10">
        <f>FC_IND_PPP_PU_E!X72+FC_IND_PPP_PA_E!X72+FC_IND_PPP_PR_E!X72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FC_IND_PPP_PU_E!C73+FC_IND_PPP_PA_E!C73+FC_IND_PPP_PR_E!C73</f>
        <v>0</v>
      </c>
      <c r="D73" s="10">
        <f>FC_IND_PPP_PU_E!D73+FC_IND_PPP_PA_E!D73+FC_IND_PPP_PR_E!D73</f>
        <v>0</v>
      </c>
      <c r="E73" s="10">
        <f>FC_IND_PPP_PU_E!E73+FC_IND_PPP_PA_E!E73+FC_IND_PPP_PR_E!E73</f>
        <v>0</v>
      </c>
      <c r="F73" s="10">
        <f>FC_IND_PPP_PU_E!F73+FC_IND_PPP_PA_E!F73+FC_IND_PPP_PR_E!F73</f>
        <v>0</v>
      </c>
      <c r="G73" s="10">
        <f>FC_IND_PPP_PU_E!G73+FC_IND_PPP_PA_E!G73+FC_IND_PPP_PR_E!G73</f>
        <v>0</v>
      </c>
      <c r="H73" s="10">
        <f>FC_IND_PPP_PU_E!H73+FC_IND_PPP_PA_E!H73+FC_IND_PPP_PR_E!H73</f>
        <v>0</v>
      </c>
      <c r="I73" s="10">
        <f>FC_IND_PPP_PU_E!I73+FC_IND_PPP_PA_E!I73+FC_IND_PPP_PR_E!I73</f>
        <v>0</v>
      </c>
      <c r="J73" s="10">
        <f>FC_IND_PPP_PU_E!J73+FC_IND_PPP_PA_E!J73+FC_IND_PPP_PR_E!J73</f>
        <v>0</v>
      </c>
      <c r="K73" s="10">
        <f>FC_IND_PPP_PU_E!K73+FC_IND_PPP_PA_E!K73+FC_IND_PPP_PR_E!K73</f>
        <v>0</v>
      </c>
      <c r="L73" s="10">
        <f>FC_IND_PPP_PU_E!L73+FC_IND_PPP_PA_E!L73+FC_IND_PPP_PR_E!L73</f>
        <v>0</v>
      </c>
      <c r="M73" s="10">
        <f>FC_IND_PPP_PU_E!M73+FC_IND_PPP_PA_E!M73+FC_IND_PPP_PR_E!M73</f>
        <v>0</v>
      </c>
      <c r="N73" s="10">
        <f>FC_IND_PPP_PU_E!N73+FC_IND_PPP_PA_E!N73+FC_IND_PPP_PR_E!N73</f>
        <v>0</v>
      </c>
      <c r="O73" s="10">
        <f>FC_IND_PPP_PU_E!O73+FC_IND_PPP_PA_E!O73+FC_IND_PPP_PR_E!O73</f>
        <v>0</v>
      </c>
      <c r="P73" s="10">
        <f>FC_IND_PPP_PU_E!P73+FC_IND_PPP_PA_E!P73+FC_IND_PPP_PR_E!P73</f>
        <v>0</v>
      </c>
      <c r="Q73" s="10">
        <f>FC_IND_PPP_PU_E!Q73+FC_IND_PPP_PA_E!Q73+FC_IND_PPP_PR_E!Q73</f>
        <v>0</v>
      </c>
      <c r="R73" s="10">
        <f>FC_IND_PPP_PU_E!R73+FC_IND_PPP_PA_E!R73+FC_IND_PPP_PR_E!R73</f>
        <v>0</v>
      </c>
      <c r="S73" s="10">
        <f>FC_IND_PPP_PU_E!S73+FC_IND_PPP_PA_E!S73+FC_IND_PPP_PR_E!S73</f>
        <v>0</v>
      </c>
      <c r="T73" s="10">
        <f>FC_IND_PPP_PU_E!T73+FC_IND_PPP_PA_E!T73+FC_IND_PPP_PR_E!T73</f>
        <v>0</v>
      </c>
      <c r="U73" s="10">
        <f>FC_IND_PPP_PU_E!U73+FC_IND_PPP_PA_E!U73+FC_IND_PPP_PR_E!U73</f>
        <v>0</v>
      </c>
      <c r="V73" s="10">
        <f>FC_IND_PPP_PU_E!V73+FC_IND_PPP_PA_E!V73+FC_IND_PPP_PR_E!V73</f>
        <v>0</v>
      </c>
      <c r="W73" s="10">
        <f>FC_IND_PPP_PU_E!W73+FC_IND_PPP_PA_E!W73+FC_IND_PPP_PR_E!W73</f>
        <v>0</v>
      </c>
      <c r="X73" s="10">
        <f>FC_IND_PPP_PU_E!X73+FC_IND_PPP_PA_E!X73+FC_IND_PPP_PR_E!X73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FC_IND_PPP_PU_E!C74+FC_IND_PPP_PA_E!C74+FC_IND_PPP_PR_E!C74</f>
        <v>0</v>
      </c>
      <c r="D74" s="37">
        <f>FC_IND_PPP_PU_E!D74+FC_IND_PPP_PA_E!D74+FC_IND_PPP_PR_E!D74</f>
        <v>0</v>
      </c>
      <c r="E74" s="37">
        <f>FC_IND_PPP_PU_E!E74+FC_IND_PPP_PA_E!E74+FC_IND_PPP_PR_E!E74</f>
        <v>0</v>
      </c>
      <c r="F74" s="37">
        <f>FC_IND_PPP_PU_E!F74+FC_IND_PPP_PA_E!F74+FC_IND_PPP_PR_E!F74</f>
        <v>0</v>
      </c>
      <c r="G74" s="37">
        <f>FC_IND_PPP_PU_E!G74+FC_IND_PPP_PA_E!G74+FC_IND_PPP_PR_E!G74</f>
        <v>0</v>
      </c>
      <c r="H74" s="37">
        <f>FC_IND_PPP_PU_E!H74+FC_IND_PPP_PA_E!H74+FC_IND_PPP_PR_E!H74</f>
        <v>0</v>
      </c>
      <c r="I74" s="37">
        <f>FC_IND_PPP_PU_E!I74+FC_IND_PPP_PA_E!I74+FC_IND_PPP_PR_E!I74</f>
        <v>0</v>
      </c>
      <c r="J74" s="37">
        <f>FC_IND_PPP_PU_E!J74+FC_IND_PPP_PA_E!J74+FC_IND_PPP_PR_E!J74</f>
        <v>0</v>
      </c>
      <c r="K74" s="37">
        <f>FC_IND_PPP_PU_E!K74+FC_IND_PPP_PA_E!K74+FC_IND_PPP_PR_E!K74</f>
        <v>0</v>
      </c>
      <c r="L74" s="37">
        <f>FC_IND_PPP_PU_E!L74+FC_IND_PPP_PA_E!L74+FC_IND_PPP_PR_E!L74</f>
        <v>0</v>
      </c>
      <c r="M74" s="37">
        <f>FC_IND_PPP_PU_E!M74+FC_IND_PPP_PA_E!M74+FC_IND_PPP_PR_E!M74</f>
        <v>0</v>
      </c>
      <c r="N74" s="37">
        <f>FC_IND_PPP_PU_E!N74+FC_IND_PPP_PA_E!N74+FC_IND_PPP_PR_E!N74</f>
        <v>0</v>
      </c>
      <c r="O74" s="37">
        <f>FC_IND_PPP_PU_E!O74+FC_IND_PPP_PA_E!O74+FC_IND_PPP_PR_E!O74</f>
        <v>0</v>
      </c>
      <c r="P74" s="37">
        <f>FC_IND_PPP_PU_E!P74+FC_IND_PPP_PA_E!P74+FC_IND_PPP_PR_E!P74</f>
        <v>0</v>
      </c>
      <c r="Q74" s="37">
        <f>FC_IND_PPP_PU_E!Q74+FC_IND_PPP_PA_E!Q74+FC_IND_PPP_PR_E!Q74</f>
        <v>0</v>
      </c>
      <c r="R74" s="37">
        <f>FC_IND_PPP_PU_E!R74+FC_IND_PPP_PA_E!R74+FC_IND_PPP_PR_E!R74</f>
        <v>0</v>
      </c>
      <c r="S74" s="37">
        <f>FC_IND_PPP_PU_E!S74+FC_IND_PPP_PA_E!S74+FC_IND_PPP_PR_E!S74</f>
        <v>0</v>
      </c>
      <c r="T74" s="37">
        <f>FC_IND_PPP_PU_E!T74+FC_IND_PPP_PA_E!T74+FC_IND_PPP_PR_E!T74</f>
        <v>0</v>
      </c>
      <c r="U74" s="37">
        <f>FC_IND_PPP_PU_E!U74+FC_IND_PPP_PA_E!U74+FC_IND_PPP_PR_E!U74</f>
        <v>0</v>
      </c>
      <c r="V74" s="37">
        <f>FC_IND_PPP_PU_E!V74+FC_IND_PPP_PA_E!V74+FC_IND_PPP_PR_E!V74</f>
        <v>0</v>
      </c>
      <c r="W74" s="37">
        <f>FC_IND_PPP_PU_E!W74+FC_IND_PPP_PA_E!W74+FC_IND_PPP_PR_E!W74</f>
        <v>0</v>
      </c>
      <c r="X74" s="37">
        <f>FC_IND_PPP_PU_E!X74+FC_IND_PPP_PA_E!X74+FC_IND_PPP_PR_E!X74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FC_IND_PPP_PU_E!C75+FC_IND_PPP_PA_E!C75+FC_IND_PPP_PR_E!C75</f>
        <v>16.647549441100601</v>
      </c>
      <c r="D75" s="37">
        <f>FC_IND_PPP_PU_E!D75+FC_IND_PPP_PA_E!D75+FC_IND_PPP_PR_E!D75</f>
        <v>41.726397248495275</v>
      </c>
      <c r="E75" s="37">
        <f>FC_IND_PPP_PU_E!E75+FC_IND_PPP_PA_E!E75+FC_IND_PPP_PR_E!E75</f>
        <v>44.616423043852095</v>
      </c>
      <c r="F75" s="37">
        <f>FC_IND_PPP_PU_E!F75+FC_IND_PPP_PA_E!F75+FC_IND_PPP_PR_E!F75</f>
        <v>43.350558899398102</v>
      </c>
      <c r="G75" s="37">
        <f>FC_IND_PPP_PU_E!G75+FC_IND_PPP_PA_E!G75+FC_IND_PPP_PR_E!G75</f>
        <v>43.899914015477208</v>
      </c>
      <c r="H75" s="37">
        <f>FC_IND_PPP_PU_E!H75+FC_IND_PPP_PA_E!H75+FC_IND_PPP_PR_E!H75</f>
        <v>80.610490111779868</v>
      </c>
      <c r="I75" s="37">
        <f>FC_IND_PPP_PU_E!I75+FC_IND_PPP_PA_E!I75+FC_IND_PPP_PR_E!I75</f>
        <v>70.507308684436779</v>
      </c>
      <c r="J75" s="37">
        <f>FC_IND_PPP_PU_E!J75+FC_IND_PPP_PA_E!J75+FC_IND_PPP_PR_E!J75</f>
        <v>63.533018056749768</v>
      </c>
      <c r="K75" s="37">
        <f>FC_IND_PPP_PU_E!K75+FC_IND_PPP_PA_E!K75+FC_IND_PPP_PR_E!K75</f>
        <v>57.49019776440241</v>
      </c>
      <c r="L75" s="37">
        <f>FC_IND_PPP_PU_E!L75+FC_IND_PPP_PA_E!L75+FC_IND_PPP_PR_E!L75</f>
        <v>56.82141014617369</v>
      </c>
      <c r="M75" s="37">
        <f>FC_IND_PPP_PU_E!M75+FC_IND_PPP_PA_E!M75+FC_IND_PPP_PR_E!M75</f>
        <v>83.667755803955288</v>
      </c>
      <c r="N75" s="37">
        <f>FC_IND_PPP_PU_E!N75+FC_IND_PPP_PA_E!N75+FC_IND_PPP_PR_E!N75</f>
        <v>88.03860705073086</v>
      </c>
      <c r="O75" s="37">
        <f>FC_IND_PPP_PU_E!O75+FC_IND_PPP_PA_E!O75+FC_IND_PPP_PR_E!O75</f>
        <v>91.573516766981939</v>
      </c>
      <c r="P75" s="37">
        <f>FC_IND_PPP_PU_E!P75+FC_IND_PPP_PA_E!P75+FC_IND_PPP_PR_E!P75</f>
        <v>90.04488392089425</v>
      </c>
      <c r="Q75" s="37">
        <f>FC_IND_PPP_PU_E!Q75+FC_IND_PPP_PA_E!Q75+FC_IND_PPP_PR_E!Q75</f>
        <v>93.436543422184002</v>
      </c>
      <c r="R75" s="37">
        <f>FC_IND_PPP_PU_E!R75+FC_IND_PPP_PA_E!R75+FC_IND_PPP_PR_E!R75</f>
        <v>92.696130696474626</v>
      </c>
      <c r="S75" s="37">
        <f>FC_IND_PPP_PU_E!S75+FC_IND_PPP_PA_E!S75+FC_IND_PPP_PR_E!S75</f>
        <v>80.252192605331047</v>
      </c>
      <c r="T75" s="37">
        <f>FC_IND_PPP_PU_E!T75+FC_IND_PPP_PA_E!T75+FC_IND_PPP_PR_E!T75</f>
        <v>80.105760963026654</v>
      </c>
      <c r="U75" s="37">
        <f>FC_IND_PPP_PU_E!U75+FC_IND_PPP_PA_E!U75+FC_IND_PPP_PR_E!U75</f>
        <v>77.203783319002568</v>
      </c>
      <c r="V75" s="37">
        <f>FC_IND_PPP_PU_E!V75+FC_IND_PPP_PA_E!V75+FC_IND_PPP_PR_E!V75</f>
        <v>82.699398108340503</v>
      </c>
      <c r="W75" s="37">
        <f>FC_IND_PPP_PU_E!W75+FC_IND_PPP_PA_E!W75+FC_IND_PPP_PR_E!W75</f>
        <v>62.556663800515892</v>
      </c>
      <c r="X75" s="37">
        <f>FC_IND_PPP_PU_E!X75+FC_IND_PPP_PA_E!X75+FC_IND_PPP_PR_E!X75</f>
        <v>44.738349097162512</v>
      </c>
    </row>
    <row r="76" spans="1:24" ht="11.25" customHeight="1" x14ac:dyDescent="0.2">
      <c r="A76" s="38" t="s">
        <v>139</v>
      </c>
      <c r="B76" s="39" t="s">
        <v>140</v>
      </c>
      <c r="C76" s="40">
        <f>FC_IND_PPP_PU_E!C76+FC_IND_PPP_PA_E!C76+FC_IND_PPP_PR_E!C76</f>
        <v>176.61220980223561</v>
      </c>
      <c r="D76" s="40">
        <f>FC_IND_PPP_PU_E!D76+FC_IND_PPP_PA_E!D76+FC_IND_PPP_PR_E!D76</f>
        <v>180.30954428202918</v>
      </c>
      <c r="E76" s="40">
        <f>FC_IND_PPP_PU_E!E76+FC_IND_PPP_PA_E!E76+FC_IND_PPP_PR_E!E76</f>
        <v>171.53912295786756</v>
      </c>
      <c r="F76" s="40">
        <f>FC_IND_PPP_PU_E!F76+FC_IND_PPP_PA_E!F76+FC_IND_PPP_PR_E!F76</f>
        <v>191.65950128976783</v>
      </c>
      <c r="G76" s="40">
        <f>FC_IND_PPP_PU_E!G76+FC_IND_PPP_PA_E!G76+FC_IND_PPP_PR_E!G76</f>
        <v>201.71969045571799</v>
      </c>
      <c r="H76" s="40">
        <f>FC_IND_PPP_PU_E!H76+FC_IND_PPP_PA_E!H76+FC_IND_PPP_PR_E!H76</f>
        <v>212.38177128116939</v>
      </c>
      <c r="I76" s="40">
        <f>FC_IND_PPP_PU_E!I76+FC_IND_PPP_PA_E!I76+FC_IND_PPP_PR_E!I76</f>
        <v>214.96130696474631</v>
      </c>
      <c r="J76" s="40">
        <f>FC_IND_PPP_PU_E!J76+FC_IND_PPP_PA_E!J76+FC_IND_PPP_PR_E!J76</f>
        <v>220.80825451418738</v>
      </c>
      <c r="K76" s="40">
        <f>FC_IND_PPP_PU_E!K76+FC_IND_PPP_PA_E!K76+FC_IND_PPP_PR_E!K76</f>
        <v>222.09802235597587</v>
      </c>
      <c r="L76" s="40">
        <f>FC_IND_PPP_PU_E!L76+FC_IND_PPP_PA_E!L76+FC_IND_PPP_PR_E!L76</f>
        <v>233.79191745485809</v>
      </c>
      <c r="M76" s="40">
        <f>FC_IND_PPP_PU_E!M76+FC_IND_PPP_PA_E!M76+FC_IND_PPP_PR_E!M76</f>
        <v>262.76870163370592</v>
      </c>
      <c r="N76" s="40">
        <f>FC_IND_PPP_PU_E!N76+FC_IND_PPP_PA_E!N76+FC_IND_PPP_PR_E!N76</f>
        <v>264.40240756663798</v>
      </c>
      <c r="O76" s="40">
        <f>FC_IND_PPP_PU_E!O76+FC_IND_PPP_PA_E!O76+FC_IND_PPP_PR_E!O76</f>
        <v>243.68013757523639</v>
      </c>
      <c r="P76" s="40">
        <f>FC_IND_PPP_PU_E!P76+FC_IND_PPP_PA_E!P76+FC_IND_PPP_PR_E!P76</f>
        <v>263.19862424763539</v>
      </c>
      <c r="Q76" s="40">
        <f>FC_IND_PPP_PU_E!Q76+FC_IND_PPP_PA_E!Q76+FC_IND_PPP_PR_E!Q76</f>
        <v>262.5107480653482</v>
      </c>
      <c r="R76" s="40">
        <f>FC_IND_PPP_PU_E!R76+FC_IND_PPP_PA_E!R76+FC_IND_PPP_PR_E!R76</f>
        <v>261.9088564058469</v>
      </c>
      <c r="S76" s="40">
        <f>FC_IND_PPP_PU_E!S76+FC_IND_PPP_PA_E!S76+FC_IND_PPP_PR_E!S76</f>
        <v>259.02957867583848</v>
      </c>
      <c r="T76" s="40">
        <f>FC_IND_PPP_PU_E!T76+FC_IND_PPP_PA_E!T76+FC_IND_PPP_PR_E!T76</f>
        <v>265.90077386070499</v>
      </c>
      <c r="U76" s="40">
        <f>FC_IND_PPP_PU_E!U76+FC_IND_PPP_PA_E!U76+FC_IND_PPP_PR_E!U76</f>
        <v>262.39286328460878</v>
      </c>
      <c r="V76" s="40">
        <f>FC_IND_PPP_PU_E!V76+FC_IND_PPP_PA_E!V76+FC_IND_PPP_PR_E!V76</f>
        <v>269.42811693895101</v>
      </c>
      <c r="W76" s="40">
        <f>FC_IND_PPP_PU_E!W76+FC_IND_PPP_PA_E!W76+FC_IND_PPP_PR_E!W76</f>
        <v>264.43697334479788</v>
      </c>
      <c r="X76" s="40">
        <f>FC_IND_PPP_PU_E!X76+FC_IND_PPP_PA_E!X76+FC_IND_PPP_PR_E!X76</f>
        <v>268.24213241616508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444</v>
      </c>
      <c r="B1" s="4" t="s">
        <v>443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804.19037110398801</v>
      </c>
      <c r="D2" s="31">
        <f t="shared" ref="D2:W2" si="1">SUM(D3,D17,D22,D25,D26,D51,D52,D71,D74,D75,D76)</f>
        <v>756.60461543600161</v>
      </c>
      <c r="E2" s="31">
        <f t="shared" si="1"/>
        <v>739.29032274236749</v>
      </c>
      <c r="F2" s="31">
        <f t="shared" si="1"/>
        <v>766.65699974578945</v>
      </c>
      <c r="G2" s="31">
        <f t="shared" si="1"/>
        <v>680.82980637647211</v>
      </c>
      <c r="H2" s="31">
        <f t="shared" si="1"/>
        <v>748.65434104703399</v>
      </c>
      <c r="I2" s="31">
        <f t="shared" si="1"/>
        <v>748.10461738049912</v>
      </c>
      <c r="J2" s="31">
        <f t="shared" si="1"/>
        <v>760.16857147369979</v>
      </c>
      <c r="K2" s="31">
        <f t="shared" si="1"/>
        <v>776.3949273555063</v>
      </c>
      <c r="L2" s="31">
        <f t="shared" si="1"/>
        <v>780.77000613842063</v>
      </c>
      <c r="M2" s="31">
        <f t="shared" si="1"/>
        <v>823.64375451742319</v>
      </c>
      <c r="N2" s="31">
        <f t="shared" si="1"/>
        <v>808.39945937017478</v>
      </c>
      <c r="O2" s="31">
        <f t="shared" si="1"/>
        <v>846.55146000582647</v>
      </c>
      <c r="P2" s="31">
        <f t="shared" si="1"/>
        <v>905.68745580838822</v>
      </c>
      <c r="Q2" s="31">
        <f t="shared" si="1"/>
        <v>837.9635112942799</v>
      </c>
      <c r="R2" s="31">
        <f t="shared" si="1"/>
        <v>850.88225724331085</v>
      </c>
      <c r="S2" s="31">
        <f t="shared" si="1"/>
        <v>902.41337459173928</v>
      </c>
      <c r="T2" s="31">
        <f t="shared" si="1"/>
        <v>925.4619609295122</v>
      </c>
      <c r="U2" s="31">
        <f t="shared" si="1"/>
        <v>897.10023601341959</v>
      </c>
      <c r="V2" s="31">
        <f t="shared" si="1"/>
        <v>918.19984017007414</v>
      </c>
      <c r="W2" s="31">
        <f t="shared" si="1"/>
        <v>901.0674034072332</v>
      </c>
      <c r="X2" s="31">
        <f t="shared" ref="X2" si="2">SUM(X3,X17,X22,X25,X26,X51,X52,X71,X74,X75,X76)</f>
        <v>844.56789261139716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X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si="10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X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si="12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3">SUM(C18:C21)</f>
        <v>0</v>
      </c>
      <c r="D17" s="37">
        <f t="shared" ref="D17:X17" si="14">SUM(D18:D21)</f>
        <v>0</v>
      </c>
      <c r="E17" s="37">
        <f t="shared" si="14"/>
        <v>0</v>
      </c>
      <c r="F17" s="37">
        <f t="shared" si="14"/>
        <v>0</v>
      </c>
      <c r="G17" s="37">
        <f t="shared" si="14"/>
        <v>0</v>
      </c>
      <c r="H17" s="37">
        <f t="shared" si="14"/>
        <v>0</v>
      </c>
      <c r="I17" s="37">
        <f t="shared" si="14"/>
        <v>0</v>
      </c>
      <c r="J17" s="37">
        <f t="shared" si="14"/>
        <v>0</v>
      </c>
      <c r="K17" s="37">
        <f t="shared" si="14"/>
        <v>0</v>
      </c>
      <c r="L17" s="37">
        <f t="shared" si="14"/>
        <v>0</v>
      </c>
      <c r="M17" s="37">
        <f t="shared" si="14"/>
        <v>0</v>
      </c>
      <c r="N17" s="37">
        <f t="shared" si="14"/>
        <v>0</v>
      </c>
      <c r="O17" s="37">
        <f t="shared" si="14"/>
        <v>0</v>
      </c>
      <c r="P17" s="37">
        <f t="shared" si="14"/>
        <v>0</v>
      </c>
      <c r="Q17" s="37">
        <f t="shared" si="14"/>
        <v>0</v>
      </c>
      <c r="R17" s="37">
        <f t="shared" si="14"/>
        <v>0</v>
      </c>
      <c r="S17" s="37">
        <f t="shared" si="14"/>
        <v>0</v>
      </c>
      <c r="T17" s="37">
        <f t="shared" si="14"/>
        <v>0</v>
      </c>
      <c r="U17" s="37">
        <f t="shared" si="14"/>
        <v>0</v>
      </c>
      <c r="V17" s="37">
        <f t="shared" si="14"/>
        <v>0</v>
      </c>
      <c r="W17" s="37">
        <f t="shared" si="14"/>
        <v>0</v>
      </c>
      <c r="X17" s="37">
        <f t="shared" si="14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5">SUM(C23:C24)</f>
        <v>0</v>
      </c>
      <c r="D22" s="37">
        <f t="shared" ref="D22:X22" si="16">SUM(D23:D24)</f>
        <v>0</v>
      </c>
      <c r="E22" s="37">
        <f t="shared" si="16"/>
        <v>0</v>
      </c>
      <c r="F22" s="37">
        <f t="shared" si="16"/>
        <v>0</v>
      </c>
      <c r="G22" s="37">
        <f t="shared" si="16"/>
        <v>0</v>
      </c>
      <c r="H22" s="37">
        <f t="shared" si="16"/>
        <v>0</v>
      </c>
      <c r="I22" s="37">
        <f t="shared" si="16"/>
        <v>0</v>
      </c>
      <c r="J22" s="37">
        <f t="shared" si="16"/>
        <v>0</v>
      </c>
      <c r="K22" s="37">
        <f t="shared" si="16"/>
        <v>0</v>
      </c>
      <c r="L22" s="37">
        <f t="shared" si="16"/>
        <v>0</v>
      </c>
      <c r="M22" s="37">
        <f t="shared" si="16"/>
        <v>0</v>
      </c>
      <c r="N22" s="37">
        <f t="shared" si="16"/>
        <v>0</v>
      </c>
      <c r="O22" s="37">
        <f t="shared" si="16"/>
        <v>0</v>
      </c>
      <c r="P22" s="37">
        <f t="shared" si="16"/>
        <v>0</v>
      </c>
      <c r="Q22" s="37">
        <f t="shared" si="16"/>
        <v>0</v>
      </c>
      <c r="R22" s="37">
        <f t="shared" si="16"/>
        <v>0</v>
      </c>
      <c r="S22" s="37">
        <f t="shared" si="16"/>
        <v>0</v>
      </c>
      <c r="T22" s="37">
        <f t="shared" si="16"/>
        <v>0</v>
      </c>
      <c r="U22" s="37">
        <f t="shared" si="16"/>
        <v>0</v>
      </c>
      <c r="V22" s="37">
        <f t="shared" si="16"/>
        <v>0</v>
      </c>
      <c r="W22" s="37">
        <f t="shared" si="16"/>
        <v>0</v>
      </c>
      <c r="X22" s="37">
        <f t="shared" si="1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7">SUM(C27,C33)</f>
        <v>207.81412601062587</v>
      </c>
      <c r="D26" s="37">
        <f t="shared" ref="D26:X26" si="18">SUM(D27,D33)</f>
        <v>154.04428710205897</v>
      </c>
      <c r="E26" s="37">
        <f t="shared" si="18"/>
        <v>102.73714463315871</v>
      </c>
      <c r="F26" s="37">
        <f t="shared" si="18"/>
        <v>112.87264772982432</v>
      </c>
      <c r="G26" s="37">
        <f t="shared" si="18"/>
        <v>40.180434197662933</v>
      </c>
      <c r="H26" s="37">
        <f t="shared" si="18"/>
        <v>49.281669483673987</v>
      </c>
      <c r="I26" s="37">
        <f t="shared" si="18"/>
        <v>44.820441236830412</v>
      </c>
      <c r="J26" s="37">
        <f t="shared" si="18"/>
        <v>38.115640817739283</v>
      </c>
      <c r="K26" s="37">
        <f t="shared" si="18"/>
        <v>39.334482553516956</v>
      </c>
      <c r="L26" s="37">
        <f t="shared" si="18"/>
        <v>27.795213317442752</v>
      </c>
      <c r="M26" s="37">
        <f t="shared" si="18"/>
        <v>13.729168873937954</v>
      </c>
      <c r="N26" s="37">
        <f t="shared" si="18"/>
        <v>20.05158814354024</v>
      </c>
      <c r="O26" s="37">
        <f t="shared" si="18"/>
        <v>30.63520842029471</v>
      </c>
      <c r="P26" s="37">
        <f t="shared" si="18"/>
        <v>21.38208825961097</v>
      </c>
      <c r="Q26" s="37">
        <f t="shared" si="18"/>
        <v>21.854492946081994</v>
      </c>
      <c r="R26" s="37">
        <f t="shared" si="18"/>
        <v>39.322587896416991</v>
      </c>
      <c r="S26" s="37">
        <f t="shared" si="18"/>
        <v>42.918010573740922</v>
      </c>
      <c r="T26" s="37">
        <f t="shared" si="18"/>
        <v>32.526915200829052</v>
      </c>
      <c r="U26" s="37">
        <f t="shared" si="18"/>
        <v>29.166898826901246</v>
      </c>
      <c r="V26" s="37">
        <f t="shared" si="18"/>
        <v>24.214454294321392</v>
      </c>
      <c r="W26" s="37">
        <f t="shared" si="18"/>
        <v>28.445727912507468</v>
      </c>
      <c r="X26" s="37">
        <f t="shared" si="18"/>
        <v>20.34316550477407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9">SUM(C28:C32)</f>
        <v>0</v>
      </c>
      <c r="D27" s="29">
        <f t="shared" ref="D27:X27" si="20">SUM(D28:D32)</f>
        <v>0</v>
      </c>
      <c r="E27" s="29">
        <f t="shared" si="20"/>
        <v>0</v>
      </c>
      <c r="F27" s="29">
        <f t="shared" si="20"/>
        <v>0</v>
      </c>
      <c r="G27" s="29">
        <f t="shared" si="20"/>
        <v>0</v>
      </c>
      <c r="H27" s="29">
        <f t="shared" si="20"/>
        <v>0</v>
      </c>
      <c r="I27" s="29">
        <f t="shared" si="20"/>
        <v>0</v>
      </c>
      <c r="J27" s="29">
        <f t="shared" si="20"/>
        <v>0</v>
      </c>
      <c r="K27" s="29">
        <f t="shared" si="20"/>
        <v>0</v>
      </c>
      <c r="L27" s="29">
        <f t="shared" si="20"/>
        <v>0</v>
      </c>
      <c r="M27" s="29">
        <f t="shared" si="20"/>
        <v>0</v>
      </c>
      <c r="N27" s="29">
        <f t="shared" si="20"/>
        <v>0</v>
      </c>
      <c r="O27" s="29">
        <f t="shared" si="20"/>
        <v>0</v>
      </c>
      <c r="P27" s="29">
        <f t="shared" si="20"/>
        <v>0</v>
      </c>
      <c r="Q27" s="29">
        <f t="shared" si="20"/>
        <v>0</v>
      </c>
      <c r="R27" s="29">
        <f t="shared" si="20"/>
        <v>0</v>
      </c>
      <c r="S27" s="29">
        <f t="shared" si="20"/>
        <v>0</v>
      </c>
      <c r="T27" s="29">
        <f t="shared" si="20"/>
        <v>0</v>
      </c>
      <c r="U27" s="29">
        <f t="shared" si="20"/>
        <v>0</v>
      </c>
      <c r="V27" s="29">
        <f t="shared" si="20"/>
        <v>0</v>
      </c>
      <c r="W27" s="29">
        <f t="shared" si="20"/>
        <v>0</v>
      </c>
      <c r="X27" s="29">
        <f t="shared" si="20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1">SUM(C34:C50)</f>
        <v>207.81412601062587</v>
      </c>
      <c r="D33" s="29">
        <f t="shared" ref="D33:X33" si="22">SUM(D34:D50)</f>
        <v>154.04428710205897</v>
      </c>
      <c r="E33" s="29">
        <f t="shared" si="22"/>
        <v>102.73714463315871</v>
      </c>
      <c r="F33" s="29">
        <f t="shared" si="22"/>
        <v>112.87264772982432</v>
      </c>
      <c r="G33" s="29">
        <f t="shared" si="22"/>
        <v>40.180434197662933</v>
      </c>
      <c r="H33" s="29">
        <f t="shared" si="22"/>
        <v>49.281669483673987</v>
      </c>
      <c r="I33" s="29">
        <f t="shared" si="22"/>
        <v>44.820441236830412</v>
      </c>
      <c r="J33" s="29">
        <f t="shared" si="22"/>
        <v>38.115640817739283</v>
      </c>
      <c r="K33" s="29">
        <f t="shared" si="22"/>
        <v>39.334482553516956</v>
      </c>
      <c r="L33" s="29">
        <f t="shared" si="22"/>
        <v>27.795213317442752</v>
      </c>
      <c r="M33" s="29">
        <f t="shared" si="22"/>
        <v>13.729168873937954</v>
      </c>
      <c r="N33" s="29">
        <f t="shared" si="22"/>
        <v>20.05158814354024</v>
      </c>
      <c r="O33" s="29">
        <f t="shared" si="22"/>
        <v>30.63520842029471</v>
      </c>
      <c r="P33" s="29">
        <f t="shared" si="22"/>
        <v>21.38208825961097</v>
      </c>
      <c r="Q33" s="29">
        <f t="shared" si="22"/>
        <v>21.854492946081994</v>
      </c>
      <c r="R33" s="29">
        <f t="shared" si="22"/>
        <v>39.322587896416991</v>
      </c>
      <c r="S33" s="29">
        <f t="shared" si="22"/>
        <v>42.918010573740922</v>
      </c>
      <c r="T33" s="29">
        <f t="shared" si="22"/>
        <v>32.526915200829052</v>
      </c>
      <c r="U33" s="29">
        <f t="shared" si="22"/>
        <v>29.166898826901246</v>
      </c>
      <c r="V33" s="29">
        <f t="shared" si="22"/>
        <v>24.214454294321392</v>
      </c>
      <c r="W33" s="29">
        <f t="shared" si="22"/>
        <v>28.445727912507468</v>
      </c>
      <c r="X33" s="29">
        <f t="shared" si="22"/>
        <v>20.34316550477407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5.3029947909447621</v>
      </c>
      <c r="D36" s="10">
        <v>5.1475409586970704</v>
      </c>
      <c r="E36" s="10">
        <v>1.4673589695039266</v>
      </c>
      <c r="F36" s="10">
        <v>1.4584532857204888</v>
      </c>
      <c r="G36" s="10">
        <v>1.4218022807188251</v>
      </c>
      <c r="H36" s="10">
        <v>1.4568392297933135</v>
      </c>
      <c r="I36" s="10">
        <v>0.72810587491936807</v>
      </c>
      <c r="J36" s="10">
        <v>1.4222444246875707</v>
      </c>
      <c r="K36" s="10">
        <v>1.3958383675511628</v>
      </c>
      <c r="L36" s="10">
        <v>2.1171910419564464</v>
      </c>
      <c r="M36" s="10">
        <v>2.1129274974559906</v>
      </c>
      <c r="N36" s="10">
        <v>1.3454399957809613</v>
      </c>
      <c r="O36" s="10">
        <v>1.3489859297412943</v>
      </c>
      <c r="P36" s="10">
        <v>0.70022441241104927</v>
      </c>
      <c r="Q36" s="10">
        <v>1.3850739489810191</v>
      </c>
      <c r="R36" s="10">
        <v>1.3853588106159518</v>
      </c>
      <c r="S36" s="10">
        <v>1.424482556938991</v>
      </c>
      <c r="T36" s="10">
        <v>1.0471115703144036</v>
      </c>
      <c r="U36" s="10">
        <v>0.86612256979775748</v>
      </c>
      <c r="V36" s="10">
        <v>0.73918937161377973</v>
      </c>
      <c r="W36" s="10">
        <v>0.47176390401018453</v>
      </c>
      <c r="X36" s="10">
        <v>0.49387540896001431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5.4260282237564589E-3</v>
      </c>
      <c r="U41" s="10">
        <v>2.7472815846769877E-3</v>
      </c>
      <c r="V41" s="10">
        <v>2.0298106314337191E-3</v>
      </c>
      <c r="W41" s="10">
        <v>2.0385908707678119E-3</v>
      </c>
      <c r="X41" s="10">
        <v>1.9709028624942371E-3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1.2755328547547127</v>
      </c>
      <c r="D43" s="10">
        <v>2.5513708889365017</v>
      </c>
      <c r="E43" s="10">
        <v>1.0062495556331743</v>
      </c>
      <c r="F43" s="10">
        <v>1.7937085771169909</v>
      </c>
      <c r="G43" s="10">
        <v>1.919493014890395</v>
      </c>
      <c r="H43" s="10">
        <v>2.0334183438745632</v>
      </c>
      <c r="I43" s="10">
        <v>2.0335006099868069</v>
      </c>
      <c r="J43" s="10">
        <v>2.065451080093907</v>
      </c>
      <c r="K43" s="10">
        <v>2.132954059249176</v>
      </c>
      <c r="L43" s="10">
        <v>2.3580463769932303</v>
      </c>
      <c r="M43" s="10">
        <v>0.59217596309928411</v>
      </c>
      <c r="N43" s="10">
        <v>2.3271693354486436</v>
      </c>
      <c r="O43" s="10">
        <v>2.3069789651189674</v>
      </c>
      <c r="P43" s="10">
        <v>1.8066018728290079</v>
      </c>
      <c r="Q43" s="10">
        <v>2.4035693087424637</v>
      </c>
      <c r="R43" s="10">
        <v>2.4003578832595251</v>
      </c>
      <c r="S43" s="10">
        <v>2.4757713311980156</v>
      </c>
      <c r="T43" s="10">
        <v>2.1825515899122645</v>
      </c>
      <c r="U43" s="10">
        <v>2.0574530199332468</v>
      </c>
      <c r="V43" s="10">
        <v>2.087544984691073</v>
      </c>
      <c r="W43" s="10">
        <v>1.9584866111938475</v>
      </c>
      <c r="X43" s="10">
        <v>1.8008018798248224</v>
      </c>
    </row>
    <row r="44" spans="1:24" ht="11.25" customHeight="1" x14ac:dyDescent="0.2">
      <c r="A44" s="41" t="s">
        <v>75</v>
      </c>
      <c r="B44" s="9" t="s">
        <v>76</v>
      </c>
      <c r="C44" s="10">
        <v>201.2355983649264</v>
      </c>
      <c r="D44" s="10">
        <v>146.34537525442539</v>
      </c>
      <c r="E44" s="10">
        <v>100.26353610802161</v>
      </c>
      <c r="F44" s="10">
        <v>109.62048586698684</v>
      </c>
      <c r="G44" s="10">
        <v>36.839138902053712</v>
      </c>
      <c r="H44" s="10">
        <v>45.791411910006111</v>
      </c>
      <c r="I44" s="10">
        <v>42.058834751924238</v>
      </c>
      <c r="J44" s="10">
        <v>34.627945312957806</v>
      </c>
      <c r="K44" s="10">
        <v>35.80569012671662</v>
      </c>
      <c r="L44" s="10">
        <v>23.319975898493073</v>
      </c>
      <c r="M44" s="10">
        <v>11.024065413382679</v>
      </c>
      <c r="N44" s="10">
        <v>16.378978812310635</v>
      </c>
      <c r="O44" s="10">
        <v>26.979243525434448</v>
      </c>
      <c r="P44" s="10">
        <v>18.875261974370915</v>
      </c>
      <c r="Q44" s="10">
        <v>18.065849688358512</v>
      </c>
      <c r="R44" s="10">
        <v>35.536871202541512</v>
      </c>
      <c r="S44" s="10">
        <v>39.017756685603914</v>
      </c>
      <c r="T44" s="10">
        <v>29.291826012378625</v>
      </c>
      <c r="U44" s="10">
        <v>26.240575955585566</v>
      </c>
      <c r="V44" s="10">
        <v>21.385690127385107</v>
      </c>
      <c r="W44" s="10">
        <v>26.013438806432667</v>
      </c>
      <c r="X44" s="10">
        <v>18.046517313126738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1.165727390313851</v>
      </c>
      <c r="D51" s="37">
        <v>5.3192753684637131</v>
      </c>
      <c r="E51" s="37">
        <v>8.1861583850461077</v>
      </c>
      <c r="F51" s="37">
        <v>15.52692027071922</v>
      </c>
      <c r="G51" s="37">
        <v>13.466034516850097</v>
      </c>
      <c r="H51" s="37">
        <v>18.700065880493167</v>
      </c>
      <c r="I51" s="37">
        <v>20.748703323047611</v>
      </c>
      <c r="J51" s="37">
        <v>21.766390782939474</v>
      </c>
      <c r="K51" s="37">
        <v>27.846081762666362</v>
      </c>
      <c r="L51" s="37">
        <v>44.838317499651502</v>
      </c>
      <c r="M51" s="37">
        <v>52.231863456555246</v>
      </c>
      <c r="N51" s="37">
        <v>63.198589575633427</v>
      </c>
      <c r="O51" s="37">
        <v>60.054943443985017</v>
      </c>
      <c r="P51" s="37">
        <v>54.765754593824411</v>
      </c>
      <c r="Q51" s="37">
        <v>52.74692160024432</v>
      </c>
      <c r="R51" s="37">
        <v>54.023275037298212</v>
      </c>
      <c r="S51" s="37">
        <v>65.806611365612838</v>
      </c>
      <c r="T51" s="37">
        <v>96.985592018525878</v>
      </c>
      <c r="U51" s="37">
        <v>96.090895812503348</v>
      </c>
      <c r="V51" s="37">
        <v>97.143856374640848</v>
      </c>
      <c r="W51" s="37">
        <v>92.984860951790765</v>
      </c>
      <c r="X51" s="37">
        <v>108.92765562588198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3">SUM(C53:C70)</f>
        <v>491.63735359805793</v>
      </c>
      <c r="D52" s="37">
        <f t="shared" ref="D52:X52" si="24">SUM(D53:D70)</f>
        <v>469.4519071832537</v>
      </c>
      <c r="E52" s="37">
        <f t="shared" si="24"/>
        <v>502.54291802046674</v>
      </c>
      <c r="F52" s="37">
        <f t="shared" si="24"/>
        <v>494.80616836180809</v>
      </c>
      <c r="G52" s="37">
        <f t="shared" si="24"/>
        <v>477.08068921508948</v>
      </c>
      <c r="H52" s="37">
        <f t="shared" si="24"/>
        <v>495.65802271889891</v>
      </c>
      <c r="I52" s="37">
        <f t="shared" si="24"/>
        <v>502.81278661997538</v>
      </c>
      <c r="J52" s="37">
        <f t="shared" si="24"/>
        <v>520.26959905004287</v>
      </c>
      <c r="K52" s="37">
        <f t="shared" si="24"/>
        <v>530.9403531834979</v>
      </c>
      <c r="L52" s="37">
        <f t="shared" si="24"/>
        <v>513.546053552015</v>
      </c>
      <c r="M52" s="37">
        <f t="shared" si="24"/>
        <v>526.5981629900615</v>
      </c>
      <c r="N52" s="37">
        <f t="shared" si="24"/>
        <v>493.88487808188802</v>
      </c>
      <c r="O52" s="37">
        <f t="shared" si="24"/>
        <v>537.19495475681197</v>
      </c>
      <c r="P52" s="37">
        <f t="shared" si="24"/>
        <v>589.31994588709495</v>
      </c>
      <c r="Q52" s="37">
        <f t="shared" si="24"/>
        <v>522.8256521724993</v>
      </c>
      <c r="R52" s="37">
        <f t="shared" si="24"/>
        <v>518.14953428835133</v>
      </c>
      <c r="S52" s="37">
        <f t="shared" si="24"/>
        <v>559.67548860644297</v>
      </c>
      <c r="T52" s="37">
        <f t="shared" si="24"/>
        <v>555.6830973745449</v>
      </c>
      <c r="U52" s="37">
        <f t="shared" si="24"/>
        <v>535.57147405551143</v>
      </c>
      <c r="V52" s="37">
        <f t="shared" si="24"/>
        <v>552.55160199412603</v>
      </c>
      <c r="W52" s="37">
        <f t="shared" si="24"/>
        <v>549.03638787736384</v>
      </c>
      <c r="X52" s="37">
        <f t="shared" si="24"/>
        <v>497.5270975886225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491.63735359805793</v>
      </c>
      <c r="D59" s="10">
        <v>469.4519071832537</v>
      </c>
      <c r="E59" s="10">
        <v>502.54291802046674</v>
      </c>
      <c r="F59" s="10">
        <v>494.80616836180809</v>
      </c>
      <c r="G59" s="10">
        <v>477.08068921508948</v>
      </c>
      <c r="H59" s="10">
        <v>495.65802271889891</v>
      </c>
      <c r="I59" s="10">
        <v>502.81278661997538</v>
      </c>
      <c r="J59" s="10">
        <v>520.26959905004287</v>
      </c>
      <c r="K59" s="10">
        <v>530.9403531834979</v>
      </c>
      <c r="L59" s="10">
        <v>513.546053552015</v>
      </c>
      <c r="M59" s="10">
        <v>526.5981629900615</v>
      </c>
      <c r="N59" s="10">
        <v>493.88487808188802</v>
      </c>
      <c r="O59" s="10">
        <v>537.19495475681197</v>
      </c>
      <c r="P59" s="10">
        <v>589.31994588709495</v>
      </c>
      <c r="Q59" s="10">
        <v>518.5355692156794</v>
      </c>
      <c r="R59" s="10">
        <v>514.20013218778377</v>
      </c>
      <c r="S59" s="10">
        <v>555.21336911419144</v>
      </c>
      <c r="T59" s="10">
        <v>551.568243215915</v>
      </c>
      <c r="U59" s="10">
        <v>531.60997576133582</v>
      </c>
      <c r="V59" s="10">
        <v>548.78151935779465</v>
      </c>
      <c r="W59" s="10">
        <v>545.41683311044517</v>
      </c>
      <c r="X59" s="10">
        <v>494.34683797526259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4.2900829568198713</v>
      </c>
      <c r="R61" s="10">
        <v>3.9494021005675122</v>
      </c>
      <c r="S61" s="10">
        <v>4.4621194922515039</v>
      </c>
      <c r="T61" s="10">
        <v>3.9889905159025418</v>
      </c>
      <c r="U61" s="10">
        <v>3.8374698786636698</v>
      </c>
      <c r="V61" s="10">
        <v>3.6422607976855605</v>
      </c>
      <c r="W61" s="10">
        <v>3.4957374725521189</v>
      </c>
      <c r="X61" s="10">
        <v>3.0301230887763011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0.12586364272740297</v>
      </c>
      <c r="U66" s="10">
        <v>0.1240284155119664</v>
      </c>
      <c r="V66" s="10">
        <v>0.12782183864579852</v>
      </c>
      <c r="W66" s="10">
        <v>0.12381729436646173</v>
      </c>
      <c r="X66" s="10">
        <v>0.15013652458363011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5">SUM(C72:C73)</f>
        <v>0</v>
      </c>
      <c r="D71" s="37">
        <f t="shared" ref="D71:X71" si="26">SUM(D72:D73)</f>
        <v>0</v>
      </c>
      <c r="E71" s="37">
        <f t="shared" si="26"/>
        <v>0</v>
      </c>
      <c r="F71" s="37">
        <f t="shared" si="26"/>
        <v>0</v>
      </c>
      <c r="G71" s="37">
        <f t="shared" si="26"/>
        <v>0</v>
      </c>
      <c r="H71" s="37">
        <f t="shared" si="26"/>
        <v>0</v>
      </c>
      <c r="I71" s="37">
        <f t="shared" si="26"/>
        <v>0</v>
      </c>
      <c r="J71" s="37">
        <f t="shared" si="26"/>
        <v>0</v>
      </c>
      <c r="K71" s="37">
        <f t="shared" si="26"/>
        <v>0</v>
      </c>
      <c r="L71" s="37">
        <f t="shared" si="26"/>
        <v>0</v>
      </c>
      <c r="M71" s="37">
        <f t="shared" si="26"/>
        <v>0</v>
      </c>
      <c r="N71" s="37">
        <f t="shared" si="26"/>
        <v>0</v>
      </c>
      <c r="O71" s="37">
        <f t="shared" si="26"/>
        <v>7.3319042745760621E-2</v>
      </c>
      <c r="P71" s="37">
        <f t="shared" si="26"/>
        <v>0.13699804594049331</v>
      </c>
      <c r="Q71" s="37">
        <f t="shared" si="26"/>
        <v>1.5066933707024704E-2</v>
      </c>
      <c r="R71" s="37">
        <f t="shared" si="26"/>
        <v>1.5070032452310004E-2</v>
      </c>
      <c r="S71" s="37">
        <f t="shared" si="26"/>
        <v>0</v>
      </c>
      <c r="T71" s="37">
        <f t="shared" si="26"/>
        <v>0</v>
      </c>
      <c r="U71" s="37">
        <f t="shared" si="26"/>
        <v>0</v>
      </c>
      <c r="V71" s="37">
        <f t="shared" si="26"/>
        <v>0</v>
      </c>
      <c r="W71" s="37">
        <f t="shared" si="26"/>
        <v>0</v>
      </c>
      <c r="X71" s="37">
        <f t="shared" si="26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7.3319042745760621E-2</v>
      </c>
      <c r="P72" s="10">
        <v>0.13699804594049331</v>
      </c>
      <c r="Q72" s="10">
        <v>1.5066933707024704E-2</v>
      </c>
      <c r="R72" s="10">
        <v>1.5070032452310004E-2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11.163377163371528</v>
      </c>
      <c r="D75" s="37">
        <v>27.160313805882197</v>
      </c>
      <c r="E75" s="37">
        <v>28.97467190527906</v>
      </c>
      <c r="F75" s="37">
        <v>27.981734443330609</v>
      </c>
      <c r="G75" s="37">
        <v>27.618981289604697</v>
      </c>
      <c r="H75" s="37">
        <v>51.964645509691863</v>
      </c>
      <c r="I75" s="37">
        <v>45.430438094192766</v>
      </c>
      <c r="J75" s="37">
        <v>41.120705928665458</v>
      </c>
      <c r="K75" s="37">
        <v>36.51873872150378</v>
      </c>
      <c r="L75" s="37">
        <v>36.498831498427059</v>
      </c>
      <c r="M75" s="37">
        <v>53.635164974422473</v>
      </c>
      <c r="N75" s="37">
        <v>53.904414299584154</v>
      </c>
      <c r="O75" s="37">
        <v>56.216544653876923</v>
      </c>
      <c r="P75" s="37">
        <v>57.386947066358147</v>
      </c>
      <c r="Q75" s="37">
        <v>58.894746944645377</v>
      </c>
      <c r="R75" s="37">
        <v>58.440068005063026</v>
      </c>
      <c r="S75" s="37">
        <v>52.023657000921091</v>
      </c>
      <c r="T75" s="37">
        <v>52.113924475239465</v>
      </c>
      <c r="U75" s="37">
        <v>50.341412025505576</v>
      </c>
      <c r="V75" s="37">
        <v>54.229435734698981</v>
      </c>
      <c r="W75" s="37">
        <v>41.198449182588597</v>
      </c>
      <c r="X75" s="37">
        <v>28.485404324327476</v>
      </c>
    </row>
    <row r="76" spans="1:24" ht="11.25" customHeight="1" x14ac:dyDescent="0.2">
      <c r="A76" s="38" t="s">
        <v>139</v>
      </c>
      <c r="B76" s="39" t="s">
        <v>140</v>
      </c>
      <c r="C76" s="40">
        <v>92.409786941618918</v>
      </c>
      <c r="D76" s="40">
        <v>100.62883197634299</v>
      </c>
      <c r="E76" s="40">
        <v>96.849429798416878</v>
      </c>
      <c r="F76" s="40">
        <v>115.46952894010717</v>
      </c>
      <c r="G76" s="40">
        <v>122.48366715726485</v>
      </c>
      <c r="H76" s="40">
        <v>133.04993745427609</v>
      </c>
      <c r="I76" s="40">
        <v>134.29224810645297</v>
      </c>
      <c r="J76" s="40">
        <v>138.89623489431273</v>
      </c>
      <c r="K76" s="40">
        <v>141.75527113432116</v>
      </c>
      <c r="L76" s="40">
        <v>158.09159027088421</v>
      </c>
      <c r="M76" s="40">
        <v>177.44939422244616</v>
      </c>
      <c r="N76" s="40">
        <v>177.35998926952897</v>
      </c>
      <c r="O76" s="40">
        <v>162.37648968811209</v>
      </c>
      <c r="P76" s="40">
        <v>182.69572195555932</v>
      </c>
      <c r="Q76" s="40">
        <v>181.62663069710203</v>
      </c>
      <c r="R76" s="40">
        <v>180.93172198372898</v>
      </c>
      <c r="S76" s="40">
        <v>181.98960704502161</v>
      </c>
      <c r="T76" s="40">
        <v>188.15243186037284</v>
      </c>
      <c r="U76" s="40">
        <v>185.92955529299797</v>
      </c>
      <c r="V76" s="40">
        <v>190.06049177228684</v>
      </c>
      <c r="W76" s="40">
        <v>189.40197748298263</v>
      </c>
      <c r="X76" s="40">
        <v>189.28456956779115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442</v>
      </c>
      <c r="B1" s="4" t="s">
        <v>441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384.74984729520332</v>
      </c>
      <c r="D2" s="31">
        <f t="shared" ref="D2:W2" si="1">SUM(D3,D17,D22,D25,D26,D51,D52,D71,D74,D75,D76)</f>
        <v>389.14863242893438</v>
      </c>
      <c r="E2" s="31">
        <f t="shared" si="1"/>
        <v>383.31276016213849</v>
      </c>
      <c r="F2" s="31">
        <f t="shared" si="1"/>
        <v>397.77087774790073</v>
      </c>
      <c r="G2" s="31">
        <f t="shared" si="1"/>
        <v>370.02463220046866</v>
      </c>
      <c r="H2" s="31">
        <f t="shared" si="1"/>
        <v>381.09763793844843</v>
      </c>
      <c r="I2" s="31">
        <f t="shared" si="1"/>
        <v>380.70418691866996</v>
      </c>
      <c r="J2" s="31">
        <f t="shared" si="1"/>
        <v>380.93395394119648</v>
      </c>
      <c r="K2" s="31">
        <f t="shared" si="1"/>
        <v>409.84764630703023</v>
      </c>
      <c r="L2" s="31">
        <f t="shared" si="1"/>
        <v>392.66081872490838</v>
      </c>
      <c r="M2" s="31">
        <f t="shared" si="1"/>
        <v>411.90661885910856</v>
      </c>
      <c r="N2" s="31">
        <f t="shared" si="1"/>
        <v>455.43868290643519</v>
      </c>
      <c r="O2" s="31">
        <f t="shared" si="1"/>
        <v>485.1374424343212</v>
      </c>
      <c r="P2" s="31">
        <f t="shared" si="1"/>
        <v>465.78952900108078</v>
      </c>
      <c r="Q2" s="31">
        <f t="shared" si="1"/>
        <v>438.35262513458071</v>
      </c>
      <c r="R2" s="31">
        <f t="shared" si="1"/>
        <v>446.44544888077991</v>
      </c>
      <c r="S2" s="31">
        <f t="shared" si="1"/>
        <v>442.36482355489147</v>
      </c>
      <c r="T2" s="31">
        <f t="shared" si="1"/>
        <v>448.22700439014409</v>
      </c>
      <c r="U2" s="31">
        <f t="shared" si="1"/>
        <v>430.16140533566147</v>
      </c>
      <c r="V2" s="31">
        <f t="shared" si="1"/>
        <v>433.28636409102728</v>
      </c>
      <c r="W2" s="31">
        <f t="shared" si="1"/>
        <v>418.73143102486864</v>
      </c>
      <c r="X2" s="31">
        <f t="shared" ref="X2" si="2">SUM(X3,X17,X22,X25,X26,X51,X52,X71,X74,X75,X76)</f>
        <v>426.60274784908705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" si="10">SUM(D9:D10)</f>
        <v>0</v>
      </c>
      <c r="E8" s="29">
        <f t="shared" ref="E8:X8" si="11">SUM(E9:E10)</f>
        <v>0</v>
      </c>
      <c r="F8" s="29">
        <f t="shared" si="11"/>
        <v>0</v>
      </c>
      <c r="G8" s="29">
        <f t="shared" si="11"/>
        <v>0</v>
      </c>
      <c r="H8" s="29">
        <f t="shared" si="11"/>
        <v>0</v>
      </c>
      <c r="I8" s="29">
        <f t="shared" si="11"/>
        <v>0</v>
      </c>
      <c r="J8" s="29">
        <f t="shared" si="11"/>
        <v>0</v>
      </c>
      <c r="K8" s="29">
        <f t="shared" si="11"/>
        <v>0</v>
      </c>
      <c r="L8" s="29">
        <f t="shared" si="11"/>
        <v>0</v>
      </c>
      <c r="M8" s="29">
        <f t="shared" si="11"/>
        <v>0</v>
      </c>
      <c r="N8" s="29">
        <f t="shared" si="11"/>
        <v>0</v>
      </c>
      <c r="O8" s="29">
        <f t="shared" si="11"/>
        <v>0</v>
      </c>
      <c r="P8" s="29">
        <f t="shared" si="11"/>
        <v>0</v>
      </c>
      <c r="Q8" s="29">
        <f t="shared" si="11"/>
        <v>0</v>
      </c>
      <c r="R8" s="29">
        <f t="shared" si="11"/>
        <v>0</v>
      </c>
      <c r="S8" s="29">
        <f t="shared" si="11"/>
        <v>0</v>
      </c>
      <c r="T8" s="29">
        <f t="shared" si="11"/>
        <v>0</v>
      </c>
      <c r="U8" s="29">
        <f t="shared" si="11"/>
        <v>0</v>
      </c>
      <c r="V8" s="29">
        <f t="shared" si="11"/>
        <v>0</v>
      </c>
      <c r="W8" s="29">
        <f t="shared" si="11"/>
        <v>0</v>
      </c>
      <c r="X8" s="29">
        <f t="shared" si="11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" si="13">SUM(D12:D16)</f>
        <v>0</v>
      </c>
      <c r="E11" s="29">
        <f t="shared" ref="E11:X11" si="14">SUM(E12:E16)</f>
        <v>0</v>
      </c>
      <c r="F11" s="29">
        <f t="shared" si="14"/>
        <v>0</v>
      </c>
      <c r="G11" s="29">
        <f t="shared" si="14"/>
        <v>0</v>
      </c>
      <c r="H11" s="29">
        <f t="shared" si="14"/>
        <v>0</v>
      </c>
      <c r="I11" s="29">
        <f t="shared" si="14"/>
        <v>0</v>
      </c>
      <c r="J11" s="29">
        <f t="shared" si="14"/>
        <v>0</v>
      </c>
      <c r="K11" s="29">
        <f t="shared" si="14"/>
        <v>0</v>
      </c>
      <c r="L11" s="29">
        <f t="shared" si="14"/>
        <v>0</v>
      </c>
      <c r="M11" s="29">
        <f t="shared" si="14"/>
        <v>0</v>
      </c>
      <c r="N11" s="29">
        <f t="shared" si="14"/>
        <v>0</v>
      </c>
      <c r="O11" s="29">
        <f t="shared" si="14"/>
        <v>0</v>
      </c>
      <c r="P11" s="29">
        <f t="shared" si="14"/>
        <v>0</v>
      </c>
      <c r="Q11" s="29">
        <f t="shared" si="14"/>
        <v>0</v>
      </c>
      <c r="R11" s="29">
        <f t="shared" si="14"/>
        <v>0</v>
      </c>
      <c r="S11" s="29">
        <f t="shared" si="14"/>
        <v>0</v>
      </c>
      <c r="T11" s="29">
        <f t="shared" si="14"/>
        <v>0</v>
      </c>
      <c r="U11" s="29">
        <f t="shared" si="14"/>
        <v>0</v>
      </c>
      <c r="V11" s="29">
        <f t="shared" si="14"/>
        <v>0</v>
      </c>
      <c r="W11" s="29">
        <f t="shared" si="14"/>
        <v>0</v>
      </c>
      <c r="X11" s="29">
        <f t="shared" si="1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" si="16">SUM(D18:D21)</f>
        <v>0</v>
      </c>
      <c r="E17" s="37">
        <f t="shared" ref="E17:X17" si="17">SUM(E18:E21)</f>
        <v>0</v>
      </c>
      <c r="F17" s="37">
        <f t="shared" si="17"/>
        <v>0</v>
      </c>
      <c r="G17" s="37">
        <f t="shared" si="17"/>
        <v>0</v>
      </c>
      <c r="H17" s="37">
        <f t="shared" si="17"/>
        <v>0</v>
      </c>
      <c r="I17" s="37">
        <f t="shared" si="17"/>
        <v>0</v>
      </c>
      <c r="J17" s="37">
        <f t="shared" si="17"/>
        <v>0</v>
      </c>
      <c r="K17" s="37">
        <f t="shared" si="17"/>
        <v>0</v>
      </c>
      <c r="L17" s="37">
        <f t="shared" si="17"/>
        <v>0</v>
      </c>
      <c r="M17" s="37">
        <f t="shared" si="17"/>
        <v>0</v>
      </c>
      <c r="N17" s="37">
        <f t="shared" si="17"/>
        <v>0</v>
      </c>
      <c r="O17" s="37">
        <f t="shared" si="17"/>
        <v>0</v>
      </c>
      <c r="P17" s="37">
        <f t="shared" si="17"/>
        <v>0</v>
      </c>
      <c r="Q17" s="37">
        <f t="shared" si="17"/>
        <v>0</v>
      </c>
      <c r="R17" s="37">
        <f t="shared" si="17"/>
        <v>0</v>
      </c>
      <c r="S17" s="37">
        <f t="shared" si="17"/>
        <v>0</v>
      </c>
      <c r="T17" s="37">
        <f t="shared" si="17"/>
        <v>0</v>
      </c>
      <c r="U17" s="37">
        <f t="shared" si="17"/>
        <v>0</v>
      </c>
      <c r="V17" s="37">
        <f t="shared" si="17"/>
        <v>0</v>
      </c>
      <c r="W17" s="37">
        <f t="shared" si="17"/>
        <v>0</v>
      </c>
      <c r="X17" s="37">
        <f t="shared" si="17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" si="19">SUM(D23:D24)</f>
        <v>0</v>
      </c>
      <c r="E22" s="37">
        <f t="shared" ref="E22:X22" si="20">SUM(E23:E24)</f>
        <v>0</v>
      </c>
      <c r="F22" s="37">
        <f t="shared" si="20"/>
        <v>0</v>
      </c>
      <c r="G22" s="37">
        <f t="shared" si="20"/>
        <v>0</v>
      </c>
      <c r="H22" s="37">
        <f t="shared" si="20"/>
        <v>0</v>
      </c>
      <c r="I22" s="37">
        <f t="shared" si="20"/>
        <v>0</v>
      </c>
      <c r="J22" s="37">
        <f t="shared" si="20"/>
        <v>0</v>
      </c>
      <c r="K22" s="37">
        <f t="shared" si="20"/>
        <v>0</v>
      </c>
      <c r="L22" s="37">
        <f t="shared" si="20"/>
        <v>0</v>
      </c>
      <c r="M22" s="37">
        <f t="shared" si="20"/>
        <v>0</v>
      </c>
      <c r="N22" s="37">
        <f t="shared" si="20"/>
        <v>0</v>
      </c>
      <c r="O22" s="37">
        <f t="shared" si="20"/>
        <v>0</v>
      </c>
      <c r="P22" s="37">
        <f t="shared" si="20"/>
        <v>0</v>
      </c>
      <c r="Q22" s="37">
        <f t="shared" si="20"/>
        <v>0</v>
      </c>
      <c r="R22" s="37">
        <f t="shared" si="20"/>
        <v>0</v>
      </c>
      <c r="S22" s="37">
        <f t="shared" si="20"/>
        <v>0</v>
      </c>
      <c r="T22" s="37">
        <f t="shared" si="20"/>
        <v>0</v>
      </c>
      <c r="U22" s="37">
        <f t="shared" si="20"/>
        <v>0</v>
      </c>
      <c r="V22" s="37">
        <f t="shared" si="20"/>
        <v>0</v>
      </c>
      <c r="W22" s="37">
        <f t="shared" si="20"/>
        <v>0</v>
      </c>
      <c r="X22" s="37">
        <f t="shared" si="20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102.01917733767978</v>
      </c>
      <c r="D26" s="37">
        <f t="shared" ref="D26" si="22">SUM(D27,D33)</f>
        <v>82.512021941441645</v>
      </c>
      <c r="E26" s="37">
        <f t="shared" ref="E26:X26" si="23">SUM(E27,E33)</f>
        <v>55.423134377214829</v>
      </c>
      <c r="F26" s="37">
        <f t="shared" si="23"/>
        <v>61.943630536945719</v>
      </c>
      <c r="G26" s="37">
        <f t="shared" si="23"/>
        <v>23.635723031650748</v>
      </c>
      <c r="H26" s="37">
        <f t="shared" si="23"/>
        <v>27.120173223609331</v>
      </c>
      <c r="I26" s="37">
        <f t="shared" si="23"/>
        <v>24.695720481720148</v>
      </c>
      <c r="J26" s="37">
        <f t="shared" si="23"/>
        <v>20.731149974414908</v>
      </c>
      <c r="K26" s="37">
        <f t="shared" si="23"/>
        <v>22.544569869477947</v>
      </c>
      <c r="L26" s="37">
        <f t="shared" si="23"/>
        <v>15.441096704791965</v>
      </c>
      <c r="M26" s="37">
        <f t="shared" si="23"/>
        <v>7.6794091808040017</v>
      </c>
      <c r="N26" s="37">
        <f t="shared" si="23"/>
        <v>12.665230008742361</v>
      </c>
      <c r="O26" s="37">
        <f t="shared" si="23"/>
        <v>19.230318236685779</v>
      </c>
      <c r="P26" s="37">
        <f t="shared" si="23"/>
        <v>12.140430977639511</v>
      </c>
      <c r="Q26" s="37">
        <f t="shared" si="23"/>
        <v>12.784301050290519</v>
      </c>
      <c r="R26" s="37">
        <f t="shared" si="23"/>
        <v>23.01596272720948</v>
      </c>
      <c r="S26" s="37">
        <f t="shared" si="23"/>
        <v>23.256053843007432</v>
      </c>
      <c r="T26" s="37">
        <f t="shared" si="23"/>
        <v>17.448298666410704</v>
      </c>
      <c r="U26" s="37">
        <f t="shared" si="23"/>
        <v>15.542781359771308</v>
      </c>
      <c r="V26" s="37">
        <f t="shared" si="23"/>
        <v>12.691499446353317</v>
      </c>
      <c r="W26" s="37">
        <f t="shared" si="23"/>
        <v>14.727441183683347</v>
      </c>
      <c r="X26" s="37">
        <f t="shared" si="23"/>
        <v>11.590627875012361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" si="25">SUM(D28:D32)</f>
        <v>0</v>
      </c>
      <c r="E27" s="29">
        <f t="shared" ref="E27:X27" si="26">SUM(E28:E32)</f>
        <v>0</v>
      </c>
      <c r="F27" s="29">
        <f t="shared" si="26"/>
        <v>0</v>
      </c>
      <c r="G27" s="29">
        <f t="shared" si="26"/>
        <v>0</v>
      </c>
      <c r="H27" s="29">
        <f t="shared" si="26"/>
        <v>0</v>
      </c>
      <c r="I27" s="29">
        <f t="shared" si="26"/>
        <v>0</v>
      </c>
      <c r="J27" s="29">
        <f t="shared" si="26"/>
        <v>0</v>
      </c>
      <c r="K27" s="29">
        <f t="shared" si="26"/>
        <v>0</v>
      </c>
      <c r="L27" s="29">
        <f t="shared" si="26"/>
        <v>0</v>
      </c>
      <c r="M27" s="29">
        <f t="shared" si="26"/>
        <v>0</v>
      </c>
      <c r="N27" s="29">
        <f t="shared" si="26"/>
        <v>0</v>
      </c>
      <c r="O27" s="29">
        <f t="shared" si="26"/>
        <v>0</v>
      </c>
      <c r="P27" s="29">
        <f t="shared" si="26"/>
        <v>0</v>
      </c>
      <c r="Q27" s="29">
        <f t="shared" si="26"/>
        <v>0</v>
      </c>
      <c r="R27" s="29">
        <f t="shared" si="26"/>
        <v>0</v>
      </c>
      <c r="S27" s="29">
        <f t="shared" si="26"/>
        <v>0</v>
      </c>
      <c r="T27" s="29">
        <f t="shared" si="26"/>
        <v>0</v>
      </c>
      <c r="U27" s="29">
        <f t="shared" si="26"/>
        <v>0</v>
      </c>
      <c r="V27" s="29">
        <f t="shared" si="26"/>
        <v>0</v>
      </c>
      <c r="W27" s="29">
        <f t="shared" si="26"/>
        <v>0</v>
      </c>
      <c r="X27" s="29">
        <f t="shared" si="26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102.01917733767978</v>
      </c>
      <c r="D33" s="29">
        <f t="shared" ref="D33" si="28">SUM(D34:D50)</f>
        <v>82.512021941441645</v>
      </c>
      <c r="E33" s="29">
        <f t="shared" ref="E33:X33" si="29">SUM(E34:E50)</f>
        <v>55.423134377214829</v>
      </c>
      <c r="F33" s="29">
        <f t="shared" si="29"/>
        <v>61.943630536945719</v>
      </c>
      <c r="G33" s="29">
        <f t="shared" si="29"/>
        <v>23.635723031650748</v>
      </c>
      <c r="H33" s="29">
        <f t="shared" si="29"/>
        <v>27.120173223609331</v>
      </c>
      <c r="I33" s="29">
        <f t="shared" si="29"/>
        <v>24.695720481720148</v>
      </c>
      <c r="J33" s="29">
        <f t="shared" si="29"/>
        <v>20.731149974414908</v>
      </c>
      <c r="K33" s="29">
        <f t="shared" si="29"/>
        <v>22.544569869477947</v>
      </c>
      <c r="L33" s="29">
        <f t="shared" si="29"/>
        <v>15.441096704791965</v>
      </c>
      <c r="M33" s="29">
        <f t="shared" si="29"/>
        <v>7.6794091808040017</v>
      </c>
      <c r="N33" s="29">
        <f t="shared" si="29"/>
        <v>12.665230008742361</v>
      </c>
      <c r="O33" s="29">
        <f t="shared" si="29"/>
        <v>19.230318236685779</v>
      </c>
      <c r="P33" s="29">
        <f t="shared" si="29"/>
        <v>12.140430977639511</v>
      </c>
      <c r="Q33" s="29">
        <f t="shared" si="29"/>
        <v>12.784301050290519</v>
      </c>
      <c r="R33" s="29">
        <f t="shared" si="29"/>
        <v>23.01596272720948</v>
      </c>
      <c r="S33" s="29">
        <f t="shared" si="29"/>
        <v>23.256053843007432</v>
      </c>
      <c r="T33" s="29">
        <f t="shared" si="29"/>
        <v>17.448298666410704</v>
      </c>
      <c r="U33" s="29">
        <f t="shared" si="29"/>
        <v>15.542781359771308</v>
      </c>
      <c r="V33" s="29">
        <f t="shared" si="29"/>
        <v>12.691499446353317</v>
      </c>
      <c r="W33" s="29">
        <f t="shared" si="29"/>
        <v>14.727441183683347</v>
      </c>
      <c r="X33" s="29">
        <f t="shared" si="29"/>
        <v>11.590627875012361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2.6051737387198992</v>
      </c>
      <c r="D36" s="10">
        <v>2.7606275709675892</v>
      </c>
      <c r="E36" s="10">
        <v>0.7921423202639144</v>
      </c>
      <c r="F36" s="10">
        <v>0.80104800404735244</v>
      </c>
      <c r="G36" s="10">
        <v>0.83812893166294611</v>
      </c>
      <c r="H36" s="10">
        <v>0.80309198258845804</v>
      </c>
      <c r="I36" s="10">
        <v>0.40190272353291095</v>
      </c>
      <c r="J36" s="10">
        <v>0.77517603962885195</v>
      </c>
      <c r="K36" s="10">
        <v>0.80158209676526027</v>
      </c>
      <c r="L36" s="10">
        <v>1.1788536699954013</v>
      </c>
      <c r="M36" s="10">
        <v>1.1831172144958577</v>
      </c>
      <c r="N36" s="10">
        <v>0.85198046853546139</v>
      </c>
      <c r="O36" s="10">
        <v>0.84843453457512819</v>
      </c>
      <c r="P36" s="10">
        <v>0.39848581974716163</v>
      </c>
      <c r="Q36" s="10">
        <v>0.81234651533540359</v>
      </c>
      <c r="R36" s="10">
        <v>0.81206165370047101</v>
      </c>
      <c r="S36" s="10">
        <v>0.77293790737743195</v>
      </c>
      <c r="T36" s="10">
        <v>0.56243271171483145</v>
      </c>
      <c r="U36" s="10">
        <v>0.46216633819880348</v>
      </c>
      <c r="V36" s="10">
        <v>0.38806772210935031</v>
      </c>
      <c r="W36" s="10">
        <v>0.24457315531913615</v>
      </c>
      <c r="X36" s="10">
        <v>0.28179097109157641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2.9144704864756993E-3</v>
      </c>
      <c r="U41" s="10">
        <v>1.4659600318320404E-3</v>
      </c>
      <c r="V41" s="10">
        <v>1.0656321888586275E-3</v>
      </c>
      <c r="W41" s="10">
        <v>1.0568519495245355E-3</v>
      </c>
      <c r="X41" s="10">
        <v>1.1245399577981098E-3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0.55407315907116217</v>
      </c>
      <c r="D43" s="10">
        <v>1.2663311038332399</v>
      </c>
      <c r="E43" s="10">
        <v>0.50450236961576744</v>
      </c>
      <c r="F43" s="10">
        <v>0.9340916157064455</v>
      </c>
      <c r="G43" s="10">
        <v>1.0815309384129741</v>
      </c>
      <c r="H43" s="10">
        <v>1.0742713109581881</v>
      </c>
      <c r="I43" s="10">
        <v>1.0780179443333275</v>
      </c>
      <c r="J43" s="10">
        <v>1.082457510856504</v>
      </c>
      <c r="K43" s="10">
        <v>1.1810080799968099</v>
      </c>
      <c r="L43" s="10">
        <v>1.2776617535819812</v>
      </c>
      <c r="M43" s="10">
        <v>0.32345282251111312</v>
      </c>
      <c r="N43" s="10">
        <v>1.4414974840738577</v>
      </c>
      <c r="O43" s="10">
        <v>1.4134918019217149</v>
      </c>
      <c r="P43" s="10">
        <v>1.000354165797233</v>
      </c>
      <c r="Q43" s="10">
        <v>1.3763252895217102</v>
      </c>
      <c r="R43" s="10">
        <v>1.3731024566180241</v>
      </c>
      <c r="S43" s="10">
        <v>1.3117066711049423</v>
      </c>
      <c r="T43" s="10">
        <v>1.1494980468889708</v>
      </c>
      <c r="U43" s="10">
        <v>1.0770766938244389</v>
      </c>
      <c r="V43" s="10">
        <v>1.0750725564995569</v>
      </c>
      <c r="W43" s="10">
        <v>0.99585187450685853</v>
      </c>
      <c r="X43" s="10">
        <v>1.0108934776056366</v>
      </c>
    </row>
    <row r="44" spans="1:24" ht="11.25" customHeight="1" x14ac:dyDescent="0.2">
      <c r="A44" s="41" t="s">
        <v>75</v>
      </c>
      <c r="B44" s="9" t="s">
        <v>76</v>
      </c>
      <c r="C44" s="10">
        <v>98.859930439888714</v>
      </c>
      <c r="D44" s="10">
        <v>78.485063266640822</v>
      </c>
      <c r="E44" s="10">
        <v>54.126489687335145</v>
      </c>
      <c r="F44" s="10">
        <v>60.208490917191924</v>
      </c>
      <c r="G44" s="10">
        <v>21.716063161574827</v>
      </c>
      <c r="H44" s="10">
        <v>25.242809930062684</v>
      </c>
      <c r="I44" s="10">
        <v>23.215799813853909</v>
      </c>
      <c r="J44" s="10">
        <v>18.873516423929551</v>
      </c>
      <c r="K44" s="10">
        <v>20.561979692715877</v>
      </c>
      <c r="L44" s="10">
        <v>12.984581281214583</v>
      </c>
      <c r="M44" s="10">
        <v>6.1728391437970309</v>
      </c>
      <c r="N44" s="10">
        <v>10.371752056133042</v>
      </c>
      <c r="O44" s="10">
        <v>16.968391900188937</v>
      </c>
      <c r="P44" s="10">
        <v>10.741590992095116</v>
      </c>
      <c r="Q44" s="10">
        <v>10.595629245433406</v>
      </c>
      <c r="R44" s="10">
        <v>20.830798616890984</v>
      </c>
      <c r="S44" s="10">
        <v>21.171409264525057</v>
      </c>
      <c r="T44" s="10">
        <v>15.733453437320426</v>
      </c>
      <c r="U44" s="10">
        <v>14.002072367716233</v>
      </c>
      <c r="V44" s="10">
        <v>11.227293535555551</v>
      </c>
      <c r="W44" s="10">
        <v>13.485959301907828</v>
      </c>
      <c r="X44" s="10">
        <v>10.29681888635735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0.50637524181310467</v>
      </c>
      <c r="D51" s="37">
        <v>2.6401351046798989</v>
      </c>
      <c r="E51" s="37">
        <v>4.104286337505032</v>
      </c>
      <c r="F51" s="37">
        <v>8.0857984555845217</v>
      </c>
      <c r="G51" s="37">
        <v>7.5873852286677863</v>
      </c>
      <c r="H51" s="37">
        <v>9.8793956241013952</v>
      </c>
      <c r="I51" s="37">
        <v>10.999492399482969</v>
      </c>
      <c r="J51" s="37">
        <v>11.407286967144913</v>
      </c>
      <c r="K51" s="37">
        <v>15.418263424547076</v>
      </c>
      <c r="L51" s="37">
        <v>24.294773810733599</v>
      </c>
      <c r="M51" s="37">
        <v>28.529600512010855</v>
      </c>
      <c r="N51" s="37">
        <v>39.146531574905403</v>
      </c>
      <c r="O51" s="37">
        <v>36.795814572400118</v>
      </c>
      <c r="P51" s="37">
        <v>30.324971746637019</v>
      </c>
      <c r="Q51" s="37">
        <v>30.20379810924511</v>
      </c>
      <c r="R51" s="37">
        <v>30.90351325758748</v>
      </c>
      <c r="S51" s="37">
        <v>34.865486179337609</v>
      </c>
      <c r="T51" s="37">
        <v>51.080006134538912</v>
      </c>
      <c r="U51" s="37">
        <v>50.303585727424107</v>
      </c>
      <c r="V51" s="37">
        <v>50.028475930719196</v>
      </c>
      <c r="W51" s="37">
        <v>47.280970699694556</v>
      </c>
      <c r="X51" s="37">
        <v>61.147346544189865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241.52403935121097</v>
      </c>
      <c r="D52" s="37">
        <f t="shared" ref="D52" si="31">SUM(D53:D70)</f>
        <v>251.76718138080471</v>
      </c>
      <c r="E52" s="37">
        <f t="shared" ref="E52:X52" si="32">SUM(E53:E70)</f>
        <v>271.29388335528574</v>
      </c>
      <c r="F52" s="37">
        <f t="shared" si="32"/>
        <v>271.76975597181183</v>
      </c>
      <c r="G52" s="37">
        <f t="shared" si="32"/>
        <v>281.23117664905476</v>
      </c>
      <c r="H52" s="37">
        <f t="shared" si="32"/>
        <v>273.23466859666405</v>
      </c>
      <c r="I52" s="37">
        <f t="shared" si="32"/>
        <v>277.54456505672272</v>
      </c>
      <c r="J52" s="37">
        <f t="shared" si="32"/>
        <v>283.56625649595884</v>
      </c>
      <c r="K52" s="37">
        <f t="shared" si="32"/>
        <v>304.90083340291659</v>
      </c>
      <c r="L52" s="37">
        <f t="shared" si="32"/>
        <v>285.94285444454556</v>
      </c>
      <c r="M52" s="37">
        <f t="shared" si="32"/>
        <v>294.86451972704947</v>
      </c>
      <c r="N52" s="37">
        <f t="shared" si="32"/>
        <v>312.74547445465544</v>
      </c>
      <c r="O52" s="37">
        <f t="shared" si="32"/>
        <v>337.86471850200132</v>
      </c>
      <c r="P52" s="37">
        <f t="shared" si="32"/>
        <v>335.37197156776307</v>
      </c>
      <c r="Q52" s="37">
        <f t="shared" si="32"/>
        <v>306.57792811795679</v>
      </c>
      <c r="R52" s="37">
        <f t="shared" si="32"/>
        <v>303.67009266024235</v>
      </c>
      <c r="S52" s="37">
        <f t="shared" si="32"/>
        <v>303.62821138312393</v>
      </c>
      <c r="T52" s="37">
        <f t="shared" si="32"/>
        <v>298.42982111007086</v>
      </c>
      <c r="U52" s="37">
        <f t="shared" si="32"/>
        <v>285.74297442958169</v>
      </c>
      <c r="V52" s="37">
        <f t="shared" si="32"/>
        <v>290.04689389030489</v>
      </c>
      <c r="W52" s="37">
        <f t="shared" si="32"/>
        <v>284.5969840087796</v>
      </c>
      <c r="X52" s="37">
        <f t="shared" si="32"/>
        <v>283.84521709893767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241.52403935121097</v>
      </c>
      <c r="D59" s="10">
        <v>251.76718138080471</v>
      </c>
      <c r="E59" s="10">
        <v>271.29388335528574</v>
      </c>
      <c r="F59" s="10">
        <v>271.76975597181183</v>
      </c>
      <c r="G59" s="10">
        <v>281.23117664905476</v>
      </c>
      <c r="H59" s="10">
        <v>273.23466859666405</v>
      </c>
      <c r="I59" s="10">
        <v>277.54456505672272</v>
      </c>
      <c r="J59" s="10">
        <v>283.56625649595884</v>
      </c>
      <c r="K59" s="10">
        <v>304.90083340291659</v>
      </c>
      <c r="L59" s="10">
        <v>285.94285444454556</v>
      </c>
      <c r="M59" s="10">
        <v>294.86451972704947</v>
      </c>
      <c r="N59" s="10">
        <v>312.74547445465544</v>
      </c>
      <c r="O59" s="10">
        <v>337.86471850200132</v>
      </c>
      <c r="P59" s="10">
        <v>335.37197156776307</v>
      </c>
      <c r="Q59" s="10">
        <v>304.12135253840484</v>
      </c>
      <c r="R59" s="10">
        <v>301.41087383113273</v>
      </c>
      <c r="S59" s="10">
        <v>301.26410294083843</v>
      </c>
      <c r="T59" s="10">
        <v>296.262625227765</v>
      </c>
      <c r="U59" s="10">
        <v>283.6691299996271</v>
      </c>
      <c r="V59" s="10">
        <v>288.10532501021913</v>
      </c>
      <c r="W59" s="10">
        <v>282.75651168749124</v>
      </c>
      <c r="X59" s="10">
        <v>282.05995480203751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2.4565755795519362</v>
      </c>
      <c r="R61" s="10">
        <v>2.259218829109622</v>
      </c>
      <c r="S61" s="10">
        <v>2.3641084422855232</v>
      </c>
      <c r="T61" s="10">
        <v>2.1009064932448744</v>
      </c>
      <c r="U61" s="10">
        <v>2.0089155521500262</v>
      </c>
      <c r="V61" s="10">
        <v>1.8757414359554019</v>
      </c>
      <c r="W61" s="10">
        <v>1.777513665361651</v>
      </c>
      <c r="X61" s="10">
        <v>1.700982046444877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6.6289389061037915E-2</v>
      </c>
      <c r="U66" s="10">
        <v>6.4928877804581286E-2</v>
      </c>
      <c r="V66" s="10">
        <v>6.5827444130382842E-2</v>
      </c>
      <c r="W66" s="10">
        <v>6.2958655926703216E-2</v>
      </c>
      <c r="X66" s="10">
        <v>8.4280250455277178E-2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" si="34">SUM(D72:D73)</f>
        <v>0</v>
      </c>
      <c r="E71" s="37">
        <f t="shared" ref="E71:X71" si="35">SUM(E72:E73)</f>
        <v>0</v>
      </c>
      <c r="F71" s="37">
        <f t="shared" si="35"/>
        <v>0</v>
      </c>
      <c r="G71" s="37">
        <f t="shared" si="35"/>
        <v>0</v>
      </c>
      <c r="H71" s="37">
        <f t="shared" si="35"/>
        <v>0</v>
      </c>
      <c r="I71" s="37">
        <f t="shared" si="35"/>
        <v>0</v>
      </c>
      <c r="J71" s="37">
        <f t="shared" si="35"/>
        <v>0</v>
      </c>
      <c r="K71" s="37">
        <f t="shared" si="35"/>
        <v>0</v>
      </c>
      <c r="L71" s="37">
        <f t="shared" si="35"/>
        <v>0</v>
      </c>
      <c r="M71" s="37">
        <f t="shared" si="35"/>
        <v>0</v>
      </c>
      <c r="N71" s="37">
        <f t="shared" si="35"/>
        <v>0</v>
      </c>
      <c r="O71" s="37">
        <f t="shared" si="35"/>
        <v>4.6113459403852468E-2</v>
      </c>
      <c r="P71" s="37">
        <f t="shared" si="35"/>
        <v>7.7963261024252967E-2</v>
      </c>
      <c r="Q71" s="37">
        <f t="shared" si="35"/>
        <v>8.8367636274550871E-3</v>
      </c>
      <c r="R71" s="37">
        <f t="shared" si="35"/>
        <v>8.8336648821697832E-3</v>
      </c>
      <c r="S71" s="37">
        <f t="shared" si="35"/>
        <v>0</v>
      </c>
      <c r="T71" s="37">
        <f t="shared" si="35"/>
        <v>0</v>
      </c>
      <c r="U71" s="37">
        <f t="shared" si="35"/>
        <v>0</v>
      </c>
      <c r="V71" s="37">
        <f t="shared" si="35"/>
        <v>0</v>
      </c>
      <c r="W71" s="37">
        <f t="shared" si="35"/>
        <v>0</v>
      </c>
      <c r="X71" s="37">
        <f t="shared" si="35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4.6113459403852468E-2</v>
      </c>
      <c r="P72" s="10">
        <v>7.7963261024252967E-2</v>
      </c>
      <c r="Q72" s="10">
        <v>8.8367636274550871E-3</v>
      </c>
      <c r="R72" s="10">
        <v>8.8336648821697832E-3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5.4841722777290736</v>
      </c>
      <c r="D75" s="37">
        <v>14.566083442613074</v>
      </c>
      <c r="E75" s="37">
        <v>15.641751138573037</v>
      </c>
      <c r="F75" s="37">
        <v>15.368824456067491</v>
      </c>
      <c r="G75" s="37">
        <v>16.280932725872507</v>
      </c>
      <c r="H75" s="37">
        <v>28.645844602088008</v>
      </c>
      <c r="I75" s="37">
        <v>25.076870590244017</v>
      </c>
      <c r="J75" s="37">
        <v>22.412312128084313</v>
      </c>
      <c r="K75" s="37">
        <v>20.971459042898633</v>
      </c>
      <c r="L75" s="37">
        <v>20.322578647746628</v>
      </c>
      <c r="M75" s="37">
        <v>30.032590829532815</v>
      </c>
      <c r="N75" s="37">
        <v>34.134192751146699</v>
      </c>
      <c r="O75" s="37">
        <v>35.356972113105016</v>
      </c>
      <c r="P75" s="37">
        <v>32.657936854536104</v>
      </c>
      <c r="Q75" s="37">
        <v>34.541796477538618</v>
      </c>
      <c r="R75" s="37">
        <v>34.256062691411607</v>
      </c>
      <c r="S75" s="37">
        <v>28.228535604409956</v>
      </c>
      <c r="T75" s="37">
        <v>27.991836487787182</v>
      </c>
      <c r="U75" s="37">
        <v>26.862371293496988</v>
      </c>
      <c r="V75" s="37">
        <v>28.469962373641518</v>
      </c>
      <c r="W75" s="37">
        <v>21.358214617927299</v>
      </c>
      <c r="X75" s="37">
        <v>16.252944772835033</v>
      </c>
    </row>
    <row r="76" spans="1:24" ht="11.25" customHeight="1" x14ac:dyDescent="0.2">
      <c r="A76" s="38" t="s">
        <v>139</v>
      </c>
      <c r="B76" s="39" t="s">
        <v>140</v>
      </c>
      <c r="C76" s="40">
        <v>35.216083086770347</v>
      </c>
      <c r="D76" s="40">
        <v>37.663210559394983</v>
      </c>
      <c r="E76" s="40">
        <v>36.849704953559794</v>
      </c>
      <c r="F76" s="40">
        <v>40.602868327491137</v>
      </c>
      <c r="G76" s="40">
        <v>41.289414565222849</v>
      </c>
      <c r="H76" s="40">
        <v>42.217555891985612</v>
      </c>
      <c r="I76" s="40">
        <v>42.387538390500112</v>
      </c>
      <c r="J76" s="40">
        <v>42.816948375593554</v>
      </c>
      <c r="K76" s="40">
        <v>46.012520567190009</v>
      </c>
      <c r="L76" s="40">
        <v>46.659515117090592</v>
      </c>
      <c r="M76" s="40">
        <v>50.800498609711411</v>
      </c>
      <c r="N76" s="40">
        <v>56.747254116985303</v>
      </c>
      <c r="O76" s="40">
        <v>55.843505550725119</v>
      </c>
      <c r="P76" s="40">
        <v>55.216254593480819</v>
      </c>
      <c r="Q76" s="40">
        <v>54.23596461592215</v>
      </c>
      <c r="R76" s="40">
        <v>54.590983879446817</v>
      </c>
      <c r="S76" s="40">
        <v>52.386536545012568</v>
      </c>
      <c r="T76" s="40">
        <v>53.277041991336439</v>
      </c>
      <c r="U76" s="40">
        <v>51.709692525387389</v>
      </c>
      <c r="V76" s="40">
        <v>52.049532450008364</v>
      </c>
      <c r="W76" s="40">
        <v>50.767820514783843</v>
      </c>
      <c r="X76" s="40">
        <v>53.76661155811216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440</v>
      </c>
      <c r="B1" s="4" t="s">
        <v>439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59.349893380688002</v>
      </c>
      <c r="D2" s="31">
        <f t="shared" ref="D2:W2" si="1">SUM(D3,D17,D22,D25,D26,D51,D52,D71,D74,D75,D76)</f>
        <v>55.781145944178363</v>
      </c>
      <c r="E2" s="31">
        <f t="shared" si="1"/>
        <v>52.401474275201736</v>
      </c>
      <c r="F2" s="31">
        <f t="shared" si="1"/>
        <v>49.220273839069833</v>
      </c>
      <c r="G2" s="31">
        <f t="shared" si="1"/>
        <v>47.073076470350586</v>
      </c>
      <c r="H2" s="31">
        <f t="shared" si="1"/>
        <v>47.636413103941265</v>
      </c>
      <c r="I2" s="31">
        <f t="shared" si="1"/>
        <v>49.447429578732724</v>
      </c>
      <c r="J2" s="31">
        <f t="shared" si="1"/>
        <v>50.174860655610885</v>
      </c>
      <c r="K2" s="31">
        <f t="shared" si="1"/>
        <v>45.492937945374166</v>
      </c>
      <c r="L2" s="31">
        <f t="shared" si="1"/>
        <v>38.497120106576432</v>
      </c>
      <c r="M2" s="31">
        <f t="shared" si="1"/>
        <v>44.453409942470714</v>
      </c>
      <c r="N2" s="31">
        <f t="shared" si="1"/>
        <v>39.854463054430354</v>
      </c>
      <c r="O2" s="31">
        <f t="shared" si="1"/>
        <v>35.940332297599312</v>
      </c>
      <c r="P2" s="31">
        <f t="shared" si="1"/>
        <v>33.870736600676992</v>
      </c>
      <c r="Q2" s="31">
        <f t="shared" si="1"/>
        <v>34.766408713013725</v>
      </c>
      <c r="R2" s="31">
        <f t="shared" si="1"/>
        <v>34.804624056476626</v>
      </c>
      <c r="S2" s="31">
        <f t="shared" si="1"/>
        <v>34.076144071769598</v>
      </c>
      <c r="T2" s="31">
        <f t="shared" si="1"/>
        <v>35.002866150678805</v>
      </c>
      <c r="U2" s="31">
        <f t="shared" si="1"/>
        <v>35.048246871039133</v>
      </c>
      <c r="V2" s="31">
        <f t="shared" si="1"/>
        <v>38.602273812845297</v>
      </c>
      <c r="W2" s="31">
        <f t="shared" si="1"/>
        <v>33.904175026195666</v>
      </c>
      <c r="X2" s="31">
        <f t="shared" ref="X2" si="2">SUM(X3,X17,X22,X25,X26,X51,X52,X71,X74,X75,X76)</f>
        <v>34.698061173221639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" si="10">SUM(D9:D10)</f>
        <v>0</v>
      </c>
      <c r="E8" s="29">
        <f t="shared" ref="E8:X8" si="11">SUM(E9:E10)</f>
        <v>0</v>
      </c>
      <c r="F8" s="29">
        <f t="shared" si="11"/>
        <v>0</v>
      </c>
      <c r="G8" s="29">
        <f t="shared" si="11"/>
        <v>0</v>
      </c>
      <c r="H8" s="29">
        <f t="shared" si="11"/>
        <v>0</v>
      </c>
      <c r="I8" s="29">
        <f t="shared" si="11"/>
        <v>0</v>
      </c>
      <c r="J8" s="29">
        <f t="shared" si="11"/>
        <v>0</v>
      </c>
      <c r="K8" s="29">
        <f t="shared" si="11"/>
        <v>0</v>
      </c>
      <c r="L8" s="29">
        <f t="shared" si="11"/>
        <v>0</v>
      </c>
      <c r="M8" s="29">
        <f t="shared" si="11"/>
        <v>0</v>
      </c>
      <c r="N8" s="29">
        <f t="shared" si="11"/>
        <v>0</v>
      </c>
      <c r="O8" s="29">
        <f t="shared" si="11"/>
        <v>0</v>
      </c>
      <c r="P8" s="29">
        <f t="shared" si="11"/>
        <v>0</v>
      </c>
      <c r="Q8" s="29">
        <f t="shared" si="11"/>
        <v>0</v>
      </c>
      <c r="R8" s="29">
        <f t="shared" si="11"/>
        <v>0</v>
      </c>
      <c r="S8" s="29">
        <f t="shared" si="11"/>
        <v>0</v>
      </c>
      <c r="T8" s="29">
        <f t="shared" si="11"/>
        <v>0</v>
      </c>
      <c r="U8" s="29">
        <f t="shared" si="11"/>
        <v>0</v>
      </c>
      <c r="V8" s="29">
        <f t="shared" si="11"/>
        <v>0</v>
      </c>
      <c r="W8" s="29">
        <f t="shared" si="11"/>
        <v>0</v>
      </c>
      <c r="X8" s="29">
        <f t="shared" si="11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" si="13">SUM(D12:D16)</f>
        <v>0</v>
      </c>
      <c r="E11" s="29">
        <f t="shared" ref="E11:X11" si="14">SUM(E12:E16)</f>
        <v>0</v>
      </c>
      <c r="F11" s="29">
        <f t="shared" si="14"/>
        <v>0</v>
      </c>
      <c r="G11" s="29">
        <f t="shared" si="14"/>
        <v>0</v>
      </c>
      <c r="H11" s="29">
        <f t="shared" si="14"/>
        <v>0</v>
      </c>
      <c r="I11" s="29">
        <f t="shared" si="14"/>
        <v>0</v>
      </c>
      <c r="J11" s="29">
        <f t="shared" si="14"/>
        <v>0</v>
      </c>
      <c r="K11" s="29">
        <f t="shared" si="14"/>
        <v>0</v>
      </c>
      <c r="L11" s="29">
        <f t="shared" si="14"/>
        <v>0</v>
      </c>
      <c r="M11" s="29">
        <f t="shared" si="14"/>
        <v>0</v>
      </c>
      <c r="N11" s="29">
        <f t="shared" si="14"/>
        <v>0</v>
      </c>
      <c r="O11" s="29">
        <f t="shared" si="14"/>
        <v>0</v>
      </c>
      <c r="P11" s="29">
        <f t="shared" si="14"/>
        <v>0</v>
      </c>
      <c r="Q11" s="29">
        <f t="shared" si="14"/>
        <v>0</v>
      </c>
      <c r="R11" s="29">
        <f t="shared" si="14"/>
        <v>0</v>
      </c>
      <c r="S11" s="29">
        <f t="shared" si="14"/>
        <v>0</v>
      </c>
      <c r="T11" s="29">
        <f t="shared" si="14"/>
        <v>0</v>
      </c>
      <c r="U11" s="29">
        <f t="shared" si="14"/>
        <v>0</v>
      </c>
      <c r="V11" s="29">
        <f t="shared" si="14"/>
        <v>0</v>
      </c>
      <c r="W11" s="29">
        <f t="shared" si="14"/>
        <v>0</v>
      </c>
      <c r="X11" s="29">
        <f t="shared" si="1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" si="16">SUM(D18:D21)</f>
        <v>0</v>
      </c>
      <c r="E17" s="37">
        <f t="shared" ref="E17:X17" si="17">SUM(E18:E21)</f>
        <v>0</v>
      </c>
      <c r="F17" s="37">
        <f t="shared" si="17"/>
        <v>0</v>
      </c>
      <c r="G17" s="37">
        <f t="shared" si="17"/>
        <v>0</v>
      </c>
      <c r="H17" s="37">
        <f t="shared" si="17"/>
        <v>0</v>
      </c>
      <c r="I17" s="37">
        <f t="shared" si="17"/>
        <v>0</v>
      </c>
      <c r="J17" s="37">
        <f t="shared" si="17"/>
        <v>0</v>
      </c>
      <c r="K17" s="37">
        <f t="shared" si="17"/>
        <v>0</v>
      </c>
      <c r="L17" s="37">
        <f t="shared" si="17"/>
        <v>0</v>
      </c>
      <c r="M17" s="37">
        <f t="shared" si="17"/>
        <v>0</v>
      </c>
      <c r="N17" s="37">
        <f t="shared" si="17"/>
        <v>0</v>
      </c>
      <c r="O17" s="37">
        <f t="shared" si="17"/>
        <v>0</v>
      </c>
      <c r="P17" s="37">
        <f t="shared" si="17"/>
        <v>0</v>
      </c>
      <c r="Q17" s="37">
        <f t="shared" si="17"/>
        <v>0</v>
      </c>
      <c r="R17" s="37">
        <f t="shared" si="17"/>
        <v>0</v>
      </c>
      <c r="S17" s="37">
        <f t="shared" si="17"/>
        <v>0</v>
      </c>
      <c r="T17" s="37">
        <f t="shared" si="17"/>
        <v>0</v>
      </c>
      <c r="U17" s="37">
        <f t="shared" si="17"/>
        <v>0</v>
      </c>
      <c r="V17" s="37">
        <f t="shared" si="17"/>
        <v>0</v>
      </c>
      <c r="W17" s="37">
        <f t="shared" si="17"/>
        <v>0</v>
      </c>
      <c r="X17" s="37">
        <f t="shared" si="17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" si="19">SUM(D23:D24)</f>
        <v>0</v>
      </c>
      <c r="E22" s="37">
        <f t="shared" ref="E22:X22" si="20">SUM(E23:E24)</f>
        <v>0</v>
      </c>
      <c r="F22" s="37">
        <f t="shared" si="20"/>
        <v>0</v>
      </c>
      <c r="G22" s="37">
        <f t="shared" si="20"/>
        <v>0</v>
      </c>
      <c r="H22" s="37">
        <f t="shared" si="20"/>
        <v>0</v>
      </c>
      <c r="I22" s="37">
        <f t="shared" si="20"/>
        <v>0</v>
      </c>
      <c r="J22" s="37">
        <f t="shared" si="20"/>
        <v>0</v>
      </c>
      <c r="K22" s="37">
        <f t="shared" si="20"/>
        <v>0</v>
      </c>
      <c r="L22" s="37">
        <f t="shared" si="20"/>
        <v>0</v>
      </c>
      <c r="M22" s="37">
        <f t="shared" si="20"/>
        <v>0</v>
      </c>
      <c r="N22" s="37">
        <f t="shared" si="20"/>
        <v>0</v>
      </c>
      <c r="O22" s="37">
        <f t="shared" si="20"/>
        <v>0</v>
      </c>
      <c r="P22" s="37">
        <f t="shared" si="20"/>
        <v>0</v>
      </c>
      <c r="Q22" s="37">
        <f t="shared" si="20"/>
        <v>0</v>
      </c>
      <c r="R22" s="37">
        <f t="shared" si="20"/>
        <v>0</v>
      </c>
      <c r="S22" s="37">
        <f t="shared" si="20"/>
        <v>0</v>
      </c>
      <c r="T22" s="37">
        <f t="shared" si="20"/>
        <v>0</v>
      </c>
      <c r="U22" s="37">
        <f t="shared" si="20"/>
        <v>0</v>
      </c>
      <c r="V22" s="37">
        <f t="shared" si="20"/>
        <v>0</v>
      </c>
      <c r="W22" s="37">
        <f t="shared" si="20"/>
        <v>0</v>
      </c>
      <c r="X22" s="37">
        <f t="shared" si="20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5.4148479844544335</v>
      </c>
      <c r="D26" s="37">
        <f t="shared" ref="D26" si="22">SUM(D27,D33)</f>
        <v>4.461661721761641</v>
      </c>
      <c r="E26" s="37">
        <f t="shared" ref="E26:X26" si="23">SUM(E27,E33)</f>
        <v>1.5939772235042824</v>
      </c>
      <c r="F26" s="37">
        <f t="shared" si="23"/>
        <v>1.411838672180862</v>
      </c>
      <c r="G26" s="37">
        <f t="shared" si="23"/>
        <v>1.1386149117009301</v>
      </c>
      <c r="H26" s="37">
        <f t="shared" si="23"/>
        <v>1.0319492101715479</v>
      </c>
      <c r="I26" s="37">
        <f t="shared" si="23"/>
        <v>0.99664997534452571</v>
      </c>
      <c r="J26" s="37">
        <f t="shared" si="23"/>
        <v>0.96025993871424886</v>
      </c>
      <c r="K26" s="37">
        <f t="shared" si="23"/>
        <v>0.7942063904186738</v>
      </c>
      <c r="L26" s="37">
        <f t="shared" si="23"/>
        <v>0.47246039908944842</v>
      </c>
      <c r="M26" s="37">
        <f t="shared" si="23"/>
        <v>0.1113703545443747</v>
      </c>
      <c r="N26" s="37">
        <f t="shared" si="23"/>
        <v>0.33950171014215824</v>
      </c>
      <c r="O26" s="37">
        <f t="shared" si="23"/>
        <v>0.38769776262397732</v>
      </c>
      <c r="P26" s="37">
        <f t="shared" si="23"/>
        <v>0.27412736636086132</v>
      </c>
      <c r="Q26" s="37">
        <f t="shared" si="23"/>
        <v>0.32827393140048633</v>
      </c>
      <c r="R26" s="37">
        <f t="shared" si="23"/>
        <v>0.33470818978711009</v>
      </c>
      <c r="S26" s="37">
        <f t="shared" si="23"/>
        <v>0.32069052736170217</v>
      </c>
      <c r="T26" s="37">
        <f t="shared" si="23"/>
        <v>0.22255053516780898</v>
      </c>
      <c r="U26" s="37">
        <f t="shared" si="23"/>
        <v>0.2074307333618326</v>
      </c>
      <c r="V26" s="37">
        <f t="shared" si="23"/>
        <v>0.2286980220079938</v>
      </c>
      <c r="W26" s="37">
        <f t="shared" si="23"/>
        <v>0.19149126494417795</v>
      </c>
      <c r="X26" s="37">
        <f t="shared" si="23"/>
        <v>0.15029948349817374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" si="25">SUM(D28:D32)</f>
        <v>0</v>
      </c>
      <c r="E27" s="29">
        <f t="shared" ref="E27:X27" si="26">SUM(E28:E32)</f>
        <v>0</v>
      </c>
      <c r="F27" s="29">
        <f t="shared" si="26"/>
        <v>0</v>
      </c>
      <c r="G27" s="29">
        <f t="shared" si="26"/>
        <v>0</v>
      </c>
      <c r="H27" s="29">
        <f t="shared" si="26"/>
        <v>0</v>
      </c>
      <c r="I27" s="29">
        <f t="shared" si="26"/>
        <v>0</v>
      </c>
      <c r="J27" s="29">
        <f t="shared" si="26"/>
        <v>0</v>
      </c>
      <c r="K27" s="29">
        <f t="shared" si="26"/>
        <v>0</v>
      </c>
      <c r="L27" s="29">
        <f t="shared" si="26"/>
        <v>0</v>
      </c>
      <c r="M27" s="29">
        <f t="shared" si="26"/>
        <v>0</v>
      </c>
      <c r="N27" s="29">
        <f t="shared" si="26"/>
        <v>0</v>
      </c>
      <c r="O27" s="29">
        <f t="shared" si="26"/>
        <v>0</v>
      </c>
      <c r="P27" s="29">
        <f t="shared" si="26"/>
        <v>0</v>
      </c>
      <c r="Q27" s="29">
        <f t="shared" si="26"/>
        <v>0</v>
      </c>
      <c r="R27" s="29">
        <f t="shared" si="26"/>
        <v>0</v>
      </c>
      <c r="S27" s="29">
        <f t="shared" si="26"/>
        <v>0</v>
      </c>
      <c r="T27" s="29">
        <f t="shared" si="26"/>
        <v>0</v>
      </c>
      <c r="U27" s="29">
        <f t="shared" si="26"/>
        <v>0</v>
      </c>
      <c r="V27" s="29">
        <f t="shared" si="26"/>
        <v>0</v>
      </c>
      <c r="W27" s="29">
        <f t="shared" si="26"/>
        <v>0</v>
      </c>
      <c r="X27" s="29">
        <f t="shared" si="26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5.4148479844544335</v>
      </c>
      <c r="D33" s="29">
        <f t="shared" ref="D33" si="28">SUM(D34:D50)</f>
        <v>4.461661721761641</v>
      </c>
      <c r="E33" s="29">
        <f t="shared" ref="E33:X33" si="29">SUM(E34:E50)</f>
        <v>1.5939772235042824</v>
      </c>
      <c r="F33" s="29">
        <f t="shared" si="29"/>
        <v>1.411838672180862</v>
      </c>
      <c r="G33" s="29">
        <f t="shared" si="29"/>
        <v>1.1386149117009301</v>
      </c>
      <c r="H33" s="29">
        <f t="shared" si="29"/>
        <v>1.0319492101715479</v>
      </c>
      <c r="I33" s="29">
        <f t="shared" si="29"/>
        <v>0.99664997534452571</v>
      </c>
      <c r="J33" s="29">
        <f t="shared" si="29"/>
        <v>0.96025993871424886</v>
      </c>
      <c r="K33" s="29">
        <f t="shared" si="29"/>
        <v>0.7942063904186738</v>
      </c>
      <c r="L33" s="29">
        <f t="shared" si="29"/>
        <v>0.47246039908944842</v>
      </c>
      <c r="M33" s="29">
        <f t="shared" si="29"/>
        <v>0.1113703545443747</v>
      </c>
      <c r="N33" s="29">
        <f t="shared" si="29"/>
        <v>0.33950171014215824</v>
      </c>
      <c r="O33" s="29">
        <f t="shared" si="29"/>
        <v>0.38769776262397732</v>
      </c>
      <c r="P33" s="29">
        <f t="shared" si="29"/>
        <v>0.27412736636086132</v>
      </c>
      <c r="Q33" s="29">
        <f t="shared" si="29"/>
        <v>0.32827393140048633</v>
      </c>
      <c r="R33" s="29">
        <f t="shared" si="29"/>
        <v>0.33470818978711009</v>
      </c>
      <c r="S33" s="29">
        <f t="shared" si="29"/>
        <v>0.32069052736170217</v>
      </c>
      <c r="T33" s="29">
        <f t="shared" si="29"/>
        <v>0.22255053516780898</v>
      </c>
      <c r="U33" s="29">
        <f t="shared" si="29"/>
        <v>0.2074307333618326</v>
      </c>
      <c r="V33" s="29">
        <f t="shared" si="29"/>
        <v>0.2286980220079938</v>
      </c>
      <c r="W33" s="29">
        <f t="shared" si="29"/>
        <v>0.19149126494417795</v>
      </c>
      <c r="X33" s="29">
        <f t="shared" si="29"/>
        <v>0.15029948349817374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5.4148479844544335</v>
      </c>
      <c r="D43" s="10">
        <v>4.461661721761641</v>
      </c>
      <c r="E43" s="10">
        <v>1.5939772235042824</v>
      </c>
      <c r="F43" s="10">
        <v>1.411838672180862</v>
      </c>
      <c r="G43" s="10">
        <v>1.1386149117009301</v>
      </c>
      <c r="H43" s="10">
        <v>1.0319492101715479</v>
      </c>
      <c r="I43" s="10">
        <v>0.99664997534452571</v>
      </c>
      <c r="J43" s="10">
        <v>0.96025993871424886</v>
      </c>
      <c r="K43" s="10">
        <v>0.7942063904186738</v>
      </c>
      <c r="L43" s="10">
        <v>0.47246039908944842</v>
      </c>
      <c r="M43" s="10">
        <v>0.1113703545443747</v>
      </c>
      <c r="N43" s="10">
        <v>0.33950171014215824</v>
      </c>
      <c r="O43" s="10">
        <v>0.38769776262397732</v>
      </c>
      <c r="P43" s="10">
        <v>0.27412736636086132</v>
      </c>
      <c r="Q43" s="10">
        <v>0.32827393140048633</v>
      </c>
      <c r="R43" s="10">
        <v>0.33470818978711009</v>
      </c>
      <c r="S43" s="10">
        <v>0.32069052736170217</v>
      </c>
      <c r="T43" s="10">
        <v>0.22255053516780898</v>
      </c>
      <c r="U43" s="10">
        <v>0.2074307333618326</v>
      </c>
      <c r="V43" s="10">
        <v>0.2286980220079938</v>
      </c>
      <c r="W43" s="10">
        <v>0.19149126494417795</v>
      </c>
      <c r="X43" s="10">
        <v>0.15029948349817374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4.948705622387231</v>
      </c>
      <c r="D51" s="37">
        <v>9.3019824761255165</v>
      </c>
      <c r="E51" s="37">
        <v>12.967508845806558</v>
      </c>
      <c r="F51" s="37">
        <v>12.221331144719469</v>
      </c>
      <c r="G51" s="37">
        <v>7.9878528254193482</v>
      </c>
      <c r="H51" s="37">
        <v>9.4901859588620177</v>
      </c>
      <c r="I51" s="37">
        <v>10.16925913559496</v>
      </c>
      <c r="J51" s="37">
        <v>10.119529472615522</v>
      </c>
      <c r="K51" s="37">
        <v>10.368500900490767</v>
      </c>
      <c r="L51" s="37">
        <v>8.983847640603706</v>
      </c>
      <c r="M51" s="37">
        <v>9.8232307863779997</v>
      </c>
      <c r="N51" s="37">
        <v>9.2197971641644827</v>
      </c>
      <c r="O51" s="37">
        <v>10.09249219857616</v>
      </c>
      <c r="P51" s="37">
        <v>8.3099615357208645</v>
      </c>
      <c r="Q51" s="37">
        <v>7.2040524315251817</v>
      </c>
      <c r="R51" s="37">
        <v>7.5330569329732864</v>
      </c>
      <c r="S51" s="37">
        <v>8.5240331515241508</v>
      </c>
      <c r="T51" s="37">
        <v>9.8894319415182146</v>
      </c>
      <c r="U51" s="37">
        <v>9.6878056483786512</v>
      </c>
      <c r="V51" s="37">
        <v>10.642457032559108</v>
      </c>
      <c r="W51" s="37">
        <v>9.0916060097357132</v>
      </c>
      <c r="X51" s="37">
        <v>9.0913778815188682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" si="31">SUM(D53:D70)</f>
        <v>0</v>
      </c>
      <c r="E52" s="37">
        <f t="shared" ref="E52:X52" si="32">SUM(E53:E70)</f>
        <v>0</v>
      </c>
      <c r="F52" s="37">
        <f t="shared" si="32"/>
        <v>0</v>
      </c>
      <c r="G52" s="37">
        <f t="shared" si="32"/>
        <v>0</v>
      </c>
      <c r="H52" s="37">
        <f t="shared" si="32"/>
        <v>0</v>
      </c>
      <c r="I52" s="37">
        <f t="shared" si="32"/>
        <v>0</v>
      </c>
      <c r="J52" s="37">
        <f t="shared" si="32"/>
        <v>0</v>
      </c>
      <c r="K52" s="37">
        <f t="shared" si="32"/>
        <v>0</v>
      </c>
      <c r="L52" s="37">
        <f t="shared" si="32"/>
        <v>0</v>
      </c>
      <c r="M52" s="37">
        <f t="shared" si="32"/>
        <v>0</v>
      </c>
      <c r="N52" s="37">
        <f t="shared" si="32"/>
        <v>0</v>
      </c>
      <c r="O52" s="37">
        <f t="shared" si="32"/>
        <v>0</v>
      </c>
      <c r="P52" s="37">
        <f t="shared" si="32"/>
        <v>0</v>
      </c>
      <c r="Q52" s="37">
        <f t="shared" si="32"/>
        <v>0.58592959776404818</v>
      </c>
      <c r="R52" s="37">
        <f t="shared" si="32"/>
        <v>0.55070839104513603</v>
      </c>
      <c r="S52" s="37">
        <f t="shared" si="32"/>
        <v>0.57798530707948292</v>
      </c>
      <c r="T52" s="37">
        <f t="shared" si="32"/>
        <v>0.41958366499707378</v>
      </c>
      <c r="U52" s="37">
        <f t="shared" si="32"/>
        <v>0.39939502307525937</v>
      </c>
      <c r="V52" s="37">
        <f t="shared" si="32"/>
        <v>0.4130260416224083</v>
      </c>
      <c r="W52" s="37">
        <f t="shared" si="32"/>
        <v>0.35390240448438032</v>
      </c>
      <c r="X52" s="37">
        <f t="shared" si="32"/>
        <v>0.26543251794283829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0.58592959776404818</v>
      </c>
      <c r="R61" s="10">
        <v>0.55070839104513603</v>
      </c>
      <c r="S61" s="10">
        <v>0.57798530707948292</v>
      </c>
      <c r="T61" s="10">
        <v>0.40674959446393261</v>
      </c>
      <c r="U61" s="10">
        <v>0.38689057950444677</v>
      </c>
      <c r="V61" s="10">
        <v>0.39902270187064476</v>
      </c>
      <c r="W61" s="10">
        <v>0.34179615357376197</v>
      </c>
      <c r="X61" s="10">
        <v>0.25290174354064499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1.2834070533141189E-2</v>
      </c>
      <c r="U66" s="10">
        <v>1.2504443570812609E-2</v>
      </c>
      <c r="V66" s="10">
        <v>1.4003339751763523E-2</v>
      </c>
      <c r="W66" s="10">
        <v>1.2106250910618363E-2</v>
      </c>
      <c r="X66" s="10">
        <v>1.2530774402193299E-2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" si="34">SUM(D72:D73)</f>
        <v>0</v>
      </c>
      <c r="E71" s="37">
        <f t="shared" ref="E71:X71" si="35">SUM(E72:E73)</f>
        <v>0</v>
      </c>
      <c r="F71" s="37">
        <f t="shared" si="35"/>
        <v>0</v>
      </c>
      <c r="G71" s="37">
        <f t="shared" si="35"/>
        <v>0</v>
      </c>
      <c r="H71" s="37">
        <f t="shared" si="35"/>
        <v>0</v>
      </c>
      <c r="I71" s="37">
        <f t="shared" si="35"/>
        <v>0</v>
      </c>
      <c r="J71" s="37">
        <f t="shared" si="35"/>
        <v>0</v>
      </c>
      <c r="K71" s="37">
        <f t="shared" si="35"/>
        <v>0</v>
      </c>
      <c r="L71" s="37">
        <f t="shared" si="35"/>
        <v>0</v>
      </c>
      <c r="M71" s="37">
        <f t="shared" si="35"/>
        <v>0</v>
      </c>
      <c r="N71" s="37">
        <f t="shared" si="35"/>
        <v>0</v>
      </c>
      <c r="O71" s="37">
        <f t="shared" si="35"/>
        <v>0</v>
      </c>
      <c r="P71" s="37">
        <f t="shared" si="35"/>
        <v>0</v>
      </c>
      <c r="Q71" s="37">
        <f t="shared" si="35"/>
        <v>0</v>
      </c>
      <c r="R71" s="37">
        <f t="shared" si="35"/>
        <v>0</v>
      </c>
      <c r="S71" s="37">
        <f t="shared" si="35"/>
        <v>0</v>
      </c>
      <c r="T71" s="37">
        <f t="shared" si="35"/>
        <v>0</v>
      </c>
      <c r="U71" s="37">
        <f t="shared" si="35"/>
        <v>0</v>
      </c>
      <c r="V71" s="37">
        <f t="shared" si="35"/>
        <v>0</v>
      </c>
      <c r="W71" s="37">
        <f t="shared" si="35"/>
        <v>0</v>
      </c>
      <c r="X71" s="37">
        <f t="shared" si="35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48.986339773846339</v>
      </c>
      <c r="D76" s="40">
        <v>42.017501746291209</v>
      </c>
      <c r="E76" s="40">
        <v>37.839988205890897</v>
      </c>
      <c r="F76" s="40">
        <v>35.587104022169505</v>
      </c>
      <c r="G76" s="40">
        <v>37.946608733230306</v>
      </c>
      <c r="H76" s="40">
        <v>37.114277934907697</v>
      </c>
      <c r="I76" s="40">
        <v>38.281520467793243</v>
      </c>
      <c r="J76" s="40">
        <v>39.095071244281115</v>
      </c>
      <c r="K76" s="40">
        <v>34.330230654464721</v>
      </c>
      <c r="L76" s="40">
        <v>29.040812066883277</v>
      </c>
      <c r="M76" s="40">
        <v>34.518808801548339</v>
      </c>
      <c r="N76" s="40">
        <v>30.295164180123717</v>
      </c>
      <c r="O76" s="40">
        <v>25.460142336399176</v>
      </c>
      <c r="P76" s="40">
        <v>25.286647698595264</v>
      </c>
      <c r="Q76" s="40">
        <v>26.648152752324009</v>
      </c>
      <c r="R76" s="40">
        <v>26.386150542671089</v>
      </c>
      <c r="S76" s="40">
        <v>24.653435085804261</v>
      </c>
      <c r="T76" s="40">
        <v>24.471300008995708</v>
      </c>
      <c r="U76" s="40">
        <v>24.75361546622339</v>
      </c>
      <c r="V76" s="40">
        <v>27.318092716655784</v>
      </c>
      <c r="W76" s="40">
        <v>24.267175347031397</v>
      </c>
      <c r="X76" s="40">
        <v>25.190951290261758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190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514.17626827171102</v>
      </c>
      <c r="D2" s="31">
        <f t="shared" si="0"/>
        <v>491.22665520206363</v>
      </c>
      <c r="E2" s="31">
        <f t="shared" si="0"/>
        <v>566.52570937231292</v>
      </c>
      <c r="F2" s="31">
        <f t="shared" si="0"/>
        <v>533.91057609630263</v>
      </c>
      <c r="G2" s="31">
        <f t="shared" si="0"/>
        <v>514.90550300945824</v>
      </c>
      <c r="H2" s="31">
        <f t="shared" si="0"/>
        <v>506.08529664660352</v>
      </c>
      <c r="I2" s="31">
        <f t="shared" si="0"/>
        <v>555.42063628546862</v>
      </c>
      <c r="J2" s="31">
        <f t="shared" si="0"/>
        <v>547.72390369733432</v>
      </c>
      <c r="K2" s="31">
        <f t="shared" si="0"/>
        <v>512.57523645743765</v>
      </c>
      <c r="L2" s="31">
        <f t="shared" si="0"/>
        <v>535.42562338779021</v>
      </c>
      <c r="M2" s="31">
        <f t="shared" si="0"/>
        <v>570.16337059329317</v>
      </c>
      <c r="N2" s="31">
        <f t="shared" si="0"/>
        <v>549.19982803095445</v>
      </c>
      <c r="O2" s="31">
        <f t="shared" si="0"/>
        <v>426.73396388650031</v>
      </c>
      <c r="P2" s="31">
        <f t="shared" si="0"/>
        <v>429.21324161650898</v>
      </c>
      <c r="Q2" s="31">
        <f t="shared" si="0"/>
        <v>430.1854686156492</v>
      </c>
      <c r="R2" s="31">
        <f t="shared" si="0"/>
        <v>446.91195184866723</v>
      </c>
      <c r="S2" s="31">
        <f t="shared" si="0"/>
        <v>453.39062768701632</v>
      </c>
      <c r="T2" s="31">
        <f t="shared" si="0"/>
        <v>454.30662080825448</v>
      </c>
      <c r="U2" s="31">
        <f t="shared" si="0"/>
        <v>453.7926913155631</v>
      </c>
      <c r="V2" s="31">
        <f t="shared" si="0"/>
        <v>465.373086844368</v>
      </c>
      <c r="W2" s="31">
        <f t="shared" si="0"/>
        <v>462.02579535683566</v>
      </c>
      <c r="X2" s="31">
        <f t="shared" ref="X2" si="1">SUM(X3,X17,X22,X25,X26,X51,X52,X71,X74,X75,X76)</f>
        <v>478.93697334479793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254.07781599312125</v>
      </c>
      <c r="D26" s="37">
        <f t="shared" si="14"/>
        <v>213.90034393809111</v>
      </c>
      <c r="E26" s="37">
        <f t="shared" si="14"/>
        <v>273.5597592433362</v>
      </c>
      <c r="F26" s="37">
        <f t="shared" si="14"/>
        <v>219.11883061049011</v>
      </c>
      <c r="G26" s="37">
        <f t="shared" si="14"/>
        <v>191.80670679277733</v>
      </c>
      <c r="H26" s="37">
        <f t="shared" si="14"/>
        <v>166.24342218400687</v>
      </c>
      <c r="I26" s="37">
        <f t="shared" si="14"/>
        <v>192.38684436801373</v>
      </c>
      <c r="J26" s="37">
        <f t="shared" si="14"/>
        <v>158.23542562338775</v>
      </c>
      <c r="K26" s="37">
        <f t="shared" si="14"/>
        <v>144.28675838349096</v>
      </c>
      <c r="L26" s="37">
        <f t="shared" si="14"/>
        <v>151.73877901977647</v>
      </c>
      <c r="M26" s="37">
        <f t="shared" si="14"/>
        <v>158.42648323301808</v>
      </c>
      <c r="N26" s="37">
        <f t="shared" si="14"/>
        <v>124.03267411865863</v>
      </c>
      <c r="O26" s="37">
        <f t="shared" si="14"/>
        <v>104.97274290627686</v>
      </c>
      <c r="P26" s="37">
        <f t="shared" si="14"/>
        <v>88.731212381771286</v>
      </c>
      <c r="Q26" s="37">
        <f t="shared" si="14"/>
        <v>79.77454858125536</v>
      </c>
      <c r="R26" s="37">
        <f t="shared" si="14"/>
        <v>84.623043852106619</v>
      </c>
      <c r="S26" s="37">
        <f t="shared" si="14"/>
        <v>76.406792777300069</v>
      </c>
      <c r="T26" s="37">
        <f t="shared" si="14"/>
        <v>70.390369733447969</v>
      </c>
      <c r="U26" s="37">
        <f t="shared" si="14"/>
        <v>69.745657781599306</v>
      </c>
      <c r="V26" s="37">
        <f t="shared" si="14"/>
        <v>65.490541702493559</v>
      </c>
      <c r="W26" s="37">
        <f t="shared" si="14"/>
        <v>55.988907996560613</v>
      </c>
      <c r="X26" s="37">
        <f t="shared" ref="X26" si="15">SUM(X27,X33)</f>
        <v>49.675838349097162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254.07781599312125</v>
      </c>
      <c r="D33" s="29">
        <f t="shared" si="18"/>
        <v>213.90034393809111</v>
      </c>
      <c r="E33" s="29">
        <f t="shared" si="18"/>
        <v>273.5597592433362</v>
      </c>
      <c r="F33" s="29">
        <f t="shared" si="18"/>
        <v>219.11883061049011</v>
      </c>
      <c r="G33" s="29">
        <f t="shared" si="18"/>
        <v>191.80670679277733</v>
      </c>
      <c r="H33" s="29">
        <f t="shared" si="18"/>
        <v>166.24342218400687</v>
      </c>
      <c r="I33" s="29">
        <f t="shared" si="18"/>
        <v>192.38684436801373</v>
      </c>
      <c r="J33" s="29">
        <f t="shared" si="18"/>
        <v>158.23542562338775</v>
      </c>
      <c r="K33" s="29">
        <f t="shared" si="18"/>
        <v>144.28675838349096</v>
      </c>
      <c r="L33" s="29">
        <f t="shared" si="18"/>
        <v>151.73877901977647</v>
      </c>
      <c r="M33" s="29">
        <f t="shared" si="18"/>
        <v>158.42648323301808</v>
      </c>
      <c r="N33" s="29">
        <f t="shared" si="18"/>
        <v>124.03267411865863</v>
      </c>
      <c r="O33" s="29">
        <f t="shared" si="18"/>
        <v>104.97274290627686</v>
      </c>
      <c r="P33" s="29">
        <f t="shared" si="18"/>
        <v>88.731212381771286</v>
      </c>
      <c r="Q33" s="29">
        <f t="shared" si="18"/>
        <v>79.77454858125536</v>
      </c>
      <c r="R33" s="29">
        <f t="shared" si="18"/>
        <v>84.623043852106619</v>
      </c>
      <c r="S33" s="29">
        <f t="shared" si="18"/>
        <v>76.406792777300069</v>
      </c>
      <c r="T33" s="29">
        <f t="shared" si="18"/>
        <v>70.390369733447969</v>
      </c>
      <c r="U33" s="29">
        <f t="shared" si="18"/>
        <v>69.745657781599306</v>
      </c>
      <c r="V33" s="29">
        <f t="shared" si="18"/>
        <v>65.490541702493559</v>
      </c>
      <c r="W33" s="29">
        <f t="shared" si="18"/>
        <v>55.988907996560613</v>
      </c>
      <c r="X33" s="29">
        <f t="shared" ref="X33" si="19">SUM(X34:X50)</f>
        <v>49.675838349097162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30.503009458297509</v>
      </c>
      <c r="D36" s="10">
        <v>30.503009458297509</v>
      </c>
      <c r="E36" s="10">
        <v>40.670679277730002</v>
      </c>
      <c r="F36" s="10">
        <v>39.540928632846082</v>
      </c>
      <c r="G36" s="10">
        <v>33.899398108340499</v>
      </c>
      <c r="H36" s="10">
        <v>29.37944969905417</v>
      </c>
      <c r="I36" s="10">
        <v>27.119518486672391</v>
      </c>
      <c r="J36" s="10">
        <v>24.171195184866718</v>
      </c>
      <c r="K36" s="10">
        <v>24.171195184866718</v>
      </c>
      <c r="L36" s="10">
        <v>21.97386070507309</v>
      </c>
      <c r="M36" s="10">
        <v>21.97386070507309</v>
      </c>
      <c r="N36" s="10">
        <v>21.97386070507309</v>
      </c>
      <c r="O36" s="10">
        <v>23.072484952708511</v>
      </c>
      <c r="P36" s="10">
        <v>24.171195184866718</v>
      </c>
      <c r="Q36" s="10">
        <v>19.77644024075666</v>
      </c>
      <c r="R36" s="10">
        <v>17.579019776440241</v>
      </c>
      <c r="S36" s="10">
        <v>16.480395528804809</v>
      </c>
      <c r="T36" s="10">
        <v>16.070593293207221</v>
      </c>
      <c r="U36" s="10">
        <v>16.855030094582979</v>
      </c>
      <c r="V36" s="10">
        <v>16.927515047291489</v>
      </c>
      <c r="W36" s="10">
        <v>15.87609630266552</v>
      </c>
      <c r="X36" s="10">
        <v>15.81676698194325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1.050902837489252</v>
      </c>
      <c r="M37" s="10">
        <v>1.050902837489252</v>
      </c>
      <c r="N37" s="10">
        <v>1.050902837489252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52.780911435941533</v>
      </c>
      <c r="D43" s="10">
        <v>57.955460017196913</v>
      </c>
      <c r="E43" s="10">
        <v>62.09518486672399</v>
      </c>
      <c r="F43" s="10">
        <v>30.012639724849532</v>
      </c>
      <c r="G43" s="10">
        <v>33.117454858125527</v>
      </c>
      <c r="H43" s="10">
        <v>34.152364574376612</v>
      </c>
      <c r="I43" s="10">
        <v>31.838177128116939</v>
      </c>
      <c r="J43" s="10">
        <v>31.838177128116939</v>
      </c>
      <c r="K43" s="10">
        <v>23.62184006878762</v>
      </c>
      <c r="L43" s="10">
        <v>23.62184006878762</v>
      </c>
      <c r="M43" s="10">
        <v>23.62184006878762</v>
      </c>
      <c r="N43" s="10">
        <v>23.62184006878762</v>
      </c>
      <c r="O43" s="10">
        <v>23.62184006878762</v>
      </c>
      <c r="P43" s="10">
        <v>21.56775580395529</v>
      </c>
      <c r="Q43" s="10">
        <v>24.648925193465171</v>
      </c>
      <c r="R43" s="10">
        <v>29.784092863284609</v>
      </c>
      <c r="S43" s="10">
        <v>23.62184006878762</v>
      </c>
      <c r="T43" s="10">
        <v>19.274376612209799</v>
      </c>
      <c r="U43" s="10">
        <v>18.563714531384349</v>
      </c>
      <c r="V43" s="10">
        <v>15.97970765262253</v>
      </c>
      <c r="W43" s="10">
        <v>10.57334479793637</v>
      </c>
      <c r="X43" s="10">
        <v>8.6856405846947542</v>
      </c>
    </row>
    <row r="44" spans="1:24" ht="11.25" customHeight="1" x14ac:dyDescent="0.2">
      <c r="A44" s="41" t="s">
        <v>75</v>
      </c>
      <c r="B44" s="9" t="s">
        <v>76</v>
      </c>
      <c r="C44" s="10">
        <v>170.79389509888219</v>
      </c>
      <c r="D44" s="10">
        <v>125.4418744625967</v>
      </c>
      <c r="E44" s="10">
        <v>170.79389509888219</v>
      </c>
      <c r="F44" s="10">
        <v>149.5652622527945</v>
      </c>
      <c r="G44" s="10">
        <v>124.7898538263113</v>
      </c>
      <c r="H44" s="10">
        <v>102.71160791057611</v>
      </c>
      <c r="I44" s="10">
        <v>133.42914875322441</v>
      </c>
      <c r="J44" s="10">
        <v>102.2260533104041</v>
      </c>
      <c r="K44" s="10">
        <v>96.493723129836624</v>
      </c>
      <c r="L44" s="10">
        <v>105.0921754084265</v>
      </c>
      <c r="M44" s="10">
        <v>111.7798796216681</v>
      </c>
      <c r="N44" s="10">
        <v>77.386070507308673</v>
      </c>
      <c r="O44" s="10">
        <v>58.278417884780737</v>
      </c>
      <c r="P44" s="10">
        <v>42.992261392949267</v>
      </c>
      <c r="Q44" s="10">
        <v>35.349183147033528</v>
      </c>
      <c r="R44" s="10">
        <v>37.259931212381773</v>
      </c>
      <c r="S44" s="10">
        <v>36.304557179707651</v>
      </c>
      <c r="T44" s="10">
        <v>35.045399828030952</v>
      </c>
      <c r="U44" s="10">
        <v>34.326913155631978</v>
      </c>
      <c r="V44" s="10">
        <v>32.583319002579543</v>
      </c>
      <c r="W44" s="10">
        <v>29.539466895958721</v>
      </c>
      <c r="X44" s="10">
        <v>25.17343078245916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26.784178847807389</v>
      </c>
      <c r="D51" s="37">
        <v>44.174548581255372</v>
      </c>
      <c r="E51" s="37">
        <v>51.354256233877898</v>
      </c>
      <c r="F51" s="37">
        <v>65.928632846087694</v>
      </c>
      <c r="G51" s="37">
        <v>66.272570937231293</v>
      </c>
      <c r="H51" s="37">
        <v>66.530524505588986</v>
      </c>
      <c r="I51" s="37">
        <v>80.460017196904545</v>
      </c>
      <c r="J51" s="37">
        <v>87.682717110920024</v>
      </c>
      <c r="K51" s="37">
        <v>81.448839208942388</v>
      </c>
      <c r="L51" s="37">
        <v>89.165950128976775</v>
      </c>
      <c r="M51" s="37">
        <v>98.538263112639711</v>
      </c>
      <c r="N51" s="37">
        <v>121.5176268271711</v>
      </c>
      <c r="O51" s="37">
        <v>127.57953568357691</v>
      </c>
      <c r="P51" s="37">
        <v>126.24677558039549</v>
      </c>
      <c r="Q51" s="37">
        <v>124.591573516767</v>
      </c>
      <c r="R51" s="37">
        <v>147.12699914015479</v>
      </c>
      <c r="S51" s="37">
        <v>151.57635425623391</v>
      </c>
      <c r="T51" s="37">
        <v>157.386328460877</v>
      </c>
      <c r="U51" s="37">
        <v>152.49974204643161</v>
      </c>
      <c r="V51" s="37">
        <v>161.83834909716251</v>
      </c>
      <c r="W51" s="37">
        <v>166.33319002579529</v>
      </c>
      <c r="X51" s="37">
        <v>177.32949269131561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83.022871883061043</v>
      </c>
      <c r="D52" s="37">
        <f t="shared" si="20"/>
        <v>84.646947549441094</v>
      </c>
      <c r="E52" s="37">
        <f t="shared" si="20"/>
        <v>85.220206362854682</v>
      </c>
      <c r="F52" s="37">
        <f t="shared" si="20"/>
        <v>87.274290627687009</v>
      </c>
      <c r="G52" s="37">
        <f t="shared" si="20"/>
        <v>87.035425623387781</v>
      </c>
      <c r="H52" s="37">
        <f t="shared" si="20"/>
        <v>88.755116079105747</v>
      </c>
      <c r="I52" s="37">
        <f t="shared" si="20"/>
        <v>90.068787618228711</v>
      </c>
      <c r="J52" s="37">
        <f t="shared" si="20"/>
        <v>93.675408426483216</v>
      </c>
      <c r="K52" s="37">
        <f t="shared" si="20"/>
        <v>93.221582115219235</v>
      </c>
      <c r="L52" s="37">
        <f t="shared" si="20"/>
        <v>99.574892519346506</v>
      </c>
      <c r="M52" s="37">
        <f t="shared" si="20"/>
        <v>108.05391229578676</v>
      </c>
      <c r="N52" s="37">
        <f t="shared" si="20"/>
        <v>107.88667239896816</v>
      </c>
      <c r="O52" s="37">
        <f t="shared" si="20"/>
        <v>11.488478073946691</v>
      </c>
      <c r="P52" s="37">
        <f t="shared" si="20"/>
        <v>24.625021496130692</v>
      </c>
      <c r="Q52" s="37">
        <f t="shared" si="20"/>
        <v>25.986500429922611</v>
      </c>
      <c r="R52" s="37">
        <f t="shared" si="20"/>
        <v>26.12975064488392</v>
      </c>
      <c r="S52" s="37">
        <f t="shared" si="20"/>
        <v>29.521324161650906</v>
      </c>
      <c r="T52" s="37">
        <f t="shared" si="20"/>
        <v>29.769647463456582</v>
      </c>
      <c r="U52" s="37">
        <f t="shared" si="20"/>
        <v>31.271539122957861</v>
      </c>
      <c r="V52" s="37">
        <f t="shared" si="20"/>
        <v>30.837231298366291</v>
      </c>
      <c r="W52" s="37">
        <f t="shared" si="20"/>
        <v>32.728546861564915</v>
      </c>
      <c r="X52" s="37">
        <f t="shared" ref="X52" si="21">SUM(X53:X70)</f>
        <v>40.733104041272568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83.022871883061043</v>
      </c>
      <c r="D59" s="10">
        <v>84.646947549441094</v>
      </c>
      <c r="E59" s="10">
        <v>85.220206362854682</v>
      </c>
      <c r="F59" s="10">
        <v>87.274290627687009</v>
      </c>
      <c r="G59" s="10">
        <v>87.035425623387781</v>
      </c>
      <c r="H59" s="10">
        <v>88.755116079105747</v>
      </c>
      <c r="I59" s="10">
        <v>90.068787618228711</v>
      </c>
      <c r="J59" s="10">
        <v>92.791659501289757</v>
      </c>
      <c r="K59" s="10">
        <v>92.337833190025776</v>
      </c>
      <c r="L59" s="10">
        <v>98.691143594153047</v>
      </c>
      <c r="M59" s="10">
        <v>107.1701633705933</v>
      </c>
      <c r="N59" s="10">
        <v>107.0029234737747</v>
      </c>
      <c r="O59" s="10">
        <v>10.103181427343079</v>
      </c>
      <c r="P59" s="10">
        <v>23.096388650042989</v>
      </c>
      <c r="Q59" s="10">
        <v>23.096388650042989</v>
      </c>
      <c r="R59" s="10">
        <v>23.096388650042989</v>
      </c>
      <c r="S59" s="10">
        <v>27.25227858985383</v>
      </c>
      <c r="T59" s="10">
        <v>27.25227858985383</v>
      </c>
      <c r="U59" s="10">
        <v>28.787962166809969</v>
      </c>
      <c r="V59" s="10">
        <v>29.084006878761819</v>
      </c>
      <c r="W59" s="10">
        <v>30.60103181427343</v>
      </c>
      <c r="X59" s="10">
        <v>37.758039552880483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4.2132416165090282E-3</v>
      </c>
      <c r="U60" s="10">
        <v>2.1840068787618232E-2</v>
      </c>
      <c r="V60" s="10">
        <v>4.9011177987962166E-3</v>
      </c>
      <c r="W60" s="10">
        <v>4.9011177987962166E-3</v>
      </c>
      <c r="X60" s="10">
        <v>4.9011177987962166E-3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0.50154772141014614</v>
      </c>
      <c r="P61" s="10">
        <v>0.64488392089423896</v>
      </c>
      <c r="Q61" s="10">
        <v>1.1226139294926909</v>
      </c>
      <c r="R61" s="10">
        <v>1.265864144453998</v>
      </c>
      <c r="S61" s="10">
        <v>1.385296646603611</v>
      </c>
      <c r="T61" s="10">
        <v>1.5525365434221841</v>
      </c>
      <c r="U61" s="10">
        <v>1.547033533963887</v>
      </c>
      <c r="V61" s="10">
        <v>0.93000859845227857</v>
      </c>
      <c r="W61" s="10">
        <v>1.458039552880481</v>
      </c>
      <c r="X61" s="10">
        <v>2.2520206362854678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0.88374892519346515</v>
      </c>
      <c r="K66" s="10">
        <v>0.88374892519346515</v>
      </c>
      <c r="L66" s="10">
        <v>0.88374892519346515</v>
      </c>
      <c r="M66" s="10">
        <v>0.88374892519346515</v>
      </c>
      <c r="N66" s="10">
        <v>0.88374892519346515</v>
      </c>
      <c r="O66" s="10">
        <v>0.88374892519346515</v>
      </c>
      <c r="P66" s="10">
        <v>0.88374892519346515</v>
      </c>
      <c r="Q66" s="10">
        <v>1.7674978503869301</v>
      </c>
      <c r="R66" s="10">
        <v>1.7674978503869301</v>
      </c>
      <c r="S66" s="10">
        <v>0.88374892519346515</v>
      </c>
      <c r="T66" s="10">
        <v>0.96061908856405842</v>
      </c>
      <c r="U66" s="10">
        <v>0.91470335339638853</v>
      </c>
      <c r="V66" s="10">
        <v>0.81831470335339629</v>
      </c>
      <c r="W66" s="10">
        <v>0.66457437661220975</v>
      </c>
      <c r="X66" s="10">
        <v>0.7181427343078246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4.7807394668959592E-2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4.7807394668959592E-2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15.8116079105761</v>
      </c>
      <c r="D75" s="37">
        <v>12.99320722269991</v>
      </c>
      <c r="E75" s="37">
        <v>18.558297506448842</v>
      </c>
      <c r="F75" s="37">
        <v>20.23026655202063</v>
      </c>
      <c r="G75" s="37">
        <v>24.648925193465171</v>
      </c>
      <c r="H75" s="37">
        <v>38.812467755803951</v>
      </c>
      <c r="I75" s="37">
        <v>40.054428202923482</v>
      </c>
      <c r="J75" s="37">
        <v>51.160791057609629</v>
      </c>
      <c r="K75" s="37">
        <v>41.08151332760103</v>
      </c>
      <c r="L75" s="37">
        <v>37.164402407566627</v>
      </c>
      <c r="M75" s="37">
        <v>41.34419604471195</v>
      </c>
      <c r="N75" s="37">
        <v>35.229750644883907</v>
      </c>
      <c r="O75" s="37">
        <v>32.220292347377473</v>
      </c>
      <c r="P75" s="37">
        <v>37.761564918314697</v>
      </c>
      <c r="Q75" s="37">
        <v>40.245571797076522</v>
      </c>
      <c r="R75" s="37">
        <v>29.61685296646603</v>
      </c>
      <c r="S75" s="37">
        <v>30.261736887360279</v>
      </c>
      <c r="T75" s="37">
        <v>26.860361134995699</v>
      </c>
      <c r="U75" s="37">
        <v>25.478933791917449</v>
      </c>
      <c r="V75" s="37">
        <v>27.7079105760963</v>
      </c>
      <c r="W75" s="37">
        <v>33.163198624247627</v>
      </c>
      <c r="X75" s="37">
        <v>25.376268271711091</v>
      </c>
    </row>
    <row r="76" spans="1:24" ht="11.25" customHeight="1" x14ac:dyDescent="0.2">
      <c r="A76" s="38" t="s">
        <v>139</v>
      </c>
      <c r="B76" s="39" t="s">
        <v>140</v>
      </c>
      <c r="C76" s="40">
        <v>134.47979363714529</v>
      </c>
      <c r="D76" s="40">
        <v>135.51160791057609</v>
      </c>
      <c r="E76" s="40">
        <v>137.83319002579529</v>
      </c>
      <c r="F76" s="40">
        <v>141.35855546001719</v>
      </c>
      <c r="G76" s="40">
        <v>145.14187446259669</v>
      </c>
      <c r="H76" s="40">
        <v>145.74376612209801</v>
      </c>
      <c r="I76" s="40">
        <v>152.45055889939809</v>
      </c>
      <c r="J76" s="40">
        <v>156.92175408426479</v>
      </c>
      <c r="K76" s="40">
        <v>152.536543422184</v>
      </c>
      <c r="L76" s="40">
        <v>157.7815993121238</v>
      </c>
      <c r="M76" s="40">
        <v>163.80051590713671</v>
      </c>
      <c r="N76" s="40">
        <v>160.53310404127259</v>
      </c>
      <c r="O76" s="40">
        <v>150.4729148753224</v>
      </c>
      <c r="P76" s="40">
        <v>151.8486672398968</v>
      </c>
      <c r="Q76" s="40">
        <v>159.5872742906277</v>
      </c>
      <c r="R76" s="40">
        <v>159.41530524505589</v>
      </c>
      <c r="S76" s="40">
        <v>165.6244196044712</v>
      </c>
      <c r="T76" s="40">
        <v>169.89991401547721</v>
      </c>
      <c r="U76" s="40">
        <v>174.79681857265689</v>
      </c>
      <c r="V76" s="40">
        <v>179.49905417024931</v>
      </c>
      <c r="W76" s="40">
        <v>173.81195184866721</v>
      </c>
      <c r="X76" s="40">
        <v>185.8222699914015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187</v>
      </c>
      <c r="B1" s="4" t="s">
        <v>248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85.938950988822</v>
      </c>
      <c r="D2" s="31">
        <f t="shared" si="0"/>
        <v>86.953998280309548</v>
      </c>
      <c r="E2" s="31">
        <f t="shared" si="0"/>
        <v>65.661134995700763</v>
      </c>
      <c r="F2" s="31">
        <f t="shared" si="0"/>
        <v>68.627601031814265</v>
      </c>
      <c r="G2" s="31">
        <f t="shared" si="0"/>
        <v>70.848667239896812</v>
      </c>
      <c r="H2" s="31">
        <f t="shared" si="0"/>
        <v>71.056921754084257</v>
      </c>
      <c r="I2" s="31">
        <f t="shared" si="0"/>
        <v>69.745657781599306</v>
      </c>
      <c r="J2" s="31">
        <f t="shared" si="0"/>
        <v>70.645829750644893</v>
      </c>
      <c r="K2" s="31">
        <f t="shared" si="0"/>
        <v>65.037747205502995</v>
      </c>
      <c r="L2" s="31">
        <f t="shared" si="0"/>
        <v>55.706018916594999</v>
      </c>
      <c r="M2" s="31">
        <f t="shared" si="0"/>
        <v>73.220636285468601</v>
      </c>
      <c r="N2" s="31">
        <f t="shared" si="0"/>
        <v>58.78950988822011</v>
      </c>
      <c r="O2" s="31">
        <f t="shared" si="0"/>
        <v>50.46818572656921</v>
      </c>
      <c r="P2" s="31">
        <f t="shared" si="0"/>
        <v>49.947463456577815</v>
      </c>
      <c r="Q2" s="31">
        <f t="shared" si="0"/>
        <v>50.97927773000859</v>
      </c>
      <c r="R2" s="31">
        <f t="shared" si="0"/>
        <v>53.630696474634561</v>
      </c>
      <c r="S2" s="31">
        <f t="shared" si="0"/>
        <v>61.318916595012894</v>
      </c>
      <c r="T2" s="31">
        <f t="shared" si="0"/>
        <v>69.708082545141878</v>
      </c>
      <c r="U2" s="31">
        <f t="shared" si="0"/>
        <v>78.825709372312986</v>
      </c>
      <c r="V2" s="31">
        <f t="shared" si="0"/>
        <v>83.041788478073926</v>
      </c>
      <c r="W2" s="31">
        <f t="shared" si="0"/>
        <v>72.338263112639723</v>
      </c>
      <c r="X2" s="31">
        <f t="shared" ref="X2" si="1">SUM(X3,X17,X22,X25,X26,X51,X52,X71,X74,X75,X76)</f>
        <v>78.628116938950996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24.546001719690459</v>
      </c>
      <c r="D26" s="37">
        <f t="shared" si="14"/>
        <v>22.616079105760967</v>
      </c>
      <c r="E26" s="37">
        <f t="shared" si="14"/>
        <v>1.129750644883921</v>
      </c>
      <c r="F26" s="37">
        <f t="shared" si="14"/>
        <v>1.129750644883921</v>
      </c>
      <c r="G26" s="37">
        <f t="shared" si="14"/>
        <v>3.0498710232158208</v>
      </c>
      <c r="H26" s="37">
        <f t="shared" si="14"/>
        <v>1.130008598452279</v>
      </c>
      <c r="I26" s="37">
        <f t="shared" si="14"/>
        <v>1.130008598452279</v>
      </c>
      <c r="J26" s="37">
        <f t="shared" si="14"/>
        <v>7.4042132416165076</v>
      </c>
      <c r="K26" s="37">
        <f t="shared" si="14"/>
        <v>8.5029234737747181</v>
      </c>
      <c r="L26" s="37">
        <f t="shared" si="14"/>
        <v>7.4042132416165076</v>
      </c>
      <c r="M26" s="37">
        <f t="shared" si="14"/>
        <v>18.534479793637139</v>
      </c>
      <c r="N26" s="37">
        <f t="shared" si="14"/>
        <v>5.3501289767841778</v>
      </c>
      <c r="O26" s="37">
        <f t="shared" si="14"/>
        <v>4.2515047291487527</v>
      </c>
      <c r="P26" s="37">
        <f t="shared" si="14"/>
        <v>5.2785038693035249</v>
      </c>
      <c r="Q26" s="37">
        <f t="shared" si="14"/>
        <v>5.2785038693035249</v>
      </c>
      <c r="R26" s="37">
        <f t="shared" si="14"/>
        <v>5.2785038693035249</v>
      </c>
      <c r="S26" s="37">
        <f t="shared" si="14"/>
        <v>6.3055889939810825</v>
      </c>
      <c r="T26" s="37">
        <f t="shared" si="14"/>
        <v>5.726139294926913</v>
      </c>
      <c r="U26" s="37">
        <f t="shared" si="14"/>
        <v>7.9277730008598457</v>
      </c>
      <c r="V26" s="37">
        <f t="shared" si="14"/>
        <v>7.6006018916595002</v>
      </c>
      <c r="W26" s="37">
        <f t="shared" si="14"/>
        <v>6.5114359415305234</v>
      </c>
      <c r="X26" s="37">
        <f t="shared" ref="X26" si="15">SUM(X27,X33)</f>
        <v>7.7865864144454005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24.546001719690459</v>
      </c>
      <c r="D33" s="29">
        <f t="shared" si="18"/>
        <v>22.616079105760967</v>
      </c>
      <c r="E33" s="29">
        <f t="shared" si="18"/>
        <v>1.129750644883921</v>
      </c>
      <c r="F33" s="29">
        <f t="shared" si="18"/>
        <v>1.129750644883921</v>
      </c>
      <c r="G33" s="29">
        <f t="shared" si="18"/>
        <v>3.0498710232158208</v>
      </c>
      <c r="H33" s="29">
        <f t="shared" si="18"/>
        <v>1.130008598452279</v>
      </c>
      <c r="I33" s="29">
        <f t="shared" si="18"/>
        <v>1.130008598452279</v>
      </c>
      <c r="J33" s="29">
        <f t="shared" si="18"/>
        <v>7.4042132416165076</v>
      </c>
      <c r="K33" s="29">
        <f t="shared" si="18"/>
        <v>8.5029234737747181</v>
      </c>
      <c r="L33" s="29">
        <f t="shared" si="18"/>
        <v>7.4042132416165076</v>
      </c>
      <c r="M33" s="29">
        <f t="shared" si="18"/>
        <v>18.534479793637139</v>
      </c>
      <c r="N33" s="29">
        <f t="shared" si="18"/>
        <v>5.3501289767841778</v>
      </c>
      <c r="O33" s="29">
        <f t="shared" si="18"/>
        <v>4.2515047291487527</v>
      </c>
      <c r="P33" s="29">
        <f t="shared" si="18"/>
        <v>5.2785038693035249</v>
      </c>
      <c r="Q33" s="29">
        <f t="shared" si="18"/>
        <v>5.2785038693035249</v>
      </c>
      <c r="R33" s="29">
        <f t="shared" si="18"/>
        <v>5.2785038693035249</v>
      </c>
      <c r="S33" s="29">
        <f t="shared" si="18"/>
        <v>6.3055889939810825</v>
      </c>
      <c r="T33" s="29">
        <f t="shared" si="18"/>
        <v>5.726139294926913</v>
      </c>
      <c r="U33" s="29">
        <f t="shared" si="18"/>
        <v>7.9277730008598457</v>
      </c>
      <c r="V33" s="29">
        <f t="shared" si="18"/>
        <v>7.6006018916595002</v>
      </c>
      <c r="W33" s="29">
        <f t="shared" si="18"/>
        <v>6.5114359415305234</v>
      </c>
      <c r="X33" s="29">
        <f t="shared" ref="X33" si="19">SUM(X34:X50)</f>
        <v>7.7865864144454005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14.68667239896819</v>
      </c>
      <c r="D36" s="10">
        <v>14.68667239896819</v>
      </c>
      <c r="E36" s="10">
        <v>1.129750644883921</v>
      </c>
      <c r="F36" s="10">
        <v>1.129750644883921</v>
      </c>
      <c r="G36" s="10">
        <v>1.130008598452279</v>
      </c>
      <c r="H36" s="10">
        <v>1.130008598452279</v>
      </c>
      <c r="I36" s="10">
        <v>1.130008598452279</v>
      </c>
      <c r="J36" s="10">
        <v>3.2960447119518479</v>
      </c>
      <c r="K36" s="10">
        <v>4.3947549441100593</v>
      </c>
      <c r="L36" s="10">
        <v>3.2960447119518479</v>
      </c>
      <c r="M36" s="10">
        <v>16.480395528804809</v>
      </c>
      <c r="N36" s="10">
        <v>3.2960447119518479</v>
      </c>
      <c r="O36" s="10">
        <v>2.1974204643164228</v>
      </c>
      <c r="P36" s="10">
        <v>2.1974204643164228</v>
      </c>
      <c r="Q36" s="10">
        <v>2.1974204643164228</v>
      </c>
      <c r="R36" s="10">
        <v>2.1974204643164228</v>
      </c>
      <c r="S36" s="10">
        <v>2.1974204643164228</v>
      </c>
      <c r="T36" s="10">
        <v>1.7030094582975059</v>
      </c>
      <c r="U36" s="10">
        <v>1.796388650042992</v>
      </c>
      <c r="V36" s="10">
        <v>1.811779879621668</v>
      </c>
      <c r="W36" s="10">
        <v>1.304127257093723</v>
      </c>
      <c r="X36" s="10">
        <v>1.5271711092003439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1.0490111779879621E-2</v>
      </c>
      <c r="U37" s="10">
        <v>1.2642304385210661</v>
      </c>
      <c r="V37" s="10">
        <v>1.1024075666380051</v>
      </c>
      <c r="W37" s="10">
        <v>0.91427343078245904</v>
      </c>
      <c r="X37" s="10">
        <v>1.3851246775580399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3.1047291487532238</v>
      </c>
      <c r="D43" s="10">
        <v>3.1047291487532238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4.1081685296646597</v>
      </c>
      <c r="K43" s="10">
        <v>4.1081685296646597</v>
      </c>
      <c r="L43" s="10">
        <v>4.1081685296646597</v>
      </c>
      <c r="M43" s="10">
        <v>2.0540842648323299</v>
      </c>
      <c r="N43" s="10">
        <v>2.0540842648323299</v>
      </c>
      <c r="O43" s="10">
        <v>2.0540842648323299</v>
      </c>
      <c r="P43" s="10">
        <v>3.0810834049871021</v>
      </c>
      <c r="Q43" s="10">
        <v>3.0810834049871021</v>
      </c>
      <c r="R43" s="10">
        <v>3.0810834049871021</v>
      </c>
      <c r="S43" s="10">
        <v>4.1081685296646597</v>
      </c>
      <c r="T43" s="10">
        <v>4.0126397248495271</v>
      </c>
      <c r="U43" s="10">
        <v>4.8671539122957874</v>
      </c>
      <c r="V43" s="10">
        <v>4.6864144453998273</v>
      </c>
      <c r="W43" s="10">
        <v>4.2930352536543417</v>
      </c>
      <c r="X43" s="10">
        <v>4.8742906276870164</v>
      </c>
    </row>
    <row r="44" spans="1:24" ht="11.25" customHeight="1" x14ac:dyDescent="0.2">
      <c r="A44" s="41" t="s">
        <v>75</v>
      </c>
      <c r="B44" s="9" t="s">
        <v>76</v>
      </c>
      <c r="C44" s="10">
        <v>6.7546001719690452</v>
      </c>
      <c r="D44" s="10">
        <v>4.8246775580395527</v>
      </c>
      <c r="E44" s="10">
        <v>0</v>
      </c>
      <c r="F44" s="10">
        <v>0</v>
      </c>
      <c r="G44" s="10">
        <v>1.9198624247635421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19.260533104041269</v>
      </c>
      <c r="D51" s="37">
        <v>20.399828030954431</v>
      </c>
      <c r="E51" s="37">
        <v>23.602751504729149</v>
      </c>
      <c r="F51" s="37">
        <v>26.139294926913159</v>
      </c>
      <c r="G51" s="37">
        <v>27.300085984522781</v>
      </c>
      <c r="H51" s="37">
        <v>28.826311263972482</v>
      </c>
      <c r="I51" s="37">
        <v>27.085124677558039</v>
      </c>
      <c r="J51" s="37">
        <v>20.7652622527945</v>
      </c>
      <c r="K51" s="37">
        <v>15.176268271711089</v>
      </c>
      <c r="L51" s="37">
        <v>12.9621668099742</v>
      </c>
      <c r="M51" s="37">
        <v>16.680997420464319</v>
      </c>
      <c r="N51" s="37">
        <v>16.20808254514187</v>
      </c>
      <c r="O51" s="37">
        <v>14.058469475494411</v>
      </c>
      <c r="P51" s="37">
        <v>14.832330180567499</v>
      </c>
      <c r="Q51" s="37">
        <v>14.918314703353399</v>
      </c>
      <c r="R51" s="37">
        <v>16.62390369733448</v>
      </c>
      <c r="S51" s="37">
        <v>16.656663800515911</v>
      </c>
      <c r="T51" s="37">
        <v>18.61736887360275</v>
      </c>
      <c r="U51" s="37">
        <v>23.190799656061909</v>
      </c>
      <c r="V51" s="37">
        <v>25.376010318142729</v>
      </c>
      <c r="W51" s="37">
        <v>21.648495270851249</v>
      </c>
      <c r="X51" s="37">
        <v>23.090799656061911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0.23155631986242481</v>
      </c>
      <c r="U52" s="37">
        <f t="shared" si="20"/>
        <v>0.29518486672398958</v>
      </c>
      <c r="V52" s="37">
        <f t="shared" si="20"/>
        <v>0.28813413585554598</v>
      </c>
      <c r="W52" s="37">
        <f t="shared" si="20"/>
        <v>0.27042132416165088</v>
      </c>
      <c r="X52" s="37">
        <f t="shared" ref="X52" si="21">SUM(X53:X70)</f>
        <v>0.40369733447979361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0.23155631986242481</v>
      </c>
      <c r="U66" s="10">
        <v>0.29518486672398958</v>
      </c>
      <c r="V66" s="10">
        <v>0.28813413585554598</v>
      </c>
      <c r="W66" s="10">
        <v>0.27042132416165088</v>
      </c>
      <c r="X66" s="10">
        <v>0.40369733447979361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42.132416165090277</v>
      </c>
      <c r="D76" s="40">
        <v>43.93809114359415</v>
      </c>
      <c r="E76" s="40">
        <v>40.928632846087702</v>
      </c>
      <c r="F76" s="40">
        <v>41.358555460017193</v>
      </c>
      <c r="G76" s="40">
        <v>40.49871023215821</v>
      </c>
      <c r="H76" s="40">
        <v>41.100601891659501</v>
      </c>
      <c r="I76" s="40">
        <v>41.530524505588993</v>
      </c>
      <c r="J76" s="40">
        <v>42.476354256233883</v>
      </c>
      <c r="K76" s="40">
        <v>41.358555460017193</v>
      </c>
      <c r="L76" s="40">
        <v>35.339638865004297</v>
      </c>
      <c r="M76" s="40">
        <v>38.005159071367153</v>
      </c>
      <c r="N76" s="40">
        <v>37.231298366294062</v>
      </c>
      <c r="O76" s="40">
        <v>32.158211521926049</v>
      </c>
      <c r="P76" s="40">
        <v>29.836629406706791</v>
      </c>
      <c r="Q76" s="40">
        <v>30.782459157351671</v>
      </c>
      <c r="R76" s="40">
        <v>31.728288907996561</v>
      </c>
      <c r="S76" s="40">
        <v>38.356663800515904</v>
      </c>
      <c r="T76" s="40">
        <v>45.133018056749783</v>
      </c>
      <c r="U76" s="40">
        <v>47.411951848667243</v>
      </c>
      <c r="V76" s="40">
        <v>49.777042132416163</v>
      </c>
      <c r="W76" s="40">
        <v>43.907910576096299</v>
      </c>
      <c r="X76" s="40">
        <v>47.347033533963881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188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113.47472055030093</v>
      </c>
      <c r="D2" s="31">
        <f t="shared" si="0"/>
        <v>120.90515907136715</v>
      </c>
      <c r="E2" s="31">
        <f t="shared" si="0"/>
        <v>124.46294067067927</v>
      </c>
      <c r="F2" s="31">
        <f t="shared" si="0"/>
        <v>161.03009458297507</v>
      </c>
      <c r="G2" s="31">
        <f t="shared" si="0"/>
        <v>160.54075666380055</v>
      </c>
      <c r="H2" s="31">
        <f t="shared" si="0"/>
        <v>163.39999999999995</v>
      </c>
      <c r="I2" s="31">
        <f t="shared" si="0"/>
        <v>170.3695614789338</v>
      </c>
      <c r="J2" s="31">
        <f t="shared" si="0"/>
        <v>170.92037833190022</v>
      </c>
      <c r="K2" s="31">
        <f t="shared" si="0"/>
        <v>171.0088564058469</v>
      </c>
      <c r="L2" s="31">
        <f t="shared" si="0"/>
        <v>166.931728288908</v>
      </c>
      <c r="M2" s="31">
        <f t="shared" si="0"/>
        <v>158.0394668959587</v>
      </c>
      <c r="N2" s="31">
        <f t="shared" si="0"/>
        <v>166.36809974204644</v>
      </c>
      <c r="O2" s="31">
        <f t="shared" si="0"/>
        <v>159.62553740326734</v>
      </c>
      <c r="P2" s="31">
        <f t="shared" si="0"/>
        <v>160.35872742906272</v>
      </c>
      <c r="Q2" s="31">
        <f t="shared" si="0"/>
        <v>162.16440240756666</v>
      </c>
      <c r="R2" s="31">
        <f t="shared" si="0"/>
        <v>169.51805674978507</v>
      </c>
      <c r="S2" s="31">
        <f t="shared" si="0"/>
        <v>144.81435941530523</v>
      </c>
      <c r="T2" s="31">
        <f t="shared" si="0"/>
        <v>145.33585554600171</v>
      </c>
      <c r="U2" s="31">
        <f t="shared" si="0"/>
        <v>156.13852106620809</v>
      </c>
      <c r="V2" s="31">
        <f t="shared" si="0"/>
        <v>153.87824591573516</v>
      </c>
      <c r="W2" s="31">
        <f t="shared" si="0"/>
        <v>145.53929492691316</v>
      </c>
      <c r="X2" s="31">
        <f t="shared" ref="X2" si="1">SUM(X3,X17,X22,X25,X26,X51,X52,X71,X74,X75,X76)</f>
        <v>154.93379191745484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0.10034393809114359</v>
      </c>
      <c r="U3" s="34">
        <f t="shared" si="2"/>
        <v>0.13035253654342216</v>
      </c>
      <c r="V3" s="34">
        <f t="shared" si="2"/>
        <v>4.3422184006878764E-2</v>
      </c>
      <c r="W3" s="34">
        <f t="shared" si="2"/>
        <v>4.3852106620808247E-3</v>
      </c>
      <c r="X3" s="34">
        <f t="shared" ref="X3" si="3">SUM(X4,X8,X11)</f>
        <v>9.5012897678417876E-2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2.6741186586414441E-2</v>
      </c>
      <c r="U4" s="29">
        <f t="shared" si="4"/>
        <v>2.0120378331900259E-2</v>
      </c>
      <c r="V4" s="29">
        <f t="shared" si="4"/>
        <v>2.063628546861565E-2</v>
      </c>
      <c r="W4" s="29">
        <f t="shared" si="4"/>
        <v>0</v>
      </c>
      <c r="X4" s="29">
        <f t="shared" ref="X4" si="5">SUM(X5:X7)</f>
        <v>2.3215821152192599E-3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2.6741186586414441E-2</v>
      </c>
      <c r="U7" s="10">
        <v>2.0120378331900259E-2</v>
      </c>
      <c r="V7" s="10">
        <v>2.063628546861565E-2</v>
      </c>
      <c r="W7" s="10">
        <v>0</v>
      </c>
      <c r="X7" s="10">
        <v>2.3215821152192599E-3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7.3602751504729141E-2</v>
      </c>
      <c r="U11" s="29">
        <f t="shared" si="8"/>
        <v>0.11023215821152189</v>
      </c>
      <c r="V11" s="29">
        <f t="shared" si="8"/>
        <v>2.278589853826311E-2</v>
      </c>
      <c r="W11" s="29">
        <f t="shared" si="8"/>
        <v>4.3852106620808247E-3</v>
      </c>
      <c r="X11" s="29">
        <f t="shared" ref="X11" si="9">SUM(X12:X16)</f>
        <v>9.2691315563198623E-2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7.3602751504729141E-2</v>
      </c>
      <c r="U13" s="10">
        <v>0.11023215821152189</v>
      </c>
      <c r="V13" s="10">
        <v>2.278589853826311E-2</v>
      </c>
      <c r="W13" s="10">
        <v>4.3852106620808247E-3</v>
      </c>
      <c r="X13" s="10">
        <v>9.2691315563198623E-2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15.602837489251934</v>
      </c>
      <c r="D26" s="37">
        <f t="shared" si="14"/>
        <v>13.672914875322441</v>
      </c>
      <c r="E26" s="37">
        <f t="shared" si="14"/>
        <v>14.777815993121237</v>
      </c>
      <c r="F26" s="37">
        <f t="shared" si="14"/>
        <v>44.666809974204646</v>
      </c>
      <c r="G26" s="37">
        <f t="shared" si="14"/>
        <v>37.243766122098009</v>
      </c>
      <c r="H26" s="37">
        <f t="shared" si="14"/>
        <v>38.63886500429922</v>
      </c>
      <c r="I26" s="37">
        <f t="shared" si="14"/>
        <v>38.385726569217532</v>
      </c>
      <c r="J26" s="37">
        <f t="shared" si="14"/>
        <v>31.073774720550297</v>
      </c>
      <c r="K26" s="37">
        <f t="shared" si="14"/>
        <v>23.956233877901973</v>
      </c>
      <c r="L26" s="37">
        <f t="shared" si="14"/>
        <v>22.8097162510748</v>
      </c>
      <c r="M26" s="37">
        <f t="shared" si="14"/>
        <v>10.676354256233877</v>
      </c>
      <c r="N26" s="37">
        <f t="shared" si="14"/>
        <v>18.534479793637139</v>
      </c>
      <c r="O26" s="37">
        <f t="shared" si="14"/>
        <v>16.33705932932072</v>
      </c>
      <c r="P26" s="37">
        <f t="shared" si="14"/>
        <v>15.23834909716251</v>
      </c>
      <c r="Q26" s="37">
        <f t="shared" si="14"/>
        <v>16.193723129836631</v>
      </c>
      <c r="R26" s="37">
        <f t="shared" si="14"/>
        <v>18.39114359415305</v>
      </c>
      <c r="S26" s="37">
        <f t="shared" si="14"/>
        <v>18.534479793637139</v>
      </c>
      <c r="T26" s="37">
        <f t="shared" si="14"/>
        <v>17.805331040412721</v>
      </c>
      <c r="U26" s="37">
        <f t="shared" si="14"/>
        <v>17.722355975924337</v>
      </c>
      <c r="V26" s="37">
        <f t="shared" si="14"/>
        <v>16.384866723989678</v>
      </c>
      <c r="W26" s="37">
        <f t="shared" si="14"/>
        <v>15.466294067067928</v>
      </c>
      <c r="X26" s="37">
        <f t="shared" ref="X26" si="15">SUM(X27,X33)</f>
        <v>15.410318142734312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15.602837489251934</v>
      </c>
      <c r="D33" s="29">
        <f t="shared" si="18"/>
        <v>13.672914875322441</v>
      </c>
      <c r="E33" s="29">
        <f t="shared" si="18"/>
        <v>14.777815993121237</v>
      </c>
      <c r="F33" s="29">
        <f t="shared" si="18"/>
        <v>44.666809974204646</v>
      </c>
      <c r="G33" s="29">
        <f t="shared" si="18"/>
        <v>37.243766122098009</v>
      </c>
      <c r="H33" s="29">
        <f t="shared" si="18"/>
        <v>38.63886500429922</v>
      </c>
      <c r="I33" s="29">
        <f t="shared" si="18"/>
        <v>38.385726569217532</v>
      </c>
      <c r="J33" s="29">
        <f t="shared" si="18"/>
        <v>31.073774720550297</v>
      </c>
      <c r="K33" s="29">
        <f t="shared" si="18"/>
        <v>23.956233877901973</v>
      </c>
      <c r="L33" s="29">
        <f t="shared" si="18"/>
        <v>22.8097162510748</v>
      </c>
      <c r="M33" s="29">
        <f t="shared" si="18"/>
        <v>10.676354256233877</v>
      </c>
      <c r="N33" s="29">
        <f t="shared" si="18"/>
        <v>18.534479793637139</v>
      </c>
      <c r="O33" s="29">
        <f t="shared" si="18"/>
        <v>16.33705932932072</v>
      </c>
      <c r="P33" s="29">
        <f t="shared" si="18"/>
        <v>15.23834909716251</v>
      </c>
      <c r="Q33" s="29">
        <f t="shared" si="18"/>
        <v>16.193723129836631</v>
      </c>
      <c r="R33" s="29">
        <f t="shared" si="18"/>
        <v>18.39114359415305</v>
      </c>
      <c r="S33" s="29">
        <f t="shared" si="18"/>
        <v>18.534479793637139</v>
      </c>
      <c r="T33" s="29">
        <f t="shared" si="18"/>
        <v>17.805331040412721</v>
      </c>
      <c r="U33" s="29">
        <f t="shared" si="18"/>
        <v>17.722355975924337</v>
      </c>
      <c r="V33" s="29">
        <f t="shared" si="18"/>
        <v>16.384866723989678</v>
      </c>
      <c r="W33" s="29">
        <f t="shared" si="18"/>
        <v>15.466294067067928</v>
      </c>
      <c r="X33" s="29">
        <f t="shared" ref="X33" si="19">SUM(X34:X50)</f>
        <v>15.410318142734312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6.7784178847807386</v>
      </c>
      <c r="D36" s="10">
        <v>6.7784178847807386</v>
      </c>
      <c r="E36" s="10">
        <v>6.7784178847807386</v>
      </c>
      <c r="F36" s="10">
        <v>31.632760103181429</v>
      </c>
      <c r="G36" s="10">
        <v>27.119518486672391</v>
      </c>
      <c r="H36" s="10">
        <v>30.509458297506441</v>
      </c>
      <c r="I36" s="10">
        <v>28.249527085124669</v>
      </c>
      <c r="J36" s="10">
        <v>23.072484952708511</v>
      </c>
      <c r="K36" s="10">
        <v>20.875150472914871</v>
      </c>
      <c r="L36" s="10">
        <v>18.677730008598449</v>
      </c>
      <c r="M36" s="10">
        <v>5.4934651762682716</v>
      </c>
      <c r="N36" s="10">
        <v>16.480395528804809</v>
      </c>
      <c r="O36" s="10">
        <v>14.28297506448839</v>
      </c>
      <c r="P36" s="10">
        <v>13.184264832330181</v>
      </c>
      <c r="Q36" s="10">
        <v>13.184264832330181</v>
      </c>
      <c r="R36" s="10">
        <v>14.28297506448839</v>
      </c>
      <c r="S36" s="10">
        <v>16.480395528804809</v>
      </c>
      <c r="T36" s="10">
        <v>15.153138435081679</v>
      </c>
      <c r="U36" s="10">
        <v>15.46190885640585</v>
      </c>
      <c r="V36" s="10">
        <v>13.65674978503869</v>
      </c>
      <c r="W36" s="10">
        <v>12.805245055889941</v>
      </c>
      <c r="X36" s="10">
        <v>12.56130696474635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1.050902837489252</v>
      </c>
      <c r="M37" s="10">
        <v>2.101805674978503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1.031814273430782E-3</v>
      </c>
      <c r="U41" s="10">
        <v>1.031814273430782E-3</v>
      </c>
      <c r="V41" s="10">
        <v>1.031814273430782E-3</v>
      </c>
      <c r="W41" s="10">
        <v>1.031814273430782E-3</v>
      </c>
      <c r="X41" s="10">
        <v>1.031814273430782E-3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2.0698194325021499</v>
      </c>
      <c r="D43" s="10">
        <v>2.0698194325021499</v>
      </c>
      <c r="E43" s="10">
        <v>4.139638865004299</v>
      </c>
      <c r="F43" s="10">
        <v>7.2444539982803091</v>
      </c>
      <c r="G43" s="10">
        <v>7.2444539982803091</v>
      </c>
      <c r="H43" s="10">
        <v>6.2095442820292339</v>
      </c>
      <c r="I43" s="10">
        <v>8.2163370593293195</v>
      </c>
      <c r="J43" s="10">
        <v>5.135167669819432</v>
      </c>
      <c r="K43" s="10">
        <v>3.0810834049871021</v>
      </c>
      <c r="L43" s="10">
        <v>3.0810834049871021</v>
      </c>
      <c r="M43" s="10">
        <v>3.0810834049871021</v>
      </c>
      <c r="N43" s="10">
        <v>2.0540842648323299</v>
      </c>
      <c r="O43" s="10">
        <v>2.0540842648323299</v>
      </c>
      <c r="P43" s="10">
        <v>2.0540842648323299</v>
      </c>
      <c r="Q43" s="10">
        <v>2.0540842648323299</v>
      </c>
      <c r="R43" s="10">
        <v>4.1081685296646597</v>
      </c>
      <c r="S43" s="10">
        <v>2.0540842648323299</v>
      </c>
      <c r="T43" s="10">
        <v>2.1629406706792782</v>
      </c>
      <c r="U43" s="10">
        <v>2.1361994840928631</v>
      </c>
      <c r="V43" s="10">
        <v>2.2656061908856411</v>
      </c>
      <c r="W43" s="10">
        <v>2.660017196904557</v>
      </c>
      <c r="X43" s="10">
        <v>2.847979363714531</v>
      </c>
    </row>
    <row r="44" spans="1:24" ht="11.25" customHeight="1" x14ac:dyDescent="0.2">
      <c r="A44" s="41" t="s">
        <v>75</v>
      </c>
      <c r="B44" s="9" t="s">
        <v>76</v>
      </c>
      <c r="C44" s="10">
        <v>6.7546001719690452</v>
      </c>
      <c r="D44" s="10">
        <v>4.8246775580395527</v>
      </c>
      <c r="E44" s="10">
        <v>3.8597592433362</v>
      </c>
      <c r="F44" s="10">
        <v>5.7895958727429058</v>
      </c>
      <c r="G44" s="10">
        <v>2.8797936371453128</v>
      </c>
      <c r="H44" s="10">
        <v>1.9198624247635421</v>
      </c>
      <c r="I44" s="10">
        <v>1.9198624247635421</v>
      </c>
      <c r="J44" s="10">
        <v>2.8661220980223558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0.95537403267411869</v>
      </c>
      <c r="R44" s="10">
        <v>0</v>
      </c>
      <c r="S44" s="10">
        <v>0</v>
      </c>
      <c r="T44" s="10">
        <v>0.48822012037833179</v>
      </c>
      <c r="U44" s="10">
        <v>0.1232158211521926</v>
      </c>
      <c r="V44" s="10">
        <v>0.4614789337919174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9.4797936371453133</v>
      </c>
      <c r="D51" s="37">
        <v>15.348237317282891</v>
      </c>
      <c r="E51" s="37">
        <v>16.831470335339642</v>
      </c>
      <c r="F51" s="37">
        <v>18.12123817712812</v>
      </c>
      <c r="G51" s="37">
        <v>20.80825451418745</v>
      </c>
      <c r="H51" s="37">
        <v>21.302665520206361</v>
      </c>
      <c r="I51" s="37">
        <v>23.882201203783321</v>
      </c>
      <c r="J51" s="37">
        <v>29.901117798796211</v>
      </c>
      <c r="K51" s="37">
        <v>37.274290627687023</v>
      </c>
      <c r="L51" s="37">
        <v>36.951848667239886</v>
      </c>
      <c r="M51" s="37">
        <v>30.91143594153052</v>
      </c>
      <c r="N51" s="37">
        <v>33.985382631126392</v>
      </c>
      <c r="O51" s="37">
        <v>33.576956147893377</v>
      </c>
      <c r="P51" s="37">
        <v>34.888220120378328</v>
      </c>
      <c r="Q51" s="37">
        <v>32.609630266552017</v>
      </c>
      <c r="R51" s="37">
        <v>35.955460017196899</v>
      </c>
      <c r="S51" s="37">
        <v>32.48890799656062</v>
      </c>
      <c r="T51" s="37">
        <v>32.885210662080823</v>
      </c>
      <c r="U51" s="37">
        <v>36.847549441100597</v>
      </c>
      <c r="V51" s="37">
        <v>35.536199484092862</v>
      </c>
      <c r="W51" s="37">
        <v>33.738607050730863</v>
      </c>
      <c r="X51" s="37">
        <v>35.42828890799656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0.3821152192605331</v>
      </c>
      <c r="D52" s="37">
        <f t="shared" si="20"/>
        <v>0.3821152192605331</v>
      </c>
      <c r="E52" s="37">
        <f t="shared" si="20"/>
        <v>0.3821152192605331</v>
      </c>
      <c r="F52" s="37">
        <f t="shared" si="20"/>
        <v>0.40601891659501288</v>
      </c>
      <c r="G52" s="37">
        <f t="shared" si="20"/>
        <v>0.42992261392949271</v>
      </c>
      <c r="H52" s="37">
        <f t="shared" si="20"/>
        <v>0.40601891659501288</v>
      </c>
      <c r="I52" s="37">
        <f t="shared" si="20"/>
        <v>0.42992261392949271</v>
      </c>
      <c r="J52" s="37">
        <f t="shared" si="20"/>
        <v>0.40601891659501288</v>
      </c>
      <c r="K52" s="37">
        <f t="shared" si="20"/>
        <v>0.40601891659501288</v>
      </c>
      <c r="L52" s="37">
        <f t="shared" si="20"/>
        <v>0.5493551160791057</v>
      </c>
      <c r="M52" s="37">
        <f t="shared" si="20"/>
        <v>0.5970765262252794</v>
      </c>
      <c r="N52" s="37">
        <f t="shared" si="20"/>
        <v>0.5970765262252794</v>
      </c>
      <c r="O52" s="37">
        <f t="shared" si="20"/>
        <v>2.3903697334479789E-2</v>
      </c>
      <c r="P52" s="37">
        <f t="shared" si="20"/>
        <v>7.1625107480653469E-2</v>
      </c>
      <c r="Q52" s="37">
        <f t="shared" si="20"/>
        <v>0.14333619948409279</v>
      </c>
      <c r="R52" s="37">
        <f t="shared" si="20"/>
        <v>7.1625107480653469E-2</v>
      </c>
      <c r="S52" s="37">
        <f t="shared" si="20"/>
        <v>0.52545141874462586</v>
      </c>
      <c r="T52" s="37">
        <f t="shared" si="20"/>
        <v>0.19337919174548576</v>
      </c>
      <c r="U52" s="37">
        <f t="shared" si="20"/>
        <v>0.33138435081685291</v>
      </c>
      <c r="V52" s="37">
        <f t="shared" si="20"/>
        <v>0.36414445399828033</v>
      </c>
      <c r="W52" s="37">
        <f t="shared" si="20"/>
        <v>0.39329320722269989</v>
      </c>
      <c r="X52" s="37">
        <f t="shared" ref="X52" si="21">SUM(X53:X70)</f>
        <v>0.46079105760963024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0.3821152192605331</v>
      </c>
      <c r="D59" s="10">
        <v>0.3821152192605331</v>
      </c>
      <c r="E59" s="10">
        <v>0.3821152192605331</v>
      </c>
      <c r="F59" s="10">
        <v>0.40601891659501288</v>
      </c>
      <c r="G59" s="10">
        <v>0.42992261392949271</v>
      </c>
      <c r="H59" s="10">
        <v>0.40601891659501288</v>
      </c>
      <c r="I59" s="10">
        <v>0.42992261392949271</v>
      </c>
      <c r="J59" s="10">
        <v>0.40601891659501288</v>
      </c>
      <c r="K59" s="10">
        <v>0.40601891659501288</v>
      </c>
      <c r="L59" s="10">
        <v>0.5493551160791057</v>
      </c>
      <c r="M59" s="10">
        <v>0.5970765262252794</v>
      </c>
      <c r="N59" s="10">
        <v>0.5970765262252794</v>
      </c>
      <c r="O59" s="10">
        <v>2.3903697334479789E-2</v>
      </c>
      <c r="P59" s="10">
        <v>7.1625107480653469E-2</v>
      </c>
      <c r="Q59" s="10">
        <v>0.14333619948409279</v>
      </c>
      <c r="R59" s="10">
        <v>7.1625107480653469E-2</v>
      </c>
      <c r="S59" s="10">
        <v>0.52545141874462586</v>
      </c>
      <c r="T59" s="10">
        <v>7.1625107480653469E-2</v>
      </c>
      <c r="U59" s="10">
        <v>0.2049871023215821</v>
      </c>
      <c r="V59" s="10">
        <v>0.2280309544282029</v>
      </c>
      <c r="W59" s="10">
        <v>0.2280309544282029</v>
      </c>
      <c r="X59" s="10">
        <v>0.2280309544282029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6.878761822871883E-4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0.1210662080825451</v>
      </c>
      <c r="U66" s="10">
        <v>0.12639724849527079</v>
      </c>
      <c r="V66" s="10">
        <v>0.1361134995700774</v>
      </c>
      <c r="W66" s="10">
        <v>0.16526225279449699</v>
      </c>
      <c r="X66" s="10">
        <v>0.23276010318142731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7.1625107480653469E-2</v>
      </c>
      <c r="R71" s="37">
        <f t="shared" si="22"/>
        <v>7.1625107480653469E-2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7.1625107480653469E-2</v>
      </c>
      <c r="R72" s="10">
        <v>7.1625107480653469E-2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0.47773000859845233</v>
      </c>
      <c r="D75" s="37">
        <v>0.35829750644883918</v>
      </c>
      <c r="E75" s="37">
        <v>0.3821152192605331</v>
      </c>
      <c r="F75" s="37">
        <v>0.50154772141014614</v>
      </c>
      <c r="G75" s="37">
        <v>0.16715391229578669</v>
      </c>
      <c r="H75" s="37">
        <v>0.2149613069647463</v>
      </c>
      <c r="I75" s="37">
        <v>0.19105760963026661</v>
      </c>
      <c r="J75" s="37">
        <v>0.16715391229578669</v>
      </c>
      <c r="K75" s="37">
        <v>0</v>
      </c>
      <c r="L75" s="37">
        <v>0</v>
      </c>
      <c r="M75" s="37">
        <v>0.1194325021496131</v>
      </c>
      <c r="N75" s="37">
        <v>9.5528804815133275E-2</v>
      </c>
      <c r="O75" s="37">
        <v>0.14333619948409279</v>
      </c>
      <c r="P75" s="37">
        <v>0.78822012037833178</v>
      </c>
      <c r="Q75" s="37">
        <v>0.76431642304385194</v>
      </c>
      <c r="R75" s="37">
        <v>0.66878761822871879</v>
      </c>
      <c r="S75" s="37">
        <v>0.69269131556319852</v>
      </c>
      <c r="T75" s="37">
        <v>1.055116079105761</v>
      </c>
      <c r="U75" s="37">
        <v>1.1320722269991399</v>
      </c>
      <c r="V75" s="37">
        <v>1.1582115219260529</v>
      </c>
      <c r="W75" s="37">
        <v>0.74058469475494404</v>
      </c>
      <c r="X75" s="37">
        <v>0.62364574376612203</v>
      </c>
    </row>
    <row r="76" spans="1:24" ht="11.25" customHeight="1" x14ac:dyDescent="0.2">
      <c r="A76" s="38" t="s">
        <v>139</v>
      </c>
      <c r="B76" s="39" t="s">
        <v>140</v>
      </c>
      <c r="C76" s="40">
        <v>87.532244196044701</v>
      </c>
      <c r="D76" s="40">
        <v>91.143594153052447</v>
      </c>
      <c r="E76" s="40">
        <v>92.089423903697323</v>
      </c>
      <c r="F76" s="40">
        <v>97.334479793637144</v>
      </c>
      <c r="G76" s="40">
        <v>101.89165950128979</v>
      </c>
      <c r="H76" s="40">
        <v>102.8374892519346</v>
      </c>
      <c r="I76" s="40">
        <v>107.4806534823732</v>
      </c>
      <c r="J76" s="40">
        <v>109.37231298366289</v>
      </c>
      <c r="K76" s="40">
        <v>109.37231298366289</v>
      </c>
      <c r="L76" s="40">
        <v>106.6208082545142</v>
      </c>
      <c r="M76" s="40">
        <v>115.7351676698194</v>
      </c>
      <c r="N76" s="40">
        <v>113.1556319862425</v>
      </c>
      <c r="O76" s="40">
        <v>109.54428202923469</v>
      </c>
      <c r="P76" s="40">
        <v>109.37231298366289</v>
      </c>
      <c r="Q76" s="40">
        <v>112.38177128116941</v>
      </c>
      <c r="R76" s="40">
        <v>114.35941530524509</v>
      </c>
      <c r="S76" s="40">
        <v>92.572828890799656</v>
      </c>
      <c r="T76" s="40">
        <v>93.296474634565769</v>
      </c>
      <c r="U76" s="40">
        <v>99.974806534823728</v>
      </c>
      <c r="V76" s="40">
        <v>100.3914015477214</v>
      </c>
      <c r="W76" s="40">
        <v>95.19613069647464</v>
      </c>
      <c r="X76" s="40">
        <v>102.91573516766979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194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618.06276870163367</v>
      </c>
      <c r="D2" s="31">
        <f t="shared" si="0"/>
        <v>596.07532244196034</v>
      </c>
      <c r="E2" s="31">
        <f t="shared" si="0"/>
        <v>576.08005159071365</v>
      </c>
      <c r="F2" s="31">
        <f t="shared" si="0"/>
        <v>539.6432502149612</v>
      </c>
      <c r="G2" s="31">
        <f t="shared" si="0"/>
        <v>509.81470335339634</v>
      </c>
      <c r="H2" s="31">
        <f t="shared" si="0"/>
        <v>424.41504729148755</v>
      </c>
      <c r="I2" s="31">
        <f t="shared" si="0"/>
        <v>407.53783319002571</v>
      </c>
      <c r="J2" s="31">
        <f t="shared" si="0"/>
        <v>460.02192605331038</v>
      </c>
      <c r="K2" s="31">
        <f t="shared" si="0"/>
        <v>410.3563198624247</v>
      </c>
      <c r="L2" s="31">
        <f t="shared" si="0"/>
        <v>387.16913155631983</v>
      </c>
      <c r="M2" s="31">
        <f t="shared" si="0"/>
        <v>378.74273430782461</v>
      </c>
      <c r="N2" s="31">
        <f t="shared" si="0"/>
        <v>360.79105760963023</v>
      </c>
      <c r="O2" s="31">
        <f t="shared" si="0"/>
        <v>282.98220120378323</v>
      </c>
      <c r="P2" s="31">
        <f t="shared" si="0"/>
        <v>291.14359415305239</v>
      </c>
      <c r="Q2" s="31">
        <f t="shared" si="0"/>
        <v>297.33688736027511</v>
      </c>
      <c r="R2" s="31">
        <f t="shared" si="0"/>
        <v>300.27179707652613</v>
      </c>
      <c r="S2" s="31">
        <f t="shared" si="0"/>
        <v>291.04333619948409</v>
      </c>
      <c r="T2" s="31">
        <f t="shared" si="0"/>
        <v>296.86827171109201</v>
      </c>
      <c r="U2" s="31">
        <f t="shared" si="0"/>
        <v>312.40051590713671</v>
      </c>
      <c r="V2" s="31">
        <f t="shared" si="0"/>
        <v>304.46612209802225</v>
      </c>
      <c r="W2" s="31">
        <f t="shared" si="0"/>
        <v>285.23714531384348</v>
      </c>
      <c r="X2" s="31">
        <f t="shared" ref="X2" si="1">SUM(X3,X17,X22,X25,X26,X51,X52,X71,X74,X75,X76)</f>
        <v>330.81461736887366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264.95537403267406</v>
      </c>
      <c r="D26" s="37">
        <f t="shared" si="14"/>
        <v>193.62003439380911</v>
      </c>
      <c r="E26" s="37">
        <f t="shared" si="14"/>
        <v>140.73800515907135</v>
      </c>
      <c r="F26" s="37">
        <f t="shared" si="14"/>
        <v>128.96921754084261</v>
      </c>
      <c r="G26" s="37">
        <f t="shared" si="14"/>
        <v>98.822957867583824</v>
      </c>
      <c r="H26" s="37">
        <f t="shared" si="14"/>
        <v>43.692347377472046</v>
      </c>
      <c r="I26" s="37">
        <f t="shared" si="14"/>
        <v>35.566380051590713</v>
      </c>
      <c r="J26" s="37">
        <f t="shared" si="14"/>
        <v>76.979965606190873</v>
      </c>
      <c r="K26" s="37">
        <f t="shared" si="14"/>
        <v>42.299570077386065</v>
      </c>
      <c r="L26" s="37">
        <f t="shared" si="14"/>
        <v>61.192261392949263</v>
      </c>
      <c r="M26" s="37">
        <f t="shared" si="14"/>
        <v>26.726827171109196</v>
      </c>
      <c r="N26" s="37">
        <f t="shared" si="14"/>
        <v>26.726827171109196</v>
      </c>
      <c r="O26" s="37">
        <f t="shared" si="14"/>
        <v>16.217626827171109</v>
      </c>
      <c r="P26" s="37">
        <f t="shared" si="14"/>
        <v>13.279879621668099</v>
      </c>
      <c r="Q26" s="37">
        <f t="shared" si="14"/>
        <v>13.351504729148754</v>
      </c>
      <c r="R26" s="37">
        <f t="shared" si="14"/>
        <v>14.45012897678418</v>
      </c>
      <c r="S26" s="37">
        <f t="shared" si="14"/>
        <v>11.297334479793637</v>
      </c>
      <c r="T26" s="37">
        <f t="shared" si="14"/>
        <v>10.472742906276869</v>
      </c>
      <c r="U26" s="37">
        <f t="shared" si="14"/>
        <v>10.462424763542561</v>
      </c>
      <c r="V26" s="37">
        <f t="shared" si="14"/>
        <v>7.6689595872742888</v>
      </c>
      <c r="W26" s="37">
        <f t="shared" si="14"/>
        <v>5.4659501289767842</v>
      </c>
      <c r="X26" s="37">
        <f t="shared" ref="X26" si="15">SUM(X27,X33)</f>
        <v>6.4553740326741194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264.95537403267406</v>
      </c>
      <c r="D33" s="29">
        <f t="shared" si="18"/>
        <v>193.62003439380911</v>
      </c>
      <c r="E33" s="29">
        <f t="shared" si="18"/>
        <v>140.73800515907135</v>
      </c>
      <c r="F33" s="29">
        <f t="shared" si="18"/>
        <v>128.96921754084261</v>
      </c>
      <c r="G33" s="29">
        <f t="shared" si="18"/>
        <v>98.822957867583824</v>
      </c>
      <c r="H33" s="29">
        <f t="shared" si="18"/>
        <v>43.692347377472046</v>
      </c>
      <c r="I33" s="29">
        <f t="shared" si="18"/>
        <v>35.566380051590713</v>
      </c>
      <c r="J33" s="29">
        <f t="shared" si="18"/>
        <v>76.979965606190873</v>
      </c>
      <c r="K33" s="29">
        <f t="shared" si="18"/>
        <v>42.299570077386065</v>
      </c>
      <c r="L33" s="29">
        <f t="shared" si="18"/>
        <v>61.192261392949263</v>
      </c>
      <c r="M33" s="29">
        <f t="shared" si="18"/>
        <v>26.726827171109196</v>
      </c>
      <c r="N33" s="29">
        <f t="shared" si="18"/>
        <v>26.726827171109196</v>
      </c>
      <c r="O33" s="29">
        <f t="shared" si="18"/>
        <v>16.217626827171109</v>
      </c>
      <c r="P33" s="29">
        <f t="shared" si="18"/>
        <v>13.279879621668099</v>
      </c>
      <c r="Q33" s="29">
        <f t="shared" si="18"/>
        <v>13.351504729148754</v>
      </c>
      <c r="R33" s="29">
        <f t="shared" si="18"/>
        <v>14.45012897678418</v>
      </c>
      <c r="S33" s="29">
        <f t="shared" si="18"/>
        <v>11.297334479793637</v>
      </c>
      <c r="T33" s="29">
        <f t="shared" si="18"/>
        <v>10.472742906276869</v>
      </c>
      <c r="U33" s="29">
        <f t="shared" si="18"/>
        <v>10.462424763542561</v>
      </c>
      <c r="V33" s="29">
        <f t="shared" si="18"/>
        <v>7.6689595872742888</v>
      </c>
      <c r="W33" s="29">
        <f t="shared" si="18"/>
        <v>5.4659501289767842</v>
      </c>
      <c r="X33" s="29">
        <f t="shared" ref="X33" si="19">SUM(X34:X50)</f>
        <v>6.4553740326741194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14.68667239896819</v>
      </c>
      <c r="D36" s="10">
        <v>14.68667239896819</v>
      </c>
      <c r="E36" s="10">
        <v>16.946087704213241</v>
      </c>
      <c r="F36" s="10">
        <v>14.68667239896819</v>
      </c>
      <c r="G36" s="10">
        <v>15.81969045571797</v>
      </c>
      <c r="H36" s="10">
        <v>13.559759243336201</v>
      </c>
      <c r="I36" s="10">
        <v>11.29982803095443</v>
      </c>
      <c r="J36" s="10">
        <v>9.8882201203783318</v>
      </c>
      <c r="K36" s="10">
        <v>8.7895098882201186</v>
      </c>
      <c r="L36" s="10">
        <v>7.690799656061909</v>
      </c>
      <c r="M36" s="10">
        <v>6.592175408426483</v>
      </c>
      <c r="N36" s="10">
        <v>6.592175408426483</v>
      </c>
      <c r="O36" s="10">
        <v>6.592175408426483</v>
      </c>
      <c r="P36" s="10">
        <v>5.4934651762682716</v>
      </c>
      <c r="Q36" s="10">
        <v>5.4934651762682716</v>
      </c>
      <c r="R36" s="10">
        <v>5.4934651762682716</v>
      </c>
      <c r="S36" s="10">
        <v>4.3947549441100593</v>
      </c>
      <c r="T36" s="10">
        <v>4.5892519346517622</v>
      </c>
      <c r="U36" s="10">
        <v>4.5354256233877903</v>
      </c>
      <c r="V36" s="10">
        <v>4.1750644883920893</v>
      </c>
      <c r="W36" s="10">
        <v>3.5092003439380912</v>
      </c>
      <c r="X36" s="10">
        <v>3.9575236457437661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5.1746345657781596</v>
      </c>
      <c r="D43" s="10">
        <v>6.2095442820292339</v>
      </c>
      <c r="E43" s="10">
        <v>4.139638865004299</v>
      </c>
      <c r="F43" s="10">
        <v>6.2095442820292339</v>
      </c>
      <c r="G43" s="10">
        <v>6.2095442820292339</v>
      </c>
      <c r="H43" s="10">
        <v>5.1746345657781596</v>
      </c>
      <c r="I43" s="10">
        <v>4.1081685296646597</v>
      </c>
      <c r="J43" s="10">
        <v>3.0810834049871021</v>
      </c>
      <c r="K43" s="10">
        <v>1.026999140154772</v>
      </c>
      <c r="L43" s="10">
        <v>0</v>
      </c>
      <c r="M43" s="10">
        <v>1.026999140154772</v>
      </c>
      <c r="N43" s="10">
        <v>1.026999140154772</v>
      </c>
      <c r="O43" s="10">
        <v>1.026999140154772</v>
      </c>
      <c r="P43" s="10">
        <v>2.0540842648323299</v>
      </c>
      <c r="Q43" s="10">
        <v>3.0810834049871021</v>
      </c>
      <c r="R43" s="10">
        <v>5.135167669819432</v>
      </c>
      <c r="S43" s="10">
        <v>3.0810834049871021</v>
      </c>
      <c r="T43" s="10">
        <v>2.0982803095442821</v>
      </c>
      <c r="U43" s="10">
        <v>2.284092863284608</v>
      </c>
      <c r="V43" s="10">
        <v>1.3156491831470329</v>
      </c>
      <c r="W43" s="10">
        <v>0.39948409286328462</v>
      </c>
      <c r="X43" s="10">
        <v>0.41797076526225269</v>
      </c>
    </row>
    <row r="44" spans="1:24" ht="11.25" customHeight="1" x14ac:dyDescent="0.2">
      <c r="A44" s="41" t="s">
        <v>75</v>
      </c>
      <c r="B44" s="9" t="s">
        <v>76</v>
      </c>
      <c r="C44" s="10">
        <v>245.09406706792771</v>
      </c>
      <c r="D44" s="10">
        <v>172.72381771281169</v>
      </c>
      <c r="E44" s="10">
        <v>119.65227858985379</v>
      </c>
      <c r="F44" s="10">
        <v>108.07300085984519</v>
      </c>
      <c r="G44" s="10">
        <v>76.793723129836621</v>
      </c>
      <c r="H44" s="10">
        <v>24.957953568357691</v>
      </c>
      <c r="I44" s="10">
        <v>20.15838349097162</v>
      </c>
      <c r="J44" s="10">
        <v>64.010662080825441</v>
      </c>
      <c r="K44" s="10">
        <v>32.483061049011177</v>
      </c>
      <c r="L44" s="10">
        <v>53.501461736887357</v>
      </c>
      <c r="M44" s="10">
        <v>19.10765262252794</v>
      </c>
      <c r="N44" s="10">
        <v>19.10765262252794</v>
      </c>
      <c r="O44" s="10">
        <v>8.5984522785898534</v>
      </c>
      <c r="P44" s="10">
        <v>5.732330180567498</v>
      </c>
      <c r="Q44" s="10">
        <v>4.7769561478933786</v>
      </c>
      <c r="R44" s="10">
        <v>3.8214961306964752</v>
      </c>
      <c r="S44" s="10">
        <v>3.8214961306964752</v>
      </c>
      <c r="T44" s="10">
        <v>3.785210662080825</v>
      </c>
      <c r="U44" s="10">
        <v>3.6429062768701632</v>
      </c>
      <c r="V44" s="10">
        <v>2.1782459157351668</v>
      </c>
      <c r="W44" s="10">
        <v>1.557265692175408</v>
      </c>
      <c r="X44" s="10">
        <v>2.0798796216681001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74.05417024935511</v>
      </c>
      <c r="D51" s="37">
        <v>123.86070507308681</v>
      </c>
      <c r="E51" s="37">
        <v>144.94840928632851</v>
      </c>
      <c r="F51" s="37">
        <v>141.2510748065348</v>
      </c>
      <c r="G51" s="37">
        <v>153.91229578675839</v>
      </c>
      <c r="H51" s="37">
        <v>128.6543422184007</v>
      </c>
      <c r="I51" s="37">
        <v>128.52536543422181</v>
      </c>
      <c r="J51" s="37">
        <v>138.77901977644021</v>
      </c>
      <c r="K51" s="37">
        <v>135.85554600171969</v>
      </c>
      <c r="L51" s="37">
        <v>113.37059329320719</v>
      </c>
      <c r="M51" s="37">
        <v>123.6457437661221</v>
      </c>
      <c r="N51" s="37">
        <v>130.4385210662081</v>
      </c>
      <c r="O51" s="37">
        <v>124.7850386930352</v>
      </c>
      <c r="P51" s="37">
        <v>131.6638005159071</v>
      </c>
      <c r="Q51" s="37">
        <v>131.42734307824591</v>
      </c>
      <c r="R51" s="37">
        <v>131.7876182287188</v>
      </c>
      <c r="S51" s="37">
        <v>134.3049871023216</v>
      </c>
      <c r="T51" s="37">
        <v>137.09716251074809</v>
      </c>
      <c r="U51" s="37">
        <v>145.29578675838351</v>
      </c>
      <c r="V51" s="37">
        <v>141.41994840928629</v>
      </c>
      <c r="W51" s="37">
        <v>138.03611349957009</v>
      </c>
      <c r="X51" s="37">
        <v>177.16620808254521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49.202235597592427</v>
      </c>
      <c r="D52" s="37">
        <f t="shared" si="20"/>
        <v>49.847119518486657</v>
      </c>
      <c r="E52" s="37">
        <f t="shared" si="20"/>
        <v>50.492003439380909</v>
      </c>
      <c r="F52" s="37">
        <f t="shared" si="20"/>
        <v>51.136887360275153</v>
      </c>
      <c r="G52" s="37">
        <f t="shared" si="20"/>
        <v>52.163972484952708</v>
      </c>
      <c r="H52" s="37">
        <f t="shared" si="20"/>
        <v>53.190971625107473</v>
      </c>
      <c r="I52" s="37">
        <f t="shared" si="20"/>
        <v>53.979191745485807</v>
      </c>
      <c r="J52" s="37">
        <f t="shared" si="20"/>
        <v>55.651074806534822</v>
      </c>
      <c r="K52" s="37">
        <f t="shared" si="20"/>
        <v>55.36448839208942</v>
      </c>
      <c r="L52" s="37">
        <f t="shared" si="20"/>
        <v>59.305417024935508</v>
      </c>
      <c r="M52" s="37">
        <f t="shared" si="20"/>
        <v>64.392863284608765</v>
      </c>
      <c r="N52" s="37">
        <f t="shared" si="20"/>
        <v>64.297334479793633</v>
      </c>
      <c r="O52" s="37">
        <f t="shared" si="20"/>
        <v>1.2897678417884779</v>
      </c>
      <c r="P52" s="37">
        <f t="shared" si="20"/>
        <v>2.8541702493551155</v>
      </c>
      <c r="Q52" s="37">
        <f t="shared" si="20"/>
        <v>2.8541702493551155</v>
      </c>
      <c r="R52" s="37">
        <f t="shared" si="20"/>
        <v>3.1646603611349957</v>
      </c>
      <c r="S52" s="37">
        <f t="shared" si="20"/>
        <v>4.0723129836629406</v>
      </c>
      <c r="T52" s="37">
        <f t="shared" si="20"/>
        <v>6.5347377472055026</v>
      </c>
      <c r="U52" s="37">
        <f t="shared" si="20"/>
        <v>13.351762682717114</v>
      </c>
      <c r="V52" s="37">
        <f t="shared" si="20"/>
        <v>14.281341358555457</v>
      </c>
      <c r="W52" s="37">
        <f t="shared" si="20"/>
        <v>14.23895098882201</v>
      </c>
      <c r="X52" s="37">
        <f t="shared" ref="X52" si="21">SUM(X53:X70)</f>
        <v>13.238263112639723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49.202235597592427</v>
      </c>
      <c r="D59" s="10">
        <v>49.847119518486657</v>
      </c>
      <c r="E59" s="10">
        <v>50.492003439380909</v>
      </c>
      <c r="F59" s="10">
        <v>51.136887360275153</v>
      </c>
      <c r="G59" s="10">
        <v>52.163972484952708</v>
      </c>
      <c r="H59" s="10">
        <v>53.190971625107473</v>
      </c>
      <c r="I59" s="10">
        <v>53.979191745485807</v>
      </c>
      <c r="J59" s="10">
        <v>55.651074806534822</v>
      </c>
      <c r="K59" s="10">
        <v>55.36448839208942</v>
      </c>
      <c r="L59" s="10">
        <v>59.305417024935508</v>
      </c>
      <c r="M59" s="10">
        <v>64.392863284608765</v>
      </c>
      <c r="N59" s="10">
        <v>64.297334479793633</v>
      </c>
      <c r="O59" s="10">
        <v>1.2897678417884779</v>
      </c>
      <c r="P59" s="10">
        <v>2.1496130696474629</v>
      </c>
      <c r="Q59" s="10">
        <v>2.1496130696474629</v>
      </c>
      <c r="R59" s="10">
        <v>2.4601031814273431</v>
      </c>
      <c r="S59" s="10">
        <v>3.367755803955288</v>
      </c>
      <c r="T59" s="10">
        <v>5.8755803955288046</v>
      </c>
      <c r="U59" s="10">
        <v>13.25098882201204</v>
      </c>
      <c r="V59" s="10">
        <v>14.215047291487529</v>
      </c>
      <c r="W59" s="10">
        <v>14.215047291487529</v>
      </c>
      <c r="X59" s="10">
        <v>13.20498710232158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0.70455717970765264</v>
      </c>
      <c r="Q60" s="10">
        <v>0.70455717970765264</v>
      </c>
      <c r="R60" s="10">
        <v>0.70455717970765264</v>
      </c>
      <c r="S60" s="10">
        <v>0.70455717970765264</v>
      </c>
      <c r="T60" s="10">
        <v>0.57076526225279445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8.8392089423903697E-2</v>
      </c>
      <c r="U66" s="10">
        <v>0.1007738607050731</v>
      </c>
      <c r="V66" s="10">
        <v>6.6294067067927773E-2</v>
      </c>
      <c r="W66" s="10">
        <v>2.3903697334479789E-2</v>
      </c>
      <c r="X66" s="10">
        <v>3.3276010318142743E-2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29.593035253654339</v>
      </c>
      <c r="D75" s="37">
        <v>36.400085984522782</v>
      </c>
      <c r="E75" s="37">
        <v>39.385726569217539</v>
      </c>
      <c r="F75" s="37">
        <v>39.696216680997424</v>
      </c>
      <c r="G75" s="37">
        <v>41.200945829750637</v>
      </c>
      <c r="H75" s="37">
        <v>44.879105760963022</v>
      </c>
      <c r="I75" s="37">
        <v>44.496990541702488</v>
      </c>
      <c r="J75" s="37">
        <v>42.610146173688733</v>
      </c>
      <c r="K75" s="37">
        <v>44.592519346517633</v>
      </c>
      <c r="L75" s="37">
        <v>42.036887360275152</v>
      </c>
      <c r="M75" s="37">
        <v>38.525881341358549</v>
      </c>
      <c r="N75" s="37">
        <v>34.513241616509028</v>
      </c>
      <c r="O75" s="37">
        <v>37.164402407566627</v>
      </c>
      <c r="P75" s="37">
        <v>37.498796216680987</v>
      </c>
      <c r="Q75" s="37">
        <v>35.086500429922609</v>
      </c>
      <c r="R75" s="37">
        <v>36.423989681857257</v>
      </c>
      <c r="S75" s="37">
        <v>34.393809114359406</v>
      </c>
      <c r="T75" s="37">
        <v>33.644110060189163</v>
      </c>
      <c r="U75" s="37">
        <v>33.245055889939813</v>
      </c>
      <c r="V75" s="37">
        <v>34.447979363714531</v>
      </c>
      <c r="W75" s="37">
        <v>37.21255374032674</v>
      </c>
      <c r="X75" s="37">
        <v>33.775924333619948</v>
      </c>
    </row>
    <row r="76" spans="1:24" ht="11.25" customHeight="1" x14ac:dyDescent="0.2">
      <c r="A76" s="38" t="s">
        <v>139</v>
      </c>
      <c r="B76" s="39" t="s">
        <v>140</v>
      </c>
      <c r="C76" s="40">
        <v>200.25795356835769</v>
      </c>
      <c r="D76" s="40">
        <v>192.347377472055</v>
      </c>
      <c r="E76" s="40">
        <v>200.51590713671541</v>
      </c>
      <c r="F76" s="40">
        <v>178.58985382631121</v>
      </c>
      <c r="G76" s="40">
        <v>163.71453138435081</v>
      </c>
      <c r="H76" s="40">
        <v>153.9982803095443</v>
      </c>
      <c r="I76" s="40">
        <v>144.9699054170249</v>
      </c>
      <c r="J76" s="40">
        <v>146.0017196904557</v>
      </c>
      <c r="K76" s="40">
        <v>132.24419604471191</v>
      </c>
      <c r="L76" s="40">
        <v>111.2639724849527</v>
      </c>
      <c r="M76" s="40">
        <v>125.451418744626</v>
      </c>
      <c r="N76" s="40">
        <v>104.8151332760103</v>
      </c>
      <c r="O76" s="40">
        <v>103.5253654342218</v>
      </c>
      <c r="P76" s="40">
        <v>105.8469475494411</v>
      </c>
      <c r="Q76" s="40">
        <v>114.6173688736027</v>
      </c>
      <c r="R76" s="40">
        <v>114.4453998280309</v>
      </c>
      <c r="S76" s="40">
        <v>106.9748925193465</v>
      </c>
      <c r="T76" s="40">
        <v>109.1195184866724</v>
      </c>
      <c r="U76" s="40">
        <v>110.04548581255369</v>
      </c>
      <c r="V76" s="40">
        <v>106.6478933791917</v>
      </c>
      <c r="W76" s="40">
        <v>90.283576956147897</v>
      </c>
      <c r="X76" s="40">
        <v>100.1788478073947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192</v>
      </c>
      <c r="B1" s="4" t="s">
        <v>243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219.32381771281172</v>
      </c>
      <c r="D2" s="31">
        <f t="shared" si="0"/>
        <v>201.26784178847805</v>
      </c>
      <c r="E2" s="31">
        <f t="shared" si="0"/>
        <v>159.43129836629404</v>
      </c>
      <c r="F2" s="31">
        <f t="shared" si="0"/>
        <v>141.08314703353398</v>
      </c>
      <c r="G2" s="31">
        <f t="shared" si="0"/>
        <v>133.34677558039553</v>
      </c>
      <c r="H2" s="31">
        <f t="shared" si="0"/>
        <v>143.08039552880479</v>
      </c>
      <c r="I2" s="31">
        <f t="shared" si="0"/>
        <v>141.84032674118657</v>
      </c>
      <c r="J2" s="31">
        <f t="shared" si="0"/>
        <v>137.97661220980223</v>
      </c>
      <c r="K2" s="31">
        <f t="shared" si="0"/>
        <v>133.0657781599312</v>
      </c>
      <c r="L2" s="31">
        <f t="shared" si="0"/>
        <v>117.06070507308684</v>
      </c>
      <c r="M2" s="31">
        <f t="shared" si="0"/>
        <v>92.705760963026634</v>
      </c>
      <c r="N2" s="31">
        <f t="shared" si="0"/>
        <v>107.62407566638004</v>
      </c>
      <c r="O2" s="31">
        <f t="shared" si="0"/>
        <v>111.93516766981944</v>
      </c>
      <c r="P2" s="31">
        <f t="shared" si="0"/>
        <v>99.443508168529661</v>
      </c>
      <c r="Q2" s="31">
        <f t="shared" si="0"/>
        <v>99.326483233018052</v>
      </c>
      <c r="R2" s="31">
        <f t="shared" si="0"/>
        <v>106.55709372312984</v>
      </c>
      <c r="S2" s="31">
        <f t="shared" si="0"/>
        <v>117.32141014617368</v>
      </c>
      <c r="T2" s="31">
        <f t="shared" si="0"/>
        <v>110.43731728288907</v>
      </c>
      <c r="U2" s="31">
        <f t="shared" si="0"/>
        <v>137.6846947549441</v>
      </c>
      <c r="V2" s="31">
        <f t="shared" si="0"/>
        <v>146.94118658641443</v>
      </c>
      <c r="W2" s="31">
        <f t="shared" si="0"/>
        <v>130.56620808254513</v>
      </c>
      <c r="X2" s="31">
        <f t="shared" ref="X2" si="1">SUM(X3,X17,X22,X25,X26,X51,X52,X71,X74,X75,X76)</f>
        <v>152.16208082545143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90.695786758383491</v>
      </c>
      <c r="D26" s="37">
        <f t="shared" si="14"/>
        <v>78.221582115219249</v>
      </c>
      <c r="E26" s="37">
        <f t="shared" si="14"/>
        <v>31.06122098022356</v>
      </c>
      <c r="F26" s="37">
        <f t="shared" si="14"/>
        <v>28.001547721410148</v>
      </c>
      <c r="G26" s="37">
        <f t="shared" si="14"/>
        <v>22.228460877042131</v>
      </c>
      <c r="H26" s="37">
        <f t="shared" si="14"/>
        <v>23.848495270851242</v>
      </c>
      <c r="I26" s="37">
        <f t="shared" si="14"/>
        <v>22.536801375752361</v>
      </c>
      <c r="J26" s="37">
        <f t="shared" si="14"/>
        <v>18.12846087704213</v>
      </c>
      <c r="K26" s="37">
        <f t="shared" si="14"/>
        <v>16.886414445399829</v>
      </c>
      <c r="L26" s="37">
        <f t="shared" si="14"/>
        <v>27.32398968185726</v>
      </c>
      <c r="M26" s="37">
        <f t="shared" si="14"/>
        <v>7.260963026655201</v>
      </c>
      <c r="N26" s="37">
        <f t="shared" si="14"/>
        <v>11.010834049871022</v>
      </c>
      <c r="O26" s="37">
        <f t="shared" si="14"/>
        <v>6.2338779019776425</v>
      </c>
      <c r="P26" s="37">
        <f t="shared" si="14"/>
        <v>5.2068787618228711</v>
      </c>
      <c r="Q26" s="37">
        <f t="shared" si="14"/>
        <v>6.2338779019776425</v>
      </c>
      <c r="R26" s="37">
        <f t="shared" si="14"/>
        <v>7.260963026655201</v>
      </c>
      <c r="S26" s="37">
        <f t="shared" si="14"/>
        <v>5.2068787618228711</v>
      </c>
      <c r="T26" s="37">
        <f t="shared" si="14"/>
        <v>5.8519346517626811</v>
      </c>
      <c r="U26" s="37">
        <f t="shared" si="14"/>
        <v>6.0815133276010318</v>
      </c>
      <c r="V26" s="37">
        <f t="shared" si="14"/>
        <v>5.2343078245915731</v>
      </c>
      <c r="W26" s="37">
        <f t="shared" si="14"/>
        <v>4.8263112639724852</v>
      </c>
      <c r="X26" s="37">
        <f t="shared" ref="X26" si="15">SUM(X27,X33)</f>
        <v>4.5767841788478067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90.695786758383491</v>
      </c>
      <c r="D33" s="29">
        <f t="shared" si="18"/>
        <v>78.221582115219249</v>
      </c>
      <c r="E33" s="29">
        <f t="shared" si="18"/>
        <v>31.06122098022356</v>
      </c>
      <c r="F33" s="29">
        <f t="shared" si="18"/>
        <v>28.001547721410148</v>
      </c>
      <c r="G33" s="29">
        <f t="shared" si="18"/>
        <v>22.228460877042131</v>
      </c>
      <c r="H33" s="29">
        <f t="shared" si="18"/>
        <v>23.848495270851242</v>
      </c>
      <c r="I33" s="29">
        <f t="shared" si="18"/>
        <v>22.536801375752361</v>
      </c>
      <c r="J33" s="29">
        <f t="shared" si="18"/>
        <v>18.12846087704213</v>
      </c>
      <c r="K33" s="29">
        <f t="shared" si="18"/>
        <v>16.886414445399829</v>
      </c>
      <c r="L33" s="29">
        <f t="shared" si="18"/>
        <v>27.32398968185726</v>
      </c>
      <c r="M33" s="29">
        <f t="shared" si="18"/>
        <v>7.260963026655201</v>
      </c>
      <c r="N33" s="29">
        <f t="shared" si="18"/>
        <v>11.010834049871022</v>
      </c>
      <c r="O33" s="29">
        <f t="shared" si="18"/>
        <v>6.2338779019776425</v>
      </c>
      <c r="P33" s="29">
        <f t="shared" si="18"/>
        <v>5.2068787618228711</v>
      </c>
      <c r="Q33" s="29">
        <f t="shared" si="18"/>
        <v>6.2338779019776425</v>
      </c>
      <c r="R33" s="29">
        <f t="shared" si="18"/>
        <v>7.260963026655201</v>
      </c>
      <c r="S33" s="29">
        <f t="shared" si="18"/>
        <v>5.2068787618228711</v>
      </c>
      <c r="T33" s="29">
        <f t="shared" si="18"/>
        <v>5.8519346517626811</v>
      </c>
      <c r="U33" s="29">
        <f t="shared" si="18"/>
        <v>6.0815133276010318</v>
      </c>
      <c r="V33" s="29">
        <f t="shared" si="18"/>
        <v>5.2343078245915731</v>
      </c>
      <c r="W33" s="29">
        <f t="shared" si="18"/>
        <v>4.8263112639724852</v>
      </c>
      <c r="X33" s="29">
        <f t="shared" ref="X33" si="19">SUM(X34:X50)</f>
        <v>4.5767841788478067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19.205588993981081</v>
      </c>
      <c r="D36" s="10">
        <v>19.205588993981081</v>
      </c>
      <c r="E36" s="10">
        <v>10.167669819432501</v>
      </c>
      <c r="F36" s="10">
        <v>9.0379191745485805</v>
      </c>
      <c r="G36" s="10">
        <v>3.3899398108340488</v>
      </c>
      <c r="H36" s="10">
        <v>6.7798796216680994</v>
      </c>
      <c r="I36" s="10">
        <v>4.5199484092863278</v>
      </c>
      <c r="J36" s="10">
        <v>2.1974204643164228</v>
      </c>
      <c r="K36" s="10">
        <v>1.098710232158211</v>
      </c>
      <c r="L36" s="10">
        <v>1.098710232158211</v>
      </c>
      <c r="M36" s="10">
        <v>1.098710232158211</v>
      </c>
      <c r="N36" s="10">
        <v>1.098710232158211</v>
      </c>
      <c r="O36" s="10">
        <v>1.098710232158211</v>
      </c>
      <c r="P36" s="10">
        <v>1.098710232158211</v>
      </c>
      <c r="Q36" s="10">
        <v>1.098710232158211</v>
      </c>
      <c r="R36" s="10">
        <v>1.098710232158211</v>
      </c>
      <c r="S36" s="10">
        <v>1.098710232158211</v>
      </c>
      <c r="T36" s="10">
        <v>0.96242476354256223</v>
      </c>
      <c r="U36" s="10">
        <v>0.88993981083404983</v>
      </c>
      <c r="V36" s="10">
        <v>0.79544282029234725</v>
      </c>
      <c r="W36" s="10">
        <v>0.73938091143594153</v>
      </c>
      <c r="X36" s="10">
        <v>0.72734307824591571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15.52381771281169</v>
      </c>
      <c r="D43" s="10">
        <v>16.55872742906277</v>
      </c>
      <c r="E43" s="10">
        <v>9.3142734307824586</v>
      </c>
      <c r="F43" s="10">
        <v>9.3142734307824586</v>
      </c>
      <c r="G43" s="10">
        <v>8.2793637145313834</v>
      </c>
      <c r="H43" s="10">
        <v>10.34918314703353</v>
      </c>
      <c r="I43" s="10">
        <v>11.297420464316421</v>
      </c>
      <c r="J43" s="10">
        <v>9.2433361994840926</v>
      </c>
      <c r="K43" s="10">
        <v>7.1892519346517627</v>
      </c>
      <c r="L43" s="10">
        <v>6.1622527944969896</v>
      </c>
      <c r="M43" s="10">
        <v>6.1622527944969896</v>
      </c>
      <c r="N43" s="10">
        <v>5.135167669819432</v>
      </c>
      <c r="O43" s="10">
        <v>5.135167669819432</v>
      </c>
      <c r="P43" s="10">
        <v>4.1081685296646597</v>
      </c>
      <c r="Q43" s="10">
        <v>5.135167669819432</v>
      </c>
      <c r="R43" s="10">
        <v>6.1622527944969896</v>
      </c>
      <c r="S43" s="10">
        <v>4.1081685296646597</v>
      </c>
      <c r="T43" s="10">
        <v>4.3392089423903686</v>
      </c>
      <c r="U43" s="10">
        <v>4.5323301805674978</v>
      </c>
      <c r="V43" s="10">
        <v>4.4388650042992257</v>
      </c>
      <c r="W43" s="10">
        <v>3.9951848667239891</v>
      </c>
      <c r="X43" s="10">
        <v>3.823645743766122</v>
      </c>
    </row>
    <row r="44" spans="1:24" ht="11.25" customHeight="1" x14ac:dyDescent="0.2">
      <c r="A44" s="41" t="s">
        <v>75</v>
      </c>
      <c r="B44" s="9" t="s">
        <v>76</v>
      </c>
      <c r="C44" s="10">
        <v>55.966380051590711</v>
      </c>
      <c r="D44" s="10">
        <v>42.457265692175397</v>
      </c>
      <c r="E44" s="10">
        <v>11.5792777300086</v>
      </c>
      <c r="F44" s="10">
        <v>9.6493551160791053</v>
      </c>
      <c r="G44" s="10">
        <v>10.559157351676699</v>
      </c>
      <c r="H44" s="10">
        <v>6.7194325021496129</v>
      </c>
      <c r="I44" s="10">
        <v>6.7194325021496129</v>
      </c>
      <c r="J44" s="10">
        <v>6.6877042132416156</v>
      </c>
      <c r="K44" s="10">
        <v>8.5984522785898534</v>
      </c>
      <c r="L44" s="10">
        <v>20.063026655202059</v>
      </c>
      <c r="M44" s="10">
        <v>0</v>
      </c>
      <c r="N44" s="10">
        <v>4.7769561478933786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0.55030094582975064</v>
      </c>
      <c r="U44" s="10">
        <v>0.65924333619948405</v>
      </c>
      <c r="V44" s="10">
        <v>0</v>
      </c>
      <c r="W44" s="10">
        <v>9.1745485812553734E-2</v>
      </c>
      <c r="X44" s="10">
        <v>2.579535683576956E-2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4.4711951848667244</v>
      </c>
      <c r="D51" s="37">
        <v>5.7394668959587269</v>
      </c>
      <c r="E51" s="37">
        <v>6.6638005159071358</v>
      </c>
      <c r="F51" s="37">
        <v>6.7282889079965598</v>
      </c>
      <c r="G51" s="37">
        <v>9.9957007738607047</v>
      </c>
      <c r="H51" s="37">
        <v>9.6732588134135842</v>
      </c>
      <c r="I51" s="37">
        <v>8.8564058469475491</v>
      </c>
      <c r="J51" s="37">
        <v>7.5236457437661217</v>
      </c>
      <c r="K51" s="37">
        <v>10.36113499570077</v>
      </c>
      <c r="L51" s="37">
        <v>5.6104901117798791</v>
      </c>
      <c r="M51" s="37">
        <v>7.9965606190885632</v>
      </c>
      <c r="N51" s="37">
        <v>9.2003439380911427</v>
      </c>
      <c r="O51" s="37">
        <v>8.9208942390369721</v>
      </c>
      <c r="P51" s="37">
        <v>10.941530524505589</v>
      </c>
      <c r="Q51" s="37">
        <v>9.0283748925193468</v>
      </c>
      <c r="R51" s="37">
        <v>7.8038693035253646</v>
      </c>
      <c r="S51" s="37">
        <v>7.8623387790197752</v>
      </c>
      <c r="T51" s="37">
        <v>10.077644024075671</v>
      </c>
      <c r="U51" s="37">
        <v>13.271367153912299</v>
      </c>
      <c r="V51" s="37">
        <v>9.3031814273430768</v>
      </c>
      <c r="W51" s="37">
        <v>9.6135855546001707</v>
      </c>
      <c r="X51" s="37">
        <v>9.9540842648323302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37.37936371453138</v>
      </c>
      <c r="D52" s="37">
        <f t="shared" si="20"/>
        <v>33.080137575236463</v>
      </c>
      <c r="E52" s="37">
        <f t="shared" si="20"/>
        <v>32.984608770421318</v>
      </c>
      <c r="F52" s="37">
        <f t="shared" si="20"/>
        <v>39.122957867583843</v>
      </c>
      <c r="G52" s="37">
        <f t="shared" si="20"/>
        <v>40.460533104041268</v>
      </c>
      <c r="H52" s="37">
        <f t="shared" si="20"/>
        <v>39.003525365434221</v>
      </c>
      <c r="I52" s="37">
        <f t="shared" si="20"/>
        <v>39.576784178847809</v>
      </c>
      <c r="J52" s="37">
        <f t="shared" si="20"/>
        <v>40.771023215821153</v>
      </c>
      <c r="K52" s="37">
        <f t="shared" si="20"/>
        <v>40.579879621668098</v>
      </c>
      <c r="L52" s="37">
        <f t="shared" si="20"/>
        <v>27.037317282889081</v>
      </c>
      <c r="M52" s="37">
        <f t="shared" si="20"/>
        <v>17.45967325881341</v>
      </c>
      <c r="N52" s="37">
        <f t="shared" si="20"/>
        <v>29.067583834909708</v>
      </c>
      <c r="O52" s="37">
        <f t="shared" si="20"/>
        <v>44.067067927773003</v>
      </c>
      <c r="P52" s="37">
        <f t="shared" si="20"/>
        <v>36.352364574376608</v>
      </c>
      <c r="Q52" s="37">
        <f t="shared" si="20"/>
        <v>38.501977644024073</v>
      </c>
      <c r="R52" s="37">
        <f t="shared" si="20"/>
        <v>43.159415305245062</v>
      </c>
      <c r="S52" s="37">
        <f t="shared" si="20"/>
        <v>42.848925193465178</v>
      </c>
      <c r="T52" s="37">
        <f t="shared" si="20"/>
        <v>34.112553740326739</v>
      </c>
      <c r="U52" s="37">
        <f t="shared" si="20"/>
        <v>56.100171969045569</v>
      </c>
      <c r="V52" s="37">
        <f t="shared" si="20"/>
        <v>65.022098022355976</v>
      </c>
      <c r="W52" s="37">
        <f t="shared" si="20"/>
        <v>53.446689595872733</v>
      </c>
      <c r="X52" s="37">
        <f t="shared" ref="X52" si="21">SUM(X53:X70)</f>
        <v>66.025795356835772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37.37936371453138</v>
      </c>
      <c r="D59" s="10">
        <v>33.080137575236463</v>
      </c>
      <c r="E59" s="10">
        <v>32.984608770421318</v>
      </c>
      <c r="F59" s="10">
        <v>39.122957867583843</v>
      </c>
      <c r="G59" s="10">
        <v>40.460533104041268</v>
      </c>
      <c r="H59" s="10">
        <v>39.003525365434221</v>
      </c>
      <c r="I59" s="10">
        <v>39.576784178847809</v>
      </c>
      <c r="J59" s="10">
        <v>40.771023215821153</v>
      </c>
      <c r="K59" s="10">
        <v>40.579879621668098</v>
      </c>
      <c r="L59" s="10">
        <v>27.037317282889081</v>
      </c>
      <c r="M59" s="10">
        <v>17.45967325881341</v>
      </c>
      <c r="N59" s="10">
        <v>29.067583834909708</v>
      </c>
      <c r="O59" s="10">
        <v>44.067067927773003</v>
      </c>
      <c r="P59" s="10">
        <v>36.352364574376608</v>
      </c>
      <c r="Q59" s="10">
        <v>38.501977644024073</v>
      </c>
      <c r="R59" s="10">
        <v>43.159415305245062</v>
      </c>
      <c r="S59" s="10">
        <v>42.848925193465178</v>
      </c>
      <c r="T59" s="10">
        <v>33.87747205503009</v>
      </c>
      <c r="U59" s="10">
        <v>55.847463456577813</v>
      </c>
      <c r="V59" s="10">
        <v>64.769389509888214</v>
      </c>
      <c r="W59" s="10">
        <v>53.198366294067057</v>
      </c>
      <c r="X59" s="10">
        <v>65.714273430782455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0.23508168529664661</v>
      </c>
      <c r="U66" s="10">
        <v>0.25270851246775577</v>
      </c>
      <c r="V66" s="10">
        <v>0.25270851246775577</v>
      </c>
      <c r="W66" s="10">
        <v>0.24832330180567491</v>
      </c>
      <c r="X66" s="10">
        <v>0.31152192605331042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7.9296646603611336</v>
      </c>
      <c r="D75" s="37">
        <v>5.6368013757523636</v>
      </c>
      <c r="E75" s="37">
        <v>7.3803095442820288</v>
      </c>
      <c r="F75" s="37">
        <v>8.9328460877042115</v>
      </c>
      <c r="G75" s="37">
        <v>8.3834909716251076</v>
      </c>
      <c r="H75" s="37">
        <v>9.0761822871883044</v>
      </c>
      <c r="I75" s="37">
        <v>8.7895098882201186</v>
      </c>
      <c r="J75" s="37">
        <v>8.9567497850386921</v>
      </c>
      <c r="K75" s="37">
        <v>7.7147033533963878</v>
      </c>
      <c r="L75" s="37">
        <v>9.1955288048151331</v>
      </c>
      <c r="M75" s="37">
        <v>10.031556319862419</v>
      </c>
      <c r="N75" s="37">
        <v>9.0761822871883044</v>
      </c>
      <c r="O75" s="37">
        <v>6.7116079105760953</v>
      </c>
      <c r="P75" s="37">
        <v>3.176612209802236</v>
      </c>
      <c r="Q75" s="37">
        <v>3.3438521066208078</v>
      </c>
      <c r="R75" s="37">
        <v>4.3947549441100593</v>
      </c>
      <c r="S75" s="37">
        <v>1.1942390369733451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78.847807394668948</v>
      </c>
      <c r="D76" s="40">
        <v>78.589853826311256</v>
      </c>
      <c r="E76" s="40">
        <v>81.341358555460005</v>
      </c>
      <c r="F76" s="40">
        <v>58.297506448839208</v>
      </c>
      <c r="G76" s="40">
        <v>52.278589853826311</v>
      </c>
      <c r="H76" s="40">
        <v>61.478933791917449</v>
      </c>
      <c r="I76" s="40">
        <v>62.08082545141874</v>
      </c>
      <c r="J76" s="40">
        <v>62.596732588134131</v>
      </c>
      <c r="K76" s="40">
        <v>57.523645743766117</v>
      </c>
      <c r="L76" s="40">
        <v>47.893379191745481</v>
      </c>
      <c r="M76" s="40">
        <v>49.957007738607047</v>
      </c>
      <c r="N76" s="40">
        <v>49.269131556319863</v>
      </c>
      <c r="O76" s="40">
        <v>46.001719690455722</v>
      </c>
      <c r="P76" s="40">
        <v>43.76612209802235</v>
      </c>
      <c r="Q76" s="40">
        <v>42.218400687876183</v>
      </c>
      <c r="R76" s="40">
        <v>43.93809114359415</v>
      </c>
      <c r="S76" s="40">
        <v>60.209028374892512</v>
      </c>
      <c r="T76" s="40">
        <v>60.39518486672398</v>
      </c>
      <c r="U76" s="40">
        <v>62.231642304385211</v>
      </c>
      <c r="V76" s="40">
        <v>67.381599312123811</v>
      </c>
      <c r="W76" s="40">
        <v>62.679621668099742</v>
      </c>
      <c r="X76" s="40">
        <v>71.605417024935505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189</v>
      </c>
      <c r="B1" s="4" t="s">
        <v>246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101.86999140154771</v>
      </c>
      <c r="D2" s="31">
        <f t="shared" si="0"/>
        <v>106.03654342218401</v>
      </c>
      <c r="E2" s="31">
        <f t="shared" si="0"/>
        <v>109.6580395528805</v>
      </c>
      <c r="F2" s="31">
        <f t="shared" si="0"/>
        <v>90.117024935511608</v>
      </c>
      <c r="G2" s="31">
        <f t="shared" si="0"/>
        <v>116.30154772141013</v>
      </c>
      <c r="H2" s="31">
        <f t="shared" si="0"/>
        <v>126.24849527085124</v>
      </c>
      <c r="I2" s="31">
        <f t="shared" si="0"/>
        <v>121.51263972484949</v>
      </c>
      <c r="J2" s="31">
        <f t="shared" si="0"/>
        <v>152.06362854686154</v>
      </c>
      <c r="K2" s="31">
        <f t="shared" si="0"/>
        <v>131.37953568357693</v>
      </c>
      <c r="L2" s="31">
        <f t="shared" si="0"/>
        <v>136.86104901117798</v>
      </c>
      <c r="M2" s="31">
        <f t="shared" si="0"/>
        <v>127.32639724849528</v>
      </c>
      <c r="N2" s="31">
        <f t="shared" si="0"/>
        <v>133.063456577816</v>
      </c>
      <c r="O2" s="31">
        <f t="shared" si="0"/>
        <v>114.45021496130697</v>
      </c>
      <c r="P2" s="31">
        <f t="shared" si="0"/>
        <v>114.62699914015477</v>
      </c>
      <c r="Q2" s="31">
        <f t="shared" si="0"/>
        <v>104.64325021496131</v>
      </c>
      <c r="R2" s="31">
        <f t="shared" si="0"/>
        <v>100.79896818572657</v>
      </c>
      <c r="S2" s="31">
        <f t="shared" si="0"/>
        <v>70.868873602751506</v>
      </c>
      <c r="T2" s="31">
        <f t="shared" si="0"/>
        <v>73.025107480653475</v>
      </c>
      <c r="U2" s="31">
        <f t="shared" si="0"/>
        <v>71.182803095442821</v>
      </c>
      <c r="V2" s="31">
        <f t="shared" si="0"/>
        <v>76.054600171969042</v>
      </c>
      <c r="W2" s="31">
        <f t="shared" si="0"/>
        <v>76.286242476354261</v>
      </c>
      <c r="X2" s="31">
        <f t="shared" ref="X2" si="1">SUM(X3,X17,X22,X25,X26,X51,X52,X71,X74,X75,X76)</f>
        <v>80.708340498710243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2.4419604471195181E-2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2.4419604471195181E-2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2.4419604471195181E-2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61.134823731728282</v>
      </c>
      <c r="D26" s="37">
        <f t="shared" si="14"/>
        <v>65.344368013757531</v>
      </c>
      <c r="E26" s="37">
        <f t="shared" si="14"/>
        <v>70.449097162510753</v>
      </c>
      <c r="F26" s="37">
        <f t="shared" si="14"/>
        <v>49.725795356835768</v>
      </c>
      <c r="G26" s="37">
        <f t="shared" si="14"/>
        <v>48.586328460877041</v>
      </c>
      <c r="H26" s="37">
        <f t="shared" si="14"/>
        <v>54.195872742906275</v>
      </c>
      <c r="I26" s="37">
        <f t="shared" si="14"/>
        <v>44.167153912295781</v>
      </c>
      <c r="J26" s="37">
        <f t="shared" si="14"/>
        <v>72.728546861564908</v>
      </c>
      <c r="K26" s="37">
        <f t="shared" si="14"/>
        <v>52.52218400687876</v>
      </c>
      <c r="L26" s="37">
        <f t="shared" si="14"/>
        <v>52.402751504729146</v>
      </c>
      <c r="M26" s="37">
        <f t="shared" si="14"/>
        <v>43.207222699914027</v>
      </c>
      <c r="N26" s="37">
        <f t="shared" si="14"/>
        <v>41.153138435081686</v>
      </c>
      <c r="O26" s="37">
        <f t="shared" si="14"/>
        <v>29.784092863284609</v>
      </c>
      <c r="P26" s="37">
        <f t="shared" si="14"/>
        <v>27.73000859845228</v>
      </c>
      <c r="Q26" s="37">
        <f t="shared" si="14"/>
        <v>28.828718830610491</v>
      </c>
      <c r="R26" s="37">
        <f t="shared" si="14"/>
        <v>32.865176268271711</v>
      </c>
      <c r="S26" s="37">
        <f t="shared" si="14"/>
        <v>28.685382631126398</v>
      </c>
      <c r="T26" s="37">
        <f t="shared" si="14"/>
        <v>32.172398968185725</v>
      </c>
      <c r="U26" s="37">
        <f t="shared" si="14"/>
        <v>29.534307824591572</v>
      </c>
      <c r="V26" s="37">
        <f t="shared" si="14"/>
        <v>30.18770421324162</v>
      </c>
      <c r="W26" s="37">
        <f t="shared" si="14"/>
        <v>28.623301805674977</v>
      </c>
      <c r="X26" s="37">
        <f t="shared" ref="X26" si="15">SUM(X27,X33)</f>
        <v>30.074462596732587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61.134823731728282</v>
      </c>
      <c r="D33" s="29">
        <f t="shared" si="18"/>
        <v>65.344368013757531</v>
      </c>
      <c r="E33" s="29">
        <f t="shared" si="18"/>
        <v>70.449097162510753</v>
      </c>
      <c r="F33" s="29">
        <f t="shared" si="18"/>
        <v>49.725795356835768</v>
      </c>
      <c r="G33" s="29">
        <f t="shared" si="18"/>
        <v>48.586328460877041</v>
      </c>
      <c r="H33" s="29">
        <f t="shared" si="18"/>
        <v>54.195872742906275</v>
      </c>
      <c r="I33" s="29">
        <f t="shared" si="18"/>
        <v>44.167153912295781</v>
      </c>
      <c r="J33" s="29">
        <f t="shared" si="18"/>
        <v>72.728546861564908</v>
      </c>
      <c r="K33" s="29">
        <f t="shared" si="18"/>
        <v>52.52218400687876</v>
      </c>
      <c r="L33" s="29">
        <f t="shared" si="18"/>
        <v>52.402751504729146</v>
      </c>
      <c r="M33" s="29">
        <f t="shared" si="18"/>
        <v>43.207222699914027</v>
      </c>
      <c r="N33" s="29">
        <f t="shared" si="18"/>
        <v>41.153138435081686</v>
      </c>
      <c r="O33" s="29">
        <f t="shared" si="18"/>
        <v>29.784092863284609</v>
      </c>
      <c r="P33" s="29">
        <f t="shared" si="18"/>
        <v>27.73000859845228</v>
      </c>
      <c r="Q33" s="29">
        <f t="shared" si="18"/>
        <v>28.828718830610491</v>
      </c>
      <c r="R33" s="29">
        <f t="shared" si="18"/>
        <v>32.865176268271711</v>
      </c>
      <c r="S33" s="29">
        <f t="shared" si="18"/>
        <v>28.685382631126398</v>
      </c>
      <c r="T33" s="29">
        <f t="shared" si="18"/>
        <v>32.172398968185725</v>
      </c>
      <c r="U33" s="29">
        <f t="shared" si="18"/>
        <v>29.534307824591572</v>
      </c>
      <c r="V33" s="29">
        <f t="shared" si="18"/>
        <v>30.18770421324162</v>
      </c>
      <c r="W33" s="29">
        <f t="shared" si="18"/>
        <v>28.623301805674977</v>
      </c>
      <c r="X33" s="29">
        <f t="shared" ref="X33" si="19">SUM(X34:X50)</f>
        <v>30.074462596732587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3.389251934651762</v>
      </c>
      <c r="D36" s="10">
        <v>3.389251934651762</v>
      </c>
      <c r="E36" s="10">
        <v>3.389251934651762</v>
      </c>
      <c r="F36" s="10">
        <v>2.259501289767841</v>
      </c>
      <c r="G36" s="10">
        <v>1.130008598452279</v>
      </c>
      <c r="H36" s="10">
        <v>1.130008598452279</v>
      </c>
      <c r="I36" s="10">
        <v>2.2599312123817712</v>
      </c>
      <c r="J36" s="10">
        <v>3.2960447119518479</v>
      </c>
      <c r="K36" s="10">
        <v>3.2960447119518479</v>
      </c>
      <c r="L36" s="10">
        <v>3.2960447119518479</v>
      </c>
      <c r="M36" s="10">
        <v>2.1974204643164228</v>
      </c>
      <c r="N36" s="10">
        <v>2.1974204643164228</v>
      </c>
      <c r="O36" s="10">
        <v>1.098710232158211</v>
      </c>
      <c r="P36" s="10">
        <v>1.098710232158211</v>
      </c>
      <c r="Q36" s="10">
        <v>1.098710232158211</v>
      </c>
      <c r="R36" s="10">
        <v>1.098710232158211</v>
      </c>
      <c r="S36" s="10">
        <v>0</v>
      </c>
      <c r="T36" s="10">
        <v>1.195356835769561</v>
      </c>
      <c r="U36" s="10">
        <v>0.97343078245915726</v>
      </c>
      <c r="V36" s="10">
        <v>0.95803955288048137</v>
      </c>
      <c r="W36" s="10">
        <v>1.0932072226999141</v>
      </c>
      <c r="X36" s="10">
        <v>0.9668099742046431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1.050902837489252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54.850730868443677</v>
      </c>
      <c r="D43" s="10">
        <v>60.025279449699063</v>
      </c>
      <c r="E43" s="10">
        <v>64.16500429922614</v>
      </c>
      <c r="F43" s="10">
        <v>45.53645743766122</v>
      </c>
      <c r="G43" s="10">
        <v>45.53645743766122</v>
      </c>
      <c r="H43" s="10">
        <v>43.466638005159069</v>
      </c>
      <c r="I43" s="10">
        <v>39.027429062768697</v>
      </c>
      <c r="J43" s="10">
        <v>50.324849527085121</v>
      </c>
      <c r="K43" s="10">
        <v>48.270765262252787</v>
      </c>
      <c r="L43" s="10">
        <v>45.18968185726569</v>
      </c>
      <c r="M43" s="10">
        <v>40.054428202923482</v>
      </c>
      <c r="N43" s="10">
        <v>38.000343938091142</v>
      </c>
      <c r="O43" s="10">
        <v>27.73000859845228</v>
      </c>
      <c r="P43" s="10">
        <v>25.67592433361995</v>
      </c>
      <c r="Q43" s="10">
        <v>27.73000859845228</v>
      </c>
      <c r="R43" s="10">
        <v>30.811092003439381</v>
      </c>
      <c r="S43" s="10">
        <v>27.73000859845228</v>
      </c>
      <c r="T43" s="10">
        <v>29.381513327601031</v>
      </c>
      <c r="U43" s="10">
        <v>27.437317282889079</v>
      </c>
      <c r="V43" s="10">
        <v>27.108684436801379</v>
      </c>
      <c r="W43" s="10">
        <v>26.424677558039551</v>
      </c>
      <c r="X43" s="10">
        <v>27.538950988822009</v>
      </c>
    </row>
    <row r="44" spans="1:24" ht="11.25" customHeight="1" x14ac:dyDescent="0.2">
      <c r="A44" s="41" t="s">
        <v>75</v>
      </c>
      <c r="B44" s="9" t="s">
        <v>76</v>
      </c>
      <c r="C44" s="10">
        <v>2.894840928632846</v>
      </c>
      <c r="D44" s="10">
        <v>1.9298366294067071</v>
      </c>
      <c r="E44" s="10">
        <v>2.894840928632846</v>
      </c>
      <c r="F44" s="10">
        <v>1.9298366294067071</v>
      </c>
      <c r="G44" s="10">
        <v>1.9198624247635421</v>
      </c>
      <c r="H44" s="10">
        <v>9.5992261392949256</v>
      </c>
      <c r="I44" s="10">
        <v>2.8797936371453128</v>
      </c>
      <c r="J44" s="10">
        <v>19.10765262252794</v>
      </c>
      <c r="K44" s="10">
        <v>0.95537403267411869</v>
      </c>
      <c r="L44" s="10">
        <v>2.8661220980223558</v>
      </c>
      <c r="M44" s="10">
        <v>0.95537403267411869</v>
      </c>
      <c r="N44" s="10">
        <v>0.95537403267411869</v>
      </c>
      <c r="O44" s="10">
        <v>0.95537403267411869</v>
      </c>
      <c r="P44" s="10">
        <v>0.95537403267411869</v>
      </c>
      <c r="Q44" s="10">
        <v>0</v>
      </c>
      <c r="R44" s="10">
        <v>0.95537403267411869</v>
      </c>
      <c r="S44" s="10">
        <v>0.95537403267411869</v>
      </c>
      <c r="T44" s="10">
        <v>1.595528804815133</v>
      </c>
      <c r="U44" s="10">
        <v>1.123559759243336</v>
      </c>
      <c r="V44" s="10">
        <v>2.120980223559759</v>
      </c>
      <c r="W44" s="10">
        <v>1.105417024935512</v>
      </c>
      <c r="X44" s="10">
        <v>1.568701633705933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4.4496990541702486</v>
      </c>
      <c r="D51" s="37">
        <v>0.70937231298366288</v>
      </c>
      <c r="E51" s="37">
        <v>1.375752364574377</v>
      </c>
      <c r="F51" s="37">
        <v>1.182287188306105</v>
      </c>
      <c r="G51" s="37">
        <v>5.3525365434221834</v>
      </c>
      <c r="H51" s="37">
        <v>6.2553740326741183</v>
      </c>
      <c r="I51" s="37">
        <v>6.2983662940670673</v>
      </c>
      <c r="J51" s="37">
        <v>6.6638005159071358</v>
      </c>
      <c r="K51" s="37">
        <v>6.8787618228718834</v>
      </c>
      <c r="L51" s="37">
        <v>13.220120378331901</v>
      </c>
      <c r="M51" s="37">
        <v>12.274290627687019</v>
      </c>
      <c r="N51" s="37">
        <v>13.607050730868441</v>
      </c>
      <c r="O51" s="37">
        <v>10.275150472914881</v>
      </c>
      <c r="P51" s="37">
        <v>6.7497850386930347</v>
      </c>
      <c r="Q51" s="37">
        <v>5.0730868443680137</v>
      </c>
      <c r="R51" s="37">
        <v>5.1508168529664662</v>
      </c>
      <c r="S51" s="37">
        <v>2.5159071367153909</v>
      </c>
      <c r="T51" s="37">
        <v>1.8490111779879621</v>
      </c>
      <c r="U51" s="37">
        <v>1.5644883920894239</v>
      </c>
      <c r="V51" s="37">
        <v>2.5582975064488389</v>
      </c>
      <c r="W51" s="37">
        <v>3.3980223559759239</v>
      </c>
      <c r="X51" s="37">
        <v>4.5896818572656919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0.88374892519346515</v>
      </c>
      <c r="K52" s="37">
        <f t="shared" si="20"/>
        <v>0.88374892519346515</v>
      </c>
      <c r="L52" s="37">
        <f t="shared" si="20"/>
        <v>1.7674978503869301</v>
      </c>
      <c r="M52" s="37">
        <f t="shared" si="20"/>
        <v>1.7674978503869301</v>
      </c>
      <c r="N52" s="37">
        <f t="shared" si="20"/>
        <v>1.7674978503869301</v>
      </c>
      <c r="O52" s="37">
        <f t="shared" si="20"/>
        <v>1.7674978503869301</v>
      </c>
      <c r="P52" s="37">
        <f t="shared" si="20"/>
        <v>1.7674978503869301</v>
      </c>
      <c r="Q52" s="37">
        <f t="shared" si="20"/>
        <v>1.7674978503869301</v>
      </c>
      <c r="R52" s="37">
        <f t="shared" si="20"/>
        <v>2.6511607910576092</v>
      </c>
      <c r="S52" s="37">
        <f t="shared" si="20"/>
        <v>1.7674978503869301</v>
      </c>
      <c r="T52" s="37">
        <f t="shared" si="20"/>
        <v>1.657007738607051</v>
      </c>
      <c r="U52" s="37">
        <f t="shared" si="20"/>
        <v>1.6039552880481509</v>
      </c>
      <c r="V52" s="37">
        <f t="shared" si="20"/>
        <v>1.6154772141014619</v>
      </c>
      <c r="W52" s="37">
        <f t="shared" si="20"/>
        <v>1.6631986242476351</v>
      </c>
      <c r="X52" s="37">
        <f t="shared" ref="X52" si="21">SUM(X53:X70)</f>
        <v>2.2825451418744618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0.88374892519346515</v>
      </c>
      <c r="K66" s="10">
        <v>0.88374892519346515</v>
      </c>
      <c r="L66" s="10">
        <v>1.7674978503869301</v>
      </c>
      <c r="M66" s="10">
        <v>1.7674978503869301</v>
      </c>
      <c r="N66" s="10">
        <v>1.7674978503869301</v>
      </c>
      <c r="O66" s="10">
        <v>1.7674978503869301</v>
      </c>
      <c r="P66" s="10">
        <v>1.7674978503869301</v>
      </c>
      <c r="Q66" s="10">
        <v>1.7674978503869301</v>
      </c>
      <c r="R66" s="10">
        <v>2.6511607910576092</v>
      </c>
      <c r="S66" s="10">
        <v>1.7674978503869301</v>
      </c>
      <c r="T66" s="10">
        <v>1.657007738607051</v>
      </c>
      <c r="U66" s="10">
        <v>1.6039552880481509</v>
      </c>
      <c r="V66" s="10">
        <v>1.6154772141014619</v>
      </c>
      <c r="W66" s="10">
        <v>1.6631986242476351</v>
      </c>
      <c r="X66" s="10">
        <v>2.2825451418744618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21.090111779879621</v>
      </c>
      <c r="H75" s="37">
        <v>24.26672398968185</v>
      </c>
      <c r="I75" s="37">
        <v>25.819260533104039</v>
      </c>
      <c r="J75" s="37">
        <v>26.559673258813412</v>
      </c>
      <c r="K75" s="37">
        <v>23.28744625967326</v>
      </c>
      <c r="L75" s="37">
        <v>25.102665520206362</v>
      </c>
      <c r="M75" s="37">
        <v>22.35597592433362</v>
      </c>
      <c r="N75" s="37">
        <v>26.750730868443679</v>
      </c>
      <c r="O75" s="37">
        <v>23.95623387790198</v>
      </c>
      <c r="P75" s="37">
        <v>27.562854686156491</v>
      </c>
      <c r="Q75" s="37">
        <v>16.265434221840071</v>
      </c>
      <c r="R75" s="37">
        <v>5.8755803955288046</v>
      </c>
      <c r="S75" s="37">
        <v>0.45382631126397238</v>
      </c>
      <c r="T75" s="37">
        <v>0.5858125537403267</v>
      </c>
      <c r="U75" s="37">
        <v>0.62355975924333618</v>
      </c>
      <c r="V75" s="37">
        <v>0.38460877042132408</v>
      </c>
      <c r="W75" s="37">
        <v>0.22063628546861561</v>
      </c>
      <c r="X75" s="37">
        <v>0.19260533104041269</v>
      </c>
    </row>
    <row r="76" spans="1:24" ht="11.25" customHeight="1" x14ac:dyDescent="0.2">
      <c r="A76" s="38" t="s">
        <v>139</v>
      </c>
      <c r="B76" s="39" t="s">
        <v>140</v>
      </c>
      <c r="C76" s="40">
        <v>36.285468615649179</v>
      </c>
      <c r="D76" s="40">
        <v>39.982803095442819</v>
      </c>
      <c r="E76" s="40">
        <v>37.833190025795354</v>
      </c>
      <c r="F76" s="40">
        <v>39.208942390369728</v>
      </c>
      <c r="G76" s="40">
        <v>41.272570937231293</v>
      </c>
      <c r="H76" s="40">
        <v>41.530524505588993</v>
      </c>
      <c r="I76" s="40">
        <v>45.227858985382618</v>
      </c>
      <c r="J76" s="40">
        <v>45.227858985382618</v>
      </c>
      <c r="K76" s="40">
        <v>47.807394668959581</v>
      </c>
      <c r="L76" s="40">
        <v>44.368013757523642</v>
      </c>
      <c r="M76" s="40">
        <v>47.721410146173689</v>
      </c>
      <c r="N76" s="40">
        <v>49.785038693035247</v>
      </c>
      <c r="O76" s="40">
        <v>48.667239896818572</v>
      </c>
      <c r="P76" s="40">
        <v>50.81685296646603</v>
      </c>
      <c r="Q76" s="40">
        <v>52.708512467755803</v>
      </c>
      <c r="R76" s="40">
        <v>54.256233877901977</v>
      </c>
      <c r="S76" s="40">
        <v>37.446259673258808</v>
      </c>
      <c r="T76" s="40">
        <v>36.736457437661223</v>
      </c>
      <c r="U76" s="40">
        <v>37.856491831470343</v>
      </c>
      <c r="V76" s="40">
        <v>41.308512467755797</v>
      </c>
      <c r="W76" s="40">
        <v>42.381083404987102</v>
      </c>
      <c r="X76" s="40">
        <v>43.569045571797083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193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354.42846087704208</v>
      </c>
      <c r="D2" s="31">
        <f t="shared" si="0"/>
        <v>371.24634565778166</v>
      </c>
      <c r="E2" s="31">
        <f t="shared" si="0"/>
        <v>393.3755803955288</v>
      </c>
      <c r="F2" s="31">
        <f t="shared" si="0"/>
        <v>320.71487532244191</v>
      </c>
      <c r="G2" s="31">
        <f t="shared" si="0"/>
        <v>359.95227858985385</v>
      </c>
      <c r="H2" s="31">
        <f t="shared" si="0"/>
        <v>330.58082545141883</v>
      </c>
      <c r="I2" s="31">
        <f t="shared" si="0"/>
        <v>278.57214101461733</v>
      </c>
      <c r="J2" s="31">
        <f t="shared" si="0"/>
        <v>272.79062768701624</v>
      </c>
      <c r="K2" s="31">
        <f t="shared" si="0"/>
        <v>242.73190025795358</v>
      </c>
      <c r="L2" s="31">
        <f t="shared" si="0"/>
        <v>238.11504729148757</v>
      </c>
      <c r="M2" s="31">
        <f t="shared" si="0"/>
        <v>248.5980223559759</v>
      </c>
      <c r="N2" s="31">
        <f t="shared" si="0"/>
        <v>227.93052450558898</v>
      </c>
      <c r="O2" s="31">
        <f t="shared" si="0"/>
        <v>177.47446259673259</v>
      </c>
      <c r="P2" s="31">
        <f t="shared" si="0"/>
        <v>141.00266552020636</v>
      </c>
      <c r="Q2" s="31">
        <f t="shared" si="0"/>
        <v>128.64471195184868</v>
      </c>
      <c r="R2" s="31">
        <f t="shared" si="0"/>
        <v>148.98056749785039</v>
      </c>
      <c r="S2" s="31">
        <f t="shared" si="0"/>
        <v>154.57669819432505</v>
      </c>
      <c r="T2" s="31">
        <f t="shared" si="0"/>
        <v>163.68701633705933</v>
      </c>
      <c r="U2" s="31">
        <f t="shared" si="0"/>
        <v>151.41143594153053</v>
      </c>
      <c r="V2" s="31">
        <f t="shared" si="0"/>
        <v>145.39664660361134</v>
      </c>
      <c r="W2" s="31">
        <f t="shared" si="0"/>
        <v>151.90309544282027</v>
      </c>
      <c r="X2" s="31">
        <f t="shared" ref="X2" si="1">SUM(X3,X17,X22,X25,X26,X51,X52,X71,X74,X75,X76)</f>
        <v>162.22226999140153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305.94987102321579</v>
      </c>
      <c r="D26" s="37">
        <f t="shared" si="14"/>
        <v>315.13903697334484</v>
      </c>
      <c r="E26" s="37">
        <f t="shared" si="14"/>
        <v>332.19759243336199</v>
      </c>
      <c r="F26" s="37">
        <f t="shared" si="14"/>
        <v>258.05365434221841</v>
      </c>
      <c r="G26" s="37">
        <f t="shared" si="14"/>
        <v>293.93766122098026</v>
      </c>
      <c r="H26" s="37">
        <f t="shared" si="14"/>
        <v>268.77944969905423</v>
      </c>
      <c r="I26" s="37">
        <f t="shared" si="14"/>
        <v>215.41650902837486</v>
      </c>
      <c r="J26" s="37">
        <f t="shared" si="14"/>
        <v>209.10954428202916</v>
      </c>
      <c r="K26" s="37">
        <f t="shared" si="14"/>
        <v>181.73783319002584</v>
      </c>
      <c r="L26" s="37">
        <f t="shared" si="14"/>
        <v>167.33542562338781</v>
      </c>
      <c r="M26" s="37">
        <f t="shared" si="14"/>
        <v>179.89879621668098</v>
      </c>
      <c r="N26" s="37">
        <f t="shared" si="14"/>
        <v>161.3164230438521</v>
      </c>
      <c r="O26" s="37">
        <f t="shared" si="14"/>
        <v>121.14264832330178</v>
      </c>
      <c r="P26" s="37">
        <f t="shared" si="14"/>
        <v>87.895270851246778</v>
      </c>
      <c r="Q26" s="37">
        <f t="shared" si="14"/>
        <v>84.07368873602752</v>
      </c>
      <c r="R26" s="37">
        <f t="shared" si="14"/>
        <v>102.20214961306964</v>
      </c>
      <c r="S26" s="37">
        <f t="shared" si="14"/>
        <v>87.680309544282039</v>
      </c>
      <c r="T26" s="37">
        <f t="shared" si="14"/>
        <v>94.294239036973337</v>
      </c>
      <c r="U26" s="37">
        <f t="shared" si="14"/>
        <v>90.070335339638859</v>
      </c>
      <c r="V26" s="37">
        <f t="shared" si="14"/>
        <v>80.941444539982797</v>
      </c>
      <c r="W26" s="37">
        <f t="shared" si="14"/>
        <v>85.13826311263972</v>
      </c>
      <c r="X26" s="37">
        <f t="shared" ref="X26" si="15">SUM(X27,X33)</f>
        <v>94.971281169389499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305.94987102321579</v>
      </c>
      <c r="D33" s="29">
        <f t="shared" si="18"/>
        <v>315.13903697334484</v>
      </c>
      <c r="E33" s="29">
        <f t="shared" si="18"/>
        <v>332.19759243336199</v>
      </c>
      <c r="F33" s="29">
        <f t="shared" si="18"/>
        <v>258.05365434221841</v>
      </c>
      <c r="G33" s="29">
        <f t="shared" si="18"/>
        <v>293.93766122098026</v>
      </c>
      <c r="H33" s="29">
        <f t="shared" si="18"/>
        <v>268.77944969905423</v>
      </c>
      <c r="I33" s="29">
        <f t="shared" si="18"/>
        <v>215.41650902837486</v>
      </c>
      <c r="J33" s="29">
        <f t="shared" si="18"/>
        <v>209.10954428202916</v>
      </c>
      <c r="K33" s="29">
        <f t="shared" si="18"/>
        <v>181.73783319002584</v>
      </c>
      <c r="L33" s="29">
        <f t="shared" si="18"/>
        <v>167.33542562338781</v>
      </c>
      <c r="M33" s="29">
        <f t="shared" si="18"/>
        <v>179.89879621668098</v>
      </c>
      <c r="N33" s="29">
        <f t="shared" si="18"/>
        <v>161.3164230438521</v>
      </c>
      <c r="O33" s="29">
        <f t="shared" si="18"/>
        <v>121.14264832330178</v>
      </c>
      <c r="P33" s="29">
        <f t="shared" si="18"/>
        <v>87.895270851246778</v>
      </c>
      <c r="Q33" s="29">
        <f t="shared" si="18"/>
        <v>84.07368873602752</v>
      </c>
      <c r="R33" s="29">
        <f t="shared" si="18"/>
        <v>102.20214961306964</v>
      </c>
      <c r="S33" s="29">
        <f t="shared" si="18"/>
        <v>87.680309544282039</v>
      </c>
      <c r="T33" s="29">
        <f t="shared" si="18"/>
        <v>94.294239036973337</v>
      </c>
      <c r="U33" s="29">
        <f t="shared" si="18"/>
        <v>90.070335339638859</v>
      </c>
      <c r="V33" s="29">
        <f t="shared" si="18"/>
        <v>80.941444539982797</v>
      </c>
      <c r="W33" s="29">
        <f t="shared" si="18"/>
        <v>85.13826311263972</v>
      </c>
      <c r="X33" s="29">
        <f t="shared" ref="X33" si="19">SUM(X34:X50)</f>
        <v>94.971281169389499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12.427171109200341</v>
      </c>
      <c r="D36" s="10">
        <v>12.427171109200341</v>
      </c>
      <c r="E36" s="10">
        <v>13.556921754084261</v>
      </c>
      <c r="F36" s="10">
        <v>11.297420464316421</v>
      </c>
      <c r="G36" s="10">
        <v>11.29982803095443</v>
      </c>
      <c r="H36" s="10">
        <v>10.16981943250215</v>
      </c>
      <c r="I36" s="10">
        <v>10.16981943250215</v>
      </c>
      <c r="J36" s="10">
        <v>7.690799656061909</v>
      </c>
      <c r="K36" s="10">
        <v>13.184264832330181</v>
      </c>
      <c r="L36" s="10">
        <v>12.085640584694749</v>
      </c>
      <c r="M36" s="10">
        <v>12.085640584694749</v>
      </c>
      <c r="N36" s="10">
        <v>8.7895098882201186</v>
      </c>
      <c r="O36" s="10">
        <v>9.8882201203783318</v>
      </c>
      <c r="P36" s="10">
        <v>8.7895098882201186</v>
      </c>
      <c r="Q36" s="10">
        <v>8.7895098882201186</v>
      </c>
      <c r="R36" s="10">
        <v>8.7895098882201186</v>
      </c>
      <c r="S36" s="10">
        <v>8.7895098882201186</v>
      </c>
      <c r="T36" s="10">
        <v>9.2004299226139299</v>
      </c>
      <c r="U36" s="10">
        <v>9.0971625107480651</v>
      </c>
      <c r="V36" s="10">
        <v>8.4884780739466894</v>
      </c>
      <c r="W36" s="10">
        <v>8.1017196904557167</v>
      </c>
      <c r="X36" s="10">
        <v>8.3368873602751492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2.101805674978503</v>
      </c>
      <c r="M37" s="10">
        <v>3.1527944969905422</v>
      </c>
      <c r="N37" s="10">
        <v>2.101805674978503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0.13869303525365431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1.031814273430782E-3</v>
      </c>
      <c r="V41" s="10">
        <v>1.031814273430782E-3</v>
      </c>
      <c r="W41" s="10">
        <v>1.031814273430782E-3</v>
      </c>
      <c r="X41" s="10">
        <v>1.031814273430782E-3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245.27583834909711</v>
      </c>
      <c r="D43" s="10">
        <v>267.00920034393812</v>
      </c>
      <c r="E43" s="10">
        <v>274.2535683576956</v>
      </c>
      <c r="F43" s="10">
        <v>210.0886500429923</v>
      </c>
      <c r="G43" s="10">
        <v>244.24092863284611</v>
      </c>
      <c r="H43" s="10">
        <v>217.33301805674981</v>
      </c>
      <c r="I43" s="10">
        <v>173.5693035253654</v>
      </c>
      <c r="J43" s="10">
        <v>175.62338779019771</v>
      </c>
      <c r="K43" s="10">
        <v>142.75821152192611</v>
      </c>
      <c r="L43" s="10">
        <v>127.352622527945</v>
      </c>
      <c r="M43" s="10">
        <v>141.73112639724849</v>
      </c>
      <c r="N43" s="10">
        <v>129.4067067927773</v>
      </c>
      <c r="O43" s="10">
        <v>88.325193465176255</v>
      </c>
      <c r="P43" s="10">
        <v>65.730352536543421</v>
      </c>
      <c r="Q43" s="10">
        <v>65.730352536543421</v>
      </c>
      <c r="R43" s="10">
        <v>79.081857265692165</v>
      </c>
      <c r="S43" s="10">
        <v>62.649269131556323</v>
      </c>
      <c r="T43" s="10">
        <v>67.245313843508157</v>
      </c>
      <c r="U43" s="10">
        <v>65.543508168529655</v>
      </c>
      <c r="V43" s="10">
        <v>62.271367153912287</v>
      </c>
      <c r="W43" s="10">
        <v>66.211006018916592</v>
      </c>
      <c r="X43" s="10">
        <v>73.552278589853827</v>
      </c>
    </row>
    <row r="44" spans="1:24" ht="11.25" customHeight="1" x14ac:dyDescent="0.2">
      <c r="A44" s="41" t="s">
        <v>75</v>
      </c>
      <c r="B44" s="9" t="s">
        <v>76</v>
      </c>
      <c r="C44" s="10">
        <v>48.246861564918312</v>
      </c>
      <c r="D44" s="10">
        <v>35.702665520206359</v>
      </c>
      <c r="E44" s="10">
        <v>44.387102321582113</v>
      </c>
      <c r="F44" s="10">
        <v>36.667583834909713</v>
      </c>
      <c r="G44" s="10">
        <v>38.396904557179703</v>
      </c>
      <c r="H44" s="10">
        <v>41.276612209802238</v>
      </c>
      <c r="I44" s="10">
        <v>31.67738607050731</v>
      </c>
      <c r="J44" s="10">
        <v>25.79535683576956</v>
      </c>
      <c r="K44" s="10">
        <v>25.79535683576956</v>
      </c>
      <c r="L44" s="10">
        <v>25.79535683576956</v>
      </c>
      <c r="M44" s="10">
        <v>22.929234737747201</v>
      </c>
      <c r="N44" s="10">
        <v>21.018400687876181</v>
      </c>
      <c r="O44" s="10">
        <v>22.929234737747201</v>
      </c>
      <c r="P44" s="10">
        <v>13.375408426483229</v>
      </c>
      <c r="Q44" s="10">
        <v>9.5538263112639719</v>
      </c>
      <c r="R44" s="10">
        <v>14.33078245915735</v>
      </c>
      <c r="S44" s="10">
        <v>16.241530524505588</v>
      </c>
      <c r="T44" s="10">
        <v>17.848495270851249</v>
      </c>
      <c r="U44" s="10">
        <v>15.289939810834049</v>
      </c>
      <c r="V44" s="10">
        <v>10.18056749785039</v>
      </c>
      <c r="W44" s="10">
        <v>10.824505588993979</v>
      </c>
      <c r="X44" s="10">
        <v>13.081083404987099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0.1934651762682717</v>
      </c>
      <c r="D51" s="37">
        <v>1.612209802235598</v>
      </c>
      <c r="E51" s="37">
        <v>3.3963886500429918</v>
      </c>
      <c r="F51" s="37">
        <v>4.1917454858125538</v>
      </c>
      <c r="G51" s="37">
        <v>6.7712811693895096</v>
      </c>
      <c r="H51" s="37">
        <v>5.8254514187446258</v>
      </c>
      <c r="I51" s="37">
        <v>3.998280309544282</v>
      </c>
      <c r="J51" s="37">
        <v>5.4600171969045572</v>
      </c>
      <c r="K51" s="37">
        <v>3.9767841788478071</v>
      </c>
      <c r="L51" s="37">
        <v>9.8452278589853819</v>
      </c>
      <c r="M51" s="37">
        <v>9.1788478073946678</v>
      </c>
      <c r="N51" s="37">
        <v>11.049011177987961</v>
      </c>
      <c r="O51" s="37">
        <v>12.18830610490112</v>
      </c>
      <c r="P51" s="37">
        <v>17.734307824591571</v>
      </c>
      <c r="Q51" s="37">
        <v>13.091143594153049</v>
      </c>
      <c r="R51" s="37">
        <v>14.47687016337059</v>
      </c>
      <c r="S51" s="37">
        <v>15.166036113499571</v>
      </c>
      <c r="T51" s="37">
        <v>15.402751504729149</v>
      </c>
      <c r="U51" s="37">
        <v>13.62613929492691</v>
      </c>
      <c r="V51" s="37">
        <v>14.03422184006879</v>
      </c>
      <c r="W51" s="37">
        <v>17.471883061049009</v>
      </c>
      <c r="X51" s="37">
        <v>16.313413585554599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3.5349097162510739</v>
      </c>
      <c r="K52" s="37">
        <f t="shared" si="20"/>
        <v>3.5349097162510739</v>
      </c>
      <c r="L52" s="37">
        <f t="shared" si="20"/>
        <v>5.3024075666380046</v>
      </c>
      <c r="M52" s="37">
        <f t="shared" si="20"/>
        <v>7.0698194325021486</v>
      </c>
      <c r="N52" s="37">
        <f t="shared" si="20"/>
        <v>7.0698194325021486</v>
      </c>
      <c r="O52" s="37">
        <f t="shared" si="20"/>
        <v>4.4186586414445399</v>
      </c>
      <c r="P52" s="37">
        <f t="shared" si="20"/>
        <v>4.4186586414445399</v>
      </c>
      <c r="Q52" s="37">
        <f t="shared" si="20"/>
        <v>3.5349097162510739</v>
      </c>
      <c r="R52" s="37">
        <f t="shared" si="20"/>
        <v>5.3024075666380046</v>
      </c>
      <c r="S52" s="37">
        <f t="shared" si="20"/>
        <v>3.6304385210662073</v>
      </c>
      <c r="T52" s="37">
        <f t="shared" si="20"/>
        <v>3.7188306104901114</v>
      </c>
      <c r="U52" s="37">
        <f t="shared" si="20"/>
        <v>3.7160791057609628</v>
      </c>
      <c r="V52" s="37">
        <f t="shared" si="20"/>
        <v>3.519002579535683</v>
      </c>
      <c r="W52" s="37">
        <f t="shared" si="20"/>
        <v>4.0748925193465171</v>
      </c>
      <c r="X52" s="37">
        <f t="shared" ref="X52" si="21">SUM(X53:X70)</f>
        <v>5.9292347377472048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9.5528804815133275E-2</v>
      </c>
      <c r="T59" s="10">
        <v>9.5528804815133275E-2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3.5349097162510739</v>
      </c>
      <c r="K66" s="10">
        <v>3.5349097162510739</v>
      </c>
      <c r="L66" s="10">
        <v>5.3024075666380046</v>
      </c>
      <c r="M66" s="10">
        <v>7.0698194325021486</v>
      </c>
      <c r="N66" s="10">
        <v>7.0698194325021486</v>
      </c>
      <c r="O66" s="10">
        <v>4.4186586414445399</v>
      </c>
      <c r="P66" s="10">
        <v>4.4186586414445399</v>
      </c>
      <c r="Q66" s="10">
        <v>3.5349097162510739</v>
      </c>
      <c r="R66" s="10">
        <v>5.3024075666380046</v>
      </c>
      <c r="S66" s="10">
        <v>3.5349097162510739</v>
      </c>
      <c r="T66" s="10">
        <v>3.6233018056749779</v>
      </c>
      <c r="U66" s="10">
        <v>3.7160791057609628</v>
      </c>
      <c r="V66" s="10">
        <v>3.519002579535683</v>
      </c>
      <c r="W66" s="10">
        <v>4.0748925193465171</v>
      </c>
      <c r="X66" s="10">
        <v>5.9292347377472048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0.47773000859845233</v>
      </c>
      <c r="D75" s="37">
        <v>0.23886500429922611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47.807394668959581</v>
      </c>
      <c r="D76" s="40">
        <v>54.256233877901977</v>
      </c>
      <c r="E76" s="40">
        <v>57.781599312123817</v>
      </c>
      <c r="F76" s="40">
        <v>58.469475494411</v>
      </c>
      <c r="G76" s="40">
        <v>59.243336199484091</v>
      </c>
      <c r="H76" s="40">
        <v>55.975924333619943</v>
      </c>
      <c r="I76" s="40">
        <v>59.157351676698191</v>
      </c>
      <c r="J76" s="40">
        <v>54.686156491831468</v>
      </c>
      <c r="K76" s="40">
        <v>53.482373172828893</v>
      </c>
      <c r="L76" s="40">
        <v>55.631986242476351</v>
      </c>
      <c r="M76" s="40">
        <v>52.450558899398096</v>
      </c>
      <c r="N76" s="40">
        <v>48.495270851246772</v>
      </c>
      <c r="O76" s="40">
        <v>39.724849527085119</v>
      </c>
      <c r="P76" s="40">
        <v>30.95442820292347</v>
      </c>
      <c r="Q76" s="40">
        <v>27.944969905417022</v>
      </c>
      <c r="R76" s="40">
        <v>26.999140154772139</v>
      </c>
      <c r="S76" s="40">
        <v>48.099914015477218</v>
      </c>
      <c r="T76" s="40">
        <v>50.27119518486672</v>
      </c>
      <c r="U76" s="40">
        <v>43.998882201203777</v>
      </c>
      <c r="V76" s="40">
        <v>46.901977644024072</v>
      </c>
      <c r="W76" s="40">
        <v>45.218056749785028</v>
      </c>
      <c r="X76" s="40">
        <v>45.008340498710233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195</v>
      </c>
      <c r="B1" s="4" t="s">
        <v>240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143.64221840068785</v>
      </c>
      <c r="D2" s="31">
        <f t="shared" si="0"/>
        <v>118.1783319002579</v>
      </c>
      <c r="E2" s="31">
        <f t="shared" si="0"/>
        <v>129.38288907996557</v>
      </c>
      <c r="F2" s="31">
        <f t="shared" si="0"/>
        <v>156.77910576096306</v>
      </c>
      <c r="G2" s="31">
        <f t="shared" si="0"/>
        <v>156.15821152192606</v>
      </c>
      <c r="H2" s="31">
        <f t="shared" si="0"/>
        <v>142.80859845227863</v>
      </c>
      <c r="I2" s="31">
        <f t="shared" si="0"/>
        <v>175.80283748925194</v>
      </c>
      <c r="J2" s="31">
        <f t="shared" si="0"/>
        <v>150.15760963026656</v>
      </c>
      <c r="K2" s="31">
        <f t="shared" si="0"/>
        <v>148.93473774720547</v>
      </c>
      <c r="L2" s="31">
        <f t="shared" si="0"/>
        <v>157.22510748065346</v>
      </c>
      <c r="M2" s="31">
        <f t="shared" si="0"/>
        <v>172.73817712811697</v>
      </c>
      <c r="N2" s="31">
        <f t="shared" si="0"/>
        <v>160.66680997420465</v>
      </c>
      <c r="O2" s="31">
        <f t="shared" si="0"/>
        <v>139.35460017196903</v>
      </c>
      <c r="P2" s="31">
        <f t="shared" si="0"/>
        <v>128.41306964746343</v>
      </c>
      <c r="Q2" s="31">
        <f t="shared" si="0"/>
        <v>62.611006018916591</v>
      </c>
      <c r="R2" s="31">
        <f t="shared" si="0"/>
        <v>61.470851246775567</v>
      </c>
      <c r="S2" s="31">
        <f t="shared" si="0"/>
        <v>66.458727429062776</v>
      </c>
      <c r="T2" s="31">
        <f t="shared" si="0"/>
        <v>69.435855546001719</v>
      </c>
      <c r="U2" s="31">
        <f t="shared" si="0"/>
        <v>67.578503869303518</v>
      </c>
      <c r="V2" s="31">
        <f t="shared" si="0"/>
        <v>70.3462596732588</v>
      </c>
      <c r="W2" s="31">
        <f t="shared" si="0"/>
        <v>68.691229578675831</v>
      </c>
      <c r="X2" s="31">
        <f t="shared" ref="X2" si="1">SUM(X3,X17,X22,X25,X26,X51,X52,X71,X74,X75,X76)</f>
        <v>55.218658641444534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38.848151332760096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0.14737747205503005</v>
      </c>
      <c r="U3" s="34">
        <f t="shared" si="2"/>
        <v>0.11418744625967324</v>
      </c>
      <c r="V3" s="34">
        <f t="shared" si="2"/>
        <v>0.22235597592433359</v>
      </c>
      <c r="W3" s="34">
        <f t="shared" si="2"/>
        <v>0.37962166809974196</v>
      </c>
      <c r="X3" s="34">
        <f t="shared" ref="X3" si="3">SUM(X4,X8,X11)</f>
        <v>0.1987962166809974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0.14737747205503005</v>
      </c>
      <c r="U4" s="29">
        <f t="shared" si="4"/>
        <v>0.11418744625967324</v>
      </c>
      <c r="V4" s="29">
        <f t="shared" si="4"/>
        <v>0.15313843508168526</v>
      </c>
      <c r="W4" s="29">
        <f t="shared" si="4"/>
        <v>0.15374032674118654</v>
      </c>
      <c r="X4" s="29">
        <f t="shared" ref="X4" si="5">SUM(X5:X7)</f>
        <v>0.14135855546001716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2.149613069647463E-3</v>
      </c>
      <c r="U5" s="10">
        <v>3.6113499570077381E-3</v>
      </c>
      <c r="V5" s="10">
        <v>2.9234737747205509E-3</v>
      </c>
      <c r="W5" s="10">
        <v>2.9234737747205509E-3</v>
      </c>
      <c r="X5" s="10">
        <v>2.9234737747205509E-3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0.1452278589853826</v>
      </c>
      <c r="U7" s="10">
        <v>0.1105760963026655</v>
      </c>
      <c r="V7" s="10">
        <v>0.15021496130696471</v>
      </c>
      <c r="W7" s="10">
        <v>0.15081685296646599</v>
      </c>
      <c r="X7" s="10">
        <v>0.13843508168529661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38.848151332760096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6.921754084264832E-2</v>
      </c>
      <c r="W11" s="29">
        <f t="shared" si="8"/>
        <v>0.22588134135855539</v>
      </c>
      <c r="X11" s="29">
        <f t="shared" ref="X11" si="9">SUM(X12:X16)</f>
        <v>5.7437661220980221E-2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38.848151332760096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6.921754084264832E-2</v>
      </c>
      <c r="W13" s="10">
        <v>0.22588134135855539</v>
      </c>
      <c r="X13" s="10">
        <v>5.7437661220980221E-2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0.94582975064488384</v>
      </c>
      <c r="D17" s="37">
        <f t="shared" si="10"/>
        <v>8.5984522785898534E-2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0.94582975064488384</v>
      </c>
      <c r="D18" s="10">
        <v>8.5984522785898534E-2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4.139638865004299</v>
      </c>
      <c r="D26" s="37">
        <f t="shared" si="14"/>
        <v>5.9995700773860694</v>
      </c>
      <c r="E26" s="37">
        <f t="shared" si="14"/>
        <v>6.7546001719690452</v>
      </c>
      <c r="F26" s="37">
        <f t="shared" si="14"/>
        <v>6.3539982803095443</v>
      </c>
      <c r="G26" s="37">
        <f t="shared" si="14"/>
        <v>7.3046431642304368</v>
      </c>
      <c r="H26" s="37">
        <f t="shared" si="14"/>
        <v>1.130008598452279</v>
      </c>
      <c r="I26" s="37">
        <f t="shared" si="14"/>
        <v>28.188907996560616</v>
      </c>
      <c r="J26" s="37">
        <f t="shared" si="14"/>
        <v>13.208168529664659</v>
      </c>
      <c r="K26" s="37">
        <f t="shared" si="14"/>
        <v>8.0730008598452283</v>
      </c>
      <c r="L26" s="37">
        <f t="shared" si="14"/>
        <v>17.38796216680997</v>
      </c>
      <c r="M26" s="37">
        <f t="shared" si="14"/>
        <v>22.594840928632848</v>
      </c>
      <c r="N26" s="37">
        <f t="shared" si="14"/>
        <v>5.135167669819432</v>
      </c>
      <c r="O26" s="37">
        <f t="shared" si="14"/>
        <v>3.224419604471195</v>
      </c>
      <c r="P26" s="37">
        <f t="shared" si="14"/>
        <v>2.1257093723129827</v>
      </c>
      <c r="Q26" s="37">
        <f t="shared" si="14"/>
        <v>3.224419604471195</v>
      </c>
      <c r="R26" s="37">
        <f t="shared" si="14"/>
        <v>3.224419604471195</v>
      </c>
      <c r="S26" s="37">
        <f t="shared" si="14"/>
        <v>3.224419604471195</v>
      </c>
      <c r="T26" s="37">
        <f t="shared" si="14"/>
        <v>2.9178847807394672</v>
      </c>
      <c r="U26" s="37">
        <f t="shared" si="14"/>
        <v>2.7276010318142729</v>
      </c>
      <c r="V26" s="37">
        <f t="shared" si="14"/>
        <v>2.6787618228718832</v>
      </c>
      <c r="W26" s="37">
        <f t="shared" si="14"/>
        <v>2.4907996560619079</v>
      </c>
      <c r="X26" s="37">
        <f t="shared" ref="X26" si="15">SUM(X27,X33)</f>
        <v>3.3033533963886499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4.139638865004299</v>
      </c>
      <c r="D33" s="29">
        <f t="shared" si="18"/>
        <v>5.9995700773860694</v>
      </c>
      <c r="E33" s="29">
        <f t="shared" si="18"/>
        <v>6.7546001719690452</v>
      </c>
      <c r="F33" s="29">
        <f t="shared" si="18"/>
        <v>6.3539982803095443</v>
      </c>
      <c r="G33" s="29">
        <f t="shared" si="18"/>
        <v>7.3046431642304368</v>
      </c>
      <c r="H33" s="29">
        <f t="shared" si="18"/>
        <v>1.130008598452279</v>
      </c>
      <c r="I33" s="29">
        <f t="shared" si="18"/>
        <v>28.188907996560616</v>
      </c>
      <c r="J33" s="29">
        <f t="shared" si="18"/>
        <v>13.208168529664659</v>
      </c>
      <c r="K33" s="29">
        <f t="shared" si="18"/>
        <v>8.0730008598452283</v>
      </c>
      <c r="L33" s="29">
        <f t="shared" si="18"/>
        <v>17.38796216680997</v>
      </c>
      <c r="M33" s="29">
        <f t="shared" si="18"/>
        <v>22.594840928632848</v>
      </c>
      <c r="N33" s="29">
        <f t="shared" si="18"/>
        <v>5.135167669819432</v>
      </c>
      <c r="O33" s="29">
        <f t="shared" si="18"/>
        <v>3.224419604471195</v>
      </c>
      <c r="P33" s="29">
        <f t="shared" si="18"/>
        <v>2.1257093723129827</v>
      </c>
      <c r="Q33" s="29">
        <f t="shared" si="18"/>
        <v>3.224419604471195</v>
      </c>
      <c r="R33" s="29">
        <f t="shared" si="18"/>
        <v>3.224419604471195</v>
      </c>
      <c r="S33" s="29">
        <f t="shared" si="18"/>
        <v>3.224419604471195</v>
      </c>
      <c r="T33" s="29">
        <f t="shared" si="18"/>
        <v>2.9178847807394672</v>
      </c>
      <c r="U33" s="29">
        <f t="shared" si="18"/>
        <v>2.7276010318142729</v>
      </c>
      <c r="V33" s="29">
        <f t="shared" si="18"/>
        <v>2.6787618228718832</v>
      </c>
      <c r="W33" s="29">
        <f t="shared" si="18"/>
        <v>2.4907996560619079</v>
      </c>
      <c r="X33" s="29">
        <f t="shared" ref="X33" si="19">SUM(X34:X50)</f>
        <v>3.3033533963886499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3.389251934651762</v>
      </c>
      <c r="G36" s="10">
        <v>3.3899398108340488</v>
      </c>
      <c r="H36" s="10">
        <v>1.130008598452279</v>
      </c>
      <c r="I36" s="10">
        <v>1.130008598452279</v>
      </c>
      <c r="J36" s="10">
        <v>4.3947549441100593</v>
      </c>
      <c r="K36" s="10">
        <v>2.1974204643164228</v>
      </c>
      <c r="L36" s="10">
        <v>2.1974204643164228</v>
      </c>
      <c r="M36" s="10">
        <v>2.1974204643164228</v>
      </c>
      <c r="N36" s="10">
        <v>2.1974204643164228</v>
      </c>
      <c r="O36" s="10">
        <v>2.1974204643164228</v>
      </c>
      <c r="P36" s="10">
        <v>1.098710232158211</v>
      </c>
      <c r="Q36" s="10">
        <v>2.1974204643164228</v>
      </c>
      <c r="R36" s="10">
        <v>2.1974204643164228</v>
      </c>
      <c r="S36" s="10">
        <v>2.1974204643164228</v>
      </c>
      <c r="T36" s="10">
        <v>2.2237317282889082</v>
      </c>
      <c r="U36" s="10">
        <v>2.2336199484092858</v>
      </c>
      <c r="V36" s="10">
        <v>2.1611349957007739</v>
      </c>
      <c r="W36" s="10">
        <v>1.9875322441960439</v>
      </c>
      <c r="X36" s="10">
        <v>2.8214101461736889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4.139638865004299</v>
      </c>
      <c r="D43" s="10">
        <v>3.1047291487532238</v>
      </c>
      <c r="E43" s="10">
        <v>0</v>
      </c>
      <c r="F43" s="10">
        <v>1.034909716251075</v>
      </c>
      <c r="G43" s="10">
        <v>1.034909716251075</v>
      </c>
      <c r="H43" s="10">
        <v>0</v>
      </c>
      <c r="I43" s="10">
        <v>17.45967325881341</v>
      </c>
      <c r="J43" s="10">
        <v>3.0810834049871021</v>
      </c>
      <c r="K43" s="10">
        <v>2.0540842648323299</v>
      </c>
      <c r="L43" s="10">
        <v>12.32441960447119</v>
      </c>
      <c r="M43" s="10">
        <v>18.486672398968189</v>
      </c>
      <c r="N43" s="10">
        <v>1.026999140154772</v>
      </c>
      <c r="O43" s="10">
        <v>1.026999140154772</v>
      </c>
      <c r="P43" s="10">
        <v>1.026999140154772</v>
      </c>
      <c r="Q43" s="10">
        <v>1.026999140154772</v>
      </c>
      <c r="R43" s="10">
        <v>1.026999140154772</v>
      </c>
      <c r="S43" s="10">
        <v>1.026999140154772</v>
      </c>
      <c r="T43" s="10">
        <v>0.6511607910576096</v>
      </c>
      <c r="U43" s="10">
        <v>0.49398108340498709</v>
      </c>
      <c r="V43" s="10">
        <v>0.51762682717110908</v>
      </c>
      <c r="W43" s="10">
        <v>0.5032674118658641</v>
      </c>
      <c r="X43" s="10">
        <v>0.47145313843508158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2.894840928632846</v>
      </c>
      <c r="E44" s="10">
        <v>6.7546001719690452</v>
      </c>
      <c r="F44" s="10">
        <v>1.9298366294067071</v>
      </c>
      <c r="G44" s="10">
        <v>2.8797936371453128</v>
      </c>
      <c r="H44" s="10">
        <v>0</v>
      </c>
      <c r="I44" s="10">
        <v>9.5992261392949256</v>
      </c>
      <c r="J44" s="10">
        <v>5.732330180567498</v>
      </c>
      <c r="K44" s="10">
        <v>3.8214961306964752</v>
      </c>
      <c r="L44" s="10">
        <v>2.8661220980223558</v>
      </c>
      <c r="M44" s="10">
        <v>1.9107480653482369</v>
      </c>
      <c r="N44" s="10">
        <v>1.9107480653482369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4.2992261392949267E-2</v>
      </c>
      <c r="U44" s="10">
        <v>0</v>
      </c>
      <c r="V44" s="10">
        <v>0</v>
      </c>
      <c r="W44" s="10">
        <v>0</v>
      </c>
      <c r="X44" s="10">
        <v>1.0490111779879621E-2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3.3533963886500429</v>
      </c>
      <c r="D51" s="37">
        <v>8.5769561478933785</v>
      </c>
      <c r="E51" s="37">
        <v>12.295786758383491</v>
      </c>
      <c r="F51" s="37">
        <v>18.400687876182289</v>
      </c>
      <c r="G51" s="37">
        <v>17.626827171109198</v>
      </c>
      <c r="H51" s="37">
        <v>20.894239036973339</v>
      </c>
      <c r="I51" s="37">
        <v>22.24849527085124</v>
      </c>
      <c r="J51" s="37">
        <v>17.884780739466891</v>
      </c>
      <c r="K51" s="37">
        <v>7.1797076526225272</v>
      </c>
      <c r="L51" s="37">
        <v>9.5657781599312113</v>
      </c>
      <c r="M51" s="37">
        <v>11.34995700773861</v>
      </c>
      <c r="N51" s="37">
        <v>12.682717110920031</v>
      </c>
      <c r="O51" s="37">
        <v>10.85554600171969</v>
      </c>
      <c r="P51" s="37">
        <v>6.9217540842648324</v>
      </c>
      <c r="Q51" s="37">
        <v>7.2226999140154771</v>
      </c>
      <c r="R51" s="37">
        <v>4.8214101461736876</v>
      </c>
      <c r="S51" s="37">
        <v>8.3156491831470323</v>
      </c>
      <c r="T51" s="37">
        <v>10.1871883061049</v>
      </c>
      <c r="U51" s="37">
        <v>10.77153912295787</v>
      </c>
      <c r="V51" s="37">
        <v>12.138693035253651</v>
      </c>
      <c r="W51" s="37">
        <v>9.8360275150472916</v>
      </c>
      <c r="X51" s="37">
        <v>14.600945829750639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0.74041272570937233</v>
      </c>
      <c r="D52" s="37">
        <f t="shared" si="20"/>
        <v>0.76431642304385194</v>
      </c>
      <c r="E52" s="37">
        <f t="shared" si="20"/>
        <v>0.78822012037833178</v>
      </c>
      <c r="F52" s="37">
        <f t="shared" si="20"/>
        <v>0.81203783319002576</v>
      </c>
      <c r="G52" s="37">
        <f t="shared" si="20"/>
        <v>0.78822012037833178</v>
      </c>
      <c r="H52" s="37">
        <f t="shared" si="20"/>
        <v>0.83594153052450548</v>
      </c>
      <c r="I52" s="37">
        <f t="shared" si="20"/>
        <v>0.85984522785898532</v>
      </c>
      <c r="J52" s="37">
        <f t="shared" si="20"/>
        <v>0.83594153052450548</v>
      </c>
      <c r="K52" s="37">
        <f t="shared" si="20"/>
        <v>0.83594153052450548</v>
      </c>
      <c r="L52" s="37">
        <f t="shared" si="20"/>
        <v>1.9824591573516761</v>
      </c>
      <c r="M52" s="37">
        <f t="shared" si="20"/>
        <v>2.0779879621668105</v>
      </c>
      <c r="N52" s="37">
        <f t="shared" si="20"/>
        <v>1.1942390369733451</v>
      </c>
      <c r="O52" s="37">
        <f t="shared" si="20"/>
        <v>0.28658641444539978</v>
      </c>
      <c r="P52" s="37">
        <f t="shared" si="20"/>
        <v>0.3821152192605331</v>
      </c>
      <c r="Q52" s="37">
        <f t="shared" si="20"/>
        <v>0.3821152192605331</v>
      </c>
      <c r="R52" s="37">
        <f t="shared" si="20"/>
        <v>0.16715391229578669</v>
      </c>
      <c r="S52" s="37">
        <f t="shared" si="20"/>
        <v>0.52545141874462586</v>
      </c>
      <c r="T52" s="37">
        <f t="shared" si="20"/>
        <v>0.79449699054170253</v>
      </c>
      <c r="U52" s="37">
        <f t="shared" si="20"/>
        <v>1.8311263972484957</v>
      </c>
      <c r="V52" s="37">
        <f t="shared" si="20"/>
        <v>2.1049871023215823</v>
      </c>
      <c r="W52" s="37">
        <f t="shared" si="20"/>
        <v>2.1028374892519341</v>
      </c>
      <c r="X52" s="37">
        <f t="shared" ref="X52" si="21">SUM(X53:X70)</f>
        <v>2.131986242476354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0.74041272570937233</v>
      </c>
      <c r="D59" s="10">
        <v>0.76431642304385194</v>
      </c>
      <c r="E59" s="10">
        <v>0.78822012037833178</v>
      </c>
      <c r="F59" s="10">
        <v>0.81203783319002576</v>
      </c>
      <c r="G59" s="10">
        <v>0.78822012037833178</v>
      </c>
      <c r="H59" s="10">
        <v>0.83594153052450548</v>
      </c>
      <c r="I59" s="10">
        <v>0.85984522785898532</v>
      </c>
      <c r="J59" s="10">
        <v>0.83594153052450548</v>
      </c>
      <c r="K59" s="10">
        <v>0.83594153052450548</v>
      </c>
      <c r="L59" s="10">
        <v>1.098710232158211</v>
      </c>
      <c r="M59" s="10">
        <v>1.1942390369733451</v>
      </c>
      <c r="N59" s="10">
        <v>1.1942390369733451</v>
      </c>
      <c r="O59" s="10">
        <v>0.28658641444539978</v>
      </c>
      <c r="P59" s="10">
        <v>0.3821152192605331</v>
      </c>
      <c r="Q59" s="10">
        <v>0.3821152192605331</v>
      </c>
      <c r="R59" s="10">
        <v>0.16715391229578669</v>
      </c>
      <c r="S59" s="10">
        <v>0.52545141874462586</v>
      </c>
      <c r="T59" s="10">
        <v>0.40601891659501288</v>
      </c>
      <c r="U59" s="10">
        <v>1.801977644024076</v>
      </c>
      <c r="V59" s="10">
        <v>2.074032674118659</v>
      </c>
      <c r="W59" s="10">
        <v>2.0710232158211519</v>
      </c>
      <c r="X59" s="10">
        <v>2.093035253654342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0.35227858985382632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0.88374892519346515</v>
      </c>
      <c r="M66" s="10">
        <v>0.88374892519346515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3.6199484092863277E-2</v>
      </c>
      <c r="U66" s="10">
        <v>2.91487532244196E-2</v>
      </c>
      <c r="V66" s="10">
        <v>3.0954428202923469E-2</v>
      </c>
      <c r="W66" s="10">
        <v>3.1814273430782462E-2</v>
      </c>
      <c r="X66" s="10">
        <v>3.8950988822012027E-2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0.57325881341358553</v>
      </c>
      <c r="T71" s="37">
        <f t="shared" si="22"/>
        <v>0.39105760963026648</v>
      </c>
      <c r="U71" s="37">
        <f t="shared" si="22"/>
        <v>0.39449699054170251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0.57325881341358553</v>
      </c>
      <c r="T72" s="10">
        <v>0.39105760963026648</v>
      </c>
      <c r="U72" s="10">
        <v>0.39449699054170251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10.27033533963886</v>
      </c>
      <c r="O75" s="37">
        <v>9.7687876182287177</v>
      </c>
      <c r="P75" s="37">
        <v>9.6971625107480648</v>
      </c>
      <c r="Q75" s="37">
        <v>9.6493551160791053</v>
      </c>
      <c r="R75" s="37">
        <v>10.007652622527941</v>
      </c>
      <c r="S75" s="37">
        <v>10.17480653482373</v>
      </c>
      <c r="T75" s="37">
        <v>10.559243336199479</v>
      </c>
      <c r="U75" s="37">
        <v>5.5932932072227004</v>
      </c>
      <c r="V75" s="37">
        <v>5.7410146173688732</v>
      </c>
      <c r="W75" s="37">
        <v>5.6618228718830599</v>
      </c>
      <c r="X75" s="37">
        <v>3.8766981943250212</v>
      </c>
    </row>
    <row r="76" spans="1:24" ht="11.25" customHeight="1" x14ac:dyDescent="0.2">
      <c r="A76" s="38" t="s">
        <v>139</v>
      </c>
      <c r="B76" s="39" t="s">
        <v>140</v>
      </c>
      <c r="C76" s="40">
        <v>95.614789337919163</v>
      </c>
      <c r="D76" s="40">
        <v>102.75150472914871</v>
      </c>
      <c r="E76" s="40">
        <v>109.54428202923469</v>
      </c>
      <c r="F76" s="40">
        <v>131.2123817712812</v>
      </c>
      <c r="G76" s="40">
        <v>130.4385210662081</v>
      </c>
      <c r="H76" s="40">
        <v>119.9484092863285</v>
      </c>
      <c r="I76" s="40">
        <v>124.50558899398111</v>
      </c>
      <c r="J76" s="40">
        <v>118.2287188306105</v>
      </c>
      <c r="K76" s="40">
        <v>132.8460877042132</v>
      </c>
      <c r="L76" s="40">
        <v>128.2889079965606</v>
      </c>
      <c r="M76" s="40">
        <v>136.7153912295787</v>
      </c>
      <c r="N76" s="40">
        <v>131.38435081685299</v>
      </c>
      <c r="O76" s="40">
        <v>115.21926053310401</v>
      </c>
      <c r="P76" s="40">
        <v>109.286328460877</v>
      </c>
      <c r="Q76" s="40">
        <v>42.132416165090277</v>
      </c>
      <c r="R76" s="40">
        <v>43.250214961306959</v>
      </c>
      <c r="S76" s="40">
        <v>43.645141874462603</v>
      </c>
      <c r="T76" s="40">
        <v>44.438607050730873</v>
      </c>
      <c r="U76" s="40">
        <v>46.146259673258811</v>
      </c>
      <c r="V76" s="40">
        <v>47.460447119518477</v>
      </c>
      <c r="W76" s="40">
        <v>48.220120378331892</v>
      </c>
      <c r="X76" s="40">
        <v>31.10687876182287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196</v>
      </c>
      <c r="B1" s="4" t="s">
        <v>239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5964.2059329320718</v>
      </c>
      <c r="D2" s="31">
        <f t="shared" si="0"/>
        <v>6035.470851246776</v>
      </c>
      <c r="E2" s="31">
        <f t="shared" si="0"/>
        <v>6254.1648323301797</v>
      </c>
      <c r="F2" s="31">
        <f t="shared" si="0"/>
        <v>6562.2319862424765</v>
      </c>
      <c r="G2" s="31">
        <f t="shared" si="0"/>
        <v>6710.8872742906269</v>
      </c>
      <c r="H2" s="31">
        <f t="shared" si="0"/>
        <v>6434.1738607050729</v>
      </c>
      <c r="I2" s="31">
        <f t="shared" si="0"/>
        <v>6446.8852966466038</v>
      </c>
      <c r="J2" s="31">
        <f t="shared" si="0"/>
        <v>6502.9117798796206</v>
      </c>
      <c r="K2" s="31">
        <f t="shared" si="0"/>
        <v>6520.1268036880101</v>
      </c>
      <c r="L2" s="31">
        <f t="shared" si="0"/>
        <v>6506.5666023445792</v>
      </c>
      <c r="M2" s="31">
        <f t="shared" si="0"/>
        <v>6465.960571891067</v>
      </c>
      <c r="N2" s="31">
        <f t="shared" si="0"/>
        <v>6002.4295459914047</v>
      </c>
      <c r="O2" s="31">
        <f t="shared" si="0"/>
        <v>5531.6076547757093</v>
      </c>
      <c r="P2" s="31">
        <f t="shared" si="0"/>
        <v>5435.7929442099285</v>
      </c>
      <c r="Q2" s="31">
        <f t="shared" si="0"/>
        <v>5464.5745637895834</v>
      </c>
      <c r="R2" s="31">
        <f t="shared" si="0"/>
        <v>5555.5913566499048</v>
      </c>
      <c r="S2" s="31">
        <f t="shared" si="0"/>
        <v>5691.7428278260077</v>
      </c>
      <c r="T2" s="31">
        <f t="shared" si="0"/>
        <v>5790.8349588689834</v>
      </c>
      <c r="U2" s="31">
        <f t="shared" si="0"/>
        <v>5852.5458189467881</v>
      </c>
      <c r="V2" s="31">
        <f t="shared" si="0"/>
        <v>5990.9468829747912</v>
      </c>
      <c r="W2" s="31">
        <f t="shared" ref="W2:X2" si="1">SUM(W3,W17,W22,W25,W26,W51,W52,W71,W74,W75,W76)</f>
        <v>5013.2323483941409</v>
      </c>
      <c r="X2" s="31">
        <f t="shared" si="1"/>
        <v>5483.7688179074976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FC_TRA_RAIL_E!C5+FC_TRA_ROAD_E!C5+FC_TRA_DAVI_E!C5+FC_TRA_DNAVI_E!C5+FC_TRA_PIPE_E!C5</f>
        <v>0</v>
      </c>
      <c r="D5" s="10">
        <f>FC_TRA_RAIL_E!D5+FC_TRA_ROAD_E!D5+FC_TRA_DAVI_E!D5+FC_TRA_DNAVI_E!D5+FC_TRA_PIPE_E!D5</f>
        <v>0</v>
      </c>
      <c r="E5" s="10">
        <f>FC_TRA_RAIL_E!E5+FC_TRA_ROAD_E!E5+FC_TRA_DAVI_E!E5+FC_TRA_DNAVI_E!E5+FC_TRA_PIPE_E!E5</f>
        <v>0</v>
      </c>
      <c r="F5" s="10">
        <f>FC_TRA_RAIL_E!F5+FC_TRA_ROAD_E!F5+FC_TRA_DAVI_E!F5+FC_TRA_DNAVI_E!F5+FC_TRA_PIPE_E!F5</f>
        <v>0</v>
      </c>
      <c r="G5" s="10">
        <f>FC_TRA_RAIL_E!G5+FC_TRA_ROAD_E!G5+FC_TRA_DAVI_E!G5+FC_TRA_DNAVI_E!G5+FC_TRA_PIPE_E!G5</f>
        <v>0</v>
      </c>
      <c r="H5" s="10">
        <f>FC_TRA_RAIL_E!H5+FC_TRA_ROAD_E!H5+FC_TRA_DAVI_E!H5+FC_TRA_DNAVI_E!H5+FC_TRA_PIPE_E!H5</f>
        <v>0</v>
      </c>
      <c r="I5" s="10">
        <f>FC_TRA_RAIL_E!I5+FC_TRA_ROAD_E!I5+FC_TRA_DAVI_E!I5+FC_TRA_DNAVI_E!I5+FC_TRA_PIPE_E!I5</f>
        <v>0</v>
      </c>
      <c r="J5" s="10">
        <f>FC_TRA_RAIL_E!J5+FC_TRA_ROAD_E!J5+FC_TRA_DAVI_E!J5+FC_TRA_DNAVI_E!J5+FC_TRA_PIPE_E!J5</f>
        <v>0</v>
      </c>
      <c r="K5" s="10">
        <f>FC_TRA_RAIL_E!K5+FC_TRA_ROAD_E!K5+FC_TRA_DAVI_E!K5+FC_TRA_DNAVI_E!K5+FC_TRA_PIPE_E!K5</f>
        <v>0</v>
      </c>
      <c r="L5" s="10">
        <f>FC_TRA_RAIL_E!L5+FC_TRA_ROAD_E!L5+FC_TRA_DAVI_E!L5+FC_TRA_DNAVI_E!L5+FC_TRA_PIPE_E!L5</f>
        <v>0</v>
      </c>
      <c r="M5" s="10">
        <f>FC_TRA_RAIL_E!M5+FC_TRA_ROAD_E!M5+FC_TRA_DAVI_E!M5+FC_TRA_DNAVI_E!M5+FC_TRA_PIPE_E!M5</f>
        <v>0</v>
      </c>
      <c r="N5" s="10">
        <f>FC_TRA_RAIL_E!N5+FC_TRA_ROAD_E!N5+FC_TRA_DAVI_E!N5+FC_TRA_DNAVI_E!N5+FC_TRA_PIPE_E!N5</f>
        <v>0</v>
      </c>
      <c r="O5" s="10">
        <f>FC_TRA_RAIL_E!O5+FC_TRA_ROAD_E!O5+FC_TRA_DAVI_E!O5+FC_TRA_DNAVI_E!O5+FC_TRA_PIPE_E!O5</f>
        <v>0</v>
      </c>
      <c r="P5" s="10">
        <f>FC_TRA_RAIL_E!P5+FC_TRA_ROAD_E!P5+FC_TRA_DAVI_E!P5+FC_TRA_DNAVI_E!P5+FC_TRA_PIPE_E!P5</f>
        <v>0</v>
      </c>
      <c r="Q5" s="10">
        <f>FC_TRA_RAIL_E!Q5+FC_TRA_ROAD_E!Q5+FC_TRA_DAVI_E!Q5+FC_TRA_DNAVI_E!Q5+FC_TRA_PIPE_E!Q5</f>
        <v>0</v>
      </c>
      <c r="R5" s="10">
        <f>FC_TRA_RAIL_E!R5+FC_TRA_ROAD_E!R5+FC_TRA_DAVI_E!R5+FC_TRA_DNAVI_E!R5+FC_TRA_PIPE_E!R5</f>
        <v>0</v>
      </c>
      <c r="S5" s="10">
        <f>FC_TRA_RAIL_E!S5+FC_TRA_ROAD_E!S5+FC_TRA_DAVI_E!S5+FC_TRA_DNAVI_E!S5+FC_TRA_PIPE_E!S5</f>
        <v>0</v>
      </c>
      <c r="T5" s="10">
        <f>FC_TRA_RAIL_E!T5+FC_TRA_ROAD_E!T5+FC_TRA_DAVI_E!T5+FC_TRA_DNAVI_E!T5+FC_TRA_PIPE_E!T5</f>
        <v>0</v>
      </c>
      <c r="U5" s="10">
        <f>FC_TRA_RAIL_E!U5+FC_TRA_ROAD_E!U5+FC_TRA_DAVI_E!U5+FC_TRA_DNAVI_E!U5+FC_TRA_PIPE_E!U5</f>
        <v>0</v>
      </c>
      <c r="V5" s="10">
        <f>FC_TRA_RAIL_E!V5+FC_TRA_ROAD_E!V5+FC_TRA_DAVI_E!V5+FC_TRA_DNAVI_E!V5+FC_TRA_PIPE_E!V5</f>
        <v>0</v>
      </c>
      <c r="W5" s="10">
        <f>FC_TRA_RAIL_E!W5+FC_TRA_ROAD_E!W5+FC_TRA_DAVI_E!W5+FC_TRA_DNAVI_E!W5+FC_TRA_PIPE_E!W5</f>
        <v>0</v>
      </c>
      <c r="X5" s="10">
        <f>FC_TRA_RAIL_E!X5+FC_TRA_ROAD_E!X5+FC_TRA_DAVI_E!X5+FC_TRA_DNAVI_E!X5+FC_TRA_PIPE_E!X5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FC_TRA_RAIL_E!C6+FC_TRA_ROAD_E!C6+FC_TRA_DAVI_E!C6+FC_TRA_DNAVI_E!C6+FC_TRA_PIPE_E!C6</f>
        <v>0</v>
      </c>
      <c r="D6" s="10">
        <f>FC_TRA_RAIL_E!D6+FC_TRA_ROAD_E!D6+FC_TRA_DAVI_E!D6+FC_TRA_DNAVI_E!D6+FC_TRA_PIPE_E!D6</f>
        <v>0</v>
      </c>
      <c r="E6" s="10">
        <f>FC_TRA_RAIL_E!E6+FC_TRA_ROAD_E!E6+FC_TRA_DAVI_E!E6+FC_TRA_DNAVI_E!E6+FC_TRA_PIPE_E!E6</f>
        <v>0</v>
      </c>
      <c r="F6" s="10">
        <f>FC_TRA_RAIL_E!F6+FC_TRA_ROAD_E!F6+FC_TRA_DAVI_E!F6+FC_TRA_DNAVI_E!F6+FC_TRA_PIPE_E!F6</f>
        <v>0</v>
      </c>
      <c r="G6" s="10">
        <f>FC_TRA_RAIL_E!G6+FC_TRA_ROAD_E!G6+FC_TRA_DAVI_E!G6+FC_TRA_DNAVI_E!G6+FC_TRA_PIPE_E!G6</f>
        <v>0</v>
      </c>
      <c r="H6" s="10">
        <f>FC_TRA_RAIL_E!H6+FC_TRA_ROAD_E!H6+FC_TRA_DAVI_E!H6+FC_TRA_DNAVI_E!H6+FC_TRA_PIPE_E!H6</f>
        <v>0</v>
      </c>
      <c r="I6" s="10">
        <f>FC_TRA_RAIL_E!I6+FC_TRA_ROAD_E!I6+FC_TRA_DAVI_E!I6+FC_TRA_DNAVI_E!I6+FC_TRA_PIPE_E!I6</f>
        <v>0</v>
      </c>
      <c r="J6" s="10">
        <f>FC_TRA_RAIL_E!J6+FC_TRA_ROAD_E!J6+FC_TRA_DAVI_E!J6+FC_TRA_DNAVI_E!J6+FC_TRA_PIPE_E!J6</f>
        <v>0</v>
      </c>
      <c r="K6" s="10">
        <f>FC_TRA_RAIL_E!K6+FC_TRA_ROAD_E!K6+FC_TRA_DAVI_E!K6+FC_TRA_DNAVI_E!K6+FC_TRA_PIPE_E!K6</f>
        <v>0</v>
      </c>
      <c r="L6" s="10">
        <f>FC_TRA_RAIL_E!L6+FC_TRA_ROAD_E!L6+FC_TRA_DAVI_E!L6+FC_TRA_DNAVI_E!L6+FC_TRA_PIPE_E!L6</f>
        <v>0</v>
      </c>
      <c r="M6" s="10">
        <f>FC_TRA_RAIL_E!M6+FC_TRA_ROAD_E!M6+FC_TRA_DAVI_E!M6+FC_TRA_DNAVI_E!M6+FC_TRA_PIPE_E!M6</f>
        <v>0</v>
      </c>
      <c r="N6" s="10">
        <f>FC_TRA_RAIL_E!N6+FC_TRA_ROAD_E!N6+FC_TRA_DAVI_E!N6+FC_TRA_DNAVI_E!N6+FC_TRA_PIPE_E!N6</f>
        <v>0</v>
      </c>
      <c r="O6" s="10">
        <f>FC_TRA_RAIL_E!O6+FC_TRA_ROAD_E!O6+FC_TRA_DAVI_E!O6+FC_TRA_DNAVI_E!O6+FC_TRA_PIPE_E!O6</f>
        <v>0</v>
      </c>
      <c r="P6" s="10">
        <f>FC_TRA_RAIL_E!P6+FC_TRA_ROAD_E!P6+FC_TRA_DAVI_E!P6+FC_TRA_DNAVI_E!P6+FC_TRA_PIPE_E!P6</f>
        <v>0</v>
      </c>
      <c r="Q6" s="10">
        <f>FC_TRA_RAIL_E!Q6+FC_TRA_ROAD_E!Q6+FC_TRA_DAVI_E!Q6+FC_TRA_DNAVI_E!Q6+FC_TRA_PIPE_E!Q6</f>
        <v>0</v>
      </c>
      <c r="R6" s="10">
        <f>FC_TRA_RAIL_E!R6+FC_TRA_ROAD_E!R6+FC_TRA_DAVI_E!R6+FC_TRA_DNAVI_E!R6+FC_TRA_PIPE_E!R6</f>
        <v>0</v>
      </c>
      <c r="S6" s="10">
        <f>FC_TRA_RAIL_E!S6+FC_TRA_ROAD_E!S6+FC_TRA_DAVI_E!S6+FC_TRA_DNAVI_E!S6+FC_TRA_PIPE_E!S6</f>
        <v>0</v>
      </c>
      <c r="T6" s="10">
        <f>FC_TRA_RAIL_E!T6+FC_TRA_ROAD_E!T6+FC_TRA_DAVI_E!T6+FC_TRA_DNAVI_E!T6+FC_TRA_PIPE_E!T6</f>
        <v>0</v>
      </c>
      <c r="U6" s="10">
        <f>FC_TRA_RAIL_E!U6+FC_TRA_ROAD_E!U6+FC_TRA_DAVI_E!U6+FC_TRA_DNAVI_E!U6+FC_TRA_PIPE_E!U6</f>
        <v>0</v>
      </c>
      <c r="V6" s="10">
        <f>FC_TRA_RAIL_E!V6+FC_TRA_ROAD_E!V6+FC_TRA_DAVI_E!V6+FC_TRA_DNAVI_E!V6+FC_TRA_PIPE_E!V6</f>
        <v>0</v>
      </c>
      <c r="W6" s="10">
        <f>FC_TRA_RAIL_E!W6+FC_TRA_ROAD_E!W6+FC_TRA_DAVI_E!W6+FC_TRA_DNAVI_E!W6+FC_TRA_PIPE_E!W6</f>
        <v>0</v>
      </c>
      <c r="X6" s="10">
        <f>FC_TRA_RAIL_E!X6+FC_TRA_ROAD_E!X6+FC_TRA_DAVI_E!X6+FC_TRA_DNAVI_E!X6+FC_TRA_PIPE_E!X6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FC_TRA_RAIL_E!C7+FC_TRA_ROAD_E!C7+FC_TRA_DAVI_E!C7+FC_TRA_DNAVI_E!C7+FC_TRA_PIPE_E!C7</f>
        <v>0</v>
      </c>
      <c r="D7" s="10">
        <f>FC_TRA_RAIL_E!D7+FC_TRA_ROAD_E!D7+FC_TRA_DAVI_E!D7+FC_TRA_DNAVI_E!D7+FC_TRA_PIPE_E!D7</f>
        <v>0</v>
      </c>
      <c r="E7" s="10">
        <f>FC_TRA_RAIL_E!E7+FC_TRA_ROAD_E!E7+FC_TRA_DAVI_E!E7+FC_TRA_DNAVI_E!E7+FC_TRA_PIPE_E!E7</f>
        <v>0</v>
      </c>
      <c r="F7" s="10">
        <f>FC_TRA_RAIL_E!F7+FC_TRA_ROAD_E!F7+FC_TRA_DAVI_E!F7+FC_TRA_DNAVI_E!F7+FC_TRA_PIPE_E!F7</f>
        <v>0</v>
      </c>
      <c r="G7" s="10">
        <f>FC_TRA_RAIL_E!G7+FC_TRA_ROAD_E!G7+FC_TRA_DAVI_E!G7+FC_TRA_DNAVI_E!G7+FC_TRA_PIPE_E!G7</f>
        <v>0</v>
      </c>
      <c r="H7" s="10">
        <f>FC_TRA_RAIL_E!H7+FC_TRA_ROAD_E!H7+FC_TRA_DAVI_E!H7+FC_TRA_DNAVI_E!H7+FC_TRA_PIPE_E!H7</f>
        <v>0</v>
      </c>
      <c r="I7" s="10">
        <f>FC_TRA_RAIL_E!I7+FC_TRA_ROAD_E!I7+FC_TRA_DAVI_E!I7+FC_TRA_DNAVI_E!I7+FC_TRA_PIPE_E!I7</f>
        <v>0</v>
      </c>
      <c r="J7" s="10">
        <f>FC_TRA_RAIL_E!J7+FC_TRA_ROAD_E!J7+FC_TRA_DAVI_E!J7+FC_TRA_DNAVI_E!J7+FC_TRA_PIPE_E!J7</f>
        <v>0</v>
      </c>
      <c r="K7" s="10">
        <f>FC_TRA_RAIL_E!K7+FC_TRA_ROAD_E!K7+FC_TRA_DAVI_E!K7+FC_TRA_DNAVI_E!K7+FC_TRA_PIPE_E!K7</f>
        <v>0</v>
      </c>
      <c r="L7" s="10">
        <f>FC_TRA_RAIL_E!L7+FC_TRA_ROAD_E!L7+FC_TRA_DAVI_E!L7+FC_TRA_DNAVI_E!L7+FC_TRA_PIPE_E!L7</f>
        <v>0</v>
      </c>
      <c r="M7" s="10">
        <f>FC_TRA_RAIL_E!M7+FC_TRA_ROAD_E!M7+FC_TRA_DAVI_E!M7+FC_TRA_DNAVI_E!M7+FC_TRA_PIPE_E!M7</f>
        <v>0</v>
      </c>
      <c r="N7" s="10">
        <f>FC_TRA_RAIL_E!N7+FC_TRA_ROAD_E!N7+FC_TRA_DAVI_E!N7+FC_TRA_DNAVI_E!N7+FC_TRA_PIPE_E!N7</f>
        <v>0</v>
      </c>
      <c r="O7" s="10">
        <f>FC_TRA_RAIL_E!O7+FC_TRA_ROAD_E!O7+FC_TRA_DAVI_E!O7+FC_TRA_DNAVI_E!O7+FC_TRA_PIPE_E!O7</f>
        <v>0</v>
      </c>
      <c r="P7" s="10">
        <f>FC_TRA_RAIL_E!P7+FC_TRA_ROAD_E!P7+FC_TRA_DAVI_E!P7+FC_TRA_DNAVI_E!P7+FC_TRA_PIPE_E!P7</f>
        <v>0</v>
      </c>
      <c r="Q7" s="10">
        <f>FC_TRA_RAIL_E!Q7+FC_TRA_ROAD_E!Q7+FC_TRA_DAVI_E!Q7+FC_TRA_DNAVI_E!Q7+FC_TRA_PIPE_E!Q7</f>
        <v>0</v>
      </c>
      <c r="R7" s="10">
        <f>FC_TRA_RAIL_E!R7+FC_TRA_ROAD_E!R7+FC_TRA_DAVI_E!R7+FC_TRA_DNAVI_E!R7+FC_TRA_PIPE_E!R7</f>
        <v>0</v>
      </c>
      <c r="S7" s="10">
        <f>FC_TRA_RAIL_E!S7+FC_TRA_ROAD_E!S7+FC_TRA_DAVI_E!S7+FC_TRA_DNAVI_E!S7+FC_TRA_PIPE_E!S7</f>
        <v>0</v>
      </c>
      <c r="T7" s="10">
        <f>FC_TRA_RAIL_E!T7+FC_TRA_ROAD_E!T7+FC_TRA_DAVI_E!T7+FC_TRA_DNAVI_E!T7+FC_TRA_PIPE_E!T7</f>
        <v>0</v>
      </c>
      <c r="U7" s="10">
        <f>FC_TRA_RAIL_E!U7+FC_TRA_ROAD_E!U7+FC_TRA_DAVI_E!U7+FC_TRA_DNAVI_E!U7+FC_TRA_PIPE_E!U7</f>
        <v>0</v>
      </c>
      <c r="V7" s="10">
        <f>FC_TRA_RAIL_E!V7+FC_TRA_ROAD_E!V7+FC_TRA_DAVI_E!V7+FC_TRA_DNAVI_E!V7+FC_TRA_PIPE_E!V7</f>
        <v>0</v>
      </c>
      <c r="W7" s="10">
        <f>FC_TRA_RAIL_E!W7+FC_TRA_ROAD_E!W7+FC_TRA_DAVI_E!W7+FC_TRA_DNAVI_E!W7+FC_TRA_PIPE_E!W7</f>
        <v>0</v>
      </c>
      <c r="X7" s="10">
        <f>FC_TRA_RAIL_E!X7+FC_TRA_ROAD_E!X7+FC_TRA_DAVI_E!X7+FC_TRA_DNAVI_E!X7+FC_TRA_PIPE_E!X7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FC_TRA_RAIL_E!C9+FC_TRA_ROAD_E!C9+FC_TRA_DAVI_E!C9+FC_TRA_DNAVI_E!C9+FC_TRA_PIPE_E!C9</f>
        <v>0</v>
      </c>
      <c r="D9" s="10">
        <f>FC_TRA_RAIL_E!D9+FC_TRA_ROAD_E!D9+FC_TRA_DAVI_E!D9+FC_TRA_DNAVI_E!D9+FC_TRA_PIPE_E!D9</f>
        <v>0</v>
      </c>
      <c r="E9" s="10">
        <f>FC_TRA_RAIL_E!E9+FC_TRA_ROAD_E!E9+FC_TRA_DAVI_E!E9+FC_TRA_DNAVI_E!E9+FC_TRA_PIPE_E!E9</f>
        <v>0</v>
      </c>
      <c r="F9" s="10">
        <f>FC_TRA_RAIL_E!F9+FC_TRA_ROAD_E!F9+FC_TRA_DAVI_E!F9+FC_TRA_DNAVI_E!F9+FC_TRA_PIPE_E!F9</f>
        <v>0</v>
      </c>
      <c r="G9" s="10">
        <f>FC_TRA_RAIL_E!G9+FC_TRA_ROAD_E!G9+FC_TRA_DAVI_E!G9+FC_TRA_DNAVI_E!G9+FC_TRA_PIPE_E!G9</f>
        <v>0</v>
      </c>
      <c r="H9" s="10">
        <f>FC_TRA_RAIL_E!H9+FC_TRA_ROAD_E!H9+FC_TRA_DAVI_E!H9+FC_TRA_DNAVI_E!H9+FC_TRA_PIPE_E!H9</f>
        <v>0</v>
      </c>
      <c r="I9" s="10">
        <f>FC_TRA_RAIL_E!I9+FC_TRA_ROAD_E!I9+FC_TRA_DAVI_E!I9+FC_TRA_DNAVI_E!I9+FC_TRA_PIPE_E!I9</f>
        <v>0</v>
      </c>
      <c r="J9" s="10">
        <f>FC_TRA_RAIL_E!J9+FC_TRA_ROAD_E!J9+FC_TRA_DAVI_E!J9+FC_TRA_DNAVI_E!J9+FC_TRA_PIPE_E!J9</f>
        <v>0</v>
      </c>
      <c r="K9" s="10">
        <f>FC_TRA_RAIL_E!K9+FC_TRA_ROAD_E!K9+FC_TRA_DAVI_E!K9+FC_TRA_DNAVI_E!K9+FC_TRA_PIPE_E!K9</f>
        <v>0</v>
      </c>
      <c r="L9" s="10">
        <f>FC_TRA_RAIL_E!L9+FC_TRA_ROAD_E!L9+FC_TRA_DAVI_E!L9+FC_TRA_DNAVI_E!L9+FC_TRA_PIPE_E!L9</f>
        <v>0</v>
      </c>
      <c r="M9" s="10">
        <f>FC_TRA_RAIL_E!M9+FC_TRA_ROAD_E!M9+FC_TRA_DAVI_E!M9+FC_TRA_DNAVI_E!M9+FC_TRA_PIPE_E!M9</f>
        <v>0</v>
      </c>
      <c r="N9" s="10">
        <f>FC_TRA_RAIL_E!N9+FC_TRA_ROAD_E!N9+FC_TRA_DAVI_E!N9+FC_TRA_DNAVI_E!N9+FC_TRA_PIPE_E!N9</f>
        <v>0</v>
      </c>
      <c r="O9" s="10">
        <f>FC_TRA_RAIL_E!O9+FC_TRA_ROAD_E!O9+FC_TRA_DAVI_E!O9+FC_TRA_DNAVI_E!O9+FC_TRA_PIPE_E!O9</f>
        <v>0</v>
      </c>
      <c r="P9" s="10">
        <f>FC_TRA_RAIL_E!P9+FC_TRA_ROAD_E!P9+FC_TRA_DAVI_E!P9+FC_TRA_DNAVI_E!P9+FC_TRA_PIPE_E!P9</f>
        <v>0</v>
      </c>
      <c r="Q9" s="10">
        <f>FC_TRA_RAIL_E!Q9+FC_TRA_ROAD_E!Q9+FC_TRA_DAVI_E!Q9+FC_TRA_DNAVI_E!Q9+FC_TRA_PIPE_E!Q9</f>
        <v>0</v>
      </c>
      <c r="R9" s="10">
        <f>FC_TRA_RAIL_E!R9+FC_TRA_ROAD_E!R9+FC_TRA_DAVI_E!R9+FC_TRA_DNAVI_E!R9+FC_TRA_PIPE_E!R9</f>
        <v>0</v>
      </c>
      <c r="S9" s="10">
        <f>FC_TRA_RAIL_E!S9+FC_TRA_ROAD_E!S9+FC_TRA_DAVI_E!S9+FC_TRA_DNAVI_E!S9+FC_TRA_PIPE_E!S9</f>
        <v>0</v>
      </c>
      <c r="T9" s="10">
        <f>FC_TRA_RAIL_E!T9+FC_TRA_ROAD_E!T9+FC_TRA_DAVI_E!T9+FC_TRA_DNAVI_E!T9+FC_TRA_PIPE_E!T9</f>
        <v>0</v>
      </c>
      <c r="U9" s="10">
        <f>FC_TRA_RAIL_E!U9+FC_TRA_ROAD_E!U9+FC_TRA_DAVI_E!U9+FC_TRA_DNAVI_E!U9+FC_TRA_PIPE_E!U9</f>
        <v>0</v>
      </c>
      <c r="V9" s="10">
        <f>FC_TRA_RAIL_E!V9+FC_TRA_ROAD_E!V9+FC_TRA_DAVI_E!V9+FC_TRA_DNAVI_E!V9+FC_TRA_PIPE_E!V9</f>
        <v>0</v>
      </c>
      <c r="W9" s="10">
        <f>FC_TRA_RAIL_E!W9+FC_TRA_ROAD_E!W9+FC_TRA_DAVI_E!W9+FC_TRA_DNAVI_E!W9+FC_TRA_PIPE_E!W9</f>
        <v>0</v>
      </c>
      <c r="X9" s="10">
        <f>FC_TRA_RAIL_E!X9+FC_TRA_ROAD_E!X9+FC_TRA_DAVI_E!X9+FC_TRA_DNAVI_E!X9+FC_TRA_PIPE_E!X9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FC_TRA_RAIL_E!C10+FC_TRA_ROAD_E!C10+FC_TRA_DAVI_E!C10+FC_TRA_DNAVI_E!C10+FC_TRA_PIPE_E!C10</f>
        <v>0</v>
      </c>
      <c r="D10" s="10">
        <f>FC_TRA_RAIL_E!D10+FC_TRA_ROAD_E!D10+FC_TRA_DAVI_E!D10+FC_TRA_DNAVI_E!D10+FC_TRA_PIPE_E!D10</f>
        <v>0</v>
      </c>
      <c r="E10" s="10">
        <f>FC_TRA_RAIL_E!E10+FC_TRA_ROAD_E!E10+FC_TRA_DAVI_E!E10+FC_TRA_DNAVI_E!E10+FC_TRA_PIPE_E!E10</f>
        <v>0</v>
      </c>
      <c r="F10" s="10">
        <f>FC_TRA_RAIL_E!F10+FC_TRA_ROAD_E!F10+FC_TRA_DAVI_E!F10+FC_TRA_DNAVI_E!F10+FC_TRA_PIPE_E!F10</f>
        <v>0</v>
      </c>
      <c r="G10" s="10">
        <f>FC_TRA_RAIL_E!G10+FC_TRA_ROAD_E!G10+FC_TRA_DAVI_E!G10+FC_TRA_DNAVI_E!G10+FC_TRA_PIPE_E!G10</f>
        <v>0</v>
      </c>
      <c r="H10" s="10">
        <f>FC_TRA_RAIL_E!H10+FC_TRA_ROAD_E!H10+FC_TRA_DAVI_E!H10+FC_TRA_DNAVI_E!H10+FC_TRA_PIPE_E!H10</f>
        <v>0</v>
      </c>
      <c r="I10" s="10">
        <f>FC_TRA_RAIL_E!I10+FC_TRA_ROAD_E!I10+FC_TRA_DAVI_E!I10+FC_TRA_DNAVI_E!I10+FC_TRA_PIPE_E!I10</f>
        <v>0</v>
      </c>
      <c r="J10" s="10">
        <f>FC_TRA_RAIL_E!J10+FC_TRA_ROAD_E!J10+FC_TRA_DAVI_E!J10+FC_TRA_DNAVI_E!J10+FC_TRA_PIPE_E!J10</f>
        <v>0</v>
      </c>
      <c r="K10" s="10">
        <f>FC_TRA_RAIL_E!K10+FC_TRA_ROAD_E!K10+FC_TRA_DAVI_E!K10+FC_TRA_DNAVI_E!K10+FC_TRA_PIPE_E!K10</f>
        <v>0</v>
      </c>
      <c r="L10" s="10">
        <f>FC_TRA_RAIL_E!L10+FC_TRA_ROAD_E!L10+FC_TRA_DAVI_E!L10+FC_TRA_DNAVI_E!L10+FC_TRA_PIPE_E!L10</f>
        <v>0</v>
      </c>
      <c r="M10" s="10">
        <f>FC_TRA_RAIL_E!M10+FC_TRA_ROAD_E!M10+FC_TRA_DAVI_E!M10+FC_TRA_DNAVI_E!M10+FC_TRA_PIPE_E!M10</f>
        <v>0</v>
      </c>
      <c r="N10" s="10">
        <f>FC_TRA_RAIL_E!N10+FC_TRA_ROAD_E!N10+FC_TRA_DAVI_E!N10+FC_TRA_DNAVI_E!N10+FC_TRA_PIPE_E!N10</f>
        <v>0</v>
      </c>
      <c r="O10" s="10">
        <f>FC_TRA_RAIL_E!O10+FC_TRA_ROAD_E!O10+FC_TRA_DAVI_E!O10+FC_TRA_DNAVI_E!O10+FC_TRA_PIPE_E!O10</f>
        <v>0</v>
      </c>
      <c r="P10" s="10">
        <f>FC_TRA_RAIL_E!P10+FC_TRA_ROAD_E!P10+FC_TRA_DAVI_E!P10+FC_TRA_DNAVI_E!P10+FC_TRA_PIPE_E!P10</f>
        <v>0</v>
      </c>
      <c r="Q10" s="10">
        <f>FC_TRA_RAIL_E!Q10+FC_TRA_ROAD_E!Q10+FC_TRA_DAVI_E!Q10+FC_TRA_DNAVI_E!Q10+FC_TRA_PIPE_E!Q10</f>
        <v>0</v>
      </c>
      <c r="R10" s="10">
        <f>FC_TRA_RAIL_E!R10+FC_TRA_ROAD_E!R10+FC_TRA_DAVI_E!R10+FC_TRA_DNAVI_E!R10+FC_TRA_PIPE_E!R10</f>
        <v>0</v>
      </c>
      <c r="S10" s="10">
        <f>FC_TRA_RAIL_E!S10+FC_TRA_ROAD_E!S10+FC_TRA_DAVI_E!S10+FC_TRA_DNAVI_E!S10+FC_TRA_PIPE_E!S10</f>
        <v>0</v>
      </c>
      <c r="T10" s="10">
        <f>FC_TRA_RAIL_E!T10+FC_TRA_ROAD_E!T10+FC_TRA_DAVI_E!T10+FC_TRA_DNAVI_E!T10+FC_TRA_PIPE_E!T10</f>
        <v>0</v>
      </c>
      <c r="U10" s="10">
        <f>FC_TRA_RAIL_E!U10+FC_TRA_ROAD_E!U10+FC_TRA_DAVI_E!U10+FC_TRA_DNAVI_E!U10+FC_TRA_PIPE_E!U10</f>
        <v>0</v>
      </c>
      <c r="V10" s="10">
        <f>FC_TRA_RAIL_E!V10+FC_TRA_ROAD_E!V10+FC_TRA_DAVI_E!V10+FC_TRA_DNAVI_E!V10+FC_TRA_PIPE_E!V10</f>
        <v>0</v>
      </c>
      <c r="W10" s="10">
        <f>FC_TRA_RAIL_E!W10+FC_TRA_ROAD_E!W10+FC_TRA_DAVI_E!W10+FC_TRA_DNAVI_E!W10+FC_TRA_PIPE_E!W10</f>
        <v>0</v>
      </c>
      <c r="X10" s="10">
        <f>FC_TRA_RAIL_E!X10+FC_TRA_ROAD_E!X10+FC_TRA_DAVI_E!X10+FC_TRA_DNAVI_E!X10+FC_TRA_PIPE_E!X10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FC_TRA_RAIL_E!C12+FC_TRA_ROAD_E!C12+FC_TRA_DAVI_E!C12+FC_TRA_DNAVI_E!C12+FC_TRA_PIPE_E!C12</f>
        <v>0</v>
      </c>
      <c r="D12" s="10">
        <f>FC_TRA_RAIL_E!D12+FC_TRA_ROAD_E!D12+FC_TRA_DAVI_E!D12+FC_TRA_DNAVI_E!D12+FC_TRA_PIPE_E!D12</f>
        <v>0</v>
      </c>
      <c r="E12" s="10">
        <f>FC_TRA_RAIL_E!E12+FC_TRA_ROAD_E!E12+FC_TRA_DAVI_E!E12+FC_TRA_DNAVI_E!E12+FC_TRA_PIPE_E!E12</f>
        <v>0</v>
      </c>
      <c r="F12" s="10">
        <f>FC_TRA_RAIL_E!F12+FC_TRA_ROAD_E!F12+FC_TRA_DAVI_E!F12+FC_TRA_DNAVI_E!F12+FC_TRA_PIPE_E!F12</f>
        <v>0</v>
      </c>
      <c r="G12" s="10">
        <f>FC_TRA_RAIL_E!G12+FC_TRA_ROAD_E!G12+FC_TRA_DAVI_E!G12+FC_TRA_DNAVI_E!G12+FC_TRA_PIPE_E!G12</f>
        <v>0</v>
      </c>
      <c r="H12" s="10">
        <f>FC_TRA_RAIL_E!H12+FC_TRA_ROAD_E!H12+FC_TRA_DAVI_E!H12+FC_TRA_DNAVI_E!H12+FC_TRA_PIPE_E!H12</f>
        <v>0</v>
      </c>
      <c r="I12" s="10">
        <f>FC_TRA_RAIL_E!I12+FC_TRA_ROAD_E!I12+FC_TRA_DAVI_E!I12+FC_TRA_DNAVI_E!I12+FC_TRA_PIPE_E!I12</f>
        <v>0</v>
      </c>
      <c r="J12" s="10">
        <f>FC_TRA_RAIL_E!J12+FC_TRA_ROAD_E!J12+FC_TRA_DAVI_E!J12+FC_TRA_DNAVI_E!J12+FC_TRA_PIPE_E!J12</f>
        <v>0</v>
      </c>
      <c r="K12" s="10">
        <f>FC_TRA_RAIL_E!K12+FC_TRA_ROAD_E!K12+FC_TRA_DAVI_E!K12+FC_TRA_DNAVI_E!K12+FC_TRA_PIPE_E!K12</f>
        <v>0</v>
      </c>
      <c r="L12" s="10">
        <f>FC_TRA_RAIL_E!L12+FC_TRA_ROAD_E!L12+FC_TRA_DAVI_E!L12+FC_TRA_DNAVI_E!L12+FC_TRA_PIPE_E!L12</f>
        <v>0</v>
      </c>
      <c r="M12" s="10">
        <f>FC_TRA_RAIL_E!M12+FC_TRA_ROAD_E!M12+FC_TRA_DAVI_E!M12+FC_TRA_DNAVI_E!M12+FC_TRA_PIPE_E!M12</f>
        <v>0</v>
      </c>
      <c r="N12" s="10">
        <f>FC_TRA_RAIL_E!N12+FC_TRA_ROAD_E!N12+FC_TRA_DAVI_E!N12+FC_TRA_DNAVI_E!N12+FC_TRA_PIPE_E!N12</f>
        <v>0</v>
      </c>
      <c r="O12" s="10">
        <f>FC_TRA_RAIL_E!O12+FC_TRA_ROAD_E!O12+FC_TRA_DAVI_E!O12+FC_TRA_DNAVI_E!O12+FC_TRA_PIPE_E!O12</f>
        <v>0</v>
      </c>
      <c r="P12" s="10">
        <f>FC_TRA_RAIL_E!P12+FC_TRA_ROAD_E!P12+FC_TRA_DAVI_E!P12+FC_TRA_DNAVI_E!P12+FC_TRA_PIPE_E!P12</f>
        <v>0</v>
      </c>
      <c r="Q12" s="10">
        <f>FC_TRA_RAIL_E!Q12+FC_TRA_ROAD_E!Q12+FC_TRA_DAVI_E!Q12+FC_TRA_DNAVI_E!Q12+FC_TRA_PIPE_E!Q12</f>
        <v>0</v>
      </c>
      <c r="R12" s="10">
        <f>FC_TRA_RAIL_E!R12+FC_TRA_ROAD_E!R12+FC_TRA_DAVI_E!R12+FC_TRA_DNAVI_E!R12+FC_TRA_PIPE_E!R12</f>
        <v>0</v>
      </c>
      <c r="S12" s="10">
        <f>FC_TRA_RAIL_E!S12+FC_TRA_ROAD_E!S12+FC_TRA_DAVI_E!S12+FC_TRA_DNAVI_E!S12+FC_TRA_PIPE_E!S12</f>
        <v>0</v>
      </c>
      <c r="T12" s="10">
        <f>FC_TRA_RAIL_E!T12+FC_TRA_ROAD_E!T12+FC_TRA_DAVI_E!T12+FC_TRA_DNAVI_E!T12+FC_TRA_PIPE_E!T12</f>
        <v>0</v>
      </c>
      <c r="U12" s="10">
        <f>FC_TRA_RAIL_E!U12+FC_TRA_ROAD_E!U12+FC_TRA_DAVI_E!U12+FC_TRA_DNAVI_E!U12+FC_TRA_PIPE_E!U12</f>
        <v>0</v>
      </c>
      <c r="V12" s="10">
        <f>FC_TRA_RAIL_E!V12+FC_TRA_ROAD_E!V12+FC_TRA_DAVI_E!V12+FC_TRA_DNAVI_E!V12+FC_TRA_PIPE_E!V12</f>
        <v>0</v>
      </c>
      <c r="W12" s="10">
        <f>FC_TRA_RAIL_E!W12+FC_TRA_ROAD_E!W12+FC_TRA_DAVI_E!W12+FC_TRA_DNAVI_E!W12+FC_TRA_PIPE_E!W12</f>
        <v>0</v>
      </c>
      <c r="X12" s="10">
        <f>FC_TRA_RAIL_E!X12+FC_TRA_ROAD_E!X12+FC_TRA_DAVI_E!X12+FC_TRA_DNAVI_E!X12+FC_TRA_PIPE_E!X12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FC_TRA_RAIL_E!C13+FC_TRA_ROAD_E!C13+FC_TRA_DAVI_E!C13+FC_TRA_DNAVI_E!C13+FC_TRA_PIPE_E!C13</f>
        <v>0</v>
      </c>
      <c r="D13" s="10">
        <f>FC_TRA_RAIL_E!D13+FC_TRA_ROAD_E!D13+FC_TRA_DAVI_E!D13+FC_TRA_DNAVI_E!D13+FC_TRA_PIPE_E!D13</f>
        <v>0</v>
      </c>
      <c r="E13" s="10">
        <f>FC_TRA_RAIL_E!E13+FC_TRA_ROAD_E!E13+FC_TRA_DAVI_E!E13+FC_TRA_DNAVI_E!E13+FC_TRA_PIPE_E!E13</f>
        <v>0</v>
      </c>
      <c r="F13" s="10">
        <f>FC_TRA_RAIL_E!F13+FC_TRA_ROAD_E!F13+FC_TRA_DAVI_E!F13+FC_TRA_DNAVI_E!F13+FC_TRA_PIPE_E!F13</f>
        <v>0</v>
      </c>
      <c r="G13" s="10">
        <f>FC_TRA_RAIL_E!G13+FC_TRA_ROAD_E!G13+FC_TRA_DAVI_E!G13+FC_TRA_DNAVI_E!G13+FC_TRA_PIPE_E!G13</f>
        <v>0</v>
      </c>
      <c r="H13" s="10">
        <f>FC_TRA_RAIL_E!H13+FC_TRA_ROAD_E!H13+FC_TRA_DAVI_E!H13+FC_TRA_DNAVI_E!H13+FC_TRA_PIPE_E!H13</f>
        <v>0</v>
      </c>
      <c r="I13" s="10">
        <f>FC_TRA_RAIL_E!I13+FC_TRA_ROAD_E!I13+FC_TRA_DAVI_E!I13+FC_TRA_DNAVI_E!I13+FC_TRA_PIPE_E!I13</f>
        <v>0</v>
      </c>
      <c r="J13" s="10">
        <f>FC_TRA_RAIL_E!J13+FC_TRA_ROAD_E!J13+FC_TRA_DAVI_E!J13+FC_TRA_DNAVI_E!J13+FC_TRA_PIPE_E!J13</f>
        <v>0</v>
      </c>
      <c r="K13" s="10">
        <f>FC_TRA_RAIL_E!K13+FC_TRA_ROAD_E!K13+FC_TRA_DAVI_E!K13+FC_TRA_DNAVI_E!K13+FC_TRA_PIPE_E!K13</f>
        <v>0</v>
      </c>
      <c r="L13" s="10">
        <f>FC_TRA_RAIL_E!L13+FC_TRA_ROAD_E!L13+FC_TRA_DAVI_E!L13+FC_TRA_DNAVI_E!L13+FC_TRA_PIPE_E!L13</f>
        <v>0</v>
      </c>
      <c r="M13" s="10">
        <f>FC_TRA_RAIL_E!M13+FC_TRA_ROAD_E!M13+FC_TRA_DAVI_E!M13+FC_TRA_DNAVI_E!M13+FC_TRA_PIPE_E!M13</f>
        <v>0</v>
      </c>
      <c r="N13" s="10">
        <f>FC_TRA_RAIL_E!N13+FC_TRA_ROAD_E!N13+FC_TRA_DAVI_E!N13+FC_TRA_DNAVI_E!N13+FC_TRA_PIPE_E!N13</f>
        <v>0</v>
      </c>
      <c r="O13" s="10">
        <f>FC_TRA_RAIL_E!O13+FC_TRA_ROAD_E!O13+FC_TRA_DAVI_E!O13+FC_TRA_DNAVI_E!O13+FC_TRA_PIPE_E!O13</f>
        <v>0</v>
      </c>
      <c r="P13" s="10">
        <f>FC_TRA_RAIL_E!P13+FC_TRA_ROAD_E!P13+FC_TRA_DAVI_E!P13+FC_TRA_DNAVI_E!P13+FC_TRA_PIPE_E!P13</f>
        <v>0</v>
      </c>
      <c r="Q13" s="10">
        <f>FC_TRA_RAIL_E!Q13+FC_TRA_ROAD_E!Q13+FC_TRA_DAVI_E!Q13+FC_TRA_DNAVI_E!Q13+FC_TRA_PIPE_E!Q13</f>
        <v>0</v>
      </c>
      <c r="R13" s="10">
        <f>FC_TRA_RAIL_E!R13+FC_TRA_ROAD_E!R13+FC_TRA_DAVI_E!R13+FC_TRA_DNAVI_E!R13+FC_TRA_PIPE_E!R13</f>
        <v>0</v>
      </c>
      <c r="S13" s="10">
        <f>FC_TRA_RAIL_E!S13+FC_TRA_ROAD_E!S13+FC_TRA_DAVI_E!S13+FC_TRA_DNAVI_E!S13+FC_TRA_PIPE_E!S13</f>
        <v>0</v>
      </c>
      <c r="T13" s="10">
        <f>FC_TRA_RAIL_E!T13+FC_TRA_ROAD_E!T13+FC_TRA_DAVI_E!T13+FC_TRA_DNAVI_E!T13+FC_TRA_PIPE_E!T13</f>
        <v>0</v>
      </c>
      <c r="U13" s="10">
        <f>FC_TRA_RAIL_E!U13+FC_TRA_ROAD_E!U13+FC_TRA_DAVI_E!U13+FC_TRA_DNAVI_E!U13+FC_TRA_PIPE_E!U13</f>
        <v>0</v>
      </c>
      <c r="V13" s="10">
        <f>FC_TRA_RAIL_E!V13+FC_TRA_ROAD_E!V13+FC_TRA_DAVI_E!V13+FC_TRA_DNAVI_E!V13+FC_TRA_PIPE_E!V13</f>
        <v>0</v>
      </c>
      <c r="W13" s="10">
        <f>FC_TRA_RAIL_E!W13+FC_TRA_ROAD_E!W13+FC_TRA_DAVI_E!W13+FC_TRA_DNAVI_E!W13+FC_TRA_PIPE_E!W13</f>
        <v>0</v>
      </c>
      <c r="X13" s="10">
        <f>FC_TRA_RAIL_E!X13+FC_TRA_ROAD_E!X13+FC_TRA_DAVI_E!X13+FC_TRA_DNAVI_E!X13+FC_TRA_PIPE_E!X13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FC_TRA_RAIL_E!C14+FC_TRA_ROAD_E!C14+FC_TRA_DAVI_E!C14+FC_TRA_DNAVI_E!C14+FC_TRA_PIPE_E!C14</f>
        <v>0</v>
      </c>
      <c r="D14" s="10">
        <f>FC_TRA_RAIL_E!D14+FC_TRA_ROAD_E!D14+FC_TRA_DAVI_E!D14+FC_TRA_DNAVI_E!D14+FC_TRA_PIPE_E!D14</f>
        <v>0</v>
      </c>
      <c r="E14" s="10">
        <f>FC_TRA_RAIL_E!E14+FC_TRA_ROAD_E!E14+FC_TRA_DAVI_E!E14+FC_TRA_DNAVI_E!E14+FC_TRA_PIPE_E!E14</f>
        <v>0</v>
      </c>
      <c r="F14" s="10">
        <f>FC_TRA_RAIL_E!F14+FC_TRA_ROAD_E!F14+FC_TRA_DAVI_E!F14+FC_TRA_DNAVI_E!F14+FC_TRA_PIPE_E!F14</f>
        <v>0</v>
      </c>
      <c r="G14" s="10">
        <f>FC_TRA_RAIL_E!G14+FC_TRA_ROAD_E!G14+FC_TRA_DAVI_E!G14+FC_TRA_DNAVI_E!G14+FC_TRA_PIPE_E!G14</f>
        <v>0</v>
      </c>
      <c r="H14" s="10">
        <f>FC_TRA_RAIL_E!H14+FC_TRA_ROAD_E!H14+FC_TRA_DAVI_E!H14+FC_TRA_DNAVI_E!H14+FC_TRA_PIPE_E!H14</f>
        <v>0</v>
      </c>
      <c r="I14" s="10">
        <f>FC_TRA_RAIL_E!I14+FC_TRA_ROAD_E!I14+FC_TRA_DAVI_E!I14+FC_TRA_DNAVI_E!I14+FC_TRA_PIPE_E!I14</f>
        <v>0</v>
      </c>
      <c r="J14" s="10">
        <f>FC_TRA_RAIL_E!J14+FC_TRA_ROAD_E!J14+FC_TRA_DAVI_E!J14+FC_TRA_DNAVI_E!J14+FC_TRA_PIPE_E!J14</f>
        <v>0</v>
      </c>
      <c r="K14" s="10">
        <f>FC_TRA_RAIL_E!K14+FC_TRA_ROAD_E!K14+FC_TRA_DAVI_E!K14+FC_TRA_DNAVI_E!K14+FC_TRA_PIPE_E!K14</f>
        <v>0</v>
      </c>
      <c r="L14" s="10">
        <f>FC_TRA_RAIL_E!L14+FC_TRA_ROAD_E!L14+FC_TRA_DAVI_E!L14+FC_TRA_DNAVI_E!L14+FC_TRA_PIPE_E!L14</f>
        <v>0</v>
      </c>
      <c r="M14" s="10">
        <f>FC_TRA_RAIL_E!M14+FC_TRA_ROAD_E!M14+FC_TRA_DAVI_E!M14+FC_TRA_DNAVI_E!M14+FC_TRA_PIPE_E!M14</f>
        <v>0</v>
      </c>
      <c r="N14" s="10">
        <f>FC_TRA_RAIL_E!N14+FC_TRA_ROAD_E!N14+FC_TRA_DAVI_E!N14+FC_TRA_DNAVI_E!N14+FC_TRA_PIPE_E!N14</f>
        <v>0</v>
      </c>
      <c r="O14" s="10">
        <f>FC_TRA_RAIL_E!O14+FC_TRA_ROAD_E!O14+FC_TRA_DAVI_E!O14+FC_TRA_DNAVI_E!O14+FC_TRA_PIPE_E!O14</f>
        <v>0</v>
      </c>
      <c r="P14" s="10">
        <f>FC_TRA_RAIL_E!P14+FC_TRA_ROAD_E!P14+FC_TRA_DAVI_E!P14+FC_TRA_DNAVI_E!P14+FC_TRA_PIPE_E!P14</f>
        <v>0</v>
      </c>
      <c r="Q14" s="10">
        <f>FC_TRA_RAIL_E!Q14+FC_TRA_ROAD_E!Q14+FC_TRA_DAVI_E!Q14+FC_TRA_DNAVI_E!Q14+FC_TRA_PIPE_E!Q14</f>
        <v>0</v>
      </c>
      <c r="R14" s="10">
        <f>FC_TRA_RAIL_E!R14+FC_TRA_ROAD_E!R14+FC_TRA_DAVI_E!R14+FC_TRA_DNAVI_E!R14+FC_TRA_PIPE_E!R14</f>
        <v>0</v>
      </c>
      <c r="S14" s="10">
        <f>FC_TRA_RAIL_E!S14+FC_TRA_ROAD_E!S14+FC_TRA_DAVI_E!S14+FC_TRA_DNAVI_E!S14+FC_TRA_PIPE_E!S14</f>
        <v>0</v>
      </c>
      <c r="T14" s="10">
        <f>FC_TRA_RAIL_E!T14+FC_TRA_ROAD_E!T14+FC_TRA_DAVI_E!T14+FC_TRA_DNAVI_E!T14+FC_TRA_PIPE_E!T14</f>
        <v>0</v>
      </c>
      <c r="U14" s="10">
        <f>FC_TRA_RAIL_E!U14+FC_TRA_ROAD_E!U14+FC_TRA_DAVI_E!U14+FC_TRA_DNAVI_E!U14+FC_TRA_PIPE_E!U14</f>
        <v>0</v>
      </c>
      <c r="V14" s="10">
        <f>FC_TRA_RAIL_E!V14+FC_TRA_ROAD_E!V14+FC_TRA_DAVI_E!V14+FC_TRA_DNAVI_E!V14+FC_TRA_PIPE_E!V14</f>
        <v>0</v>
      </c>
      <c r="W14" s="10">
        <f>FC_TRA_RAIL_E!W14+FC_TRA_ROAD_E!W14+FC_TRA_DAVI_E!W14+FC_TRA_DNAVI_E!W14+FC_TRA_PIPE_E!W14</f>
        <v>0</v>
      </c>
      <c r="X14" s="10">
        <f>FC_TRA_RAIL_E!X14+FC_TRA_ROAD_E!X14+FC_TRA_DAVI_E!X14+FC_TRA_DNAVI_E!X14+FC_TRA_PIPE_E!X14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FC_TRA_RAIL_E!C15+FC_TRA_ROAD_E!C15+FC_TRA_DAVI_E!C15+FC_TRA_DNAVI_E!C15+FC_TRA_PIPE_E!C15</f>
        <v>0</v>
      </c>
      <c r="D15" s="10">
        <f>FC_TRA_RAIL_E!D15+FC_TRA_ROAD_E!D15+FC_TRA_DAVI_E!D15+FC_TRA_DNAVI_E!D15+FC_TRA_PIPE_E!D15</f>
        <v>0</v>
      </c>
      <c r="E15" s="10">
        <f>FC_TRA_RAIL_E!E15+FC_TRA_ROAD_E!E15+FC_TRA_DAVI_E!E15+FC_TRA_DNAVI_E!E15+FC_TRA_PIPE_E!E15</f>
        <v>0</v>
      </c>
      <c r="F15" s="10">
        <f>FC_TRA_RAIL_E!F15+FC_TRA_ROAD_E!F15+FC_TRA_DAVI_E!F15+FC_TRA_DNAVI_E!F15+FC_TRA_PIPE_E!F15</f>
        <v>0</v>
      </c>
      <c r="G15" s="10">
        <f>FC_TRA_RAIL_E!G15+FC_TRA_ROAD_E!G15+FC_TRA_DAVI_E!G15+FC_TRA_DNAVI_E!G15+FC_TRA_PIPE_E!G15</f>
        <v>0</v>
      </c>
      <c r="H15" s="10">
        <f>FC_TRA_RAIL_E!H15+FC_TRA_ROAD_E!H15+FC_TRA_DAVI_E!H15+FC_TRA_DNAVI_E!H15+FC_TRA_PIPE_E!H15</f>
        <v>0</v>
      </c>
      <c r="I15" s="10">
        <f>FC_TRA_RAIL_E!I15+FC_TRA_ROAD_E!I15+FC_TRA_DAVI_E!I15+FC_TRA_DNAVI_E!I15+FC_TRA_PIPE_E!I15</f>
        <v>0</v>
      </c>
      <c r="J15" s="10">
        <f>FC_TRA_RAIL_E!J15+FC_TRA_ROAD_E!J15+FC_TRA_DAVI_E!J15+FC_TRA_DNAVI_E!J15+FC_TRA_PIPE_E!J15</f>
        <v>0</v>
      </c>
      <c r="K15" s="10">
        <f>FC_TRA_RAIL_E!K15+FC_TRA_ROAD_E!K15+FC_TRA_DAVI_E!K15+FC_TRA_DNAVI_E!K15+FC_TRA_PIPE_E!K15</f>
        <v>0</v>
      </c>
      <c r="L15" s="10">
        <f>FC_TRA_RAIL_E!L15+FC_TRA_ROAD_E!L15+FC_TRA_DAVI_E!L15+FC_TRA_DNAVI_E!L15+FC_TRA_PIPE_E!L15</f>
        <v>0</v>
      </c>
      <c r="M15" s="10">
        <f>FC_TRA_RAIL_E!M15+FC_TRA_ROAD_E!M15+FC_TRA_DAVI_E!M15+FC_TRA_DNAVI_E!M15+FC_TRA_PIPE_E!M15</f>
        <v>0</v>
      </c>
      <c r="N15" s="10">
        <f>FC_TRA_RAIL_E!N15+FC_TRA_ROAD_E!N15+FC_TRA_DAVI_E!N15+FC_TRA_DNAVI_E!N15+FC_TRA_PIPE_E!N15</f>
        <v>0</v>
      </c>
      <c r="O15" s="10">
        <f>FC_TRA_RAIL_E!O15+FC_TRA_ROAD_E!O15+FC_TRA_DAVI_E!O15+FC_TRA_DNAVI_E!O15+FC_TRA_PIPE_E!O15</f>
        <v>0</v>
      </c>
      <c r="P15" s="10">
        <f>FC_TRA_RAIL_E!P15+FC_TRA_ROAD_E!P15+FC_TRA_DAVI_E!P15+FC_TRA_DNAVI_E!P15+FC_TRA_PIPE_E!P15</f>
        <v>0</v>
      </c>
      <c r="Q15" s="10">
        <f>FC_TRA_RAIL_E!Q15+FC_TRA_ROAD_E!Q15+FC_TRA_DAVI_E!Q15+FC_TRA_DNAVI_E!Q15+FC_TRA_PIPE_E!Q15</f>
        <v>0</v>
      </c>
      <c r="R15" s="10">
        <f>FC_TRA_RAIL_E!R15+FC_TRA_ROAD_E!R15+FC_TRA_DAVI_E!R15+FC_TRA_DNAVI_E!R15+FC_TRA_PIPE_E!R15</f>
        <v>0</v>
      </c>
      <c r="S15" s="10">
        <f>FC_TRA_RAIL_E!S15+FC_TRA_ROAD_E!S15+FC_TRA_DAVI_E!S15+FC_TRA_DNAVI_E!S15+FC_TRA_PIPE_E!S15</f>
        <v>0</v>
      </c>
      <c r="T15" s="10">
        <f>FC_TRA_RAIL_E!T15+FC_TRA_ROAD_E!T15+FC_TRA_DAVI_E!T15+FC_TRA_DNAVI_E!T15+FC_TRA_PIPE_E!T15</f>
        <v>0</v>
      </c>
      <c r="U15" s="10">
        <f>FC_TRA_RAIL_E!U15+FC_TRA_ROAD_E!U15+FC_TRA_DAVI_E!U15+FC_TRA_DNAVI_E!U15+FC_TRA_PIPE_E!U15</f>
        <v>0</v>
      </c>
      <c r="V15" s="10">
        <f>FC_TRA_RAIL_E!V15+FC_TRA_ROAD_E!V15+FC_TRA_DAVI_E!V15+FC_TRA_DNAVI_E!V15+FC_TRA_PIPE_E!V15</f>
        <v>0</v>
      </c>
      <c r="W15" s="10">
        <f>FC_TRA_RAIL_E!W15+FC_TRA_ROAD_E!W15+FC_TRA_DAVI_E!W15+FC_TRA_DNAVI_E!W15+FC_TRA_PIPE_E!W15</f>
        <v>0</v>
      </c>
      <c r="X15" s="10">
        <f>FC_TRA_RAIL_E!X15+FC_TRA_ROAD_E!X15+FC_TRA_DAVI_E!X15+FC_TRA_DNAVI_E!X15+FC_TRA_PIPE_E!X15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FC_TRA_RAIL_E!C16+FC_TRA_ROAD_E!C16+FC_TRA_DAVI_E!C16+FC_TRA_DNAVI_E!C16+FC_TRA_PIPE_E!C16</f>
        <v>0</v>
      </c>
      <c r="D16" s="10">
        <f>FC_TRA_RAIL_E!D16+FC_TRA_ROAD_E!D16+FC_TRA_DAVI_E!D16+FC_TRA_DNAVI_E!D16+FC_TRA_PIPE_E!D16</f>
        <v>0</v>
      </c>
      <c r="E16" s="10">
        <f>FC_TRA_RAIL_E!E16+FC_TRA_ROAD_E!E16+FC_TRA_DAVI_E!E16+FC_TRA_DNAVI_E!E16+FC_TRA_PIPE_E!E16</f>
        <v>0</v>
      </c>
      <c r="F16" s="10">
        <f>FC_TRA_RAIL_E!F16+FC_TRA_ROAD_E!F16+FC_TRA_DAVI_E!F16+FC_TRA_DNAVI_E!F16+FC_TRA_PIPE_E!F16</f>
        <v>0</v>
      </c>
      <c r="G16" s="10">
        <f>FC_TRA_RAIL_E!G16+FC_TRA_ROAD_E!G16+FC_TRA_DAVI_E!G16+FC_TRA_DNAVI_E!G16+FC_TRA_PIPE_E!G16</f>
        <v>0</v>
      </c>
      <c r="H16" s="10">
        <f>FC_TRA_RAIL_E!H16+FC_TRA_ROAD_E!H16+FC_TRA_DAVI_E!H16+FC_TRA_DNAVI_E!H16+FC_TRA_PIPE_E!H16</f>
        <v>0</v>
      </c>
      <c r="I16" s="10">
        <f>FC_TRA_RAIL_E!I16+FC_TRA_ROAD_E!I16+FC_TRA_DAVI_E!I16+FC_TRA_DNAVI_E!I16+FC_TRA_PIPE_E!I16</f>
        <v>0</v>
      </c>
      <c r="J16" s="10">
        <f>FC_TRA_RAIL_E!J16+FC_TRA_ROAD_E!J16+FC_TRA_DAVI_E!J16+FC_TRA_DNAVI_E!J16+FC_TRA_PIPE_E!J16</f>
        <v>0</v>
      </c>
      <c r="K16" s="10">
        <f>FC_TRA_RAIL_E!K16+FC_TRA_ROAD_E!K16+FC_TRA_DAVI_E!K16+FC_TRA_DNAVI_E!K16+FC_TRA_PIPE_E!K16</f>
        <v>0</v>
      </c>
      <c r="L16" s="10">
        <f>FC_TRA_RAIL_E!L16+FC_TRA_ROAD_E!L16+FC_TRA_DAVI_E!L16+FC_TRA_DNAVI_E!L16+FC_TRA_PIPE_E!L16</f>
        <v>0</v>
      </c>
      <c r="M16" s="10">
        <f>FC_TRA_RAIL_E!M16+FC_TRA_ROAD_E!M16+FC_TRA_DAVI_E!M16+FC_TRA_DNAVI_E!M16+FC_TRA_PIPE_E!M16</f>
        <v>0</v>
      </c>
      <c r="N16" s="10">
        <f>FC_TRA_RAIL_E!N16+FC_TRA_ROAD_E!N16+FC_TRA_DAVI_E!N16+FC_TRA_DNAVI_E!N16+FC_TRA_PIPE_E!N16</f>
        <v>0</v>
      </c>
      <c r="O16" s="10">
        <f>FC_TRA_RAIL_E!O16+FC_TRA_ROAD_E!O16+FC_TRA_DAVI_E!O16+FC_TRA_DNAVI_E!O16+FC_TRA_PIPE_E!O16</f>
        <v>0</v>
      </c>
      <c r="P16" s="10">
        <f>FC_TRA_RAIL_E!P16+FC_TRA_ROAD_E!P16+FC_TRA_DAVI_E!P16+FC_TRA_DNAVI_E!P16+FC_TRA_PIPE_E!P16</f>
        <v>0</v>
      </c>
      <c r="Q16" s="10">
        <f>FC_TRA_RAIL_E!Q16+FC_TRA_ROAD_E!Q16+FC_TRA_DAVI_E!Q16+FC_TRA_DNAVI_E!Q16+FC_TRA_PIPE_E!Q16</f>
        <v>0</v>
      </c>
      <c r="R16" s="10">
        <f>FC_TRA_RAIL_E!R16+FC_TRA_ROAD_E!R16+FC_TRA_DAVI_E!R16+FC_TRA_DNAVI_E!R16+FC_TRA_PIPE_E!R16</f>
        <v>0</v>
      </c>
      <c r="S16" s="10">
        <f>FC_TRA_RAIL_E!S16+FC_TRA_ROAD_E!S16+FC_TRA_DAVI_E!S16+FC_TRA_DNAVI_E!S16+FC_TRA_PIPE_E!S16</f>
        <v>0</v>
      </c>
      <c r="T16" s="10">
        <f>FC_TRA_RAIL_E!T16+FC_TRA_ROAD_E!T16+FC_TRA_DAVI_E!T16+FC_TRA_DNAVI_E!T16+FC_TRA_PIPE_E!T16</f>
        <v>0</v>
      </c>
      <c r="U16" s="10">
        <f>FC_TRA_RAIL_E!U16+FC_TRA_ROAD_E!U16+FC_TRA_DAVI_E!U16+FC_TRA_DNAVI_E!U16+FC_TRA_PIPE_E!U16</f>
        <v>0</v>
      </c>
      <c r="V16" s="10">
        <f>FC_TRA_RAIL_E!V16+FC_TRA_ROAD_E!V16+FC_TRA_DAVI_E!V16+FC_TRA_DNAVI_E!V16+FC_TRA_PIPE_E!V16</f>
        <v>0</v>
      </c>
      <c r="W16" s="10">
        <f>FC_TRA_RAIL_E!W16+FC_TRA_ROAD_E!W16+FC_TRA_DAVI_E!W16+FC_TRA_DNAVI_E!W16+FC_TRA_PIPE_E!W16</f>
        <v>0</v>
      </c>
      <c r="X16" s="10">
        <f>FC_TRA_RAIL_E!X16+FC_TRA_ROAD_E!X16+FC_TRA_DAVI_E!X16+FC_TRA_DNAVI_E!X16+FC_TRA_PIPE_E!X16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FC_TRA_RAIL_E!C18+FC_TRA_ROAD_E!C18+FC_TRA_DAVI_E!C18+FC_TRA_DNAVI_E!C18+FC_TRA_PIPE_E!C18</f>
        <v>0</v>
      </c>
      <c r="D18" s="10">
        <f>FC_TRA_RAIL_E!D18+FC_TRA_ROAD_E!D18+FC_TRA_DAVI_E!D18+FC_TRA_DNAVI_E!D18+FC_TRA_PIPE_E!D18</f>
        <v>0</v>
      </c>
      <c r="E18" s="10">
        <f>FC_TRA_RAIL_E!E18+FC_TRA_ROAD_E!E18+FC_TRA_DAVI_E!E18+FC_TRA_DNAVI_E!E18+FC_TRA_PIPE_E!E18</f>
        <v>0</v>
      </c>
      <c r="F18" s="10">
        <f>FC_TRA_RAIL_E!F18+FC_TRA_ROAD_E!F18+FC_TRA_DAVI_E!F18+FC_TRA_DNAVI_E!F18+FC_TRA_PIPE_E!F18</f>
        <v>0</v>
      </c>
      <c r="G18" s="10">
        <f>FC_TRA_RAIL_E!G18+FC_TRA_ROAD_E!G18+FC_TRA_DAVI_E!G18+FC_TRA_DNAVI_E!G18+FC_TRA_PIPE_E!G18</f>
        <v>0</v>
      </c>
      <c r="H18" s="10">
        <f>FC_TRA_RAIL_E!H18+FC_TRA_ROAD_E!H18+FC_TRA_DAVI_E!H18+FC_TRA_DNAVI_E!H18+FC_TRA_PIPE_E!H18</f>
        <v>0</v>
      </c>
      <c r="I18" s="10">
        <f>FC_TRA_RAIL_E!I18+FC_TRA_ROAD_E!I18+FC_TRA_DAVI_E!I18+FC_TRA_DNAVI_E!I18+FC_TRA_PIPE_E!I18</f>
        <v>0</v>
      </c>
      <c r="J18" s="10">
        <f>FC_TRA_RAIL_E!J18+FC_TRA_ROAD_E!J18+FC_TRA_DAVI_E!J18+FC_TRA_DNAVI_E!J18+FC_TRA_PIPE_E!J18</f>
        <v>0</v>
      </c>
      <c r="K18" s="10">
        <f>FC_TRA_RAIL_E!K18+FC_TRA_ROAD_E!K18+FC_TRA_DAVI_E!K18+FC_TRA_DNAVI_E!K18+FC_TRA_PIPE_E!K18</f>
        <v>0</v>
      </c>
      <c r="L18" s="10">
        <f>FC_TRA_RAIL_E!L18+FC_TRA_ROAD_E!L18+FC_TRA_DAVI_E!L18+FC_TRA_DNAVI_E!L18+FC_TRA_PIPE_E!L18</f>
        <v>0</v>
      </c>
      <c r="M18" s="10">
        <f>FC_TRA_RAIL_E!M18+FC_TRA_ROAD_E!M18+FC_TRA_DAVI_E!M18+FC_TRA_DNAVI_E!M18+FC_TRA_PIPE_E!M18</f>
        <v>0</v>
      </c>
      <c r="N18" s="10">
        <f>FC_TRA_RAIL_E!N18+FC_TRA_ROAD_E!N18+FC_TRA_DAVI_E!N18+FC_TRA_DNAVI_E!N18+FC_TRA_PIPE_E!N18</f>
        <v>0</v>
      </c>
      <c r="O18" s="10">
        <f>FC_TRA_RAIL_E!O18+FC_TRA_ROAD_E!O18+FC_TRA_DAVI_E!O18+FC_TRA_DNAVI_E!O18+FC_TRA_PIPE_E!O18</f>
        <v>0</v>
      </c>
      <c r="P18" s="10">
        <f>FC_TRA_RAIL_E!P18+FC_TRA_ROAD_E!P18+FC_TRA_DAVI_E!P18+FC_TRA_DNAVI_E!P18+FC_TRA_PIPE_E!P18</f>
        <v>0</v>
      </c>
      <c r="Q18" s="10">
        <f>FC_TRA_RAIL_E!Q18+FC_TRA_ROAD_E!Q18+FC_TRA_DAVI_E!Q18+FC_TRA_DNAVI_E!Q18+FC_TRA_PIPE_E!Q18</f>
        <v>0</v>
      </c>
      <c r="R18" s="10">
        <f>FC_TRA_RAIL_E!R18+FC_TRA_ROAD_E!R18+FC_TRA_DAVI_E!R18+FC_TRA_DNAVI_E!R18+FC_TRA_PIPE_E!R18</f>
        <v>0</v>
      </c>
      <c r="S18" s="10">
        <f>FC_TRA_RAIL_E!S18+FC_TRA_ROAD_E!S18+FC_TRA_DAVI_E!S18+FC_TRA_DNAVI_E!S18+FC_TRA_PIPE_E!S18</f>
        <v>0</v>
      </c>
      <c r="T18" s="10">
        <f>FC_TRA_RAIL_E!T18+FC_TRA_ROAD_E!T18+FC_TRA_DAVI_E!T18+FC_TRA_DNAVI_E!T18+FC_TRA_PIPE_E!T18</f>
        <v>0</v>
      </c>
      <c r="U18" s="10">
        <f>FC_TRA_RAIL_E!U18+FC_TRA_ROAD_E!U18+FC_TRA_DAVI_E!U18+FC_TRA_DNAVI_E!U18+FC_TRA_PIPE_E!U18</f>
        <v>0</v>
      </c>
      <c r="V18" s="10">
        <f>FC_TRA_RAIL_E!V18+FC_TRA_ROAD_E!V18+FC_TRA_DAVI_E!V18+FC_TRA_DNAVI_E!V18+FC_TRA_PIPE_E!V18</f>
        <v>0</v>
      </c>
      <c r="W18" s="10">
        <f>FC_TRA_RAIL_E!W18+FC_TRA_ROAD_E!W18+FC_TRA_DAVI_E!W18+FC_TRA_DNAVI_E!W18+FC_TRA_PIPE_E!W18</f>
        <v>0</v>
      </c>
      <c r="X18" s="10">
        <f>FC_TRA_RAIL_E!X18+FC_TRA_ROAD_E!X18+FC_TRA_DAVI_E!X18+FC_TRA_DNAVI_E!X18+FC_TRA_PIPE_E!X18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FC_TRA_RAIL_E!C19+FC_TRA_ROAD_E!C19+FC_TRA_DAVI_E!C19+FC_TRA_DNAVI_E!C19+FC_TRA_PIPE_E!C19</f>
        <v>0</v>
      </c>
      <c r="D19" s="10">
        <f>FC_TRA_RAIL_E!D19+FC_TRA_ROAD_E!D19+FC_TRA_DAVI_E!D19+FC_TRA_DNAVI_E!D19+FC_TRA_PIPE_E!D19</f>
        <v>0</v>
      </c>
      <c r="E19" s="10">
        <f>FC_TRA_RAIL_E!E19+FC_TRA_ROAD_E!E19+FC_TRA_DAVI_E!E19+FC_TRA_DNAVI_E!E19+FC_TRA_PIPE_E!E19</f>
        <v>0</v>
      </c>
      <c r="F19" s="10">
        <f>FC_TRA_RAIL_E!F19+FC_TRA_ROAD_E!F19+FC_TRA_DAVI_E!F19+FC_TRA_DNAVI_E!F19+FC_TRA_PIPE_E!F19</f>
        <v>0</v>
      </c>
      <c r="G19" s="10">
        <f>FC_TRA_RAIL_E!G19+FC_TRA_ROAD_E!G19+FC_TRA_DAVI_E!G19+FC_TRA_DNAVI_E!G19+FC_TRA_PIPE_E!G19</f>
        <v>0</v>
      </c>
      <c r="H19" s="10">
        <f>FC_TRA_RAIL_E!H19+FC_TRA_ROAD_E!H19+FC_TRA_DAVI_E!H19+FC_TRA_DNAVI_E!H19+FC_TRA_PIPE_E!H19</f>
        <v>0</v>
      </c>
      <c r="I19" s="10">
        <f>FC_TRA_RAIL_E!I19+FC_TRA_ROAD_E!I19+FC_TRA_DAVI_E!I19+FC_TRA_DNAVI_E!I19+FC_TRA_PIPE_E!I19</f>
        <v>0</v>
      </c>
      <c r="J19" s="10">
        <f>FC_TRA_RAIL_E!J19+FC_TRA_ROAD_E!J19+FC_TRA_DAVI_E!J19+FC_TRA_DNAVI_E!J19+FC_TRA_PIPE_E!J19</f>
        <v>0</v>
      </c>
      <c r="K19" s="10">
        <f>FC_TRA_RAIL_E!K19+FC_TRA_ROAD_E!K19+FC_TRA_DAVI_E!K19+FC_TRA_DNAVI_E!K19+FC_TRA_PIPE_E!K19</f>
        <v>0</v>
      </c>
      <c r="L19" s="10">
        <f>FC_TRA_RAIL_E!L19+FC_TRA_ROAD_E!L19+FC_TRA_DAVI_E!L19+FC_TRA_DNAVI_E!L19+FC_TRA_PIPE_E!L19</f>
        <v>0</v>
      </c>
      <c r="M19" s="10">
        <f>FC_TRA_RAIL_E!M19+FC_TRA_ROAD_E!M19+FC_TRA_DAVI_E!M19+FC_TRA_DNAVI_E!M19+FC_TRA_PIPE_E!M19</f>
        <v>0</v>
      </c>
      <c r="N19" s="10">
        <f>FC_TRA_RAIL_E!N19+FC_TRA_ROAD_E!N19+FC_TRA_DAVI_E!N19+FC_TRA_DNAVI_E!N19+FC_TRA_PIPE_E!N19</f>
        <v>0</v>
      </c>
      <c r="O19" s="10">
        <f>FC_TRA_RAIL_E!O19+FC_TRA_ROAD_E!O19+FC_TRA_DAVI_E!O19+FC_TRA_DNAVI_E!O19+FC_TRA_PIPE_E!O19</f>
        <v>0</v>
      </c>
      <c r="P19" s="10">
        <f>FC_TRA_RAIL_E!P19+FC_TRA_ROAD_E!P19+FC_TRA_DAVI_E!P19+FC_TRA_DNAVI_E!P19+FC_TRA_PIPE_E!P19</f>
        <v>0</v>
      </c>
      <c r="Q19" s="10">
        <f>FC_TRA_RAIL_E!Q19+FC_TRA_ROAD_E!Q19+FC_TRA_DAVI_E!Q19+FC_TRA_DNAVI_E!Q19+FC_TRA_PIPE_E!Q19</f>
        <v>0</v>
      </c>
      <c r="R19" s="10">
        <f>FC_TRA_RAIL_E!R19+FC_TRA_ROAD_E!R19+FC_TRA_DAVI_E!R19+FC_TRA_DNAVI_E!R19+FC_TRA_PIPE_E!R19</f>
        <v>0</v>
      </c>
      <c r="S19" s="10">
        <f>FC_TRA_RAIL_E!S19+FC_TRA_ROAD_E!S19+FC_TRA_DAVI_E!S19+FC_TRA_DNAVI_E!S19+FC_TRA_PIPE_E!S19</f>
        <v>0</v>
      </c>
      <c r="T19" s="10">
        <f>FC_TRA_RAIL_E!T19+FC_TRA_ROAD_E!T19+FC_TRA_DAVI_E!T19+FC_TRA_DNAVI_E!T19+FC_TRA_PIPE_E!T19</f>
        <v>0</v>
      </c>
      <c r="U19" s="10">
        <f>FC_TRA_RAIL_E!U19+FC_TRA_ROAD_E!U19+FC_TRA_DAVI_E!U19+FC_TRA_DNAVI_E!U19+FC_TRA_PIPE_E!U19</f>
        <v>0</v>
      </c>
      <c r="V19" s="10">
        <f>FC_TRA_RAIL_E!V19+FC_TRA_ROAD_E!V19+FC_TRA_DAVI_E!V19+FC_TRA_DNAVI_E!V19+FC_TRA_PIPE_E!V19</f>
        <v>0</v>
      </c>
      <c r="W19" s="10">
        <f>FC_TRA_RAIL_E!W19+FC_TRA_ROAD_E!W19+FC_TRA_DAVI_E!W19+FC_TRA_DNAVI_E!W19+FC_TRA_PIPE_E!W19</f>
        <v>0</v>
      </c>
      <c r="X19" s="10">
        <f>FC_TRA_RAIL_E!X19+FC_TRA_ROAD_E!X19+FC_TRA_DAVI_E!X19+FC_TRA_DNAVI_E!X19+FC_TRA_PIPE_E!X19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FC_TRA_RAIL_E!C20+FC_TRA_ROAD_E!C20+FC_TRA_DAVI_E!C20+FC_TRA_DNAVI_E!C20+FC_TRA_PIPE_E!C20</f>
        <v>0</v>
      </c>
      <c r="D20" s="10">
        <f>FC_TRA_RAIL_E!D20+FC_TRA_ROAD_E!D20+FC_TRA_DAVI_E!D20+FC_TRA_DNAVI_E!D20+FC_TRA_PIPE_E!D20</f>
        <v>0</v>
      </c>
      <c r="E20" s="10">
        <f>FC_TRA_RAIL_E!E20+FC_TRA_ROAD_E!E20+FC_TRA_DAVI_E!E20+FC_TRA_DNAVI_E!E20+FC_TRA_PIPE_E!E20</f>
        <v>0</v>
      </c>
      <c r="F20" s="10">
        <f>FC_TRA_RAIL_E!F20+FC_TRA_ROAD_E!F20+FC_TRA_DAVI_E!F20+FC_TRA_DNAVI_E!F20+FC_TRA_PIPE_E!F20</f>
        <v>0</v>
      </c>
      <c r="G20" s="10">
        <f>FC_TRA_RAIL_E!G20+FC_TRA_ROAD_E!G20+FC_TRA_DAVI_E!G20+FC_TRA_DNAVI_E!G20+FC_TRA_PIPE_E!G20</f>
        <v>0</v>
      </c>
      <c r="H20" s="10">
        <f>FC_TRA_RAIL_E!H20+FC_TRA_ROAD_E!H20+FC_TRA_DAVI_E!H20+FC_TRA_DNAVI_E!H20+FC_TRA_PIPE_E!H20</f>
        <v>0</v>
      </c>
      <c r="I20" s="10">
        <f>FC_TRA_RAIL_E!I20+FC_TRA_ROAD_E!I20+FC_TRA_DAVI_E!I20+FC_TRA_DNAVI_E!I20+FC_TRA_PIPE_E!I20</f>
        <v>0</v>
      </c>
      <c r="J20" s="10">
        <f>FC_TRA_RAIL_E!J20+FC_TRA_ROAD_E!J20+FC_TRA_DAVI_E!J20+FC_TRA_DNAVI_E!J20+FC_TRA_PIPE_E!J20</f>
        <v>0</v>
      </c>
      <c r="K20" s="10">
        <f>FC_TRA_RAIL_E!K20+FC_TRA_ROAD_E!K20+FC_TRA_DAVI_E!K20+FC_TRA_DNAVI_E!K20+FC_TRA_PIPE_E!K20</f>
        <v>0</v>
      </c>
      <c r="L20" s="10">
        <f>FC_TRA_RAIL_E!L20+FC_TRA_ROAD_E!L20+FC_TRA_DAVI_E!L20+FC_TRA_DNAVI_E!L20+FC_TRA_PIPE_E!L20</f>
        <v>0</v>
      </c>
      <c r="M20" s="10">
        <f>FC_TRA_RAIL_E!M20+FC_TRA_ROAD_E!M20+FC_TRA_DAVI_E!M20+FC_TRA_DNAVI_E!M20+FC_TRA_PIPE_E!M20</f>
        <v>0</v>
      </c>
      <c r="N20" s="10">
        <f>FC_TRA_RAIL_E!N20+FC_TRA_ROAD_E!N20+FC_TRA_DAVI_E!N20+FC_TRA_DNAVI_E!N20+FC_TRA_PIPE_E!N20</f>
        <v>0</v>
      </c>
      <c r="O20" s="10">
        <f>FC_TRA_RAIL_E!O20+FC_TRA_ROAD_E!O20+FC_TRA_DAVI_E!O20+FC_TRA_DNAVI_E!O20+FC_TRA_PIPE_E!O20</f>
        <v>0</v>
      </c>
      <c r="P20" s="10">
        <f>FC_TRA_RAIL_E!P20+FC_TRA_ROAD_E!P20+FC_TRA_DAVI_E!P20+FC_TRA_DNAVI_E!P20+FC_TRA_PIPE_E!P20</f>
        <v>0</v>
      </c>
      <c r="Q20" s="10">
        <f>FC_TRA_RAIL_E!Q20+FC_TRA_ROAD_E!Q20+FC_TRA_DAVI_E!Q20+FC_TRA_DNAVI_E!Q20+FC_TRA_PIPE_E!Q20</f>
        <v>0</v>
      </c>
      <c r="R20" s="10">
        <f>FC_TRA_RAIL_E!R20+FC_TRA_ROAD_E!R20+FC_TRA_DAVI_E!R20+FC_TRA_DNAVI_E!R20+FC_TRA_PIPE_E!R20</f>
        <v>0</v>
      </c>
      <c r="S20" s="10">
        <f>FC_TRA_RAIL_E!S20+FC_TRA_ROAD_E!S20+FC_TRA_DAVI_E!S20+FC_TRA_DNAVI_E!S20+FC_TRA_PIPE_E!S20</f>
        <v>0</v>
      </c>
      <c r="T20" s="10">
        <f>FC_TRA_RAIL_E!T20+FC_TRA_ROAD_E!T20+FC_TRA_DAVI_E!T20+FC_TRA_DNAVI_E!T20+FC_TRA_PIPE_E!T20</f>
        <v>0</v>
      </c>
      <c r="U20" s="10">
        <f>FC_TRA_RAIL_E!U20+FC_TRA_ROAD_E!U20+FC_TRA_DAVI_E!U20+FC_TRA_DNAVI_E!U20+FC_TRA_PIPE_E!U20</f>
        <v>0</v>
      </c>
      <c r="V20" s="10">
        <f>FC_TRA_RAIL_E!V20+FC_TRA_ROAD_E!V20+FC_TRA_DAVI_E!V20+FC_TRA_DNAVI_E!V20+FC_TRA_PIPE_E!V20</f>
        <v>0</v>
      </c>
      <c r="W20" s="10">
        <f>FC_TRA_RAIL_E!W20+FC_TRA_ROAD_E!W20+FC_TRA_DAVI_E!W20+FC_TRA_DNAVI_E!W20+FC_TRA_PIPE_E!W20</f>
        <v>0</v>
      </c>
      <c r="X20" s="10">
        <f>FC_TRA_RAIL_E!X20+FC_TRA_ROAD_E!X20+FC_TRA_DAVI_E!X20+FC_TRA_DNAVI_E!X20+FC_TRA_PIPE_E!X20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FC_TRA_RAIL_E!C21+FC_TRA_ROAD_E!C21+FC_TRA_DAVI_E!C21+FC_TRA_DNAVI_E!C21+FC_TRA_PIPE_E!C21</f>
        <v>0</v>
      </c>
      <c r="D21" s="10">
        <f>FC_TRA_RAIL_E!D21+FC_TRA_ROAD_E!D21+FC_TRA_DAVI_E!D21+FC_TRA_DNAVI_E!D21+FC_TRA_PIPE_E!D21</f>
        <v>0</v>
      </c>
      <c r="E21" s="10">
        <f>FC_TRA_RAIL_E!E21+FC_TRA_ROAD_E!E21+FC_TRA_DAVI_E!E21+FC_TRA_DNAVI_E!E21+FC_TRA_PIPE_E!E21</f>
        <v>0</v>
      </c>
      <c r="F21" s="10">
        <f>FC_TRA_RAIL_E!F21+FC_TRA_ROAD_E!F21+FC_TRA_DAVI_E!F21+FC_TRA_DNAVI_E!F21+FC_TRA_PIPE_E!F21</f>
        <v>0</v>
      </c>
      <c r="G21" s="10">
        <f>FC_TRA_RAIL_E!G21+FC_TRA_ROAD_E!G21+FC_TRA_DAVI_E!G21+FC_TRA_DNAVI_E!G21+FC_TRA_PIPE_E!G21</f>
        <v>0</v>
      </c>
      <c r="H21" s="10">
        <f>FC_TRA_RAIL_E!H21+FC_TRA_ROAD_E!H21+FC_TRA_DAVI_E!H21+FC_TRA_DNAVI_E!H21+FC_TRA_PIPE_E!H21</f>
        <v>0</v>
      </c>
      <c r="I21" s="10">
        <f>FC_TRA_RAIL_E!I21+FC_TRA_ROAD_E!I21+FC_TRA_DAVI_E!I21+FC_TRA_DNAVI_E!I21+FC_TRA_PIPE_E!I21</f>
        <v>0</v>
      </c>
      <c r="J21" s="10">
        <f>FC_TRA_RAIL_E!J21+FC_TRA_ROAD_E!J21+FC_TRA_DAVI_E!J21+FC_TRA_DNAVI_E!J21+FC_TRA_PIPE_E!J21</f>
        <v>0</v>
      </c>
      <c r="K21" s="10">
        <f>FC_TRA_RAIL_E!K21+FC_TRA_ROAD_E!K21+FC_TRA_DAVI_E!K21+FC_TRA_DNAVI_E!K21+FC_TRA_PIPE_E!K21</f>
        <v>0</v>
      </c>
      <c r="L21" s="10">
        <f>FC_TRA_RAIL_E!L21+FC_TRA_ROAD_E!L21+FC_TRA_DAVI_E!L21+FC_TRA_DNAVI_E!L21+FC_TRA_PIPE_E!L21</f>
        <v>0</v>
      </c>
      <c r="M21" s="10">
        <f>FC_TRA_RAIL_E!M21+FC_TRA_ROAD_E!M21+FC_TRA_DAVI_E!M21+FC_TRA_DNAVI_E!M21+FC_TRA_PIPE_E!M21</f>
        <v>0</v>
      </c>
      <c r="N21" s="10">
        <f>FC_TRA_RAIL_E!N21+FC_TRA_ROAD_E!N21+FC_TRA_DAVI_E!N21+FC_TRA_DNAVI_E!N21+FC_TRA_PIPE_E!N21</f>
        <v>0</v>
      </c>
      <c r="O21" s="10">
        <f>FC_TRA_RAIL_E!O21+FC_TRA_ROAD_E!O21+FC_TRA_DAVI_E!O21+FC_TRA_DNAVI_E!O21+FC_TRA_PIPE_E!O21</f>
        <v>0</v>
      </c>
      <c r="P21" s="10">
        <f>FC_TRA_RAIL_E!P21+FC_TRA_ROAD_E!P21+FC_TRA_DAVI_E!P21+FC_TRA_DNAVI_E!P21+FC_TRA_PIPE_E!P21</f>
        <v>0</v>
      </c>
      <c r="Q21" s="10">
        <f>FC_TRA_RAIL_E!Q21+FC_TRA_ROAD_E!Q21+FC_TRA_DAVI_E!Q21+FC_TRA_DNAVI_E!Q21+FC_TRA_PIPE_E!Q21</f>
        <v>0</v>
      </c>
      <c r="R21" s="10">
        <f>FC_TRA_RAIL_E!R21+FC_TRA_ROAD_E!R21+FC_TRA_DAVI_E!R21+FC_TRA_DNAVI_E!R21+FC_TRA_PIPE_E!R21</f>
        <v>0</v>
      </c>
      <c r="S21" s="10">
        <f>FC_TRA_RAIL_E!S21+FC_TRA_ROAD_E!S21+FC_TRA_DAVI_E!S21+FC_TRA_DNAVI_E!S21+FC_TRA_PIPE_E!S21</f>
        <v>0</v>
      </c>
      <c r="T21" s="10">
        <f>FC_TRA_RAIL_E!T21+FC_TRA_ROAD_E!T21+FC_TRA_DAVI_E!T21+FC_TRA_DNAVI_E!T21+FC_TRA_PIPE_E!T21</f>
        <v>0</v>
      </c>
      <c r="U21" s="10">
        <f>FC_TRA_RAIL_E!U21+FC_TRA_ROAD_E!U21+FC_TRA_DAVI_E!U21+FC_TRA_DNAVI_E!U21+FC_TRA_PIPE_E!U21</f>
        <v>0</v>
      </c>
      <c r="V21" s="10">
        <f>FC_TRA_RAIL_E!V21+FC_TRA_ROAD_E!V21+FC_TRA_DAVI_E!V21+FC_TRA_DNAVI_E!V21+FC_TRA_PIPE_E!V21</f>
        <v>0</v>
      </c>
      <c r="W21" s="10">
        <f>FC_TRA_RAIL_E!W21+FC_TRA_ROAD_E!W21+FC_TRA_DAVI_E!W21+FC_TRA_DNAVI_E!W21+FC_TRA_PIPE_E!W21</f>
        <v>0</v>
      </c>
      <c r="X21" s="10">
        <f>FC_TRA_RAIL_E!X21+FC_TRA_ROAD_E!X21+FC_TRA_DAVI_E!X21+FC_TRA_DNAVI_E!X21+FC_TRA_PIPE_E!X21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FC_TRA_RAIL_E!C23+FC_TRA_ROAD_E!C23+FC_TRA_DAVI_E!C23+FC_TRA_DNAVI_E!C23+FC_TRA_PIPE_E!C23</f>
        <v>0</v>
      </c>
      <c r="D23" s="10">
        <f>FC_TRA_RAIL_E!D23+FC_TRA_ROAD_E!D23+FC_TRA_DAVI_E!D23+FC_TRA_DNAVI_E!D23+FC_TRA_PIPE_E!D23</f>
        <v>0</v>
      </c>
      <c r="E23" s="10">
        <f>FC_TRA_RAIL_E!E23+FC_TRA_ROAD_E!E23+FC_TRA_DAVI_E!E23+FC_TRA_DNAVI_E!E23+FC_TRA_PIPE_E!E23</f>
        <v>0</v>
      </c>
      <c r="F23" s="10">
        <f>FC_TRA_RAIL_E!F23+FC_TRA_ROAD_E!F23+FC_TRA_DAVI_E!F23+FC_TRA_DNAVI_E!F23+FC_TRA_PIPE_E!F23</f>
        <v>0</v>
      </c>
      <c r="G23" s="10">
        <f>FC_TRA_RAIL_E!G23+FC_TRA_ROAD_E!G23+FC_TRA_DAVI_E!G23+FC_TRA_DNAVI_E!G23+FC_TRA_PIPE_E!G23</f>
        <v>0</v>
      </c>
      <c r="H23" s="10">
        <f>FC_TRA_RAIL_E!H23+FC_TRA_ROAD_E!H23+FC_TRA_DAVI_E!H23+FC_TRA_DNAVI_E!H23+FC_TRA_PIPE_E!H23</f>
        <v>0</v>
      </c>
      <c r="I23" s="10">
        <f>FC_TRA_RAIL_E!I23+FC_TRA_ROAD_E!I23+FC_TRA_DAVI_E!I23+FC_TRA_DNAVI_E!I23+FC_TRA_PIPE_E!I23</f>
        <v>0</v>
      </c>
      <c r="J23" s="10">
        <f>FC_TRA_RAIL_E!J23+FC_TRA_ROAD_E!J23+FC_TRA_DAVI_E!J23+FC_TRA_DNAVI_E!J23+FC_TRA_PIPE_E!J23</f>
        <v>0</v>
      </c>
      <c r="K23" s="10">
        <f>FC_TRA_RAIL_E!K23+FC_TRA_ROAD_E!K23+FC_TRA_DAVI_E!K23+FC_TRA_DNAVI_E!K23+FC_TRA_PIPE_E!K23</f>
        <v>0</v>
      </c>
      <c r="L23" s="10">
        <f>FC_TRA_RAIL_E!L23+FC_TRA_ROAD_E!L23+FC_TRA_DAVI_E!L23+FC_TRA_DNAVI_E!L23+FC_TRA_PIPE_E!L23</f>
        <v>0</v>
      </c>
      <c r="M23" s="10">
        <f>FC_TRA_RAIL_E!M23+FC_TRA_ROAD_E!M23+FC_TRA_DAVI_E!M23+FC_TRA_DNAVI_E!M23+FC_TRA_PIPE_E!M23</f>
        <v>0</v>
      </c>
      <c r="N23" s="10">
        <f>FC_TRA_RAIL_E!N23+FC_TRA_ROAD_E!N23+FC_TRA_DAVI_E!N23+FC_TRA_DNAVI_E!N23+FC_TRA_PIPE_E!N23</f>
        <v>0</v>
      </c>
      <c r="O23" s="10">
        <f>FC_TRA_RAIL_E!O23+FC_TRA_ROAD_E!O23+FC_TRA_DAVI_E!O23+FC_TRA_DNAVI_E!O23+FC_TRA_PIPE_E!O23</f>
        <v>0</v>
      </c>
      <c r="P23" s="10">
        <f>FC_TRA_RAIL_E!P23+FC_TRA_ROAD_E!P23+FC_TRA_DAVI_E!P23+FC_TRA_DNAVI_E!P23+FC_TRA_PIPE_E!P23</f>
        <v>0</v>
      </c>
      <c r="Q23" s="10">
        <f>FC_TRA_RAIL_E!Q23+FC_TRA_ROAD_E!Q23+FC_TRA_DAVI_E!Q23+FC_TRA_DNAVI_E!Q23+FC_TRA_PIPE_E!Q23</f>
        <v>0</v>
      </c>
      <c r="R23" s="10">
        <f>FC_TRA_RAIL_E!R23+FC_TRA_ROAD_E!R23+FC_TRA_DAVI_E!R23+FC_TRA_DNAVI_E!R23+FC_TRA_PIPE_E!R23</f>
        <v>0</v>
      </c>
      <c r="S23" s="10">
        <f>FC_TRA_RAIL_E!S23+FC_TRA_ROAD_E!S23+FC_TRA_DAVI_E!S23+FC_TRA_DNAVI_E!S23+FC_TRA_PIPE_E!S23</f>
        <v>0</v>
      </c>
      <c r="T23" s="10">
        <f>FC_TRA_RAIL_E!T23+FC_TRA_ROAD_E!T23+FC_TRA_DAVI_E!T23+FC_TRA_DNAVI_E!T23+FC_TRA_PIPE_E!T23</f>
        <v>0</v>
      </c>
      <c r="U23" s="10">
        <f>FC_TRA_RAIL_E!U23+FC_TRA_ROAD_E!U23+FC_TRA_DAVI_E!U23+FC_TRA_DNAVI_E!U23+FC_TRA_PIPE_E!U23</f>
        <v>0</v>
      </c>
      <c r="V23" s="10">
        <f>FC_TRA_RAIL_E!V23+FC_TRA_ROAD_E!V23+FC_TRA_DAVI_E!V23+FC_TRA_DNAVI_E!V23+FC_TRA_PIPE_E!V23</f>
        <v>0</v>
      </c>
      <c r="W23" s="10">
        <f>FC_TRA_RAIL_E!W23+FC_TRA_ROAD_E!W23+FC_TRA_DAVI_E!W23+FC_TRA_DNAVI_E!W23+FC_TRA_PIPE_E!W23</f>
        <v>0</v>
      </c>
      <c r="X23" s="10">
        <f>FC_TRA_RAIL_E!X23+FC_TRA_ROAD_E!X23+FC_TRA_DAVI_E!X23+FC_TRA_DNAVI_E!X23+FC_TRA_PIPE_E!X23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FC_TRA_RAIL_E!C24+FC_TRA_ROAD_E!C24+FC_TRA_DAVI_E!C24+FC_TRA_DNAVI_E!C24+FC_TRA_PIPE_E!C24</f>
        <v>0</v>
      </c>
      <c r="D24" s="10">
        <f>FC_TRA_RAIL_E!D24+FC_TRA_ROAD_E!D24+FC_TRA_DAVI_E!D24+FC_TRA_DNAVI_E!D24+FC_TRA_PIPE_E!D24</f>
        <v>0</v>
      </c>
      <c r="E24" s="10">
        <f>FC_TRA_RAIL_E!E24+FC_TRA_ROAD_E!E24+FC_TRA_DAVI_E!E24+FC_TRA_DNAVI_E!E24+FC_TRA_PIPE_E!E24</f>
        <v>0</v>
      </c>
      <c r="F24" s="10">
        <f>FC_TRA_RAIL_E!F24+FC_TRA_ROAD_E!F24+FC_TRA_DAVI_E!F24+FC_TRA_DNAVI_E!F24+FC_TRA_PIPE_E!F24</f>
        <v>0</v>
      </c>
      <c r="G24" s="10">
        <f>FC_TRA_RAIL_E!G24+FC_TRA_ROAD_E!G24+FC_TRA_DAVI_E!G24+FC_TRA_DNAVI_E!G24+FC_TRA_PIPE_E!G24</f>
        <v>0</v>
      </c>
      <c r="H24" s="10">
        <f>FC_TRA_RAIL_E!H24+FC_TRA_ROAD_E!H24+FC_TRA_DAVI_E!H24+FC_TRA_DNAVI_E!H24+FC_TRA_PIPE_E!H24</f>
        <v>0</v>
      </c>
      <c r="I24" s="10">
        <f>FC_TRA_RAIL_E!I24+FC_TRA_ROAD_E!I24+FC_TRA_DAVI_E!I24+FC_TRA_DNAVI_E!I24+FC_TRA_PIPE_E!I24</f>
        <v>0</v>
      </c>
      <c r="J24" s="10">
        <f>FC_TRA_RAIL_E!J24+FC_TRA_ROAD_E!J24+FC_TRA_DAVI_E!J24+FC_TRA_DNAVI_E!J24+FC_TRA_PIPE_E!J24</f>
        <v>0</v>
      </c>
      <c r="K24" s="10">
        <f>FC_TRA_RAIL_E!K24+FC_TRA_ROAD_E!K24+FC_TRA_DAVI_E!K24+FC_TRA_DNAVI_E!K24+FC_TRA_PIPE_E!K24</f>
        <v>0</v>
      </c>
      <c r="L24" s="10">
        <f>FC_TRA_RAIL_E!L24+FC_TRA_ROAD_E!L24+FC_TRA_DAVI_E!L24+FC_TRA_DNAVI_E!L24+FC_TRA_PIPE_E!L24</f>
        <v>0</v>
      </c>
      <c r="M24" s="10">
        <f>FC_TRA_RAIL_E!M24+FC_TRA_ROAD_E!M24+FC_TRA_DAVI_E!M24+FC_TRA_DNAVI_E!M24+FC_TRA_PIPE_E!M24</f>
        <v>0</v>
      </c>
      <c r="N24" s="10">
        <f>FC_TRA_RAIL_E!N24+FC_TRA_ROAD_E!N24+FC_TRA_DAVI_E!N24+FC_TRA_DNAVI_E!N24+FC_TRA_PIPE_E!N24</f>
        <v>0</v>
      </c>
      <c r="O24" s="10">
        <f>FC_TRA_RAIL_E!O24+FC_TRA_ROAD_E!O24+FC_TRA_DAVI_E!O24+FC_TRA_DNAVI_E!O24+FC_TRA_PIPE_E!O24</f>
        <v>0</v>
      </c>
      <c r="P24" s="10">
        <f>FC_TRA_RAIL_E!P24+FC_TRA_ROAD_E!P24+FC_TRA_DAVI_E!P24+FC_TRA_DNAVI_E!P24+FC_TRA_PIPE_E!P24</f>
        <v>0</v>
      </c>
      <c r="Q24" s="10">
        <f>FC_TRA_RAIL_E!Q24+FC_TRA_ROAD_E!Q24+FC_TRA_DAVI_E!Q24+FC_TRA_DNAVI_E!Q24+FC_TRA_PIPE_E!Q24</f>
        <v>0</v>
      </c>
      <c r="R24" s="10">
        <f>FC_TRA_RAIL_E!R24+FC_TRA_ROAD_E!R24+FC_TRA_DAVI_E!R24+FC_TRA_DNAVI_E!R24+FC_TRA_PIPE_E!R24</f>
        <v>0</v>
      </c>
      <c r="S24" s="10">
        <f>FC_TRA_RAIL_E!S24+FC_TRA_ROAD_E!S24+FC_TRA_DAVI_E!S24+FC_TRA_DNAVI_E!S24+FC_TRA_PIPE_E!S24</f>
        <v>0</v>
      </c>
      <c r="T24" s="10">
        <f>FC_TRA_RAIL_E!T24+FC_TRA_ROAD_E!T24+FC_TRA_DAVI_E!T24+FC_TRA_DNAVI_E!T24+FC_TRA_PIPE_E!T24</f>
        <v>0</v>
      </c>
      <c r="U24" s="10">
        <f>FC_TRA_RAIL_E!U24+FC_TRA_ROAD_E!U24+FC_TRA_DAVI_E!U24+FC_TRA_DNAVI_E!U24+FC_TRA_PIPE_E!U24</f>
        <v>0</v>
      </c>
      <c r="V24" s="10">
        <f>FC_TRA_RAIL_E!V24+FC_TRA_ROAD_E!V24+FC_TRA_DAVI_E!V24+FC_TRA_DNAVI_E!V24+FC_TRA_PIPE_E!V24</f>
        <v>0</v>
      </c>
      <c r="W24" s="10">
        <f>FC_TRA_RAIL_E!W24+FC_TRA_ROAD_E!W24+FC_TRA_DAVI_E!W24+FC_TRA_DNAVI_E!W24+FC_TRA_PIPE_E!W24</f>
        <v>0</v>
      </c>
      <c r="X24" s="10">
        <f>FC_TRA_RAIL_E!X24+FC_TRA_ROAD_E!X24+FC_TRA_DAVI_E!X24+FC_TRA_DNAVI_E!X24+FC_TRA_PIPE_E!X24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FC_TRA_RAIL_E!C25+FC_TRA_ROAD_E!C25+FC_TRA_DAVI_E!C25+FC_TRA_DNAVI_E!C25+FC_TRA_PIPE_E!C25</f>
        <v>0</v>
      </c>
      <c r="D25" s="37">
        <f>FC_TRA_RAIL_E!D25+FC_TRA_ROAD_E!D25+FC_TRA_DAVI_E!D25+FC_TRA_DNAVI_E!D25+FC_TRA_PIPE_E!D25</f>
        <v>0</v>
      </c>
      <c r="E25" s="37">
        <f>FC_TRA_RAIL_E!E25+FC_TRA_ROAD_E!E25+FC_TRA_DAVI_E!E25+FC_TRA_DNAVI_E!E25+FC_TRA_PIPE_E!E25</f>
        <v>0</v>
      </c>
      <c r="F25" s="37">
        <f>FC_TRA_RAIL_E!F25+FC_TRA_ROAD_E!F25+FC_TRA_DAVI_E!F25+FC_TRA_DNAVI_E!F25+FC_TRA_PIPE_E!F25</f>
        <v>0</v>
      </c>
      <c r="G25" s="37">
        <f>FC_TRA_RAIL_E!G25+FC_TRA_ROAD_E!G25+FC_TRA_DAVI_E!G25+FC_TRA_DNAVI_E!G25+FC_TRA_PIPE_E!G25</f>
        <v>0</v>
      </c>
      <c r="H25" s="37">
        <f>FC_TRA_RAIL_E!H25+FC_TRA_ROAD_E!H25+FC_TRA_DAVI_E!H25+FC_TRA_DNAVI_E!H25+FC_TRA_PIPE_E!H25</f>
        <v>0</v>
      </c>
      <c r="I25" s="37">
        <f>FC_TRA_RAIL_E!I25+FC_TRA_ROAD_E!I25+FC_TRA_DAVI_E!I25+FC_TRA_DNAVI_E!I25+FC_TRA_PIPE_E!I25</f>
        <v>0</v>
      </c>
      <c r="J25" s="37">
        <f>FC_TRA_RAIL_E!J25+FC_TRA_ROAD_E!J25+FC_TRA_DAVI_E!J25+FC_TRA_DNAVI_E!J25+FC_TRA_PIPE_E!J25</f>
        <v>0</v>
      </c>
      <c r="K25" s="37">
        <f>FC_TRA_RAIL_E!K25+FC_TRA_ROAD_E!K25+FC_TRA_DAVI_E!K25+FC_TRA_DNAVI_E!K25+FC_TRA_PIPE_E!K25</f>
        <v>0</v>
      </c>
      <c r="L25" s="37">
        <f>FC_TRA_RAIL_E!L25+FC_TRA_ROAD_E!L25+FC_TRA_DAVI_E!L25+FC_TRA_DNAVI_E!L25+FC_TRA_PIPE_E!L25</f>
        <v>0</v>
      </c>
      <c r="M25" s="37">
        <f>FC_TRA_RAIL_E!M25+FC_TRA_ROAD_E!M25+FC_TRA_DAVI_E!M25+FC_TRA_DNAVI_E!M25+FC_TRA_PIPE_E!M25</f>
        <v>0</v>
      </c>
      <c r="N25" s="37">
        <f>FC_TRA_RAIL_E!N25+FC_TRA_ROAD_E!N25+FC_TRA_DAVI_E!N25+FC_TRA_DNAVI_E!N25+FC_TRA_PIPE_E!N25</f>
        <v>0</v>
      </c>
      <c r="O25" s="37">
        <f>FC_TRA_RAIL_E!O25+FC_TRA_ROAD_E!O25+FC_TRA_DAVI_E!O25+FC_TRA_DNAVI_E!O25+FC_TRA_PIPE_E!O25</f>
        <v>0</v>
      </c>
      <c r="P25" s="37">
        <f>FC_TRA_RAIL_E!P25+FC_TRA_ROAD_E!P25+FC_TRA_DAVI_E!P25+FC_TRA_DNAVI_E!P25+FC_TRA_PIPE_E!P25</f>
        <v>0</v>
      </c>
      <c r="Q25" s="37">
        <f>FC_TRA_RAIL_E!Q25+FC_TRA_ROAD_E!Q25+FC_TRA_DAVI_E!Q25+FC_TRA_DNAVI_E!Q25+FC_TRA_PIPE_E!Q25</f>
        <v>0</v>
      </c>
      <c r="R25" s="37">
        <f>FC_TRA_RAIL_E!R25+FC_TRA_ROAD_E!R25+FC_TRA_DAVI_E!R25+FC_TRA_DNAVI_E!R25+FC_TRA_PIPE_E!R25</f>
        <v>0</v>
      </c>
      <c r="S25" s="37">
        <f>FC_TRA_RAIL_E!S25+FC_TRA_ROAD_E!S25+FC_TRA_DAVI_E!S25+FC_TRA_DNAVI_E!S25+FC_TRA_PIPE_E!S25</f>
        <v>0</v>
      </c>
      <c r="T25" s="37">
        <f>FC_TRA_RAIL_E!T25+FC_TRA_ROAD_E!T25+FC_TRA_DAVI_E!T25+FC_TRA_DNAVI_E!T25+FC_TRA_PIPE_E!T25</f>
        <v>0</v>
      </c>
      <c r="U25" s="37">
        <f>FC_TRA_RAIL_E!U25+FC_TRA_ROAD_E!U25+FC_TRA_DAVI_E!U25+FC_TRA_DNAVI_E!U25+FC_TRA_PIPE_E!U25</f>
        <v>0</v>
      </c>
      <c r="V25" s="37">
        <f>FC_TRA_RAIL_E!V25+FC_TRA_ROAD_E!V25+FC_TRA_DAVI_E!V25+FC_TRA_DNAVI_E!V25+FC_TRA_PIPE_E!V25</f>
        <v>0</v>
      </c>
      <c r="W25" s="37">
        <f>FC_TRA_RAIL_E!W25+FC_TRA_ROAD_E!W25+FC_TRA_DAVI_E!W25+FC_TRA_DNAVI_E!W25+FC_TRA_PIPE_E!W25</f>
        <v>0</v>
      </c>
      <c r="X25" s="37">
        <f>FC_TRA_RAIL_E!X25+FC_TRA_ROAD_E!X25+FC_TRA_DAVI_E!X25+FC_TRA_DNAVI_E!X25+FC_TRA_PIPE_E!X25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5932.1337059329317</v>
      </c>
      <c r="D26" s="37">
        <f t="shared" si="14"/>
        <v>6000.1742046431646</v>
      </c>
      <c r="E26" s="37">
        <f t="shared" si="14"/>
        <v>6211.9034393809106</v>
      </c>
      <c r="F26" s="37">
        <f t="shared" si="14"/>
        <v>6515.8218400687874</v>
      </c>
      <c r="G26" s="37">
        <f t="shared" si="14"/>
        <v>6661.5966466036107</v>
      </c>
      <c r="H26" s="37">
        <f t="shared" si="14"/>
        <v>6382.4756663800508</v>
      </c>
      <c r="I26" s="37">
        <f t="shared" si="14"/>
        <v>6321.1730008598452</v>
      </c>
      <c r="J26" s="37">
        <f t="shared" si="14"/>
        <v>6326.6934651762676</v>
      </c>
      <c r="K26" s="37">
        <f t="shared" si="14"/>
        <v>6339.3760963026652</v>
      </c>
      <c r="L26" s="37">
        <f t="shared" si="14"/>
        <v>6244.9841788478079</v>
      </c>
      <c r="M26" s="37">
        <f t="shared" si="14"/>
        <v>6103.2054170249348</v>
      </c>
      <c r="N26" s="37">
        <f t="shared" si="14"/>
        <v>5661.8895958727444</v>
      </c>
      <c r="O26" s="37">
        <f t="shared" si="14"/>
        <v>5211.6173688736026</v>
      </c>
      <c r="P26" s="37">
        <f t="shared" si="14"/>
        <v>5135.9033533963884</v>
      </c>
      <c r="Q26" s="37">
        <f t="shared" si="14"/>
        <v>5164.9946689595863</v>
      </c>
      <c r="R26" s="37">
        <f t="shared" si="14"/>
        <v>5187.8760963026652</v>
      </c>
      <c r="S26" s="37">
        <f t="shared" si="14"/>
        <v>5374.8924333619952</v>
      </c>
      <c r="T26" s="37">
        <f t="shared" si="14"/>
        <v>5489.5503009458298</v>
      </c>
      <c r="U26" s="37">
        <f t="shared" si="14"/>
        <v>5526.9226999140155</v>
      </c>
      <c r="V26" s="37">
        <f t="shared" si="14"/>
        <v>5650.5419604471181</v>
      </c>
      <c r="W26" s="37">
        <f t="shared" ref="W26:X26" si="15">SUM(W27,W33)</f>
        <v>4702.6791057609626</v>
      </c>
      <c r="X26" s="37">
        <f t="shared" si="15"/>
        <v>5063.4921754084262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FC_TRA_RAIL_E!C28+FC_TRA_ROAD_E!C28+FC_TRA_DAVI_E!C28+FC_TRA_DNAVI_E!C28+FC_TRA_PIPE_E!C28</f>
        <v>0</v>
      </c>
      <c r="D28" s="10">
        <f>FC_TRA_RAIL_E!D28+FC_TRA_ROAD_E!D28+FC_TRA_DAVI_E!D28+FC_TRA_DNAVI_E!D28+FC_TRA_PIPE_E!D28</f>
        <v>0</v>
      </c>
      <c r="E28" s="10">
        <f>FC_TRA_RAIL_E!E28+FC_TRA_ROAD_E!E28+FC_TRA_DAVI_E!E28+FC_TRA_DNAVI_E!E28+FC_TRA_PIPE_E!E28</f>
        <v>0</v>
      </c>
      <c r="F28" s="10">
        <f>FC_TRA_RAIL_E!F28+FC_TRA_ROAD_E!F28+FC_TRA_DAVI_E!F28+FC_TRA_DNAVI_E!F28+FC_TRA_PIPE_E!F28</f>
        <v>0</v>
      </c>
      <c r="G28" s="10">
        <f>FC_TRA_RAIL_E!G28+FC_TRA_ROAD_E!G28+FC_TRA_DAVI_E!G28+FC_TRA_DNAVI_E!G28+FC_TRA_PIPE_E!G28</f>
        <v>0</v>
      </c>
      <c r="H28" s="10">
        <f>FC_TRA_RAIL_E!H28+FC_TRA_ROAD_E!H28+FC_TRA_DAVI_E!H28+FC_TRA_DNAVI_E!H28+FC_TRA_PIPE_E!H28</f>
        <v>0</v>
      </c>
      <c r="I28" s="10">
        <f>FC_TRA_RAIL_E!I28+FC_TRA_ROAD_E!I28+FC_TRA_DAVI_E!I28+FC_TRA_DNAVI_E!I28+FC_TRA_PIPE_E!I28</f>
        <v>0</v>
      </c>
      <c r="J28" s="10">
        <f>FC_TRA_RAIL_E!J28+FC_TRA_ROAD_E!J28+FC_TRA_DAVI_E!J28+FC_TRA_DNAVI_E!J28+FC_TRA_PIPE_E!J28</f>
        <v>0</v>
      </c>
      <c r="K28" s="10">
        <f>FC_TRA_RAIL_E!K28+FC_TRA_ROAD_E!K28+FC_TRA_DAVI_E!K28+FC_TRA_DNAVI_E!K28+FC_TRA_PIPE_E!K28</f>
        <v>0</v>
      </c>
      <c r="L28" s="10">
        <f>FC_TRA_RAIL_E!L28+FC_TRA_ROAD_E!L28+FC_TRA_DAVI_E!L28+FC_TRA_DNAVI_E!L28+FC_TRA_PIPE_E!L28</f>
        <v>0</v>
      </c>
      <c r="M28" s="10">
        <f>FC_TRA_RAIL_E!M28+FC_TRA_ROAD_E!M28+FC_TRA_DAVI_E!M28+FC_TRA_DNAVI_E!M28+FC_TRA_PIPE_E!M28</f>
        <v>0</v>
      </c>
      <c r="N28" s="10">
        <f>FC_TRA_RAIL_E!N28+FC_TRA_ROAD_E!N28+FC_TRA_DAVI_E!N28+FC_TRA_DNAVI_E!N28+FC_TRA_PIPE_E!N28</f>
        <v>0</v>
      </c>
      <c r="O28" s="10">
        <f>FC_TRA_RAIL_E!O28+FC_TRA_ROAD_E!O28+FC_TRA_DAVI_E!O28+FC_TRA_DNAVI_E!O28+FC_TRA_PIPE_E!O28</f>
        <v>0</v>
      </c>
      <c r="P28" s="10">
        <f>FC_TRA_RAIL_E!P28+FC_TRA_ROAD_E!P28+FC_TRA_DAVI_E!P28+FC_TRA_DNAVI_E!P28+FC_TRA_PIPE_E!P28</f>
        <v>0</v>
      </c>
      <c r="Q28" s="10">
        <f>FC_TRA_RAIL_E!Q28+FC_TRA_ROAD_E!Q28+FC_TRA_DAVI_E!Q28+FC_TRA_DNAVI_E!Q28+FC_TRA_PIPE_E!Q28</f>
        <v>0</v>
      </c>
      <c r="R28" s="10">
        <f>FC_TRA_RAIL_E!R28+FC_TRA_ROAD_E!R28+FC_TRA_DAVI_E!R28+FC_TRA_DNAVI_E!R28+FC_TRA_PIPE_E!R28</f>
        <v>0</v>
      </c>
      <c r="S28" s="10">
        <f>FC_TRA_RAIL_E!S28+FC_TRA_ROAD_E!S28+FC_TRA_DAVI_E!S28+FC_TRA_DNAVI_E!S28+FC_TRA_PIPE_E!S28</f>
        <v>0</v>
      </c>
      <c r="T28" s="10">
        <f>FC_TRA_RAIL_E!T28+FC_TRA_ROAD_E!T28+FC_TRA_DAVI_E!T28+FC_TRA_DNAVI_E!T28+FC_TRA_PIPE_E!T28</f>
        <v>0</v>
      </c>
      <c r="U28" s="10">
        <f>FC_TRA_RAIL_E!U28+FC_TRA_ROAD_E!U28+FC_TRA_DAVI_E!U28+FC_TRA_DNAVI_E!U28+FC_TRA_PIPE_E!U28</f>
        <v>0</v>
      </c>
      <c r="V28" s="10">
        <f>FC_TRA_RAIL_E!V28+FC_TRA_ROAD_E!V28+FC_TRA_DAVI_E!V28+FC_TRA_DNAVI_E!V28+FC_TRA_PIPE_E!V28</f>
        <v>0</v>
      </c>
      <c r="W28" s="10">
        <f>FC_TRA_RAIL_E!W28+FC_TRA_ROAD_E!W28+FC_TRA_DAVI_E!W28+FC_TRA_DNAVI_E!W28+FC_TRA_PIPE_E!W28</f>
        <v>0</v>
      </c>
      <c r="X28" s="10">
        <f>FC_TRA_RAIL_E!X28+FC_TRA_ROAD_E!X28+FC_TRA_DAVI_E!X28+FC_TRA_DNAVI_E!X28+FC_TRA_PIPE_E!X28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FC_TRA_RAIL_E!C29+FC_TRA_ROAD_E!C29+FC_TRA_DAVI_E!C29+FC_TRA_DNAVI_E!C29+FC_TRA_PIPE_E!C29</f>
        <v>0</v>
      </c>
      <c r="D29" s="10">
        <f>FC_TRA_RAIL_E!D29+FC_TRA_ROAD_E!D29+FC_TRA_DAVI_E!D29+FC_TRA_DNAVI_E!D29+FC_TRA_PIPE_E!D29</f>
        <v>0</v>
      </c>
      <c r="E29" s="10">
        <f>FC_TRA_RAIL_E!E29+FC_TRA_ROAD_E!E29+FC_TRA_DAVI_E!E29+FC_TRA_DNAVI_E!E29+FC_TRA_PIPE_E!E29</f>
        <v>0</v>
      </c>
      <c r="F29" s="10">
        <f>FC_TRA_RAIL_E!F29+FC_TRA_ROAD_E!F29+FC_TRA_DAVI_E!F29+FC_TRA_DNAVI_E!F29+FC_TRA_PIPE_E!F29</f>
        <v>0</v>
      </c>
      <c r="G29" s="10">
        <f>FC_TRA_RAIL_E!G29+FC_TRA_ROAD_E!G29+FC_TRA_DAVI_E!G29+FC_TRA_DNAVI_E!G29+FC_TRA_PIPE_E!G29</f>
        <v>0</v>
      </c>
      <c r="H29" s="10">
        <f>FC_TRA_RAIL_E!H29+FC_TRA_ROAD_E!H29+FC_TRA_DAVI_E!H29+FC_TRA_DNAVI_E!H29+FC_TRA_PIPE_E!H29</f>
        <v>0</v>
      </c>
      <c r="I29" s="10">
        <f>FC_TRA_RAIL_E!I29+FC_TRA_ROAD_E!I29+FC_TRA_DAVI_E!I29+FC_TRA_DNAVI_E!I29+FC_TRA_PIPE_E!I29</f>
        <v>0</v>
      </c>
      <c r="J29" s="10">
        <f>FC_TRA_RAIL_E!J29+FC_TRA_ROAD_E!J29+FC_TRA_DAVI_E!J29+FC_TRA_DNAVI_E!J29+FC_TRA_PIPE_E!J29</f>
        <v>0</v>
      </c>
      <c r="K29" s="10">
        <f>FC_TRA_RAIL_E!K29+FC_TRA_ROAD_E!K29+FC_TRA_DAVI_E!K29+FC_TRA_DNAVI_E!K29+FC_TRA_PIPE_E!K29</f>
        <v>0</v>
      </c>
      <c r="L29" s="10">
        <f>FC_TRA_RAIL_E!L29+FC_TRA_ROAD_E!L29+FC_TRA_DAVI_E!L29+FC_TRA_DNAVI_E!L29+FC_TRA_PIPE_E!L29</f>
        <v>0</v>
      </c>
      <c r="M29" s="10">
        <f>FC_TRA_RAIL_E!M29+FC_TRA_ROAD_E!M29+FC_TRA_DAVI_E!M29+FC_TRA_DNAVI_E!M29+FC_TRA_PIPE_E!M29</f>
        <v>0</v>
      </c>
      <c r="N29" s="10">
        <f>FC_TRA_RAIL_E!N29+FC_TRA_ROAD_E!N29+FC_TRA_DAVI_E!N29+FC_TRA_DNAVI_E!N29+FC_TRA_PIPE_E!N29</f>
        <v>0</v>
      </c>
      <c r="O29" s="10">
        <f>FC_TRA_RAIL_E!O29+FC_TRA_ROAD_E!O29+FC_TRA_DAVI_E!O29+FC_TRA_DNAVI_E!O29+FC_TRA_PIPE_E!O29</f>
        <v>0</v>
      </c>
      <c r="P29" s="10">
        <f>FC_TRA_RAIL_E!P29+FC_TRA_ROAD_E!P29+FC_TRA_DAVI_E!P29+FC_TRA_DNAVI_E!P29+FC_TRA_PIPE_E!P29</f>
        <v>0</v>
      </c>
      <c r="Q29" s="10">
        <f>FC_TRA_RAIL_E!Q29+FC_TRA_ROAD_E!Q29+FC_TRA_DAVI_E!Q29+FC_TRA_DNAVI_E!Q29+FC_TRA_PIPE_E!Q29</f>
        <v>0</v>
      </c>
      <c r="R29" s="10">
        <f>FC_TRA_RAIL_E!R29+FC_TRA_ROAD_E!R29+FC_TRA_DAVI_E!R29+FC_TRA_DNAVI_E!R29+FC_TRA_PIPE_E!R29</f>
        <v>0</v>
      </c>
      <c r="S29" s="10">
        <f>FC_TRA_RAIL_E!S29+FC_TRA_ROAD_E!S29+FC_TRA_DAVI_E!S29+FC_TRA_DNAVI_E!S29+FC_TRA_PIPE_E!S29</f>
        <v>0</v>
      </c>
      <c r="T29" s="10">
        <f>FC_TRA_RAIL_E!T29+FC_TRA_ROAD_E!T29+FC_TRA_DAVI_E!T29+FC_TRA_DNAVI_E!T29+FC_TRA_PIPE_E!T29</f>
        <v>0</v>
      </c>
      <c r="U29" s="10">
        <f>FC_TRA_RAIL_E!U29+FC_TRA_ROAD_E!U29+FC_TRA_DAVI_E!U29+FC_TRA_DNAVI_E!U29+FC_TRA_PIPE_E!U29</f>
        <v>0</v>
      </c>
      <c r="V29" s="10">
        <f>FC_TRA_RAIL_E!V29+FC_TRA_ROAD_E!V29+FC_TRA_DAVI_E!V29+FC_TRA_DNAVI_E!V29+FC_TRA_PIPE_E!V29</f>
        <v>0</v>
      </c>
      <c r="W29" s="10">
        <f>FC_TRA_RAIL_E!W29+FC_TRA_ROAD_E!W29+FC_TRA_DAVI_E!W29+FC_TRA_DNAVI_E!W29+FC_TRA_PIPE_E!W29</f>
        <v>0</v>
      </c>
      <c r="X29" s="10">
        <f>FC_TRA_RAIL_E!X29+FC_TRA_ROAD_E!X29+FC_TRA_DAVI_E!X29+FC_TRA_DNAVI_E!X29+FC_TRA_PIPE_E!X29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FC_TRA_RAIL_E!C30+FC_TRA_ROAD_E!C30+FC_TRA_DAVI_E!C30+FC_TRA_DNAVI_E!C30+FC_TRA_PIPE_E!C30</f>
        <v>0</v>
      </c>
      <c r="D30" s="10">
        <f>FC_TRA_RAIL_E!D30+FC_TRA_ROAD_E!D30+FC_TRA_DAVI_E!D30+FC_TRA_DNAVI_E!D30+FC_TRA_PIPE_E!D30</f>
        <v>0</v>
      </c>
      <c r="E30" s="10">
        <f>FC_TRA_RAIL_E!E30+FC_TRA_ROAD_E!E30+FC_TRA_DAVI_E!E30+FC_TRA_DNAVI_E!E30+FC_TRA_PIPE_E!E30</f>
        <v>0</v>
      </c>
      <c r="F30" s="10">
        <f>FC_TRA_RAIL_E!F30+FC_TRA_ROAD_E!F30+FC_TRA_DAVI_E!F30+FC_TRA_DNAVI_E!F30+FC_TRA_PIPE_E!F30</f>
        <v>0</v>
      </c>
      <c r="G30" s="10">
        <f>FC_TRA_RAIL_E!G30+FC_TRA_ROAD_E!G30+FC_TRA_DAVI_E!G30+FC_TRA_DNAVI_E!G30+FC_TRA_PIPE_E!G30</f>
        <v>0</v>
      </c>
      <c r="H30" s="10">
        <f>FC_TRA_RAIL_E!H30+FC_TRA_ROAD_E!H30+FC_TRA_DAVI_E!H30+FC_TRA_DNAVI_E!H30+FC_TRA_PIPE_E!H30</f>
        <v>0</v>
      </c>
      <c r="I30" s="10">
        <f>FC_TRA_RAIL_E!I30+FC_TRA_ROAD_E!I30+FC_TRA_DAVI_E!I30+FC_TRA_DNAVI_E!I30+FC_TRA_PIPE_E!I30</f>
        <v>0</v>
      </c>
      <c r="J30" s="10">
        <f>FC_TRA_RAIL_E!J30+FC_TRA_ROAD_E!J30+FC_TRA_DAVI_E!J30+FC_TRA_DNAVI_E!J30+FC_TRA_PIPE_E!J30</f>
        <v>0</v>
      </c>
      <c r="K30" s="10">
        <f>FC_TRA_RAIL_E!K30+FC_TRA_ROAD_E!K30+FC_TRA_DAVI_E!K30+FC_TRA_DNAVI_E!K30+FC_TRA_PIPE_E!K30</f>
        <v>0</v>
      </c>
      <c r="L30" s="10">
        <f>FC_TRA_RAIL_E!L30+FC_TRA_ROAD_E!L30+FC_TRA_DAVI_E!L30+FC_TRA_DNAVI_E!L30+FC_TRA_PIPE_E!L30</f>
        <v>0</v>
      </c>
      <c r="M30" s="10">
        <f>FC_TRA_RAIL_E!M30+FC_TRA_ROAD_E!M30+FC_TRA_DAVI_E!M30+FC_TRA_DNAVI_E!M30+FC_TRA_PIPE_E!M30</f>
        <v>0</v>
      </c>
      <c r="N30" s="10">
        <f>FC_TRA_RAIL_E!N30+FC_TRA_ROAD_E!N30+FC_TRA_DAVI_E!N30+FC_TRA_DNAVI_E!N30+FC_TRA_PIPE_E!N30</f>
        <v>0</v>
      </c>
      <c r="O30" s="10">
        <f>FC_TRA_RAIL_E!O30+FC_TRA_ROAD_E!O30+FC_TRA_DAVI_E!O30+FC_TRA_DNAVI_E!O30+FC_TRA_PIPE_E!O30</f>
        <v>0</v>
      </c>
      <c r="P30" s="10">
        <f>FC_TRA_RAIL_E!P30+FC_TRA_ROAD_E!P30+FC_TRA_DAVI_E!P30+FC_TRA_DNAVI_E!P30+FC_TRA_PIPE_E!P30</f>
        <v>0</v>
      </c>
      <c r="Q30" s="10">
        <f>FC_TRA_RAIL_E!Q30+FC_TRA_ROAD_E!Q30+FC_TRA_DAVI_E!Q30+FC_TRA_DNAVI_E!Q30+FC_TRA_PIPE_E!Q30</f>
        <v>0</v>
      </c>
      <c r="R30" s="10">
        <f>FC_TRA_RAIL_E!R30+FC_TRA_ROAD_E!R30+FC_TRA_DAVI_E!R30+FC_TRA_DNAVI_E!R30+FC_TRA_PIPE_E!R30</f>
        <v>0</v>
      </c>
      <c r="S30" s="10">
        <f>FC_TRA_RAIL_E!S30+FC_TRA_ROAD_E!S30+FC_TRA_DAVI_E!S30+FC_TRA_DNAVI_E!S30+FC_TRA_PIPE_E!S30</f>
        <v>0</v>
      </c>
      <c r="T30" s="10">
        <f>FC_TRA_RAIL_E!T30+FC_TRA_ROAD_E!T30+FC_TRA_DAVI_E!T30+FC_TRA_DNAVI_E!T30+FC_TRA_PIPE_E!T30</f>
        <v>0</v>
      </c>
      <c r="U30" s="10">
        <f>FC_TRA_RAIL_E!U30+FC_TRA_ROAD_E!U30+FC_TRA_DAVI_E!U30+FC_TRA_DNAVI_E!U30+FC_TRA_PIPE_E!U30</f>
        <v>0</v>
      </c>
      <c r="V30" s="10">
        <f>FC_TRA_RAIL_E!V30+FC_TRA_ROAD_E!V30+FC_TRA_DAVI_E!V30+FC_TRA_DNAVI_E!V30+FC_TRA_PIPE_E!V30</f>
        <v>0</v>
      </c>
      <c r="W30" s="10">
        <f>FC_TRA_RAIL_E!W30+FC_TRA_ROAD_E!W30+FC_TRA_DAVI_E!W30+FC_TRA_DNAVI_E!W30+FC_TRA_PIPE_E!W30</f>
        <v>0</v>
      </c>
      <c r="X30" s="10">
        <f>FC_TRA_RAIL_E!X30+FC_TRA_ROAD_E!X30+FC_TRA_DAVI_E!X30+FC_TRA_DNAVI_E!X30+FC_TRA_PIPE_E!X30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FC_TRA_RAIL_E!C31+FC_TRA_ROAD_E!C31+FC_TRA_DAVI_E!C31+FC_TRA_DNAVI_E!C31+FC_TRA_PIPE_E!C31</f>
        <v>0</v>
      </c>
      <c r="D31" s="10">
        <f>FC_TRA_RAIL_E!D31+FC_TRA_ROAD_E!D31+FC_TRA_DAVI_E!D31+FC_TRA_DNAVI_E!D31+FC_TRA_PIPE_E!D31</f>
        <v>0</v>
      </c>
      <c r="E31" s="10">
        <f>FC_TRA_RAIL_E!E31+FC_TRA_ROAD_E!E31+FC_TRA_DAVI_E!E31+FC_TRA_DNAVI_E!E31+FC_TRA_PIPE_E!E31</f>
        <v>0</v>
      </c>
      <c r="F31" s="10">
        <f>FC_TRA_RAIL_E!F31+FC_TRA_ROAD_E!F31+FC_TRA_DAVI_E!F31+FC_TRA_DNAVI_E!F31+FC_TRA_PIPE_E!F31</f>
        <v>0</v>
      </c>
      <c r="G31" s="10">
        <f>FC_TRA_RAIL_E!G31+FC_TRA_ROAD_E!G31+FC_TRA_DAVI_E!G31+FC_TRA_DNAVI_E!G31+FC_TRA_PIPE_E!G31</f>
        <v>0</v>
      </c>
      <c r="H31" s="10">
        <f>FC_TRA_RAIL_E!H31+FC_TRA_ROAD_E!H31+FC_TRA_DAVI_E!H31+FC_TRA_DNAVI_E!H31+FC_TRA_PIPE_E!H31</f>
        <v>0</v>
      </c>
      <c r="I31" s="10">
        <f>FC_TRA_RAIL_E!I31+FC_TRA_ROAD_E!I31+FC_TRA_DAVI_E!I31+FC_TRA_DNAVI_E!I31+FC_TRA_PIPE_E!I31</f>
        <v>0</v>
      </c>
      <c r="J31" s="10">
        <f>FC_TRA_RAIL_E!J31+FC_TRA_ROAD_E!J31+FC_TRA_DAVI_E!J31+FC_TRA_DNAVI_E!J31+FC_TRA_PIPE_E!J31</f>
        <v>0</v>
      </c>
      <c r="K31" s="10">
        <f>FC_TRA_RAIL_E!K31+FC_TRA_ROAD_E!K31+FC_TRA_DAVI_E!K31+FC_TRA_DNAVI_E!K31+FC_TRA_PIPE_E!K31</f>
        <v>0</v>
      </c>
      <c r="L31" s="10">
        <f>FC_TRA_RAIL_E!L31+FC_TRA_ROAD_E!L31+FC_TRA_DAVI_E!L31+FC_TRA_DNAVI_E!L31+FC_TRA_PIPE_E!L31</f>
        <v>0</v>
      </c>
      <c r="M31" s="10">
        <f>FC_TRA_RAIL_E!M31+FC_TRA_ROAD_E!M31+FC_TRA_DAVI_E!M31+FC_TRA_DNAVI_E!M31+FC_TRA_PIPE_E!M31</f>
        <v>0</v>
      </c>
      <c r="N31" s="10">
        <f>FC_TRA_RAIL_E!N31+FC_TRA_ROAD_E!N31+FC_TRA_DAVI_E!N31+FC_TRA_DNAVI_E!N31+FC_TRA_PIPE_E!N31</f>
        <v>0</v>
      </c>
      <c r="O31" s="10">
        <f>FC_TRA_RAIL_E!O31+FC_TRA_ROAD_E!O31+FC_TRA_DAVI_E!O31+FC_TRA_DNAVI_E!O31+FC_TRA_PIPE_E!O31</f>
        <v>0</v>
      </c>
      <c r="P31" s="10">
        <f>FC_TRA_RAIL_E!P31+FC_TRA_ROAD_E!P31+FC_TRA_DAVI_E!P31+FC_TRA_DNAVI_E!P31+FC_TRA_PIPE_E!P31</f>
        <v>0</v>
      </c>
      <c r="Q31" s="10">
        <f>FC_TRA_RAIL_E!Q31+FC_TRA_ROAD_E!Q31+FC_TRA_DAVI_E!Q31+FC_TRA_DNAVI_E!Q31+FC_TRA_PIPE_E!Q31</f>
        <v>0</v>
      </c>
      <c r="R31" s="10">
        <f>FC_TRA_RAIL_E!R31+FC_TRA_ROAD_E!R31+FC_TRA_DAVI_E!R31+FC_TRA_DNAVI_E!R31+FC_TRA_PIPE_E!R31</f>
        <v>0</v>
      </c>
      <c r="S31" s="10">
        <f>FC_TRA_RAIL_E!S31+FC_TRA_ROAD_E!S31+FC_TRA_DAVI_E!S31+FC_TRA_DNAVI_E!S31+FC_TRA_PIPE_E!S31</f>
        <v>0</v>
      </c>
      <c r="T31" s="10">
        <f>FC_TRA_RAIL_E!T31+FC_TRA_ROAD_E!T31+FC_TRA_DAVI_E!T31+FC_TRA_DNAVI_E!T31+FC_TRA_PIPE_E!T31</f>
        <v>0</v>
      </c>
      <c r="U31" s="10">
        <f>FC_TRA_RAIL_E!U31+FC_TRA_ROAD_E!U31+FC_TRA_DAVI_E!U31+FC_TRA_DNAVI_E!U31+FC_TRA_PIPE_E!U31</f>
        <v>0</v>
      </c>
      <c r="V31" s="10">
        <f>FC_TRA_RAIL_E!V31+FC_TRA_ROAD_E!V31+FC_TRA_DAVI_E!V31+FC_TRA_DNAVI_E!V31+FC_TRA_PIPE_E!V31</f>
        <v>0</v>
      </c>
      <c r="W31" s="10">
        <f>FC_TRA_RAIL_E!W31+FC_TRA_ROAD_E!W31+FC_TRA_DAVI_E!W31+FC_TRA_DNAVI_E!W31+FC_TRA_PIPE_E!W31</f>
        <v>0</v>
      </c>
      <c r="X31" s="10">
        <f>FC_TRA_RAIL_E!X31+FC_TRA_ROAD_E!X31+FC_TRA_DAVI_E!X31+FC_TRA_DNAVI_E!X31+FC_TRA_PIPE_E!X31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FC_TRA_RAIL_E!C32+FC_TRA_ROAD_E!C32+FC_TRA_DAVI_E!C32+FC_TRA_DNAVI_E!C32+FC_TRA_PIPE_E!C32</f>
        <v>0</v>
      </c>
      <c r="D32" s="10">
        <f>FC_TRA_RAIL_E!D32+FC_TRA_ROAD_E!D32+FC_TRA_DAVI_E!D32+FC_TRA_DNAVI_E!D32+FC_TRA_PIPE_E!D32</f>
        <v>0</v>
      </c>
      <c r="E32" s="10">
        <f>FC_TRA_RAIL_E!E32+FC_TRA_ROAD_E!E32+FC_TRA_DAVI_E!E32+FC_TRA_DNAVI_E!E32+FC_TRA_PIPE_E!E32</f>
        <v>0</v>
      </c>
      <c r="F32" s="10">
        <f>FC_TRA_RAIL_E!F32+FC_TRA_ROAD_E!F32+FC_TRA_DAVI_E!F32+FC_TRA_DNAVI_E!F32+FC_TRA_PIPE_E!F32</f>
        <v>0</v>
      </c>
      <c r="G32" s="10">
        <f>FC_TRA_RAIL_E!G32+FC_TRA_ROAD_E!G32+FC_TRA_DAVI_E!G32+FC_TRA_DNAVI_E!G32+FC_TRA_PIPE_E!G32</f>
        <v>0</v>
      </c>
      <c r="H32" s="10">
        <f>FC_TRA_RAIL_E!H32+FC_TRA_ROAD_E!H32+FC_TRA_DAVI_E!H32+FC_TRA_DNAVI_E!H32+FC_TRA_PIPE_E!H32</f>
        <v>0</v>
      </c>
      <c r="I32" s="10">
        <f>FC_TRA_RAIL_E!I32+FC_TRA_ROAD_E!I32+FC_TRA_DAVI_E!I32+FC_TRA_DNAVI_E!I32+FC_TRA_PIPE_E!I32</f>
        <v>0</v>
      </c>
      <c r="J32" s="10">
        <f>FC_TRA_RAIL_E!J32+FC_TRA_ROAD_E!J32+FC_TRA_DAVI_E!J32+FC_TRA_DNAVI_E!J32+FC_TRA_PIPE_E!J32</f>
        <v>0</v>
      </c>
      <c r="K32" s="10">
        <f>FC_TRA_RAIL_E!K32+FC_TRA_ROAD_E!K32+FC_TRA_DAVI_E!K32+FC_TRA_DNAVI_E!K32+FC_TRA_PIPE_E!K32</f>
        <v>0</v>
      </c>
      <c r="L32" s="10">
        <f>FC_TRA_RAIL_E!L32+FC_TRA_ROAD_E!L32+FC_TRA_DAVI_E!L32+FC_TRA_DNAVI_E!L32+FC_TRA_PIPE_E!L32</f>
        <v>0</v>
      </c>
      <c r="M32" s="10">
        <f>FC_TRA_RAIL_E!M32+FC_TRA_ROAD_E!M32+FC_TRA_DAVI_E!M32+FC_TRA_DNAVI_E!M32+FC_TRA_PIPE_E!M32</f>
        <v>0</v>
      </c>
      <c r="N32" s="10">
        <f>FC_TRA_RAIL_E!N32+FC_TRA_ROAD_E!N32+FC_TRA_DAVI_E!N32+FC_TRA_DNAVI_E!N32+FC_TRA_PIPE_E!N32</f>
        <v>0</v>
      </c>
      <c r="O32" s="10">
        <f>FC_TRA_RAIL_E!O32+FC_TRA_ROAD_E!O32+FC_TRA_DAVI_E!O32+FC_TRA_DNAVI_E!O32+FC_TRA_PIPE_E!O32</f>
        <v>0</v>
      </c>
      <c r="P32" s="10">
        <f>FC_TRA_RAIL_E!P32+FC_TRA_ROAD_E!P32+FC_TRA_DAVI_E!P32+FC_TRA_DNAVI_E!P32+FC_TRA_PIPE_E!P32</f>
        <v>0</v>
      </c>
      <c r="Q32" s="10">
        <f>FC_TRA_RAIL_E!Q32+FC_TRA_ROAD_E!Q32+FC_TRA_DAVI_E!Q32+FC_TRA_DNAVI_E!Q32+FC_TRA_PIPE_E!Q32</f>
        <v>0</v>
      </c>
      <c r="R32" s="10">
        <f>FC_TRA_RAIL_E!R32+FC_TRA_ROAD_E!R32+FC_TRA_DAVI_E!R32+FC_TRA_DNAVI_E!R32+FC_TRA_PIPE_E!R32</f>
        <v>0</v>
      </c>
      <c r="S32" s="10">
        <f>FC_TRA_RAIL_E!S32+FC_TRA_ROAD_E!S32+FC_TRA_DAVI_E!S32+FC_TRA_DNAVI_E!S32+FC_TRA_PIPE_E!S32</f>
        <v>0</v>
      </c>
      <c r="T32" s="10">
        <f>FC_TRA_RAIL_E!T32+FC_TRA_ROAD_E!T32+FC_TRA_DAVI_E!T32+FC_TRA_DNAVI_E!T32+FC_TRA_PIPE_E!T32</f>
        <v>0</v>
      </c>
      <c r="U32" s="10">
        <f>FC_TRA_RAIL_E!U32+FC_TRA_ROAD_E!U32+FC_TRA_DAVI_E!U32+FC_TRA_DNAVI_E!U32+FC_TRA_PIPE_E!U32</f>
        <v>0</v>
      </c>
      <c r="V32" s="10">
        <f>FC_TRA_RAIL_E!V32+FC_TRA_ROAD_E!V32+FC_TRA_DAVI_E!V32+FC_TRA_DNAVI_E!V32+FC_TRA_PIPE_E!V32</f>
        <v>0</v>
      </c>
      <c r="W32" s="10">
        <f>FC_TRA_RAIL_E!W32+FC_TRA_ROAD_E!W32+FC_TRA_DAVI_E!W32+FC_TRA_DNAVI_E!W32+FC_TRA_PIPE_E!W32</f>
        <v>0</v>
      </c>
      <c r="X32" s="10">
        <f>FC_TRA_RAIL_E!X32+FC_TRA_ROAD_E!X32+FC_TRA_DAVI_E!X32+FC_TRA_DNAVI_E!X32+FC_TRA_PIPE_E!X32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5932.1337059329317</v>
      </c>
      <c r="D33" s="29">
        <f t="shared" si="18"/>
        <v>6000.1742046431646</v>
      </c>
      <c r="E33" s="29">
        <f t="shared" si="18"/>
        <v>6211.9034393809106</v>
      </c>
      <c r="F33" s="29">
        <f t="shared" si="18"/>
        <v>6515.8218400687874</v>
      </c>
      <c r="G33" s="29">
        <f t="shared" si="18"/>
        <v>6661.5966466036107</v>
      </c>
      <c r="H33" s="29">
        <f t="shared" si="18"/>
        <v>6382.4756663800508</v>
      </c>
      <c r="I33" s="29">
        <f t="shared" si="18"/>
        <v>6321.1730008598452</v>
      </c>
      <c r="J33" s="29">
        <f t="shared" si="18"/>
        <v>6326.6934651762676</v>
      </c>
      <c r="K33" s="29">
        <f t="shared" si="18"/>
        <v>6339.3760963026652</v>
      </c>
      <c r="L33" s="29">
        <f t="shared" si="18"/>
        <v>6244.9841788478079</v>
      </c>
      <c r="M33" s="29">
        <f t="shared" si="18"/>
        <v>6103.2054170249348</v>
      </c>
      <c r="N33" s="29">
        <f t="shared" si="18"/>
        <v>5661.8895958727444</v>
      </c>
      <c r="O33" s="29">
        <f t="shared" si="18"/>
        <v>5211.6173688736026</v>
      </c>
      <c r="P33" s="29">
        <f t="shared" si="18"/>
        <v>5135.9033533963884</v>
      </c>
      <c r="Q33" s="29">
        <f t="shared" si="18"/>
        <v>5164.9946689595863</v>
      </c>
      <c r="R33" s="29">
        <f t="shared" si="18"/>
        <v>5187.8760963026652</v>
      </c>
      <c r="S33" s="29">
        <f t="shared" si="18"/>
        <v>5374.8924333619952</v>
      </c>
      <c r="T33" s="29">
        <f t="shared" si="18"/>
        <v>5489.5503009458298</v>
      </c>
      <c r="U33" s="29">
        <f t="shared" si="18"/>
        <v>5526.9226999140155</v>
      </c>
      <c r="V33" s="29">
        <f t="shared" si="18"/>
        <v>5650.5419604471181</v>
      </c>
      <c r="W33" s="29">
        <f t="shared" ref="W33:X33" si="19">SUM(W34:W50)</f>
        <v>4702.6791057609626</v>
      </c>
      <c r="X33" s="29">
        <f t="shared" si="19"/>
        <v>5063.4921754084262</v>
      </c>
    </row>
    <row r="34" spans="1:24" ht="11.25" customHeight="1" x14ac:dyDescent="0.2">
      <c r="A34" s="41" t="s">
        <v>55</v>
      </c>
      <c r="B34" s="9" t="s">
        <v>56</v>
      </c>
      <c r="C34" s="10">
        <f>FC_TRA_RAIL_E!C34+FC_TRA_ROAD_E!C34+FC_TRA_DAVI_E!C34+FC_TRA_DNAVI_E!C34+FC_TRA_PIPE_E!C34</f>
        <v>0</v>
      </c>
      <c r="D34" s="10">
        <f>FC_TRA_RAIL_E!D34+FC_TRA_ROAD_E!D34+FC_TRA_DAVI_E!D34+FC_TRA_DNAVI_E!D34+FC_TRA_PIPE_E!D34</f>
        <v>0</v>
      </c>
      <c r="E34" s="10">
        <f>FC_TRA_RAIL_E!E34+FC_TRA_ROAD_E!E34+FC_TRA_DAVI_E!E34+FC_TRA_DNAVI_E!E34+FC_TRA_PIPE_E!E34</f>
        <v>0</v>
      </c>
      <c r="F34" s="10">
        <f>FC_TRA_RAIL_E!F34+FC_TRA_ROAD_E!F34+FC_TRA_DAVI_E!F34+FC_TRA_DNAVI_E!F34+FC_TRA_PIPE_E!F34</f>
        <v>0</v>
      </c>
      <c r="G34" s="10">
        <f>FC_TRA_RAIL_E!G34+FC_TRA_ROAD_E!G34+FC_TRA_DAVI_E!G34+FC_TRA_DNAVI_E!G34+FC_TRA_PIPE_E!G34</f>
        <v>0</v>
      </c>
      <c r="H34" s="10">
        <f>FC_TRA_RAIL_E!H34+FC_TRA_ROAD_E!H34+FC_TRA_DAVI_E!H34+FC_TRA_DNAVI_E!H34+FC_TRA_PIPE_E!H34</f>
        <v>0</v>
      </c>
      <c r="I34" s="10">
        <f>FC_TRA_RAIL_E!I34+FC_TRA_ROAD_E!I34+FC_TRA_DAVI_E!I34+FC_TRA_DNAVI_E!I34+FC_TRA_PIPE_E!I34</f>
        <v>0</v>
      </c>
      <c r="J34" s="10">
        <f>FC_TRA_RAIL_E!J34+FC_TRA_ROAD_E!J34+FC_TRA_DAVI_E!J34+FC_TRA_DNAVI_E!J34+FC_TRA_PIPE_E!J34</f>
        <v>0</v>
      </c>
      <c r="K34" s="10">
        <f>FC_TRA_RAIL_E!K34+FC_TRA_ROAD_E!K34+FC_TRA_DAVI_E!K34+FC_TRA_DNAVI_E!K34+FC_TRA_PIPE_E!K34</f>
        <v>0</v>
      </c>
      <c r="L34" s="10">
        <f>FC_TRA_RAIL_E!L34+FC_TRA_ROAD_E!L34+FC_TRA_DAVI_E!L34+FC_TRA_DNAVI_E!L34+FC_TRA_PIPE_E!L34</f>
        <v>0</v>
      </c>
      <c r="M34" s="10">
        <f>FC_TRA_RAIL_E!M34+FC_TRA_ROAD_E!M34+FC_TRA_DAVI_E!M34+FC_TRA_DNAVI_E!M34+FC_TRA_PIPE_E!M34</f>
        <v>0</v>
      </c>
      <c r="N34" s="10">
        <f>FC_TRA_RAIL_E!N34+FC_TRA_ROAD_E!N34+FC_TRA_DAVI_E!N34+FC_TRA_DNAVI_E!N34+FC_TRA_PIPE_E!N34</f>
        <v>0</v>
      </c>
      <c r="O34" s="10">
        <f>FC_TRA_RAIL_E!O34+FC_TRA_ROAD_E!O34+FC_TRA_DAVI_E!O34+FC_TRA_DNAVI_E!O34+FC_TRA_PIPE_E!O34</f>
        <v>0</v>
      </c>
      <c r="P34" s="10">
        <f>FC_TRA_RAIL_E!P34+FC_TRA_ROAD_E!P34+FC_TRA_DAVI_E!P34+FC_TRA_DNAVI_E!P34+FC_TRA_PIPE_E!P34</f>
        <v>0</v>
      </c>
      <c r="Q34" s="10">
        <f>FC_TRA_RAIL_E!Q34+FC_TRA_ROAD_E!Q34+FC_TRA_DAVI_E!Q34+FC_TRA_DNAVI_E!Q34+FC_TRA_PIPE_E!Q34</f>
        <v>0</v>
      </c>
      <c r="R34" s="10">
        <f>FC_TRA_RAIL_E!R34+FC_TRA_ROAD_E!R34+FC_TRA_DAVI_E!R34+FC_TRA_DNAVI_E!R34+FC_TRA_PIPE_E!R34</f>
        <v>0</v>
      </c>
      <c r="S34" s="10">
        <f>FC_TRA_RAIL_E!S34+FC_TRA_ROAD_E!S34+FC_TRA_DAVI_E!S34+FC_TRA_DNAVI_E!S34+FC_TRA_PIPE_E!S34</f>
        <v>0</v>
      </c>
      <c r="T34" s="10">
        <f>FC_TRA_RAIL_E!T34+FC_TRA_ROAD_E!T34+FC_TRA_DAVI_E!T34+FC_TRA_DNAVI_E!T34+FC_TRA_PIPE_E!T34</f>
        <v>0</v>
      </c>
      <c r="U34" s="10">
        <f>FC_TRA_RAIL_E!U34+FC_TRA_ROAD_E!U34+FC_TRA_DAVI_E!U34+FC_TRA_DNAVI_E!U34+FC_TRA_PIPE_E!U34</f>
        <v>0</v>
      </c>
      <c r="V34" s="10">
        <f>FC_TRA_RAIL_E!V34+FC_TRA_ROAD_E!V34+FC_TRA_DAVI_E!V34+FC_TRA_DNAVI_E!V34+FC_TRA_PIPE_E!V34</f>
        <v>0</v>
      </c>
      <c r="W34" s="10">
        <f>FC_TRA_RAIL_E!W34+FC_TRA_ROAD_E!W34+FC_TRA_DAVI_E!W34+FC_TRA_DNAVI_E!W34+FC_TRA_PIPE_E!W34</f>
        <v>0</v>
      </c>
      <c r="X34" s="10">
        <f>FC_TRA_RAIL_E!X34+FC_TRA_ROAD_E!X34+FC_TRA_DAVI_E!X34+FC_TRA_DNAVI_E!X34+FC_TRA_PIPE_E!X34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FC_TRA_RAIL_E!C35+FC_TRA_ROAD_E!C35+FC_TRA_DAVI_E!C35+FC_TRA_DNAVI_E!C35+FC_TRA_PIPE_E!C35</f>
        <v>0</v>
      </c>
      <c r="D35" s="10">
        <f>FC_TRA_RAIL_E!D35+FC_TRA_ROAD_E!D35+FC_TRA_DAVI_E!D35+FC_TRA_DNAVI_E!D35+FC_TRA_PIPE_E!D35</f>
        <v>0</v>
      </c>
      <c r="E35" s="10">
        <f>FC_TRA_RAIL_E!E35+FC_TRA_ROAD_E!E35+FC_TRA_DAVI_E!E35+FC_TRA_DNAVI_E!E35+FC_TRA_PIPE_E!E35</f>
        <v>0</v>
      </c>
      <c r="F35" s="10">
        <f>FC_TRA_RAIL_E!F35+FC_TRA_ROAD_E!F35+FC_TRA_DAVI_E!F35+FC_TRA_DNAVI_E!F35+FC_TRA_PIPE_E!F35</f>
        <v>0</v>
      </c>
      <c r="G35" s="10">
        <f>FC_TRA_RAIL_E!G35+FC_TRA_ROAD_E!G35+FC_TRA_DAVI_E!G35+FC_TRA_DNAVI_E!G35+FC_TRA_PIPE_E!G35</f>
        <v>0</v>
      </c>
      <c r="H35" s="10">
        <f>FC_TRA_RAIL_E!H35+FC_TRA_ROAD_E!H35+FC_TRA_DAVI_E!H35+FC_TRA_DNAVI_E!H35+FC_TRA_PIPE_E!H35</f>
        <v>0</v>
      </c>
      <c r="I35" s="10">
        <f>FC_TRA_RAIL_E!I35+FC_TRA_ROAD_E!I35+FC_TRA_DAVI_E!I35+FC_TRA_DNAVI_E!I35+FC_TRA_PIPE_E!I35</f>
        <v>0</v>
      </c>
      <c r="J35" s="10">
        <f>FC_TRA_RAIL_E!J35+FC_TRA_ROAD_E!J35+FC_TRA_DAVI_E!J35+FC_TRA_DNAVI_E!J35+FC_TRA_PIPE_E!J35</f>
        <v>0</v>
      </c>
      <c r="K35" s="10">
        <f>FC_TRA_RAIL_E!K35+FC_TRA_ROAD_E!K35+FC_TRA_DAVI_E!K35+FC_TRA_DNAVI_E!K35+FC_TRA_PIPE_E!K35</f>
        <v>0</v>
      </c>
      <c r="L35" s="10">
        <f>FC_TRA_RAIL_E!L35+FC_TRA_ROAD_E!L35+FC_TRA_DAVI_E!L35+FC_TRA_DNAVI_E!L35+FC_TRA_PIPE_E!L35</f>
        <v>0</v>
      </c>
      <c r="M35" s="10">
        <f>FC_TRA_RAIL_E!M35+FC_TRA_ROAD_E!M35+FC_TRA_DAVI_E!M35+FC_TRA_DNAVI_E!M35+FC_TRA_PIPE_E!M35</f>
        <v>0</v>
      </c>
      <c r="N35" s="10">
        <f>FC_TRA_RAIL_E!N35+FC_TRA_ROAD_E!N35+FC_TRA_DAVI_E!N35+FC_TRA_DNAVI_E!N35+FC_TRA_PIPE_E!N35</f>
        <v>0</v>
      </c>
      <c r="O35" s="10">
        <f>FC_TRA_RAIL_E!O35+FC_TRA_ROAD_E!O35+FC_TRA_DAVI_E!O35+FC_TRA_DNAVI_E!O35+FC_TRA_PIPE_E!O35</f>
        <v>0</v>
      </c>
      <c r="P35" s="10">
        <f>FC_TRA_RAIL_E!P35+FC_TRA_ROAD_E!P35+FC_TRA_DAVI_E!P35+FC_TRA_DNAVI_E!P35+FC_TRA_PIPE_E!P35</f>
        <v>0</v>
      </c>
      <c r="Q35" s="10">
        <f>FC_TRA_RAIL_E!Q35+FC_TRA_ROAD_E!Q35+FC_TRA_DAVI_E!Q35+FC_TRA_DNAVI_E!Q35+FC_TRA_PIPE_E!Q35</f>
        <v>0</v>
      </c>
      <c r="R35" s="10">
        <f>FC_TRA_RAIL_E!R35+FC_TRA_ROAD_E!R35+FC_TRA_DAVI_E!R35+FC_TRA_DNAVI_E!R35+FC_TRA_PIPE_E!R35</f>
        <v>0</v>
      </c>
      <c r="S35" s="10">
        <f>FC_TRA_RAIL_E!S35+FC_TRA_ROAD_E!S35+FC_TRA_DAVI_E!S35+FC_TRA_DNAVI_E!S35+FC_TRA_PIPE_E!S35</f>
        <v>0</v>
      </c>
      <c r="T35" s="10">
        <f>FC_TRA_RAIL_E!T35+FC_TRA_ROAD_E!T35+FC_TRA_DAVI_E!T35+FC_TRA_DNAVI_E!T35+FC_TRA_PIPE_E!T35</f>
        <v>0</v>
      </c>
      <c r="U35" s="10">
        <f>FC_TRA_RAIL_E!U35+FC_TRA_ROAD_E!U35+FC_TRA_DAVI_E!U35+FC_TRA_DNAVI_E!U35+FC_TRA_PIPE_E!U35</f>
        <v>0</v>
      </c>
      <c r="V35" s="10">
        <f>FC_TRA_RAIL_E!V35+FC_TRA_ROAD_E!V35+FC_TRA_DAVI_E!V35+FC_TRA_DNAVI_E!V35+FC_TRA_PIPE_E!V35</f>
        <v>0</v>
      </c>
      <c r="W35" s="10">
        <f>FC_TRA_RAIL_E!W35+FC_TRA_ROAD_E!W35+FC_TRA_DAVI_E!W35+FC_TRA_DNAVI_E!W35+FC_TRA_PIPE_E!W35</f>
        <v>0</v>
      </c>
      <c r="X35" s="10">
        <f>FC_TRA_RAIL_E!X35+FC_TRA_ROAD_E!X35+FC_TRA_DAVI_E!X35+FC_TRA_DNAVI_E!X35+FC_TRA_PIPE_E!X35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FC_TRA_RAIL_E!C36+FC_TRA_ROAD_E!C36+FC_TRA_DAVI_E!C36+FC_TRA_DNAVI_E!C36+FC_TRA_PIPE_E!C36</f>
        <v>22.594840928632841</v>
      </c>
      <c r="D36" s="10">
        <f>FC_TRA_RAIL_E!D36+FC_TRA_ROAD_E!D36+FC_TRA_DAVI_E!D36+FC_TRA_DNAVI_E!D36+FC_TRA_PIPE_E!D36</f>
        <v>22.594840928632841</v>
      </c>
      <c r="E36" s="10">
        <f>FC_TRA_RAIL_E!E36+FC_TRA_ROAD_E!E36+FC_TRA_DAVI_E!E36+FC_TRA_DNAVI_E!E36+FC_TRA_PIPE_E!E36</f>
        <v>22.594840928632841</v>
      </c>
      <c r="F36" s="10">
        <f>FC_TRA_RAIL_E!F36+FC_TRA_ROAD_E!F36+FC_TRA_DAVI_E!F36+FC_TRA_DNAVI_E!F36+FC_TRA_PIPE_E!F36</f>
        <v>22.594840928632841</v>
      </c>
      <c r="G36" s="10">
        <f>FC_TRA_RAIL_E!G36+FC_TRA_ROAD_E!G36+FC_TRA_DAVI_E!G36+FC_TRA_DNAVI_E!G36+FC_TRA_PIPE_E!G36</f>
        <v>22.599570077386069</v>
      </c>
      <c r="H36" s="10">
        <f>FC_TRA_RAIL_E!H36+FC_TRA_ROAD_E!H36+FC_TRA_DAVI_E!H36+FC_TRA_DNAVI_E!H36+FC_TRA_PIPE_E!H36</f>
        <v>24.859587274290629</v>
      </c>
      <c r="I36" s="10">
        <f>FC_TRA_RAIL_E!I36+FC_TRA_ROAD_E!I36+FC_TRA_DAVI_E!I36+FC_TRA_DNAVI_E!I36+FC_TRA_PIPE_E!I36</f>
        <v>23.729578675838354</v>
      </c>
      <c r="J36" s="10">
        <f>FC_TRA_RAIL_E!J36+FC_TRA_ROAD_E!J36+FC_TRA_DAVI_E!J36+FC_TRA_DNAVI_E!J36+FC_TRA_PIPE_E!J36</f>
        <v>24.171195184866718</v>
      </c>
      <c r="K36" s="10">
        <f>FC_TRA_RAIL_E!K36+FC_TRA_ROAD_E!K36+FC_TRA_DAVI_E!K36+FC_TRA_DNAVI_E!K36+FC_TRA_PIPE_E!K36</f>
        <v>26.368615649183141</v>
      </c>
      <c r="L36" s="10">
        <f>FC_TRA_RAIL_E!L36+FC_TRA_ROAD_E!L36+FC_TRA_DAVI_E!L36+FC_TRA_DNAVI_E!L36+FC_TRA_PIPE_E!L36</f>
        <v>32.960705073086842</v>
      </c>
      <c r="M36" s="10">
        <f>FC_TRA_RAIL_E!M36+FC_TRA_ROAD_E!M36+FC_TRA_DAVI_E!M36+FC_TRA_DNAVI_E!M36+FC_TRA_PIPE_E!M36</f>
        <v>31.862080825451411</v>
      </c>
      <c r="N36" s="10">
        <f>FC_TRA_RAIL_E!N36+FC_TRA_ROAD_E!N36+FC_TRA_DAVI_E!N36+FC_TRA_DNAVI_E!N36+FC_TRA_PIPE_E!N36</f>
        <v>27.467239896818569</v>
      </c>
      <c r="O36" s="10">
        <f>FC_TRA_RAIL_E!O36+FC_TRA_ROAD_E!O36+FC_TRA_DAVI_E!O36+FC_TRA_DNAVI_E!O36+FC_TRA_PIPE_E!O36</f>
        <v>34.059415305245047</v>
      </c>
      <c r="P36" s="10">
        <f>FC_TRA_RAIL_E!P36+FC_TRA_ROAD_E!P36+FC_TRA_DAVI_E!P36+FC_TRA_DNAVI_E!P36+FC_TRA_PIPE_E!P36</f>
        <v>36.256835769561476</v>
      </c>
      <c r="Q36" s="10">
        <f>FC_TRA_RAIL_E!Q36+FC_TRA_ROAD_E!Q36+FC_TRA_DAVI_E!Q36+FC_TRA_DNAVI_E!Q36+FC_TRA_PIPE_E!Q36</f>
        <v>37.355460017196897</v>
      </c>
      <c r="R36" s="10">
        <f>FC_TRA_RAIL_E!R36+FC_TRA_ROAD_E!R36+FC_TRA_DAVI_E!R36+FC_TRA_DNAVI_E!R36+FC_TRA_PIPE_E!R36</f>
        <v>39.552880481513327</v>
      </c>
      <c r="S36" s="10">
        <f>FC_TRA_RAIL_E!S36+FC_TRA_ROAD_E!S36+FC_TRA_DAVI_E!S36+FC_TRA_DNAVI_E!S36+FC_TRA_PIPE_E!S36</f>
        <v>40.651590713671538</v>
      </c>
      <c r="T36" s="10">
        <f>FC_TRA_RAIL_E!T36+FC_TRA_ROAD_E!T36+FC_TRA_DAVI_E!T36+FC_TRA_DNAVI_E!T36+FC_TRA_PIPE_E!T36</f>
        <v>40.608684436801383</v>
      </c>
      <c r="U36" s="10">
        <f>FC_TRA_RAIL_E!U36+FC_TRA_ROAD_E!U36+FC_TRA_DAVI_E!U36+FC_TRA_DNAVI_E!U36+FC_TRA_PIPE_E!U36</f>
        <v>39.859415305245051</v>
      </c>
      <c r="V36" s="10">
        <f>FC_TRA_RAIL_E!V36+FC_TRA_ROAD_E!V36+FC_TRA_DAVI_E!V36+FC_TRA_DNAVI_E!V36+FC_TRA_PIPE_E!V36</f>
        <v>40.839466895958729</v>
      </c>
      <c r="W36" s="10">
        <f>FC_TRA_RAIL_E!W36+FC_TRA_ROAD_E!W36+FC_TRA_DAVI_E!W36+FC_TRA_DNAVI_E!W36+FC_TRA_PIPE_E!W36</f>
        <v>30.79079965606191</v>
      </c>
      <c r="X36" s="10">
        <f>FC_TRA_RAIL_E!X36+FC_TRA_ROAD_E!X36+FC_TRA_DAVI_E!X36+FC_TRA_DNAVI_E!X36+FC_TRA_PIPE_E!X36</f>
        <v>33.327687016337059</v>
      </c>
    </row>
    <row r="37" spans="1:24" ht="11.25" customHeight="1" x14ac:dyDescent="0.2">
      <c r="A37" s="41" t="s">
        <v>61</v>
      </c>
      <c r="B37" s="9" t="s">
        <v>62</v>
      </c>
      <c r="C37" s="10">
        <f>FC_TRA_RAIL_E!C37+FC_TRA_ROAD_E!C37+FC_TRA_DAVI_E!C37+FC_TRA_DNAVI_E!C37+FC_TRA_PIPE_E!C37</f>
        <v>2271.672914875322</v>
      </c>
      <c r="D37" s="10">
        <f>FC_TRA_RAIL_E!D37+FC_TRA_ROAD_E!D37+FC_TRA_DAVI_E!D37+FC_TRA_DNAVI_E!D37+FC_TRA_PIPE_E!D37</f>
        <v>2134.7091143594148</v>
      </c>
      <c r="E37" s="10">
        <f>FC_TRA_RAIL_E!E37+FC_TRA_ROAD_E!E37+FC_TRA_DAVI_E!E37+FC_TRA_DNAVI_E!E37+FC_TRA_PIPE_E!E37</f>
        <v>2211.751246775581</v>
      </c>
      <c r="F37" s="10">
        <f>FC_TRA_RAIL_E!F37+FC_TRA_ROAD_E!F37+FC_TRA_DAVI_E!F37+FC_TRA_DNAVI_E!F37+FC_TRA_PIPE_E!F37</f>
        <v>2145.409372312984</v>
      </c>
      <c r="G37" s="10">
        <f>FC_TRA_RAIL_E!G37+FC_TRA_ROAD_E!G37+FC_TRA_DAVI_E!G37+FC_TRA_DNAVI_E!G37+FC_TRA_PIPE_E!G37</f>
        <v>2061.9470335339638</v>
      </c>
      <c r="H37" s="10">
        <f>FC_TRA_RAIL_E!H37+FC_TRA_ROAD_E!H37+FC_TRA_DAVI_E!H37+FC_TRA_DNAVI_E!H37+FC_TRA_PIPE_E!H37</f>
        <v>1934.6135855545997</v>
      </c>
      <c r="I37" s="10">
        <f>FC_TRA_RAIL_E!I37+FC_TRA_ROAD_E!I37+FC_TRA_DAVI_E!I37+FC_TRA_DNAVI_E!I37+FC_TRA_PIPE_E!I37</f>
        <v>1789.0895098882202</v>
      </c>
      <c r="J37" s="10">
        <f>FC_TRA_RAIL_E!J37+FC_TRA_ROAD_E!J37+FC_TRA_DAVI_E!J37+FC_TRA_DNAVI_E!J37+FC_TRA_PIPE_E!J37</f>
        <v>1667.8131556319861</v>
      </c>
      <c r="K37" s="10">
        <f>FC_TRA_RAIL_E!K37+FC_TRA_ROAD_E!K37+FC_TRA_DAVI_E!K37+FC_TRA_DNAVI_E!K37+FC_TRA_PIPE_E!K37</f>
        <v>1563.771883061049</v>
      </c>
      <c r="L37" s="10">
        <f>FC_TRA_RAIL_E!L37+FC_TRA_ROAD_E!L37+FC_TRA_DAVI_E!L37+FC_TRA_DNAVI_E!L37+FC_TRA_PIPE_E!L37</f>
        <v>1528.040498710232</v>
      </c>
      <c r="M37" s="10">
        <f>FC_TRA_RAIL_E!M37+FC_TRA_ROAD_E!M37+FC_TRA_DAVI_E!M37+FC_TRA_DNAVI_E!M37+FC_TRA_PIPE_E!M37</f>
        <v>1450.2723129836629</v>
      </c>
      <c r="N37" s="10">
        <f>FC_TRA_RAIL_E!N37+FC_TRA_ROAD_E!N37+FC_TRA_DAVI_E!N37+FC_TRA_DNAVI_E!N37+FC_TRA_PIPE_E!N37</f>
        <v>1306.295958727429</v>
      </c>
      <c r="O37" s="10">
        <f>FC_TRA_RAIL_E!O37+FC_TRA_ROAD_E!O37+FC_TRA_DAVI_E!O37+FC_TRA_DNAVI_E!O37+FC_TRA_PIPE_E!O37</f>
        <v>1182.287188306105</v>
      </c>
      <c r="P37" s="10">
        <f>FC_TRA_RAIL_E!P37+FC_TRA_ROAD_E!P37+FC_TRA_DAVI_E!P37+FC_TRA_DNAVI_E!P37+FC_TRA_PIPE_E!P37</f>
        <v>1151.8104901117799</v>
      </c>
      <c r="Q37" s="10">
        <f>FC_TRA_RAIL_E!Q37+FC_TRA_ROAD_E!Q37+FC_TRA_DAVI_E!Q37+FC_TRA_DNAVI_E!Q37+FC_TRA_PIPE_E!Q37</f>
        <v>1144.453998280309</v>
      </c>
      <c r="R37" s="10">
        <f>FC_TRA_RAIL_E!R37+FC_TRA_ROAD_E!R37+FC_TRA_DAVI_E!R37+FC_TRA_DNAVI_E!R37+FC_TRA_PIPE_E!R37</f>
        <v>1099.264316423044</v>
      </c>
      <c r="S37" s="10">
        <f>FC_TRA_RAIL_E!S37+FC_TRA_ROAD_E!S37+FC_TRA_DAVI_E!S37+FC_TRA_DNAVI_E!S37+FC_TRA_PIPE_E!S37</f>
        <v>1082.4496130696471</v>
      </c>
      <c r="T37" s="10">
        <f>FC_TRA_RAIL_E!T37+FC_TRA_ROAD_E!T37+FC_TRA_DAVI_E!T37+FC_TRA_DNAVI_E!T37+FC_TRA_PIPE_E!T37</f>
        <v>1080.0166809974201</v>
      </c>
      <c r="U37" s="10">
        <f>FC_TRA_RAIL_E!U37+FC_TRA_ROAD_E!U37+FC_TRA_DAVI_E!U37+FC_TRA_DNAVI_E!U37+FC_TRA_PIPE_E!U37</f>
        <v>1067.987876182287</v>
      </c>
      <c r="V37" s="10">
        <f>FC_TRA_RAIL_E!V37+FC_TRA_ROAD_E!V37+FC_TRA_DAVI_E!V37+FC_TRA_DNAVI_E!V37+FC_TRA_PIPE_E!V37</f>
        <v>1106.8761822871879</v>
      </c>
      <c r="W37" s="10">
        <f>FC_TRA_RAIL_E!W37+FC_TRA_ROAD_E!W37+FC_TRA_DAVI_E!W37+FC_TRA_DNAVI_E!W37+FC_TRA_PIPE_E!W37</f>
        <v>916.12226999140148</v>
      </c>
      <c r="X37" s="10">
        <f>FC_TRA_RAIL_E!X37+FC_TRA_ROAD_E!X37+FC_TRA_DAVI_E!X37+FC_TRA_DNAVI_E!X37+FC_TRA_PIPE_E!X37</f>
        <v>995.69707652622526</v>
      </c>
    </row>
    <row r="38" spans="1:24" ht="11.25" customHeight="1" x14ac:dyDescent="0.2">
      <c r="A38" s="41" t="s">
        <v>63</v>
      </c>
      <c r="B38" s="9" t="s">
        <v>64</v>
      </c>
      <c r="C38" s="10">
        <f>FC_TRA_RAIL_E!C38+FC_TRA_ROAD_E!C38+FC_TRA_DAVI_E!C38+FC_TRA_DNAVI_E!C38+FC_TRA_PIPE_E!C38</f>
        <v>3.1742906276870162</v>
      </c>
      <c r="D38" s="10">
        <f>FC_TRA_RAIL_E!D38+FC_TRA_ROAD_E!D38+FC_TRA_DAVI_E!D38+FC_TRA_DNAVI_E!D38+FC_TRA_PIPE_E!D38</f>
        <v>3.1742906276870158</v>
      </c>
      <c r="E38" s="10">
        <f>FC_TRA_RAIL_E!E38+FC_TRA_ROAD_E!E38+FC_TRA_DAVI_E!E38+FC_TRA_DNAVI_E!E38+FC_TRA_PIPE_E!E38</f>
        <v>2.116165090283749</v>
      </c>
      <c r="F38" s="10">
        <f>FC_TRA_RAIL_E!F38+FC_TRA_ROAD_E!F38+FC_TRA_DAVI_E!F38+FC_TRA_DNAVI_E!F38+FC_TRA_PIPE_E!F38</f>
        <v>2.116165090283749</v>
      </c>
      <c r="G38" s="10">
        <f>FC_TRA_RAIL_E!G38+FC_TRA_ROAD_E!G38+FC_TRA_DAVI_E!G38+FC_TRA_DNAVI_E!G38+FC_TRA_PIPE_E!G38</f>
        <v>2.1400687876182292</v>
      </c>
      <c r="H38" s="10">
        <f>FC_TRA_RAIL_E!H38+FC_TRA_ROAD_E!H38+FC_TRA_DAVI_E!H38+FC_TRA_DNAVI_E!H38+FC_TRA_PIPE_E!H38</f>
        <v>3.2100601891659499</v>
      </c>
      <c r="I38" s="10">
        <f>FC_TRA_RAIL_E!I38+FC_TRA_ROAD_E!I38+FC_TRA_DAVI_E!I38+FC_TRA_DNAVI_E!I38+FC_TRA_PIPE_E!I38</f>
        <v>2.1400687876182296</v>
      </c>
      <c r="J38" s="10">
        <f>FC_TRA_RAIL_E!J38+FC_TRA_ROAD_E!J38+FC_TRA_DAVI_E!J38+FC_TRA_DNAVI_E!J38+FC_TRA_PIPE_E!J38</f>
        <v>2.101805674978503</v>
      </c>
      <c r="K38" s="10">
        <f>FC_TRA_RAIL_E!K38+FC_TRA_ROAD_E!K38+FC_TRA_DAVI_E!K38+FC_TRA_DNAVI_E!K38+FC_TRA_PIPE_E!K38</f>
        <v>2.101805674978503</v>
      </c>
      <c r="L38" s="10">
        <f>FC_TRA_RAIL_E!L38+FC_TRA_ROAD_E!L38+FC_TRA_DAVI_E!L38+FC_TRA_DNAVI_E!L38+FC_TRA_PIPE_E!L38</f>
        <v>2.101805674978503</v>
      </c>
      <c r="M38" s="10">
        <f>FC_TRA_RAIL_E!M38+FC_TRA_ROAD_E!M38+FC_TRA_DAVI_E!M38+FC_TRA_DNAVI_E!M38+FC_TRA_PIPE_E!M38</f>
        <v>3.1527944969905422</v>
      </c>
      <c r="N38" s="10">
        <f>FC_TRA_RAIL_E!N38+FC_TRA_ROAD_E!N38+FC_TRA_DAVI_E!N38+FC_TRA_DNAVI_E!N38+FC_TRA_PIPE_E!N38</f>
        <v>2.101805674978503</v>
      </c>
      <c r="O38" s="10">
        <f>FC_TRA_RAIL_E!O38+FC_TRA_ROAD_E!O38+FC_TRA_DAVI_E!O38+FC_TRA_DNAVI_E!O38+FC_TRA_PIPE_E!O38</f>
        <v>1.050902837489252</v>
      </c>
      <c r="P38" s="10">
        <f>FC_TRA_RAIL_E!P38+FC_TRA_ROAD_E!P38+FC_TRA_DAVI_E!P38+FC_TRA_DNAVI_E!P38+FC_TRA_PIPE_E!P38</f>
        <v>2.101805674978503</v>
      </c>
      <c r="Q38" s="10">
        <f>FC_TRA_RAIL_E!Q38+FC_TRA_ROAD_E!Q38+FC_TRA_DAVI_E!Q38+FC_TRA_DNAVI_E!Q38+FC_TRA_PIPE_E!Q38</f>
        <v>1.0509028374892522</v>
      </c>
      <c r="R38" s="10">
        <f>FC_TRA_RAIL_E!R38+FC_TRA_ROAD_E!R38+FC_TRA_DAVI_E!R38+FC_TRA_DNAVI_E!R38+FC_TRA_PIPE_E!R38</f>
        <v>1.050902837489252</v>
      </c>
      <c r="S38" s="10">
        <f>FC_TRA_RAIL_E!S38+FC_TRA_ROAD_E!S38+FC_TRA_DAVI_E!S38+FC_TRA_DNAVI_E!S38+FC_TRA_PIPE_E!S38</f>
        <v>1.0509028374892522</v>
      </c>
      <c r="T38" s="10">
        <f>FC_TRA_RAIL_E!T38+FC_TRA_ROAD_E!T38+FC_TRA_DAVI_E!T38+FC_TRA_DNAVI_E!T38+FC_TRA_PIPE_E!T38</f>
        <v>1.2726569217540842</v>
      </c>
      <c r="U38" s="10">
        <f>FC_TRA_RAIL_E!U38+FC_TRA_ROAD_E!U38+FC_TRA_DAVI_E!U38+FC_TRA_DNAVI_E!U38+FC_TRA_PIPE_E!U38</f>
        <v>0.84496990541702477</v>
      </c>
      <c r="V38" s="10">
        <f>FC_TRA_RAIL_E!V38+FC_TRA_ROAD_E!V38+FC_TRA_DAVI_E!V38+FC_TRA_DNAVI_E!V38+FC_TRA_PIPE_E!V38</f>
        <v>1.1833190025795359</v>
      </c>
      <c r="W38" s="10">
        <f>FC_TRA_RAIL_E!W38+FC_TRA_ROAD_E!W38+FC_TRA_DAVI_E!W38+FC_TRA_DNAVI_E!W38+FC_TRA_PIPE_E!W38</f>
        <v>1.1318142734307821</v>
      </c>
      <c r="X38" s="10">
        <f>FC_TRA_RAIL_E!X38+FC_TRA_ROAD_E!X38+FC_TRA_DAVI_E!X38+FC_TRA_DNAVI_E!X38+FC_TRA_PIPE_E!X38</f>
        <v>1.2484952708512467</v>
      </c>
    </row>
    <row r="39" spans="1:24" ht="11.25" customHeight="1" x14ac:dyDescent="0.2">
      <c r="A39" s="41" t="s">
        <v>65</v>
      </c>
      <c r="B39" s="9" t="s">
        <v>66</v>
      </c>
      <c r="C39" s="10">
        <f>FC_TRA_RAIL_E!C39+FC_TRA_ROAD_E!C39+FC_TRA_DAVI_E!C39+FC_TRA_DNAVI_E!C39+FC_TRA_PIPE_E!C39</f>
        <v>0</v>
      </c>
      <c r="D39" s="10">
        <f>FC_TRA_RAIL_E!D39+FC_TRA_ROAD_E!D39+FC_TRA_DAVI_E!D39+FC_TRA_DNAVI_E!D39+FC_TRA_PIPE_E!D39</f>
        <v>0</v>
      </c>
      <c r="E39" s="10">
        <f>FC_TRA_RAIL_E!E39+FC_TRA_ROAD_E!E39+FC_TRA_DAVI_E!E39+FC_TRA_DNAVI_E!E39+FC_TRA_PIPE_E!E39</f>
        <v>0</v>
      </c>
      <c r="F39" s="10">
        <f>FC_TRA_RAIL_E!F39+FC_TRA_ROAD_E!F39+FC_TRA_DAVI_E!F39+FC_TRA_DNAVI_E!F39+FC_TRA_PIPE_E!F39</f>
        <v>0</v>
      </c>
      <c r="G39" s="10">
        <f>FC_TRA_RAIL_E!G39+FC_TRA_ROAD_E!G39+FC_TRA_DAVI_E!G39+FC_TRA_DNAVI_E!G39+FC_TRA_PIPE_E!G39</f>
        <v>0</v>
      </c>
      <c r="H39" s="10">
        <f>FC_TRA_RAIL_E!H39+FC_TRA_ROAD_E!H39+FC_TRA_DAVI_E!H39+FC_TRA_DNAVI_E!H39+FC_TRA_PIPE_E!H39</f>
        <v>0</v>
      </c>
      <c r="I39" s="10">
        <f>FC_TRA_RAIL_E!I39+FC_TRA_ROAD_E!I39+FC_TRA_DAVI_E!I39+FC_TRA_DNAVI_E!I39+FC_TRA_PIPE_E!I39</f>
        <v>0</v>
      </c>
      <c r="J39" s="10">
        <f>FC_TRA_RAIL_E!J39+FC_TRA_ROAD_E!J39+FC_TRA_DAVI_E!J39+FC_TRA_DNAVI_E!J39+FC_TRA_PIPE_E!J39</f>
        <v>0</v>
      </c>
      <c r="K39" s="10">
        <f>FC_TRA_RAIL_E!K39+FC_TRA_ROAD_E!K39+FC_TRA_DAVI_E!K39+FC_TRA_DNAVI_E!K39+FC_TRA_PIPE_E!K39</f>
        <v>0</v>
      </c>
      <c r="L39" s="10">
        <f>FC_TRA_RAIL_E!L39+FC_TRA_ROAD_E!L39+FC_TRA_DAVI_E!L39+FC_TRA_DNAVI_E!L39+FC_TRA_PIPE_E!L39</f>
        <v>0</v>
      </c>
      <c r="M39" s="10">
        <f>FC_TRA_RAIL_E!M39+FC_TRA_ROAD_E!M39+FC_TRA_DAVI_E!M39+FC_TRA_DNAVI_E!M39+FC_TRA_PIPE_E!M39</f>
        <v>0</v>
      </c>
      <c r="N39" s="10">
        <f>FC_TRA_RAIL_E!N39+FC_TRA_ROAD_E!N39+FC_TRA_DAVI_E!N39+FC_TRA_DNAVI_E!N39+FC_TRA_PIPE_E!N39</f>
        <v>0</v>
      </c>
      <c r="O39" s="10">
        <f>FC_TRA_RAIL_E!O39+FC_TRA_ROAD_E!O39+FC_TRA_DAVI_E!O39+FC_TRA_DNAVI_E!O39+FC_TRA_PIPE_E!O39</f>
        <v>0</v>
      </c>
      <c r="P39" s="10">
        <f>FC_TRA_RAIL_E!P39+FC_TRA_ROAD_E!P39+FC_TRA_DAVI_E!P39+FC_TRA_DNAVI_E!P39+FC_TRA_PIPE_E!P39</f>
        <v>0</v>
      </c>
      <c r="Q39" s="10">
        <f>FC_TRA_RAIL_E!Q39+FC_TRA_ROAD_E!Q39+FC_TRA_DAVI_E!Q39+FC_TRA_DNAVI_E!Q39+FC_TRA_PIPE_E!Q39</f>
        <v>0</v>
      </c>
      <c r="R39" s="10">
        <f>FC_TRA_RAIL_E!R39+FC_TRA_ROAD_E!R39+FC_TRA_DAVI_E!R39+FC_TRA_DNAVI_E!R39+FC_TRA_PIPE_E!R39</f>
        <v>0</v>
      </c>
      <c r="S39" s="10">
        <f>FC_TRA_RAIL_E!S39+FC_TRA_ROAD_E!S39+FC_TRA_DAVI_E!S39+FC_TRA_DNAVI_E!S39+FC_TRA_PIPE_E!S39</f>
        <v>0</v>
      </c>
      <c r="T39" s="10">
        <f>FC_TRA_RAIL_E!T39+FC_TRA_ROAD_E!T39+FC_TRA_DAVI_E!T39+FC_TRA_DNAVI_E!T39+FC_TRA_PIPE_E!T39</f>
        <v>0</v>
      </c>
      <c r="U39" s="10">
        <f>FC_TRA_RAIL_E!U39+FC_TRA_ROAD_E!U39+FC_TRA_DAVI_E!U39+FC_TRA_DNAVI_E!U39+FC_TRA_PIPE_E!U39</f>
        <v>0</v>
      </c>
      <c r="V39" s="10">
        <f>FC_TRA_RAIL_E!V39+FC_TRA_ROAD_E!V39+FC_TRA_DAVI_E!V39+FC_TRA_DNAVI_E!V39+FC_TRA_PIPE_E!V39</f>
        <v>0</v>
      </c>
      <c r="W39" s="10">
        <f>FC_TRA_RAIL_E!W39+FC_TRA_ROAD_E!W39+FC_TRA_DAVI_E!W39+FC_TRA_DNAVI_E!W39+FC_TRA_PIPE_E!W39</f>
        <v>0</v>
      </c>
      <c r="X39" s="10">
        <f>FC_TRA_RAIL_E!X39+FC_TRA_ROAD_E!X39+FC_TRA_DAVI_E!X39+FC_TRA_DNAVI_E!X39+FC_TRA_PIPE_E!X39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FC_TRA_RAIL_E!C40+FC_TRA_ROAD_E!C40+FC_TRA_DAVI_E!C40+FC_TRA_DNAVI_E!C40+FC_TRA_PIPE_E!C40</f>
        <v>111.826483233018</v>
      </c>
      <c r="D40" s="10">
        <f>FC_TRA_RAIL_E!D40+FC_TRA_ROAD_E!D40+FC_TRA_DAVI_E!D40+FC_TRA_DNAVI_E!D40+FC_TRA_PIPE_E!D40</f>
        <v>115.02149613069651</v>
      </c>
      <c r="E40" s="10">
        <f>FC_TRA_RAIL_E!E40+FC_TRA_ROAD_E!E40+FC_TRA_DAVI_E!E40+FC_TRA_DNAVI_E!E40+FC_TRA_PIPE_E!E40</f>
        <v>123.5416165090284</v>
      </c>
      <c r="F40" s="10">
        <f>FC_TRA_RAIL_E!F40+FC_TRA_ROAD_E!F40+FC_TRA_DAVI_E!F40+FC_TRA_DNAVI_E!F40+FC_TRA_PIPE_E!F40</f>
        <v>115.02149613069651</v>
      </c>
      <c r="G40" s="10">
        <f>FC_TRA_RAIL_E!G40+FC_TRA_ROAD_E!G40+FC_TRA_DAVI_E!G40+FC_TRA_DNAVI_E!G40+FC_TRA_PIPE_E!G40</f>
        <v>129.931728288908</v>
      </c>
      <c r="H40" s="10">
        <f>FC_TRA_RAIL_E!H40+FC_TRA_ROAD_E!H40+FC_TRA_DAVI_E!H40+FC_TRA_DNAVI_E!H40+FC_TRA_PIPE_E!H40</f>
        <v>134.19174548581259</v>
      </c>
      <c r="I40" s="10">
        <f>FC_TRA_RAIL_E!I40+FC_TRA_ROAD_E!I40+FC_TRA_DAVI_E!I40+FC_TRA_DNAVI_E!I40+FC_TRA_PIPE_E!I40</f>
        <v>132.0617368873603</v>
      </c>
      <c r="J40" s="10">
        <f>FC_TRA_RAIL_E!J40+FC_TRA_ROAD_E!J40+FC_TRA_DAVI_E!J40+FC_TRA_DNAVI_E!J40+FC_TRA_PIPE_E!J40</f>
        <v>131.46079105760961</v>
      </c>
      <c r="K40" s="10">
        <f>FC_TRA_RAIL_E!K40+FC_TRA_ROAD_E!K40+FC_TRA_DAVI_E!K40+FC_TRA_DNAVI_E!K40+FC_TRA_PIPE_E!K40</f>
        <v>121.19036973344798</v>
      </c>
      <c r="L40" s="10">
        <f>FC_TRA_RAIL_E!L40+FC_TRA_ROAD_E!L40+FC_TRA_DAVI_E!L40+FC_TRA_DNAVI_E!L40+FC_TRA_PIPE_E!L40</f>
        <v>112.97411865864139</v>
      </c>
      <c r="M40" s="10">
        <f>FC_TRA_RAIL_E!M40+FC_TRA_ROAD_E!M40+FC_TRA_DAVI_E!M40+FC_TRA_DNAVI_E!M40+FC_TRA_PIPE_E!M40</f>
        <v>133.51487532244198</v>
      </c>
      <c r="N40" s="10">
        <f>FC_TRA_RAIL_E!N40+FC_TRA_ROAD_E!N40+FC_TRA_DAVI_E!N40+FC_TRA_DNAVI_E!N40+FC_TRA_PIPE_E!N40</f>
        <v>119.13637145313841</v>
      </c>
      <c r="O40" s="10">
        <f>FC_TRA_RAIL_E!O40+FC_TRA_ROAD_E!O40+FC_TRA_DAVI_E!O40+FC_TRA_DNAVI_E!O40+FC_TRA_PIPE_E!O40</f>
        <v>120.16337059329319</v>
      </c>
      <c r="P40" s="10">
        <f>FC_TRA_RAIL_E!P40+FC_TRA_ROAD_E!P40+FC_TRA_DAVI_E!P40+FC_TRA_DNAVI_E!P40+FC_TRA_PIPE_E!P40</f>
        <v>121.19036973344799</v>
      </c>
      <c r="Q40" s="10">
        <f>FC_TRA_RAIL_E!Q40+FC_TRA_ROAD_E!Q40+FC_TRA_DAVI_E!Q40+FC_TRA_DNAVI_E!Q40+FC_TRA_PIPE_E!Q40</f>
        <v>118.10928632846088</v>
      </c>
      <c r="R40" s="10">
        <f>FC_TRA_RAIL_E!R40+FC_TRA_ROAD_E!R40+FC_TRA_DAVI_E!R40+FC_TRA_DNAVI_E!R40+FC_TRA_PIPE_E!R40</f>
        <v>124.27153912295789</v>
      </c>
      <c r="S40" s="10">
        <f>FC_TRA_RAIL_E!S40+FC_TRA_ROAD_E!S40+FC_TRA_DAVI_E!S40+FC_TRA_DNAVI_E!S40+FC_TRA_PIPE_E!S40</f>
        <v>138.6500429922614</v>
      </c>
      <c r="T40" s="10">
        <f>FC_TRA_RAIL_E!T40+FC_TRA_ROAD_E!T40+FC_TRA_DAVI_E!T40+FC_TRA_DNAVI_E!T40+FC_TRA_PIPE_E!T40</f>
        <v>167.21092003439384</v>
      </c>
      <c r="U40" s="10">
        <f>FC_TRA_RAIL_E!U40+FC_TRA_ROAD_E!U40+FC_TRA_DAVI_E!U40+FC_TRA_DNAVI_E!U40+FC_TRA_PIPE_E!U40</f>
        <v>178.0985382631126</v>
      </c>
      <c r="V40" s="10">
        <f>FC_TRA_RAIL_E!V40+FC_TRA_ROAD_E!V40+FC_TRA_DAVI_E!V40+FC_TRA_DNAVI_E!V40+FC_TRA_PIPE_E!V40</f>
        <v>165.26466036113499</v>
      </c>
      <c r="W40" s="10">
        <f>FC_TRA_RAIL_E!W40+FC_TRA_ROAD_E!W40+FC_TRA_DAVI_E!W40+FC_TRA_DNAVI_E!W40+FC_TRA_PIPE_E!W40</f>
        <v>85.862338779019765</v>
      </c>
      <c r="X40" s="10">
        <f>FC_TRA_RAIL_E!X40+FC_TRA_ROAD_E!X40+FC_TRA_DAVI_E!X40+FC_TRA_DNAVI_E!X40+FC_TRA_PIPE_E!X40</f>
        <v>113.24213241616511</v>
      </c>
    </row>
    <row r="41" spans="1:24" ht="11.25" customHeight="1" x14ac:dyDescent="0.2">
      <c r="A41" s="41" t="s">
        <v>69</v>
      </c>
      <c r="B41" s="9" t="s">
        <v>70</v>
      </c>
      <c r="C41" s="10">
        <f>FC_TRA_RAIL_E!C41+FC_TRA_ROAD_E!C41+FC_TRA_DAVI_E!C41+FC_TRA_DNAVI_E!C41+FC_TRA_PIPE_E!C41</f>
        <v>0</v>
      </c>
      <c r="D41" s="10">
        <f>FC_TRA_RAIL_E!D41+FC_TRA_ROAD_E!D41+FC_TRA_DAVI_E!D41+FC_TRA_DNAVI_E!D41+FC_TRA_PIPE_E!D41</f>
        <v>0</v>
      </c>
      <c r="E41" s="10">
        <f>FC_TRA_RAIL_E!E41+FC_TRA_ROAD_E!E41+FC_TRA_DAVI_E!E41+FC_TRA_DNAVI_E!E41+FC_TRA_PIPE_E!E41</f>
        <v>0</v>
      </c>
      <c r="F41" s="10">
        <f>FC_TRA_RAIL_E!F41+FC_TRA_ROAD_E!F41+FC_TRA_DAVI_E!F41+FC_TRA_DNAVI_E!F41+FC_TRA_PIPE_E!F41</f>
        <v>0</v>
      </c>
      <c r="G41" s="10">
        <f>FC_TRA_RAIL_E!G41+FC_TRA_ROAD_E!G41+FC_TRA_DAVI_E!G41+FC_TRA_DNAVI_E!G41+FC_TRA_PIPE_E!G41</f>
        <v>0</v>
      </c>
      <c r="H41" s="10">
        <f>FC_TRA_RAIL_E!H41+FC_TRA_ROAD_E!H41+FC_TRA_DAVI_E!H41+FC_TRA_DNAVI_E!H41+FC_TRA_PIPE_E!H41</f>
        <v>0</v>
      </c>
      <c r="I41" s="10">
        <f>FC_TRA_RAIL_E!I41+FC_TRA_ROAD_E!I41+FC_TRA_DAVI_E!I41+FC_TRA_DNAVI_E!I41+FC_TRA_PIPE_E!I41</f>
        <v>0</v>
      </c>
      <c r="J41" s="10">
        <f>FC_TRA_RAIL_E!J41+FC_TRA_ROAD_E!J41+FC_TRA_DAVI_E!J41+FC_TRA_DNAVI_E!J41+FC_TRA_PIPE_E!J41</f>
        <v>0</v>
      </c>
      <c r="K41" s="10">
        <f>FC_TRA_RAIL_E!K41+FC_TRA_ROAD_E!K41+FC_TRA_DAVI_E!K41+FC_TRA_DNAVI_E!K41+FC_TRA_PIPE_E!K41</f>
        <v>0</v>
      </c>
      <c r="L41" s="10">
        <f>FC_TRA_RAIL_E!L41+FC_TRA_ROAD_E!L41+FC_TRA_DAVI_E!L41+FC_TRA_DNAVI_E!L41+FC_TRA_PIPE_E!L41</f>
        <v>0</v>
      </c>
      <c r="M41" s="10">
        <f>FC_TRA_RAIL_E!M41+FC_TRA_ROAD_E!M41+FC_TRA_DAVI_E!M41+FC_TRA_DNAVI_E!M41+FC_TRA_PIPE_E!M41</f>
        <v>0</v>
      </c>
      <c r="N41" s="10">
        <f>FC_TRA_RAIL_E!N41+FC_TRA_ROAD_E!N41+FC_TRA_DAVI_E!N41+FC_TRA_DNAVI_E!N41+FC_TRA_PIPE_E!N41</f>
        <v>0</v>
      </c>
      <c r="O41" s="10">
        <f>FC_TRA_RAIL_E!O41+FC_TRA_ROAD_E!O41+FC_TRA_DAVI_E!O41+FC_TRA_DNAVI_E!O41+FC_TRA_PIPE_E!O41</f>
        <v>0</v>
      </c>
      <c r="P41" s="10">
        <f>FC_TRA_RAIL_E!P41+FC_TRA_ROAD_E!P41+FC_TRA_DAVI_E!P41+FC_TRA_DNAVI_E!P41+FC_TRA_PIPE_E!P41</f>
        <v>0</v>
      </c>
      <c r="Q41" s="10">
        <f>FC_TRA_RAIL_E!Q41+FC_TRA_ROAD_E!Q41+FC_TRA_DAVI_E!Q41+FC_TRA_DNAVI_E!Q41+FC_TRA_PIPE_E!Q41</f>
        <v>0</v>
      </c>
      <c r="R41" s="10">
        <f>FC_TRA_RAIL_E!R41+FC_TRA_ROAD_E!R41+FC_TRA_DAVI_E!R41+FC_TRA_DNAVI_E!R41+FC_TRA_PIPE_E!R41</f>
        <v>0</v>
      </c>
      <c r="S41" s="10">
        <f>FC_TRA_RAIL_E!S41+FC_TRA_ROAD_E!S41+FC_TRA_DAVI_E!S41+FC_TRA_DNAVI_E!S41+FC_TRA_PIPE_E!S41</f>
        <v>0</v>
      </c>
      <c r="T41" s="10">
        <f>FC_TRA_RAIL_E!T41+FC_TRA_ROAD_E!T41+FC_TRA_DAVI_E!T41+FC_TRA_DNAVI_E!T41+FC_TRA_PIPE_E!T41</f>
        <v>0</v>
      </c>
      <c r="U41" s="10">
        <f>FC_TRA_RAIL_E!U41+FC_TRA_ROAD_E!U41+FC_TRA_DAVI_E!U41+FC_TRA_DNAVI_E!U41+FC_TRA_PIPE_E!U41</f>
        <v>0</v>
      </c>
      <c r="V41" s="10">
        <f>FC_TRA_RAIL_E!V41+FC_TRA_ROAD_E!V41+FC_TRA_DAVI_E!V41+FC_TRA_DNAVI_E!V41+FC_TRA_PIPE_E!V41</f>
        <v>0</v>
      </c>
      <c r="W41" s="10">
        <f>FC_TRA_RAIL_E!W41+FC_TRA_ROAD_E!W41+FC_TRA_DAVI_E!W41+FC_TRA_DNAVI_E!W41+FC_TRA_PIPE_E!W41</f>
        <v>0</v>
      </c>
      <c r="X41" s="10">
        <f>FC_TRA_RAIL_E!X41+FC_TRA_ROAD_E!X41+FC_TRA_DAVI_E!X41+FC_TRA_DNAVI_E!X41+FC_TRA_PIPE_E!X41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FC_TRA_RAIL_E!C42+FC_TRA_ROAD_E!C42+FC_TRA_DAVI_E!C42+FC_TRA_DNAVI_E!C42+FC_TRA_PIPE_E!C42</f>
        <v>0</v>
      </c>
      <c r="D42" s="10">
        <f>FC_TRA_RAIL_E!D42+FC_TRA_ROAD_E!D42+FC_TRA_DAVI_E!D42+FC_TRA_DNAVI_E!D42+FC_TRA_PIPE_E!D42</f>
        <v>0</v>
      </c>
      <c r="E42" s="10">
        <f>FC_TRA_RAIL_E!E42+FC_TRA_ROAD_E!E42+FC_TRA_DAVI_E!E42+FC_TRA_DNAVI_E!E42+FC_TRA_PIPE_E!E42</f>
        <v>0</v>
      </c>
      <c r="F42" s="10">
        <f>FC_TRA_RAIL_E!F42+FC_TRA_ROAD_E!F42+FC_TRA_DAVI_E!F42+FC_TRA_DNAVI_E!F42+FC_TRA_PIPE_E!F42</f>
        <v>0</v>
      </c>
      <c r="G42" s="10">
        <f>FC_TRA_RAIL_E!G42+FC_TRA_ROAD_E!G42+FC_TRA_DAVI_E!G42+FC_TRA_DNAVI_E!G42+FC_TRA_PIPE_E!G42</f>
        <v>0</v>
      </c>
      <c r="H42" s="10">
        <f>FC_TRA_RAIL_E!H42+FC_TRA_ROAD_E!H42+FC_TRA_DAVI_E!H42+FC_TRA_DNAVI_E!H42+FC_TRA_PIPE_E!H42</f>
        <v>0</v>
      </c>
      <c r="I42" s="10">
        <f>FC_TRA_RAIL_E!I42+FC_TRA_ROAD_E!I42+FC_TRA_DAVI_E!I42+FC_TRA_DNAVI_E!I42+FC_TRA_PIPE_E!I42</f>
        <v>0</v>
      </c>
      <c r="J42" s="10">
        <f>FC_TRA_RAIL_E!J42+FC_TRA_ROAD_E!J42+FC_TRA_DAVI_E!J42+FC_TRA_DNAVI_E!J42+FC_TRA_PIPE_E!J42</f>
        <v>0</v>
      </c>
      <c r="K42" s="10">
        <f>FC_TRA_RAIL_E!K42+FC_TRA_ROAD_E!K42+FC_TRA_DAVI_E!K42+FC_TRA_DNAVI_E!K42+FC_TRA_PIPE_E!K42</f>
        <v>0</v>
      </c>
      <c r="L42" s="10">
        <f>FC_TRA_RAIL_E!L42+FC_TRA_ROAD_E!L42+FC_TRA_DAVI_E!L42+FC_TRA_DNAVI_E!L42+FC_TRA_PIPE_E!L42</f>
        <v>0</v>
      </c>
      <c r="M42" s="10">
        <f>FC_TRA_RAIL_E!M42+FC_TRA_ROAD_E!M42+FC_TRA_DAVI_E!M42+FC_TRA_DNAVI_E!M42+FC_TRA_PIPE_E!M42</f>
        <v>0</v>
      </c>
      <c r="N42" s="10">
        <f>FC_TRA_RAIL_E!N42+FC_TRA_ROAD_E!N42+FC_TRA_DAVI_E!N42+FC_TRA_DNAVI_E!N42+FC_TRA_PIPE_E!N42</f>
        <v>0</v>
      </c>
      <c r="O42" s="10">
        <f>FC_TRA_RAIL_E!O42+FC_TRA_ROAD_E!O42+FC_TRA_DAVI_E!O42+FC_TRA_DNAVI_E!O42+FC_TRA_PIPE_E!O42</f>
        <v>0</v>
      </c>
      <c r="P42" s="10">
        <f>FC_TRA_RAIL_E!P42+FC_TRA_ROAD_E!P42+FC_TRA_DAVI_E!P42+FC_TRA_DNAVI_E!P42+FC_TRA_PIPE_E!P42</f>
        <v>0</v>
      </c>
      <c r="Q42" s="10">
        <f>FC_TRA_RAIL_E!Q42+FC_TRA_ROAD_E!Q42+FC_TRA_DAVI_E!Q42+FC_TRA_DNAVI_E!Q42+FC_TRA_PIPE_E!Q42</f>
        <v>0</v>
      </c>
      <c r="R42" s="10">
        <f>FC_TRA_RAIL_E!R42+FC_TRA_ROAD_E!R42+FC_TRA_DAVI_E!R42+FC_TRA_DNAVI_E!R42+FC_TRA_PIPE_E!R42</f>
        <v>0</v>
      </c>
      <c r="S42" s="10">
        <f>FC_TRA_RAIL_E!S42+FC_TRA_ROAD_E!S42+FC_TRA_DAVI_E!S42+FC_TRA_DNAVI_E!S42+FC_TRA_PIPE_E!S42</f>
        <v>0</v>
      </c>
      <c r="T42" s="10">
        <f>FC_TRA_RAIL_E!T42+FC_TRA_ROAD_E!T42+FC_TRA_DAVI_E!T42+FC_TRA_DNAVI_E!T42+FC_TRA_PIPE_E!T42</f>
        <v>0</v>
      </c>
      <c r="U42" s="10">
        <f>FC_TRA_RAIL_E!U42+FC_TRA_ROAD_E!U42+FC_TRA_DAVI_E!U42+FC_TRA_DNAVI_E!U42+FC_TRA_PIPE_E!U42</f>
        <v>0</v>
      </c>
      <c r="V42" s="10">
        <f>FC_TRA_RAIL_E!V42+FC_TRA_ROAD_E!V42+FC_TRA_DAVI_E!V42+FC_TRA_DNAVI_E!V42+FC_TRA_PIPE_E!V42</f>
        <v>0</v>
      </c>
      <c r="W42" s="10">
        <f>FC_TRA_RAIL_E!W42+FC_TRA_ROAD_E!W42+FC_TRA_DAVI_E!W42+FC_TRA_DNAVI_E!W42+FC_TRA_PIPE_E!W42</f>
        <v>0</v>
      </c>
      <c r="X42" s="10">
        <f>FC_TRA_RAIL_E!X42+FC_TRA_ROAD_E!X42+FC_TRA_DAVI_E!X42+FC_TRA_DNAVI_E!X42+FC_TRA_PIPE_E!X42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FC_TRA_RAIL_E!C43+FC_TRA_ROAD_E!C43+FC_TRA_DAVI_E!C43+FC_TRA_DNAVI_E!C43+FC_TRA_PIPE_E!C43</f>
        <v>3522.8651762682716</v>
      </c>
      <c r="D43" s="10">
        <f>FC_TRA_RAIL_E!D43+FC_TRA_ROAD_E!D43+FC_TRA_DAVI_E!D43+FC_TRA_DNAVI_E!D43+FC_TRA_PIPE_E!D43</f>
        <v>3724.6744625967331</v>
      </c>
      <c r="E43" s="10">
        <f>FC_TRA_RAIL_E!E43+FC_TRA_ROAD_E!E43+FC_TRA_DAVI_E!E43+FC_TRA_DNAVI_E!E43+FC_TRA_PIPE_E!E43</f>
        <v>3850.9346517626823</v>
      </c>
      <c r="F43" s="10">
        <f>FC_TRA_RAIL_E!F43+FC_TRA_ROAD_E!F43+FC_TRA_DAVI_E!F43+FC_TRA_DNAVI_E!F43+FC_TRA_PIPE_E!F43</f>
        <v>4229.7150472914873</v>
      </c>
      <c r="G43" s="10">
        <f>FC_TRA_RAIL_E!G43+FC_TRA_ROAD_E!G43+FC_TRA_DAVI_E!G43+FC_TRA_DNAVI_E!G43+FC_TRA_PIPE_E!G43</f>
        <v>4444.978245915735</v>
      </c>
      <c r="H43" s="10">
        <f>FC_TRA_RAIL_E!H43+FC_TRA_ROAD_E!H43+FC_TRA_DAVI_E!H43+FC_TRA_DNAVI_E!H43+FC_TRA_PIPE_E!H43</f>
        <v>4285.6006878761818</v>
      </c>
      <c r="I43" s="10">
        <f>FC_TRA_RAIL_E!I43+FC_TRA_ROAD_E!I43+FC_TRA_DAVI_E!I43+FC_TRA_DNAVI_E!I43+FC_TRA_PIPE_E!I43</f>
        <v>4374.1521066208079</v>
      </c>
      <c r="J43" s="10">
        <f>FC_TRA_RAIL_E!J43+FC_TRA_ROAD_E!J43+FC_TRA_DAVI_E!J43+FC_TRA_DNAVI_E!J43+FC_TRA_PIPE_E!J43</f>
        <v>4414.2066208082542</v>
      </c>
      <c r="K43" s="10">
        <f>FC_TRA_RAIL_E!K43+FC_TRA_ROAD_E!K43+FC_TRA_DAVI_E!K43+FC_TRA_DNAVI_E!K43+FC_TRA_PIPE_E!K43</f>
        <v>4532.3158211521923</v>
      </c>
      <c r="L43" s="10">
        <f>FC_TRA_RAIL_E!L43+FC_TRA_ROAD_E!L43+FC_TRA_DAVI_E!L43+FC_TRA_DNAVI_E!L43+FC_TRA_PIPE_E!L43</f>
        <v>4454.2610490111783</v>
      </c>
      <c r="M43" s="10">
        <f>FC_TRA_RAIL_E!M43+FC_TRA_ROAD_E!M43+FC_TRA_DAVI_E!M43+FC_TRA_DNAVI_E!M43+FC_TRA_PIPE_E!M43</f>
        <v>4407.0172828890791</v>
      </c>
      <c r="N43" s="10">
        <f>FC_TRA_RAIL_E!N43+FC_TRA_ROAD_E!N43+FC_TRA_DAVI_E!N43+FC_TRA_DNAVI_E!N43+FC_TRA_PIPE_E!N43</f>
        <v>4126.6360275150482</v>
      </c>
      <c r="O43" s="10">
        <f>FC_TRA_RAIL_E!O43+FC_TRA_ROAD_E!O43+FC_TRA_DAVI_E!O43+FC_TRA_DNAVI_E!O43+FC_TRA_PIPE_E!O43</f>
        <v>3792.8489251934648</v>
      </c>
      <c r="P43" s="10">
        <f>FC_TRA_RAIL_E!P43+FC_TRA_ROAD_E!P43+FC_TRA_DAVI_E!P43+FC_TRA_DNAVI_E!P43+FC_TRA_PIPE_E!P43</f>
        <v>3740.47007738607</v>
      </c>
      <c r="Q43" s="10">
        <f>FC_TRA_RAIL_E!Q43+FC_TRA_ROAD_E!Q43+FC_TRA_DAVI_E!Q43+FC_TRA_DNAVI_E!Q43+FC_TRA_PIPE_E!Q43</f>
        <v>3813.3896818572653</v>
      </c>
      <c r="R43" s="10">
        <f>FC_TRA_RAIL_E!R43+FC_TRA_ROAD_E!R43+FC_TRA_DAVI_E!R43+FC_TRA_DNAVI_E!R43+FC_TRA_PIPE_E!R43</f>
        <v>3875.0118658641441</v>
      </c>
      <c r="S43" s="10">
        <f>FC_TRA_RAIL_E!S43+FC_TRA_ROAD_E!S43+FC_TRA_DAVI_E!S43+FC_TRA_DNAVI_E!S43+FC_TRA_PIPE_E!S43</f>
        <v>4041.3919174548582</v>
      </c>
      <c r="T43" s="10">
        <f>FC_TRA_RAIL_E!T43+FC_TRA_ROAD_E!T43+FC_TRA_DAVI_E!T43+FC_TRA_DNAVI_E!T43+FC_TRA_PIPE_E!T43</f>
        <v>4140.6305245055892</v>
      </c>
      <c r="U43" s="10">
        <f>FC_TRA_RAIL_E!U43+FC_TRA_ROAD_E!U43+FC_TRA_DAVI_E!U43+FC_TRA_DNAVI_E!U43+FC_TRA_PIPE_E!U43</f>
        <v>4177.9602751504735</v>
      </c>
      <c r="V43" s="10">
        <f>FC_TRA_RAIL_E!V43+FC_TRA_ROAD_E!V43+FC_TRA_DAVI_E!V43+FC_TRA_DNAVI_E!V43+FC_TRA_PIPE_E!V43</f>
        <v>4276.5865864144444</v>
      </c>
      <c r="W43" s="10">
        <f>FC_TRA_RAIL_E!W43+FC_TRA_ROAD_E!W43+FC_TRA_DAVI_E!W43+FC_TRA_DNAVI_E!W43+FC_TRA_PIPE_E!W43</f>
        <v>3623.8335339638861</v>
      </c>
      <c r="X43" s="10">
        <f>FC_TRA_RAIL_E!X43+FC_TRA_ROAD_E!X43+FC_TRA_DAVI_E!X43+FC_TRA_DNAVI_E!X43+FC_TRA_PIPE_E!X43</f>
        <v>3876.9931212381771</v>
      </c>
    </row>
    <row r="44" spans="1:24" ht="11.25" customHeight="1" x14ac:dyDescent="0.2">
      <c r="A44" s="41" t="s">
        <v>75</v>
      </c>
      <c r="B44" s="9" t="s">
        <v>76</v>
      </c>
      <c r="C44" s="10">
        <f>FC_TRA_RAIL_E!C44+FC_TRA_ROAD_E!C44+FC_TRA_DAVI_E!C44+FC_TRA_DNAVI_E!C44+FC_TRA_PIPE_E!C44</f>
        <v>0</v>
      </c>
      <c r="D44" s="10">
        <f>FC_TRA_RAIL_E!D44+FC_TRA_ROAD_E!D44+FC_TRA_DAVI_E!D44+FC_TRA_DNAVI_E!D44+FC_TRA_PIPE_E!D44</f>
        <v>0</v>
      </c>
      <c r="E44" s="10">
        <f>FC_TRA_RAIL_E!E44+FC_TRA_ROAD_E!E44+FC_TRA_DAVI_E!E44+FC_TRA_DNAVI_E!E44+FC_TRA_PIPE_E!E44</f>
        <v>0.96491831470335343</v>
      </c>
      <c r="F44" s="10">
        <f>FC_TRA_RAIL_E!F44+FC_TRA_ROAD_E!F44+FC_TRA_DAVI_E!F44+FC_TRA_DNAVI_E!F44+FC_TRA_PIPE_E!F44</f>
        <v>0.96491831470335332</v>
      </c>
      <c r="G44" s="10">
        <f>FC_TRA_RAIL_E!G44+FC_TRA_ROAD_E!G44+FC_TRA_DAVI_E!G44+FC_TRA_DNAVI_E!G44+FC_TRA_PIPE_E!G44</f>
        <v>0</v>
      </c>
      <c r="H44" s="10">
        <f>FC_TRA_RAIL_E!H44+FC_TRA_ROAD_E!H44+FC_TRA_DAVI_E!H44+FC_TRA_DNAVI_E!H44+FC_TRA_PIPE_E!H44</f>
        <v>0</v>
      </c>
      <c r="I44" s="10">
        <f>FC_TRA_RAIL_E!I44+FC_TRA_ROAD_E!I44+FC_TRA_DAVI_E!I44+FC_TRA_DNAVI_E!I44+FC_TRA_PIPE_E!I44</f>
        <v>0</v>
      </c>
      <c r="J44" s="10">
        <f>FC_TRA_RAIL_E!J44+FC_TRA_ROAD_E!J44+FC_TRA_DAVI_E!J44+FC_TRA_DNAVI_E!J44+FC_TRA_PIPE_E!J44</f>
        <v>86.939896818572649</v>
      </c>
      <c r="K44" s="10">
        <f>FC_TRA_RAIL_E!K44+FC_TRA_ROAD_E!K44+FC_TRA_DAVI_E!K44+FC_TRA_DNAVI_E!K44+FC_TRA_PIPE_E!K44</f>
        <v>93.627601031814265</v>
      </c>
      <c r="L44" s="10">
        <f>FC_TRA_RAIL_E!L44+FC_TRA_ROAD_E!L44+FC_TRA_DAVI_E!L44+FC_TRA_DNAVI_E!L44+FC_TRA_PIPE_E!L44</f>
        <v>114.6460017196905</v>
      </c>
      <c r="M44" s="10">
        <f>FC_TRA_RAIL_E!M44+FC_TRA_ROAD_E!M44+FC_TRA_DAVI_E!M44+FC_TRA_DNAVI_E!M44+FC_TRA_PIPE_E!M44</f>
        <v>77.386070507308673</v>
      </c>
      <c r="N44" s="10">
        <f>FC_TRA_RAIL_E!N44+FC_TRA_ROAD_E!N44+FC_TRA_DAVI_E!N44+FC_TRA_DNAVI_E!N44+FC_TRA_PIPE_E!N44</f>
        <v>80.252192605331032</v>
      </c>
      <c r="O44" s="10">
        <f>FC_TRA_RAIL_E!O44+FC_TRA_ROAD_E!O44+FC_TRA_DAVI_E!O44+FC_TRA_DNAVI_E!O44+FC_TRA_PIPE_E!O44</f>
        <v>81.207566638005147</v>
      </c>
      <c r="P44" s="10">
        <f>FC_TRA_RAIL_E!P44+FC_TRA_ROAD_E!P44+FC_TRA_DAVI_E!P44+FC_TRA_DNAVI_E!P44+FC_TRA_PIPE_E!P44</f>
        <v>84.073774720550304</v>
      </c>
      <c r="Q44" s="10">
        <f>FC_TRA_RAIL_E!Q44+FC_TRA_ROAD_E!Q44+FC_TRA_DAVI_E!Q44+FC_TRA_DNAVI_E!Q44+FC_TRA_PIPE_E!Q44</f>
        <v>50.635339638864998</v>
      </c>
      <c r="R44" s="10">
        <f>FC_TRA_RAIL_E!R44+FC_TRA_ROAD_E!R44+FC_TRA_DAVI_E!R44+FC_TRA_DNAVI_E!R44+FC_TRA_PIPE_E!R44</f>
        <v>48.724591573516761</v>
      </c>
      <c r="S44" s="10">
        <f>FC_TRA_RAIL_E!S44+FC_TRA_ROAD_E!S44+FC_TRA_DAVI_E!S44+FC_TRA_DNAVI_E!S44+FC_TRA_PIPE_E!S44</f>
        <v>70.698366294067057</v>
      </c>
      <c r="T44" s="10">
        <f>FC_TRA_RAIL_E!T44+FC_TRA_ROAD_E!T44+FC_TRA_DAVI_E!T44+FC_TRA_DNAVI_E!T44+FC_TRA_PIPE_E!T44</f>
        <v>59.810834049871019</v>
      </c>
      <c r="U44" s="10">
        <f>FC_TRA_RAIL_E!U44+FC_TRA_ROAD_E!U44+FC_TRA_DAVI_E!U44+FC_TRA_DNAVI_E!U44+FC_TRA_PIPE_E!U44</f>
        <v>62.171625107480651</v>
      </c>
      <c r="V44" s="10">
        <f>FC_TRA_RAIL_E!V44+FC_TRA_ROAD_E!V44+FC_TRA_DAVI_E!V44+FC_TRA_DNAVI_E!V44+FC_TRA_PIPE_E!V44</f>
        <v>59.791745485812562</v>
      </c>
      <c r="W44" s="10">
        <f>FC_TRA_RAIL_E!W44+FC_TRA_ROAD_E!W44+FC_TRA_DAVI_E!W44+FC_TRA_DNAVI_E!W44+FC_TRA_PIPE_E!W44</f>
        <v>44.938349097162508</v>
      </c>
      <c r="X44" s="10">
        <f>FC_TRA_RAIL_E!X44+FC_TRA_ROAD_E!X44+FC_TRA_DAVI_E!X44+FC_TRA_DNAVI_E!X44+FC_TRA_PIPE_E!X44</f>
        <v>42.983662940670683</v>
      </c>
    </row>
    <row r="45" spans="1:24" ht="11.25" customHeight="1" x14ac:dyDescent="0.2">
      <c r="A45" s="41" t="s">
        <v>77</v>
      </c>
      <c r="B45" s="9" t="s">
        <v>78</v>
      </c>
      <c r="C45" s="10">
        <f>FC_TRA_RAIL_E!C45+FC_TRA_ROAD_E!C45+FC_TRA_DAVI_E!C45+FC_TRA_DNAVI_E!C45+FC_TRA_PIPE_E!C45</f>
        <v>0</v>
      </c>
      <c r="D45" s="10">
        <f>FC_TRA_RAIL_E!D45+FC_TRA_ROAD_E!D45+FC_TRA_DAVI_E!D45+FC_TRA_DNAVI_E!D45+FC_TRA_PIPE_E!D45</f>
        <v>0</v>
      </c>
      <c r="E45" s="10">
        <f>FC_TRA_RAIL_E!E45+FC_TRA_ROAD_E!E45+FC_TRA_DAVI_E!E45+FC_TRA_DNAVI_E!E45+FC_TRA_PIPE_E!E45</f>
        <v>0</v>
      </c>
      <c r="F45" s="10">
        <f>FC_TRA_RAIL_E!F45+FC_TRA_ROAD_E!F45+FC_TRA_DAVI_E!F45+FC_TRA_DNAVI_E!F45+FC_TRA_PIPE_E!F45</f>
        <v>0</v>
      </c>
      <c r="G45" s="10">
        <f>FC_TRA_RAIL_E!G45+FC_TRA_ROAD_E!G45+FC_TRA_DAVI_E!G45+FC_TRA_DNAVI_E!G45+FC_TRA_PIPE_E!G45</f>
        <v>0</v>
      </c>
      <c r="H45" s="10">
        <f>FC_TRA_RAIL_E!H45+FC_TRA_ROAD_E!H45+FC_TRA_DAVI_E!H45+FC_TRA_DNAVI_E!H45+FC_TRA_PIPE_E!H45</f>
        <v>0</v>
      </c>
      <c r="I45" s="10">
        <f>FC_TRA_RAIL_E!I45+FC_TRA_ROAD_E!I45+FC_TRA_DAVI_E!I45+FC_TRA_DNAVI_E!I45+FC_TRA_PIPE_E!I45</f>
        <v>0</v>
      </c>
      <c r="J45" s="10">
        <f>FC_TRA_RAIL_E!J45+FC_TRA_ROAD_E!J45+FC_TRA_DAVI_E!J45+FC_TRA_DNAVI_E!J45+FC_TRA_PIPE_E!J45</f>
        <v>0</v>
      </c>
      <c r="K45" s="10">
        <f>FC_TRA_RAIL_E!K45+FC_TRA_ROAD_E!K45+FC_TRA_DAVI_E!K45+FC_TRA_DNAVI_E!K45+FC_TRA_PIPE_E!K45</f>
        <v>0</v>
      </c>
      <c r="L45" s="10">
        <f>FC_TRA_RAIL_E!L45+FC_TRA_ROAD_E!L45+FC_TRA_DAVI_E!L45+FC_TRA_DNAVI_E!L45+FC_TRA_PIPE_E!L45</f>
        <v>0</v>
      </c>
      <c r="M45" s="10">
        <f>FC_TRA_RAIL_E!M45+FC_TRA_ROAD_E!M45+FC_TRA_DAVI_E!M45+FC_TRA_DNAVI_E!M45+FC_TRA_PIPE_E!M45</f>
        <v>0</v>
      </c>
      <c r="N45" s="10">
        <f>FC_TRA_RAIL_E!N45+FC_TRA_ROAD_E!N45+FC_TRA_DAVI_E!N45+FC_TRA_DNAVI_E!N45+FC_TRA_PIPE_E!N45</f>
        <v>0</v>
      </c>
      <c r="O45" s="10">
        <f>FC_TRA_RAIL_E!O45+FC_TRA_ROAD_E!O45+FC_TRA_DAVI_E!O45+FC_TRA_DNAVI_E!O45+FC_TRA_PIPE_E!O45</f>
        <v>0</v>
      </c>
      <c r="P45" s="10">
        <f>FC_TRA_RAIL_E!P45+FC_TRA_ROAD_E!P45+FC_TRA_DAVI_E!P45+FC_TRA_DNAVI_E!P45+FC_TRA_PIPE_E!P45</f>
        <v>0</v>
      </c>
      <c r="Q45" s="10">
        <f>FC_TRA_RAIL_E!Q45+FC_TRA_ROAD_E!Q45+FC_TRA_DAVI_E!Q45+FC_TRA_DNAVI_E!Q45+FC_TRA_PIPE_E!Q45</f>
        <v>0</v>
      </c>
      <c r="R45" s="10">
        <f>FC_TRA_RAIL_E!R45+FC_TRA_ROAD_E!R45+FC_TRA_DAVI_E!R45+FC_TRA_DNAVI_E!R45+FC_TRA_PIPE_E!R45</f>
        <v>0</v>
      </c>
      <c r="S45" s="10">
        <f>FC_TRA_RAIL_E!S45+FC_TRA_ROAD_E!S45+FC_TRA_DAVI_E!S45+FC_TRA_DNAVI_E!S45+FC_TRA_PIPE_E!S45</f>
        <v>0</v>
      </c>
      <c r="T45" s="10">
        <f>FC_TRA_RAIL_E!T45+FC_TRA_ROAD_E!T45+FC_TRA_DAVI_E!T45+FC_TRA_DNAVI_E!T45+FC_TRA_PIPE_E!T45</f>
        <v>0</v>
      </c>
      <c r="U45" s="10">
        <f>FC_TRA_RAIL_E!U45+FC_TRA_ROAD_E!U45+FC_TRA_DAVI_E!U45+FC_TRA_DNAVI_E!U45+FC_TRA_PIPE_E!U45</f>
        <v>0</v>
      </c>
      <c r="V45" s="10">
        <f>FC_TRA_RAIL_E!V45+FC_TRA_ROAD_E!V45+FC_TRA_DAVI_E!V45+FC_TRA_DNAVI_E!V45+FC_TRA_PIPE_E!V45</f>
        <v>0</v>
      </c>
      <c r="W45" s="10">
        <f>FC_TRA_RAIL_E!W45+FC_TRA_ROAD_E!W45+FC_TRA_DAVI_E!W45+FC_TRA_DNAVI_E!W45+FC_TRA_PIPE_E!W45</f>
        <v>0</v>
      </c>
      <c r="X45" s="10">
        <f>FC_TRA_RAIL_E!X45+FC_TRA_ROAD_E!X45+FC_TRA_DAVI_E!X45+FC_TRA_DNAVI_E!X45+FC_TRA_PIPE_E!X45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FC_TRA_RAIL_E!C46+FC_TRA_ROAD_E!C46+FC_TRA_DAVI_E!C46+FC_TRA_DNAVI_E!C46+FC_TRA_PIPE_E!C46</f>
        <v>0</v>
      </c>
      <c r="D46" s="10">
        <f>FC_TRA_RAIL_E!D46+FC_TRA_ROAD_E!D46+FC_TRA_DAVI_E!D46+FC_TRA_DNAVI_E!D46+FC_TRA_PIPE_E!D46</f>
        <v>0</v>
      </c>
      <c r="E46" s="10">
        <f>FC_TRA_RAIL_E!E46+FC_TRA_ROAD_E!E46+FC_TRA_DAVI_E!E46+FC_TRA_DNAVI_E!E46+FC_TRA_PIPE_E!E46</f>
        <v>0</v>
      </c>
      <c r="F46" s="10">
        <f>FC_TRA_RAIL_E!F46+FC_TRA_ROAD_E!F46+FC_TRA_DAVI_E!F46+FC_TRA_DNAVI_E!F46+FC_TRA_PIPE_E!F46</f>
        <v>0</v>
      </c>
      <c r="G46" s="10">
        <f>FC_TRA_RAIL_E!G46+FC_TRA_ROAD_E!G46+FC_TRA_DAVI_E!G46+FC_TRA_DNAVI_E!G46+FC_TRA_PIPE_E!G46</f>
        <v>0</v>
      </c>
      <c r="H46" s="10">
        <f>FC_TRA_RAIL_E!H46+FC_TRA_ROAD_E!H46+FC_TRA_DAVI_E!H46+FC_TRA_DNAVI_E!H46+FC_TRA_PIPE_E!H46</f>
        <v>0</v>
      </c>
      <c r="I46" s="10">
        <f>FC_TRA_RAIL_E!I46+FC_TRA_ROAD_E!I46+FC_TRA_DAVI_E!I46+FC_TRA_DNAVI_E!I46+FC_TRA_PIPE_E!I46</f>
        <v>0</v>
      </c>
      <c r="J46" s="10">
        <f>FC_TRA_RAIL_E!J46+FC_TRA_ROAD_E!J46+FC_TRA_DAVI_E!J46+FC_TRA_DNAVI_E!J46+FC_TRA_PIPE_E!J46</f>
        <v>0</v>
      </c>
      <c r="K46" s="10">
        <f>FC_TRA_RAIL_E!K46+FC_TRA_ROAD_E!K46+FC_TRA_DAVI_E!K46+FC_TRA_DNAVI_E!K46+FC_TRA_PIPE_E!K46</f>
        <v>0</v>
      </c>
      <c r="L46" s="10">
        <f>FC_TRA_RAIL_E!L46+FC_TRA_ROAD_E!L46+FC_TRA_DAVI_E!L46+FC_TRA_DNAVI_E!L46+FC_TRA_PIPE_E!L46</f>
        <v>0</v>
      </c>
      <c r="M46" s="10">
        <f>FC_TRA_RAIL_E!M46+FC_TRA_ROAD_E!M46+FC_TRA_DAVI_E!M46+FC_TRA_DNAVI_E!M46+FC_TRA_PIPE_E!M46</f>
        <v>0</v>
      </c>
      <c r="N46" s="10">
        <f>FC_TRA_RAIL_E!N46+FC_TRA_ROAD_E!N46+FC_TRA_DAVI_E!N46+FC_TRA_DNAVI_E!N46+FC_TRA_PIPE_E!N46</f>
        <v>0</v>
      </c>
      <c r="O46" s="10">
        <f>FC_TRA_RAIL_E!O46+FC_TRA_ROAD_E!O46+FC_TRA_DAVI_E!O46+FC_TRA_DNAVI_E!O46+FC_TRA_PIPE_E!O46</f>
        <v>0</v>
      </c>
      <c r="P46" s="10">
        <f>FC_TRA_RAIL_E!P46+FC_TRA_ROAD_E!P46+FC_TRA_DAVI_E!P46+FC_TRA_DNAVI_E!P46+FC_TRA_PIPE_E!P46</f>
        <v>0</v>
      </c>
      <c r="Q46" s="10">
        <f>FC_TRA_RAIL_E!Q46+FC_TRA_ROAD_E!Q46+FC_TRA_DAVI_E!Q46+FC_TRA_DNAVI_E!Q46+FC_TRA_PIPE_E!Q46</f>
        <v>0</v>
      </c>
      <c r="R46" s="10">
        <f>FC_TRA_RAIL_E!R46+FC_TRA_ROAD_E!R46+FC_TRA_DAVI_E!R46+FC_TRA_DNAVI_E!R46+FC_TRA_PIPE_E!R46</f>
        <v>0</v>
      </c>
      <c r="S46" s="10">
        <f>FC_TRA_RAIL_E!S46+FC_TRA_ROAD_E!S46+FC_TRA_DAVI_E!S46+FC_TRA_DNAVI_E!S46+FC_TRA_PIPE_E!S46</f>
        <v>0</v>
      </c>
      <c r="T46" s="10">
        <f>FC_TRA_RAIL_E!T46+FC_TRA_ROAD_E!T46+FC_TRA_DAVI_E!T46+FC_TRA_DNAVI_E!T46+FC_TRA_PIPE_E!T46</f>
        <v>0</v>
      </c>
      <c r="U46" s="10">
        <f>FC_TRA_RAIL_E!U46+FC_TRA_ROAD_E!U46+FC_TRA_DAVI_E!U46+FC_TRA_DNAVI_E!U46+FC_TRA_PIPE_E!U46</f>
        <v>0</v>
      </c>
      <c r="V46" s="10">
        <f>FC_TRA_RAIL_E!V46+FC_TRA_ROAD_E!V46+FC_TRA_DAVI_E!V46+FC_TRA_DNAVI_E!V46+FC_TRA_PIPE_E!V46</f>
        <v>0</v>
      </c>
      <c r="W46" s="10">
        <f>FC_TRA_RAIL_E!W46+FC_TRA_ROAD_E!W46+FC_TRA_DAVI_E!W46+FC_TRA_DNAVI_E!W46+FC_TRA_PIPE_E!W46</f>
        <v>0</v>
      </c>
      <c r="X46" s="10">
        <f>FC_TRA_RAIL_E!X46+FC_TRA_ROAD_E!X46+FC_TRA_DAVI_E!X46+FC_TRA_DNAVI_E!X46+FC_TRA_PIPE_E!X46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FC_TRA_RAIL_E!C47+FC_TRA_ROAD_E!C47+FC_TRA_DAVI_E!C47+FC_TRA_DNAVI_E!C47+FC_TRA_PIPE_E!C47</f>
        <v>0</v>
      </c>
      <c r="D47" s="10">
        <f>FC_TRA_RAIL_E!D47+FC_TRA_ROAD_E!D47+FC_TRA_DAVI_E!D47+FC_TRA_DNAVI_E!D47+FC_TRA_PIPE_E!D47</f>
        <v>0</v>
      </c>
      <c r="E47" s="10">
        <f>FC_TRA_RAIL_E!E47+FC_TRA_ROAD_E!E47+FC_TRA_DAVI_E!E47+FC_TRA_DNAVI_E!E47+FC_TRA_PIPE_E!E47</f>
        <v>0</v>
      </c>
      <c r="F47" s="10">
        <f>FC_TRA_RAIL_E!F47+FC_TRA_ROAD_E!F47+FC_TRA_DAVI_E!F47+FC_TRA_DNAVI_E!F47+FC_TRA_PIPE_E!F47</f>
        <v>0</v>
      </c>
      <c r="G47" s="10">
        <f>FC_TRA_RAIL_E!G47+FC_TRA_ROAD_E!G47+FC_TRA_DAVI_E!G47+FC_TRA_DNAVI_E!G47+FC_TRA_PIPE_E!G47</f>
        <v>0</v>
      </c>
      <c r="H47" s="10">
        <f>FC_TRA_RAIL_E!H47+FC_TRA_ROAD_E!H47+FC_TRA_DAVI_E!H47+FC_TRA_DNAVI_E!H47+FC_TRA_PIPE_E!H47</f>
        <v>0</v>
      </c>
      <c r="I47" s="10">
        <f>FC_TRA_RAIL_E!I47+FC_TRA_ROAD_E!I47+FC_TRA_DAVI_E!I47+FC_TRA_DNAVI_E!I47+FC_TRA_PIPE_E!I47</f>
        <v>0</v>
      </c>
      <c r="J47" s="10">
        <f>FC_TRA_RAIL_E!J47+FC_TRA_ROAD_E!J47+FC_TRA_DAVI_E!J47+FC_TRA_DNAVI_E!J47+FC_TRA_PIPE_E!J47</f>
        <v>0</v>
      </c>
      <c r="K47" s="10">
        <f>FC_TRA_RAIL_E!K47+FC_TRA_ROAD_E!K47+FC_TRA_DAVI_E!K47+FC_TRA_DNAVI_E!K47+FC_TRA_PIPE_E!K47</f>
        <v>0</v>
      </c>
      <c r="L47" s="10">
        <f>FC_TRA_RAIL_E!L47+FC_TRA_ROAD_E!L47+FC_TRA_DAVI_E!L47+FC_TRA_DNAVI_E!L47+FC_TRA_PIPE_E!L47</f>
        <v>0</v>
      </c>
      <c r="M47" s="10">
        <f>FC_TRA_RAIL_E!M47+FC_TRA_ROAD_E!M47+FC_TRA_DAVI_E!M47+FC_TRA_DNAVI_E!M47+FC_TRA_PIPE_E!M47</f>
        <v>0</v>
      </c>
      <c r="N47" s="10">
        <f>FC_TRA_RAIL_E!N47+FC_TRA_ROAD_E!N47+FC_TRA_DAVI_E!N47+FC_TRA_DNAVI_E!N47+FC_TRA_PIPE_E!N47</f>
        <v>0</v>
      </c>
      <c r="O47" s="10">
        <f>FC_TRA_RAIL_E!O47+FC_TRA_ROAD_E!O47+FC_TRA_DAVI_E!O47+FC_TRA_DNAVI_E!O47+FC_TRA_PIPE_E!O47</f>
        <v>0</v>
      </c>
      <c r="P47" s="10">
        <f>FC_TRA_RAIL_E!P47+FC_TRA_ROAD_E!P47+FC_TRA_DAVI_E!P47+FC_TRA_DNAVI_E!P47+FC_TRA_PIPE_E!P47</f>
        <v>0</v>
      </c>
      <c r="Q47" s="10">
        <f>FC_TRA_RAIL_E!Q47+FC_TRA_ROAD_E!Q47+FC_TRA_DAVI_E!Q47+FC_TRA_DNAVI_E!Q47+FC_TRA_PIPE_E!Q47</f>
        <v>0</v>
      </c>
      <c r="R47" s="10">
        <f>FC_TRA_RAIL_E!R47+FC_TRA_ROAD_E!R47+FC_TRA_DAVI_E!R47+FC_TRA_DNAVI_E!R47+FC_TRA_PIPE_E!R47</f>
        <v>0</v>
      </c>
      <c r="S47" s="10">
        <f>FC_TRA_RAIL_E!S47+FC_TRA_ROAD_E!S47+FC_TRA_DAVI_E!S47+FC_TRA_DNAVI_E!S47+FC_TRA_PIPE_E!S47</f>
        <v>0</v>
      </c>
      <c r="T47" s="10">
        <f>FC_TRA_RAIL_E!T47+FC_TRA_ROAD_E!T47+FC_TRA_DAVI_E!T47+FC_TRA_DNAVI_E!T47+FC_TRA_PIPE_E!T47</f>
        <v>0</v>
      </c>
      <c r="U47" s="10">
        <f>FC_TRA_RAIL_E!U47+FC_TRA_ROAD_E!U47+FC_TRA_DAVI_E!U47+FC_TRA_DNAVI_E!U47+FC_TRA_PIPE_E!U47</f>
        <v>0</v>
      </c>
      <c r="V47" s="10">
        <f>FC_TRA_RAIL_E!V47+FC_TRA_ROAD_E!V47+FC_TRA_DAVI_E!V47+FC_TRA_DNAVI_E!V47+FC_TRA_PIPE_E!V47</f>
        <v>0</v>
      </c>
      <c r="W47" s="10">
        <f>FC_TRA_RAIL_E!W47+FC_TRA_ROAD_E!W47+FC_TRA_DAVI_E!W47+FC_TRA_DNAVI_E!W47+FC_TRA_PIPE_E!W47</f>
        <v>0</v>
      </c>
      <c r="X47" s="10">
        <f>FC_TRA_RAIL_E!X47+FC_TRA_ROAD_E!X47+FC_TRA_DAVI_E!X47+FC_TRA_DNAVI_E!X47+FC_TRA_PIPE_E!X47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FC_TRA_RAIL_E!C48+FC_TRA_ROAD_E!C48+FC_TRA_DAVI_E!C48+FC_TRA_DNAVI_E!C48+FC_TRA_PIPE_E!C48</f>
        <v>0</v>
      </c>
      <c r="D48" s="10">
        <f>FC_TRA_RAIL_E!D48+FC_TRA_ROAD_E!D48+FC_TRA_DAVI_E!D48+FC_TRA_DNAVI_E!D48+FC_TRA_PIPE_E!D48</f>
        <v>0</v>
      </c>
      <c r="E48" s="10">
        <f>FC_TRA_RAIL_E!E48+FC_TRA_ROAD_E!E48+FC_TRA_DAVI_E!E48+FC_TRA_DNAVI_E!E48+FC_TRA_PIPE_E!E48</f>
        <v>0</v>
      </c>
      <c r="F48" s="10">
        <f>FC_TRA_RAIL_E!F48+FC_TRA_ROAD_E!F48+FC_TRA_DAVI_E!F48+FC_TRA_DNAVI_E!F48+FC_TRA_PIPE_E!F48</f>
        <v>0</v>
      </c>
      <c r="G48" s="10">
        <f>FC_TRA_RAIL_E!G48+FC_TRA_ROAD_E!G48+FC_TRA_DAVI_E!G48+FC_TRA_DNAVI_E!G48+FC_TRA_PIPE_E!G48</f>
        <v>0</v>
      </c>
      <c r="H48" s="10">
        <f>FC_TRA_RAIL_E!H48+FC_TRA_ROAD_E!H48+FC_TRA_DAVI_E!H48+FC_TRA_DNAVI_E!H48+FC_TRA_PIPE_E!H48</f>
        <v>0</v>
      </c>
      <c r="I48" s="10">
        <f>FC_TRA_RAIL_E!I48+FC_TRA_ROAD_E!I48+FC_TRA_DAVI_E!I48+FC_TRA_DNAVI_E!I48+FC_TRA_PIPE_E!I48</f>
        <v>0</v>
      </c>
      <c r="J48" s="10">
        <f>FC_TRA_RAIL_E!J48+FC_TRA_ROAD_E!J48+FC_TRA_DAVI_E!J48+FC_TRA_DNAVI_E!J48+FC_TRA_PIPE_E!J48</f>
        <v>0</v>
      </c>
      <c r="K48" s="10">
        <f>FC_TRA_RAIL_E!K48+FC_TRA_ROAD_E!K48+FC_TRA_DAVI_E!K48+FC_TRA_DNAVI_E!K48+FC_TRA_PIPE_E!K48</f>
        <v>0</v>
      </c>
      <c r="L48" s="10">
        <f>FC_TRA_RAIL_E!L48+FC_TRA_ROAD_E!L48+FC_TRA_DAVI_E!L48+FC_TRA_DNAVI_E!L48+FC_TRA_PIPE_E!L48</f>
        <v>0</v>
      </c>
      <c r="M48" s="10">
        <f>FC_TRA_RAIL_E!M48+FC_TRA_ROAD_E!M48+FC_TRA_DAVI_E!M48+FC_TRA_DNAVI_E!M48+FC_TRA_PIPE_E!M48</f>
        <v>0</v>
      </c>
      <c r="N48" s="10">
        <f>FC_TRA_RAIL_E!N48+FC_TRA_ROAD_E!N48+FC_TRA_DAVI_E!N48+FC_TRA_DNAVI_E!N48+FC_TRA_PIPE_E!N48</f>
        <v>0</v>
      </c>
      <c r="O48" s="10">
        <f>FC_TRA_RAIL_E!O48+FC_TRA_ROAD_E!O48+FC_TRA_DAVI_E!O48+FC_TRA_DNAVI_E!O48+FC_TRA_PIPE_E!O48</f>
        <v>0</v>
      </c>
      <c r="P48" s="10">
        <f>FC_TRA_RAIL_E!P48+FC_TRA_ROAD_E!P48+FC_TRA_DAVI_E!P48+FC_TRA_DNAVI_E!P48+FC_TRA_PIPE_E!P48</f>
        <v>0</v>
      </c>
      <c r="Q48" s="10">
        <f>FC_TRA_RAIL_E!Q48+FC_TRA_ROAD_E!Q48+FC_TRA_DAVI_E!Q48+FC_TRA_DNAVI_E!Q48+FC_TRA_PIPE_E!Q48</f>
        <v>0</v>
      </c>
      <c r="R48" s="10">
        <f>FC_TRA_RAIL_E!R48+FC_TRA_ROAD_E!R48+FC_TRA_DAVI_E!R48+FC_TRA_DNAVI_E!R48+FC_TRA_PIPE_E!R48</f>
        <v>0</v>
      </c>
      <c r="S48" s="10">
        <f>FC_TRA_RAIL_E!S48+FC_TRA_ROAD_E!S48+FC_TRA_DAVI_E!S48+FC_TRA_DNAVI_E!S48+FC_TRA_PIPE_E!S48</f>
        <v>0</v>
      </c>
      <c r="T48" s="10">
        <f>FC_TRA_RAIL_E!T48+FC_TRA_ROAD_E!T48+FC_TRA_DAVI_E!T48+FC_TRA_DNAVI_E!T48+FC_TRA_PIPE_E!T48</f>
        <v>0</v>
      </c>
      <c r="U48" s="10">
        <f>FC_TRA_RAIL_E!U48+FC_TRA_ROAD_E!U48+FC_TRA_DAVI_E!U48+FC_TRA_DNAVI_E!U48+FC_TRA_PIPE_E!U48</f>
        <v>0</v>
      </c>
      <c r="V48" s="10">
        <f>FC_TRA_RAIL_E!V48+FC_TRA_ROAD_E!V48+FC_TRA_DAVI_E!V48+FC_TRA_DNAVI_E!V48+FC_TRA_PIPE_E!V48</f>
        <v>0</v>
      </c>
      <c r="W48" s="10">
        <f>FC_TRA_RAIL_E!W48+FC_TRA_ROAD_E!W48+FC_TRA_DAVI_E!W48+FC_TRA_DNAVI_E!W48+FC_TRA_PIPE_E!W48</f>
        <v>0</v>
      </c>
      <c r="X48" s="10">
        <f>FC_TRA_RAIL_E!X48+FC_TRA_ROAD_E!X48+FC_TRA_DAVI_E!X48+FC_TRA_DNAVI_E!X48+FC_TRA_PIPE_E!X48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FC_TRA_RAIL_E!C49+FC_TRA_ROAD_E!C49+FC_TRA_DAVI_E!C49+FC_TRA_DNAVI_E!C49+FC_TRA_PIPE_E!C49</f>
        <v>0</v>
      </c>
      <c r="D49" s="10">
        <f>FC_TRA_RAIL_E!D49+FC_TRA_ROAD_E!D49+FC_TRA_DAVI_E!D49+FC_TRA_DNAVI_E!D49+FC_TRA_PIPE_E!D49</f>
        <v>0</v>
      </c>
      <c r="E49" s="10">
        <f>FC_TRA_RAIL_E!E49+FC_TRA_ROAD_E!E49+FC_TRA_DAVI_E!E49+FC_TRA_DNAVI_E!E49+FC_TRA_PIPE_E!E49</f>
        <v>0</v>
      </c>
      <c r="F49" s="10">
        <f>FC_TRA_RAIL_E!F49+FC_TRA_ROAD_E!F49+FC_TRA_DAVI_E!F49+FC_TRA_DNAVI_E!F49+FC_TRA_PIPE_E!F49</f>
        <v>0</v>
      </c>
      <c r="G49" s="10">
        <f>FC_TRA_RAIL_E!G49+FC_TRA_ROAD_E!G49+FC_TRA_DAVI_E!G49+FC_TRA_DNAVI_E!G49+FC_TRA_PIPE_E!G49</f>
        <v>0</v>
      </c>
      <c r="H49" s="10">
        <f>FC_TRA_RAIL_E!H49+FC_TRA_ROAD_E!H49+FC_TRA_DAVI_E!H49+FC_TRA_DNAVI_E!H49+FC_TRA_PIPE_E!H49</f>
        <v>0</v>
      </c>
      <c r="I49" s="10">
        <f>FC_TRA_RAIL_E!I49+FC_TRA_ROAD_E!I49+FC_TRA_DAVI_E!I49+FC_TRA_DNAVI_E!I49+FC_TRA_PIPE_E!I49</f>
        <v>0</v>
      </c>
      <c r="J49" s="10">
        <f>FC_TRA_RAIL_E!J49+FC_TRA_ROAD_E!J49+FC_TRA_DAVI_E!J49+FC_TRA_DNAVI_E!J49+FC_TRA_PIPE_E!J49</f>
        <v>0</v>
      </c>
      <c r="K49" s="10">
        <f>FC_TRA_RAIL_E!K49+FC_TRA_ROAD_E!K49+FC_TRA_DAVI_E!K49+FC_TRA_DNAVI_E!K49+FC_TRA_PIPE_E!K49</f>
        <v>0</v>
      </c>
      <c r="L49" s="10">
        <f>FC_TRA_RAIL_E!L49+FC_TRA_ROAD_E!L49+FC_TRA_DAVI_E!L49+FC_TRA_DNAVI_E!L49+FC_TRA_PIPE_E!L49</f>
        <v>0</v>
      </c>
      <c r="M49" s="10">
        <f>FC_TRA_RAIL_E!M49+FC_TRA_ROAD_E!M49+FC_TRA_DAVI_E!M49+FC_TRA_DNAVI_E!M49+FC_TRA_PIPE_E!M49</f>
        <v>0</v>
      </c>
      <c r="N49" s="10">
        <f>FC_TRA_RAIL_E!N49+FC_TRA_ROAD_E!N49+FC_TRA_DAVI_E!N49+FC_TRA_DNAVI_E!N49+FC_TRA_PIPE_E!N49</f>
        <v>0</v>
      </c>
      <c r="O49" s="10">
        <f>FC_TRA_RAIL_E!O49+FC_TRA_ROAD_E!O49+FC_TRA_DAVI_E!O49+FC_TRA_DNAVI_E!O49+FC_TRA_PIPE_E!O49</f>
        <v>0</v>
      </c>
      <c r="P49" s="10">
        <f>FC_TRA_RAIL_E!P49+FC_TRA_ROAD_E!P49+FC_TRA_DAVI_E!P49+FC_TRA_DNAVI_E!P49+FC_TRA_PIPE_E!P49</f>
        <v>0</v>
      </c>
      <c r="Q49" s="10">
        <f>FC_TRA_RAIL_E!Q49+FC_TRA_ROAD_E!Q49+FC_TRA_DAVI_E!Q49+FC_TRA_DNAVI_E!Q49+FC_TRA_PIPE_E!Q49</f>
        <v>0</v>
      </c>
      <c r="R49" s="10">
        <f>FC_TRA_RAIL_E!R49+FC_TRA_ROAD_E!R49+FC_TRA_DAVI_E!R49+FC_TRA_DNAVI_E!R49+FC_TRA_PIPE_E!R49</f>
        <v>0</v>
      </c>
      <c r="S49" s="10">
        <f>FC_TRA_RAIL_E!S49+FC_TRA_ROAD_E!S49+FC_TRA_DAVI_E!S49+FC_TRA_DNAVI_E!S49+FC_TRA_PIPE_E!S49</f>
        <v>0</v>
      </c>
      <c r="T49" s="10">
        <f>FC_TRA_RAIL_E!T49+FC_TRA_ROAD_E!T49+FC_TRA_DAVI_E!T49+FC_TRA_DNAVI_E!T49+FC_TRA_PIPE_E!T49</f>
        <v>0</v>
      </c>
      <c r="U49" s="10">
        <f>FC_TRA_RAIL_E!U49+FC_TRA_ROAD_E!U49+FC_TRA_DAVI_E!U49+FC_TRA_DNAVI_E!U49+FC_TRA_PIPE_E!U49</f>
        <v>0</v>
      </c>
      <c r="V49" s="10">
        <f>FC_TRA_RAIL_E!V49+FC_TRA_ROAD_E!V49+FC_TRA_DAVI_E!V49+FC_TRA_DNAVI_E!V49+FC_TRA_PIPE_E!V49</f>
        <v>0</v>
      </c>
      <c r="W49" s="10">
        <f>FC_TRA_RAIL_E!W49+FC_TRA_ROAD_E!W49+FC_TRA_DAVI_E!W49+FC_TRA_DNAVI_E!W49+FC_TRA_PIPE_E!W49</f>
        <v>0</v>
      </c>
      <c r="X49" s="10">
        <f>FC_TRA_RAIL_E!X49+FC_TRA_ROAD_E!X49+FC_TRA_DAVI_E!X49+FC_TRA_DNAVI_E!X49+FC_TRA_PIPE_E!X49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FC_TRA_RAIL_E!C50+FC_TRA_ROAD_E!C50+FC_TRA_DAVI_E!C50+FC_TRA_DNAVI_E!C50+FC_TRA_PIPE_E!C50</f>
        <v>0</v>
      </c>
      <c r="D50" s="10">
        <f>FC_TRA_RAIL_E!D50+FC_TRA_ROAD_E!D50+FC_TRA_DAVI_E!D50+FC_TRA_DNAVI_E!D50+FC_TRA_PIPE_E!D50</f>
        <v>0</v>
      </c>
      <c r="E50" s="10">
        <f>FC_TRA_RAIL_E!E50+FC_TRA_ROAD_E!E50+FC_TRA_DAVI_E!E50+FC_TRA_DNAVI_E!E50+FC_TRA_PIPE_E!E50</f>
        <v>0</v>
      </c>
      <c r="F50" s="10">
        <f>FC_TRA_RAIL_E!F50+FC_TRA_ROAD_E!F50+FC_TRA_DAVI_E!F50+FC_TRA_DNAVI_E!F50+FC_TRA_PIPE_E!F50</f>
        <v>0</v>
      </c>
      <c r="G50" s="10">
        <f>FC_TRA_RAIL_E!G50+FC_TRA_ROAD_E!G50+FC_TRA_DAVI_E!G50+FC_TRA_DNAVI_E!G50+FC_TRA_PIPE_E!G50</f>
        <v>0</v>
      </c>
      <c r="H50" s="10">
        <f>FC_TRA_RAIL_E!H50+FC_TRA_ROAD_E!H50+FC_TRA_DAVI_E!H50+FC_TRA_DNAVI_E!H50+FC_TRA_PIPE_E!H50</f>
        <v>0</v>
      </c>
      <c r="I50" s="10">
        <f>FC_TRA_RAIL_E!I50+FC_TRA_ROAD_E!I50+FC_TRA_DAVI_E!I50+FC_TRA_DNAVI_E!I50+FC_TRA_PIPE_E!I50</f>
        <v>0</v>
      </c>
      <c r="J50" s="10">
        <f>FC_TRA_RAIL_E!J50+FC_TRA_ROAD_E!J50+FC_TRA_DAVI_E!J50+FC_TRA_DNAVI_E!J50+FC_TRA_PIPE_E!J50</f>
        <v>0</v>
      </c>
      <c r="K50" s="10">
        <f>FC_TRA_RAIL_E!K50+FC_TRA_ROAD_E!K50+FC_TRA_DAVI_E!K50+FC_TRA_DNAVI_E!K50+FC_TRA_PIPE_E!K50</f>
        <v>0</v>
      </c>
      <c r="L50" s="10">
        <f>FC_TRA_RAIL_E!L50+FC_TRA_ROAD_E!L50+FC_TRA_DAVI_E!L50+FC_TRA_DNAVI_E!L50+FC_TRA_PIPE_E!L50</f>
        <v>0</v>
      </c>
      <c r="M50" s="10">
        <f>FC_TRA_RAIL_E!M50+FC_TRA_ROAD_E!M50+FC_TRA_DAVI_E!M50+FC_TRA_DNAVI_E!M50+FC_TRA_PIPE_E!M50</f>
        <v>0</v>
      </c>
      <c r="N50" s="10">
        <f>FC_TRA_RAIL_E!N50+FC_TRA_ROAD_E!N50+FC_TRA_DAVI_E!N50+FC_TRA_DNAVI_E!N50+FC_TRA_PIPE_E!N50</f>
        <v>0</v>
      </c>
      <c r="O50" s="10">
        <f>FC_TRA_RAIL_E!O50+FC_TRA_ROAD_E!O50+FC_TRA_DAVI_E!O50+FC_TRA_DNAVI_E!O50+FC_TRA_PIPE_E!O50</f>
        <v>0</v>
      </c>
      <c r="P50" s="10">
        <f>FC_TRA_RAIL_E!P50+FC_TRA_ROAD_E!P50+FC_TRA_DAVI_E!P50+FC_TRA_DNAVI_E!P50+FC_TRA_PIPE_E!P50</f>
        <v>0</v>
      </c>
      <c r="Q50" s="10">
        <f>FC_TRA_RAIL_E!Q50+FC_TRA_ROAD_E!Q50+FC_TRA_DAVI_E!Q50+FC_TRA_DNAVI_E!Q50+FC_TRA_PIPE_E!Q50</f>
        <v>0</v>
      </c>
      <c r="R50" s="10">
        <f>FC_TRA_RAIL_E!R50+FC_TRA_ROAD_E!R50+FC_TRA_DAVI_E!R50+FC_TRA_DNAVI_E!R50+FC_TRA_PIPE_E!R50</f>
        <v>0</v>
      </c>
      <c r="S50" s="10">
        <f>FC_TRA_RAIL_E!S50+FC_TRA_ROAD_E!S50+FC_TRA_DAVI_E!S50+FC_TRA_DNAVI_E!S50+FC_TRA_PIPE_E!S50</f>
        <v>0</v>
      </c>
      <c r="T50" s="10">
        <f>FC_TRA_RAIL_E!T50+FC_TRA_ROAD_E!T50+FC_TRA_DAVI_E!T50+FC_TRA_DNAVI_E!T50+FC_TRA_PIPE_E!T50</f>
        <v>0</v>
      </c>
      <c r="U50" s="10">
        <f>FC_TRA_RAIL_E!U50+FC_TRA_ROAD_E!U50+FC_TRA_DAVI_E!U50+FC_TRA_DNAVI_E!U50+FC_TRA_PIPE_E!U50</f>
        <v>0</v>
      </c>
      <c r="V50" s="10">
        <f>FC_TRA_RAIL_E!V50+FC_TRA_ROAD_E!V50+FC_TRA_DAVI_E!V50+FC_TRA_DNAVI_E!V50+FC_TRA_PIPE_E!V50</f>
        <v>0</v>
      </c>
      <c r="W50" s="10">
        <f>FC_TRA_RAIL_E!W50+FC_TRA_ROAD_E!W50+FC_TRA_DAVI_E!W50+FC_TRA_DNAVI_E!W50+FC_TRA_PIPE_E!W50</f>
        <v>0</v>
      </c>
      <c r="X50" s="10">
        <f>FC_TRA_RAIL_E!X50+FC_TRA_ROAD_E!X50+FC_TRA_DAVI_E!X50+FC_TRA_DNAVI_E!X50+FC_TRA_PIPE_E!X50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FC_TRA_RAIL_E!C51+FC_TRA_ROAD_E!C51+FC_TRA_DAVI_E!C51+FC_TRA_DNAVI_E!C51+FC_TRA_PIPE_E!C51</f>
        <v>1.1177987962166807</v>
      </c>
      <c r="D51" s="37">
        <f>FC_TRA_RAIL_E!D51+FC_TRA_ROAD_E!D51+FC_TRA_DAVI_E!D51+FC_TRA_DNAVI_E!D51+FC_TRA_PIPE_E!D51</f>
        <v>4.5141874462596725</v>
      </c>
      <c r="E51" s="37">
        <f>FC_TRA_RAIL_E!E51+FC_TRA_ROAD_E!E51+FC_TRA_DAVI_E!E51+FC_TRA_DNAVI_E!E51+FC_TRA_PIPE_E!E51</f>
        <v>6.9217540842648324</v>
      </c>
      <c r="F51" s="37">
        <f>FC_TRA_RAIL_E!F51+FC_TRA_ROAD_E!F51+FC_TRA_DAVI_E!F51+FC_TRA_DNAVI_E!F51+FC_TRA_PIPE_E!F51</f>
        <v>9.0068787618228718</v>
      </c>
      <c r="G51" s="37">
        <f>FC_TRA_RAIL_E!G51+FC_TRA_ROAD_E!G51+FC_TRA_DAVI_E!G51+FC_TRA_DNAVI_E!G51+FC_TRA_PIPE_E!G51</f>
        <v>9.3938091143594136</v>
      </c>
      <c r="H51" s="37">
        <f>FC_TRA_RAIL_E!H51+FC_TRA_ROAD_E!H51+FC_TRA_DAVI_E!H51+FC_TRA_DNAVI_E!H51+FC_TRA_PIPE_E!H51</f>
        <v>11.113499570077385</v>
      </c>
      <c r="I51" s="37">
        <f>FC_TRA_RAIL_E!I51+FC_TRA_ROAD_E!I51+FC_TRA_DAVI_E!I51+FC_TRA_DNAVI_E!I51+FC_TRA_PIPE_E!I51</f>
        <v>10.40412725709372</v>
      </c>
      <c r="J51" s="37">
        <f>FC_TRA_RAIL_E!J51+FC_TRA_ROAD_E!J51+FC_TRA_DAVI_E!J51+FC_TRA_DNAVI_E!J51+FC_TRA_PIPE_E!J51</f>
        <v>11.5219260533104</v>
      </c>
      <c r="K51" s="37">
        <f>FC_TRA_RAIL_E!K51+FC_TRA_ROAD_E!K51+FC_TRA_DAVI_E!K51+FC_TRA_DNAVI_E!K51+FC_TRA_PIPE_E!K51</f>
        <v>12.01633705932932</v>
      </c>
      <c r="L51" s="37">
        <f>FC_TRA_RAIL_E!L51+FC_TRA_ROAD_E!L51+FC_TRA_DAVI_E!L51+FC_TRA_DNAVI_E!L51+FC_TRA_PIPE_E!L51</f>
        <v>11.951848667239901</v>
      </c>
      <c r="M51" s="37">
        <f>FC_TRA_RAIL_E!M51+FC_TRA_ROAD_E!M51+FC_TRA_DAVI_E!M51+FC_TRA_DNAVI_E!M51+FC_TRA_PIPE_E!M51</f>
        <v>12.53224419604471</v>
      </c>
      <c r="N51" s="37">
        <f>FC_TRA_RAIL_E!N51+FC_TRA_ROAD_E!N51+FC_TRA_DAVI_E!N51+FC_TRA_DNAVI_E!N51+FC_TRA_PIPE_E!N51</f>
        <v>12.55374032674119</v>
      </c>
      <c r="O51" s="37">
        <f>FC_TRA_RAIL_E!O51+FC_TRA_ROAD_E!O51+FC_TRA_DAVI_E!O51+FC_TRA_DNAVI_E!O51+FC_TRA_PIPE_E!O51</f>
        <v>11.97334479793637</v>
      </c>
      <c r="P51" s="37">
        <f>FC_TRA_RAIL_E!P51+FC_TRA_ROAD_E!P51+FC_TRA_DAVI_E!P51+FC_TRA_DNAVI_E!P51+FC_TRA_PIPE_E!P51</f>
        <v>12.381771281169391</v>
      </c>
      <c r="Q51" s="37">
        <f>FC_TRA_RAIL_E!Q51+FC_TRA_ROAD_E!Q51+FC_TRA_DAVI_E!Q51+FC_TRA_DNAVI_E!Q51+FC_TRA_PIPE_E!Q51</f>
        <v>12.10232158211522</v>
      </c>
      <c r="R51" s="37">
        <f>FC_TRA_RAIL_E!R51+FC_TRA_ROAD_E!R51+FC_TRA_DAVI_E!R51+FC_TRA_DNAVI_E!R51+FC_TRA_PIPE_E!R51</f>
        <v>14.079965606190891</v>
      </c>
      <c r="S51" s="37">
        <f>FC_TRA_RAIL_E!S51+FC_TRA_ROAD_E!S51+FC_TRA_DAVI_E!S51+FC_TRA_DNAVI_E!S51+FC_TRA_PIPE_E!S51</f>
        <v>13.86500429922614</v>
      </c>
      <c r="T51" s="37">
        <f>FC_TRA_RAIL_E!T51+FC_TRA_ROAD_E!T51+FC_TRA_DAVI_E!T51+FC_TRA_DNAVI_E!T51+FC_TRA_PIPE_E!T51</f>
        <v>14.676268271711089</v>
      </c>
      <c r="U51" s="37">
        <f>FC_TRA_RAIL_E!U51+FC_TRA_ROAD_E!U51+FC_TRA_DAVI_E!U51+FC_TRA_DNAVI_E!U51+FC_TRA_PIPE_E!U51</f>
        <v>16.072914875322439</v>
      </c>
      <c r="V51" s="37">
        <f>FC_TRA_RAIL_E!V51+FC_TRA_ROAD_E!V51+FC_TRA_DAVI_E!V51+FC_TRA_DNAVI_E!V51+FC_TRA_PIPE_E!V51</f>
        <v>17.5079105760963</v>
      </c>
      <c r="W51" s="37">
        <f>FC_TRA_RAIL_E!W51+FC_TRA_ROAD_E!W51+FC_TRA_DAVI_E!W51+FC_TRA_DNAVI_E!W51+FC_TRA_PIPE_E!W51</f>
        <v>20.09458297506449</v>
      </c>
      <c r="X51" s="37">
        <f>FC_TRA_RAIL_E!X51+FC_TRA_ROAD_E!X51+FC_TRA_DAVI_E!X51+FC_TRA_DNAVI_E!X51+FC_TRA_PIPE_E!X51</f>
        <v>23.80326741186586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71.628030954428198</v>
      </c>
      <c r="J52" s="37">
        <f t="shared" si="20"/>
        <v>121.8760963026655</v>
      </c>
      <c r="K52" s="37">
        <f t="shared" si="20"/>
        <v>125.5656921754084</v>
      </c>
      <c r="L52" s="37">
        <f t="shared" si="20"/>
        <v>208.09544282029233</v>
      </c>
      <c r="M52" s="37">
        <f t="shared" si="20"/>
        <v>309.13043852106614</v>
      </c>
      <c r="N52" s="37">
        <f t="shared" si="20"/>
        <v>293.07583834909713</v>
      </c>
      <c r="O52" s="37">
        <f t="shared" si="20"/>
        <v>273.23817712811683</v>
      </c>
      <c r="P52" s="37">
        <f t="shared" si="20"/>
        <v>261.30232158211521</v>
      </c>
      <c r="Q52" s="37">
        <f t="shared" si="20"/>
        <v>261.16354256233876</v>
      </c>
      <c r="R52" s="37">
        <f t="shared" si="20"/>
        <v>326.74325021496128</v>
      </c>
      <c r="S52" s="37">
        <f t="shared" si="20"/>
        <v>265.10077386070515</v>
      </c>
      <c r="T52" s="37">
        <f t="shared" si="20"/>
        <v>242.86216680997418</v>
      </c>
      <c r="U52" s="37">
        <f t="shared" si="20"/>
        <v>262.39905417024931</v>
      </c>
      <c r="V52" s="37">
        <f t="shared" si="20"/>
        <v>272.09312123817705</v>
      </c>
      <c r="W52" s="37">
        <f t="shared" ref="W52:X52" si="21">SUM(W53:W70)</f>
        <v>243.2294067067927</v>
      </c>
      <c r="X52" s="37">
        <f t="shared" si="21"/>
        <v>340.23310404127255</v>
      </c>
    </row>
    <row r="53" spans="1:24" ht="11.25" customHeight="1" x14ac:dyDescent="0.2">
      <c r="A53" s="42" t="s">
        <v>93</v>
      </c>
      <c r="B53" s="9" t="s">
        <v>94</v>
      </c>
      <c r="C53" s="10">
        <f>FC_TRA_RAIL_E!C53+FC_TRA_ROAD_E!C53+FC_TRA_DAVI_E!C53+FC_TRA_DNAVI_E!C53+FC_TRA_PIPE_E!C53</f>
        <v>0</v>
      </c>
      <c r="D53" s="10">
        <f>FC_TRA_RAIL_E!D53+FC_TRA_ROAD_E!D53+FC_TRA_DAVI_E!D53+FC_TRA_DNAVI_E!D53+FC_TRA_PIPE_E!D53</f>
        <v>0</v>
      </c>
      <c r="E53" s="10">
        <f>FC_TRA_RAIL_E!E53+FC_TRA_ROAD_E!E53+FC_TRA_DAVI_E!E53+FC_TRA_DNAVI_E!E53+FC_TRA_PIPE_E!E53</f>
        <v>0</v>
      </c>
      <c r="F53" s="10">
        <f>FC_TRA_RAIL_E!F53+FC_TRA_ROAD_E!F53+FC_TRA_DAVI_E!F53+FC_TRA_DNAVI_E!F53+FC_TRA_PIPE_E!F53</f>
        <v>0</v>
      </c>
      <c r="G53" s="10">
        <f>FC_TRA_RAIL_E!G53+FC_TRA_ROAD_E!G53+FC_TRA_DAVI_E!G53+FC_TRA_DNAVI_E!G53+FC_TRA_PIPE_E!G53</f>
        <v>0</v>
      </c>
      <c r="H53" s="10">
        <f>FC_TRA_RAIL_E!H53+FC_TRA_ROAD_E!H53+FC_TRA_DAVI_E!H53+FC_TRA_DNAVI_E!H53+FC_TRA_PIPE_E!H53</f>
        <v>0</v>
      </c>
      <c r="I53" s="10">
        <f>FC_TRA_RAIL_E!I53+FC_TRA_ROAD_E!I53+FC_TRA_DAVI_E!I53+FC_TRA_DNAVI_E!I53+FC_TRA_PIPE_E!I53</f>
        <v>0</v>
      </c>
      <c r="J53" s="10">
        <f>FC_TRA_RAIL_E!J53+FC_TRA_ROAD_E!J53+FC_TRA_DAVI_E!J53+FC_TRA_DNAVI_E!J53+FC_TRA_PIPE_E!J53</f>
        <v>0</v>
      </c>
      <c r="K53" s="10">
        <f>FC_TRA_RAIL_E!K53+FC_TRA_ROAD_E!K53+FC_TRA_DAVI_E!K53+FC_TRA_DNAVI_E!K53+FC_TRA_PIPE_E!K53</f>
        <v>0</v>
      </c>
      <c r="L53" s="10">
        <f>FC_TRA_RAIL_E!L53+FC_TRA_ROAD_E!L53+FC_TRA_DAVI_E!L53+FC_TRA_DNAVI_E!L53+FC_TRA_PIPE_E!L53</f>
        <v>0</v>
      </c>
      <c r="M53" s="10">
        <f>FC_TRA_RAIL_E!M53+FC_TRA_ROAD_E!M53+FC_TRA_DAVI_E!M53+FC_TRA_DNAVI_E!M53+FC_TRA_PIPE_E!M53</f>
        <v>0</v>
      </c>
      <c r="N53" s="10">
        <f>FC_TRA_RAIL_E!N53+FC_TRA_ROAD_E!N53+FC_TRA_DAVI_E!N53+FC_TRA_DNAVI_E!N53+FC_TRA_PIPE_E!N53</f>
        <v>0</v>
      </c>
      <c r="O53" s="10">
        <f>FC_TRA_RAIL_E!O53+FC_TRA_ROAD_E!O53+FC_TRA_DAVI_E!O53+FC_TRA_DNAVI_E!O53+FC_TRA_PIPE_E!O53</f>
        <v>0</v>
      </c>
      <c r="P53" s="10">
        <f>FC_TRA_RAIL_E!P53+FC_TRA_ROAD_E!P53+FC_TRA_DAVI_E!P53+FC_TRA_DNAVI_E!P53+FC_TRA_PIPE_E!P53</f>
        <v>0</v>
      </c>
      <c r="Q53" s="10">
        <f>FC_TRA_RAIL_E!Q53+FC_TRA_ROAD_E!Q53+FC_TRA_DAVI_E!Q53+FC_TRA_DNAVI_E!Q53+FC_TRA_PIPE_E!Q53</f>
        <v>0</v>
      </c>
      <c r="R53" s="10">
        <f>FC_TRA_RAIL_E!R53+FC_TRA_ROAD_E!R53+FC_TRA_DAVI_E!R53+FC_TRA_DNAVI_E!R53+FC_TRA_PIPE_E!R53</f>
        <v>0</v>
      </c>
      <c r="S53" s="10">
        <f>FC_TRA_RAIL_E!S53+FC_TRA_ROAD_E!S53+FC_TRA_DAVI_E!S53+FC_TRA_DNAVI_E!S53+FC_TRA_PIPE_E!S53</f>
        <v>0</v>
      </c>
      <c r="T53" s="10">
        <f>FC_TRA_RAIL_E!T53+FC_TRA_ROAD_E!T53+FC_TRA_DAVI_E!T53+FC_TRA_DNAVI_E!T53+FC_TRA_PIPE_E!T53</f>
        <v>0</v>
      </c>
      <c r="U53" s="10">
        <f>FC_TRA_RAIL_E!U53+FC_TRA_ROAD_E!U53+FC_TRA_DAVI_E!U53+FC_TRA_DNAVI_E!U53+FC_TRA_PIPE_E!U53</f>
        <v>0</v>
      </c>
      <c r="V53" s="10">
        <f>FC_TRA_RAIL_E!V53+FC_TRA_ROAD_E!V53+FC_TRA_DAVI_E!V53+FC_TRA_DNAVI_E!V53+FC_TRA_PIPE_E!V53</f>
        <v>0</v>
      </c>
      <c r="W53" s="10">
        <f>FC_TRA_RAIL_E!W53+FC_TRA_ROAD_E!W53+FC_TRA_DAVI_E!W53+FC_TRA_DNAVI_E!W53+FC_TRA_PIPE_E!W53</f>
        <v>0</v>
      </c>
      <c r="X53" s="10">
        <f>FC_TRA_RAIL_E!X53+FC_TRA_ROAD_E!X53+FC_TRA_DAVI_E!X53+FC_TRA_DNAVI_E!X53+FC_TRA_PIPE_E!X53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FC_TRA_RAIL_E!C54+FC_TRA_ROAD_E!C54+FC_TRA_DAVI_E!C54+FC_TRA_DNAVI_E!C54+FC_TRA_PIPE_E!C54</f>
        <v>0</v>
      </c>
      <c r="D54" s="10">
        <f>FC_TRA_RAIL_E!D54+FC_TRA_ROAD_E!D54+FC_TRA_DAVI_E!D54+FC_TRA_DNAVI_E!D54+FC_TRA_PIPE_E!D54</f>
        <v>0</v>
      </c>
      <c r="E54" s="10">
        <f>FC_TRA_RAIL_E!E54+FC_TRA_ROAD_E!E54+FC_TRA_DAVI_E!E54+FC_TRA_DNAVI_E!E54+FC_TRA_PIPE_E!E54</f>
        <v>0</v>
      </c>
      <c r="F54" s="10">
        <f>FC_TRA_RAIL_E!F54+FC_TRA_ROAD_E!F54+FC_TRA_DAVI_E!F54+FC_TRA_DNAVI_E!F54+FC_TRA_PIPE_E!F54</f>
        <v>0</v>
      </c>
      <c r="G54" s="10">
        <f>FC_TRA_RAIL_E!G54+FC_TRA_ROAD_E!G54+FC_TRA_DAVI_E!G54+FC_TRA_DNAVI_E!G54+FC_TRA_PIPE_E!G54</f>
        <v>0</v>
      </c>
      <c r="H54" s="10">
        <f>FC_TRA_RAIL_E!H54+FC_TRA_ROAD_E!H54+FC_TRA_DAVI_E!H54+FC_TRA_DNAVI_E!H54+FC_TRA_PIPE_E!H54</f>
        <v>0</v>
      </c>
      <c r="I54" s="10">
        <f>FC_TRA_RAIL_E!I54+FC_TRA_ROAD_E!I54+FC_TRA_DAVI_E!I54+FC_TRA_DNAVI_E!I54+FC_TRA_PIPE_E!I54</f>
        <v>0</v>
      </c>
      <c r="J54" s="10">
        <f>FC_TRA_RAIL_E!J54+FC_TRA_ROAD_E!J54+FC_TRA_DAVI_E!J54+FC_TRA_DNAVI_E!J54+FC_TRA_PIPE_E!J54</f>
        <v>0</v>
      </c>
      <c r="K54" s="10">
        <f>FC_TRA_RAIL_E!K54+FC_TRA_ROAD_E!K54+FC_TRA_DAVI_E!K54+FC_TRA_DNAVI_E!K54+FC_TRA_PIPE_E!K54</f>
        <v>0</v>
      </c>
      <c r="L54" s="10">
        <f>FC_TRA_RAIL_E!L54+FC_TRA_ROAD_E!L54+FC_TRA_DAVI_E!L54+FC_TRA_DNAVI_E!L54+FC_TRA_PIPE_E!L54</f>
        <v>0</v>
      </c>
      <c r="M54" s="10">
        <f>FC_TRA_RAIL_E!M54+FC_TRA_ROAD_E!M54+FC_TRA_DAVI_E!M54+FC_TRA_DNAVI_E!M54+FC_TRA_PIPE_E!M54</f>
        <v>0</v>
      </c>
      <c r="N54" s="10">
        <f>FC_TRA_RAIL_E!N54+FC_TRA_ROAD_E!N54+FC_TRA_DAVI_E!N54+FC_TRA_DNAVI_E!N54+FC_TRA_PIPE_E!N54</f>
        <v>0</v>
      </c>
      <c r="O54" s="10">
        <f>FC_TRA_RAIL_E!O54+FC_TRA_ROAD_E!O54+FC_TRA_DAVI_E!O54+FC_TRA_DNAVI_E!O54+FC_TRA_PIPE_E!O54</f>
        <v>0</v>
      </c>
      <c r="P54" s="10">
        <f>FC_TRA_RAIL_E!P54+FC_TRA_ROAD_E!P54+FC_TRA_DAVI_E!P54+FC_TRA_DNAVI_E!P54+FC_TRA_PIPE_E!P54</f>
        <v>0</v>
      </c>
      <c r="Q54" s="10">
        <f>FC_TRA_RAIL_E!Q54+FC_TRA_ROAD_E!Q54+FC_TRA_DAVI_E!Q54+FC_TRA_DNAVI_E!Q54+FC_TRA_PIPE_E!Q54</f>
        <v>0</v>
      </c>
      <c r="R54" s="10">
        <f>FC_TRA_RAIL_E!R54+FC_TRA_ROAD_E!R54+FC_TRA_DAVI_E!R54+FC_TRA_DNAVI_E!R54+FC_TRA_PIPE_E!R54</f>
        <v>0</v>
      </c>
      <c r="S54" s="10">
        <f>FC_TRA_RAIL_E!S54+FC_TRA_ROAD_E!S54+FC_TRA_DAVI_E!S54+FC_TRA_DNAVI_E!S54+FC_TRA_PIPE_E!S54</f>
        <v>0</v>
      </c>
      <c r="T54" s="10">
        <f>FC_TRA_RAIL_E!T54+FC_TRA_ROAD_E!T54+FC_TRA_DAVI_E!T54+FC_TRA_DNAVI_E!T54+FC_TRA_PIPE_E!T54</f>
        <v>0</v>
      </c>
      <c r="U54" s="10">
        <f>FC_TRA_RAIL_E!U54+FC_TRA_ROAD_E!U54+FC_TRA_DAVI_E!U54+FC_TRA_DNAVI_E!U54+FC_TRA_PIPE_E!U54</f>
        <v>0</v>
      </c>
      <c r="V54" s="10">
        <f>FC_TRA_RAIL_E!V54+FC_TRA_ROAD_E!V54+FC_TRA_DAVI_E!V54+FC_TRA_DNAVI_E!V54+FC_TRA_PIPE_E!V54</f>
        <v>0</v>
      </c>
      <c r="W54" s="10">
        <f>FC_TRA_RAIL_E!W54+FC_TRA_ROAD_E!W54+FC_TRA_DAVI_E!W54+FC_TRA_DNAVI_E!W54+FC_TRA_PIPE_E!W54</f>
        <v>0</v>
      </c>
      <c r="X54" s="10">
        <f>FC_TRA_RAIL_E!X54+FC_TRA_ROAD_E!X54+FC_TRA_DAVI_E!X54+FC_TRA_DNAVI_E!X54+FC_TRA_PIPE_E!X54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FC_TRA_RAIL_E!C55+FC_TRA_ROAD_E!C55+FC_TRA_DAVI_E!C55+FC_TRA_DNAVI_E!C55+FC_TRA_PIPE_E!C55</f>
        <v>0</v>
      </c>
      <c r="D55" s="10">
        <f>FC_TRA_RAIL_E!D55+FC_TRA_ROAD_E!D55+FC_TRA_DAVI_E!D55+FC_TRA_DNAVI_E!D55+FC_TRA_PIPE_E!D55</f>
        <v>0</v>
      </c>
      <c r="E55" s="10">
        <f>FC_TRA_RAIL_E!E55+FC_TRA_ROAD_E!E55+FC_TRA_DAVI_E!E55+FC_TRA_DNAVI_E!E55+FC_TRA_PIPE_E!E55</f>
        <v>0</v>
      </c>
      <c r="F55" s="10">
        <f>FC_TRA_RAIL_E!F55+FC_TRA_ROAD_E!F55+FC_TRA_DAVI_E!F55+FC_TRA_DNAVI_E!F55+FC_TRA_PIPE_E!F55</f>
        <v>0</v>
      </c>
      <c r="G55" s="10">
        <f>FC_TRA_RAIL_E!G55+FC_TRA_ROAD_E!G55+FC_TRA_DAVI_E!G55+FC_TRA_DNAVI_E!G55+FC_TRA_PIPE_E!G55</f>
        <v>0</v>
      </c>
      <c r="H55" s="10">
        <f>FC_TRA_RAIL_E!H55+FC_TRA_ROAD_E!H55+FC_TRA_DAVI_E!H55+FC_TRA_DNAVI_E!H55+FC_TRA_PIPE_E!H55</f>
        <v>0</v>
      </c>
      <c r="I55" s="10">
        <f>FC_TRA_RAIL_E!I55+FC_TRA_ROAD_E!I55+FC_TRA_DAVI_E!I55+FC_TRA_DNAVI_E!I55+FC_TRA_PIPE_E!I55</f>
        <v>0</v>
      </c>
      <c r="J55" s="10">
        <f>FC_TRA_RAIL_E!J55+FC_TRA_ROAD_E!J55+FC_TRA_DAVI_E!J55+FC_TRA_DNAVI_E!J55+FC_TRA_PIPE_E!J55</f>
        <v>0</v>
      </c>
      <c r="K55" s="10">
        <f>FC_TRA_RAIL_E!K55+FC_TRA_ROAD_E!K55+FC_TRA_DAVI_E!K55+FC_TRA_DNAVI_E!K55+FC_TRA_PIPE_E!K55</f>
        <v>0</v>
      </c>
      <c r="L55" s="10">
        <f>FC_TRA_RAIL_E!L55+FC_TRA_ROAD_E!L55+FC_TRA_DAVI_E!L55+FC_TRA_DNAVI_E!L55+FC_TRA_PIPE_E!L55</f>
        <v>0</v>
      </c>
      <c r="M55" s="10">
        <f>FC_TRA_RAIL_E!M55+FC_TRA_ROAD_E!M55+FC_TRA_DAVI_E!M55+FC_TRA_DNAVI_E!M55+FC_TRA_PIPE_E!M55</f>
        <v>0</v>
      </c>
      <c r="N55" s="10">
        <f>FC_TRA_RAIL_E!N55+FC_TRA_ROAD_E!N55+FC_TRA_DAVI_E!N55+FC_TRA_DNAVI_E!N55+FC_TRA_PIPE_E!N55</f>
        <v>0</v>
      </c>
      <c r="O55" s="10">
        <f>FC_TRA_RAIL_E!O55+FC_TRA_ROAD_E!O55+FC_TRA_DAVI_E!O55+FC_TRA_DNAVI_E!O55+FC_TRA_PIPE_E!O55</f>
        <v>0</v>
      </c>
      <c r="P55" s="10">
        <f>FC_TRA_RAIL_E!P55+FC_TRA_ROAD_E!P55+FC_TRA_DAVI_E!P55+FC_TRA_DNAVI_E!P55+FC_TRA_PIPE_E!P55</f>
        <v>0</v>
      </c>
      <c r="Q55" s="10">
        <f>FC_TRA_RAIL_E!Q55+FC_TRA_ROAD_E!Q55+FC_TRA_DAVI_E!Q55+FC_TRA_DNAVI_E!Q55+FC_TRA_PIPE_E!Q55</f>
        <v>0</v>
      </c>
      <c r="R55" s="10">
        <f>FC_TRA_RAIL_E!R55+FC_TRA_ROAD_E!R55+FC_TRA_DAVI_E!R55+FC_TRA_DNAVI_E!R55+FC_TRA_PIPE_E!R55</f>
        <v>0</v>
      </c>
      <c r="S55" s="10">
        <f>FC_TRA_RAIL_E!S55+FC_TRA_ROAD_E!S55+FC_TRA_DAVI_E!S55+FC_TRA_DNAVI_E!S55+FC_TRA_PIPE_E!S55</f>
        <v>0</v>
      </c>
      <c r="T55" s="10">
        <f>FC_TRA_RAIL_E!T55+FC_TRA_ROAD_E!T55+FC_TRA_DAVI_E!T55+FC_TRA_DNAVI_E!T55+FC_TRA_PIPE_E!T55</f>
        <v>0</v>
      </c>
      <c r="U55" s="10">
        <f>FC_TRA_RAIL_E!U55+FC_TRA_ROAD_E!U55+FC_TRA_DAVI_E!U55+FC_TRA_DNAVI_E!U55+FC_TRA_PIPE_E!U55</f>
        <v>0</v>
      </c>
      <c r="V55" s="10">
        <f>FC_TRA_RAIL_E!V55+FC_TRA_ROAD_E!V55+FC_TRA_DAVI_E!V55+FC_TRA_DNAVI_E!V55+FC_TRA_PIPE_E!V55</f>
        <v>0</v>
      </c>
      <c r="W55" s="10">
        <f>FC_TRA_RAIL_E!W55+FC_TRA_ROAD_E!W55+FC_TRA_DAVI_E!W55+FC_TRA_DNAVI_E!W55+FC_TRA_PIPE_E!W55</f>
        <v>0</v>
      </c>
      <c r="X55" s="10">
        <f>FC_TRA_RAIL_E!X55+FC_TRA_ROAD_E!X55+FC_TRA_DAVI_E!X55+FC_TRA_DNAVI_E!X55+FC_TRA_PIPE_E!X55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FC_TRA_RAIL_E!C56+FC_TRA_ROAD_E!C56+FC_TRA_DAVI_E!C56+FC_TRA_DNAVI_E!C56+FC_TRA_PIPE_E!C56</f>
        <v>0</v>
      </c>
      <c r="D56" s="10">
        <f>FC_TRA_RAIL_E!D56+FC_TRA_ROAD_E!D56+FC_TRA_DAVI_E!D56+FC_TRA_DNAVI_E!D56+FC_TRA_PIPE_E!D56</f>
        <v>0</v>
      </c>
      <c r="E56" s="10">
        <f>FC_TRA_RAIL_E!E56+FC_TRA_ROAD_E!E56+FC_TRA_DAVI_E!E56+FC_TRA_DNAVI_E!E56+FC_TRA_PIPE_E!E56</f>
        <v>0</v>
      </c>
      <c r="F56" s="10">
        <f>FC_TRA_RAIL_E!F56+FC_TRA_ROAD_E!F56+FC_TRA_DAVI_E!F56+FC_TRA_DNAVI_E!F56+FC_TRA_PIPE_E!F56</f>
        <v>0</v>
      </c>
      <c r="G56" s="10">
        <f>FC_TRA_RAIL_E!G56+FC_TRA_ROAD_E!G56+FC_TRA_DAVI_E!G56+FC_TRA_DNAVI_E!G56+FC_TRA_PIPE_E!G56</f>
        <v>0</v>
      </c>
      <c r="H56" s="10">
        <f>FC_TRA_RAIL_E!H56+FC_TRA_ROAD_E!H56+FC_TRA_DAVI_E!H56+FC_TRA_DNAVI_E!H56+FC_TRA_PIPE_E!H56</f>
        <v>0</v>
      </c>
      <c r="I56" s="10">
        <f>FC_TRA_RAIL_E!I56+FC_TRA_ROAD_E!I56+FC_TRA_DAVI_E!I56+FC_TRA_DNAVI_E!I56+FC_TRA_PIPE_E!I56</f>
        <v>0</v>
      </c>
      <c r="J56" s="10">
        <f>FC_TRA_RAIL_E!J56+FC_TRA_ROAD_E!J56+FC_TRA_DAVI_E!J56+FC_TRA_DNAVI_E!J56+FC_TRA_PIPE_E!J56</f>
        <v>0</v>
      </c>
      <c r="K56" s="10">
        <f>FC_TRA_RAIL_E!K56+FC_TRA_ROAD_E!K56+FC_TRA_DAVI_E!K56+FC_TRA_DNAVI_E!K56+FC_TRA_PIPE_E!K56</f>
        <v>0</v>
      </c>
      <c r="L56" s="10">
        <f>FC_TRA_RAIL_E!L56+FC_TRA_ROAD_E!L56+FC_TRA_DAVI_E!L56+FC_TRA_DNAVI_E!L56+FC_TRA_PIPE_E!L56</f>
        <v>0</v>
      </c>
      <c r="M56" s="10">
        <f>FC_TRA_RAIL_E!M56+FC_TRA_ROAD_E!M56+FC_TRA_DAVI_E!M56+FC_TRA_DNAVI_E!M56+FC_TRA_PIPE_E!M56</f>
        <v>0</v>
      </c>
      <c r="N56" s="10">
        <f>FC_TRA_RAIL_E!N56+FC_TRA_ROAD_E!N56+FC_TRA_DAVI_E!N56+FC_TRA_DNAVI_E!N56+FC_TRA_PIPE_E!N56</f>
        <v>0</v>
      </c>
      <c r="O56" s="10">
        <f>FC_TRA_RAIL_E!O56+FC_TRA_ROAD_E!O56+FC_TRA_DAVI_E!O56+FC_TRA_DNAVI_E!O56+FC_TRA_PIPE_E!O56</f>
        <v>0</v>
      </c>
      <c r="P56" s="10">
        <f>FC_TRA_RAIL_E!P56+FC_TRA_ROAD_E!P56+FC_TRA_DAVI_E!P56+FC_TRA_DNAVI_E!P56+FC_TRA_PIPE_E!P56</f>
        <v>0</v>
      </c>
      <c r="Q56" s="10">
        <f>FC_TRA_RAIL_E!Q56+FC_TRA_ROAD_E!Q56+FC_TRA_DAVI_E!Q56+FC_TRA_DNAVI_E!Q56+FC_TRA_PIPE_E!Q56</f>
        <v>0</v>
      </c>
      <c r="R56" s="10">
        <f>FC_TRA_RAIL_E!R56+FC_TRA_ROAD_E!R56+FC_TRA_DAVI_E!R56+FC_TRA_DNAVI_E!R56+FC_TRA_PIPE_E!R56</f>
        <v>0</v>
      </c>
      <c r="S56" s="10">
        <f>FC_TRA_RAIL_E!S56+FC_TRA_ROAD_E!S56+FC_TRA_DAVI_E!S56+FC_TRA_DNAVI_E!S56+FC_TRA_PIPE_E!S56</f>
        <v>0</v>
      </c>
      <c r="T56" s="10">
        <f>FC_TRA_RAIL_E!T56+FC_TRA_ROAD_E!T56+FC_TRA_DAVI_E!T56+FC_TRA_DNAVI_E!T56+FC_TRA_PIPE_E!T56</f>
        <v>0</v>
      </c>
      <c r="U56" s="10">
        <f>FC_TRA_RAIL_E!U56+FC_TRA_ROAD_E!U56+FC_TRA_DAVI_E!U56+FC_TRA_DNAVI_E!U56+FC_TRA_PIPE_E!U56</f>
        <v>0</v>
      </c>
      <c r="V56" s="10">
        <f>FC_TRA_RAIL_E!V56+FC_TRA_ROAD_E!V56+FC_TRA_DAVI_E!V56+FC_TRA_DNAVI_E!V56+FC_TRA_PIPE_E!V56</f>
        <v>0</v>
      </c>
      <c r="W56" s="10">
        <f>FC_TRA_RAIL_E!W56+FC_TRA_ROAD_E!W56+FC_TRA_DAVI_E!W56+FC_TRA_DNAVI_E!W56+FC_TRA_PIPE_E!W56</f>
        <v>0</v>
      </c>
      <c r="X56" s="10">
        <f>FC_TRA_RAIL_E!X56+FC_TRA_ROAD_E!X56+FC_TRA_DAVI_E!X56+FC_TRA_DNAVI_E!X56+FC_TRA_PIPE_E!X56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FC_TRA_RAIL_E!C57+FC_TRA_ROAD_E!C57+FC_TRA_DAVI_E!C57+FC_TRA_DNAVI_E!C57+FC_TRA_PIPE_E!C57</f>
        <v>0</v>
      </c>
      <c r="D57" s="10">
        <f>FC_TRA_RAIL_E!D57+FC_TRA_ROAD_E!D57+FC_TRA_DAVI_E!D57+FC_TRA_DNAVI_E!D57+FC_TRA_PIPE_E!D57</f>
        <v>0</v>
      </c>
      <c r="E57" s="10">
        <f>FC_TRA_RAIL_E!E57+FC_TRA_ROAD_E!E57+FC_TRA_DAVI_E!E57+FC_TRA_DNAVI_E!E57+FC_TRA_PIPE_E!E57</f>
        <v>0</v>
      </c>
      <c r="F57" s="10">
        <f>FC_TRA_RAIL_E!F57+FC_TRA_ROAD_E!F57+FC_TRA_DAVI_E!F57+FC_TRA_DNAVI_E!F57+FC_TRA_PIPE_E!F57</f>
        <v>0</v>
      </c>
      <c r="G57" s="10">
        <f>FC_TRA_RAIL_E!G57+FC_TRA_ROAD_E!G57+FC_TRA_DAVI_E!G57+FC_TRA_DNAVI_E!G57+FC_TRA_PIPE_E!G57</f>
        <v>0</v>
      </c>
      <c r="H57" s="10">
        <f>FC_TRA_RAIL_E!H57+FC_TRA_ROAD_E!H57+FC_TRA_DAVI_E!H57+FC_TRA_DNAVI_E!H57+FC_TRA_PIPE_E!H57</f>
        <v>0</v>
      </c>
      <c r="I57" s="10">
        <f>FC_TRA_RAIL_E!I57+FC_TRA_ROAD_E!I57+FC_TRA_DAVI_E!I57+FC_TRA_DNAVI_E!I57+FC_TRA_PIPE_E!I57</f>
        <v>0</v>
      </c>
      <c r="J57" s="10">
        <f>FC_TRA_RAIL_E!J57+FC_TRA_ROAD_E!J57+FC_TRA_DAVI_E!J57+FC_TRA_DNAVI_E!J57+FC_TRA_PIPE_E!J57</f>
        <v>0</v>
      </c>
      <c r="K57" s="10">
        <f>FC_TRA_RAIL_E!K57+FC_TRA_ROAD_E!K57+FC_TRA_DAVI_E!K57+FC_TRA_DNAVI_E!K57+FC_TRA_PIPE_E!K57</f>
        <v>0</v>
      </c>
      <c r="L57" s="10">
        <f>FC_TRA_RAIL_E!L57+FC_TRA_ROAD_E!L57+FC_TRA_DAVI_E!L57+FC_TRA_DNAVI_E!L57+FC_TRA_PIPE_E!L57</f>
        <v>0</v>
      </c>
      <c r="M57" s="10">
        <f>FC_TRA_RAIL_E!M57+FC_TRA_ROAD_E!M57+FC_TRA_DAVI_E!M57+FC_TRA_DNAVI_E!M57+FC_TRA_PIPE_E!M57</f>
        <v>0</v>
      </c>
      <c r="N57" s="10">
        <f>FC_TRA_RAIL_E!N57+FC_TRA_ROAD_E!N57+FC_TRA_DAVI_E!N57+FC_TRA_DNAVI_E!N57+FC_TRA_PIPE_E!N57</f>
        <v>0</v>
      </c>
      <c r="O57" s="10">
        <f>FC_TRA_RAIL_E!O57+FC_TRA_ROAD_E!O57+FC_TRA_DAVI_E!O57+FC_TRA_DNAVI_E!O57+FC_TRA_PIPE_E!O57</f>
        <v>0</v>
      </c>
      <c r="P57" s="10">
        <f>FC_TRA_RAIL_E!P57+FC_TRA_ROAD_E!P57+FC_TRA_DAVI_E!P57+FC_TRA_DNAVI_E!P57+FC_TRA_PIPE_E!P57</f>
        <v>0</v>
      </c>
      <c r="Q57" s="10">
        <f>FC_TRA_RAIL_E!Q57+FC_TRA_ROAD_E!Q57+FC_TRA_DAVI_E!Q57+FC_TRA_DNAVI_E!Q57+FC_TRA_PIPE_E!Q57</f>
        <v>0</v>
      </c>
      <c r="R57" s="10">
        <f>FC_TRA_RAIL_E!R57+FC_TRA_ROAD_E!R57+FC_TRA_DAVI_E!R57+FC_TRA_DNAVI_E!R57+FC_TRA_PIPE_E!R57</f>
        <v>0</v>
      </c>
      <c r="S57" s="10">
        <f>FC_TRA_RAIL_E!S57+FC_TRA_ROAD_E!S57+FC_TRA_DAVI_E!S57+FC_TRA_DNAVI_E!S57+FC_TRA_PIPE_E!S57</f>
        <v>0</v>
      </c>
      <c r="T57" s="10">
        <f>FC_TRA_RAIL_E!T57+FC_TRA_ROAD_E!T57+FC_TRA_DAVI_E!T57+FC_TRA_DNAVI_E!T57+FC_TRA_PIPE_E!T57</f>
        <v>0</v>
      </c>
      <c r="U57" s="10">
        <f>FC_TRA_RAIL_E!U57+FC_TRA_ROAD_E!U57+FC_TRA_DAVI_E!U57+FC_TRA_DNAVI_E!U57+FC_TRA_PIPE_E!U57</f>
        <v>0</v>
      </c>
      <c r="V57" s="10">
        <f>FC_TRA_RAIL_E!V57+FC_TRA_ROAD_E!V57+FC_TRA_DAVI_E!V57+FC_TRA_DNAVI_E!V57+FC_TRA_PIPE_E!V57</f>
        <v>0</v>
      </c>
      <c r="W57" s="10">
        <f>FC_TRA_RAIL_E!W57+FC_TRA_ROAD_E!W57+FC_TRA_DAVI_E!W57+FC_TRA_DNAVI_E!W57+FC_TRA_PIPE_E!W57</f>
        <v>0</v>
      </c>
      <c r="X57" s="10">
        <f>FC_TRA_RAIL_E!X57+FC_TRA_ROAD_E!X57+FC_TRA_DAVI_E!X57+FC_TRA_DNAVI_E!X57+FC_TRA_PIPE_E!X57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FC_TRA_RAIL_E!C58+FC_TRA_ROAD_E!C58+FC_TRA_DAVI_E!C58+FC_TRA_DNAVI_E!C58+FC_TRA_PIPE_E!C58</f>
        <v>0</v>
      </c>
      <c r="D58" s="10">
        <f>FC_TRA_RAIL_E!D58+FC_TRA_ROAD_E!D58+FC_TRA_DAVI_E!D58+FC_TRA_DNAVI_E!D58+FC_TRA_PIPE_E!D58</f>
        <v>0</v>
      </c>
      <c r="E58" s="10">
        <f>FC_TRA_RAIL_E!E58+FC_TRA_ROAD_E!E58+FC_TRA_DAVI_E!E58+FC_TRA_DNAVI_E!E58+FC_TRA_PIPE_E!E58</f>
        <v>0</v>
      </c>
      <c r="F58" s="10">
        <f>FC_TRA_RAIL_E!F58+FC_TRA_ROAD_E!F58+FC_TRA_DAVI_E!F58+FC_TRA_DNAVI_E!F58+FC_TRA_PIPE_E!F58</f>
        <v>0</v>
      </c>
      <c r="G58" s="10">
        <f>FC_TRA_RAIL_E!G58+FC_TRA_ROAD_E!G58+FC_TRA_DAVI_E!G58+FC_TRA_DNAVI_E!G58+FC_TRA_PIPE_E!G58</f>
        <v>0</v>
      </c>
      <c r="H58" s="10">
        <f>FC_TRA_RAIL_E!H58+FC_TRA_ROAD_E!H58+FC_TRA_DAVI_E!H58+FC_TRA_DNAVI_E!H58+FC_TRA_PIPE_E!H58</f>
        <v>0</v>
      </c>
      <c r="I58" s="10">
        <f>FC_TRA_RAIL_E!I58+FC_TRA_ROAD_E!I58+FC_TRA_DAVI_E!I58+FC_TRA_DNAVI_E!I58+FC_TRA_PIPE_E!I58</f>
        <v>0</v>
      </c>
      <c r="J58" s="10">
        <f>FC_TRA_RAIL_E!J58+FC_TRA_ROAD_E!J58+FC_TRA_DAVI_E!J58+FC_TRA_DNAVI_E!J58+FC_TRA_PIPE_E!J58</f>
        <v>0</v>
      </c>
      <c r="K58" s="10">
        <f>FC_TRA_RAIL_E!K58+FC_TRA_ROAD_E!K58+FC_TRA_DAVI_E!K58+FC_TRA_DNAVI_E!K58+FC_TRA_PIPE_E!K58</f>
        <v>0</v>
      </c>
      <c r="L58" s="10">
        <f>FC_TRA_RAIL_E!L58+FC_TRA_ROAD_E!L58+FC_TRA_DAVI_E!L58+FC_TRA_DNAVI_E!L58+FC_TRA_PIPE_E!L58</f>
        <v>0</v>
      </c>
      <c r="M58" s="10">
        <f>FC_TRA_RAIL_E!M58+FC_TRA_ROAD_E!M58+FC_TRA_DAVI_E!M58+FC_TRA_DNAVI_E!M58+FC_TRA_PIPE_E!M58</f>
        <v>0</v>
      </c>
      <c r="N58" s="10">
        <f>FC_TRA_RAIL_E!N58+FC_TRA_ROAD_E!N58+FC_TRA_DAVI_E!N58+FC_TRA_DNAVI_E!N58+FC_TRA_PIPE_E!N58</f>
        <v>0</v>
      </c>
      <c r="O58" s="10">
        <f>FC_TRA_RAIL_E!O58+FC_TRA_ROAD_E!O58+FC_TRA_DAVI_E!O58+FC_TRA_DNAVI_E!O58+FC_TRA_PIPE_E!O58</f>
        <v>0</v>
      </c>
      <c r="P58" s="10">
        <f>FC_TRA_RAIL_E!P58+FC_TRA_ROAD_E!P58+FC_TRA_DAVI_E!P58+FC_TRA_DNAVI_E!P58+FC_TRA_PIPE_E!P58</f>
        <v>0</v>
      </c>
      <c r="Q58" s="10">
        <f>FC_TRA_RAIL_E!Q58+FC_TRA_ROAD_E!Q58+FC_TRA_DAVI_E!Q58+FC_TRA_DNAVI_E!Q58+FC_TRA_PIPE_E!Q58</f>
        <v>0</v>
      </c>
      <c r="R58" s="10">
        <f>FC_TRA_RAIL_E!R58+FC_TRA_ROAD_E!R58+FC_TRA_DAVI_E!R58+FC_TRA_DNAVI_E!R58+FC_TRA_PIPE_E!R58</f>
        <v>0</v>
      </c>
      <c r="S58" s="10">
        <f>FC_TRA_RAIL_E!S58+FC_TRA_ROAD_E!S58+FC_TRA_DAVI_E!S58+FC_TRA_DNAVI_E!S58+FC_TRA_PIPE_E!S58</f>
        <v>0</v>
      </c>
      <c r="T58" s="10">
        <f>FC_TRA_RAIL_E!T58+FC_TRA_ROAD_E!T58+FC_TRA_DAVI_E!T58+FC_TRA_DNAVI_E!T58+FC_TRA_PIPE_E!T58</f>
        <v>0</v>
      </c>
      <c r="U58" s="10">
        <f>FC_TRA_RAIL_E!U58+FC_TRA_ROAD_E!U58+FC_TRA_DAVI_E!U58+FC_TRA_DNAVI_E!U58+FC_TRA_PIPE_E!U58</f>
        <v>0</v>
      </c>
      <c r="V58" s="10">
        <f>FC_TRA_RAIL_E!V58+FC_TRA_ROAD_E!V58+FC_TRA_DAVI_E!V58+FC_TRA_DNAVI_E!V58+FC_TRA_PIPE_E!V58</f>
        <v>0</v>
      </c>
      <c r="W58" s="10">
        <f>FC_TRA_RAIL_E!W58+FC_TRA_ROAD_E!W58+FC_TRA_DAVI_E!W58+FC_TRA_DNAVI_E!W58+FC_TRA_PIPE_E!W58</f>
        <v>0</v>
      </c>
      <c r="X58" s="10">
        <f>FC_TRA_RAIL_E!X58+FC_TRA_ROAD_E!X58+FC_TRA_DAVI_E!X58+FC_TRA_DNAVI_E!X58+FC_TRA_PIPE_E!X58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FC_TRA_RAIL_E!C59+FC_TRA_ROAD_E!C59+FC_TRA_DAVI_E!C59+FC_TRA_DNAVI_E!C59+FC_TRA_PIPE_E!C59</f>
        <v>0</v>
      </c>
      <c r="D59" s="10">
        <f>FC_TRA_RAIL_E!D59+FC_TRA_ROAD_E!D59+FC_TRA_DAVI_E!D59+FC_TRA_DNAVI_E!D59+FC_TRA_PIPE_E!D59</f>
        <v>0</v>
      </c>
      <c r="E59" s="10">
        <f>FC_TRA_RAIL_E!E59+FC_TRA_ROAD_E!E59+FC_TRA_DAVI_E!E59+FC_TRA_DNAVI_E!E59+FC_TRA_PIPE_E!E59</f>
        <v>0</v>
      </c>
      <c r="F59" s="10">
        <f>FC_TRA_RAIL_E!F59+FC_TRA_ROAD_E!F59+FC_TRA_DAVI_E!F59+FC_TRA_DNAVI_E!F59+FC_TRA_PIPE_E!F59</f>
        <v>0</v>
      </c>
      <c r="G59" s="10">
        <f>FC_TRA_RAIL_E!G59+FC_TRA_ROAD_E!G59+FC_TRA_DAVI_E!G59+FC_TRA_DNAVI_E!G59+FC_TRA_PIPE_E!G59</f>
        <v>0</v>
      </c>
      <c r="H59" s="10">
        <f>FC_TRA_RAIL_E!H59+FC_TRA_ROAD_E!H59+FC_TRA_DAVI_E!H59+FC_TRA_DNAVI_E!H59+FC_TRA_PIPE_E!H59</f>
        <v>0</v>
      </c>
      <c r="I59" s="10">
        <f>FC_TRA_RAIL_E!I59+FC_TRA_ROAD_E!I59+FC_TRA_DAVI_E!I59+FC_TRA_DNAVI_E!I59+FC_TRA_PIPE_E!I59</f>
        <v>0</v>
      </c>
      <c r="J59" s="10">
        <f>FC_TRA_RAIL_E!J59+FC_TRA_ROAD_E!J59+FC_TRA_DAVI_E!J59+FC_TRA_DNAVI_E!J59+FC_TRA_PIPE_E!J59</f>
        <v>0</v>
      </c>
      <c r="K59" s="10">
        <f>FC_TRA_RAIL_E!K59+FC_TRA_ROAD_E!K59+FC_TRA_DAVI_E!K59+FC_TRA_DNAVI_E!K59+FC_TRA_PIPE_E!K59</f>
        <v>0</v>
      </c>
      <c r="L59" s="10">
        <f>FC_TRA_RAIL_E!L59+FC_TRA_ROAD_E!L59+FC_TRA_DAVI_E!L59+FC_TRA_DNAVI_E!L59+FC_TRA_PIPE_E!L59</f>
        <v>0</v>
      </c>
      <c r="M59" s="10">
        <f>FC_TRA_RAIL_E!M59+FC_TRA_ROAD_E!M59+FC_TRA_DAVI_E!M59+FC_TRA_DNAVI_E!M59+FC_TRA_PIPE_E!M59</f>
        <v>0</v>
      </c>
      <c r="N59" s="10">
        <f>FC_TRA_RAIL_E!N59+FC_TRA_ROAD_E!N59+FC_TRA_DAVI_E!N59+FC_TRA_DNAVI_E!N59+FC_TRA_PIPE_E!N59</f>
        <v>0</v>
      </c>
      <c r="O59" s="10">
        <f>FC_TRA_RAIL_E!O59+FC_TRA_ROAD_E!O59+FC_TRA_DAVI_E!O59+FC_TRA_DNAVI_E!O59+FC_TRA_PIPE_E!O59</f>
        <v>0</v>
      </c>
      <c r="P59" s="10">
        <f>FC_TRA_RAIL_E!P59+FC_TRA_ROAD_E!P59+FC_TRA_DAVI_E!P59+FC_TRA_DNAVI_E!P59+FC_TRA_PIPE_E!P59</f>
        <v>0</v>
      </c>
      <c r="Q59" s="10">
        <f>FC_TRA_RAIL_E!Q59+FC_TRA_ROAD_E!Q59+FC_TRA_DAVI_E!Q59+FC_TRA_DNAVI_E!Q59+FC_TRA_PIPE_E!Q59</f>
        <v>0</v>
      </c>
      <c r="R59" s="10">
        <f>FC_TRA_RAIL_E!R59+FC_TRA_ROAD_E!R59+FC_TRA_DAVI_E!R59+FC_TRA_DNAVI_E!R59+FC_TRA_PIPE_E!R59</f>
        <v>0</v>
      </c>
      <c r="S59" s="10">
        <f>FC_TRA_RAIL_E!S59+FC_TRA_ROAD_E!S59+FC_TRA_DAVI_E!S59+FC_TRA_DNAVI_E!S59+FC_TRA_PIPE_E!S59</f>
        <v>0</v>
      </c>
      <c r="T59" s="10">
        <f>FC_TRA_RAIL_E!T59+FC_TRA_ROAD_E!T59+FC_TRA_DAVI_E!T59+FC_TRA_DNAVI_E!T59+FC_TRA_PIPE_E!T59</f>
        <v>0</v>
      </c>
      <c r="U59" s="10">
        <f>FC_TRA_RAIL_E!U59+FC_TRA_ROAD_E!U59+FC_TRA_DAVI_E!U59+FC_TRA_DNAVI_E!U59+FC_TRA_PIPE_E!U59</f>
        <v>0</v>
      </c>
      <c r="V59" s="10">
        <f>FC_TRA_RAIL_E!V59+FC_TRA_ROAD_E!V59+FC_TRA_DAVI_E!V59+FC_TRA_DNAVI_E!V59+FC_TRA_PIPE_E!V59</f>
        <v>0</v>
      </c>
      <c r="W59" s="10">
        <f>FC_TRA_RAIL_E!W59+FC_TRA_ROAD_E!W59+FC_TRA_DAVI_E!W59+FC_TRA_DNAVI_E!W59+FC_TRA_PIPE_E!W59</f>
        <v>0</v>
      </c>
      <c r="X59" s="10">
        <f>FC_TRA_RAIL_E!X59+FC_TRA_ROAD_E!X59+FC_TRA_DAVI_E!X59+FC_TRA_DNAVI_E!X59+FC_TRA_PIPE_E!X59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FC_TRA_RAIL_E!C60+FC_TRA_ROAD_E!C60+FC_TRA_DAVI_E!C60+FC_TRA_DNAVI_E!C60+FC_TRA_PIPE_E!C60</f>
        <v>0</v>
      </c>
      <c r="D60" s="10">
        <f>FC_TRA_RAIL_E!D60+FC_TRA_ROAD_E!D60+FC_TRA_DAVI_E!D60+FC_TRA_DNAVI_E!D60+FC_TRA_PIPE_E!D60</f>
        <v>0</v>
      </c>
      <c r="E60" s="10">
        <f>FC_TRA_RAIL_E!E60+FC_TRA_ROAD_E!E60+FC_TRA_DAVI_E!E60+FC_TRA_DNAVI_E!E60+FC_TRA_PIPE_E!E60</f>
        <v>0</v>
      </c>
      <c r="F60" s="10">
        <f>FC_TRA_RAIL_E!F60+FC_TRA_ROAD_E!F60+FC_TRA_DAVI_E!F60+FC_TRA_DNAVI_E!F60+FC_TRA_PIPE_E!F60</f>
        <v>0</v>
      </c>
      <c r="G60" s="10">
        <f>FC_TRA_RAIL_E!G60+FC_TRA_ROAD_E!G60+FC_TRA_DAVI_E!G60+FC_TRA_DNAVI_E!G60+FC_TRA_PIPE_E!G60</f>
        <v>0</v>
      </c>
      <c r="H60" s="10">
        <f>FC_TRA_RAIL_E!H60+FC_TRA_ROAD_E!H60+FC_TRA_DAVI_E!H60+FC_TRA_DNAVI_E!H60+FC_TRA_PIPE_E!H60</f>
        <v>0</v>
      </c>
      <c r="I60" s="10">
        <f>FC_TRA_RAIL_E!I60+FC_TRA_ROAD_E!I60+FC_TRA_DAVI_E!I60+FC_TRA_DNAVI_E!I60+FC_TRA_PIPE_E!I60</f>
        <v>0</v>
      </c>
      <c r="J60" s="10">
        <f>FC_TRA_RAIL_E!J60+FC_TRA_ROAD_E!J60+FC_TRA_DAVI_E!J60+FC_TRA_DNAVI_E!J60+FC_TRA_PIPE_E!J60</f>
        <v>0</v>
      </c>
      <c r="K60" s="10">
        <f>FC_TRA_RAIL_E!K60+FC_TRA_ROAD_E!K60+FC_TRA_DAVI_E!K60+FC_TRA_DNAVI_E!K60+FC_TRA_PIPE_E!K60</f>
        <v>0</v>
      </c>
      <c r="L60" s="10">
        <f>FC_TRA_RAIL_E!L60+FC_TRA_ROAD_E!L60+FC_TRA_DAVI_E!L60+FC_TRA_DNAVI_E!L60+FC_TRA_PIPE_E!L60</f>
        <v>0</v>
      </c>
      <c r="M60" s="10">
        <f>FC_TRA_RAIL_E!M60+FC_TRA_ROAD_E!M60+FC_TRA_DAVI_E!M60+FC_TRA_DNAVI_E!M60+FC_TRA_PIPE_E!M60</f>
        <v>0</v>
      </c>
      <c r="N60" s="10">
        <f>FC_TRA_RAIL_E!N60+FC_TRA_ROAD_E!N60+FC_TRA_DAVI_E!N60+FC_TRA_DNAVI_E!N60+FC_TRA_PIPE_E!N60</f>
        <v>0</v>
      </c>
      <c r="O60" s="10">
        <f>FC_TRA_RAIL_E!O60+FC_TRA_ROAD_E!O60+FC_TRA_DAVI_E!O60+FC_TRA_DNAVI_E!O60+FC_TRA_PIPE_E!O60</f>
        <v>0</v>
      </c>
      <c r="P60" s="10">
        <f>FC_TRA_RAIL_E!P60+FC_TRA_ROAD_E!P60+FC_TRA_DAVI_E!P60+FC_TRA_DNAVI_E!P60+FC_TRA_PIPE_E!P60</f>
        <v>0</v>
      </c>
      <c r="Q60" s="10">
        <f>FC_TRA_RAIL_E!Q60+FC_TRA_ROAD_E!Q60+FC_TRA_DAVI_E!Q60+FC_TRA_DNAVI_E!Q60+FC_TRA_PIPE_E!Q60</f>
        <v>0</v>
      </c>
      <c r="R60" s="10">
        <f>FC_TRA_RAIL_E!R60+FC_TRA_ROAD_E!R60+FC_TRA_DAVI_E!R60+FC_TRA_DNAVI_E!R60+FC_TRA_PIPE_E!R60</f>
        <v>0</v>
      </c>
      <c r="S60" s="10">
        <f>FC_TRA_RAIL_E!S60+FC_TRA_ROAD_E!S60+FC_TRA_DAVI_E!S60+FC_TRA_DNAVI_E!S60+FC_TRA_PIPE_E!S60</f>
        <v>0</v>
      </c>
      <c r="T60" s="10">
        <f>FC_TRA_RAIL_E!T60+FC_TRA_ROAD_E!T60+FC_TRA_DAVI_E!T60+FC_TRA_DNAVI_E!T60+FC_TRA_PIPE_E!T60</f>
        <v>0</v>
      </c>
      <c r="U60" s="10">
        <f>FC_TRA_RAIL_E!U60+FC_TRA_ROAD_E!U60+FC_TRA_DAVI_E!U60+FC_TRA_DNAVI_E!U60+FC_TRA_PIPE_E!U60</f>
        <v>0</v>
      </c>
      <c r="V60" s="10">
        <f>FC_TRA_RAIL_E!V60+FC_TRA_ROAD_E!V60+FC_TRA_DAVI_E!V60+FC_TRA_DNAVI_E!V60+FC_TRA_PIPE_E!V60</f>
        <v>0</v>
      </c>
      <c r="W60" s="10">
        <f>FC_TRA_RAIL_E!W60+FC_TRA_ROAD_E!W60+FC_TRA_DAVI_E!W60+FC_TRA_DNAVI_E!W60+FC_TRA_PIPE_E!W60</f>
        <v>0</v>
      </c>
      <c r="X60" s="10">
        <f>FC_TRA_RAIL_E!X60+FC_TRA_ROAD_E!X60+FC_TRA_DAVI_E!X60+FC_TRA_DNAVI_E!X60+FC_TRA_PIPE_E!X60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FC_TRA_RAIL_E!C61+FC_TRA_ROAD_E!C61+FC_TRA_DAVI_E!C61+FC_TRA_DNAVI_E!C61+FC_TRA_PIPE_E!C61</f>
        <v>0</v>
      </c>
      <c r="D61" s="10">
        <f>FC_TRA_RAIL_E!D61+FC_TRA_ROAD_E!D61+FC_TRA_DAVI_E!D61+FC_TRA_DNAVI_E!D61+FC_TRA_PIPE_E!D61</f>
        <v>0</v>
      </c>
      <c r="E61" s="10">
        <f>FC_TRA_RAIL_E!E61+FC_TRA_ROAD_E!E61+FC_TRA_DAVI_E!E61+FC_TRA_DNAVI_E!E61+FC_TRA_PIPE_E!E61</f>
        <v>0</v>
      </c>
      <c r="F61" s="10">
        <f>FC_TRA_RAIL_E!F61+FC_TRA_ROAD_E!F61+FC_TRA_DAVI_E!F61+FC_TRA_DNAVI_E!F61+FC_TRA_PIPE_E!F61</f>
        <v>0</v>
      </c>
      <c r="G61" s="10">
        <f>FC_TRA_RAIL_E!G61+FC_TRA_ROAD_E!G61+FC_TRA_DAVI_E!G61+FC_TRA_DNAVI_E!G61+FC_TRA_PIPE_E!G61</f>
        <v>0</v>
      </c>
      <c r="H61" s="10">
        <f>FC_TRA_RAIL_E!H61+FC_TRA_ROAD_E!H61+FC_TRA_DAVI_E!H61+FC_TRA_DNAVI_E!H61+FC_TRA_PIPE_E!H61</f>
        <v>0</v>
      </c>
      <c r="I61" s="10">
        <f>FC_TRA_RAIL_E!I61+FC_TRA_ROAD_E!I61+FC_TRA_DAVI_E!I61+FC_TRA_DNAVI_E!I61+FC_TRA_PIPE_E!I61</f>
        <v>0</v>
      </c>
      <c r="J61" s="10">
        <f>FC_TRA_RAIL_E!J61+FC_TRA_ROAD_E!J61+FC_TRA_DAVI_E!J61+FC_TRA_DNAVI_E!J61+FC_TRA_PIPE_E!J61</f>
        <v>0</v>
      </c>
      <c r="K61" s="10">
        <f>FC_TRA_RAIL_E!K61+FC_TRA_ROAD_E!K61+FC_TRA_DAVI_E!K61+FC_TRA_DNAVI_E!K61+FC_TRA_PIPE_E!K61</f>
        <v>0</v>
      </c>
      <c r="L61" s="10">
        <f>FC_TRA_RAIL_E!L61+FC_TRA_ROAD_E!L61+FC_TRA_DAVI_E!L61+FC_TRA_DNAVI_E!L61+FC_TRA_PIPE_E!L61</f>
        <v>0</v>
      </c>
      <c r="M61" s="10">
        <f>FC_TRA_RAIL_E!M61+FC_TRA_ROAD_E!M61+FC_TRA_DAVI_E!M61+FC_TRA_DNAVI_E!M61+FC_TRA_PIPE_E!M61</f>
        <v>0</v>
      </c>
      <c r="N61" s="10">
        <f>FC_TRA_RAIL_E!N61+FC_TRA_ROAD_E!N61+FC_TRA_DAVI_E!N61+FC_TRA_DNAVI_E!N61+FC_TRA_PIPE_E!N61</f>
        <v>0</v>
      </c>
      <c r="O61" s="10">
        <f>FC_TRA_RAIL_E!O61+FC_TRA_ROAD_E!O61+FC_TRA_DAVI_E!O61+FC_TRA_DNAVI_E!O61+FC_TRA_PIPE_E!O61</f>
        <v>0</v>
      </c>
      <c r="P61" s="10">
        <f>FC_TRA_RAIL_E!P61+FC_TRA_ROAD_E!P61+FC_TRA_DAVI_E!P61+FC_TRA_DNAVI_E!P61+FC_TRA_PIPE_E!P61</f>
        <v>0</v>
      </c>
      <c r="Q61" s="10">
        <f>FC_TRA_RAIL_E!Q61+FC_TRA_ROAD_E!Q61+FC_TRA_DAVI_E!Q61+FC_TRA_DNAVI_E!Q61+FC_TRA_PIPE_E!Q61</f>
        <v>0</v>
      </c>
      <c r="R61" s="10">
        <f>FC_TRA_RAIL_E!R61+FC_TRA_ROAD_E!R61+FC_TRA_DAVI_E!R61+FC_TRA_DNAVI_E!R61+FC_TRA_PIPE_E!R61</f>
        <v>0</v>
      </c>
      <c r="S61" s="10">
        <f>FC_TRA_RAIL_E!S61+FC_TRA_ROAD_E!S61+FC_TRA_DAVI_E!S61+FC_TRA_DNAVI_E!S61+FC_TRA_PIPE_E!S61</f>
        <v>0</v>
      </c>
      <c r="T61" s="10">
        <f>FC_TRA_RAIL_E!T61+FC_TRA_ROAD_E!T61+FC_TRA_DAVI_E!T61+FC_TRA_DNAVI_E!T61+FC_TRA_PIPE_E!T61</f>
        <v>0</v>
      </c>
      <c r="U61" s="10">
        <f>FC_TRA_RAIL_E!U61+FC_TRA_ROAD_E!U61+FC_TRA_DAVI_E!U61+FC_TRA_DNAVI_E!U61+FC_TRA_PIPE_E!U61</f>
        <v>0</v>
      </c>
      <c r="V61" s="10">
        <f>FC_TRA_RAIL_E!V61+FC_TRA_ROAD_E!V61+FC_TRA_DAVI_E!V61+FC_TRA_DNAVI_E!V61+FC_TRA_PIPE_E!V61</f>
        <v>0</v>
      </c>
      <c r="W61" s="10">
        <f>FC_TRA_RAIL_E!W61+FC_TRA_ROAD_E!W61+FC_TRA_DAVI_E!W61+FC_TRA_DNAVI_E!W61+FC_TRA_PIPE_E!W61</f>
        <v>0</v>
      </c>
      <c r="X61" s="10">
        <f>FC_TRA_RAIL_E!X61+FC_TRA_ROAD_E!X61+FC_TRA_DAVI_E!X61+FC_TRA_DNAVI_E!X61+FC_TRA_PIPE_E!X61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FC_TRA_RAIL_E!C62+FC_TRA_ROAD_E!C62+FC_TRA_DAVI_E!C62+FC_TRA_DNAVI_E!C62+FC_TRA_PIPE_E!C62</f>
        <v>0</v>
      </c>
      <c r="D62" s="10">
        <f>FC_TRA_RAIL_E!D62+FC_TRA_ROAD_E!D62+FC_TRA_DAVI_E!D62+FC_TRA_DNAVI_E!D62+FC_TRA_PIPE_E!D62</f>
        <v>0</v>
      </c>
      <c r="E62" s="10">
        <f>FC_TRA_RAIL_E!E62+FC_TRA_ROAD_E!E62+FC_TRA_DAVI_E!E62+FC_TRA_DNAVI_E!E62+FC_TRA_PIPE_E!E62</f>
        <v>0</v>
      </c>
      <c r="F62" s="10">
        <f>FC_TRA_RAIL_E!F62+FC_TRA_ROAD_E!F62+FC_TRA_DAVI_E!F62+FC_TRA_DNAVI_E!F62+FC_TRA_PIPE_E!F62</f>
        <v>0</v>
      </c>
      <c r="G62" s="10">
        <f>FC_TRA_RAIL_E!G62+FC_TRA_ROAD_E!G62+FC_TRA_DAVI_E!G62+FC_TRA_DNAVI_E!G62+FC_TRA_PIPE_E!G62</f>
        <v>0</v>
      </c>
      <c r="H62" s="10">
        <f>FC_TRA_RAIL_E!H62+FC_TRA_ROAD_E!H62+FC_TRA_DAVI_E!H62+FC_TRA_DNAVI_E!H62+FC_TRA_PIPE_E!H62</f>
        <v>0</v>
      </c>
      <c r="I62" s="10">
        <f>FC_TRA_RAIL_E!I62+FC_TRA_ROAD_E!I62+FC_TRA_DAVI_E!I62+FC_TRA_DNAVI_E!I62+FC_TRA_PIPE_E!I62</f>
        <v>0</v>
      </c>
      <c r="J62" s="10">
        <f>FC_TRA_RAIL_E!J62+FC_TRA_ROAD_E!J62+FC_TRA_DAVI_E!J62+FC_TRA_DNAVI_E!J62+FC_TRA_PIPE_E!J62</f>
        <v>0</v>
      </c>
      <c r="K62" s="10">
        <f>FC_TRA_RAIL_E!K62+FC_TRA_ROAD_E!K62+FC_TRA_DAVI_E!K62+FC_TRA_DNAVI_E!K62+FC_TRA_PIPE_E!K62</f>
        <v>0</v>
      </c>
      <c r="L62" s="10">
        <f>FC_TRA_RAIL_E!L62+FC_TRA_ROAD_E!L62+FC_TRA_DAVI_E!L62+FC_TRA_DNAVI_E!L62+FC_TRA_PIPE_E!L62</f>
        <v>0</v>
      </c>
      <c r="M62" s="10">
        <f>FC_TRA_RAIL_E!M62+FC_TRA_ROAD_E!M62+FC_TRA_DAVI_E!M62+FC_TRA_DNAVI_E!M62+FC_TRA_PIPE_E!M62</f>
        <v>0</v>
      </c>
      <c r="N62" s="10">
        <f>FC_TRA_RAIL_E!N62+FC_TRA_ROAD_E!N62+FC_TRA_DAVI_E!N62+FC_TRA_DNAVI_E!N62+FC_TRA_PIPE_E!N62</f>
        <v>0</v>
      </c>
      <c r="O62" s="10">
        <f>FC_TRA_RAIL_E!O62+FC_TRA_ROAD_E!O62+FC_TRA_DAVI_E!O62+FC_TRA_DNAVI_E!O62+FC_TRA_PIPE_E!O62</f>
        <v>0</v>
      </c>
      <c r="P62" s="10">
        <f>FC_TRA_RAIL_E!P62+FC_TRA_ROAD_E!P62+FC_TRA_DAVI_E!P62+FC_TRA_DNAVI_E!P62+FC_TRA_PIPE_E!P62</f>
        <v>0</v>
      </c>
      <c r="Q62" s="10">
        <f>FC_TRA_RAIL_E!Q62+FC_TRA_ROAD_E!Q62+FC_TRA_DAVI_E!Q62+FC_TRA_DNAVI_E!Q62+FC_TRA_PIPE_E!Q62</f>
        <v>0</v>
      </c>
      <c r="R62" s="10">
        <f>FC_TRA_RAIL_E!R62+FC_TRA_ROAD_E!R62+FC_TRA_DAVI_E!R62+FC_TRA_DNAVI_E!R62+FC_TRA_PIPE_E!R62</f>
        <v>0</v>
      </c>
      <c r="S62" s="10">
        <f>FC_TRA_RAIL_E!S62+FC_TRA_ROAD_E!S62+FC_TRA_DAVI_E!S62+FC_TRA_DNAVI_E!S62+FC_TRA_PIPE_E!S62</f>
        <v>0</v>
      </c>
      <c r="T62" s="10">
        <f>FC_TRA_RAIL_E!T62+FC_TRA_ROAD_E!T62+FC_TRA_DAVI_E!T62+FC_TRA_DNAVI_E!T62+FC_TRA_PIPE_E!T62</f>
        <v>0</v>
      </c>
      <c r="U62" s="10">
        <f>FC_TRA_RAIL_E!U62+FC_TRA_ROAD_E!U62+FC_TRA_DAVI_E!U62+FC_TRA_DNAVI_E!U62+FC_TRA_PIPE_E!U62</f>
        <v>0</v>
      </c>
      <c r="V62" s="10">
        <f>FC_TRA_RAIL_E!V62+FC_TRA_ROAD_E!V62+FC_TRA_DAVI_E!V62+FC_TRA_DNAVI_E!V62+FC_TRA_PIPE_E!V62</f>
        <v>0</v>
      </c>
      <c r="W62" s="10">
        <f>FC_TRA_RAIL_E!W62+FC_TRA_ROAD_E!W62+FC_TRA_DAVI_E!W62+FC_TRA_DNAVI_E!W62+FC_TRA_PIPE_E!W62</f>
        <v>0</v>
      </c>
      <c r="X62" s="10">
        <f>FC_TRA_RAIL_E!X62+FC_TRA_ROAD_E!X62+FC_TRA_DAVI_E!X62+FC_TRA_DNAVI_E!X62+FC_TRA_PIPE_E!X62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FC_TRA_RAIL_E!C63+FC_TRA_ROAD_E!C63+FC_TRA_DAVI_E!C63+FC_TRA_DNAVI_E!C63+FC_TRA_PIPE_E!C63</f>
        <v>0</v>
      </c>
      <c r="D63" s="10">
        <f>FC_TRA_RAIL_E!D63+FC_TRA_ROAD_E!D63+FC_TRA_DAVI_E!D63+FC_TRA_DNAVI_E!D63+FC_TRA_PIPE_E!D63</f>
        <v>0</v>
      </c>
      <c r="E63" s="10">
        <f>FC_TRA_RAIL_E!E63+FC_TRA_ROAD_E!E63+FC_TRA_DAVI_E!E63+FC_TRA_DNAVI_E!E63+FC_TRA_PIPE_E!E63</f>
        <v>0</v>
      </c>
      <c r="F63" s="10">
        <f>FC_TRA_RAIL_E!F63+FC_TRA_ROAD_E!F63+FC_TRA_DAVI_E!F63+FC_TRA_DNAVI_E!F63+FC_TRA_PIPE_E!F63</f>
        <v>0</v>
      </c>
      <c r="G63" s="10">
        <f>FC_TRA_RAIL_E!G63+FC_TRA_ROAD_E!G63+FC_TRA_DAVI_E!G63+FC_TRA_DNAVI_E!G63+FC_TRA_PIPE_E!G63</f>
        <v>0</v>
      </c>
      <c r="H63" s="10">
        <f>FC_TRA_RAIL_E!H63+FC_TRA_ROAD_E!H63+FC_TRA_DAVI_E!H63+FC_TRA_DNAVI_E!H63+FC_TRA_PIPE_E!H63</f>
        <v>0</v>
      </c>
      <c r="I63" s="10">
        <f>FC_TRA_RAIL_E!I63+FC_TRA_ROAD_E!I63+FC_TRA_DAVI_E!I63+FC_TRA_DNAVI_E!I63+FC_TRA_PIPE_E!I63</f>
        <v>0</v>
      </c>
      <c r="J63" s="10">
        <f>FC_TRA_RAIL_E!J63+FC_TRA_ROAD_E!J63+FC_TRA_DAVI_E!J63+FC_TRA_DNAVI_E!J63+FC_TRA_PIPE_E!J63</f>
        <v>0</v>
      </c>
      <c r="K63" s="10">
        <f>FC_TRA_RAIL_E!K63+FC_TRA_ROAD_E!K63+FC_TRA_DAVI_E!K63+FC_TRA_DNAVI_E!K63+FC_TRA_PIPE_E!K63</f>
        <v>0</v>
      </c>
      <c r="L63" s="10">
        <f>FC_TRA_RAIL_E!L63+FC_TRA_ROAD_E!L63+FC_TRA_DAVI_E!L63+FC_TRA_DNAVI_E!L63+FC_TRA_PIPE_E!L63</f>
        <v>0</v>
      </c>
      <c r="M63" s="10">
        <f>FC_TRA_RAIL_E!M63+FC_TRA_ROAD_E!M63+FC_TRA_DAVI_E!M63+FC_TRA_DNAVI_E!M63+FC_TRA_PIPE_E!M63</f>
        <v>0</v>
      </c>
      <c r="N63" s="10">
        <f>FC_TRA_RAIL_E!N63+FC_TRA_ROAD_E!N63+FC_TRA_DAVI_E!N63+FC_TRA_DNAVI_E!N63+FC_TRA_PIPE_E!N63</f>
        <v>0</v>
      </c>
      <c r="O63" s="10">
        <f>FC_TRA_RAIL_E!O63+FC_TRA_ROAD_E!O63+FC_TRA_DAVI_E!O63+FC_TRA_DNAVI_E!O63+FC_TRA_PIPE_E!O63</f>
        <v>0</v>
      </c>
      <c r="P63" s="10">
        <f>FC_TRA_RAIL_E!P63+FC_TRA_ROAD_E!P63+FC_TRA_DAVI_E!P63+FC_TRA_DNAVI_E!P63+FC_TRA_PIPE_E!P63</f>
        <v>0</v>
      </c>
      <c r="Q63" s="10">
        <f>FC_TRA_RAIL_E!Q63+FC_TRA_ROAD_E!Q63+FC_TRA_DAVI_E!Q63+FC_TRA_DNAVI_E!Q63+FC_TRA_PIPE_E!Q63</f>
        <v>0</v>
      </c>
      <c r="R63" s="10">
        <f>FC_TRA_RAIL_E!R63+FC_TRA_ROAD_E!R63+FC_TRA_DAVI_E!R63+FC_TRA_DNAVI_E!R63+FC_TRA_PIPE_E!R63</f>
        <v>0</v>
      </c>
      <c r="S63" s="10">
        <f>FC_TRA_RAIL_E!S63+FC_TRA_ROAD_E!S63+FC_TRA_DAVI_E!S63+FC_TRA_DNAVI_E!S63+FC_TRA_PIPE_E!S63</f>
        <v>0</v>
      </c>
      <c r="T63" s="10">
        <f>FC_TRA_RAIL_E!T63+FC_TRA_ROAD_E!T63+FC_TRA_DAVI_E!T63+FC_TRA_DNAVI_E!T63+FC_TRA_PIPE_E!T63</f>
        <v>0</v>
      </c>
      <c r="U63" s="10">
        <f>FC_TRA_RAIL_E!U63+FC_TRA_ROAD_E!U63+FC_TRA_DAVI_E!U63+FC_TRA_DNAVI_E!U63+FC_TRA_PIPE_E!U63</f>
        <v>0</v>
      </c>
      <c r="V63" s="10">
        <f>FC_TRA_RAIL_E!V63+FC_TRA_ROAD_E!V63+FC_TRA_DAVI_E!V63+FC_TRA_DNAVI_E!V63+FC_TRA_PIPE_E!V63</f>
        <v>0</v>
      </c>
      <c r="W63" s="10">
        <f>FC_TRA_RAIL_E!W63+FC_TRA_ROAD_E!W63+FC_TRA_DAVI_E!W63+FC_TRA_DNAVI_E!W63+FC_TRA_PIPE_E!W63</f>
        <v>0</v>
      </c>
      <c r="X63" s="10">
        <f>FC_TRA_RAIL_E!X63+FC_TRA_ROAD_E!X63+FC_TRA_DAVI_E!X63+FC_TRA_DNAVI_E!X63+FC_TRA_PIPE_E!X63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FC_TRA_RAIL_E!C64+FC_TRA_ROAD_E!C64+FC_TRA_DAVI_E!C64+FC_TRA_DNAVI_E!C64+FC_TRA_PIPE_E!C64</f>
        <v>0</v>
      </c>
      <c r="D64" s="10">
        <f>FC_TRA_RAIL_E!D64+FC_TRA_ROAD_E!D64+FC_TRA_DAVI_E!D64+FC_TRA_DNAVI_E!D64+FC_TRA_PIPE_E!D64</f>
        <v>0</v>
      </c>
      <c r="E64" s="10">
        <f>FC_TRA_RAIL_E!E64+FC_TRA_ROAD_E!E64+FC_TRA_DAVI_E!E64+FC_TRA_DNAVI_E!E64+FC_TRA_PIPE_E!E64</f>
        <v>0</v>
      </c>
      <c r="F64" s="10">
        <f>FC_TRA_RAIL_E!F64+FC_TRA_ROAD_E!F64+FC_TRA_DAVI_E!F64+FC_TRA_DNAVI_E!F64+FC_TRA_PIPE_E!F64</f>
        <v>0</v>
      </c>
      <c r="G64" s="10">
        <f>FC_TRA_RAIL_E!G64+FC_TRA_ROAD_E!G64+FC_TRA_DAVI_E!G64+FC_TRA_DNAVI_E!G64+FC_TRA_PIPE_E!G64</f>
        <v>0</v>
      </c>
      <c r="H64" s="10">
        <f>FC_TRA_RAIL_E!H64+FC_TRA_ROAD_E!H64+FC_TRA_DAVI_E!H64+FC_TRA_DNAVI_E!H64+FC_TRA_PIPE_E!H64</f>
        <v>0</v>
      </c>
      <c r="I64" s="10">
        <f>FC_TRA_RAIL_E!I64+FC_TRA_ROAD_E!I64+FC_TRA_DAVI_E!I64+FC_TRA_DNAVI_E!I64+FC_TRA_PIPE_E!I64</f>
        <v>0</v>
      </c>
      <c r="J64" s="10">
        <f>FC_TRA_RAIL_E!J64+FC_TRA_ROAD_E!J64+FC_TRA_DAVI_E!J64+FC_TRA_DNAVI_E!J64+FC_TRA_PIPE_E!J64</f>
        <v>0</v>
      </c>
      <c r="K64" s="10">
        <f>FC_TRA_RAIL_E!K64+FC_TRA_ROAD_E!K64+FC_TRA_DAVI_E!K64+FC_TRA_DNAVI_E!K64+FC_TRA_PIPE_E!K64</f>
        <v>0</v>
      </c>
      <c r="L64" s="10">
        <f>FC_TRA_RAIL_E!L64+FC_TRA_ROAD_E!L64+FC_TRA_DAVI_E!L64+FC_TRA_DNAVI_E!L64+FC_TRA_PIPE_E!L64</f>
        <v>0</v>
      </c>
      <c r="M64" s="10">
        <f>FC_TRA_RAIL_E!M64+FC_TRA_ROAD_E!M64+FC_TRA_DAVI_E!M64+FC_TRA_DNAVI_E!M64+FC_TRA_PIPE_E!M64</f>
        <v>0</v>
      </c>
      <c r="N64" s="10">
        <f>FC_TRA_RAIL_E!N64+FC_TRA_ROAD_E!N64+FC_TRA_DAVI_E!N64+FC_TRA_DNAVI_E!N64+FC_TRA_PIPE_E!N64</f>
        <v>0</v>
      </c>
      <c r="O64" s="10">
        <f>FC_TRA_RAIL_E!O64+FC_TRA_ROAD_E!O64+FC_TRA_DAVI_E!O64+FC_TRA_DNAVI_E!O64+FC_TRA_PIPE_E!O64</f>
        <v>1.2897678417884779</v>
      </c>
      <c r="P64" s="10">
        <f>FC_TRA_RAIL_E!P64+FC_TRA_ROAD_E!P64+FC_TRA_DAVI_E!P64+FC_TRA_DNAVI_E!P64+FC_TRA_PIPE_E!P64</f>
        <v>1.9346517626827171</v>
      </c>
      <c r="Q64" s="10">
        <f>FC_TRA_RAIL_E!Q64+FC_TRA_ROAD_E!Q64+FC_TRA_DAVI_E!Q64+FC_TRA_DNAVI_E!Q64+FC_TRA_PIPE_E!Q64</f>
        <v>1.9346517626827171</v>
      </c>
      <c r="R64" s="10">
        <f>FC_TRA_RAIL_E!R64+FC_TRA_ROAD_E!R64+FC_TRA_DAVI_E!R64+FC_TRA_DNAVI_E!R64+FC_TRA_PIPE_E!R64</f>
        <v>21.281169389509891</v>
      </c>
      <c r="S64" s="10">
        <f>FC_TRA_RAIL_E!S64+FC_TRA_ROAD_E!S64+FC_TRA_DAVI_E!S64+FC_TRA_DNAVI_E!S64+FC_TRA_PIPE_E!S64</f>
        <v>25.150472914875319</v>
      </c>
      <c r="T64" s="10">
        <f>FC_TRA_RAIL_E!T64+FC_TRA_ROAD_E!T64+FC_TRA_DAVI_E!T64+FC_TRA_DNAVI_E!T64+FC_TRA_PIPE_E!T64</f>
        <v>2.9471195184866721</v>
      </c>
      <c r="U64" s="10">
        <f>FC_TRA_RAIL_E!U64+FC_TRA_ROAD_E!U64+FC_TRA_DAVI_E!U64+FC_TRA_DNAVI_E!U64+FC_TRA_PIPE_E!U64</f>
        <v>5.5995700773860708</v>
      </c>
      <c r="V64" s="10">
        <f>FC_TRA_RAIL_E!V64+FC_TRA_ROAD_E!V64+FC_TRA_DAVI_E!V64+FC_TRA_DNAVI_E!V64+FC_TRA_PIPE_E!V64</f>
        <v>8.184866723989682</v>
      </c>
      <c r="W64" s="10">
        <f>FC_TRA_RAIL_E!W64+FC_TRA_ROAD_E!W64+FC_TRA_DAVI_E!W64+FC_TRA_DNAVI_E!W64+FC_TRA_PIPE_E!W64</f>
        <v>6.4172828890799636</v>
      </c>
      <c r="X64" s="10">
        <f>FC_TRA_RAIL_E!X64+FC_TRA_ROAD_E!X64+FC_TRA_DAVI_E!X64+FC_TRA_DNAVI_E!X64+FC_TRA_PIPE_E!X64</f>
        <v>17.111349957007739</v>
      </c>
    </row>
    <row r="65" spans="1:24" ht="11.25" customHeight="1" x14ac:dyDescent="0.2">
      <c r="A65" s="42" t="s">
        <v>117</v>
      </c>
      <c r="B65" s="9" t="s">
        <v>118</v>
      </c>
      <c r="C65" s="10">
        <f>FC_TRA_RAIL_E!C65+FC_TRA_ROAD_E!C65+FC_TRA_DAVI_E!C65+FC_TRA_DNAVI_E!C65+FC_TRA_PIPE_E!C65</f>
        <v>0</v>
      </c>
      <c r="D65" s="10">
        <f>FC_TRA_RAIL_E!D65+FC_TRA_ROAD_E!D65+FC_TRA_DAVI_E!D65+FC_TRA_DNAVI_E!D65+FC_TRA_PIPE_E!D65</f>
        <v>0</v>
      </c>
      <c r="E65" s="10">
        <f>FC_TRA_RAIL_E!E65+FC_TRA_ROAD_E!E65+FC_TRA_DAVI_E!E65+FC_TRA_DNAVI_E!E65+FC_TRA_PIPE_E!E65</f>
        <v>0</v>
      </c>
      <c r="F65" s="10">
        <f>FC_TRA_RAIL_E!F65+FC_TRA_ROAD_E!F65+FC_TRA_DAVI_E!F65+FC_TRA_DNAVI_E!F65+FC_TRA_PIPE_E!F65</f>
        <v>0</v>
      </c>
      <c r="G65" s="10">
        <f>FC_TRA_RAIL_E!G65+FC_TRA_ROAD_E!G65+FC_TRA_DAVI_E!G65+FC_TRA_DNAVI_E!G65+FC_TRA_PIPE_E!G65</f>
        <v>0</v>
      </c>
      <c r="H65" s="10">
        <f>FC_TRA_RAIL_E!H65+FC_TRA_ROAD_E!H65+FC_TRA_DAVI_E!H65+FC_TRA_DNAVI_E!H65+FC_TRA_PIPE_E!H65</f>
        <v>0</v>
      </c>
      <c r="I65" s="10">
        <f>FC_TRA_RAIL_E!I65+FC_TRA_ROAD_E!I65+FC_TRA_DAVI_E!I65+FC_TRA_DNAVI_E!I65+FC_TRA_PIPE_E!I65</f>
        <v>0</v>
      </c>
      <c r="J65" s="10">
        <f>FC_TRA_RAIL_E!J65+FC_TRA_ROAD_E!J65+FC_TRA_DAVI_E!J65+FC_TRA_DNAVI_E!J65+FC_TRA_PIPE_E!J65</f>
        <v>0</v>
      </c>
      <c r="K65" s="10">
        <f>FC_TRA_RAIL_E!K65+FC_TRA_ROAD_E!K65+FC_TRA_DAVI_E!K65+FC_TRA_DNAVI_E!K65+FC_TRA_PIPE_E!K65</f>
        <v>0</v>
      </c>
      <c r="L65" s="10">
        <f>FC_TRA_RAIL_E!L65+FC_TRA_ROAD_E!L65+FC_TRA_DAVI_E!L65+FC_TRA_DNAVI_E!L65+FC_TRA_PIPE_E!L65</f>
        <v>0</v>
      </c>
      <c r="M65" s="10">
        <f>FC_TRA_RAIL_E!M65+FC_TRA_ROAD_E!M65+FC_TRA_DAVI_E!M65+FC_TRA_DNAVI_E!M65+FC_TRA_PIPE_E!M65</f>
        <v>0</v>
      </c>
      <c r="N65" s="10">
        <f>FC_TRA_RAIL_E!N65+FC_TRA_ROAD_E!N65+FC_TRA_DAVI_E!N65+FC_TRA_DNAVI_E!N65+FC_TRA_PIPE_E!N65</f>
        <v>0</v>
      </c>
      <c r="O65" s="10">
        <f>FC_TRA_RAIL_E!O65+FC_TRA_ROAD_E!O65+FC_TRA_DAVI_E!O65+FC_TRA_DNAVI_E!O65+FC_TRA_PIPE_E!O65</f>
        <v>0</v>
      </c>
      <c r="P65" s="10">
        <f>FC_TRA_RAIL_E!P65+FC_TRA_ROAD_E!P65+FC_TRA_DAVI_E!P65+FC_TRA_DNAVI_E!P65+FC_TRA_PIPE_E!P65</f>
        <v>0</v>
      </c>
      <c r="Q65" s="10">
        <f>FC_TRA_RAIL_E!Q65+FC_TRA_ROAD_E!Q65+FC_TRA_DAVI_E!Q65+FC_TRA_DNAVI_E!Q65+FC_TRA_PIPE_E!Q65</f>
        <v>0</v>
      </c>
      <c r="R65" s="10">
        <f>FC_TRA_RAIL_E!R65+FC_TRA_ROAD_E!R65+FC_TRA_DAVI_E!R65+FC_TRA_DNAVI_E!R65+FC_TRA_PIPE_E!R65</f>
        <v>0</v>
      </c>
      <c r="S65" s="10">
        <f>FC_TRA_RAIL_E!S65+FC_TRA_ROAD_E!S65+FC_TRA_DAVI_E!S65+FC_TRA_DNAVI_E!S65+FC_TRA_PIPE_E!S65</f>
        <v>0</v>
      </c>
      <c r="T65" s="10">
        <f>FC_TRA_RAIL_E!T65+FC_TRA_ROAD_E!T65+FC_TRA_DAVI_E!T65+FC_TRA_DNAVI_E!T65+FC_TRA_PIPE_E!T65</f>
        <v>2.0600171969045569</v>
      </c>
      <c r="U65" s="10">
        <f>FC_TRA_RAIL_E!U65+FC_TRA_ROAD_E!U65+FC_TRA_DAVI_E!U65+FC_TRA_DNAVI_E!U65+FC_TRA_PIPE_E!U65</f>
        <v>4.2153912295786764</v>
      </c>
      <c r="V65" s="10">
        <f>FC_TRA_RAIL_E!V65+FC_TRA_ROAD_E!V65+FC_TRA_DAVI_E!V65+FC_TRA_DNAVI_E!V65+FC_TRA_PIPE_E!V65</f>
        <v>1.8478933791917449</v>
      </c>
      <c r="W65" s="10">
        <f>FC_TRA_RAIL_E!W65+FC_TRA_ROAD_E!W65+FC_TRA_DAVI_E!W65+FC_TRA_DNAVI_E!W65+FC_TRA_PIPE_E!W65</f>
        <v>1.413069647463457</v>
      </c>
      <c r="X65" s="10">
        <f>FC_TRA_RAIL_E!X65+FC_TRA_ROAD_E!X65+FC_TRA_DAVI_E!X65+FC_TRA_DNAVI_E!X65+FC_TRA_PIPE_E!X65</f>
        <v>1.0587274290627691</v>
      </c>
    </row>
    <row r="66" spans="1:24" ht="11.25" customHeight="1" x14ac:dyDescent="0.2">
      <c r="A66" s="42" t="s">
        <v>119</v>
      </c>
      <c r="B66" s="9" t="s">
        <v>120</v>
      </c>
      <c r="C66" s="10">
        <f>FC_TRA_RAIL_E!C66+FC_TRA_ROAD_E!C66+FC_TRA_DAVI_E!C66+FC_TRA_DNAVI_E!C66+FC_TRA_PIPE_E!C66</f>
        <v>0</v>
      </c>
      <c r="D66" s="10">
        <f>FC_TRA_RAIL_E!D66+FC_TRA_ROAD_E!D66+FC_TRA_DAVI_E!D66+FC_TRA_DNAVI_E!D66+FC_TRA_PIPE_E!D66</f>
        <v>0</v>
      </c>
      <c r="E66" s="10">
        <f>FC_TRA_RAIL_E!E66+FC_TRA_ROAD_E!E66+FC_TRA_DAVI_E!E66+FC_TRA_DNAVI_E!E66+FC_TRA_PIPE_E!E66</f>
        <v>0</v>
      </c>
      <c r="F66" s="10">
        <f>FC_TRA_RAIL_E!F66+FC_TRA_ROAD_E!F66+FC_TRA_DAVI_E!F66+FC_TRA_DNAVI_E!F66+FC_TRA_PIPE_E!F66</f>
        <v>0</v>
      </c>
      <c r="G66" s="10">
        <f>FC_TRA_RAIL_E!G66+FC_TRA_ROAD_E!G66+FC_TRA_DAVI_E!G66+FC_TRA_DNAVI_E!G66+FC_TRA_PIPE_E!G66</f>
        <v>0</v>
      </c>
      <c r="H66" s="10">
        <f>FC_TRA_RAIL_E!H66+FC_TRA_ROAD_E!H66+FC_TRA_DAVI_E!H66+FC_TRA_DNAVI_E!H66+FC_TRA_PIPE_E!H66</f>
        <v>0</v>
      </c>
      <c r="I66" s="10">
        <f>FC_TRA_RAIL_E!I66+FC_TRA_ROAD_E!I66+FC_TRA_DAVI_E!I66+FC_TRA_DNAVI_E!I66+FC_TRA_PIPE_E!I66</f>
        <v>70.698366294067057</v>
      </c>
      <c r="J66" s="10">
        <f>FC_TRA_RAIL_E!J66+FC_TRA_ROAD_E!J66+FC_TRA_DAVI_E!J66+FC_TRA_DNAVI_E!J66+FC_TRA_PIPE_E!J66</f>
        <v>119.3035253654342</v>
      </c>
      <c r="K66" s="10">
        <f>FC_TRA_RAIL_E!K66+FC_TRA_ROAD_E!K66+FC_TRA_DAVI_E!K66+FC_TRA_DNAVI_E!K66+FC_TRA_PIPE_E!K66</f>
        <v>121.07102321582113</v>
      </c>
      <c r="L66" s="10">
        <f>FC_TRA_RAIL_E!L66+FC_TRA_ROAD_E!L66+FC_TRA_DAVI_E!L66+FC_TRA_DNAVI_E!L66+FC_TRA_PIPE_E!L66</f>
        <v>204.14161650902835</v>
      </c>
      <c r="M66" s="10">
        <f>FC_TRA_RAIL_E!M66+FC_TRA_ROAD_E!M66+FC_TRA_DAVI_E!M66+FC_TRA_DNAVI_E!M66+FC_TRA_PIPE_E!M66</f>
        <v>304.88675838349093</v>
      </c>
      <c r="N66" s="10">
        <f>FC_TRA_RAIL_E!N66+FC_TRA_ROAD_E!N66+FC_TRA_DAVI_E!N66+FC_TRA_DNAVI_E!N66+FC_TRA_PIPE_E!N66</f>
        <v>288.97970765262249</v>
      </c>
      <c r="O66" s="10">
        <f>FC_TRA_RAIL_E!O66+FC_TRA_ROAD_E!O66+FC_TRA_DAVI_E!O66+FC_TRA_DNAVI_E!O66+FC_TRA_PIPE_E!O66</f>
        <v>267.7701633705932</v>
      </c>
      <c r="P66" s="10">
        <f>FC_TRA_RAIL_E!P66+FC_TRA_ROAD_E!P66+FC_TRA_DAVI_E!P66+FC_TRA_DNAVI_E!P66+FC_TRA_PIPE_E!P66</f>
        <v>255.39793637145314</v>
      </c>
      <c r="Q66" s="10">
        <f>FC_TRA_RAIL_E!Q66+FC_TRA_ROAD_E!Q66+FC_TRA_DAVI_E!Q66+FC_TRA_DNAVI_E!Q66+FC_TRA_PIPE_E!Q66</f>
        <v>254.51418744625965</v>
      </c>
      <c r="R66" s="10">
        <f>FC_TRA_RAIL_E!R66+FC_TRA_ROAD_E!R66+FC_TRA_DAVI_E!R66+FC_TRA_DNAVI_E!R66+FC_TRA_PIPE_E!R66</f>
        <v>302.23559759243335</v>
      </c>
      <c r="S66" s="10">
        <f>FC_TRA_RAIL_E!S66+FC_TRA_ROAD_E!S66+FC_TRA_DAVI_E!S66+FC_TRA_DNAVI_E!S66+FC_TRA_PIPE_E!S66</f>
        <v>237.72330180567505</v>
      </c>
      <c r="T66" s="10">
        <f>FC_TRA_RAIL_E!T66+FC_TRA_ROAD_E!T66+FC_TRA_DAVI_E!T66+FC_TRA_DNAVI_E!T66+FC_TRA_PIPE_E!T66</f>
        <v>237.85503009458296</v>
      </c>
      <c r="U66" s="10">
        <f>FC_TRA_RAIL_E!U66+FC_TRA_ROAD_E!U66+FC_TRA_DAVI_E!U66+FC_TRA_DNAVI_E!U66+FC_TRA_PIPE_E!U66</f>
        <v>252.58409286328455</v>
      </c>
      <c r="V66" s="10">
        <f>FC_TRA_RAIL_E!V66+FC_TRA_ROAD_E!V66+FC_TRA_DAVI_E!V66+FC_TRA_DNAVI_E!V66+FC_TRA_PIPE_E!V66</f>
        <v>262.06036113499562</v>
      </c>
      <c r="W66" s="10">
        <f>FC_TRA_RAIL_E!W66+FC_TRA_ROAD_E!W66+FC_TRA_DAVI_E!W66+FC_TRA_DNAVI_E!W66+FC_TRA_PIPE_E!W66</f>
        <v>235.39905417024929</v>
      </c>
      <c r="X66" s="10">
        <f>FC_TRA_RAIL_E!X66+FC_TRA_ROAD_E!X66+FC_TRA_DAVI_E!X66+FC_TRA_DNAVI_E!X66+FC_TRA_PIPE_E!X66</f>
        <v>322.06302665520207</v>
      </c>
    </row>
    <row r="67" spans="1:24" ht="11.25" customHeight="1" x14ac:dyDescent="0.2">
      <c r="A67" s="42" t="s">
        <v>121</v>
      </c>
      <c r="B67" s="9" t="s">
        <v>122</v>
      </c>
      <c r="C67" s="10">
        <f>FC_TRA_RAIL_E!C67+FC_TRA_ROAD_E!C67+FC_TRA_DAVI_E!C67+FC_TRA_DNAVI_E!C67+FC_TRA_PIPE_E!C67</f>
        <v>0</v>
      </c>
      <c r="D67" s="10">
        <f>FC_TRA_RAIL_E!D67+FC_TRA_ROAD_E!D67+FC_TRA_DAVI_E!D67+FC_TRA_DNAVI_E!D67+FC_TRA_PIPE_E!D67</f>
        <v>0</v>
      </c>
      <c r="E67" s="10">
        <f>FC_TRA_RAIL_E!E67+FC_TRA_ROAD_E!E67+FC_TRA_DAVI_E!E67+FC_TRA_DNAVI_E!E67+FC_TRA_PIPE_E!E67</f>
        <v>0</v>
      </c>
      <c r="F67" s="10">
        <f>FC_TRA_RAIL_E!F67+FC_TRA_ROAD_E!F67+FC_TRA_DAVI_E!F67+FC_TRA_DNAVI_E!F67+FC_TRA_PIPE_E!F67</f>
        <v>0</v>
      </c>
      <c r="G67" s="10">
        <f>FC_TRA_RAIL_E!G67+FC_TRA_ROAD_E!G67+FC_TRA_DAVI_E!G67+FC_TRA_DNAVI_E!G67+FC_TRA_PIPE_E!G67</f>
        <v>0</v>
      </c>
      <c r="H67" s="10">
        <f>FC_TRA_RAIL_E!H67+FC_TRA_ROAD_E!H67+FC_TRA_DAVI_E!H67+FC_TRA_DNAVI_E!H67+FC_TRA_PIPE_E!H67</f>
        <v>0</v>
      </c>
      <c r="I67" s="10">
        <f>FC_TRA_RAIL_E!I67+FC_TRA_ROAD_E!I67+FC_TRA_DAVI_E!I67+FC_TRA_DNAVI_E!I67+FC_TRA_PIPE_E!I67</f>
        <v>0</v>
      </c>
      <c r="J67" s="10">
        <f>FC_TRA_RAIL_E!J67+FC_TRA_ROAD_E!J67+FC_TRA_DAVI_E!J67+FC_TRA_DNAVI_E!J67+FC_TRA_PIPE_E!J67</f>
        <v>0</v>
      </c>
      <c r="K67" s="10">
        <f>FC_TRA_RAIL_E!K67+FC_TRA_ROAD_E!K67+FC_TRA_DAVI_E!K67+FC_TRA_DNAVI_E!K67+FC_TRA_PIPE_E!K67</f>
        <v>0</v>
      </c>
      <c r="L67" s="10">
        <f>FC_TRA_RAIL_E!L67+FC_TRA_ROAD_E!L67+FC_TRA_DAVI_E!L67+FC_TRA_DNAVI_E!L67+FC_TRA_PIPE_E!L67</f>
        <v>0</v>
      </c>
      <c r="M67" s="10">
        <f>FC_TRA_RAIL_E!M67+FC_TRA_ROAD_E!M67+FC_TRA_DAVI_E!M67+FC_TRA_DNAVI_E!M67+FC_TRA_PIPE_E!M67</f>
        <v>0</v>
      </c>
      <c r="N67" s="10">
        <f>FC_TRA_RAIL_E!N67+FC_TRA_ROAD_E!N67+FC_TRA_DAVI_E!N67+FC_TRA_DNAVI_E!N67+FC_TRA_PIPE_E!N67</f>
        <v>0</v>
      </c>
      <c r="O67" s="10">
        <f>FC_TRA_RAIL_E!O67+FC_TRA_ROAD_E!O67+FC_TRA_DAVI_E!O67+FC_TRA_DNAVI_E!O67+FC_TRA_PIPE_E!O67</f>
        <v>0</v>
      </c>
      <c r="P67" s="10">
        <f>FC_TRA_RAIL_E!P67+FC_TRA_ROAD_E!P67+FC_TRA_DAVI_E!P67+FC_TRA_DNAVI_E!P67+FC_TRA_PIPE_E!P67</f>
        <v>0</v>
      </c>
      <c r="Q67" s="10">
        <f>FC_TRA_RAIL_E!Q67+FC_TRA_ROAD_E!Q67+FC_TRA_DAVI_E!Q67+FC_TRA_DNAVI_E!Q67+FC_TRA_PIPE_E!Q67</f>
        <v>0</v>
      </c>
      <c r="R67" s="10">
        <f>FC_TRA_RAIL_E!R67+FC_TRA_ROAD_E!R67+FC_TRA_DAVI_E!R67+FC_TRA_DNAVI_E!R67+FC_TRA_PIPE_E!R67</f>
        <v>0</v>
      </c>
      <c r="S67" s="10">
        <f>FC_TRA_RAIL_E!S67+FC_TRA_ROAD_E!S67+FC_TRA_DAVI_E!S67+FC_TRA_DNAVI_E!S67+FC_TRA_PIPE_E!S67</f>
        <v>0</v>
      </c>
      <c r="T67" s="10">
        <f>FC_TRA_RAIL_E!T67+FC_TRA_ROAD_E!T67+FC_TRA_DAVI_E!T67+FC_TRA_DNAVI_E!T67+FC_TRA_PIPE_E!T67</f>
        <v>0</v>
      </c>
      <c r="U67" s="10">
        <f>FC_TRA_RAIL_E!U67+FC_TRA_ROAD_E!U67+FC_TRA_DAVI_E!U67+FC_TRA_DNAVI_E!U67+FC_TRA_PIPE_E!U67</f>
        <v>0</v>
      </c>
      <c r="V67" s="10">
        <f>FC_TRA_RAIL_E!V67+FC_TRA_ROAD_E!V67+FC_TRA_DAVI_E!V67+FC_TRA_DNAVI_E!V67+FC_TRA_PIPE_E!V67</f>
        <v>0</v>
      </c>
      <c r="W67" s="10">
        <f>FC_TRA_RAIL_E!W67+FC_TRA_ROAD_E!W67+FC_TRA_DAVI_E!W67+FC_TRA_DNAVI_E!W67+FC_TRA_PIPE_E!W67</f>
        <v>0</v>
      </c>
      <c r="X67" s="10">
        <f>FC_TRA_RAIL_E!X67+FC_TRA_ROAD_E!X67+FC_TRA_DAVI_E!X67+FC_TRA_DNAVI_E!X67+FC_TRA_PIPE_E!X67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FC_TRA_RAIL_E!C68+FC_TRA_ROAD_E!C68+FC_TRA_DAVI_E!C68+FC_TRA_DNAVI_E!C68+FC_TRA_PIPE_E!C68</f>
        <v>0</v>
      </c>
      <c r="D68" s="10">
        <f>FC_TRA_RAIL_E!D68+FC_TRA_ROAD_E!D68+FC_TRA_DAVI_E!D68+FC_TRA_DNAVI_E!D68+FC_TRA_PIPE_E!D68</f>
        <v>0</v>
      </c>
      <c r="E68" s="10">
        <f>FC_TRA_RAIL_E!E68+FC_TRA_ROAD_E!E68+FC_TRA_DAVI_E!E68+FC_TRA_DNAVI_E!E68+FC_TRA_PIPE_E!E68</f>
        <v>0</v>
      </c>
      <c r="F68" s="10">
        <f>FC_TRA_RAIL_E!F68+FC_TRA_ROAD_E!F68+FC_TRA_DAVI_E!F68+FC_TRA_DNAVI_E!F68+FC_TRA_PIPE_E!F68</f>
        <v>0</v>
      </c>
      <c r="G68" s="10">
        <f>FC_TRA_RAIL_E!G68+FC_TRA_ROAD_E!G68+FC_TRA_DAVI_E!G68+FC_TRA_DNAVI_E!G68+FC_TRA_PIPE_E!G68</f>
        <v>0</v>
      </c>
      <c r="H68" s="10">
        <f>FC_TRA_RAIL_E!H68+FC_TRA_ROAD_E!H68+FC_TRA_DAVI_E!H68+FC_TRA_DNAVI_E!H68+FC_TRA_PIPE_E!H68</f>
        <v>0</v>
      </c>
      <c r="I68" s="10">
        <f>FC_TRA_RAIL_E!I68+FC_TRA_ROAD_E!I68+FC_TRA_DAVI_E!I68+FC_TRA_DNAVI_E!I68+FC_TRA_PIPE_E!I68</f>
        <v>0</v>
      </c>
      <c r="J68" s="10">
        <f>FC_TRA_RAIL_E!J68+FC_TRA_ROAD_E!J68+FC_TRA_DAVI_E!J68+FC_TRA_DNAVI_E!J68+FC_TRA_PIPE_E!J68</f>
        <v>0</v>
      </c>
      <c r="K68" s="10">
        <f>FC_TRA_RAIL_E!K68+FC_TRA_ROAD_E!K68+FC_TRA_DAVI_E!K68+FC_TRA_DNAVI_E!K68+FC_TRA_PIPE_E!K68</f>
        <v>0</v>
      </c>
      <c r="L68" s="10">
        <f>FC_TRA_RAIL_E!L68+FC_TRA_ROAD_E!L68+FC_TRA_DAVI_E!L68+FC_TRA_DNAVI_E!L68+FC_TRA_PIPE_E!L68</f>
        <v>0</v>
      </c>
      <c r="M68" s="10">
        <f>FC_TRA_RAIL_E!M68+FC_TRA_ROAD_E!M68+FC_TRA_DAVI_E!M68+FC_TRA_DNAVI_E!M68+FC_TRA_PIPE_E!M68</f>
        <v>0</v>
      </c>
      <c r="N68" s="10">
        <f>FC_TRA_RAIL_E!N68+FC_TRA_ROAD_E!N68+FC_TRA_DAVI_E!N68+FC_TRA_DNAVI_E!N68+FC_TRA_PIPE_E!N68</f>
        <v>0</v>
      </c>
      <c r="O68" s="10">
        <f>FC_TRA_RAIL_E!O68+FC_TRA_ROAD_E!O68+FC_TRA_DAVI_E!O68+FC_TRA_DNAVI_E!O68+FC_TRA_PIPE_E!O68</f>
        <v>0</v>
      </c>
      <c r="P68" s="10">
        <f>FC_TRA_RAIL_E!P68+FC_TRA_ROAD_E!P68+FC_TRA_DAVI_E!P68+FC_TRA_DNAVI_E!P68+FC_TRA_PIPE_E!P68</f>
        <v>0</v>
      </c>
      <c r="Q68" s="10">
        <f>FC_TRA_RAIL_E!Q68+FC_TRA_ROAD_E!Q68+FC_TRA_DAVI_E!Q68+FC_TRA_DNAVI_E!Q68+FC_TRA_PIPE_E!Q68</f>
        <v>0</v>
      </c>
      <c r="R68" s="10">
        <f>FC_TRA_RAIL_E!R68+FC_TRA_ROAD_E!R68+FC_TRA_DAVI_E!R68+FC_TRA_DNAVI_E!R68+FC_TRA_PIPE_E!R68</f>
        <v>0</v>
      </c>
      <c r="S68" s="10">
        <f>FC_TRA_RAIL_E!S68+FC_TRA_ROAD_E!S68+FC_TRA_DAVI_E!S68+FC_TRA_DNAVI_E!S68+FC_TRA_PIPE_E!S68</f>
        <v>0</v>
      </c>
      <c r="T68" s="10">
        <f>FC_TRA_RAIL_E!T68+FC_TRA_ROAD_E!T68+FC_TRA_DAVI_E!T68+FC_TRA_DNAVI_E!T68+FC_TRA_PIPE_E!T68</f>
        <v>0</v>
      </c>
      <c r="U68" s="10">
        <f>FC_TRA_RAIL_E!U68+FC_TRA_ROAD_E!U68+FC_TRA_DAVI_E!U68+FC_TRA_DNAVI_E!U68+FC_TRA_PIPE_E!U68</f>
        <v>0</v>
      </c>
      <c r="V68" s="10">
        <f>FC_TRA_RAIL_E!V68+FC_TRA_ROAD_E!V68+FC_TRA_DAVI_E!V68+FC_TRA_DNAVI_E!V68+FC_TRA_PIPE_E!V68</f>
        <v>0</v>
      </c>
      <c r="W68" s="10">
        <f>FC_TRA_RAIL_E!W68+FC_TRA_ROAD_E!W68+FC_TRA_DAVI_E!W68+FC_TRA_DNAVI_E!W68+FC_TRA_PIPE_E!W68</f>
        <v>0</v>
      </c>
      <c r="X68" s="10">
        <f>FC_TRA_RAIL_E!X68+FC_TRA_ROAD_E!X68+FC_TRA_DAVI_E!X68+FC_TRA_DNAVI_E!X68+FC_TRA_PIPE_E!X68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FC_TRA_RAIL_E!C69+FC_TRA_ROAD_E!C69+FC_TRA_DAVI_E!C69+FC_TRA_DNAVI_E!C69+FC_TRA_PIPE_E!C69</f>
        <v>0</v>
      </c>
      <c r="D69" s="10">
        <f>FC_TRA_RAIL_E!D69+FC_TRA_ROAD_E!D69+FC_TRA_DAVI_E!D69+FC_TRA_DNAVI_E!D69+FC_TRA_PIPE_E!D69</f>
        <v>0</v>
      </c>
      <c r="E69" s="10">
        <f>FC_TRA_RAIL_E!E69+FC_TRA_ROAD_E!E69+FC_TRA_DAVI_E!E69+FC_TRA_DNAVI_E!E69+FC_TRA_PIPE_E!E69</f>
        <v>0</v>
      </c>
      <c r="F69" s="10">
        <f>FC_TRA_RAIL_E!F69+FC_TRA_ROAD_E!F69+FC_TRA_DAVI_E!F69+FC_TRA_DNAVI_E!F69+FC_TRA_PIPE_E!F69</f>
        <v>0</v>
      </c>
      <c r="G69" s="10">
        <f>FC_TRA_RAIL_E!G69+FC_TRA_ROAD_E!G69+FC_TRA_DAVI_E!G69+FC_TRA_DNAVI_E!G69+FC_TRA_PIPE_E!G69</f>
        <v>0</v>
      </c>
      <c r="H69" s="10">
        <f>FC_TRA_RAIL_E!H69+FC_TRA_ROAD_E!H69+FC_TRA_DAVI_E!H69+FC_TRA_DNAVI_E!H69+FC_TRA_PIPE_E!H69</f>
        <v>0</v>
      </c>
      <c r="I69" s="10">
        <f>FC_TRA_RAIL_E!I69+FC_TRA_ROAD_E!I69+FC_TRA_DAVI_E!I69+FC_TRA_DNAVI_E!I69+FC_TRA_PIPE_E!I69</f>
        <v>0.92966466036113493</v>
      </c>
      <c r="J69" s="10">
        <f>FC_TRA_RAIL_E!J69+FC_TRA_ROAD_E!J69+FC_TRA_DAVI_E!J69+FC_TRA_DNAVI_E!J69+FC_TRA_PIPE_E!J69</f>
        <v>2.5725709372312986</v>
      </c>
      <c r="K69" s="10">
        <f>FC_TRA_RAIL_E!K69+FC_TRA_ROAD_E!K69+FC_TRA_DAVI_E!K69+FC_TRA_DNAVI_E!K69+FC_TRA_PIPE_E!K69</f>
        <v>4.4946689595872753</v>
      </c>
      <c r="L69" s="10">
        <f>FC_TRA_RAIL_E!L69+FC_TRA_ROAD_E!L69+FC_TRA_DAVI_E!L69+FC_TRA_DNAVI_E!L69+FC_TRA_PIPE_E!L69</f>
        <v>3.9538263112639722</v>
      </c>
      <c r="M69" s="10">
        <f>FC_TRA_RAIL_E!M69+FC_TRA_ROAD_E!M69+FC_TRA_DAVI_E!M69+FC_TRA_DNAVI_E!M69+FC_TRA_PIPE_E!M69</f>
        <v>4.243680137575236</v>
      </c>
      <c r="N69" s="10">
        <f>FC_TRA_RAIL_E!N69+FC_TRA_ROAD_E!N69+FC_TRA_DAVI_E!N69+FC_TRA_DNAVI_E!N69+FC_TRA_PIPE_E!N69</f>
        <v>4.096130696474634</v>
      </c>
      <c r="O69" s="10">
        <f>FC_TRA_RAIL_E!O69+FC_TRA_ROAD_E!O69+FC_TRA_DAVI_E!O69+FC_TRA_DNAVI_E!O69+FC_TRA_PIPE_E!O69</f>
        <v>4.1782459157351681</v>
      </c>
      <c r="P69" s="10">
        <f>FC_TRA_RAIL_E!P69+FC_TRA_ROAD_E!P69+FC_TRA_DAVI_E!P69+FC_TRA_DNAVI_E!P69+FC_TRA_PIPE_E!P69</f>
        <v>3.969733447979364</v>
      </c>
      <c r="Q69" s="10">
        <f>FC_TRA_RAIL_E!Q69+FC_TRA_ROAD_E!Q69+FC_TRA_DAVI_E!Q69+FC_TRA_DNAVI_E!Q69+FC_TRA_PIPE_E!Q69</f>
        <v>4.7147033533963887</v>
      </c>
      <c r="R69" s="10">
        <f>FC_TRA_RAIL_E!R69+FC_TRA_ROAD_E!R69+FC_TRA_DAVI_E!R69+FC_TRA_DNAVI_E!R69+FC_TRA_PIPE_E!R69</f>
        <v>3.2264832330180555</v>
      </c>
      <c r="S69" s="10">
        <f>FC_TRA_RAIL_E!S69+FC_TRA_ROAD_E!S69+FC_TRA_DAVI_E!S69+FC_TRA_DNAVI_E!S69+FC_TRA_PIPE_E!S69</f>
        <v>2.2269991401547724</v>
      </c>
      <c r="T69" s="10">
        <f>FC_TRA_RAIL_E!T69+FC_TRA_ROAD_E!T69+FC_TRA_DAVI_E!T69+FC_TRA_DNAVI_E!T69+FC_TRA_PIPE_E!T69</f>
        <v>0</v>
      </c>
      <c r="U69" s="10">
        <f>FC_TRA_RAIL_E!U69+FC_TRA_ROAD_E!U69+FC_TRA_DAVI_E!U69+FC_TRA_DNAVI_E!U69+FC_TRA_PIPE_E!U69</f>
        <v>0</v>
      </c>
      <c r="V69" s="10">
        <f>FC_TRA_RAIL_E!V69+FC_TRA_ROAD_E!V69+FC_TRA_DAVI_E!V69+FC_TRA_DNAVI_E!V69+FC_TRA_PIPE_E!V69</f>
        <v>0</v>
      </c>
      <c r="W69" s="10">
        <f>FC_TRA_RAIL_E!W69+FC_TRA_ROAD_E!W69+FC_TRA_DAVI_E!W69+FC_TRA_DNAVI_E!W69+FC_TRA_PIPE_E!W69</f>
        <v>0</v>
      </c>
      <c r="X69" s="10">
        <f>FC_TRA_RAIL_E!X69+FC_TRA_ROAD_E!X69+FC_TRA_DAVI_E!X69+FC_TRA_DNAVI_E!X69+FC_TRA_PIPE_E!X69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FC_TRA_RAIL_E!C70+FC_TRA_ROAD_E!C70+FC_TRA_DAVI_E!C70+FC_TRA_DNAVI_E!C70+FC_TRA_PIPE_E!C70</f>
        <v>0</v>
      </c>
      <c r="D70" s="10">
        <f>FC_TRA_RAIL_E!D70+FC_TRA_ROAD_E!D70+FC_TRA_DAVI_E!D70+FC_TRA_DNAVI_E!D70+FC_TRA_PIPE_E!D70</f>
        <v>0</v>
      </c>
      <c r="E70" s="10">
        <f>FC_TRA_RAIL_E!E70+FC_TRA_ROAD_E!E70+FC_TRA_DAVI_E!E70+FC_TRA_DNAVI_E!E70+FC_TRA_PIPE_E!E70</f>
        <v>0</v>
      </c>
      <c r="F70" s="10">
        <f>FC_TRA_RAIL_E!F70+FC_TRA_ROAD_E!F70+FC_TRA_DAVI_E!F70+FC_TRA_DNAVI_E!F70+FC_TRA_PIPE_E!F70</f>
        <v>0</v>
      </c>
      <c r="G70" s="10">
        <f>FC_TRA_RAIL_E!G70+FC_TRA_ROAD_E!G70+FC_TRA_DAVI_E!G70+FC_TRA_DNAVI_E!G70+FC_TRA_PIPE_E!G70</f>
        <v>0</v>
      </c>
      <c r="H70" s="10">
        <f>FC_TRA_RAIL_E!H70+FC_TRA_ROAD_E!H70+FC_TRA_DAVI_E!H70+FC_TRA_DNAVI_E!H70+FC_TRA_PIPE_E!H70</f>
        <v>0</v>
      </c>
      <c r="I70" s="10">
        <f>FC_TRA_RAIL_E!I70+FC_TRA_ROAD_E!I70+FC_TRA_DAVI_E!I70+FC_TRA_DNAVI_E!I70+FC_TRA_PIPE_E!I70</f>
        <v>0</v>
      </c>
      <c r="J70" s="10">
        <f>FC_TRA_RAIL_E!J70+FC_TRA_ROAD_E!J70+FC_TRA_DAVI_E!J70+FC_TRA_DNAVI_E!J70+FC_TRA_PIPE_E!J70</f>
        <v>0</v>
      </c>
      <c r="K70" s="10">
        <f>FC_TRA_RAIL_E!K70+FC_TRA_ROAD_E!K70+FC_TRA_DAVI_E!K70+FC_TRA_DNAVI_E!K70+FC_TRA_PIPE_E!K70</f>
        <v>0</v>
      </c>
      <c r="L70" s="10">
        <f>FC_TRA_RAIL_E!L70+FC_TRA_ROAD_E!L70+FC_TRA_DAVI_E!L70+FC_TRA_DNAVI_E!L70+FC_TRA_PIPE_E!L70</f>
        <v>0</v>
      </c>
      <c r="M70" s="10">
        <f>FC_TRA_RAIL_E!M70+FC_TRA_ROAD_E!M70+FC_TRA_DAVI_E!M70+FC_TRA_DNAVI_E!M70+FC_TRA_PIPE_E!M70</f>
        <v>0</v>
      </c>
      <c r="N70" s="10">
        <f>FC_TRA_RAIL_E!N70+FC_TRA_ROAD_E!N70+FC_TRA_DAVI_E!N70+FC_TRA_DNAVI_E!N70+FC_TRA_PIPE_E!N70</f>
        <v>0</v>
      </c>
      <c r="O70" s="10">
        <f>FC_TRA_RAIL_E!O70+FC_TRA_ROAD_E!O70+FC_TRA_DAVI_E!O70+FC_TRA_DNAVI_E!O70+FC_TRA_PIPE_E!O70</f>
        <v>0</v>
      </c>
      <c r="P70" s="10">
        <f>FC_TRA_RAIL_E!P70+FC_TRA_ROAD_E!P70+FC_TRA_DAVI_E!P70+FC_TRA_DNAVI_E!P70+FC_TRA_PIPE_E!P70</f>
        <v>0</v>
      </c>
      <c r="Q70" s="10">
        <f>FC_TRA_RAIL_E!Q70+FC_TRA_ROAD_E!Q70+FC_TRA_DAVI_E!Q70+FC_TRA_DNAVI_E!Q70+FC_TRA_PIPE_E!Q70</f>
        <v>0</v>
      </c>
      <c r="R70" s="10">
        <f>FC_TRA_RAIL_E!R70+FC_TRA_ROAD_E!R70+FC_TRA_DAVI_E!R70+FC_TRA_DNAVI_E!R70+FC_TRA_PIPE_E!R70</f>
        <v>0</v>
      </c>
      <c r="S70" s="10">
        <f>FC_TRA_RAIL_E!S70+FC_TRA_ROAD_E!S70+FC_TRA_DAVI_E!S70+FC_TRA_DNAVI_E!S70+FC_TRA_PIPE_E!S70</f>
        <v>0</v>
      </c>
      <c r="T70" s="10">
        <f>FC_TRA_RAIL_E!T70+FC_TRA_ROAD_E!T70+FC_TRA_DAVI_E!T70+FC_TRA_DNAVI_E!T70+FC_TRA_PIPE_E!T70</f>
        <v>0</v>
      </c>
      <c r="U70" s="10">
        <f>FC_TRA_RAIL_E!U70+FC_TRA_ROAD_E!U70+FC_TRA_DAVI_E!U70+FC_TRA_DNAVI_E!U70+FC_TRA_PIPE_E!U70</f>
        <v>0</v>
      </c>
      <c r="V70" s="10">
        <f>FC_TRA_RAIL_E!V70+FC_TRA_ROAD_E!V70+FC_TRA_DAVI_E!V70+FC_TRA_DNAVI_E!V70+FC_TRA_PIPE_E!V70</f>
        <v>0</v>
      </c>
      <c r="W70" s="10">
        <f>FC_TRA_RAIL_E!W70+FC_TRA_ROAD_E!W70+FC_TRA_DAVI_E!W70+FC_TRA_DNAVI_E!W70+FC_TRA_PIPE_E!W70</f>
        <v>0</v>
      </c>
      <c r="X70" s="10">
        <f>FC_TRA_RAIL_E!X70+FC_TRA_ROAD_E!X70+FC_TRA_DAVI_E!X70+FC_TRA_DNAVI_E!X70+FC_TRA_PIPE_E!X70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FC_TRA_RAIL_E!C72+FC_TRA_ROAD_E!C72+FC_TRA_DAVI_E!C72+FC_TRA_DNAVI_E!C72+FC_TRA_PIPE_E!C72</f>
        <v>0</v>
      </c>
      <c r="D72" s="10">
        <f>FC_TRA_RAIL_E!D72+FC_TRA_ROAD_E!D72+FC_TRA_DAVI_E!D72+FC_TRA_DNAVI_E!D72+FC_TRA_PIPE_E!D72</f>
        <v>0</v>
      </c>
      <c r="E72" s="10">
        <f>FC_TRA_RAIL_E!E72+FC_TRA_ROAD_E!E72+FC_TRA_DAVI_E!E72+FC_TRA_DNAVI_E!E72+FC_TRA_PIPE_E!E72</f>
        <v>0</v>
      </c>
      <c r="F72" s="10">
        <f>FC_TRA_RAIL_E!F72+FC_TRA_ROAD_E!F72+FC_TRA_DAVI_E!F72+FC_TRA_DNAVI_E!F72+FC_TRA_PIPE_E!F72</f>
        <v>0</v>
      </c>
      <c r="G72" s="10">
        <f>FC_TRA_RAIL_E!G72+FC_TRA_ROAD_E!G72+FC_TRA_DAVI_E!G72+FC_TRA_DNAVI_E!G72+FC_TRA_PIPE_E!G72</f>
        <v>0</v>
      </c>
      <c r="H72" s="10">
        <f>FC_TRA_RAIL_E!H72+FC_TRA_ROAD_E!H72+FC_TRA_DAVI_E!H72+FC_TRA_DNAVI_E!H72+FC_TRA_PIPE_E!H72</f>
        <v>0</v>
      </c>
      <c r="I72" s="10">
        <f>FC_TRA_RAIL_E!I72+FC_TRA_ROAD_E!I72+FC_TRA_DAVI_E!I72+FC_TRA_DNAVI_E!I72+FC_TRA_PIPE_E!I72</f>
        <v>0</v>
      </c>
      <c r="J72" s="10">
        <f>FC_TRA_RAIL_E!J72+FC_TRA_ROAD_E!J72+FC_TRA_DAVI_E!J72+FC_TRA_DNAVI_E!J72+FC_TRA_PIPE_E!J72</f>
        <v>0</v>
      </c>
      <c r="K72" s="10">
        <f>FC_TRA_RAIL_E!K72+FC_TRA_ROAD_E!K72+FC_TRA_DAVI_E!K72+FC_TRA_DNAVI_E!K72+FC_TRA_PIPE_E!K72</f>
        <v>0</v>
      </c>
      <c r="L72" s="10">
        <f>FC_TRA_RAIL_E!L72+FC_TRA_ROAD_E!L72+FC_TRA_DAVI_E!L72+FC_TRA_DNAVI_E!L72+FC_TRA_PIPE_E!L72</f>
        <v>0</v>
      </c>
      <c r="M72" s="10">
        <f>FC_TRA_RAIL_E!M72+FC_TRA_ROAD_E!M72+FC_TRA_DAVI_E!M72+FC_TRA_DNAVI_E!M72+FC_TRA_PIPE_E!M72</f>
        <v>0</v>
      </c>
      <c r="N72" s="10">
        <f>FC_TRA_RAIL_E!N72+FC_TRA_ROAD_E!N72+FC_TRA_DAVI_E!N72+FC_TRA_DNAVI_E!N72+FC_TRA_PIPE_E!N72</f>
        <v>0</v>
      </c>
      <c r="O72" s="10">
        <f>FC_TRA_RAIL_E!O72+FC_TRA_ROAD_E!O72+FC_TRA_DAVI_E!O72+FC_TRA_DNAVI_E!O72+FC_TRA_PIPE_E!O72</f>
        <v>0</v>
      </c>
      <c r="P72" s="10">
        <f>FC_TRA_RAIL_E!P72+FC_TRA_ROAD_E!P72+FC_TRA_DAVI_E!P72+FC_TRA_DNAVI_E!P72+FC_TRA_PIPE_E!P72</f>
        <v>0</v>
      </c>
      <c r="Q72" s="10">
        <f>FC_TRA_RAIL_E!Q72+FC_TRA_ROAD_E!Q72+FC_TRA_DAVI_E!Q72+FC_TRA_DNAVI_E!Q72+FC_TRA_PIPE_E!Q72</f>
        <v>0</v>
      </c>
      <c r="R72" s="10">
        <f>FC_TRA_RAIL_E!R72+FC_TRA_ROAD_E!R72+FC_TRA_DAVI_E!R72+FC_TRA_DNAVI_E!R72+FC_TRA_PIPE_E!R72</f>
        <v>0</v>
      </c>
      <c r="S72" s="10">
        <f>FC_TRA_RAIL_E!S72+FC_TRA_ROAD_E!S72+FC_TRA_DAVI_E!S72+FC_TRA_DNAVI_E!S72+FC_TRA_PIPE_E!S72</f>
        <v>0</v>
      </c>
      <c r="T72" s="10">
        <f>FC_TRA_RAIL_E!T72+FC_TRA_ROAD_E!T72+FC_TRA_DAVI_E!T72+FC_TRA_DNAVI_E!T72+FC_TRA_PIPE_E!T72</f>
        <v>0</v>
      </c>
      <c r="U72" s="10">
        <f>FC_TRA_RAIL_E!U72+FC_TRA_ROAD_E!U72+FC_TRA_DAVI_E!U72+FC_TRA_DNAVI_E!U72+FC_TRA_PIPE_E!U72</f>
        <v>0</v>
      </c>
      <c r="V72" s="10">
        <f>FC_TRA_RAIL_E!V72+FC_TRA_ROAD_E!V72+FC_TRA_DAVI_E!V72+FC_TRA_DNAVI_E!V72+FC_TRA_PIPE_E!V72</f>
        <v>0</v>
      </c>
      <c r="W72" s="10">
        <f>FC_TRA_RAIL_E!W72+FC_TRA_ROAD_E!W72+FC_TRA_DAVI_E!W72+FC_TRA_DNAVI_E!W72+FC_TRA_PIPE_E!W72</f>
        <v>0</v>
      </c>
      <c r="X72" s="10">
        <f>FC_TRA_RAIL_E!X72+FC_TRA_ROAD_E!X72+FC_TRA_DAVI_E!X72+FC_TRA_DNAVI_E!X72+FC_TRA_PIPE_E!X72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FC_TRA_RAIL_E!C73+FC_TRA_ROAD_E!C73+FC_TRA_DAVI_E!C73+FC_TRA_DNAVI_E!C73+FC_TRA_PIPE_E!C73</f>
        <v>0</v>
      </c>
      <c r="D73" s="10">
        <f>FC_TRA_RAIL_E!D73+FC_TRA_ROAD_E!D73+FC_TRA_DAVI_E!D73+FC_TRA_DNAVI_E!D73+FC_TRA_PIPE_E!D73</f>
        <v>0</v>
      </c>
      <c r="E73" s="10">
        <f>FC_TRA_RAIL_E!E73+FC_TRA_ROAD_E!E73+FC_TRA_DAVI_E!E73+FC_TRA_DNAVI_E!E73+FC_TRA_PIPE_E!E73</f>
        <v>0</v>
      </c>
      <c r="F73" s="10">
        <f>FC_TRA_RAIL_E!F73+FC_TRA_ROAD_E!F73+FC_TRA_DAVI_E!F73+FC_TRA_DNAVI_E!F73+FC_TRA_PIPE_E!F73</f>
        <v>0</v>
      </c>
      <c r="G73" s="10">
        <f>FC_TRA_RAIL_E!G73+FC_TRA_ROAD_E!G73+FC_TRA_DAVI_E!G73+FC_TRA_DNAVI_E!G73+FC_TRA_PIPE_E!G73</f>
        <v>0</v>
      </c>
      <c r="H73" s="10">
        <f>FC_TRA_RAIL_E!H73+FC_TRA_ROAD_E!H73+FC_TRA_DAVI_E!H73+FC_TRA_DNAVI_E!H73+FC_TRA_PIPE_E!H73</f>
        <v>0</v>
      </c>
      <c r="I73" s="10">
        <f>FC_TRA_RAIL_E!I73+FC_TRA_ROAD_E!I73+FC_TRA_DAVI_E!I73+FC_TRA_DNAVI_E!I73+FC_TRA_PIPE_E!I73</f>
        <v>0</v>
      </c>
      <c r="J73" s="10">
        <f>FC_TRA_RAIL_E!J73+FC_TRA_ROAD_E!J73+FC_TRA_DAVI_E!J73+FC_TRA_DNAVI_E!J73+FC_TRA_PIPE_E!J73</f>
        <v>0</v>
      </c>
      <c r="K73" s="10">
        <f>FC_TRA_RAIL_E!K73+FC_TRA_ROAD_E!K73+FC_TRA_DAVI_E!K73+FC_TRA_DNAVI_E!K73+FC_TRA_PIPE_E!K73</f>
        <v>0</v>
      </c>
      <c r="L73" s="10">
        <f>FC_TRA_RAIL_E!L73+FC_TRA_ROAD_E!L73+FC_TRA_DAVI_E!L73+FC_TRA_DNAVI_E!L73+FC_TRA_PIPE_E!L73</f>
        <v>0</v>
      </c>
      <c r="M73" s="10">
        <f>FC_TRA_RAIL_E!M73+FC_TRA_ROAD_E!M73+FC_TRA_DAVI_E!M73+FC_TRA_DNAVI_E!M73+FC_TRA_PIPE_E!M73</f>
        <v>0</v>
      </c>
      <c r="N73" s="10">
        <f>FC_TRA_RAIL_E!N73+FC_TRA_ROAD_E!N73+FC_TRA_DAVI_E!N73+FC_TRA_DNAVI_E!N73+FC_TRA_PIPE_E!N73</f>
        <v>0</v>
      </c>
      <c r="O73" s="10">
        <f>FC_TRA_RAIL_E!O73+FC_TRA_ROAD_E!O73+FC_TRA_DAVI_E!O73+FC_TRA_DNAVI_E!O73+FC_TRA_PIPE_E!O73</f>
        <v>0</v>
      </c>
      <c r="P73" s="10">
        <f>FC_TRA_RAIL_E!P73+FC_TRA_ROAD_E!P73+FC_TRA_DAVI_E!P73+FC_TRA_DNAVI_E!P73+FC_TRA_PIPE_E!P73</f>
        <v>0</v>
      </c>
      <c r="Q73" s="10">
        <f>FC_TRA_RAIL_E!Q73+FC_TRA_ROAD_E!Q73+FC_TRA_DAVI_E!Q73+FC_TRA_DNAVI_E!Q73+FC_TRA_PIPE_E!Q73</f>
        <v>0</v>
      </c>
      <c r="R73" s="10">
        <f>FC_TRA_RAIL_E!R73+FC_TRA_ROAD_E!R73+FC_TRA_DAVI_E!R73+FC_TRA_DNAVI_E!R73+FC_TRA_PIPE_E!R73</f>
        <v>0</v>
      </c>
      <c r="S73" s="10">
        <f>FC_TRA_RAIL_E!S73+FC_TRA_ROAD_E!S73+FC_TRA_DAVI_E!S73+FC_TRA_DNAVI_E!S73+FC_TRA_PIPE_E!S73</f>
        <v>0</v>
      </c>
      <c r="T73" s="10">
        <f>FC_TRA_RAIL_E!T73+FC_TRA_ROAD_E!T73+FC_TRA_DAVI_E!T73+FC_TRA_DNAVI_E!T73+FC_TRA_PIPE_E!T73</f>
        <v>0</v>
      </c>
      <c r="U73" s="10">
        <f>FC_TRA_RAIL_E!U73+FC_TRA_ROAD_E!U73+FC_TRA_DAVI_E!U73+FC_TRA_DNAVI_E!U73+FC_TRA_PIPE_E!U73</f>
        <v>0</v>
      </c>
      <c r="V73" s="10">
        <f>FC_TRA_RAIL_E!V73+FC_TRA_ROAD_E!V73+FC_TRA_DAVI_E!V73+FC_TRA_DNAVI_E!V73+FC_TRA_PIPE_E!V73</f>
        <v>0</v>
      </c>
      <c r="W73" s="10">
        <f>FC_TRA_RAIL_E!W73+FC_TRA_ROAD_E!W73+FC_TRA_DAVI_E!W73+FC_TRA_DNAVI_E!W73+FC_TRA_PIPE_E!W73</f>
        <v>0</v>
      </c>
      <c r="X73" s="10">
        <f>FC_TRA_RAIL_E!X73+FC_TRA_ROAD_E!X73+FC_TRA_DAVI_E!X73+FC_TRA_DNAVI_E!X73+FC_TRA_PIPE_E!X73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FC_TRA_RAIL_E!C74+FC_TRA_ROAD_E!C74+FC_TRA_DAVI_E!C74+FC_TRA_DNAVI_E!C74+FC_TRA_PIPE_E!C74</f>
        <v>0</v>
      </c>
      <c r="D74" s="37">
        <f>FC_TRA_RAIL_E!D74+FC_TRA_ROAD_E!D74+FC_TRA_DAVI_E!D74+FC_TRA_DNAVI_E!D74+FC_TRA_PIPE_E!D74</f>
        <v>0</v>
      </c>
      <c r="E74" s="37">
        <f>FC_TRA_RAIL_E!E74+FC_TRA_ROAD_E!E74+FC_TRA_DAVI_E!E74+FC_TRA_DNAVI_E!E74+FC_TRA_PIPE_E!E74</f>
        <v>0</v>
      </c>
      <c r="F74" s="37">
        <f>FC_TRA_RAIL_E!F74+FC_TRA_ROAD_E!F74+FC_TRA_DAVI_E!F74+FC_TRA_DNAVI_E!F74+FC_TRA_PIPE_E!F74</f>
        <v>0</v>
      </c>
      <c r="G74" s="37">
        <f>FC_TRA_RAIL_E!G74+FC_TRA_ROAD_E!G74+FC_TRA_DAVI_E!G74+FC_TRA_DNAVI_E!G74+FC_TRA_PIPE_E!G74</f>
        <v>0</v>
      </c>
      <c r="H74" s="37">
        <f>FC_TRA_RAIL_E!H74+FC_TRA_ROAD_E!H74+FC_TRA_DAVI_E!H74+FC_TRA_DNAVI_E!H74+FC_TRA_PIPE_E!H74</f>
        <v>0</v>
      </c>
      <c r="I74" s="37">
        <f>FC_TRA_RAIL_E!I74+FC_TRA_ROAD_E!I74+FC_TRA_DAVI_E!I74+FC_TRA_DNAVI_E!I74+FC_TRA_PIPE_E!I74</f>
        <v>0</v>
      </c>
      <c r="J74" s="37">
        <f>FC_TRA_RAIL_E!J74+FC_TRA_ROAD_E!J74+FC_TRA_DAVI_E!J74+FC_TRA_DNAVI_E!J74+FC_TRA_PIPE_E!J74</f>
        <v>0</v>
      </c>
      <c r="K74" s="37">
        <f>FC_TRA_RAIL_E!K74+FC_TRA_ROAD_E!K74+FC_TRA_DAVI_E!K74+FC_TRA_DNAVI_E!K74+FC_TRA_PIPE_E!K74</f>
        <v>0</v>
      </c>
      <c r="L74" s="37">
        <f>FC_TRA_RAIL_E!L74+FC_TRA_ROAD_E!L74+FC_TRA_DAVI_E!L74+FC_TRA_DNAVI_E!L74+FC_TRA_PIPE_E!L74</f>
        <v>0</v>
      </c>
      <c r="M74" s="37">
        <f>FC_TRA_RAIL_E!M74+FC_TRA_ROAD_E!M74+FC_TRA_DAVI_E!M74+FC_TRA_DNAVI_E!M74+FC_TRA_PIPE_E!M74</f>
        <v>0</v>
      </c>
      <c r="N74" s="37">
        <f>FC_TRA_RAIL_E!N74+FC_TRA_ROAD_E!N74+FC_TRA_DAVI_E!N74+FC_TRA_DNAVI_E!N74+FC_TRA_PIPE_E!N74</f>
        <v>0</v>
      </c>
      <c r="O74" s="37">
        <f>FC_TRA_RAIL_E!O74+FC_TRA_ROAD_E!O74+FC_TRA_DAVI_E!O74+FC_TRA_DNAVI_E!O74+FC_TRA_PIPE_E!O74</f>
        <v>0</v>
      </c>
      <c r="P74" s="37">
        <f>FC_TRA_RAIL_E!P74+FC_TRA_ROAD_E!P74+FC_TRA_DAVI_E!P74+FC_TRA_DNAVI_E!P74+FC_TRA_PIPE_E!P74</f>
        <v>0</v>
      </c>
      <c r="Q74" s="37">
        <f>FC_TRA_RAIL_E!Q74+FC_TRA_ROAD_E!Q74+FC_TRA_DAVI_E!Q74+FC_TRA_DNAVI_E!Q74+FC_TRA_PIPE_E!Q74</f>
        <v>0</v>
      </c>
      <c r="R74" s="37">
        <f>FC_TRA_RAIL_E!R74+FC_TRA_ROAD_E!R74+FC_TRA_DAVI_E!R74+FC_TRA_DNAVI_E!R74+FC_TRA_PIPE_E!R74</f>
        <v>0</v>
      </c>
      <c r="S74" s="37">
        <f>FC_TRA_RAIL_E!S74+FC_TRA_ROAD_E!S74+FC_TRA_DAVI_E!S74+FC_TRA_DNAVI_E!S74+FC_TRA_PIPE_E!S74</f>
        <v>0</v>
      </c>
      <c r="T74" s="37">
        <f>FC_TRA_RAIL_E!T74+FC_TRA_ROAD_E!T74+FC_TRA_DAVI_E!T74+FC_TRA_DNAVI_E!T74+FC_TRA_PIPE_E!T74</f>
        <v>0</v>
      </c>
      <c r="U74" s="37">
        <f>FC_TRA_RAIL_E!U74+FC_TRA_ROAD_E!U74+FC_TRA_DAVI_E!U74+FC_TRA_DNAVI_E!U74+FC_TRA_PIPE_E!U74</f>
        <v>0</v>
      </c>
      <c r="V74" s="37">
        <f>FC_TRA_RAIL_E!V74+FC_TRA_ROAD_E!V74+FC_TRA_DAVI_E!V74+FC_TRA_DNAVI_E!V74+FC_TRA_PIPE_E!V74</f>
        <v>0</v>
      </c>
      <c r="W74" s="37">
        <f>FC_TRA_RAIL_E!W74+FC_TRA_ROAD_E!W74+FC_TRA_DAVI_E!W74+FC_TRA_DNAVI_E!W74+FC_TRA_PIPE_E!W74</f>
        <v>0</v>
      </c>
      <c r="X74" s="37">
        <f>FC_TRA_RAIL_E!X74+FC_TRA_ROAD_E!X74+FC_TRA_DAVI_E!X74+FC_TRA_DNAVI_E!X74+FC_TRA_PIPE_E!X74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FC_TRA_RAIL_E!C75+FC_TRA_ROAD_E!C75+FC_TRA_DAVI_E!C75+FC_TRA_DNAVI_E!C75+FC_TRA_PIPE_E!C75</f>
        <v>0</v>
      </c>
      <c r="D75" s="37">
        <f>FC_TRA_RAIL_E!D75+FC_TRA_ROAD_E!D75+FC_TRA_DAVI_E!D75+FC_TRA_DNAVI_E!D75+FC_TRA_PIPE_E!D75</f>
        <v>0</v>
      </c>
      <c r="E75" s="37">
        <f>FC_TRA_RAIL_E!E75+FC_TRA_ROAD_E!E75+FC_TRA_DAVI_E!E75+FC_TRA_DNAVI_E!E75+FC_TRA_PIPE_E!E75</f>
        <v>0</v>
      </c>
      <c r="F75" s="37">
        <f>FC_TRA_RAIL_E!F75+FC_TRA_ROAD_E!F75+FC_TRA_DAVI_E!F75+FC_TRA_DNAVI_E!F75+FC_TRA_PIPE_E!F75</f>
        <v>0</v>
      </c>
      <c r="G75" s="37">
        <f>FC_TRA_RAIL_E!G75+FC_TRA_ROAD_E!G75+FC_TRA_DAVI_E!G75+FC_TRA_DNAVI_E!G75+FC_TRA_PIPE_E!G75</f>
        <v>0</v>
      </c>
      <c r="H75" s="37">
        <f>FC_TRA_RAIL_E!H75+FC_TRA_ROAD_E!H75+FC_TRA_DAVI_E!H75+FC_TRA_DNAVI_E!H75+FC_TRA_PIPE_E!H75</f>
        <v>0</v>
      </c>
      <c r="I75" s="37">
        <f>FC_TRA_RAIL_E!I75+FC_TRA_ROAD_E!I75+FC_TRA_DAVI_E!I75+FC_TRA_DNAVI_E!I75+FC_TRA_PIPE_E!I75</f>
        <v>0</v>
      </c>
      <c r="J75" s="37">
        <f>FC_TRA_RAIL_E!J75+FC_TRA_ROAD_E!J75+FC_TRA_DAVI_E!J75+FC_TRA_DNAVI_E!J75+FC_TRA_PIPE_E!J75</f>
        <v>0</v>
      </c>
      <c r="K75" s="37">
        <f>FC_TRA_RAIL_E!K75+FC_TRA_ROAD_E!K75+FC_TRA_DAVI_E!K75+FC_TRA_DNAVI_E!K75+FC_TRA_PIPE_E!K75</f>
        <v>0</v>
      </c>
      <c r="L75" s="37">
        <f>FC_TRA_RAIL_E!L75+FC_TRA_ROAD_E!L75+FC_TRA_DAVI_E!L75+FC_TRA_DNAVI_E!L75+FC_TRA_PIPE_E!L75</f>
        <v>0</v>
      </c>
      <c r="M75" s="37">
        <f>FC_TRA_RAIL_E!M75+FC_TRA_ROAD_E!M75+FC_TRA_DAVI_E!M75+FC_TRA_DNAVI_E!M75+FC_TRA_PIPE_E!M75</f>
        <v>0</v>
      </c>
      <c r="N75" s="37">
        <f>FC_TRA_RAIL_E!N75+FC_TRA_ROAD_E!N75+FC_TRA_DAVI_E!N75+FC_TRA_DNAVI_E!N75+FC_TRA_PIPE_E!N75</f>
        <v>0</v>
      </c>
      <c r="O75" s="37">
        <f>FC_TRA_RAIL_E!O75+FC_TRA_ROAD_E!O75+FC_TRA_DAVI_E!O75+FC_TRA_DNAVI_E!O75+FC_TRA_PIPE_E!O75</f>
        <v>0</v>
      </c>
      <c r="P75" s="37">
        <f>FC_TRA_RAIL_E!P75+FC_TRA_ROAD_E!P75+FC_TRA_DAVI_E!P75+FC_TRA_DNAVI_E!P75+FC_TRA_PIPE_E!P75</f>
        <v>0</v>
      </c>
      <c r="Q75" s="37">
        <f>FC_TRA_RAIL_E!Q75+FC_TRA_ROAD_E!Q75+FC_TRA_DAVI_E!Q75+FC_TRA_DNAVI_E!Q75+FC_TRA_PIPE_E!Q75</f>
        <v>0</v>
      </c>
      <c r="R75" s="37">
        <f>FC_TRA_RAIL_E!R75+FC_TRA_ROAD_E!R75+FC_TRA_DAVI_E!R75+FC_TRA_DNAVI_E!R75+FC_TRA_PIPE_E!R75</f>
        <v>0</v>
      </c>
      <c r="S75" s="37">
        <f>FC_TRA_RAIL_E!S75+FC_TRA_ROAD_E!S75+FC_TRA_DAVI_E!S75+FC_TRA_DNAVI_E!S75+FC_TRA_PIPE_E!S75</f>
        <v>0</v>
      </c>
      <c r="T75" s="37">
        <f>FC_TRA_RAIL_E!T75+FC_TRA_ROAD_E!T75+FC_TRA_DAVI_E!T75+FC_TRA_DNAVI_E!T75+FC_TRA_PIPE_E!T75</f>
        <v>0</v>
      </c>
      <c r="U75" s="37">
        <f>FC_TRA_RAIL_E!U75+FC_TRA_ROAD_E!U75+FC_TRA_DAVI_E!U75+FC_TRA_DNAVI_E!U75+FC_TRA_PIPE_E!U75</f>
        <v>0</v>
      </c>
      <c r="V75" s="37">
        <f>FC_TRA_RAIL_E!V75+FC_TRA_ROAD_E!V75+FC_TRA_DAVI_E!V75+FC_TRA_DNAVI_E!V75+FC_TRA_PIPE_E!V75</f>
        <v>0</v>
      </c>
      <c r="W75" s="37">
        <f>FC_TRA_RAIL_E!W75+FC_TRA_ROAD_E!W75+FC_TRA_DAVI_E!W75+FC_TRA_DNAVI_E!W75+FC_TRA_PIPE_E!W75</f>
        <v>0</v>
      </c>
      <c r="X75" s="37">
        <f>FC_TRA_RAIL_E!X75+FC_TRA_ROAD_E!X75+FC_TRA_DAVI_E!X75+FC_TRA_DNAVI_E!X75+FC_TRA_PIPE_E!X75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FC_TRA_RAIL_E!C76+FC_TRA_ROAD_E!C76+FC_TRA_DAVI_E!C76+FC_TRA_DNAVI_E!C76+FC_TRA_PIPE_E!C76</f>
        <v>30.95442820292347</v>
      </c>
      <c r="D76" s="40">
        <f>FC_TRA_RAIL_E!D76+FC_TRA_ROAD_E!D76+FC_TRA_DAVI_E!D76+FC_TRA_DNAVI_E!D76+FC_TRA_PIPE_E!D76</f>
        <v>30.782459157351671</v>
      </c>
      <c r="E76" s="40">
        <f>FC_TRA_RAIL_E!E76+FC_TRA_ROAD_E!E76+FC_TRA_DAVI_E!E76+FC_TRA_DNAVI_E!E76+FC_TRA_PIPE_E!E76</f>
        <v>35.339638865004297</v>
      </c>
      <c r="F76" s="40">
        <f>FC_TRA_RAIL_E!F76+FC_TRA_ROAD_E!F76+FC_TRA_DAVI_E!F76+FC_TRA_DNAVI_E!F76+FC_TRA_PIPE_E!F76</f>
        <v>37.403267411865869</v>
      </c>
      <c r="G76" s="40">
        <f>FC_TRA_RAIL_E!G76+FC_TRA_ROAD_E!G76+FC_TRA_DAVI_E!G76+FC_TRA_DNAVI_E!G76+FC_TRA_PIPE_E!G76</f>
        <v>39.896818572656919</v>
      </c>
      <c r="H76" s="40">
        <f>FC_TRA_RAIL_E!H76+FC_TRA_ROAD_E!H76+FC_TRA_DAVI_E!H76+FC_TRA_DNAVI_E!H76+FC_TRA_PIPE_E!H76</f>
        <v>40.58469475494411</v>
      </c>
      <c r="I76" s="40">
        <f>FC_TRA_RAIL_E!I76+FC_TRA_ROAD_E!I76+FC_TRA_DAVI_E!I76+FC_TRA_DNAVI_E!I76+FC_TRA_PIPE_E!I76</f>
        <v>43.680137575236458</v>
      </c>
      <c r="J76" s="40">
        <f>FC_TRA_RAIL_E!J76+FC_TRA_ROAD_E!J76+FC_TRA_DAVI_E!J76+FC_TRA_DNAVI_E!J76+FC_TRA_PIPE_E!J76</f>
        <v>42.820292347377467</v>
      </c>
      <c r="K76" s="40">
        <f>FC_TRA_RAIL_E!K76+FC_TRA_ROAD_E!K76+FC_TRA_DAVI_E!K76+FC_TRA_DNAVI_E!K76+FC_TRA_PIPE_E!K76</f>
        <v>43.168678150607619</v>
      </c>
      <c r="L76" s="40">
        <f>FC_TRA_RAIL_E!L76+FC_TRA_ROAD_E!L76+FC_TRA_DAVI_E!L76+FC_TRA_DNAVI_E!L76+FC_TRA_PIPE_E!L76</f>
        <v>41.535132009239362</v>
      </c>
      <c r="M76" s="40">
        <f>FC_TRA_RAIL_E!M76+FC_TRA_ROAD_E!M76+FC_TRA_DAVI_E!M76+FC_TRA_DNAVI_E!M76+FC_TRA_PIPE_E!M76</f>
        <v>41.092472149022022</v>
      </c>
      <c r="N76" s="40">
        <f>FC_TRA_RAIL_E!N76+FC_TRA_ROAD_E!N76+FC_TRA_DAVI_E!N76+FC_TRA_DNAVI_E!N76+FC_TRA_PIPE_E!N76</f>
        <v>34.910371442821749</v>
      </c>
      <c r="O76" s="40">
        <f>FC_TRA_RAIL_E!O76+FC_TRA_ROAD_E!O76+FC_TRA_DAVI_E!O76+FC_TRA_DNAVI_E!O76+FC_TRA_PIPE_E!O76</f>
        <v>34.778763976053838</v>
      </c>
      <c r="P76" s="40">
        <f>FC_TRA_RAIL_E!P76+FC_TRA_ROAD_E!P76+FC_TRA_DAVI_E!P76+FC_TRA_DNAVI_E!P76+FC_TRA_PIPE_E!P76</f>
        <v>26.205497950255889</v>
      </c>
      <c r="Q76" s="40">
        <f>FC_TRA_RAIL_E!Q76+FC_TRA_ROAD_E!Q76+FC_TRA_DAVI_E!Q76+FC_TRA_DNAVI_E!Q76+FC_TRA_PIPE_E!Q76</f>
        <v>26.314030685542829</v>
      </c>
      <c r="R76" s="40">
        <f>FC_TRA_RAIL_E!R76+FC_TRA_ROAD_E!R76+FC_TRA_DAVI_E!R76+FC_TRA_DNAVI_E!R76+FC_TRA_PIPE_E!R76</f>
        <v>26.892044526087378</v>
      </c>
      <c r="S76" s="40">
        <f>FC_TRA_RAIL_E!S76+FC_TRA_ROAD_E!S76+FC_TRA_DAVI_E!S76+FC_TRA_DNAVI_E!S76+FC_TRA_PIPE_E!S76</f>
        <v>37.884616304081433</v>
      </c>
      <c r="T76" s="40">
        <f>FC_TRA_RAIL_E!T76+FC_TRA_ROAD_E!T76+FC_TRA_DAVI_E!T76+FC_TRA_DNAVI_E!T76+FC_TRA_PIPE_E!T76</f>
        <v>43.7462228414688</v>
      </c>
      <c r="U76" s="40">
        <f>FC_TRA_RAIL_E!U76+FC_TRA_ROAD_E!U76+FC_TRA_DAVI_E!U76+FC_TRA_DNAVI_E!U76+FC_TRA_PIPE_E!U76</f>
        <v>47.151149987200803</v>
      </c>
      <c r="V76" s="40">
        <f>FC_TRA_RAIL_E!V76+FC_TRA_ROAD_E!V76+FC_TRA_DAVI_E!V76+FC_TRA_DNAVI_E!V76+FC_TRA_PIPE_E!V76</f>
        <v>50.803890713399369</v>
      </c>
      <c r="W76" s="40">
        <f>FC_TRA_RAIL_E!W76+FC_TRA_ROAD_E!W76+FC_TRA_DAVI_E!W76+FC_TRA_DNAVI_E!W76+FC_TRA_PIPE_E!W76</f>
        <v>47.229252951321783</v>
      </c>
      <c r="X76" s="40">
        <f>FC_TRA_RAIL_E!X76+FC_TRA_ROAD_E!X76+FC_TRA_DAVI_E!X76+FC_TRA_DNAVI_E!X76+FC_TRA_PIPE_E!X76</f>
        <v>56.240271045932339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197</v>
      </c>
      <c r="B1" s="4" t="s">
        <v>238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88.909888220120379</v>
      </c>
      <c r="D2" s="31">
        <f t="shared" ref="D2:W2" si="1">SUM(D3,D17,D22,D25,D26,D51,D52,D71,D74,D75,D76)</f>
        <v>74.249097162510736</v>
      </c>
      <c r="E2" s="31">
        <f t="shared" si="1"/>
        <v>71.561822871883066</v>
      </c>
      <c r="F2" s="31">
        <f t="shared" si="1"/>
        <v>68.450816852966469</v>
      </c>
      <c r="G2" s="31">
        <f t="shared" si="1"/>
        <v>67.839638865004304</v>
      </c>
      <c r="H2" s="31">
        <f t="shared" si="1"/>
        <v>66.457695614789344</v>
      </c>
      <c r="I2" s="31">
        <f t="shared" si="1"/>
        <v>68.329062768701633</v>
      </c>
      <c r="J2" s="31">
        <f t="shared" si="1"/>
        <v>67.469217540842635</v>
      </c>
      <c r="K2" s="31">
        <f t="shared" si="1"/>
        <v>66.786070507308693</v>
      </c>
      <c r="L2" s="31">
        <f t="shared" si="1"/>
        <v>60.017196904557181</v>
      </c>
      <c r="M2" s="31">
        <f t="shared" si="1"/>
        <v>57.275236457437657</v>
      </c>
      <c r="N2" s="31">
        <f t="shared" si="1"/>
        <v>47.998452278589852</v>
      </c>
      <c r="O2" s="31">
        <f t="shared" si="1"/>
        <v>44.573430782459155</v>
      </c>
      <c r="P2" s="31">
        <f t="shared" si="1"/>
        <v>35.377815993121231</v>
      </c>
      <c r="Q2" s="31">
        <f t="shared" si="1"/>
        <v>35.635769561478931</v>
      </c>
      <c r="R2" s="31">
        <f t="shared" si="1"/>
        <v>36.065692175408415</v>
      </c>
      <c r="S2" s="31">
        <f t="shared" si="1"/>
        <v>45.729234737747205</v>
      </c>
      <c r="T2" s="31">
        <f t="shared" si="1"/>
        <v>51.140670679277719</v>
      </c>
      <c r="U2" s="31">
        <f t="shared" si="1"/>
        <v>51.037575236457414</v>
      </c>
      <c r="V2" s="31">
        <f t="shared" si="1"/>
        <v>50.987532244196046</v>
      </c>
      <c r="W2" s="31">
        <f t="shared" si="1"/>
        <v>44.453568357695616</v>
      </c>
      <c r="X2" s="31">
        <f t="shared" ref="X2" si="2">SUM(X3,X17,X22,X25,X26,X51,X52,X71,X74,X75,X76)</f>
        <v>47.385640584694755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FC_TRA_RAIL_MTU_E!C5+FC_TRA_RAIL_CPT_E!C5+FC_TRA_RAIL_HST_E!C5+FC_TRA_RAIL_FRT_E!C5</f>
        <v>0</v>
      </c>
      <c r="D5" s="10">
        <f>FC_TRA_RAIL_MTU_E!D5+FC_TRA_RAIL_CPT_E!D5+FC_TRA_RAIL_HST_E!D5+FC_TRA_RAIL_FRT_E!D5</f>
        <v>0</v>
      </c>
      <c r="E5" s="10">
        <f>FC_TRA_RAIL_MTU_E!E5+FC_TRA_RAIL_CPT_E!E5+FC_TRA_RAIL_HST_E!E5+FC_TRA_RAIL_FRT_E!E5</f>
        <v>0</v>
      </c>
      <c r="F5" s="10">
        <f>FC_TRA_RAIL_MTU_E!F5+FC_TRA_RAIL_CPT_E!F5+FC_TRA_RAIL_HST_E!F5+FC_TRA_RAIL_FRT_E!F5</f>
        <v>0</v>
      </c>
      <c r="G5" s="10">
        <f>FC_TRA_RAIL_MTU_E!G5+FC_TRA_RAIL_CPT_E!G5+FC_TRA_RAIL_HST_E!G5+FC_TRA_RAIL_FRT_E!G5</f>
        <v>0</v>
      </c>
      <c r="H5" s="10">
        <f>FC_TRA_RAIL_MTU_E!H5+FC_TRA_RAIL_CPT_E!H5+FC_TRA_RAIL_HST_E!H5+FC_TRA_RAIL_FRT_E!H5</f>
        <v>0</v>
      </c>
      <c r="I5" s="10">
        <f>FC_TRA_RAIL_MTU_E!I5+FC_TRA_RAIL_CPT_E!I5+FC_TRA_RAIL_HST_E!I5+FC_TRA_RAIL_FRT_E!I5</f>
        <v>0</v>
      </c>
      <c r="J5" s="10">
        <f>FC_TRA_RAIL_MTU_E!J5+FC_TRA_RAIL_CPT_E!J5+FC_TRA_RAIL_HST_E!J5+FC_TRA_RAIL_FRT_E!J5</f>
        <v>0</v>
      </c>
      <c r="K5" s="10">
        <f>FC_TRA_RAIL_MTU_E!K5+FC_TRA_RAIL_CPT_E!K5+FC_TRA_RAIL_HST_E!K5+FC_TRA_RAIL_FRT_E!K5</f>
        <v>0</v>
      </c>
      <c r="L5" s="10">
        <f>FC_TRA_RAIL_MTU_E!L5+FC_TRA_RAIL_CPT_E!L5+FC_TRA_RAIL_HST_E!L5+FC_TRA_RAIL_FRT_E!L5</f>
        <v>0</v>
      </c>
      <c r="M5" s="10">
        <f>FC_TRA_RAIL_MTU_E!M5+FC_TRA_RAIL_CPT_E!M5+FC_TRA_RAIL_HST_E!M5+FC_TRA_RAIL_FRT_E!M5</f>
        <v>0</v>
      </c>
      <c r="N5" s="10">
        <f>FC_TRA_RAIL_MTU_E!N5+FC_TRA_RAIL_CPT_E!N5+FC_TRA_RAIL_HST_E!N5+FC_TRA_RAIL_FRT_E!N5</f>
        <v>0</v>
      </c>
      <c r="O5" s="10">
        <f>FC_TRA_RAIL_MTU_E!O5+FC_TRA_RAIL_CPT_E!O5+FC_TRA_RAIL_HST_E!O5+FC_TRA_RAIL_FRT_E!O5</f>
        <v>0</v>
      </c>
      <c r="P5" s="10">
        <f>FC_TRA_RAIL_MTU_E!P5+FC_TRA_RAIL_CPT_E!P5+FC_TRA_RAIL_HST_E!P5+FC_TRA_RAIL_FRT_E!P5</f>
        <v>0</v>
      </c>
      <c r="Q5" s="10">
        <f>FC_TRA_RAIL_MTU_E!Q5+FC_TRA_RAIL_CPT_E!Q5+FC_TRA_RAIL_HST_E!Q5+FC_TRA_RAIL_FRT_E!Q5</f>
        <v>0</v>
      </c>
      <c r="R5" s="10">
        <f>FC_TRA_RAIL_MTU_E!R5+FC_TRA_RAIL_CPT_E!R5+FC_TRA_RAIL_HST_E!R5+FC_TRA_RAIL_FRT_E!R5</f>
        <v>0</v>
      </c>
      <c r="S5" s="10">
        <f>FC_TRA_RAIL_MTU_E!S5+FC_TRA_RAIL_CPT_E!S5+FC_TRA_RAIL_HST_E!S5+FC_TRA_RAIL_FRT_E!S5</f>
        <v>0</v>
      </c>
      <c r="T5" s="10">
        <f>FC_TRA_RAIL_MTU_E!T5+FC_TRA_RAIL_CPT_E!T5+FC_TRA_RAIL_HST_E!T5+FC_TRA_RAIL_FRT_E!T5</f>
        <v>0</v>
      </c>
      <c r="U5" s="10">
        <f>FC_TRA_RAIL_MTU_E!U5+FC_TRA_RAIL_CPT_E!U5+FC_TRA_RAIL_HST_E!U5+FC_TRA_RAIL_FRT_E!U5</f>
        <v>0</v>
      </c>
      <c r="V5" s="10">
        <f>FC_TRA_RAIL_MTU_E!V5+FC_TRA_RAIL_CPT_E!V5+FC_TRA_RAIL_HST_E!V5+FC_TRA_RAIL_FRT_E!V5</f>
        <v>0</v>
      </c>
      <c r="W5" s="10">
        <f>FC_TRA_RAIL_MTU_E!W5+FC_TRA_RAIL_CPT_E!W5+FC_TRA_RAIL_HST_E!W5+FC_TRA_RAIL_FRT_E!W5</f>
        <v>0</v>
      </c>
      <c r="X5" s="10">
        <f>FC_TRA_RAIL_MTU_E!X5+FC_TRA_RAIL_CPT_E!X5+FC_TRA_RAIL_HST_E!X5+FC_TRA_RAIL_FRT_E!X5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FC_TRA_RAIL_MTU_E!C6+FC_TRA_RAIL_CPT_E!C6+FC_TRA_RAIL_HST_E!C6+FC_TRA_RAIL_FRT_E!C6</f>
        <v>0</v>
      </c>
      <c r="D6" s="10">
        <f>FC_TRA_RAIL_MTU_E!D6+FC_TRA_RAIL_CPT_E!D6+FC_TRA_RAIL_HST_E!D6+FC_TRA_RAIL_FRT_E!D6</f>
        <v>0</v>
      </c>
      <c r="E6" s="10">
        <f>FC_TRA_RAIL_MTU_E!E6+FC_TRA_RAIL_CPT_E!E6+FC_TRA_RAIL_HST_E!E6+FC_TRA_RAIL_FRT_E!E6</f>
        <v>0</v>
      </c>
      <c r="F6" s="10">
        <f>FC_TRA_RAIL_MTU_E!F6+FC_TRA_RAIL_CPT_E!F6+FC_TRA_RAIL_HST_E!F6+FC_TRA_RAIL_FRT_E!F6</f>
        <v>0</v>
      </c>
      <c r="G6" s="10">
        <f>FC_TRA_RAIL_MTU_E!G6+FC_TRA_RAIL_CPT_E!G6+FC_TRA_RAIL_HST_E!G6+FC_TRA_RAIL_FRT_E!G6</f>
        <v>0</v>
      </c>
      <c r="H6" s="10">
        <f>FC_TRA_RAIL_MTU_E!H6+FC_TRA_RAIL_CPT_E!H6+FC_TRA_RAIL_HST_E!H6+FC_TRA_RAIL_FRT_E!H6</f>
        <v>0</v>
      </c>
      <c r="I6" s="10">
        <f>FC_TRA_RAIL_MTU_E!I6+FC_TRA_RAIL_CPT_E!I6+FC_TRA_RAIL_HST_E!I6+FC_TRA_RAIL_FRT_E!I6</f>
        <v>0</v>
      </c>
      <c r="J6" s="10">
        <f>FC_TRA_RAIL_MTU_E!J6+FC_TRA_RAIL_CPT_E!J6+FC_TRA_RAIL_HST_E!J6+FC_TRA_RAIL_FRT_E!J6</f>
        <v>0</v>
      </c>
      <c r="K6" s="10">
        <f>FC_TRA_RAIL_MTU_E!K6+FC_TRA_RAIL_CPT_E!K6+FC_TRA_RAIL_HST_E!K6+FC_TRA_RAIL_FRT_E!K6</f>
        <v>0</v>
      </c>
      <c r="L6" s="10">
        <f>FC_TRA_RAIL_MTU_E!L6+FC_TRA_RAIL_CPT_E!L6+FC_TRA_RAIL_HST_E!L6+FC_TRA_RAIL_FRT_E!L6</f>
        <v>0</v>
      </c>
      <c r="M6" s="10">
        <f>FC_TRA_RAIL_MTU_E!M6+FC_TRA_RAIL_CPT_E!M6+FC_TRA_RAIL_HST_E!M6+FC_TRA_RAIL_FRT_E!M6</f>
        <v>0</v>
      </c>
      <c r="N6" s="10">
        <f>FC_TRA_RAIL_MTU_E!N6+FC_TRA_RAIL_CPT_E!N6+FC_TRA_RAIL_HST_E!N6+FC_TRA_RAIL_FRT_E!N6</f>
        <v>0</v>
      </c>
      <c r="O6" s="10">
        <f>FC_TRA_RAIL_MTU_E!O6+FC_TRA_RAIL_CPT_E!O6+FC_TRA_RAIL_HST_E!O6+FC_TRA_RAIL_FRT_E!O6</f>
        <v>0</v>
      </c>
      <c r="P6" s="10">
        <f>FC_TRA_RAIL_MTU_E!P6+FC_TRA_RAIL_CPT_E!P6+FC_TRA_RAIL_HST_E!P6+FC_TRA_RAIL_FRT_E!P6</f>
        <v>0</v>
      </c>
      <c r="Q6" s="10">
        <f>FC_TRA_RAIL_MTU_E!Q6+FC_TRA_RAIL_CPT_E!Q6+FC_TRA_RAIL_HST_E!Q6+FC_TRA_RAIL_FRT_E!Q6</f>
        <v>0</v>
      </c>
      <c r="R6" s="10">
        <f>FC_TRA_RAIL_MTU_E!R6+FC_TRA_RAIL_CPT_E!R6+FC_TRA_RAIL_HST_E!R6+FC_TRA_RAIL_FRT_E!R6</f>
        <v>0</v>
      </c>
      <c r="S6" s="10">
        <f>FC_TRA_RAIL_MTU_E!S6+FC_TRA_RAIL_CPT_E!S6+FC_TRA_RAIL_HST_E!S6+FC_TRA_RAIL_FRT_E!S6</f>
        <v>0</v>
      </c>
      <c r="T6" s="10">
        <f>FC_TRA_RAIL_MTU_E!T6+FC_TRA_RAIL_CPT_E!T6+FC_TRA_RAIL_HST_E!T6+FC_TRA_RAIL_FRT_E!T6</f>
        <v>0</v>
      </c>
      <c r="U6" s="10">
        <f>FC_TRA_RAIL_MTU_E!U6+FC_TRA_RAIL_CPT_E!U6+FC_TRA_RAIL_HST_E!U6+FC_TRA_RAIL_FRT_E!U6</f>
        <v>0</v>
      </c>
      <c r="V6" s="10">
        <f>FC_TRA_RAIL_MTU_E!V6+FC_TRA_RAIL_CPT_E!V6+FC_TRA_RAIL_HST_E!V6+FC_TRA_RAIL_FRT_E!V6</f>
        <v>0</v>
      </c>
      <c r="W6" s="10">
        <f>FC_TRA_RAIL_MTU_E!W6+FC_TRA_RAIL_CPT_E!W6+FC_TRA_RAIL_HST_E!W6+FC_TRA_RAIL_FRT_E!W6</f>
        <v>0</v>
      </c>
      <c r="X6" s="10">
        <f>FC_TRA_RAIL_MTU_E!X6+FC_TRA_RAIL_CPT_E!X6+FC_TRA_RAIL_HST_E!X6+FC_TRA_RAIL_FRT_E!X6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FC_TRA_RAIL_MTU_E!C7+FC_TRA_RAIL_CPT_E!C7+FC_TRA_RAIL_HST_E!C7+FC_TRA_RAIL_FRT_E!C7</f>
        <v>0</v>
      </c>
      <c r="D7" s="10">
        <f>FC_TRA_RAIL_MTU_E!D7+FC_TRA_RAIL_CPT_E!D7+FC_TRA_RAIL_HST_E!D7+FC_TRA_RAIL_FRT_E!D7</f>
        <v>0</v>
      </c>
      <c r="E7" s="10">
        <f>FC_TRA_RAIL_MTU_E!E7+FC_TRA_RAIL_CPT_E!E7+FC_TRA_RAIL_HST_E!E7+FC_TRA_RAIL_FRT_E!E7</f>
        <v>0</v>
      </c>
      <c r="F7" s="10">
        <f>FC_TRA_RAIL_MTU_E!F7+FC_TRA_RAIL_CPT_E!F7+FC_TRA_RAIL_HST_E!F7+FC_TRA_RAIL_FRT_E!F7</f>
        <v>0</v>
      </c>
      <c r="G7" s="10">
        <f>FC_TRA_RAIL_MTU_E!G7+FC_TRA_RAIL_CPT_E!G7+FC_TRA_RAIL_HST_E!G7+FC_TRA_RAIL_FRT_E!G7</f>
        <v>0</v>
      </c>
      <c r="H7" s="10">
        <f>FC_TRA_RAIL_MTU_E!H7+FC_TRA_RAIL_CPT_E!H7+FC_TRA_RAIL_HST_E!H7+FC_TRA_RAIL_FRT_E!H7</f>
        <v>0</v>
      </c>
      <c r="I7" s="10">
        <f>FC_TRA_RAIL_MTU_E!I7+FC_TRA_RAIL_CPT_E!I7+FC_TRA_RAIL_HST_E!I7+FC_TRA_RAIL_FRT_E!I7</f>
        <v>0</v>
      </c>
      <c r="J7" s="10">
        <f>FC_TRA_RAIL_MTU_E!J7+FC_TRA_RAIL_CPT_E!J7+FC_TRA_RAIL_HST_E!J7+FC_TRA_RAIL_FRT_E!J7</f>
        <v>0</v>
      </c>
      <c r="K7" s="10">
        <f>FC_TRA_RAIL_MTU_E!K7+FC_TRA_RAIL_CPT_E!K7+FC_TRA_RAIL_HST_E!K7+FC_TRA_RAIL_FRT_E!K7</f>
        <v>0</v>
      </c>
      <c r="L7" s="10">
        <f>FC_TRA_RAIL_MTU_E!L7+FC_TRA_RAIL_CPT_E!L7+FC_TRA_RAIL_HST_E!L7+FC_TRA_RAIL_FRT_E!L7</f>
        <v>0</v>
      </c>
      <c r="M7" s="10">
        <f>FC_TRA_RAIL_MTU_E!M7+FC_TRA_RAIL_CPT_E!M7+FC_TRA_RAIL_HST_E!M7+FC_TRA_RAIL_FRT_E!M7</f>
        <v>0</v>
      </c>
      <c r="N7" s="10">
        <f>FC_TRA_RAIL_MTU_E!N7+FC_TRA_RAIL_CPT_E!N7+FC_TRA_RAIL_HST_E!N7+FC_TRA_RAIL_FRT_E!N7</f>
        <v>0</v>
      </c>
      <c r="O7" s="10">
        <f>FC_TRA_RAIL_MTU_E!O7+FC_TRA_RAIL_CPT_E!O7+FC_TRA_RAIL_HST_E!O7+FC_TRA_RAIL_FRT_E!O7</f>
        <v>0</v>
      </c>
      <c r="P7" s="10">
        <f>FC_TRA_RAIL_MTU_E!P7+FC_TRA_RAIL_CPT_E!P7+FC_TRA_RAIL_HST_E!P7+FC_TRA_RAIL_FRT_E!P7</f>
        <v>0</v>
      </c>
      <c r="Q7" s="10">
        <f>FC_TRA_RAIL_MTU_E!Q7+FC_TRA_RAIL_CPT_E!Q7+FC_TRA_RAIL_HST_E!Q7+FC_TRA_RAIL_FRT_E!Q7</f>
        <v>0</v>
      </c>
      <c r="R7" s="10">
        <f>FC_TRA_RAIL_MTU_E!R7+FC_TRA_RAIL_CPT_E!R7+FC_TRA_RAIL_HST_E!R7+FC_TRA_RAIL_FRT_E!R7</f>
        <v>0</v>
      </c>
      <c r="S7" s="10">
        <f>FC_TRA_RAIL_MTU_E!S7+FC_TRA_RAIL_CPT_E!S7+FC_TRA_RAIL_HST_E!S7+FC_TRA_RAIL_FRT_E!S7</f>
        <v>0</v>
      </c>
      <c r="T7" s="10">
        <f>FC_TRA_RAIL_MTU_E!T7+FC_TRA_RAIL_CPT_E!T7+FC_TRA_RAIL_HST_E!T7+FC_TRA_RAIL_FRT_E!T7</f>
        <v>0</v>
      </c>
      <c r="U7" s="10">
        <f>FC_TRA_RAIL_MTU_E!U7+FC_TRA_RAIL_CPT_E!U7+FC_TRA_RAIL_HST_E!U7+FC_TRA_RAIL_FRT_E!U7</f>
        <v>0</v>
      </c>
      <c r="V7" s="10">
        <f>FC_TRA_RAIL_MTU_E!V7+FC_TRA_RAIL_CPT_E!V7+FC_TRA_RAIL_HST_E!V7+FC_TRA_RAIL_FRT_E!V7</f>
        <v>0</v>
      </c>
      <c r="W7" s="10">
        <f>FC_TRA_RAIL_MTU_E!W7+FC_TRA_RAIL_CPT_E!W7+FC_TRA_RAIL_HST_E!W7+FC_TRA_RAIL_FRT_E!W7</f>
        <v>0</v>
      </c>
      <c r="X7" s="10">
        <f>FC_TRA_RAIL_MTU_E!X7+FC_TRA_RAIL_CPT_E!X7+FC_TRA_RAIL_HST_E!X7+FC_TRA_RAIL_FRT_E!X7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FC_TRA_RAIL_MTU_E!C9+FC_TRA_RAIL_CPT_E!C9+FC_TRA_RAIL_HST_E!C9+FC_TRA_RAIL_FRT_E!C9</f>
        <v>0</v>
      </c>
      <c r="D9" s="10">
        <f>FC_TRA_RAIL_MTU_E!D9+FC_TRA_RAIL_CPT_E!D9+FC_TRA_RAIL_HST_E!D9+FC_TRA_RAIL_FRT_E!D9</f>
        <v>0</v>
      </c>
      <c r="E9" s="10">
        <f>FC_TRA_RAIL_MTU_E!E9+FC_TRA_RAIL_CPT_E!E9+FC_TRA_RAIL_HST_E!E9+FC_TRA_RAIL_FRT_E!E9</f>
        <v>0</v>
      </c>
      <c r="F9" s="10">
        <f>FC_TRA_RAIL_MTU_E!F9+FC_TRA_RAIL_CPT_E!F9+FC_TRA_RAIL_HST_E!F9+FC_TRA_RAIL_FRT_E!F9</f>
        <v>0</v>
      </c>
      <c r="G9" s="10">
        <f>FC_TRA_RAIL_MTU_E!G9+FC_TRA_RAIL_CPT_E!G9+FC_TRA_RAIL_HST_E!G9+FC_TRA_RAIL_FRT_E!G9</f>
        <v>0</v>
      </c>
      <c r="H9" s="10">
        <f>FC_TRA_RAIL_MTU_E!H9+FC_TRA_RAIL_CPT_E!H9+FC_TRA_RAIL_HST_E!H9+FC_TRA_RAIL_FRT_E!H9</f>
        <v>0</v>
      </c>
      <c r="I9" s="10">
        <f>FC_TRA_RAIL_MTU_E!I9+FC_TRA_RAIL_CPT_E!I9+FC_TRA_RAIL_HST_E!I9+FC_TRA_RAIL_FRT_E!I9</f>
        <v>0</v>
      </c>
      <c r="J9" s="10">
        <f>FC_TRA_RAIL_MTU_E!J9+FC_TRA_RAIL_CPT_E!J9+FC_TRA_RAIL_HST_E!J9+FC_TRA_RAIL_FRT_E!J9</f>
        <v>0</v>
      </c>
      <c r="K9" s="10">
        <f>FC_TRA_RAIL_MTU_E!K9+FC_TRA_RAIL_CPT_E!K9+FC_TRA_RAIL_HST_E!K9+FC_TRA_RAIL_FRT_E!K9</f>
        <v>0</v>
      </c>
      <c r="L9" s="10">
        <f>FC_TRA_RAIL_MTU_E!L9+FC_TRA_RAIL_CPT_E!L9+FC_TRA_RAIL_HST_E!L9+FC_TRA_RAIL_FRT_E!L9</f>
        <v>0</v>
      </c>
      <c r="M9" s="10">
        <f>FC_TRA_RAIL_MTU_E!M9+FC_TRA_RAIL_CPT_E!M9+FC_TRA_RAIL_HST_E!M9+FC_TRA_RAIL_FRT_E!M9</f>
        <v>0</v>
      </c>
      <c r="N9" s="10">
        <f>FC_TRA_RAIL_MTU_E!N9+FC_TRA_RAIL_CPT_E!N9+FC_TRA_RAIL_HST_E!N9+FC_TRA_RAIL_FRT_E!N9</f>
        <v>0</v>
      </c>
      <c r="O9" s="10">
        <f>FC_TRA_RAIL_MTU_E!O9+FC_TRA_RAIL_CPT_E!O9+FC_TRA_RAIL_HST_E!O9+FC_TRA_RAIL_FRT_E!O9</f>
        <v>0</v>
      </c>
      <c r="P9" s="10">
        <f>FC_TRA_RAIL_MTU_E!P9+FC_TRA_RAIL_CPT_E!P9+FC_TRA_RAIL_HST_E!P9+FC_TRA_RAIL_FRT_E!P9</f>
        <v>0</v>
      </c>
      <c r="Q9" s="10">
        <f>FC_TRA_RAIL_MTU_E!Q9+FC_TRA_RAIL_CPT_E!Q9+FC_TRA_RAIL_HST_E!Q9+FC_TRA_RAIL_FRT_E!Q9</f>
        <v>0</v>
      </c>
      <c r="R9" s="10">
        <f>FC_TRA_RAIL_MTU_E!R9+FC_TRA_RAIL_CPT_E!R9+FC_TRA_RAIL_HST_E!R9+FC_TRA_RAIL_FRT_E!R9</f>
        <v>0</v>
      </c>
      <c r="S9" s="10">
        <f>FC_TRA_RAIL_MTU_E!S9+FC_TRA_RAIL_CPT_E!S9+FC_TRA_RAIL_HST_E!S9+FC_TRA_RAIL_FRT_E!S9</f>
        <v>0</v>
      </c>
      <c r="T9" s="10">
        <f>FC_TRA_RAIL_MTU_E!T9+FC_TRA_RAIL_CPT_E!T9+FC_TRA_RAIL_HST_E!T9+FC_TRA_RAIL_FRT_E!T9</f>
        <v>0</v>
      </c>
      <c r="U9" s="10">
        <f>FC_TRA_RAIL_MTU_E!U9+FC_TRA_RAIL_CPT_E!U9+FC_TRA_RAIL_HST_E!U9+FC_TRA_RAIL_FRT_E!U9</f>
        <v>0</v>
      </c>
      <c r="V9" s="10">
        <f>FC_TRA_RAIL_MTU_E!V9+FC_TRA_RAIL_CPT_E!V9+FC_TRA_RAIL_HST_E!V9+FC_TRA_RAIL_FRT_E!V9</f>
        <v>0</v>
      </c>
      <c r="W9" s="10">
        <f>FC_TRA_RAIL_MTU_E!W9+FC_TRA_RAIL_CPT_E!W9+FC_TRA_RAIL_HST_E!W9+FC_TRA_RAIL_FRT_E!W9</f>
        <v>0</v>
      </c>
      <c r="X9" s="10">
        <f>FC_TRA_RAIL_MTU_E!X9+FC_TRA_RAIL_CPT_E!X9+FC_TRA_RAIL_HST_E!X9+FC_TRA_RAIL_FRT_E!X9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FC_TRA_RAIL_MTU_E!C10+FC_TRA_RAIL_CPT_E!C10+FC_TRA_RAIL_HST_E!C10+FC_TRA_RAIL_FRT_E!C10</f>
        <v>0</v>
      </c>
      <c r="D10" s="10">
        <f>FC_TRA_RAIL_MTU_E!D10+FC_TRA_RAIL_CPT_E!D10+FC_TRA_RAIL_HST_E!D10+FC_TRA_RAIL_FRT_E!D10</f>
        <v>0</v>
      </c>
      <c r="E10" s="10">
        <f>FC_TRA_RAIL_MTU_E!E10+FC_TRA_RAIL_CPT_E!E10+FC_TRA_RAIL_HST_E!E10+FC_TRA_RAIL_FRT_E!E10</f>
        <v>0</v>
      </c>
      <c r="F10" s="10">
        <f>FC_TRA_RAIL_MTU_E!F10+FC_TRA_RAIL_CPT_E!F10+FC_TRA_RAIL_HST_E!F10+FC_TRA_RAIL_FRT_E!F10</f>
        <v>0</v>
      </c>
      <c r="G10" s="10">
        <f>FC_TRA_RAIL_MTU_E!G10+FC_TRA_RAIL_CPT_E!G10+FC_TRA_RAIL_HST_E!G10+FC_TRA_RAIL_FRT_E!G10</f>
        <v>0</v>
      </c>
      <c r="H10" s="10">
        <f>FC_TRA_RAIL_MTU_E!H10+FC_TRA_RAIL_CPT_E!H10+FC_TRA_RAIL_HST_E!H10+FC_TRA_RAIL_FRT_E!H10</f>
        <v>0</v>
      </c>
      <c r="I10" s="10">
        <f>FC_TRA_RAIL_MTU_E!I10+FC_TRA_RAIL_CPT_E!I10+FC_TRA_RAIL_HST_E!I10+FC_TRA_RAIL_FRT_E!I10</f>
        <v>0</v>
      </c>
      <c r="J10" s="10">
        <f>FC_TRA_RAIL_MTU_E!J10+FC_TRA_RAIL_CPT_E!J10+FC_TRA_RAIL_HST_E!J10+FC_TRA_RAIL_FRT_E!J10</f>
        <v>0</v>
      </c>
      <c r="K10" s="10">
        <f>FC_TRA_RAIL_MTU_E!K10+FC_TRA_RAIL_CPT_E!K10+FC_TRA_RAIL_HST_E!K10+FC_TRA_RAIL_FRT_E!K10</f>
        <v>0</v>
      </c>
      <c r="L10" s="10">
        <f>FC_TRA_RAIL_MTU_E!L10+FC_TRA_RAIL_CPT_E!L10+FC_TRA_RAIL_HST_E!L10+FC_TRA_RAIL_FRT_E!L10</f>
        <v>0</v>
      </c>
      <c r="M10" s="10">
        <f>FC_TRA_RAIL_MTU_E!M10+FC_TRA_RAIL_CPT_E!M10+FC_TRA_RAIL_HST_E!M10+FC_TRA_RAIL_FRT_E!M10</f>
        <v>0</v>
      </c>
      <c r="N10" s="10">
        <f>FC_TRA_RAIL_MTU_E!N10+FC_TRA_RAIL_CPT_E!N10+FC_TRA_RAIL_HST_E!N10+FC_TRA_RAIL_FRT_E!N10</f>
        <v>0</v>
      </c>
      <c r="O10" s="10">
        <f>FC_TRA_RAIL_MTU_E!O10+FC_TRA_RAIL_CPT_E!O10+FC_TRA_RAIL_HST_E!O10+FC_TRA_RAIL_FRT_E!O10</f>
        <v>0</v>
      </c>
      <c r="P10" s="10">
        <f>FC_TRA_RAIL_MTU_E!P10+FC_TRA_RAIL_CPT_E!P10+FC_TRA_RAIL_HST_E!P10+FC_TRA_RAIL_FRT_E!P10</f>
        <v>0</v>
      </c>
      <c r="Q10" s="10">
        <f>FC_TRA_RAIL_MTU_E!Q10+FC_TRA_RAIL_CPT_E!Q10+FC_TRA_RAIL_HST_E!Q10+FC_TRA_RAIL_FRT_E!Q10</f>
        <v>0</v>
      </c>
      <c r="R10" s="10">
        <f>FC_TRA_RAIL_MTU_E!R10+FC_TRA_RAIL_CPT_E!R10+FC_TRA_RAIL_HST_E!R10+FC_TRA_RAIL_FRT_E!R10</f>
        <v>0</v>
      </c>
      <c r="S10" s="10">
        <f>FC_TRA_RAIL_MTU_E!S10+FC_TRA_RAIL_CPT_E!S10+FC_TRA_RAIL_HST_E!S10+FC_TRA_RAIL_FRT_E!S10</f>
        <v>0</v>
      </c>
      <c r="T10" s="10">
        <f>FC_TRA_RAIL_MTU_E!T10+FC_TRA_RAIL_CPT_E!T10+FC_TRA_RAIL_HST_E!T10+FC_TRA_RAIL_FRT_E!T10</f>
        <v>0</v>
      </c>
      <c r="U10" s="10">
        <f>FC_TRA_RAIL_MTU_E!U10+FC_TRA_RAIL_CPT_E!U10+FC_TRA_RAIL_HST_E!U10+FC_TRA_RAIL_FRT_E!U10</f>
        <v>0</v>
      </c>
      <c r="V10" s="10">
        <f>FC_TRA_RAIL_MTU_E!V10+FC_TRA_RAIL_CPT_E!V10+FC_TRA_RAIL_HST_E!V10+FC_TRA_RAIL_FRT_E!V10</f>
        <v>0</v>
      </c>
      <c r="W10" s="10">
        <f>FC_TRA_RAIL_MTU_E!W10+FC_TRA_RAIL_CPT_E!W10+FC_TRA_RAIL_HST_E!W10+FC_TRA_RAIL_FRT_E!W10</f>
        <v>0</v>
      </c>
      <c r="X10" s="10">
        <f>FC_TRA_RAIL_MTU_E!X10+FC_TRA_RAIL_CPT_E!X10+FC_TRA_RAIL_HST_E!X10+FC_TRA_RAIL_FRT_E!X10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FC_TRA_RAIL_MTU_E!C12+FC_TRA_RAIL_CPT_E!C12+FC_TRA_RAIL_HST_E!C12+FC_TRA_RAIL_FRT_E!C12</f>
        <v>0</v>
      </c>
      <c r="D12" s="10">
        <f>FC_TRA_RAIL_MTU_E!D12+FC_TRA_RAIL_CPT_E!D12+FC_TRA_RAIL_HST_E!D12+FC_TRA_RAIL_FRT_E!D12</f>
        <v>0</v>
      </c>
      <c r="E12" s="10">
        <f>FC_TRA_RAIL_MTU_E!E12+FC_TRA_RAIL_CPT_E!E12+FC_TRA_RAIL_HST_E!E12+FC_TRA_RAIL_FRT_E!E12</f>
        <v>0</v>
      </c>
      <c r="F12" s="10">
        <f>FC_TRA_RAIL_MTU_E!F12+FC_TRA_RAIL_CPT_E!F12+FC_TRA_RAIL_HST_E!F12+FC_TRA_RAIL_FRT_E!F12</f>
        <v>0</v>
      </c>
      <c r="G12" s="10">
        <f>FC_TRA_RAIL_MTU_E!G12+FC_TRA_RAIL_CPT_E!G12+FC_TRA_RAIL_HST_E!G12+FC_TRA_RAIL_FRT_E!G12</f>
        <v>0</v>
      </c>
      <c r="H12" s="10">
        <f>FC_TRA_RAIL_MTU_E!H12+FC_TRA_RAIL_CPT_E!H12+FC_TRA_RAIL_HST_E!H12+FC_TRA_RAIL_FRT_E!H12</f>
        <v>0</v>
      </c>
      <c r="I12" s="10">
        <f>FC_TRA_RAIL_MTU_E!I12+FC_TRA_RAIL_CPT_E!I12+FC_TRA_RAIL_HST_E!I12+FC_TRA_RAIL_FRT_E!I12</f>
        <v>0</v>
      </c>
      <c r="J12" s="10">
        <f>FC_TRA_RAIL_MTU_E!J12+FC_TRA_RAIL_CPT_E!J12+FC_TRA_RAIL_HST_E!J12+FC_TRA_RAIL_FRT_E!J12</f>
        <v>0</v>
      </c>
      <c r="K12" s="10">
        <f>FC_TRA_RAIL_MTU_E!K12+FC_TRA_RAIL_CPT_E!K12+FC_TRA_RAIL_HST_E!K12+FC_TRA_RAIL_FRT_E!K12</f>
        <v>0</v>
      </c>
      <c r="L12" s="10">
        <f>FC_TRA_RAIL_MTU_E!L12+FC_TRA_RAIL_CPT_E!L12+FC_TRA_RAIL_HST_E!L12+FC_TRA_RAIL_FRT_E!L12</f>
        <v>0</v>
      </c>
      <c r="M12" s="10">
        <f>FC_TRA_RAIL_MTU_E!M12+FC_TRA_RAIL_CPT_E!M12+FC_TRA_RAIL_HST_E!M12+FC_TRA_RAIL_FRT_E!M12</f>
        <v>0</v>
      </c>
      <c r="N12" s="10">
        <f>FC_TRA_RAIL_MTU_E!N12+FC_TRA_RAIL_CPT_E!N12+FC_TRA_RAIL_HST_E!N12+FC_TRA_RAIL_FRT_E!N12</f>
        <v>0</v>
      </c>
      <c r="O12" s="10">
        <f>FC_TRA_RAIL_MTU_E!O12+FC_TRA_RAIL_CPT_E!O12+FC_TRA_RAIL_HST_E!O12+FC_TRA_RAIL_FRT_E!O12</f>
        <v>0</v>
      </c>
      <c r="P12" s="10">
        <f>FC_TRA_RAIL_MTU_E!P12+FC_TRA_RAIL_CPT_E!P12+FC_TRA_RAIL_HST_E!P12+FC_TRA_RAIL_FRT_E!P12</f>
        <v>0</v>
      </c>
      <c r="Q12" s="10">
        <f>FC_TRA_RAIL_MTU_E!Q12+FC_TRA_RAIL_CPT_E!Q12+FC_TRA_RAIL_HST_E!Q12+FC_TRA_RAIL_FRT_E!Q12</f>
        <v>0</v>
      </c>
      <c r="R12" s="10">
        <f>FC_TRA_RAIL_MTU_E!R12+FC_TRA_RAIL_CPT_E!R12+FC_TRA_RAIL_HST_E!R12+FC_TRA_RAIL_FRT_E!R12</f>
        <v>0</v>
      </c>
      <c r="S12" s="10">
        <f>FC_TRA_RAIL_MTU_E!S12+FC_TRA_RAIL_CPT_E!S12+FC_TRA_RAIL_HST_E!S12+FC_TRA_RAIL_FRT_E!S12</f>
        <v>0</v>
      </c>
      <c r="T12" s="10">
        <f>FC_TRA_RAIL_MTU_E!T12+FC_TRA_RAIL_CPT_E!T12+FC_TRA_RAIL_HST_E!T12+FC_TRA_RAIL_FRT_E!T12</f>
        <v>0</v>
      </c>
      <c r="U12" s="10">
        <f>FC_TRA_RAIL_MTU_E!U12+FC_TRA_RAIL_CPT_E!U12+FC_TRA_RAIL_HST_E!U12+FC_TRA_RAIL_FRT_E!U12</f>
        <v>0</v>
      </c>
      <c r="V12" s="10">
        <f>FC_TRA_RAIL_MTU_E!V12+FC_TRA_RAIL_CPT_E!V12+FC_TRA_RAIL_HST_E!V12+FC_TRA_RAIL_FRT_E!V12</f>
        <v>0</v>
      </c>
      <c r="W12" s="10">
        <f>FC_TRA_RAIL_MTU_E!W12+FC_TRA_RAIL_CPT_E!W12+FC_TRA_RAIL_HST_E!W12+FC_TRA_RAIL_FRT_E!W12</f>
        <v>0</v>
      </c>
      <c r="X12" s="10">
        <f>FC_TRA_RAIL_MTU_E!X12+FC_TRA_RAIL_CPT_E!X12+FC_TRA_RAIL_HST_E!X12+FC_TRA_RAIL_FRT_E!X12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FC_TRA_RAIL_MTU_E!C13+FC_TRA_RAIL_CPT_E!C13+FC_TRA_RAIL_HST_E!C13+FC_TRA_RAIL_FRT_E!C13</f>
        <v>0</v>
      </c>
      <c r="D13" s="10">
        <f>FC_TRA_RAIL_MTU_E!D13+FC_TRA_RAIL_CPT_E!D13+FC_TRA_RAIL_HST_E!D13+FC_TRA_RAIL_FRT_E!D13</f>
        <v>0</v>
      </c>
      <c r="E13" s="10">
        <f>FC_TRA_RAIL_MTU_E!E13+FC_TRA_RAIL_CPT_E!E13+FC_TRA_RAIL_HST_E!E13+FC_TRA_RAIL_FRT_E!E13</f>
        <v>0</v>
      </c>
      <c r="F13" s="10">
        <f>FC_TRA_RAIL_MTU_E!F13+FC_TRA_RAIL_CPT_E!F13+FC_TRA_RAIL_HST_E!F13+FC_TRA_RAIL_FRT_E!F13</f>
        <v>0</v>
      </c>
      <c r="G13" s="10">
        <f>FC_TRA_RAIL_MTU_E!G13+FC_TRA_RAIL_CPT_E!G13+FC_TRA_RAIL_HST_E!G13+FC_TRA_RAIL_FRT_E!G13</f>
        <v>0</v>
      </c>
      <c r="H13" s="10">
        <f>FC_TRA_RAIL_MTU_E!H13+FC_TRA_RAIL_CPT_E!H13+FC_TRA_RAIL_HST_E!H13+FC_TRA_RAIL_FRT_E!H13</f>
        <v>0</v>
      </c>
      <c r="I13" s="10">
        <f>FC_TRA_RAIL_MTU_E!I13+FC_TRA_RAIL_CPT_E!I13+FC_TRA_RAIL_HST_E!I13+FC_TRA_RAIL_FRT_E!I13</f>
        <v>0</v>
      </c>
      <c r="J13" s="10">
        <f>FC_TRA_RAIL_MTU_E!J13+FC_TRA_RAIL_CPT_E!J13+FC_TRA_RAIL_HST_E!J13+FC_TRA_RAIL_FRT_E!J13</f>
        <v>0</v>
      </c>
      <c r="K13" s="10">
        <f>FC_TRA_RAIL_MTU_E!K13+FC_TRA_RAIL_CPT_E!K13+FC_TRA_RAIL_HST_E!K13+FC_TRA_RAIL_FRT_E!K13</f>
        <v>0</v>
      </c>
      <c r="L13" s="10">
        <f>FC_TRA_RAIL_MTU_E!L13+FC_TRA_RAIL_CPT_E!L13+FC_TRA_RAIL_HST_E!L13+FC_TRA_RAIL_FRT_E!L13</f>
        <v>0</v>
      </c>
      <c r="M13" s="10">
        <f>FC_TRA_RAIL_MTU_E!M13+FC_TRA_RAIL_CPT_E!M13+FC_TRA_RAIL_HST_E!M13+FC_TRA_RAIL_FRT_E!M13</f>
        <v>0</v>
      </c>
      <c r="N13" s="10">
        <f>FC_TRA_RAIL_MTU_E!N13+FC_TRA_RAIL_CPT_E!N13+FC_TRA_RAIL_HST_E!N13+FC_TRA_RAIL_FRT_E!N13</f>
        <v>0</v>
      </c>
      <c r="O13" s="10">
        <f>FC_TRA_RAIL_MTU_E!O13+FC_TRA_RAIL_CPT_E!O13+FC_TRA_RAIL_HST_E!O13+FC_TRA_RAIL_FRT_E!O13</f>
        <v>0</v>
      </c>
      <c r="P13" s="10">
        <f>FC_TRA_RAIL_MTU_E!P13+FC_TRA_RAIL_CPT_E!P13+FC_TRA_RAIL_HST_E!P13+FC_TRA_RAIL_FRT_E!P13</f>
        <v>0</v>
      </c>
      <c r="Q13" s="10">
        <f>FC_TRA_RAIL_MTU_E!Q13+FC_TRA_RAIL_CPT_E!Q13+FC_TRA_RAIL_HST_E!Q13+FC_TRA_RAIL_FRT_E!Q13</f>
        <v>0</v>
      </c>
      <c r="R13" s="10">
        <f>FC_TRA_RAIL_MTU_E!R13+FC_TRA_RAIL_CPT_E!R13+FC_TRA_RAIL_HST_E!R13+FC_TRA_RAIL_FRT_E!R13</f>
        <v>0</v>
      </c>
      <c r="S13" s="10">
        <f>FC_TRA_RAIL_MTU_E!S13+FC_TRA_RAIL_CPT_E!S13+FC_TRA_RAIL_HST_E!S13+FC_TRA_RAIL_FRT_E!S13</f>
        <v>0</v>
      </c>
      <c r="T13" s="10">
        <f>FC_TRA_RAIL_MTU_E!T13+FC_TRA_RAIL_CPT_E!T13+FC_TRA_RAIL_HST_E!T13+FC_TRA_RAIL_FRT_E!T13</f>
        <v>0</v>
      </c>
      <c r="U13" s="10">
        <f>FC_TRA_RAIL_MTU_E!U13+FC_TRA_RAIL_CPT_E!U13+FC_TRA_RAIL_HST_E!U13+FC_TRA_RAIL_FRT_E!U13</f>
        <v>0</v>
      </c>
      <c r="V13" s="10">
        <f>FC_TRA_RAIL_MTU_E!V13+FC_TRA_RAIL_CPT_E!V13+FC_TRA_RAIL_HST_E!V13+FC_TRA_RAIL_FRT_E!V13</f>
        <v>0</v>
      </c>
      <c r="W13" s="10">
        <f>FC_TRA_RAIL_MTU_E!W13+FC_TRA_RAIL_CPT_E!W13+FC_TRA_RAIL_HST_E!W13+FC_TRA_RAIL_FRT_E!W13</f>
        <v>0</v>
      </c>
      <c r="X13" s="10">
        <f>FC_TRA_RAIL_MTU_E!X13+FC_TRA_RAIL_CPT_E!X13+FC_TRA_RAIL_HST_E!X13+FC_TRA_RAIL_FRT_E!X13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FC_TRA_RAIL_MTU_E!C14+FC_TRA_RAIL_CPT_E!C14+FC_TRA_RAIL_HST_E!C14+FC_TRA_RAIL_FRT_E!C14</f>
        <v>0</v>
      </c>
      <c r="D14" s="10">
        <f>FC_TRA_RAIL_MTU_E!D14+FC_TRA_RAIL_CPT_E!D14+FC_TRA_RAIL_HST_E!D14+FC_TRA_RAIL_FRT_E!D14</f>
        <v>0</v>
      </c>
      <c r="E14" s="10">
        <f>FC_TRA_RAIL_MTU_E!E14+FC_TRA_RAIL_CPT_E!E14+FC_TRA_RAIL_HST_E!E14+FC_TRA_RAIL_FRT_E!E14</f>
        <v>0</v>
      </c>
      <c r="F14" s="10">
        <f>FC_TRA_RAIL_MTU_E!F14+FC_TRA_RAIL_CPT_E!F14+FC_TRA_RAIL_HST_E!F14+FC_TRA_RAIL_FRT_E!F14</f>
        <v>0</v>
      </c>
      <c r="G14" s="10">
        <f>FC_TRA_RAIL_MTU_E!G14+FC_TRA_RAIL_CPT_E!G14+FC_TRA_RAIL_HST_E!G14+FC_TRA_RAIL_FRT_E!G14</f>
        <v>0</v>
      </c>
      <c r="H14" s="10">
        <f>FC_TRA_RAIL_MTU_E!H14+FC_TRA_RAIL_CPT_E!H14+FC_TRA_RAIL_HST_E!H14+FC_TRA_RAIL_FRT_E!H14</f>
        <v>0</v>
      </c>
      <c r="I14" s="10">
        <f>FC_TRA_RAIL_MTU_E!I14+FC_TRA_RAIL_CPT_E!I14+FC_TRA_RAIL_HST_E!I14+FC_TRA_RAIL_FRT_E!I14</f>
        <v>0</v>
      </c>
      <c r="J14" s="10">
        <f>FC_TRA_RAIL_MTU_E!J14+FC_TRA_RAIL_CPT_E!J14+FC_TRA_RAIL_HST_E!J14+FC_TRA_RAIL_FRT_E!J14</f>
        <v>0</v>
      </c>
      <c r="K14" s="10">
        <f>FC_TRA_RAIL_MTU_E!K14+FC_TRA_RAIL_CPT_E!K14+FC_TRA_RAIL_HST_E!K14+FC_TRA_RAIL_FRT_E!K14</f>
        <v>0</v>
      </c>
      <c r="L14" s="10">
        <f>FC_TRA_RAIL_MTU_E!L14+FC_TRA_RAIL_CPT_E!L14+FC_TRA_RAIL_HST_E!L14+FC_TRA_RAIL_FRT_E!L14</f>
        <v>0</v>
      </c>
      <c r="M14" s="10">
        <f>FC_TRA_RAIL_MTU_E!M14+FC_TRA_RAIL_CPT_E!M14+FC_TRA_RAIL_HST_E!M14+FC_TRA_RAIL_FRT_E!M14</f>
        <v>0</v>
      </c>
      <c r="N14" s="10">
        <f>FC_TRA_RAIL_MTU_E!N14+FC_TRA_RAIL_CPT_E!N14+FC_TRA_RAIL_HST_E!N14+FC_TRA_RAIL_FRT_E!N14</f>
        <v>0</v>
      </c>
      <c r="O14" s="10">
        <f>FC_TRA_RAIL_MTU_E!O14+FC_TRA_RAIL_CPT_E!O14+FC_TRA_RAIL_HST_E!O14+FC_TRA_RAIL_FRT_E!O14</f>
        <v>0</v>
      </c>
      <c r="P14" s="10">
        <f>FC_TRA_RAIL_MTU_E!P14+FC_TRA_RAIL_CPT_E!P14+FC_TRA_RAIL_HST_E!P14+FC_TRA_RAIL_FRT_E!P14</f>
        <v>0</v>
      </c>
      <c r="Q14" s="10">
        <f>FC_TRA_RAIL_MTU_E!Q14+FC_TRA_RAIL_CPT_E!Q14+FC_TRA_RAIL_HST_E!Q14+FC_TRA_RAIL_FRT_E!Q14</f>
        <v>0</v>
      </c>
      <c r="R14" s="10">
        <f>FC_TRA_RAIL_MTU_E!R14+FC_TRA_RAIL_CPT_E!R14+FC_TRA_RAIL_HST_E!R14+FC_TRA_RAIL_FRT_E!R14</f>
        <v>0</v>
      </c>
      <c r="S14" s="10">
        <f>FC_TRA_RAIL_MTU_E!S14+FC_TRA_RAIL_CPT_E!S14+FC_TRA_RAIL_HST_E!S14+FC_TRA_RAIL_FRT_E!S14</f>
        <v>0</v>
      </c>
      <c r="T14" s="10">
        <f>FC_TRA_RAIL_MTU_E!T14+FC_TRA_RAIL_CPT_E!T14+FC_TRA_RAIL_HST_E!T14+FC_TRA_RAIL_FRT_E!T14</f>
        <v>0</v>
      </c>
      <c r="U14" s="10">
        <f>FC_TRA_RAIL_MTU_E!U14+FC_TRA_RAIL_CPT_E!U14+FC_TRA_RAIL_HST_E!U14+FC_TRA_RAIL_FRT_E!U14</f>
        <v>0</v>
      </c>
      <c r="V14" s="10">
        <f>FC_TRA_RAIL_MTU_E!V14+FC_TRA_RAIL_CPT_E!V14+FC_TRA_RAIL_HST_E!V14+FC_TRA_RAIL_FRT_E!V14</f>
        <v>0</v>
      </c>
      <c r="W14" s="10">
        <f>FC_TRA_RAIL_MTU_E!W14+FC_TRA_RAIL_CPT_E!W14+FC_TRA_RAIL_HST_E!W14+FC_TRA_RAIL_FRT_E!W14</f>
        <v>0</v>
      </c>
      <c r="X14" s="10">
        <f>FC_TRA_RAIL_MTU_E!X14+FC_TRA_RAIL_CPT_E!X14+FC_TRA_RAIL_HST_E!X14+FC_TRA_RAIL_FRT_E!X14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FC_TRA_RAIL_MTU_E!C15+FC_TRA_RAIL_CPT_E!C15+FC_TRA_RAIL_HST_E!C15+FC_TRA_RAIL_FRT_E!C15</f>
        <v>0</v>
      </c>
      <c r="D15" s="10">
        <f>FC_TRA_RAIL_MTU_E!D15+FC_TRA_RAIL_CPT_E!D15+FC_TRA_RAIL_HST_E!D15+FC_TRA_RAIL_FRT_E!D15</f>
        <v>0</v>
      </c>
      <c r="E15" s="10">
        <f>FC_TRA_RAIL_MTU_E!E15+FC_TRA_RAIL_CPT_E!E15+FC_TRA_RAIL_HST_E!E15+FC_TRA_RAIL_FRT_E!E15</f>
        <v>0</v>
      </c>
      <c r="F15" s="10">
        <f>FC_TRA_RAIL_MTU_E!F15+FC_TRA_RAIL_CPT_E!F15+FC_TRA_RAIL_HST_E!F15+FC_TRA_RAIL_FRT_E!F15</f>
        <v>0</v>
      </c>
      <c r="G15" s="10">
        <f>FC_TRA_RAIL_MTU_E!G15+FC_TRA_RAIL_CPT_E!G15+FC_TRA_RAIL_HST_E!G15+FC_TRA_RAIL_FRT_E!G15</f>
        <v>0</v>
      </c>
      <c r="H15" s="10">
        <f>FC_TRA_RAIL_MTU_E!H15+FC_TRA_RAIL_CPT_E!H15+FC_TRA_RAIL_HST_E!H15+FC_TRA_RAIL_FRT_E!H15</f>
        <v>0</v>
      </c>
      <c r="I15" s="10">
        <f>FC_TRA_RAIL_MTU_E!I15+FC_TRA_RAIL_CPT_E!I15+FC_TRA_RAIL_HST_E!I15+FC_TRA_RAIL_FRT_E!I15</f>
        <v>0</v>
      </c>
      <c r="J15" s="10">
        <f>FC_TRA_RAIL_MTU_E!J15+FC_TRA_RAIL_CPT_E!J15+FC_TRA_RAIL_HST_E!J15+FC_TRA_RAIL_FRT_E!J15</f>
        <v>0</v>
      </c>
      <c r="K15" s="10">
        <f>FC_TRA_RAIL_MTU_E!K15+FC_TRA_RAIL_CPT_E!K15+FC_TRA_RAIL_HST_E!K15+FC_TRA_RAIL_FRT_E!K15</f>
        <v>0</v>
      </c>
      <c r="L15" s="10">
        <f>FC_TRA_RAIL_MTU_E!L15+FC_TRA_RAIL_CPT_E!L15+FC_TRA_RAIL_HST_E!L15+FC_TRA_RAIL_FRT_E!L15</f>
        <v>0</v>
      </c>
      <c r="M15" s="10">
        <f>FC_TRA_RAIL_MTU_E!M15+FC_TRA_RAIL_CPT_E!M15+FC_TRA_RAIL_HST_E!M15+FC_TRA_RAIL_FRT_E!M15</f>
        <v>0</v>
      </c>
      <c r="N15" s="10">
        <f>FC_TRA_RAIL_MTU_E!N15+FC_TRA_RAIL_CPT_E!N15+FC_TRA_RAIL_HST_E!N15+FC_TRA_RAIL_FRT_E!N15</f>
        <v>0</v>
      </c>
      <c r="O15" s="10">
        <f>FC_TRA_RAIL_MTU_E!O15+FC_TRA_RAIL_CPT_E!O15+FC_TRA_RAIL_HST_E!O15+FC_TRA_RAIL_FRT_E!O15</f>
        <v>0</v>
      </c>
      <c r="P15" s="10">
        <f>FC_TRA_RAIL_MTU_E!P15+FC_TRA_RAIL_CPT_E!P15+FC_TRA_RAIL_HST_E!P15+FC_TRA_RAIL_FRT_E!P15</f>
        <v>0</v>
      </c>
      <c r="Q15" s="10">
        <f>FC_TRA_RAIL_MTU_E!Q15+FC_TRA_RAIL_CPT_E!Q15+FC_TRA_RAIL_HST_E!Q15+FC_TRA_RAIL_FRT_E!Q15</f>
        <v>0</v>
      </c>
      <c r="R15" s="10">
        <f>FC_TRA_RAIL_MTU_E!R15+FC_TRA_RAIL_CPT_E!R15+FC_TRA_RAIL_HST_E!R15+FC_TRA_RAIL_FRT_E!R15</f>
        <v>0</v>
      </c>
      <c r="S15" s="10">
        <f>FC_TRA_RAIL_MTU_E!S15+FC_TRA_RAIL_CPT_E!S15+FC_TRA_RAIL_HST_E!S15+FC_TRA_RAIL_FRT_E!S15</f>
        <v>0</v>
      </c>
      <c r="T15" s="10">
        <f>FC_TRA_RAIL_MTU_E!T15+FC_TRA_RAIL_CPT_E!T15+FC_TRA_RAIL_HST_E!T15+FC_TRA_RAIL_FRT_E!T15</f>
        <v>0</v>
      </c>
      <c r="U15" s="10">
        <f>FC_TRA_RAIL_MTU_E!U15+FC_TRA_RAIL_CPT_E!U15+FC_TRA_RAIL_HST_E!U15+FC_TRA_RAIL_FRT_E!U15</f>
        <v>0</v>
      </c>
      <c r="V15" s="10">
        <f>FC_TRA_RAIL_MTU_E!V15+FC_TRA_RAIL_CPT_E!V15+FC_TRA_RAIL_HST_E!V15+FC_TRA_RAIL_FRT_E!V15</f>
        <v>0</v>
      </c>
      <c r="W15" s="10">
        <f>FC_TRA_RAIL_MTU_E!W15+FC_TRA_RAIL_CPT_E!W15+FC_TRA_RAIL_HST_E!W15+FC_TRA_RAIL_FRT_E!W15</f>
        <v>0</v>
      </c>
      <c r="X15" s="10">
        <f>FC_TRA_RAIL_MTU_E!X15+FC_TRA_RAIL_CPT_E!X15+FC_TRA_RAIL_HST_E!X15+FC_TRA_RAIL_FRT_E!X15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FC_TRA_RAIL_MTU_E!C16+FC_TRA_RAIL_CPT_E!C16+FC_TRA_RAIL_HST_E!C16+FC_TRA_RAIL_FRT_E!C16</f>
        <v>0</v>
      </c>
      <c r="D16" s="10">
        <f>FC_TRA_RAIL_MTU_E!D16+FC_TRA_RAIL_CPT_E!D16+FC_TRA_RAIL_HST_E!D16+FC_TRA_RAIL_FRT_E!D16</f>
        <v>0</v>
      </c>
      <c r="E16" s="10">
        <f>FC_TRA_RAIL_MTU_E!E16+FC_TRA_RAIL_CPT_E!E16+FC_TRA_RAIL_HST_E!E16+FC_TRA_RAIL_FRT_E!E16</f>
        <v>0</v>
      </c>
      <c r="F16" s="10">
        <f>FC_TRA_RAIL_MTU_E!F16+FC_TRA_RAIL_CPT_E!F16+FC_TRA_RAIL_HST_E!F16+FC_TRA_RAIL_FRT_E!F16</f>
        <v>0</v>
      </c>
      <c r="G16" s="10">
        <f>FC_TRA_RAIL_MTU_E!G16+FC_TRA_RAIL_CPT_E!G16+FC_TRA_RAIL_HST_E!G16+FC_TRA_RAIL_FRT_E!G16</f>
        <v>0</v>
      </c>
      <c r="H16" s="10">
        <f>FC_TRA_RAIL_MTU_E!H16+FC_TRA_RAIL_CPT_E!H16+FC_TRA_RAIL_HST_E!H16+FC_TRA_RAIL_FRT_E!H16</f>
        <v>0</v>
      </c>
      <c r="I16" s="10">
        <f>FC_TRA_RAIL_MTU_E!I16+FC_TRA_RAIL_CPT_E!I16+FC_TRA_RAIL_HST_E!I16+FC_TRA_RAIL_FRT_E!I16</f>
        <v>0</v>
      </c>
      <c r="J16" s="10">
        <f>FC_TRA_RAIL_MTU_E!J16+FC_TRA_RAIL_CPT_E!J16+FC_TRA_RAIL_HST_E!J16+FC_TRA_RAIL_FRT_E!J16</f>
        <v>0</v>
      </c>
      <c r="K16" s="10">
        <f>FC_TRA_RAIL_MTU_E!K16+FC_TRA_RAIL_CPT_E!K16+FC_TRA_RAIL_HST_E!K16+FC_TRA_RAIL_FRT_E!K16</f>
        <v>0</v>
      </c>
      <c r="L16" s="10">
        <f>FC_TRA_RAIL_MTU_E!L16+FC_TRA_RAIL_CPT_E!L16+FC_TRA_RAIL_HST_E!L16+FC_TRA_RAIL_FRT_E!L16</f>
        <v>0</v>
      </c>
      <c r="M16" s="10">
        <f>FC_TRA_RAIL_MTU_E!M16+FC_TRA_RAIL_CPT_E!M16+FC_TRA_RAIL_HST_E!M16+FC_TRA_RAIL_FRT_E!M16</f>
        <v>0</v>
      </c>
      <c r="N16" s="10">
        <f>FC_TRA_RAIL_MTU_E!N16+FC_TRA_RAIL_CPT_E!N16+FC_TRA_RAIL_HST_E!N16+FC_TRA_RAIL_FRT_E!N16</f>
        <v>0</v>
      </c>
      <c r="O16" s="10">
        <f>FC_TRA_RAIL_MTU_E!O16+FC_TRA_RAIL_CPT_E!O16+FC_TRA_RAIL_HST_E!O16+FC_TRA_RAIL_FRT_E!O16</f>
        <v>0</v>
      </c>
      <c r="P16" s="10">
        <f>FC_TRA_RAIL_MTU_E!P16+FC_TRA_RAIL_CPT_E!P16+FC_TRA_RAIL_HST_E!P16+FC_TRA_RAIL_FRT_E!P16</f>
        <v>0</v>
      </c>
      <c r="Q16" s="10">
        <f>FC_TRA_RAIL_MTU_E!Q16+FC_TRA_RAIL_CPT_E!Q16+FC_TRA_RAIL_HST_E!Q16+FC_TRA_RAIL_FRT_E!Q16</f>
        <v>0</v>
      </c>
      <c r="R16" s="10">
        <f>FC_TRA_RAIL_MTU_E!R16+FC_TRA_RAIL_CPT_E!R16+FC_TRA_RAIL_HST_E!R16+FC_TRA_RAIL_FRT_E!R16</f>
        <v>0</v>
      </c>
      <c r="S16" s="10">
        <f>FC_TRA_RAIL_MTU_E!S16+FC_TRA_RAIL_CPT_E!S16+FC_TRA_RAIL_HST_E!S16+FC_TRA_RAIL_FRT_E!S16</f>
        <v>0</v>
      </c>
      <c r="T16" s="10">
        <f>FC_TRA_RAIL_MTU_E!T16+FC_TRA_RAIL_CPT_E!T16+FC_TRA_RAIL_HST_E!T16+FC_TRA_RAIL_FRT_E!T16</f>
        <v>0</v>
      </c>
      <c r="U16" s="10">
        <f>FC_TRA_RAIL_MTU_E!U16+FC_TRA_RAIL_CPT_E!U16+FC_TRA_RAIL_HST_E!U16+FC_TRA_RAIL_FRT_E!U16</f>
        <v>0</v>
      </c>
      <c r="V16" s="10">
        <f>FC_TRA_RAIL_MTU_E!V16+FC_TRA_RAIL_CPT_E!V16+FC_TRA_RAIL_HST_E!V16+FC_TRA_RAIL_FRT_E!V16</f>
        <v>0</v>
      </c>
      <c r="W16" s="10">
        <f>FC_TRA_RAIL_MTU_E!W16+FC_TRA_RAIL_CPT_E!W16+FC_TRA_RAIL_HST_E!W16+FC_TRA_RAIL_FRT_E!W16</f>
        <v>0</v>
      </c>
      <c r="X16" s="10">
        <f>FC_TRA_RAIL_MTU_E!X16+FC_TRA_RAIL_CPT_E!X16+FC_TRA_RAIL_HST_E!X16+FC_TRA_RAIL_FRT_E!X16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FC_TRA_RAIL_MTU_E!C18+FC_TRA_RAIL_CPT_E!C18+FC_TRA_RAIL_HST_E!C18+FC_TRA_RAIL_FRT_E!C18</f>
        <v>0</v>
      </c>
      <c r="D18" s="10">
        <f>FC_TRA_RAIL_MTU_E!D18+FC_TRA_RAIL_CPT_E!D18+FC_TRA_RAIL_HST_E!D18+FC_TRA_RAIL_FRT_E!D18</f>
        <v>0</v>
      </c>
      <c r="E18" s="10">
        <f>FC_TRA_RAIL_MTU_E!E18+FC_TRA_RAIL_CPT_E!E18+FC_TRA_RAIL_HST_E!E18+FC_TRA_RAIL_FRT_E!E18</f>
        <v>0</v>
      </c>
      <c r="F18" s="10">
        <f>FC_TRA_RAIL_MTU_E!F18+FC_TRA_RAIL_CPT_E!F18+FC_TRA_RAIL_HST_E!F18+FC_TRA_RAIL_FRT_E!F18</f>
        <v>0</v>
      </c>
      <c r="G18" s="10">
        <f>FC_TRA_RAIL_MTU_E!G18+FC_TRA_RAIL_CPT_E!G18+FC_TRA_RAIL_HST_E!G18+FC_TRA_RAIL_FRT_E!G18</f>
        <v>0</v>
      </c>
      <c r="H18" s="10">
        <f>FC_TRA_RAIL_MTU_E!H18+FC_TRA_RAIL_CPT_E!H18+FC_TRA_RAIL_HST_E!H18+FC_TRA_RAIL_FRT_E!H18</f>
        <v>0</v>
      </c>
      <c r="I18" s="10">
        <f>FC_TRA_RAIL_MTU_E!I18+FC_TRA_RAIL_CPT_E!I18+FC_TRA_RAIL_HST_E!I18+FC_TRA_RAIL_FRT_E!I18</f>
        <v>0</v>
      </c>
      <c r="J18" s="10">
        <f>FC_TRA_RAIL_MTU_E!J18+FC_TRA_RAIL_CPT_E!J18+FC_TRA_RAIL_HST_E!J18+FC_TRA_RAIL_FRT_E!J18</f>
        <v>0</v>
      </c>
      <c r="K18" s="10">
        <f>FC_TRA_RAIL_MTU_E!K18+FC_TRA_RAIL_CPT_E!K18+FC_TRA_RAIL_HST_E!K18+FC_TRA_RAIL_FRT_E!K18</f>
        <v>0</v>
      </c>
      <c r="L18" s="10">
        <f>FC_TRA_RAIL_MTU_E!L18+FC_TRA_RAIL_CPT_E!L18+FC_TRA_RAIL_HST_E!L18+FC_TRA_RAIL_FRT_E!L18</f>
        <v>0</v>
      </c>
      <c r="M18" s="10">
        <f>FC_TRA_RAIL_MTU_E!M18+FC_TRA_RAIL_CPT_E!M18+FC_TRA_RAIL_HST_E!M18+FC_TRA_RAIL_FRT_E!M18</f>
        <v>0</v>
      </c>
      <c r="N18" s="10">
        <f>FC_TRA_RAIL_MTU_E!N18+FC_TRA_RAIL_CPT_E!N18+FC_TRA_RAIL_HST_E!N18+FC_TRA_RAIL_FRT_E!N18</f>
        <v>0</v>
      </c>
      <c r="O18" s="10">
        <f>FC_TRA_RAIL_MTU_E!O18+FC_TRA_RAIL_CPT_E!O18+FC_TRA_RAIL_HST_E!O18+FC_TRA_RAIL_FRT_E!O18</f>
        <v>0</v>
      </c>
      <c r="P18" s="10">
        <f>FC_TRA_RAIL_MTU_E!P18+FC_TRA_RAIL_CPT_E!P18+FC_TRA_RAIL_HST_E!P18+FC_TRA_RAIL_FRT_E!P18</f>
        <v>0</v>
      </c>
      <c r="Q18" s="10">
        <f>FC_TRA_RAIL_MTU_E!Q18+FC_TRA_RAIL_CPT_E!Q18+FC_TRA_RAIL_HST_E!Q18+FC_TRA_RAIL_FRT_E!Q18</f>
        <v>0</v>
      </c>
      <c r="R18" s="10">
        <f>FC_TRA_RAIL_MTU_E!R18+FC_TRA_RAIL_CPT_E!R18+FC_TRA_RAIL_HST_E!R18+FC_TRA_RAIL_FRT_E!R18</f>
        <v>0</v>
      </c>
      <c r="S18" s="10">
        <f>FC_TRA_RAIL_MTU_E!S18+FC_TRA_RAIL_CPT_E!S18+FC_TRA_RAIL_HST_E!S18+FC_TRA_RAIL_FRT_E!S18</f>
        <v>0</v>
      </c>
      <c r="T18" s="10">
        <f>FC_TRA_RAIL_MTU_E!T18+FC_TRA_RAIL_CPT_E!T18+FC_TRA_RAIL_HST_E!T18+FC_TRA_RAIL_FRT_E!T18</f>
        <v>0</v>
      </c>
      <c r="U18" s="10">
        <f>FC_TRA_RAIL_MTU_E!U18+FC_TRA_RAIL_CPT_E!U18+FC_TRA_RAIL_HST_E!U18+FC_TRA_RAIL_FRT_E!U18</f>
        <v>0</v>
      </c>
      <c r="V18" s="10">
        <f>FC_TRA_RAIL_MTU_E!V18+FC_TRA_RAIL_CPT_E!V18+FC_TRA_RAIL_HST_E!V18+FC_TRA_RAIL_FRT_E!V18</f>
        <v>0</v>
      </c>
      <c r="W18" s="10">
        <f>FC_TRA_RAIL_MTU_E!W18+FC_TRA_RAIL_CPT_E!W18+FC_TRA_RAIL_HST_E!W18+FC_TRA_RAIL_FRT_E!W18</f>
        <v>0</v>
      </c>
      <c r="X18" s="10">
        <f>FC_TRA_RAIL_MTU_E!X18+FC_TRA_RAIL_CPT_E!X18+FC_TRA_RAIL_HST_E!X18+FC_TRA_RAIL_FRT_E!X18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FC_TRA_RAIL_MTU_E!C19+FC_TRA_RAIL_CPT_E!C19+FC_TRA_RAIL_HST_E!C19+FC_TRA_RAIL_FRT_E!C19</f>
        <v>0</v>
      </c>
      <c r="D19" s="10">
        <f>FC_TRA_RAIL_MTU_E!D19+FC_TRA_RAIL_CPT_E!D19+FC_TRA_RAIL_HST_E!D19+FC_TRA_RAIL_FRT_E!D19</f>
        <v>0</v>
      </c>
      <c r="E19" s="10">
        <f>FC_TRA_RAIL_MTU_E!E19+FC_TRA_RAIL_CPT_E!E19+FC_TRA_RAIL_HST_E!E19+FC_TRA_RAIL_FRT_E!E19</f>
        <v>0</v>
      </c>
      <c r="F19" s="10">
        <f>FC_TRA_RAIL_MTU_E!F19+FC_TRA_RAIL_CPT_E!F19+FC_TRA_RAIL_HST_E!F19+FC_TRA_RAIL_FRT_E!F19</f>
        <v>0</v>
      </c>
      <c r="G19" s="10">
        <f>FC_TRA_RAIL_MTU_E!G19+FC_TRA_RAIL_CPT_E!G19+FC_TRA_RAIL_HST_E!G19+FC_TRA_RAIL_FRT_E!G19</f>
        <v>0</v>
      </c>
      <c r="H19" s="10">
        <f>FC_TRA_RAIL_MTU_E!H19+FC_TRA_RAIL_CPT_E!H19+FC_TRA_RAIL_HST_E!H19+FC_TRA_RAIL_FRT_E!H19</f>
        <v>0</v>
      </c>
      <c r="I19" s="10">
        <f>FC_TRA_RAIL_MTU_E!I19+FC_TRA_RAIL_CPT_E!I19+FC_TRA_RAIL_HST_E!I19+FC_TRA_RAIL_FRT_E!I19</f>
        <v>0</v>
      </c>
      <c r="J19" s="10">
        <f>FC_TRA_RAIL_MTU_E!J19+FC_TRA_RAIL_CPT_E!J19+FC_TRA_RAIL_HST_E!J19+FC_TRA_RAIL_FRT_E!J19</f>
        <v>0</v>
      </c>
      <c r="K19" s="10">
        <f>FC_TRA_RAIL_MTU_E!K19+FC_TRA_RAIL_CPT_E!K19+FC_TRA_RAIL_HST_E!K19+FC_TRA_RAIL_FRT_E!K19</f>
        <v>0</v>
      </c>
      <c r="L19" s="10">
        <f>FC_TRA_RAIL_MTU_E!L19+FC_TRA_RAIL_CPT_E!L19+FC_TRA_RAIL_HST_E!L19+FC_TRA_RAIL_FRT_E!L19</f>
        <v>0</v>
      </c>
      <c r="M19" s="10">
        <f>FC_TRA_RAIL_MTU_E!M19+FC_TRA_RAIL_CPT_E!M19+FC_TRA_RAIL_HST_E!M19+FC_TRA_RAIL_FRT_E!M19</f>
        <v>0</v>
      </c>
      <c r="N19" s="10">
        <f>FC_TRA_RAIL_MTU_E!N19+FC_TRA_RAIL_CPT_E!N19+FC_TRA_RAIL_HST_E!N19+FC_TRA_RAIL_FRT_E!N19</f>
        <v>0</v>
      </c>
      <c r="O19" s="10">
        <f>FC_TRA_RAIL_MTU_E!O19+FC_TRA_RAIL_CPT_E!O19+FC_TRA_RAIL_HST_E!O19+FC_TRA_RAIL_FRT_E!O19</f>
        <v>0</v>
      </c>
      <c r="P19" s="10">
        <f>FC_TRA_RAIL_MTU_E!P19+FC_TRA_RAIL_CPT_E!P19+FC_TRA_RAIL_HST_E!P19+FC_TRA_RAIL_FRT_E!P19</f>
        <v>0</v>
      </c>
      <c r="Q19" s="10">
        <f>FC_TRA_RAIL_MTU_E!Q19+FC_TRA_RAIL_CPT_E!Q19+FC_TRA_RAIL_HST_E!Q19+FC_TRA_RAIL_FRT_E!Q19</f>
        <v>0</v>
      </c>
      <c r="R19" s="10">
        <f>FC_TRA_RAIL_MTU_E!R19+FC_TRA_RAIL_CPT_E!R19+FC_TRA_RAIL_HST_E!R19+FC_TRA_RAIL_FRT_E!R19</f>
        <v>0</v>
      </c>
      <c r="S19" s="10">
        <f>FC_TRA_RAIL_MTU_E!S19+FC_TRA_RAIL_CPT_E!S19+FC_TRA_RAIL_HST_E!S19+FC_TRA_RAIL_FRT_E!S19</f>
        <v>0</v>
      </c>
      <c r="T19" s="10">
        <f>FC_TRA_RAIL_MTU_E!T19+FC_TRA_RAIL_CPT_E!T19+FC_TRA_RAIL_HST_E!T19+FC_TRA_RAIL_FRT_E!T19</f>
        <v>0</v>
      </c>
      <c r="U19" s="10">
        <f>FC_TRA_RAIL_MTU_E!U19+FC_TRA_RAIL_CPT_E!U19+FC_TRA_RAIL_HST_E!U19+FC_TRA_RAIL_FRT_E!U19</f>
        <v>0</v>
      </c>
      <c r="V19" s="10">
        <f>FC_TRA_RAIL_MTU_E!V19+FC_TRA_RAIL_CPT_E!V19+FC_TRA_RAIL_HST_E!V19+FC_TRA_RAIL_FRT_E!V19</f>
        <v>0</v>
      </c>
      <c r="W19" s="10">
        <f>FC_TRA_RAIL_MTU_E!W19+FC_TRA_RAIL_CPT_E!W19+FC_TRA_RAIL_HST_E!W19+FC_TRA_RAIL_FRT_E!W19</f>
        <v>0</v>
      </c>
      <c r="X19" s="10">
        <f>FC_TRA_RAIL_MTU_E!X19+FC_TRA_RAIL_CPT_E!X19+FC_TRA_RAIL_HST_E!X19+FC_TRA_RAIL_FRT_E!X19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FC_TRA_RAIL_MTU_E!C20+FC_TRA_RAIL_CPT_E!C20+FC_TRA_RAIL_HST_E!C20+FC_TRA_RAIL_FRT_E!C20</f>
        <v>0</v>
      </c>
      <c r="D20" s="10">
        <f>FC_TRA_RAIL_MTU_E!D20+FC_TRA_RAIL_CPT_E!D20+FC_TRA_RAIL_HST_E!D20+FC_TRA_RAIL_FRT_E!D20</f>
        <v>0</v>
      </c>
      <c r="E20" s="10">
        <f>FC_TRA_RAIL_MTU_E!E20+FC_TRA_RAIL_CPT_E!E20+FC_TRA_RAIL_HST_E!E20+FC_TRA_RAIL_FRT_E!E20</f>
        <v>0</v>
      </c>
      <c r="F20" s="10">
        <f>FC_TRA_RAIL_MTU_E!F20+FC_TRA_RAIL_CPT_E!F20+FC_TRA_RAIL_HST_E!F20+FC_TRA_RAIL_FRT_E!F20</f>
        <v>0</v>
      </c>
      <c r="G20" s="10">
        <f>FC_TRA_RAIL_MTU_E!G20+FC_TRA_RAIL_CPT_E!G20+FC_TRA_RAIL_HST_E!G20+FC_TRA_RAIL_FRT_E!G20</f>
        <v>0</v>
      </c>
      <c r="H20" s="10">
        <f>FC_TRA_RAIL_MTU_E!H20+FC_TRA_RAIL_CPT_E!H20+FC_TRA_RAIL_HST_E!H20+FC_TRA_RAIL_FRT_E!H20</f>
        <v>0</v>
      </c>
      <c r="I20" s="10">
        <f>FC_TRA_RAIL_MTU_E!I20+FC_TRA_RAIL_CPT_E!I20+FC_TRA_RAIL_HST_E!I20+FC_TRA_RAIL_FRT_E!I20</f>
        <v>0</v>
      </c>
      <c r="J20" s="10">
        <f>FC_TRA_RAIL_MTU_E!J20+FC_TRA_RAIL_CPT_E!J20+FC_TRA_RAIL_HST_E!J20+FC_TRA_RAIL_FRT_E!J20</f>
        <v>0</v>
      </c>
      <c r="K20" s="10">
        <f>FC_TRA_RAIL_MTU_E!K20+FC_TRA_RAIL_CPT_E!K20+FC_TRA_RAIL_HST_E!K20+FC_TRA_RAIL_FRT_E!K20</f>
        <v>0</v>
      </c>
      <c r="L20" s="10">
        <f>FC_TRA_RAIL_MTU_E!L20+FC_TRA_RAIL_CPT_E!L20+FC_TRA_RAIL_HST_E!L20+FC_TRA_RAIL_FRT_E!L20</f>
        <v>0</v>
      </c>
      <c r="M20" s="10">
        <f>FC_TRA_RAIL_MTU_E!M20+FC_TRA_RAIL_CPT_E!M20+FC_TRA_RAIL_HST_E!M20+FC_TRA_RAIL_FRT_E!M20</f>
        <v>0</v>
      </c>
      <c r="N20" s="10">
        <f>FC_TRA_RAIL_MTU_E!N20+FC_TRA_RAIL_CPT_E!N20+FC_TRA_RAIL_HST_E!N20+FC_TRA_RAIL_FRT_E!N20</f>
        <v>0</v>
      </c>
      <c r="O20" s="10">
        <f>FC_TRA_RAIL_MTU_E!O20+FC_TRA_RAIL_CPT_E!O20+FC_TRA_RAIL_HST_E!O20+FC_TRA_RAIL_FRT_E!O20</f>
        <v>0</v>
      </c>
      <c r="P20" s="10">
        <f>FC_TRA_RAIL_MTU_E!P20+FC_TRA_RAIL_CPT_E!P20+FC_TRA_RAIL_HST_E!P20+FC_TRA_RAIL_FRT_E!P20</f>
        <v>0</v>
      </c>
      <c r="Q20" s="10">
        <f>FC_TRA_RAIL_MTU_E!Q20+FC_TRA_RAIL_CPT_E!Q20+FC_TRA_RAIL_HST_E!Q20+FC_TRA_RAIL_FRT_E!Q20</f>
        <v>0</v>
      </c>
      <c r="R20" s="10">
        <f>FC_TRA_RAIL_MTU_E!R20+FC_TRA_RAIL_CPT_E!R20+FC_TRA_RAIL_HST_E!R20+FC_TRA_RAIL_FRT_E!R20</f>
        <v>0</v>
      </c>
      <c r="S20" s="10">
        <f>FC_TRA_RAIL_MTU_E!S20+FC_TRA_RAIL_CPT_E!S20+FC_TRA_RAIL_HST_E!S20+FC_TRA_RAIL_FRT_E!S20</f>
        <v>0</v>
      </c>
      <c r="T20" s="10">
        <f>FC_TRA_RAIL_MTU_E!T20+FC_TRA_RAIL_CPT_E!T20+FC_TRA_RAIL_HST_E!T20+FC_TRA_RAIL_FRT_E!T20</f>
        <v>0</v>
      </c>
      <c r="U20" s="10">
        <f>FC_TRA_RAIL_MTU_E!U20+FC_TRA_RAIL_CPT_E!U20+FC_TRA_RAIL_HST_E!U20+FC_TRA_RAIL_FRT_E!U20</f>
        <v>0</v>
      </c>
      <c r="V20" s="10">
        <f>FC_TRA_RAIL_MTU_E!V20+FC_TRA_RAIL_CPT_E!V20+FC_TRA_RAIL_HST_E!V20+FC_TRA_RAIL_FRT_E!V20</f>
        <v>0</v>
      </c>
      <c r="W20" s="10">
        <f>FC_TRA_RAIL_MTU_E!W20+FC_TRA_RAIL_CPT_E!W20+FC_TRA_RAIL_HST_E!W20+FC_TRA_RAIL_FRT_E!W20</f>
        <v>0</v>
      </c>
      <c r="X20" s="10">
        <f>FC_TRA_RAIL_MTU_E!X20+FC_TRA_RAIL_CPT_E!X20+FC_TRA_RAIL_HST_E!X20+FC_TRA_RAIL_FRT_E!X20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FC_TRA_RAIL_MTU_E!C21+FC_TRA_RAIL_CPT_E!C21+FC_TRA_RAIL_HST_E!C21+FC_TRA_RAIL_FRT_E!C21</f>
        <v>0</v>
      </c>
      <c r="D21" s="10">
        <f>FC_TRA_RAIL_MTU_E!D21+FC_TRA_RAIL_CPT_E!D21+FC_TRA_RAIL_HST_E!D21+FC_TRA_RAIL_FRT_E!D21</f>
        <v>0</v>
      </c>
      <c r="E21" s="10">
        <f>FC_TRA_RAIL_MTU_E!E21+FC_TRA_RAIL_CPT_E!E21+FC_TRA_RAIL_HST_E!E21+FC_TRA_RAIL_FRT_E!E21</f>
        <v>0</v>
      </c>
      <c r="F21" s="10">
        <f>FC_TRA_RAIL_MTU_E!F21+FC_TRA_RAIL_CPT_E!F21+FC_TRA_RAIL_HST_E!F21+FC_TRA_RAIL_FRT_E!F21</f>
        <v>0</v>
      </c>
      <c r="G21" s="10">
        <f>FC_TRA_RAIL_MTU_E!G21+FC_TRA_RAIL_CPT_E!G21+FC_TRA_RAIL_HST_E!G21+FC_TRA_RAIL_FRT_E!G21</f>
        <v>0</v>
      </c>
      <c r="H21" s="10">
        <f>FC_TRA_RAIL_MTU_E!H21+FC_TRA_RAIL_CPT_E!H21+FC_TRA_RAIL_HST_E!H21+FC_TRA_RAIL_FRT_E!H21</f>
        <v>0</v>
      </c>
      <c r="I21" s="10">
        <f>FC_TRA_RAIL_MTU_E!I21+FC_TRA_RAIL_CPT_E!I21+FC_TRA_RAIL_HST_E!I21+FC_TRA_RAIL_FRT_E!I21</f>
        <v>0</v>
      </c>
      <c r="J21" s="10">
        <f>FC_TRA_RAIL_MTU_E!J21+FC_TRA_RAIL_CPT_E!J21+FC_TRA_RAIL_HST_E!J21+FC_TRA_RAIL_FRT_E!J21</f>
        <v>0</v>
      </c>
      <c r="K21" s="10">
        <f>FC_TRA_RAIL_MTU_E!K21+FC_TRA_RAIL_CPT_E!K21+FC_TRA_RAIL_HST_E!K21+FC_TRA_RAIL_FRT_E!K21</f>
        <v>0</v>
      </c>
      <c r="L21" s="10">
        <f>FC_TRA_RAIL_MTU_E!L21+FC_TRA_RAIL_CPT_E!L21+FC_TRA_RAIL_HST_E!L21+FC_TRA_RAIL_FRT_E!L21</f>
        <v>0</v>
      </c>
      <c r="M21" s="10">
        <f>FC_TRA_RAIL_MTU_E!M21+FC_TRA_RAIL_CPT_E!M21+FC_TRA_RAIL_HST_E!M21+FC_TRA_RAIL_FRT_E!M21</f>
        <v>0</v>
      </c>
      <c r="N21" s="10">
        <f>FC_TRA_RAIL_MTU_E!N21+FC_TRA_RAIL_CPT_E!N21+FC_TRA_RAIL_HST_E!N21+FC_TRA_RAIL_FRT_E!N21</f>
        <v>0</v>
      </c>
      <c r="O21" s="10">
        <f>FC_TRA_RAIL_MTU_E!O21+FC_TRA_RAIL_CPT_E!O21+FC_TRA_RAIL_HST_E!O21+FC_TRA_RAIL_FRT_E!O21</f>
        <v>0</v>
      </c>
      <c r="P21" s="10">
        <f>FC_TRA_RAIL_MTU_E!P21+FC_TRA_RAIL_CPT_E!P21+FC_TRA_RAIL_HST_E!P21+FC_TRA_RAIL_FRT_E!P21</f>
        <v>0</v>
      </c>
      <c r="Q21" s="10">
        <f>FC_TRA_RAIL_MTU_E!Q21+FC_TRA_RAIL_CPT_E!Q21+FC_TRA_RAIL_HST_E!Q21+FC_TRA_RAIL_FRT_E!Q21</f>
        <v>0</v>
      </c>
      <c r="R21" s="10">
        <f>FC_TRA_RAIL_MTU_E!R21+FC_TRA_RAIL_CPT_E!R21+FC_TRA_RAIL_HST_E!R21+FC_TRA_RAIL_FRT_E!R21</f>
        <v>0</v>
      </c>
      <c r="S21" s="10">
        <f>FC_TRA_RAIL_MTU_E!S21+FC_TRA_RAIL_CPT_E!S21+FC_TRA_RAIL_HST_E!S21+FC_TRA_RAIL_FRT_E!S21</f>
        <v>0</v>
      </c>
      <c r="T21" s="10">
        <f>FC_TRA_RAIL_MTU_E!T21+FC_TRA_RAIL_CPT_E!T21+FC_TRA_RAIL_HST_E!T21+FC_TRA_RAIL_FRT_E!T21</f>
        <v>0</v>
      </c>
      <c r="U21" s="10">
        <f>FC_TRA_RAIL_MTU_E!U21+FC_TRA_RAIL_CPT_E!U21+FC_TRA_RAIL_HST_E!U21+FC_TRA_RAIL_FRT_E!U21</f>
        <v>0</v>
      </c>
      <c r="V21" s="10">
        <f>FC_TRA_RAIL_MTU_E!V21+FC_TRA_RAIL_CPT_E!V21+FC_TRA_RAIL_HST_E!V21+FC_TRA_RAIL_FRT_E!V21</f>
        <v>0</v>
      </c>
      <c r="W21" s="10">
        <f>FC_TRA_RAIL_MTU_E!W21+FC_TRA_RAIL_CPT_E!W21+FC_TRA_RAIL_HST_E!W21+FC_TRA_RAIL_FRT_E!W21</f>
        <v>0</v>
      </c>
      <c r="X21" s="10">
        <f>FC_TRA_RAIL_MTU_E!X21+FC_TRA_RAIL_CPT_E!X21+FC_TRA_RAIL_HST_E!X21+FC_TRA_RAIL_FRT_E!X21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FC_TRA_RAIL_MTU_E!C23+FC_TRA_RAIL_CPT_E!C23+FC_TRA_RAIL_HST_E!C23+FC_TRA_RAIL_FRT_E!C23</f>
        <v>0</v>
      </c>
      <c r="D23" s="10">
        <f>FC_TRA_RAIL_MTU_E!D23+FC_TRA_RAIL_CPT_E!D23+FC_TRA_RAIL_HST_E!D23+FC_TRA_RAIL_FRT_E!D23</f>
        <v>0</v>
      </c>
      <c r="E23" s="10">
        <f>FC_TRA_RAIL_MTU_E!E23+FC_TRA_RAIL_CPT_E!E23+FC_TRA_RAIL_HST_E!E23+FC_TRA_RAIL_FRT_E!E23</f>
        <v>0</v>
      </c>
      <c r="F23" s="10">
        <f>FC_TRA_RAIL_MTU_E!F23+FC_TRA_RAIL_CPT_E!F23+FC_TRA_RAIL_HST_E!F23+FC_TRA_RAIL_FRT_E!F23</f>
        <v>0</v>
      </c>
      <c r="G23" s="10">
        <f>FC_TRA_RAIL_MTU_E!G23+FC_TRA_RAIL_CPT_E!G23+FC_TRA_RAIL_HST_E!G23+FC_TRA_RAIL_FRT_E!G23</f>
        <v>0</v>
      </c>
      <c r="H23" s="10">
        <f>FC_TRA_RAIL_MTU_E!H23+FC_TRA_RAIL_CPT_E!H23+FC_TRA_RAIL_HST_E!H23+FC_TRA_RAIL_FRT_E!H23</f>
        <v>0</v>
      </c>
      <c r="I23" s="10">
        <f>FC_TRA_RAIL_MTU_E!I23+FC_TRA_RAIL_CPT_E!I23+FC_TRA_RAIL_HST_E!I23+FC_TRA_RAIL_FRT_E!I23</f>
        <v>0</v>
      </c>
      <c r="J23" s="10">
        <f>FC_TRA_RAIL_MTU_E!J23+FC_TRA_RAIL_CPT_E!J23+FC_TRA_RAIL_HST_E!J23+FC_TRA_RAIL_FRT_E!J23</f>
        <v>0</v>
      </c>
      <c r="K23" s="10">
        <f>FC_TRA_RAIL_MTU_E!K23+FC_TRA_RAIL_CPT_E!K23+FC_TRA_RAIL_HST_E!K23+FC_TRA_RAIL_FRT_E!K23</f>
        <v>0</v>
      </c>
      <c r="L23" s="10">
        <f>FC_TRA_RAIL_MTU_E!L23+FC_TRA_RAIL_CPT_E!L23+FC_TRA_RAIL_HST_E!L23+FC_TRA_RAIL_FRT_E!L23</f>
        <v>0</v>
      </c>
      <c r="M23" s="10">
        <f>FC_TRA_RAIL_MTU_E!M23+FC_TRA_RAIL_CPT_E!M23+FC_TRA_RAIL_HST_E!M23+FC_TRA_RAIL_FRT_E!M23</f>
        <v>0</v>
      </c>
      <c r="N23" s="10">
        <f>FC_TRA_RAIL_MTU_E!N23+FC_TRA_RAIL_CPT_E!N23+FC_TRA_RAIL_HST_E!N23+FC_TRA_RAIL_FRT_E!N23</f>
        <v>0</v>
      </c>
      <c r="O23" s="10">
        <f>FC_TRA_RAIL_MTU_E!O23+FC_TRA_RAIL_CPT_E!O23+FC_TRA_RAIL_HST_E!O23+FC_TRA_RAIL_FRT_E!O23</f>
        <v>0</v>
      </c>
      <c r="P23" s="10">
        <f>FC_TRA_RAIL_MTU_E!P23+FC_TRA_RAIL_CPT_E!P23+FC_TRA_RAIL_HST_E!P23+FC_TRA_RAIL_FRT_E!P23</f>
        <v>0</v>
      </c>
      <c r="Q23" s="10">
        <f>FC_TRA_RAIL_MTU_E!Q23+FC_TRA_RAIL_CPT_E!Q23+FC_TRA_RAIL_HST_E!Q23+FC_TRA_RAIL_FRT_E!Q23</f>
        <v>0</v>
      </c>
      <c r="R23" s="10">
        <f>FC_TRA_RAIL_MTU_E!R23+FC_TRA_RAIL_CPT_E!R23+FC_TRA_RAIL_HST_E!R23+FC_TRA_RAIL_FRT_E!R23</f>
        <v>0</v>
      </c>
      <c r="S23" s="10">
        <f>FC_TRA_RAIL_MTU_E!S23+FC_TRA_RAIL_CPT_E!S23+FC_TRA_RAIL_HST_E!S23+FC_TRA_RAIL_FRT_E!S23</f>
        <v>0</v>
      </c>
      <c r="T23" s="10">
        <f>FC_TRA_RAIL_MTU_E!T23+FC_TRA_RAIL_CPT_E!T23+FC_TRA_RAIL_HST_E!T23+FC_TRA_RAIL_FRT_E!T23</f>
        <v>0</v>
      </c>
      <c r="U23" s="10">
        <f>FC_TRA_RAIL_MTU_E!U23+FC_TRA_RAIL_CPT_E!U23+FC_TRA_RAIL_HST_E!U23+FC_TRA_RAIL_FRT_E!U23</f>
        <v>0</v>
      </c>
      <c r="V23" s="10">
        <f>FC_TRA_RAIL_MTU_E!V23+FC_TRA_RAIL_CPT_E!V23+FC_TRA_RAIL_HST_E!V23+FC_TRA_RAIL_FRT_E!V23</f>
        <v>0</v>
      </c>
      <c r="W23" s="10">
        <f>FC_TRA_RAIL_MTU_E!W23+FC_TRA_RAIL_CPT_E!W23+FC_TRA_RAIL_HST_E!W23+FC_TRA_RAIL_FRT_E!W23</f>
        <v>0</v>
      </c>
      <c r="X23" s="10">
        <f>FC_TRA_RAIL_MTU_E!X23+FC_TRA_RAIL_CPT_E!X23+FC_TRA_RAIL_HST_E!X23+FC_TRA_RAIL_FRT_E!X23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FC_TRA_RAIL_MTU_E!C24+FC_TRA_RAIL_CPT_E!C24+FC_TRA_RAIL_HST_E!C24+FC_TRA_RAIL_FRT_E!C24</f>
        <v>0</v>
      </c>
      <c r="D24" s="10">
        <f>FC_TRA_RAIL_MTU_E!D24+FC_TRA_RAIL_CPT_E!D24+FC_TRA_RAIL_HST_E!D24+FC_TRA_RAIL_FRT_E!D24</f>
        <v>0</v>
      </c>
      <c r="E24" s="10">
        <f>FC_TRA_RAIL_MTU_E!E24+FC_TRA_RAIL_CPT_E!E24+FC_TRA_RAIL_HST_E!E24+FC_TRA_RAIL_FRT_E!E24</f>
        <v>0</v>
      </c>
      <c r="F24" s="10">
        <f>FC_TRA_RAIL_MTU_E!F24+FC_TRA_RAIL_CPT_E!F24+FC_TRA_RAIL_HST_E!F24+FC_TRA_RAIL_FRT_E!F24</f>
        <v>0</v>
      </c>
      <c r="G24" s="10">
        <f>FC_TRA_RAIL_MTU_E!G24+FC_TRA_RAIL_CPT_E!G24+FC_TRA_RAIL_HST_E!G24+FC_TRA_RAIL_FRT_E!G24</f>
        <v>0</v>
      </c>
      <c r="H24" s="10">
        <f>FC_TRA_RAIL_MTU_E!H24+FC_TRA_RAIL_CPT_E!H24+FC_TRA_RAIL_HST_E!H24+FC_TRA_RAIL_FRT_E!H24</f>
        <v>0</v>
      </c>
      <c r="I24" s="10">
        <f>FC_TRA_RAIL_MTU_E!I24+FC_TRA_RAIL_CPT_E!I24+FC_TRA_RAIL_HST_E!I24+FC_TRA_RAIL_FRT_E!I24</f>
        <v>0</v>
      </c>
      <c r="J24" s="10">
        <f>FC_TRA_RAIL_MTU_E!J24+FC_TRA_RAIL_CPT_E!J24+FC_TRA_RAIL_HST_E!J24+FC_TRA_RAIL_FRT_E!J24</f>
        <v>0</v>
      </c>
      <c r="K24" s="10">
        <f>FC_TRA_RAIL_MTU_E!K24+FC_TRA_RAIL_CPT_E!K24+FC_TRA_RAIL_HST_E!K24+FC_TRA_RAIL_FRT_E!K24</f>
        <v>0</v>
      </c>
      <c r="L24" s="10">
        <f>FC_TRA_RAIL_MTU_E!L24+FC_TRA_RAIL_CPT_E!L24+FC_TRA_RAIL_HST_E!L24+FC_TRA_RAIL_FRT_E!L24</f>
        <v>0</v>
      </c>
      <c r="M24" s="10">
        <f>FC_TRA_RAIL_MTU_E!M24+FC_TRA_RAIL_CPT_E!M24+FC_TRA_RAIL_HST_E!M24+FC_TRA_RAIL_FRT_E!M24</f>
        <v>0</v>
      </c>
      <c r="N24" s="10">
        <f>FC_TRA_RAIL_MTU_E!N24+FC_TRA_RAIL_CPT_E!N24+FC_TRA_RAIL_HST_E!N24+FC_TRA_RAIL_FRT_E!N24</f>
        <v>0</v>
      </c>
      <c r="O24" s="10">
        <f>FC_TRA_RAIL_MTU_E!O24+FC_TRA_RAIL_CPT_E!O24+FC_TRA_RAIL_HST_E!O24+FC_TRA_RAIL_FRT_E!O24</f>
        <v>0</v>
      </c>
      <c r="P24" s="10">
        <f>FC_TRA_RAIL_MTU_E!P24+FC_TRA_RAIL_CPT_E!P24+FC_TRA_RAIL_HST_E!P24+FC_TRA_RAIL_FRT_E!P24</f>
        <v>0</v>
      </c>
      <c r="Q24" s="10">
        <f>FC_TRA_RAIL_MTU_E!Q24+FC_TRA_RAIL_CPT_E!Q24+FC_TRA_RAIL_HST_E!Q24+FC_TRA_RAIL_FRT_E!Q24</f>
        <v>0</v>
      </c>
      <c r="R24" s="10">
        <f>FC_TRA_RAIL_MTU_E!R24+FC_TRA_RAIL_CPT_E!R24+FC_TRA_RAIL_HST_E!R24+FC_TRA_RAIL_FRT_E!R24</f>
        <v>0</v>
      </c>
      <c r="S24" s="10">
        <f>FC_TRA_RAIL_MTU_E!S24+FC_TRA_RAIL_CPT_E!S24+FC_TRA_RAIL_HST_E!S24+FC_TRA_RAIL_FRT_E!S24</f>
        <v>0</v>
      </c>
      <c r="T24" s="10">
        <f>FC_TRA_RAIL_MTU_E!T24+FC_TRA_RAIL_CPT_E!T24+FC_TRA_RAIL_HST_E!T24+FC_TRA_RAIL_FRT_E!T24</f>
        <v>0</v>
      </c>
      <c r="U24" s="10">
        <f>FC_TRA_RAIL_MTU_E!U24+FC_TRA_RAIL_CPT_E!U24+FC_TRA_RAIL_HST_E!U24+FC_TRA_RAIL_FRT_E!U24</f>
        <v>0</v>
      </c>
      <c r="V24" s="10">
        <f>FC_TRA_RAIL_MTU_E!V24+FC_TRA_RAIL_CPT_E!V24+FC_TRA_RAIL_HST_E!V24+FC_TRA_RAIL_FRT_E!V24</f>
        <v>0</v>
      </c>
      <c r="W24" s="10">
        <f>FC_TRA_RAIL_MTU_E!W24+FC_TRA_RAIL_CPT_E!W24+FC_TRA_RAIL_HST_E!W24+FC_TRA_RAIL_FRT_E!W24</f>
        <v>0</v>
      </c>
      <c r="X24" s="10">
        <f>FC_TRA_RAIL_MTU_E!X24+FC_TRA_RAIL_CPT_E!X24+FC_TRA_RAIL_HST_E!X24+FC_TRA_RAIL_FRT_E!X24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FC_TRA_RAIL_MTU_E!C25+FC_TRA_RAIL_CPT_E!C25+FC_TRA_RAIL_HST_E!C25+FC_TRA_RAIL_FRT_E!C25</f>
        <v>0</v>
      </c>
      <c r="D25" s="37">
        <f>FC_TRA_RAIL_MTU_E!D25+FC_TRA_RAIL_CPT_E!D25+FC_TRA_RAIL_HST_E!D25+FC_TRA_RAIL_FRT_E!D25</f>
        <v>0</v>
      </c>
      <c r="E25" s="37">
        <f>FC_TRA_RAIL_MTU_E!E25+FC_TRA_RAIL_CPT_E!E25+FC_TRA_RAIL_HST_E!E25+FC_TRA_RAIL_FRT_E!E25</f>
        <v>0</v>
      </c>
      <c r="F25" s="37">
        <f>FC_TRA_RAIL_MTU_E!F25+FC_TRA_RAIL_CPT_E!F25+FC_TRA_RAIL_HST_E!F25+FC_TRA_RAIL_FRT_E!F25</f>
        <v>0</v>
      </c>
      <c r="G25" s="37">
        <f>FC_TRA_RAIL_MTU_E!G25+FC_TRA_RAIL_CPT_E!G25+FC_TRA_RAIL_HST_E!G25+FC_TRA_RAIL_FRT_E!G25</f>
        <v>0</v>
      </c>
      <c r="H25" s="37">
        <f>FC_TRA_RAIL_MTU_E!H25+FC_TRA_RAIL_CPT_E!H25+FC_TRA_RAIL_HST_E!H25+FC_TRA_RAIL_FRT_E!H25</f>
        <v>0</v>
      </c>
      <c r="I25" s="37">
        <f>FC_TRA_RAIL_MTU_E!I25+FC_TRA_RAIL_CPT_E!I25+FC_TRA_RAIL_HST_E!I25+FC_TRA_RAIL_FRT_E!I25</f>
        <v>0</v>
      </c>
      <c r="J25" s="37">
        <f>FC_TRA_RAIL_MTU_E!J25+FC_TRA_RAIL_CPT_E!J25+FC_TRA_RAIL_HST_E!J25+FC_TRA_RAIL_FRT_E!J25</f>
        <v>0</v>
      </c>
      <c r="K25" s="37">
        <f>FC_TRA_RAIL_MTU_E!K25+FC_TRA_RAIL_CPT_E!K25+FC_TRA_RAIL_HST_E!K25+FC_TRA_RAIL_FRT_E!K25</f>
        <v>0</v>
      </c>
      <c r="L25" s="37">
        <f>FC_TRA_RAIL_MTU_E!L25+FC_TRA_RAIL_CPT_E!L25+FC_TRA_RAIL_HST_E!L25+FC_TRA_RAIL_FRT_E!L25</f>
        <v>0</v>
      </c>
      <c r="M25" s="37">
        <f>FC_TRA_RAIL_MTU_E!M25+FC_TRA_RAIL_CPT_E!M25+FC_TRA_RAIL_HST_E!M25+FC_TRA_RAIL_FRT_E!M25</f>
        <v>0</v>
      </c>
      <c r="N25" s="37">
        <f>FC_TRA_RAIL_MTU_E!N25+FC_TRA_RAIL_CPT_E!N25+FC_TRA_RAIL_HST_E!N25+FC_TRA_RAIL_FRT_E!N25</f>
        <v>0</v>
      </c>
      <c r="O25" s="37">
        <f>FC_TRA_RAIL_MTU_E!O25+FC_TRA_RAIL_CPT_E!O25+FC_TRA_RAIL_HST_E!O25+FC_TRA_RAIL_FRT_E!O25</f>
        <v>0</v>
      </c>
      <c r="P25" s="37">
        <f>FC_TRA_RAIL_MTU_E!P25+FC_TRA_RAIL_CPT_E!P25+FC_TRA_RAIL_HST_E!P25+FC_TRA_RAIL_FRT_E!P25</f>
        <v>0</v>
      </c>
      <c r="Q25" s="37">
        <f>FC_TRA_RAIL_MTU_E!Q25+FC_TRA_RAIL_CPT_E!Q25+FC_TRA_RAIL_HST_E!Q25+FC_TRA_RAIL_FRT_E!Q25</f>
        <v>0</v>
      </c>
      <c r="R25" s="37">
        <f>FC_TRA_RAIL_MTU_E!R25+FC_TRA_RAIL_CPT_E!R25+FC_TRA_RAIL_HST_E!R25+FC_TRA_RAIL_FRT_E!R25</f>
        <v>0</v>
      </c>
      <c r="S25" s="37">
        <f>FC_TRA_RAIL_MTU_E!S25+FC_TRA_RAIL_CPT_E!S25+FC_TRA_RAIL_HST_E!S25+FC_TRA_RAIL_FRT_E!S25</f>
        <v>0</v>
      </c>
      <c r="T25" s="37">
        <f>FC_TRA_RAIL_MTU_E!T25+FC_TRA_RAIL_CPT_E!T25+FC_TRA_RAIL_HST_E!T25+FC_TRA_RAIL_FRT_E!T25</f>
        <v>0</v>
      </c>
      <c r="U25" s="37">
        <f>FC_TRA_RAIL_MTU_E!U25+FC_TRA_RAIL_CPT_E!U25+FC_TRA_RAIL_HST_E!U25+FC_TRA_RAIL_FRT_E!U25</f>
        <v>0</v>
      </c>
      <c r="V25" s="37">
        <f>FC_TRA_RAIL_MTU_E!V25+FC_TRA_RAIL_CPT_E!V25+FC_TRA_RAIL_HST_E!V25+FC_TRA_RAIL_FRT_E!V25</f>
        <v>0</v>
      </c>
      <c r="W25" s="37">
        <f>FC_TRA_RAIL_MTU_E!W25+FC_TRA_RAIL_CPT_E!W25+FC_TRA_RAIL_HST_E!W25+FC_TRA_RAIL_FRT_E!W25</f>
        <v>0</v>
      </c>
      <c r="X25" s="37">
        <f>FC_TRA_RAIL_MTU_E!X25+FC_TRA_RAIL_CPT_E!X25+FC_TRA_RAIL_HST_E!X25+FC_TRA_RAIL_FRT_E!X25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57.955460017196913</v>
      </c>
      <c r="D26" s="37">
        <f t="shared" ref="D26:W26" si="22">SUM(D27,D33)</f>
        <v>43.466638005159069</v>
      </c>
      <c r="E26" s="37">
        <f t="shared" si="22"/>
        <v>36.222184006878763</v>
      </c>
      <c r="F26" s="37">
        <f t="shared" si="22"/>
        <v>31.0475494411006</v>
      </c>
      <c r="G26" s="37">
        <f t="shared" si="22"/>
        <v>27.942820292347381</v>
      </c>
      <c r="H26" s="37">
        <f t="shared" si="22"/>
        <v>25.873000859845231</v>
      </c>
      <c r="I26" s="37">
        <f t="shared" si="22"/>
        <v>24.648925193465171</v>
      </c>
      <c r="J26" s="37">
        <f t="shared" si="22"/>
        <v>24.648925193465175</v>
      </c>
      <c r="K26" s="37">
        <f t="shared" si="22"/>
        <v>23.62184006878762</v>
      </c>
      <c r="L26" s="37">
        <f t="shared" si="22"/>
        <v>18.486672398968189</v>
      </c>
      <c r="M26" s="37">
        <f t="shared" si="22"/>
        <v>16.432588134135859</v>
      </c>
      <c r="N26" s="37">
        <f t="shared" si="22"/>
        <v>14.378503869303529</v>
      </c>
      <c r="O26" s="37">
        <f t="shared" si="22"/>
        <v>11.297420464316421</v>
      </c>
      <c r="P26" s="37">
        <f t="shared" si="22"/>
        <v>10.27033533963886</v>
      </c>
      <c r="Q26" s="37">
        <f t="shared" si="22"/>
        <v>10.27033533963886</v>
      </c>
      <c r="R26" s="37">
        <f t="shared" si="22"/>
        <v>10.270335339638859</v>
      </c>
      <c r="S26" s="37">
        <f t="shared" si="22"/>
        <v>9.2433361994840944</v>
      </c>
      <c r="T26" s="37">
        <f t="shared" si="22"/>
        <v>10.07833190025795</v>
      </c>
      <c r="U26" s="37">
        <f t="shared" si="22"/>
        <v>9.819518486672397</v>
      </c>
      <c r="V26" s="37">
        <f t="shared" si="22"/>
        <v>10.012553740326741</v>
      </c>
      <c r="W26" s="37">
        <f t="shared" si="22"/>
        <v>8.8705073086844362</v>
      </c>
      <c r="X26" s="37">
        <f t="shared" ref="X26" si="23">SUM(X27,X33)</f>
        <v>8.7863284608770424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FC_TRA_RAIL_MTU_E!C28+FC_TRA_RAIL_CPT_E!C28+FC_TRA_RAIL_HST_E!C28+FC_TRA_RAIL_FRT_E!C28</f>
        <v>0</v>
      </c>
      <c r="D28" s="10">
        <f>FC_TRA_RAIL_MTU_E!D28+FC_TRA_RAIL_CPT_E!D28+FC_TRA_RAIL_HST_E!D28+FC_TRA_RAIL_FRT_E!D28</f>
        <v>0</v>
      </c>
      <c r="E28" s="10">
        <f>FC_TRA_RAIL_MTU_E!E28+FC_TRA_RAIL_CPT_E!E28+FC_TRA_RAIL_HST_E!E28+FC_TRA_RAIL_FRT_E!E28</f>
        <v>0</v>
      </c>
      <c r="F28" s="10">
        <f>FC_TRA_RAIL_MTU_E!F28+FC_TRA_RAIL_CPT_E!F28+FC_TRA_RAIL_HST_E!F28+FC_TRA_RAIL_FRT_E!F28</f>
        <v>0</v>
      </c>
      <c r="G28" s="10">
        <f>FC_TRA_RAIL_MTU_E!G28+FC_TRA_RAIL_CPT_E!G28+FC_TRA_RAIL_HST_E!G28+FC_TRA_RAIL_FRT_E!G28</f>
        <v>0</v>
      </c>
      <c r="H28" s="10">
        <f>FC_TRA_RAIL_MTU_E!H28+FC_TRA_RAIL_CPT_E!H28+FC_TRA_RAIL_HST_E!H28+FC_TRA_RAIL_FRT_E!H28</f>
        <v>0</v>
      </c>
      <c r="I28" s="10">
        <f>FC_TRA_RAIL_MTU_E!I28+FC_TRA_RAIL_CPT_E!I28+FC_TRA_RAIL_HST_E!I28+FC_TRA_RAIL_FRT_E!I28</f>
        <v>0</v>
      </c>
      <c r="J28" s="10">
        <f>FC_TRA_RAIL_MTU_E!J28+FC_TRA_RAIL_CPT_E!J28+FC_TRA_RAIL_HST_E!J28+FC_TRA_RAIL_FRT_E!J28</f>
        <v>0</v>
      </c>
      <c r="K28" s="10">
        <f>FC_TRA_RAIL_MTU_E!K28+FC_TRA_RAIL_CPT_E!K28+FC_TRA_RAIL_HST_E!K28+FC_TRA_RAIL_FRT_E!K28</f>
        <v>0</v>
      </c>
      <c r="L28" s="10">
        <f>FC_TRA_RAIL_MTU_E!L28+FC_TRA_RAIL_CPT_E!L28+FC_TRA_RAIL_HST_E!L28+FC_TRA_RAIL_FRT_E!L28</f>
        <v>0</v>
      </c>
      <c r="M28" s="10">
        <f>FC_TRA_RAIL_MTU_E!M28+FC_TRA_RAIL_CPT_E!M28+FC_TRA_RAIL_HST_E!M28+FC_TRA_RAIL_FRT_E!M28</f>
        <v>0</v>
      </c>
      <c r="N28" s="10">
        <f>FC_TRA_RAIL_MTU_E!N28+FC_TRA_RAIL_CPT_E!N28+FC_TRA_RAIL_HST_E!N28+FC_TRA_RAIL_FRT_E!N28</f>
        <v>0</v>
      </c>
      <c r="O28" s="10">
        <f>FC_TRA_RAIL_MTU_E!O28+FC_TRA_RAIL_CPT_E!O28+FC_TRA_RAIL_HST_E!O28+FC_TRA_RAIL_FRT_E!O28</f>
        <v>0</v>
      </c>
      <c r="P28" s="10">
        <f>FC_TRA_RAIL_MTU_E!P28+FC_TRA_RAIL_CPT_E!P28+FC_TRA_RAIL_HST_E!P28+FC_TRA_RAIL_FRT_E!P28</f>
        <v>0</v>
      </c>
      <c r="Q28" s="10">
        <f>FC_TRA_RAIL_MTU_E!Q28+FC_TRA_RAIL_CPT_E!Q28+FC_TRA_RAIL_HST_E!Q28+FC_TRA_RAIL_FRT_E!Q28</f>
        <v>0</v>
      </c>
      <c r="R28" s="10">
        <f>FC_TRA_RAIL_MTU_E!R28+FC_TRA_RAIL_CPT_E!R28+FC_TRA_RAIL_HST_E!R28+FC_TRA_RAIL_FRT_E!R28</f>
        <v>0</v>
      </c>
      <c r="S28" s="10">
        <f>FC_TRA_RAIL_MTU_E!S28+FC_TRA_RAIL_CPT_E!S28+FC_TRA_RAIL_HST_E!S28+FC_TRA_RAIL_FRT_E!S28</f>
        <v>0</v>
      </c>
      <c r="T28" s="10">
        <f>FC_TRA_RAIL_MTU_E!T28+FC_TRA_RAIL_CPT_E!T28+FC_TRA_RAIL_HST_E!T28+FC_TRA_RAIL_FRT_E!T28</f>
        <v>0</v>
      </c>
      <c r="U28" s="10">
        <f>FC_TRA_RAIL_MTU_E!U28+FC_TRA_RAIL_CPT_E!U28+FC_TRA_RAIL_HST_E!U28+FC_TRA_RAIL_FRT_E!U28</f>
        <v>0</v>
      </c>
      <c r="V28" s="10">
        <f>FC_TRA_RAIL_MTU_E!V28+FC_TRA_RAIL_CPT_E!V28+FC_TRA_RAIL_HST_E!V28+FC_TRA_RAIL_FRT_E!V28</f>
        <v>0</v>
      </c>
      <c r="W28" s="10">
        <f>FC_TRA_RAIL_MTU_E!W28+FC_TRA_RAIL_CPT_E!W28+FC_TRA_RAIL_HST_E!W28+FC_TRA_RAIL_FRT_E!W28</f>
        <v>0</v>
      </c>
      <c r="X28" s="10">
        <f>FC_TRA_RAIL_MTU_E!X28+FC_TRA_RAIL_CPT_E!X28+FC_TRA_RAIL_HST_E!X28+FC_TRA_RAIL_FRT_E!X28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FC_TRA_RAIL_MTU_E!C29+FC_TRA_RAIL_CPT_E!C29+FC_TRA_RAIL_HST_E!C29+FC_TRA_RAIL_FRT_E!C29</f>
        <v>0</v>
      </c>
      <c r="D29" s="10">
        <f>FC_TRA_RAIL_MTU_E!D29+FC_TRA_RAIL_CPT_E!D29+FC_TRA_RAIL_HST_E!D29+FC_TRA_RAIL_FRT_E!D29</f>
        <v>0</v>
      </c>
      <c r="E29" s="10">
        <f>FC_TRA_RAIL_MTU_E!E29+FC_TRA_RAIL_CPT_E!E29+FC_TRA_RAIL_HST_E!E29+FC_TRA_RAIL_FRT_E!E29</f>
        <v>0</v>
      </c>
      <c r="F29" s="10">
        <f>FC_TRA_RAIL_MTU_E!F29+FC_TRA_RAIL_CPT_E!F29+FC_TRA_RAIL_HST_E!F29+FC_TRA_RAIL_FRT_E!F29</f>
        <v>0</v>
      </c>
      <c r="G29" s="10">
        <f>FC_TRA_RAIL_MTU_E!G29+FC_TRA_RAIL_CPT_E!G29+FC_TRA_RAIL_HST_E!G29+FC_TRA_RAIL_FRT_E!G29</f>
        <v>0</v>
      </c>
      <c r="H29" s="10">
        <f>FC_TRA_RAIL_MTU_E!H29+FC_TRA_RAIL_CPT_E!H29+FC_TRA_RAIL_HST_E!H29+FC_TRA_RAIL_FRT_E!H29</f>
        <v>0</v>
      </c>
      <c r="I29" s="10">
        <f>FC_TRA_RAIL_MTU_E!I29+FC_TRA_RAIL_CPT_E!I29+FC_TRA_RAIL_HST_E!I29+FC_TRA_RAIL_FRT_E!I29</f>
        <v>0</v>
      </c>
      <c r="J29" s="10">
        <f>FC_TRA_RAIL_MTU_E!J29+FC_TRA_RAIL_CPT_E!J29+FC_TRA_RAIL_HST_E!J29+FC_TRA_RAIL_FRT_E!J29</f>
        <v>0</v>
      </c>
      <c r="K29" s="10">
        <f>FC_TRA_RAIL_MTU_E!K29+FC_TRA_RAIL_CPT_E!K29+FC_TRA_RAIL_HST_E!K29+FC_TRA_RAIL_FRT_E!K29</f>
        <v>0</v>
      </c>
      <c r="L29" s="10">
        <f>FC_TRA_RAIL_MTU_E!L29+FC_TRA_RAIL_CPT_E!L29+FC_TRA_RAIL_HST_E!L29+FC_TRA_RAIL_FRT_E!L29</f>
        <v>0</v>
      </c>
      <c r="M29" s="10">
        <f>FC_TRA_RAIL_MTU_E!M29+FC_TRA_RAIL_CPT_E!M29+FC_TRA_RAIL_HST_E!M29+FC_TRA_RAIL_FRT_E!M29</f>
        <v>0</v>
      </c>
      <c r="N29" s="10">
        <f>FC_TRA_RAIL_MTU_E!N29+FC_TRA_RAIL_CPT_E!N29+FC_TRA_RAIL_HST_E!N29+FC_TRA_RAIL_FRT_E!N29</f>
        <v>0</v>
      </c>
      <c r="O29" s="10">
        <f>FC_TRA_RAIL_MTU_E!O29+FC_TRA_RAIL_CPT_E!O29+FC_TRA_RAIL_HST_E!O29+FC_TRA_RAIL_FRT_E!O29</f>
        <v>0</v>
      </c>
      <c r="P29" s="10">
        <f>FC_TRA_RAIL_MTU_E!P29+FC_TRA_RAIL_CPT_E!P29+FC_TRA_RAIL_HST_E!P29+FC_TRA_RAIL_FRT_E!P29</f>
        <v>0</v>
      </c>
      <c r="Q29" s="10">
        <f>FC_TRA_RAIL_MTU_E!Q29+FC_TRA_RAIL_CPT_E!Q29+FC_TRA_RAIL_HST_E!Q29+FC_TRA_RAIL_FRT_E!Q29</f>
        <v>0</v>
      </c>
      <c r="R29" s="10">
        <f>FC_TRA_RAIL_MTU_E!R29+FC_TRA_RAIL_CPT_E!R29+FC_TRA_RAIL_HST_E!R29+FC_TRA_RAIL_FRT_E!R29</f>
        <v>0</v>
      </c>
      <c r="S29" s="10">
        <f>FC_TRA_RAIL_MTU_E!S29+FC_TRA_RAIL_CPT_E!S29+FC_TRA_RAIL_HST_E!S29+FC_TRA_RAIL_FRT_E!S29</f>
        <v>0</v>
      </c>
      <c r="T29" s="10">
        <f>FC_TRA_RAIL_MTU_E!T29+FC_TRA_RAIL_CPT_E!T29+FC_TRA_RAIL_HST_E!T29+FC_TRA_RAIL_FRT_E!T29</f>
        <v>0</v>
      </c>
      <c r="U29" s="10">
        <f>FC_TRA_RAIL_MTU_E!U29+FC_TRA_RAIL_CPT_E!U29+FC_TRA_RAIL_HST_E!U29+FC_TRA_RAIL_FRT_E!U29</f>
        <v>0</v>
      </c>
      <c r="V29" s="10">
        <f>FC_TRA_RAIL_MTU_E!V29+FC_TRA_RAIL_CPT_E!V29+FC_TRA_RAIL_HST_E!V29+FC_TRA_RAIL_FRT_E!V29</f>
        <v>0</v>
      </c>
      <c r="W29" s="10">
        <f>FC_TRA_RAIL_MTU_E!W29+FC_TRA_RAIL_CPT_E!W29+FC_TRA_RAIL_HST_E!W29+FC_TRA_RAIL_FRT_E!W29</f>
        <v>0</v>
      </c>
      <c r="X29" s="10">
        <f>FC_TRA_RAIL_MTU_E!X29+FC_TRA_RAIL_CPT_E!X29+FC_TRA_RAIL_HST_E!X29+FC_TRA_RAIL_FRT_E!X29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FC_TRA_RAIL_MTU_E!C30+FC_TRA_RAIL_CPT_E!C30+FC_TRA_RAIL_HST_E!C30+FC_TRA_RAIL_FRT_E!C30</f>
        <v>0</v>
      </c>
      <c r="D30" s="10">
        <f>FC_TRA_RAIL_MTU_E!D30+FC_TRA_RAIL_CPT_E!D30+FC_TRA_RAIL_HST_E!D30+FC_TRA_RAIL_FRT_E!D30</f>
        <v>0</v>
      </c>
      <c r="E30" s="10">
        <f>FC_TRA_RAIL_MTU_E!E30+FC_TRA_RAIL_CPT_E!E30+FC_TRA_RAIL_HST_E!E30+FC_TRA_RAIL_FRT_E!E30</f>
        <v>0</v>
      </c>
      <c r="F30" s="10">
        <f>FC_TRA_RAIL_MTU_E!F30+FC_TRA_RAIL_CPT_E!F30+FC_TRA_RAIL_HST_E!F30+FC_TRA_RAIL_FRT_E!F30</f>
        <v>0</v>
      </c>
      <c r="G30" s="10">
        <f>FC_TRA_RAIL_MTU_E!G30+FC_TRA_RAIL_CPT_E!G30+FC_TRA_RAIL_HST_E!G30+FC_TRA_RAIL_FRT_E!G30</f>
        <v>0</v>
      </c>
      <c r="H30" s="10">
        <f>FC_TRA_RAIL_MTU_E!H30+FC_TRA_RAIL_CPT_E!H30+FC_TRA_RAIL_HST_E!H30+FC_TRA_RAIL_FRT_E!H30</f>
        <v>0</v>
      </c>
      <c r="I30" s="10">
        <f>FC_TRA_RAIL_MTU_E!I30+FC_TRA_RAIL_CPT_E!I30+FC_TRA_RAIL_HST_E!I30+FC_TRA_RAIL_FRT_E!I30</f>
        <v>0</v>
      </c>
      <c r="J30" s="10">
        <f>FC_TRA_RAIL_MTU_E!J30+FC_TRA_RAIL_CPT_E!J30+FC_TRA_RAIL_HST_E!J30+FC_TRA_RAIL_FRT_E!J30</f>
        <v>0</v>
      </c>
      <c r="K30" s="10">
        <f>FC_TRA_RAIL_MTU_E!K30+FC_TRA_RAIL_CPT_E!K30+FC_TRA_RAIL_HST_E!K30+FC_TRA_RAIL_FRT_E!K30</f>
        <v>0</v>
      </c>
      <c r="L30" s="10">
        <f>FC_TRA_RAIL_MTU_E!L30+FC_TRA_RAIL_CPT_E!L30+FC_TRA_RAIL_HST_E!L30+FC_TRA_RAIL_FRT_E!L30</f>
        <v>0</v>
      </c>
      <c r="M30" s="10">
        <f>FC_TRA_RAIL_MTU_E!M30+FC_TRA_RAIL_CPT_E!M30+FC_TRA_RAIL_HST_E!M30+FC_TRA_RAIL_FRT_E!M30</f>
        <v>0</v>
      </c>
      <c r="N30" s="10">
        <f>FC_TRA_RAIL_MTU_E!N30+FC_TRA_RAIL_CPT_E!N30+FC_TRA_RAIL_HST_E!N30+FC_TRA_RAIL_FRT_E!N30</f>
        <v>0</v>
      </c>
      <c r="O30" s="10">
        <f>FC_TRA_RAIL_MTU_E!O30+FC_TRA_RAIL_CPT_E!O30+FC_TRA_RAIL_HST_E!O30+FC_TRA_RAIL_FRT_E!O30</f>
        <v>0</v>
      </c>
      <c r="P30" s="10">
        <f>FC_TRA_RAIL_MTU_E!P30+FC_TRA_RAIL_CPT_E!P30+FC_TRA_RAIL_HST_E!P30+FC_TRA_RAIL_FRT_E!P30</f>
        <v>0</v>
      </c>
      <c r="Q30" s="10">
        <f>FC_TRA_RAIL_MTU_E!Q30+FC_TRA_RAIL_CPT_E!Q30+FC_TRA_RAIL_HST_E!Q30+FC_TRA_RAIL_FRT_E!Q30</f>
        <v>0</v>
      </c>
      <c r="R30" s="10">
        <f>FC_TRA_RAIL_MTU_E!R30+FC_TRA_RAIL_CPT_E!R30+FC_TRA_RAIL_HST_E!R30+FC_TRA_RAIL_FRT_E!R30</f>
        <v>0</v>
      </c>
      <c r="S30" s="10">
        <f>FC_TRA_RAIL_MTU_E!S30+FC_TRA_RAIL_CPT_E!S30+FC_TRA_RAIL_HST_E!S30+FC_TRA_RAIL_FRT_E!S30</f>
        <v>0</v>
      </c>
      <c r="T30" s="10">
        <f>FC_TRA_RAIL_MTU_E!T30+FC_TRA_RAIL_CPT_E!T30+FC_TRA_RAIL_HST_E!T30+FC_TRA_RAIL_FRT_E!T30</f>
        <v>0</v>
      </c>
      <c r="U30" s="10">
        <f>FC_TRA_RAIL_MTU_E!U30+FC_TRA_RAIL_CPT_E!U30+FC_TRA_RAIL_HST_E!U30+FC_TRA_RAIL_FRT_E!U30</f>
        <v>0</v>
      </c>
      <c r="V30" s="10">
        <f>FC_TRA_RAIL_MTU_E!V30+FC_TRA_RAIL_CPT_E!V30+FC_TRA_RAIL_HST_E!V30+FC_TRA_RAIL_FRT_E!V30</f>
        <v>0</v>
      </c>
      <c r="W30" s="10">
        <f>FC_TRA_RAIL_MTU_E!W30+FC_TRA_RAIL_CPT_E!W30+FC_TRA_RAIL_HST_E!W30+FC_TRA_RAIL_FRT_E!W30</f>
        <v>0</v>
      </c>
      <c r="X30" s="10">
        <f>FC_TRA_RAIL_MTU_E!X30+FC_TRA_RAIL_CPT_E!X30+FC_TRA_RAIL_HST_E!X30+FC_TRA_RAIL_FRT_E!X30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FC_TRA_RAIL_MTU_E!C31+FC_TRA_RAIL_CPT_E!C31+FC_TRA_RAIL_HST_E!C31+FC_TRA_RAIL_FRT_E!C31</f>
        <v>0</v>
      </c>
      <c r="D31" s="10">
        <f>FC_TRA_RAIL_MTU_E!D31+FC_TRA_RAIL_CPT_E!D31+FC_TRA_RAIL_HST_E!D31+FC_TRA_RAIL_FRT_E!D31</f>
        <v>0</v>
      </c>
      <c r="E31" s="10">
        <f>FC_TRA_RAIL_MTU_E!E31+FC_TRA_RAIL_CPT_E!E31+FC_TRA_RAIL_HST_E!E31+FC_TRA_RAIL_FRT_E!E31</f>
        <v>0</v>
      </c>
      <c r="F31" s="10">
        <f>FC_TRA_RAIL_MTU_E!F31+FC_TRA_RAIL_CPT_E!F31+FC_TRA_RAIL_HST_E!F31+FC_TRA_RAIL_FRT_E!F31</f>
        <v>0</v>
      </c>
      <c r="G31" s="10">
        <f>FC_TRA_RAIL_MTU_E!G31+FC_TRA_RAIL_CPT_E!G31+FC_TRA_RAIL_HST_E!G31+FC_TRA_RAIL_FRT_E!G31</f>
        <v>0</v>
      </c>
      <c r="H31" s="10">
        <f>FC_TRA_RAIL_MTU_E!H31+FC_TRA_RAIL_CPT_E!H31+FC_TRA_RAIL_HST_E!H31+FC_TRA_RAIL_FRT_E!H31</f>
        <v>0</v>
      </c>
      <c r="I31" s="10">
        <f>FC_TRA_RAIL_MTU_E!I31+FC_TRA_RAIL_CPT_E!I31+FC_TRA_RAIL_HST_E!I31+FC_TRA_RAIL_FRT_E!I31</f>
        <v>0</v>
      </c>
      <c r="J31" s="10">
        <f>FC_TRA_RAIL_MTU_E!J31+FC_TRA_RAIL_CPT_E!J31+FC_TRA_RAIL_HST_E!J31+FC_TRA_RAIL_FRT_E!J31</f>
        <v>0</v>
      </c>
      <c r="K31" s="10">
        <f>FC_TRA_RAIL_MTU_E!K31+FC_TRA_RAIL_CPT_E!K31+FC_TRA_RAIL_HST_E!K31+FC_TRA_RAIL_FRT_E!K31</f>
        <v>0</v>
      </c>
      <c r="L31" s="10">
        <f>FC_TRA_RAIL_MTU_E!L31+FC_TRA_RAIL_CPT_E!L31+FC_TRA_RAIL_HST_E!L31+FC_TRA_RAIL_FRT_E!L31</f>
        <v>0</v>
      </c>
      <c r="M31" s="10">
        <f>FC_TRA_RAIL_MTU_E!M31+FC_TRA_RAIL_CPT_E!M31+FC_TRA_RAIL_HST_E!M31+FC_TRA_RAIL_FRT_E!M31</f>
        <v>0</v>
      </c>
      <c r="N31" s="10">
        <f>FC_TRA_RAIL_MTU_E!N31+FC_TRA_RAIL_CPT_E!N31+FC_TRA_RAIL_HST_E!N31+FC_TRA_RAIL_FRT_E!N31</f>
        <v>0</v>
      </c>
      <c r="O31" s="10">
        <f>FC_TRA_RAIL_MTU_E!O31+FC_TRA_RAIL_CPT_E!O31+FC_TRA_RAIL_HST_E!O31+FC_TRA_RAIL_FRT_E!O31</f>
        <v>0</v>
      </c>
      <c r="P31" s="10">
        <f>FC_TRA_RAIL_MTU_E!P31+FC_TRA_RAIL_CPT_E!P31+FC_TRA_RAIL_HST_E!P31+FC_TRA_RAIL_FRT_E!P31</f>
        <v>0</v>
      </c>
      <c r="Q31" s="10">
        <f>FC_TRA_RAIL_MTU_E!Q31+FC_TRA_RAIL_CPT_E!Q31+FC_TRA_RAIL_HST_E!Q31+FC_TRA_RAIL_FRT_E!Q31</f>
        <v>0</v>
      </c>
      <c r="R31" s="10">
        <f>FC_TRA_RAIL_MTU_E!R31+FC_TRA_RAIL_CPT_E!R31+FC_TRA_RAIL_HST_E!R31+FC_TRA_RAIL_FRT_E!R31</f>
        <v>0</v>
      </c>
      <c r="S31" s="10">
        <f>FC_TRA_RAIL_MTU_E!S31+FC_TRA_RAIL_CPT_E!S31+FC_TRA_RAIL_HST_E!S31+FC_TRA_RAIL_FRT_E!S31</f>
        <v>0</v>
      </c>
      <c r="T31" s="10">
        <f>FC_TRA_RAIL_MTU_E!T31+FC_TRA_RAIL_CPT_E!T31+FC_TRA_RAIL_HST_E!T31+FC_TRA_RAIL_FRT_E!T31</f>
        <v>0</v>
      </c>
      <c r="U31" s="10">
        <f>FC_TRA_RAIL_MTU_E!U31+FC_TRA_RAIL_CPT_E!U31+FC_TRA_RAIL_HST_E!U31+FC_TRA_RAIL_FRT_E!U31</f>
        <v>0</v>
      </c>
      <c r="V31" s="10">
        <f>FC_TRA_RAIL_MTU_E!V31+FC_TRA_RAIL_CPT_E!V31+FC_TRA_RAIL_HST_E!V31+FC_TRA_RAIL_FRT_E!V31</f>
        <v>0</v>
      </c>
      <c r="W31" s="10">
        <f>FC_TRA_RAIL_MTU_E!W31+FC_TRA_RAIL_CPT_E!W31+FC_TRA_RAIL_HST_E!W31+FC_TRA_RAIL_FRT_E!W31</f>
        <v>0</v>
      </c>
      <c r="X31" s="10">
        <f>FC_TRA_RAIL_MTU_E!X31+FC_TRA_RAIL_CPT_E!X31+FC_TRA_RAIL_HST_E!X31+FC_TRA_RAIL_FRT_E!X31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FC_TRA_RAIL_MTU_E!C32+FC_TRA_RAIL_CPT_E!C32+FC_TRA_RAIL_HST_E!C32+FC_TRA_RAIL_FRT_E!C32</f>
        <v>0</v>
      </c>
      <c r="D32" s="10">
        <f>FC_TRA_RAIL_MTU_E!D32+FC_TRA_RAIL_CPT_E!D32+FC_TRA_RAIL_HST_E!D32+FC_TRA_RAIL_FRT_E!D32</f>
        <v>0</v>
      </c>
      <c r="E32" s="10">
        <f>FC_TRA_RAIL_MTU_E!E32+FC_TRA_RAIL_CPT_E!E32+FC_TRA_RAIL_HST_E!E32+FC_TRA_RAIL_FRT_E!E32</f>
        <v>0</v>
      </c>
      <c r="F32" s="10">
        <f>FC_TRA_RAIL_MTU_E!F32+FC_TRA_RAIL_CPT_E!F32+FC_TRA_RAIL_HST_E!F32+FC_TRA_RAIL_FRT_E!F32</f>
        <v>0</v>
      </c>
      <c r="G32" s="10">
        <f>FC_TRA_RAIL_MTU_E!G32+FC_TRA_RAIL_CPT_E!G32+FC_TRA_RAIL_HST_E!G32+FC_TRA_RAIL_FRT_E!G32</f>
        <v>0</v>
      </c>
      <c r="H32" s="10">
        <f>FC_TRA_RAIL_MTU_E!H32+FC_TRA_RAIL_CPT_E!H32+FC_TRA_RAIL_HST_E!H32+FC_TRA_RAIL_FRT_E!H32</f>
        <v>0</v>
      </c>
      <c r="I32" s="10">
        <f>FC_TRA_RAIL_MTU_E!I32+FC_TRA_RAIL_CPT_E!I32+FC_TRA_RAIL_HST_E!I32+FC_TRA_RAIL_FRT_E!I32</f>
        <v>0</v>
      </c>
      <c r="J32" s="10">
        <f>FC_TRA_RAIL_MTU_E!J32+FC_TRA_RAIL_CPT_E!J32+FC_TRA_RAIL_HST_E!J32+FC_TRA_RAIL_FRT_E!J32</f>
        <v>0</v>
      </c>
      <c r="K32" s="10">
        <f>FC_TRA_RAIL_MTU_E!K32+FC_TRA_RAIL_CPT_E!K32+FC_TRA_RAIL_HST_E!K32+FC_TRA_RAIL_FRT_E!K32</f>
        <v>0</v>
      </c>
      <c r="L32" s="10">
        <f>FC_TRA_RAIL_MTU_E!L32+FC_TRA_RAIL_CPT_E!L32+FC_TRA_RAIL_HST_E!L32+FC_TRA_RAIL_FRT_E!L32</f>
        <v>0</v>
      </c>
      <c r="M32" s="10">
        <f>FC_TRA_RAIL_MTU_E!M32+FC_TRA_RAIL_CPT_E!M32+FC_TRA_RAIL_HST_E!M32+FC_TRA_RAIL_FRT_E!M32</f>
        <v>0</v>
      </c>
      <c r="N32" s="10">
        <f>FC_TRA_RAIL_MTU_E!N32+FC_TRA_RAIL_CPT_E!N32+FC_TRA_RAIL_HST_E!N32+FC_TRA_RAIL_FRT_E!N32</f>
        <v>0</v>
      </c>
      <c r="O32" s="10">
        <f>FC_TRA_RAIL_MTU_E!O32+FC_TRA_RAIL_CPT_E!O32+FC_TRA_RAIL_HST_E!O32+FC_TRA_RAIL_FRT_E!O32</f>
        <v>0</v>
      </c>
      <c r="P32" s="10">
        <f>FC_TRA_RAIL_MTU_E!P32+FC_TRA_RAIL_CPT_E!P32+FC_TRA_RAIL_HST_E!P32+FC_TRA_RAIL_FRT_E!P32</f>
        <v>0</v>
      </c>
      <c r="Q32" s="10">
        <f>FC_TRA_RAIL_MTU_E!Q32+FC_TRA_RAIL_CPT_E!Q32+FC_TRA_RAIL_HST_E!Q32+FC_TRA_RAIL_FRT_E!Q32</f>
        <v>0</v>
      </c>
      <c r="R32" s="10">
        <f>FC_TRA_RAIL_MTU_E!R32+FC_TRA_RAIL_CPT_E!R32+FC_TRA_RAIL_HST_E!R32+FC_TRA_RAIL_FRT_E!R32</f>
        <v>0</v>
      </c>
      <c r="S32" s="10">
        <f>FC_TRA_RAIL_MTU_E!S32+FC_TRA_RAIL_CPT_E!S32+FC_TRA_RAIL_HST_E!S32+FC_TRA_RAIL_FRT_E!S32</f>
        <v>0</v>
      </c>
      <c r="T32" s="10">
        <f>FC_TRA_RAIL_MTU_E!T32+FC_TRA_RAIL_CPT_E!T32+FC_TRA_RAIL_HST_E!T32+FC_TRA_RAIL_FRT_E!T32</f>
        <v>0</v>
      </c>
      <c r="U32" s="10">
        <f>FC_TRA_RAIL_MTU_E!U32+FC_TRA_RAIL_CPT_E!U32+FC_TRA_RAIL_HST_E!U32+FC_TRA_RAIL_FRT_E!U32</f>
        <v>0</v>
      </c>
      <c r="V32" s="10">
        <f>FC_TRA_RAIL_MTU_E!V32+FC_TRA_RAIL_CPT_E!V32+FC_TRA_RAIL_HST_E!V32+FC_TRA_RAIL_FRT_E!V32</f>
        <v>0</v>
      </c>
      <c r="W32" s="10">
        <f>FC_TRA_RAIL_MTU_E!W32+FC_TRA_RAIL_CPT_E!W32+FC_TRA_RAIL_HST_E!W32+FC_TRA_RAIL_FRT_E!W32</f>
        <v>0</v>
      </c>
      <c r="X32" s="10">
        <f>FC_TRA_RAIL_MTU_E!X32+FC_TRA_RAIL_CPT_E!X32+FC_TRA_RAIL_HST_E!X32+FC_TRA_RAIL_FRT_E!X32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57.955460017196913</v>
      </c>
      <c r="D33" s="29">
        <f t="shared" ref="D33:W33" si="28">SUM(D34:D50)</f>
        <v>43.466638005159069</v>
      </c>
      <c r="E33" s="29">
        <f t="shared" si="28"/>
        <v>36.222184006878763</v>
      </c>
      <c r="F33" s="29">
        <f t="shared" si="28"/>
        <v>31.0475494411006</v>
      </c>
      <c r="G33" s="29">
        <f t="shared" si="28"/>
        <v>27.942820292347381</v>
      </c>
      <c r="H33" s="29">
        <f t="shared" si="28"/>
        <v>25.873000859845231</v>
      </c>
      <c r="I33" s="29">
        <f t="shared" si="28"/>
        <v>24.648925193465171</v>
      </c>
      <c r="J33" s="29">
        <f t="shared" si="28"/>
        <v>24.648925193465175</v>
      </c>
      <c r="K33" s="29">
        <f t="shared" si="28"/>
        <v>23.62184006878762</v>
      </c>
      <c r="L33" s="29">
        <f t="shared" si="28"/>
        <v>18.486672398968189</v>
      </c>
      <c r="M33" s="29">
        <f t="shared" si="28"/>
        <v>16.432588134135859</v>
      </c>
      <c r="N33" s="29">
        <f t="shared" si="28"/>
        <v>14.378503869303529</v>
      </c>
      <c r="O33" s="29">
        <f t="shared" si="28"/>
        <v>11.297420464316421</v>
      </c>
      <c r="P33" s="29">
        <f t="shared" si="28"/>
        <v>10.27033533963886</v>
      </c>
      <c r="Q33" s="29">
        <f t="shared" si="28"/>
        <v>10.27033533963886</v>
      </c>
      <c r="R33" s="29">
        <f t="shared" si="28"/>
        <v>10.270335339638859</v>
      </c>
      <c r="S33" s="29">
        <f t="shared" si="28"/>
        <v>9.2433361994840944</v>
      </c>
      <c r="T33" s="29">
        <f t="shared" si="28"/>
        <v>10.07833190025795</v>
      </c>
      <c r="U33" s="29">
        <f t="shared" si="28"/>
        <v>9.819518486672397</v>
      </c>
      <c r="V33" s="29">
        <f t="shared" si="28"/>
        <v>10.012553740326741</v>
      </c>
      <c r="W33" s="29">
        <f t="shared" si="28"/>
        <v>8.8705073086844362</v>
      </c>
      <c r="X33" s="29">
        <f t="shared" ref="X33" si="29">SUM(X34:X50)</f>
        <v>8.7863284608770424</v>
      </c>
    </row>
    <row r="34" spans="1:24" ht="11.25" customHeight="1" x14ac:dyDescent="0.2">
      <c r="A34" s="41" t="s">
        <v>55</v>
      </c>
      <c r="B34" s="9" t="s">
        <v>56</v>
      </c>
      <c r="C34" s="10">
        <f>FC_TRA_RAIL_MTU_E!C34+FC_TRA_RAIL_CPT_E!C34+FC_TRA_RAIL_HST_E!C34+FC_TRA_RAIL_FRT_E!C34</f>
        <v>0</v>
      </c>
      <c r="D34" s="10">
        <f>FC_TRA_RAIL_MTU_E!D34+FC_TRA_RAIL_CPT_E!D34+FC_TRA_RAIL_HST_E!D34+FC_TRA_RAIL_FRT_E!D34</f>
        <v>0</v>
      </c>
      <c r="E34" s="10">
        <f>FC_TRA_RAIL_MTU_E!E34+FC_TRA_RAIL_CPT_E!E34+FC_TRA_RAIL_HST_E!E34+FC_TRA_RAIL_FRT_E!E34</f>
        <v>0</v>
      </c>
      <c r="F34" s="10">
        <f>FC_TRA_RAIL_MTU_E!F34+FC_TRA_RAIL_CPT_E!F34+FC_TRA_RAIL_HST_E!F34+FC_TRA_RAIL_FRT_E!F34</f>
        <v>0</v>
      </c>
      <c r="G34" s="10">
        <f>FC_TRA_RAIL_MTU_E!G34+FC_TRA_RAIL_CPT_E!G34+FC_TRA_RAIL_HST_E!G34+FC_TRA_RAIL_FRT_E!G34</f>
        <v>0</v>
      </c>
      <c r="H34" s="10">
        <f>FC_TRA_RAIL_MTU_E!H34+FC_TRA_RAIL_CPT_E!H34+FC_TRA_RAIL_HST_E!H34+FC_TRA_RAIL_FRT_E!H34</f>
        <v>0</v>
      </c>
      <c r="I34" s="10">
        <f>FC_TRA_RAIL_MTU_E!I34+FC_TRA_RAIL_CPT_E!I34+FC_TRA_RAIL_HST_E!I34+FC_TRA_RAIL_FRT_E!I34</f>
        <v>0</v>
      </c>
      <c r="J34" s="10">
        <f>FC_TRA_RAIL_MTU_E!J34+FC_TRA_RAIL_CPT_E!J34+FC_TRA_RAIL_HST_E!J34+FC_TRA_RAIL_FRT_E!J34</f>
        <v>0</v>
      </c>
      <c r="K34" s="10">
        <f>FC_TRA_RAIL_MTU_E!K34+FC_TRA_RAIL_CPT_E!K34+FC_TRA_RAIL_HST_E!K34+FC_TRA_RAIL_FRT_E!K34</f>
        <v>0</v>
      </c>
      <c r="L34" s="10">
        <f>FC_TRA_RAIL_MTU_E!L34+FC_TRA_RAIL_CPT_E!L34+FC_TRA_RAIL_HST_E!L34+FC_TRA_RAIL_FRT_E!L34</f>
        <v>0</v>
      </c>
      <c r="M34" s="10">
        <f>FC_TRA_RAIL_MTU_E!M34+FC_TRA_RAIL_CPT_E!M34+FC_TRA_RAIL_HST_E!M34+FC_TRA_RAIL_FRT_E!M34</f>
        <v>0</v>
      </c>
      <c r="N34" s="10">
        <f>FC_TRA_RAIL_MTU_E!N34+FC_TRA_RAIL_CPT_E!N34+FC_TRA_RAIL_HST_E!N34+FC_TRA_RAIL_FRT_E!N34</f>
        <v>0</v>
      </c>
      <c r="O34" s="10">
        <f>FC_TRA_RAIL_MTU_E!O34+FC_TRA_RAIL_CPT_E!O34+FC_TRA_RAIL_HST_E!O34+FC_TRA_RAIL_FRT_E!O34</f>
        <v>0</v>
      </c>
      <c r="P34" s="10">
        <f>FC_TRA_RAIL_MTU_E!P34+FC_TRA_RAIL_CPT_E!P34+FC_TRA_RAIL_HST_E!P34+FC_TRA_RAIL_FRT_E!P34</f>
        <v>0</v>
      </c>
      <c r="Q34" s="10">
        <f>FC_TRA_RAIL_MTU_E!Q34+FC_TRA_RAIL_CPT_E!Q34+FC_TRA_RAIL_HST_E!Q34+FC_TRA_RAIL_FRT_E!Q34</f>
        <v>0</v>
      </c>
      <c r="R34" s="10">
        <f>FC_TRA_RAIL_MTU_E!R34+FC_TRA_RAIL_CPT_E!R34+FC_TRA_RAIL_HST_E!R34+FC_TRA_RAIL_FRT_E!R34</f>
        <v>0</v>
      </c>
      <c r="S34" s="10">
        <f>FC_TRA_RAIL_MTU_E!S34+FC_TRA_RAIL_CPT_E!S34+FC_TRA_RAIL_HST_E!S34+FC_TRA_RAIL_FRT_E!S34</f>
        <v>0</v>
      </c>
      <c r="T34" s="10">
        <f>FC_TRA_RAIL_MTU_E!T34+FC_TRA_RAIL_CPT_E!T34+FC_TRA_RAIL_HST_E!T34+FC_TRA_RAIL_FRT_E!T34</f>
        <v>0</v>
      </c>
      <c r="U34" s="10">
        <f>FC_TRA_RAIL_MTU_E!U34+FC_TRA_RAIL_CPT_E!U34+FC_TRA_RAIL_HST_E!U34+FC_TRA_RAIL_FRT_E!U34</f>
        <v>0</v>
      </c>
      <c r="V34" s="10">
        <f>FC_TRA_RAIL_MTU_E!V34+FC_TRA_RAIL_CPT_E!V34+FC_TRA_RAIL_HST_E!V34+FC_TRA_RAIL_FRT_E!V34</f>
        <v>0</v>
      </c>
      <c r="W34" s="10">
        <f>FC_TRA_RAIL_MTU_E!W34+FC_TRA_RAIL_CPT_E!W34+FC_TRA_RAIL_HST_E!W34+FC_TRA_RAIL_FRT_E!W34</f>
        <v>0</v>
      </c>
      <c r="X34" s="10">
        <f>FC_TRA_RAIL_MTU_E!X34+FC_TRA_RAIL_CPT_E!X34+FC_TRA_RAIL_HST_E!X34+FC_TRA_RAIL_FRT_E!X34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FC_TRA_RAIL_MTU_E!C35+FC_TRA_RAIL_CPT_E!C35+FC_TRA_RAIL_HST_E!C35+FC_TRA_RAIL_FRT_E!C35</f>
        <v>0</v>
      </c>
      <c r="D35" s="10">
        <f>FC_TRA_RAIL_MTU_E!D35+FC_TRA_RAIL_CPT_E!D35+FC_TRA_RAIL_HST_E!D35+FC_TRA_RAIL_FRT_E!D35</f>
        <v>0</v>
      </c>
      <c r="E35" s="10">
        <f>FC_TRA_RAIL_MTU_E!E35+FC_TRA_RAIL_CPT_E!E35+FC_TRA_RAIL_HST_E!E35+FC_TRA_RAIL_FRT_E!E35</f>
        <v>0</v>
      </c>
      <c r="F35" s="10">
        <f>FC_TRA_RAIL_MTU_E!F35+FC_TRA_RAIL_CPT_E!F35+FC_TRA_RAIL_HST_E!F35+FC_TRA_RAIL_FRT_E!F35</f>
        <v>0</v>
      </c>
      <c r="G35" s="10">
        <f>FC_TRA_RAIL_MTU_E!G35+FC_TRA_RAIL_CPT_E!G35+FC_TRA_RAIL_HST_E!G35+FC_TRA_RAIL_FRT_E!G35</f>
        <v>0</v>
      </c>
      <c r="H35" s="10">
        <f>FC_TRA_RAIL_MTU_E!H35+FC_TRA_RAIL_CPT_E!H35+FC_TRA_RAIL_HST_E!H35+FC_TRA_RAIL_FRT_E!H35</f>
        <v>0</v>
      </c>
      <c r="I35" s="10">
        <f>FC_TRA_RAIL_MTU_E!I35+FC_TRA_RAIL_CPT_E!I35+FC_TRA_RAIL_HST_E!I35+FC_TRA_RAIL_FRT_E!I35</f>
        <v>0</v>
      </c>
      <c r="J35" s="10">
        <f>FC_TRA_RAIL_MTU_E!J35+FC_TRA_RAIL_CPT_E!J35+FC_TRA_RAIL_HST_E!J35+FC_TRA_RAIL_FRT_E!J35</f>
        <v>0</v>
      </c>
      <c r="K35" s="10">
        <f>FC_TRA_RAIL_MTU_E!K35+FC_TRA_RAIL_CPT_E!K35+FC_TRA_RAIL_HST_E!K35+FC_TRA_RAIL_FRT_E!K35</f>
        <v>0</v>
      </c>
      <c r="L35" s="10">
        <f>FC_TRA_RAIL_MTU_E!L35+FC_TRA_RAIL_CPT_E!L35+FC_TRA_RAIL_HST_E!L35+FC_TRA_RAIL_FRT_E!L35</f>
        <v>0</v>
      </c>
      <c r="M35" s="10">
        <f>FC_TRA_RAIL_MTU_E!M35+FC_TRA_RAIL_CPT_E!M35+FC_TRA_RAIL_HST_E!M35+FC_TRA_RAIL_FRT_E!M35</f>
        <v>0</v>
      </c>
      <c r="N35" s="10">
        <f>FC_TRA_RAIL_MTU_E!N35+FC_TRA_RAIL_CPT_E!N35+FC_TRA_RAIL_HST_E!N35+FC_TRA_RAIL_FRT_E!N35</f>
        <v>0</v>
      </c>
      <c r="O35" s="10">
        <f>FC_TRA_RAIL_MTU_E!O35+FC_TRA_RAIL_CPT_E!O35+FC_TRA_RAIL_HST_E!O35+FC_TRA_RAIL_FRT_E!O35</f>
        <v>0</v>
      </c>
      <c r="P35" s="10">
        <f>FC_TRA_RAIL_MTU_E!P35+FC_TRA_RAIL_CPT_E!P35+FC_TRA_RAIL_HST_E!P35+FC_TRA_RAIL_FRT_E!P35</f>
        <v>0</v>
      </c>
      <c r="Q35" s="10">
        <f>FC_TRA_RAIL_MTU_E!Q35+FC_TRA_RAIL_CPT_E!Q35+FC_TRA_RAIL_HST_E!Q35+FC_TRA_RAIL_FRT_E!Q35</f>
        <v>0</v>
      </c>
      <c r="R35" s="10">
        <f>FC_TRA_RAIL_MTU_E!R35+FC_TRA_RAIL_CPT_E!R35+FC_TRA_RAIL_HST_E!R35+FC_TRA_RAIL_FRT_E!R35</f>
        <v>0</v>
      </c>
      <c r="S35" s="10">
        <f>FC_TRA_RAIL_MTU_E!S35+FC_TRA_RAIL_CPT_E!S35+FC_TRA_RAIL_HST_E!S35+FC_TRA_RAIL_FRT_E!S35</f>
        <v>0</v>
      </c>
      <c r="T35" s="10">
        <f>FC_TRA_RAIL_MTU_E!T35+FC_TRA_RAIL_CPT_E!T35+FC_TRA_RAIL_HST_E!T35+FC_TRA_RAIL_FRT_E!T35</f>
        <v>0</v>
      </c>
      <c r="U35" s="10">
        <f>FC_TRA_RAIL_MTU_E!U35+FC_TRA_RAIL_CPT_E!U35+FC_TRA_RAIL_HST_E!U35+FC_TRA_RAIL_FRT_E!U35</f>
        <v>0</v>
      </c>
      <c r="V35" s="10">
        <f>FC_TRA_RAIL_MTU_E!V35+FC_TRA_RAIL_CPT_E!V35+FC_TRA_RAIL_HST_E!V35+FC_TRA_RAIL_FRT_E!V35</f>
        <v>0</v>
      </c>
      <c r="W35" s="10">
        <f>FC_TRA_RAIL_MTU_E!W35+FC_TRA_RAIL_CPT_E!W35+FC_TRA_RAIL_HST_E!W35+FC_TRA_RAIL_FRT_E!W35</f>
        <v>0</v>
      </c>
      <c r="X35" s="10">
        <f>FC_TRA_RAIL_MTU_E!X35+FC_TRA_RAIL_CPT_E!X35+FC_TRA_RAIL_HST_E!X35+FC_TRA_RAIL_FRT_E!X35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FC_TRA_RAIL_MTU_E!C36+FC_TRA_RAIL_CPT_E!C36+FC_TRA_RAIL_HST_E!C36+FC_TRA_RAIL_FRT_E!C36</f>
        <v>0</v>
      </c>
      <c r="D36" s="10">
        <f>FC_TRA_RAIL_MTU_E!D36+FC_TRA_RAIL_CPT_E!D36+FC_TRA_RAIL_HST_E!D36+FC_TRA_RAIL_FRT_E!D36</f>
        <v>0</v>
      </c>
      <c r="E36" s="10">
        <f>FC_TRA_RAIL_MTU_E!E36+FC_TRA_RAIL_CPT_E!E36+FC_TRA_RAIL_HST_E!E36+FC_TRA_RAIL_FRT_E!E36</f>
        <v>0</v>
      </c>
      <c r="F36" s="10">
        <f>FC_TRA_RAIL_MTU_E!F36+FC_TRA_RAIL_CPT_E!F36+FC_TRA_RAIL_HST_E!F36+FC_TRA_RAIL_FRT_E!F36</f>
        <v>0</v>
      </c>
      <c r="G36" s="10">
        <f>FC_TRA_RAIL_MTU_E!G36+FC_TRA_RAIL_CPT_E!G36+FC_TRA_RAIL_HST_E!G36+FC_TRA_RAIL_FRT_E!G36</f>
        <v>0</v>
      </c>
      <c r="H36" s="10">
        <f>FC_TRA_RAIL_MTU_E!H36+FC_TRA_RAIL_CPT_E!H36+FC_TRA_RAIL_HST_E!H36+FC_TRA_RAIL_FRT_E!H36</f>
        <v>0</v>
      </c>
      <c r="I36" s="10">
        <f>FC_TRA_RAIL_MTU_E!I36+FC_TRA_RAIL_CPT_E!I36+FC_TRA_RAIL_HST_E!I36+FC_TRA_RAIL_FRT_E!I36</f>
        <v>0</v>
      </c>
      <c r="J36" s="10">
        <f>FC_TRA_RAIL_MTU_E!J36+FC_TRA_RAIL_CPT_E!J36+FC_TRA_RAIL_HST_E!J36+FC_TRA_RAIL_FRT_E!J36</f>
        <v>0</v>
      </c>
      <c r="K36" s="10">
        <f>FC_TRA_RAIL_MTU_E!K36+FC_TRA_RAIL_CPT_E!K36+FC_TRA_RAIL_HST_E!K36+FC_TRA_RAIL_FRT_E!K36</f>
        <v>0</v>
      </c>
      <c r="L36" s="10">
        <f>FC_TRA_RAIL_MTU_E!L36+FC_TRA_RAIL_CPT_E!L36+FC_TRA_RAIL_HST_E!L36+FC_TRA_RAIL_FRT_E!L36</f>
        <v>0</v>
      </c>
      <c r="M36" s="10">
        <f>FC_TRA_RAIL_MTU_E!M36+FC_TRA_RAIL_CPT_E!M36+FC_TRA_RAIL_HST_E!M36+FC_TRA_RAIL_FRT_E!M36</f>
        <v>0</v>
      </c>
      <c r="N36" s="10">
        <f>FC_TRA_RAIL_MTU_E!N36+FC_TRA_RAIL_CPT_E!N36+FC_TRA_RAIL_HST_E!N36+FC_TRA_RAIL_FRT_E!N36</f>
        <v>0</v>
      </c>
      <c r="O36" s="10">
        <f>FC_TRA_RAIL_MTU_E!O36+FC_TRA_RAIL_CPT_E!O36+FC_TRA_RAIL_HST_E!O36+FC_TRA_RAIL_FRT_E!O36</f>
        <v>0</v>
      </c>
      <c r="P36" s="10">
        <f>FC_TRA_RAIL_MTU_E!P36+FC_TRA_RAIL_CPT_E!P36+FC_TRA_RAIL_HST_E!P36+FC_TRA_RAIL_FRT_E!P36</f>
        <v>0</v>
      </c>
      <c r="Q36" s="10">
        <f>FC_TRA_RAIL_MTU_E!Q36+FC_TRA_RAIL_CPT_E!Q36+FC_TRA_RAIL_HST_E!Q36+FC_TRA_RAIL_FRT_E!Q36</f>
        <v>0</v>
      </c>
      <c r="R36" s="10">
        <f>FC_TRA_RAIL_MTU_E!R36+FC_TRA_RAIL_CPT_E!R36+FC_TRA_RAIL_HST_E!R36+FC_TRA_RAIL_FRT_E!R36</f>
        <v>0</v>
      </c>
      <c r="S36" s="10">
        <f>FC_TRA_RAIL_MTU_E!S36+FC_TRA_RAIL_CPT_E!S36+FC_TRA_RAIL_HST_E!S36+FC_TRA_RAIL_FRT_E!S36</f>
        <v>0</v>
      </c>
      <c r="T36" s="10">
        <f>FC_TRA_RAIL_MTU_E!T36+FC_TRA_RAIL_CPT_E!T36+FC_TRA_RAIL_HST_E!T36+FC_TRA_RAIL_FRT_E!T36</f>
        <v>0</v>
      </c>
      <c r="U36" s="10">
        <f>FC_TRA_RAIL_MTU_E!U36+FC_TRA_RAIL_CPT_E!U36+FC_TRA_RAIL_HST_E!U36+FC_TRA_RAIL_FRT_E!U36</f>
        <v>0</v>
      </c>
      <c r="V36" s="10">
        <f>FC_TRA_RAIL_MTU_E!V36+FC_TRA_RAIL_CPT_E!V36+FC_TRA_RAIL_HST_E!V36+FC_TRA_RAIL_FRT_E!V36</f>
        <v>0</v>
      </c>
      <c r="W36" s="10">
        <f>FC_TRA_RAIL_MTU_E!W36+FC_TRA_RAIL_CPT_E!W36+FC_TRA_RAIL_HST_E!W36+FC_TRA_RAIL_FRT_E!W36</f>
        <v>0</v>
      </c>
      <c r="X36" s="10">
        <f>FC_TRA_RAIL_MTU_E!X36+FC_TRA_RAIL_CPT_E!X36+FC_TRA_RAIL_HST_E!X36+FC_TRA_RAIL_FRT_E!X36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FC_TRA_RAIL_MTU_E!C37+FC_TRA_RAIL_CPT_E!C37+FC_TRA_RAIL_HST_E!C37+FC_TRA_RAIL_FRT_E!C37</f>
        <v>0</v>
      </c>
      <c r="D37" s="10">
        <f>FC_TRA_RAIL_MTU_E!D37+FC_TRA_RAIL_CPT_E!D37+FC_TRA_RAIL_HST_E!D37+FC_TRA_RAIL_FRT_E!D37</f>
        <v>0</v>
      </c>
      <c r="E37" s="10">
        <f>FC_TRA_RAIL_MTU_E!E37+FC_TRA_RAIL_CPT_E!E37+FC_TRA_RAIL_HST_E!E37+FC_TRA_RAIL_FRT_E!E37</f>
        <v>0</v>
      </c>
      <c r="F37" s="10">
        <f>FC_TRA_RAIL_MTU_E!F37+FC_TRA_RAIL_CPT_E!F37+FC_TRA_RAIL_HST_E!F37+FC_TRA_RAIL_FRT_E!F37</f>
        <v>0</v>
      </c>
      <c r="G37" s="10">
        <f>FC_TRA_RAIL_MTU_E!G37+FC_TRA_RAIL_CPT_E!G37+FC_TRA_RAIL_HST_E!G37+FC_TRA_RAIL_FRT_E!G37</f>
        <v>0</v>
      </c>
      <c r="H37" s="10">
        <f>FC_TRA_RAIL_MTU_E!H37+FC_TRA_RAIL_CPT_E!H37+FC_TRA_RAIL_HST_E!H37+FC_TRA_RAIL_FRT_E!H37</f>
        <v>0</v>
      </c>
      <c r="I37" s="10">
        <f>FC_TRA_RAIL_MTU_E!I37+FC_TRA_RAIL_CPT_E!I37+FC_TRA_RAIL_HST_E!I37+FC_TRA_RAIL_FRT_E!I37</f>
        <v>0</v>
      </c>
      <c r="J37" s="10">
        <f>FC_TRA_RAIL_MTU_E!J37+FC_TRA_RAIL_CPT_E!J37+FC_TRA_RAIL_HST_E!J37+FC_TRA_RAIL_FRT_E!J37</f>
        <v>0</v>
      </c>
      <c r="K37" s="10">
        <f>FC_TRA_RAIL_MTU_E!K37+FC_TRA_RAIL_CPT_E!K37+FC_TRA_RAIL_HST_E!K37+FC_TRA_RAIL_FRT_E!K37</f>
        <v>0</v>
      </c>
      <c r="L37" s="10">
        <f>FC_TRA_RAIL_MTU_E!L37+FC_TRA_RAIL_CPT_E!L37+FC_TRA_RAIL_HST_E!L37+FC_TRA_RAIL_FRT_E!L37</f>
        <v>0</v>
      </c>
      <c r="M37" s="10">
        <f>FC_TRA_RAIL_MTU_E!M37+FC_TRA_RAIL_CPT_E!M37+FC_TRA_RAIL_HST_E!M37+FC_TRA_RAIL_FRT_E!M37</f>
        <v>0</v>
      </c>
      <c r="N37" s="10">
        <f>FC_TRA_RAIL_MTU_E!N37+FC_TRA_RAIL_CPT_E!N37+FC_TRA_RAIL_HST_E!N37+FC_TRA_RAIL_FRT_E!N37</f>
        <v>0</v>
      </c>
      <c r="O37" s="10">
        <f>FC_TRA_RAIL_MTU_E!O37+FC_TRA_RAIL_CPT_E!O37+FC_TRA_RAIL_HST_E!O37+FC_TRA_RAIL_FRT_E!O37</f>
        <v>0</v>
      </c>
      <c r="P37" s="10">
        <f>FC_TRA_RAIL_MTU_E!P37+FC_TRA_RAIL_CPT_E!P37+FC_TRA_RAIL_HST_E!P37+FC_TRA_RAIL_FRT_E!P37</f>
        <v>0</v>
      </c>
      <c r="Q37" s="10">
        <f>FC_TRA_RAIL_MTU_E!Q37+FC_TRA_RAIL_CPT_E!Q37+FC_TRA_RAIL_HST_E!Q37+FC_TRA_RAIL_FRT_E!Q37</f>
        <v>0</v>
      </c>
      <c r="R37" s="10">
        <f>FC_TRA_RAIL_MTU_E!R37+FC_TRA_RAIL_CPT_E!R37+FC_TRA_RAIL_HST_E!R37+FC_TRA_RAIL_FRT_E!R37</f>
        <v>0</v>
      </c>
      <c r="S37" s="10">
        <f>FC_TRA_RAIL_MTU_E!S37+FC_TRA_RAIL_CPT_E!S37+FC_TRA_RAIL_HST_E!S37+FC_TRA_RAIL_FRT_E!S37</f>
        <v>0</v>
      </c>
      <c r="T37" s="10">
        <f>FC_TRA_RAIL_MTU_E!T37+FC_TRA_RAIL_CPT_E!T37+FC_TRA_RAIL_HST_E!T37+FC_TRA_RAIL_FRT_E!T37</f>
        <v>0</v>
      </c>
      <c r="U37" s="10">
        <f>FC_TRA_RAIL_MTU_E!U37+FC_TRA_RAIL_CPT_E!U37+FC_TRA_RAIL_HST_E!U37+FC_TRA_RAIL_FRT_E!U37</f>
        <v>0</v>
      </c>
      <c r="V37" s="10">
        <f>FC_TRA_RAIL_MTU_E!V37+FC_TRA_RAIL_CPT_E!V37+FC_TRA_RAIL_HST_E!V37+FC_TRA_RAIL_FRT_E!V37</f>
        <v>0</v>
      </c>
      <c r="W37" s="10">
        <f>FC_TRA_RAIL_MTU_E!W37+FC_TRA_RAIL_CPT_E!W37+FC_TRA_RAIL_HST_E!W37+FC_TRA_RAIL_FRT_E!W37</f>
        <v>0</v>
      </c>
      <c r="X37" s="10">
        <f>FC_TRA_RAIL_MTU_E!X37+FC_TRA_RAIL_CPT_E!X37+FC_TRA_RAIL_HST_E!X37+FC_TRA_RAIL_FRT_E!X37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FC_TRA_RAIL_MTU_E!C38+FC_TRA_RAIL_CPT_E!C38+FC_TRA_RAIL_HST_E!C38+FC_TRA_RAIL_FRT_E!C38</f>
        <v>0</v>
      </c>
      <c r="D38" s="10">
        <f>FC_TRA_RAIL_MTU_E!D38+FC_TRA_RAIL_CPT_E!D38+FC_TRA_RAIL_HST_E!D38+FC_TRA_RAIL_FRT_E!D38</f>
        <v>0</v>
      </c>
      <c r="E38" s="10">
        <f>FC_TRA_RAIL_MTU_E!E38+FC_TRA_RAIL_CPT_E!E38+FC_TRA_RAIL_HST_E!E38+FC_TRA_RAIL_FRT_E!E38</f>
        <v>0</v>
      </c>
      <c r="F38" s="10">
        <f>FC_TRA_RAIL_MTU_E!F38+FC_TRA_RAIL_CPT_E!F38+FC_TRA_RAIL_HST_E!F38+FC_TRA_RAIL_FRT_E!F38</f>
        <v>0</v>
      </c>
      <c r="G38" s="10">
        <f>FC_TRA_RAIL_MTU_E!G38+FC_TRA_RAIL_CPT_E!G38+FC_TRA_RAIL_HST_E!G38+FC_TRA_RAIL_FRT_E!G38</f>
        <v>0</v>
      </c>
      <c r="H38" s="10">
        <f>FC_TRA_RAIL_MTU_E!H38+FC_TRA_RAIL_CPT_E!H38+FC_TRA_RAIL_HST_E!H38+FC_TRA_RAIL_FRT_E!H38</f>
        <v>0</v>
      </c>
      <c r="I38" s="10">
        <f>FC_TRA_RAIL_MTU_E!I38+FC_TRA_RAIL_CPT_E!I38+FC_TRA_RAIL_HST_E!I38+FC_TRA_RAIL_FRT_E!I38</f>
        <v>0</v>
      </c>
      <c r="J38" s="10">
        <f>FC_TRA_RAIL_MTU_E!J38+FC_TRA_RAIL_CPT_E!J38+FC_TRA_RAIL_HST_E!J38+FC_TRA_RAIL_FRT_E!J38</f>
        <v>0</v>
      </c>
      <c r="K38" s="10">
        <f>FC_TRA_RAIL_MTU_E!K38+FC_TRA_RAIL_CPT_E!K38+FC_TRA_RAIL_HST_E!K38+FC_TRA_RAIL_FRT_E!K38</f>
        <v>0</v>
      </c>
      <c r="L38" s="10">
        <f>FC_TRA_RAIL_MTU_E!L38+FC_TRA_RAIL_CPT_E!L38+FC_TRA_RAIL_HST_E!L38+FC_TRA_RAIL_FRT_E!L38</f>
        <v>0</v>
      </c>
      <c r="M38" s="10">
        <f>FC_TRA_RAIL_MTU_E!M38+FC_TRA_RAIL_CPT_E!M38+FC_TRA_RAIL_HST_E!M38+FC_TRA_RAIL_FRT_E!M38</f>
        <v>0</v>
      </c>
      <c r="N38" s="10">
        <f>FC_TRA_RAIL_MTU_E!N38+FC_TRA_RAIL_CPT_E!N38+FC_TRA_RAIL_HST_E!N38+FC_TRA_RAIL_FRT_E!N38</f>
        <v>0</v>
      </c>
      <c r="O38" s="10">
        <f>FC_TRA_RAIL_MTU_E!O38+FC_TRA_RAIL_CPT_E!O38+FC_TRA_RAIL_HST_E!O38+FC_TRA_RAIL_FRT_E!O38</f>
        <v>0</v>
      </c>
      <c r="P38" s="10">
        <f>FC_TRA_RAIL_MTU_E!P38+FC_TRA_RAIL_CPT_E!P38+FC_TRA_RAIL_HST_E!P38+FC_TRA_RAIL_FRT_E!P38</f>
        <v>0</v>
      </c>
      <c r="Q38" s="10">
        <f>FC_TRA_RAIL_MTU_E!Q38+FC_TRA_RAIL_CPT_E!Q38+FC_TRA_RAIL_HST_E!Q38+FC_TRA_RAIL_FRT_E!Q38</f>
        <v>0</v>
      </c>
      <c r="R38" s="10">
        <f>FC_TRA_RAIL_MTU_E!R38+FC_TRA_RAIL_CPT_E!R38+FC_TRA_RAIL_HST_E!R38+FC_TRA_RAIL_FRT_E!R38</f>
        <v>0</v>
      </c>
      <c r="S38" s="10">
        <f>FC_TRA_RAIL_MTU_E!S38+FC_TRA_RAIL_CPT_E!S38+FC_TRA_RAIL_HST_E!S38+FC_TRA_RAIL_FRT_E!S38</f>
        <v>0</v>
      </c>
      <c r="T38" s="10">
        <f>FC_TRA_RAIL_MTU_E!T38+FC_TRA_RAIL_CPT_E!T38+FC_TRA_RAIL_HST_E!T38+FC_TRA_RAIL_FRT_E!T38</f>
        <v>0</v>
      </c>
      <c r="U38" s="10">
        <f>FC_TRA_RAIL_MTU_E!U38+FC_TRA_RAIL_CPT_E!U38+FC_TRA_RAIL_HST_E!U38+FC_TRA_RAIL_FRT_E!U38</f>
        <v>0</v>
      </c>
      <c r="V38" s="10">
        <f>FC_TRA_RAIL_MTU_E!V38+FC_TRA_RAIL_CPT_E!V38+FC_TRA_RAIL_HST_E!V38+FC_TRA_RAIL_FRT_E!V38</f>
        <v>0</v>
      </c>
      <c r="W38" s="10">
        <f>FC_TRA_RAIL_MTU_E!W38+FC_TRA_RAIL_CPT_E!W38+FC_TRA_RAIL_HST_E!W38+FC_TRA_RAIL_FRT_E!W38</f>
        <v>0</v>
      </c>
      <c r="X38" s="10">
        <f>FC_TRA_RAIL_MTU_E!X38+FC_TRA_RAIL_CPT_E!X38+FC_TRA_RAIL_HST_E!X38+FC_TRA_RAIL_FRT_E!X38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FC_TRA_RAIL_MTU_E!C39+FC_TRA_RAIL_CPT_E!C39+FC_TRA_RAIL_HST_E!C39+FC_TRA_RAIL_FRT_E!C39</f>
        <v>0</v>
      </c>
      <c r="D39" s="10">
        <f>FC_TRA_RAIL_MTU_E!D39+FC_TRA_RAIL_CPT_E!D39+FC_TRA_RAIL_HST_E!D39+FC_TRA_RAIL_FRT_E!D39</f>
        <v>0</v>
      </c>
      <c r="E39" s="10">
        <f>FC_TRA_RAIL_MTU_E!E39+FC_TRA_RAIL_CPT_E!E39+FC_TRA_RAIL_HST_E!E39+FC_TRA_RAIL_FRT_E!E39</f>
        <v>0</v>
      </c>
      <c r="F39" s="10">
        <f>FC_TRA_RAIL_MTU_E!F39+FC_TRA_RAIL_CPT_E!F39+FC_TRA_RAIL_HST_E!F39+FC_TRA_RAIL_FRT_E!F39</f>
        <v>0</v>
      </c>
      <c r="G39" s="10">
        <f>FC_TRA_RAIL_MTU_E!G39+FC_TRA_RAIL_CPT_E!G39+FC_TRA_RAIL_HST_E!G39+FC_TRA_RAIL_FRT_E!G39</f>
        <v>0</v>
      </c>
      <c r="H39" s="10">
        <f>FC_TRA_RAIL_MTU_E!H39+FC_TRA_RAIL_CPT_E!H39+FC_TRA_RAIL_HST_E!H39+FC_TRA_RAIL_FRT_E!H39</f>
        <v>0</v>
      </c>
      <c r="I39" s="10">
        <f>FC_TRA_RAIL_MTU_E!I39+FC_TRA_RAIL_CPT_E!I39+FC_TRA_RAIL_HST_E!I39+FC_TRA_RAIL_FRT_E!I39</f>
        <v>0</v>
      </c>
      <c r="J39" s="10">
        <f>FC_TRA_RAIL_MTU_E!J39+FC_TRA_RAIL_CPT_E!J39+FC_TRA_RAIL_HST_E!J39+FC_TRA_RAIL_FRT_E!J39</f>
        <v>0</v>
      </c>
      <c r="K39" s="10">
        <f>FC_TRA_RAIL_MTU_E!K39+FC_TRA_RAIL_CPT_E!K39+FC_TRA_RAIL_HST_E!K39+FC_TRA_RAIL_FRT_E!K39</f>
        <v>0</v>
      </c>
      <c r="L39" s="10">
        <f>FC_TRA_RAIL_MTU_E!L39+FC_TRA_RAIL_CPT_E!L39+FC_TRA_RAIL_HST_E!L39+FC_TRA_RAIL_FRT_E!L39</f>
        <v>0</v>
      </c>
      <c r="M39" s="10">
        <f>FC_TRA_RAIL_MTU_E!M39+FC_TRA_RAIL_CPT_E!M39+FC_TRA_RAIL_HST_E!M39+FC_TRA_RAIL_FRT_E!M39</f>
        <v>0</v>
      </c>
      <c r="N39" s="10">
        <f>FC_TRA_RAIL_MTU_E!N39+FC_TRA_RAIL_CPT_E!N39+FC_TRA_RAIL_HST_E!N39+FC_TRA_RAIL_FRT_E!N39</f>
        <v>0</v>
      </c>
      <c r="O39" s="10">
        <f>FC_TRA_RAIL_MTU_E!O39+FC_TRA_RAIL_CPT_E!O39+FC_TRA_RAIL_HST_E!O39+FC_TRA_RAIL_FRT_E!O39</f>
        <v>0</v>
      </c>
      <c r="P39" s="10">
        <f>FC_TRA_RAIL_MTU_E!P39+FC_TRA_RAIL_CPT_E!P39+FC_TRA_RAIL_HST_E!P39+FC_TRA_RAIL_FRT_E!P39</f>
        <v>0</v>
      </c>
      <c r="Q39" s="10">
        <f>FC_TRA_RAIL_MTU_E!Q39+FC_TRA_RAIL_CPT_E!Q39+FC_TRA_RAIL_HST_E!Q39+FC_TRA_RAIL_FRT_E!Q39</f>
        <v>0</v>
      </c>
      <c r="R39" s="10">
        <f>FC_TRA_RAIL_MTU_E!R39+FC_TRA_RAIL_CPT_E!R39+FC_TRA_RAIL_HST_E!R39+FC_TRA_RAIL_FRT_E!R39</f>
        <v>0</v>
      </c>
      <c r="S39" s="10">
        <f>FC_TRA_RAIL_MTU_E!S39+FC_TRA_RAIL_CPT_E!S39+FC_TRA_RAIL_HST_E!S39+FC_TRA_RAIL_FRT_E!S39</f>
        <v>0</v>
      </c>
      <c r="T39" s="10">
        <f>FC_TRA_RAIL_MTU_E!T39+FC_TRA_RAIL_CPT_E!T39+FC_TRA_RAIL_HST_E!T39+FC_TRA_RAIL_FRT_E!T39</f>
        <v>0</v>
      </c>
      <c r="U39" s="10">
        <f>FC_TRA_RAIL_MTU_E!U39+FC_TRA_RAIL_CPT_E!U39+FC_TRA_RAIL_HST_E!U39+FC_TRA_RAIL_FRT_E!U39</f>
        <v>0</v>
      </c>
      <c r="V39" s="10">
        <f>FC_TRA_RAIL_MTU_E!V39+FC_TRA_RAIL_CPT_E!V39+FC_TRA_RAIL_HST_E!V39+FC_TRA_RAIL_FRT_E!V39</f>
        <v>0</v>
      </c>
      <c r="W39" s="10">
        <f>FC_TRA_RAIL_MTU_E!W39+FC_TRA_RAIL_CPT_E!W39+FC_TRA_RAIL_HST_E!W39+FC_TRA_RAIL_FRT_E!W39</f>
        <v>0</v>
      </c>
      <c r="X39" s="10">
        <f>FC_TRA_RAIL_MTU_E!X39+FC_TRA_RAIL_CPT_E!X39+FC_TRA_RAIL_HST_E!X39+FC_TRA_RAIL_FRT_E!X39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FC_TRA_RAIL_MTU_E!C40+FC_TRA_RAIL_CPT_E!C40+FC_TRA_RAIL_HST_E!C40+FC_TRA_RAIL_FRT_E!C40</f>
        <v>0</v>
      </c>
      <c r="D40" s="10">
        <f>FC_TRA_RAIL_MTU_E!D40+FC_TRA_RAIL_CPT_E!D40+FC_TRA_RAIL_HST_E!D40+FC_TRA_RAIL_FRT_E!D40</f>
        <v>0</v>
      </c>
      <c r="E40" s="10">
        <f>FC_TRA_RAIL_MTU_E!E40+FC_TRA_RAIL_CPT_E!E40+FC_TRA_RAIL_HST_E!E40+FC_TRA_RAIL_FRT_E!E40</f>
        <v>0</v>
      </c>
      <c r="F40" s="10">
        <f>FC_TRA_RAIL_MTU_E!F40+FC_TRA_RAIL_CPT_E!F40+FC_TRA_RAIL_HST_E!F40+FC_TRA_RAIL_FRT_E!F40</f>
        <v>0</v>
      </c>
      <c r="G40" s="10">
        <f>FC_TRA_RAIL_MTU_E!G40+FC_TRA_RAIL_CPT_E!G40+FC_TRA_RAIL_HST_E!G40+FC_TRA_RAIL_FRT_E!G40</f>
        <v>0</v>
      </c>
      <c r="H40" s="10">
        <f>FC_TRA_RAIL_MTU_E!H40+FC_TRA_RAIL_CPT_E!H40+FC_TRA_RAIL_HST_E!H40+FC_TRA_RAIL_FRT_E!H40</f>
        <v>0</v>
      </c>
      <c r="I40" s="10">
        <f>FC_TRA_RAIL_MTU_E!I40+FC_TRA_RAIL_CPT_E!I40+FC_TRA_RAIL_HST_E!I40+FC_TRA_RAIL_FRT_E!I40</f>
        <v>0</v>
      </c>
      <c r="J40" s="10">
        <f>FC_TRA_RAIL_MTU_E!J40+FC_TRA_RAIL_CPT_E!J40+FC_TRA_RAIL_HST_E!J40+FC_TRA_RAIL_FRT_E!J40</f>
        <v>0</v>
      </c>
      <c r="K40" s="10">
        <f>FC_TRA_RAIL_MTU_E!K40+FC_TRA_RAIL_CPT_E!K40+FC_TRA_RAIL_HST_E!K40+FC_TRA_RAIL_FRT_E!K40</f>
        <v>0</v>
      </c>
      <c r="L40" s="10">
        <f>FC_TRA_RAIL_MTU_E!L40+FC_TRA_RAIL_CPT_E!L40+FC_TRA_RAIL_HST_E!L40+FC_TRA_RAIL_FRT_E!L40</f>
        <v>0</v>
      </c>
      <c r="M40" s="10">
        <f>FC_TRA_RAIL_MTU_E!M40+FC_TRA_RAIL_CPT_E!M40+FC_TRA_RAIL_HST_E!M40+FC_TRA_RAIL_FRT_E!M40</f>
        <v>0</v>
      </c>
      <c r="N40" s="10">
        <f>FC_TRA_RAIL_MTU_E!N40+FC_TRA_RAIL_CPT_E!N40+FC_TRA_RAIL_HST_E!N40+FC_TRA_RAIL_FRT_E!N40</f>
        <v>0</v>
      </c>
      <c r="O40" s="10">
        <f>FC_TRA_RAIL_MTU_E!O40+FC_TRA_RAIL_CPT_E!O40+FC_TRA_RAIL_HST_E!O40+FC_TRA_RAIL_FRT_E!O40</f>
        <v>0</v>
      </c>
      <c r="P40" s="10">
        <f>FC_TRA_RAIL_MTU_E!P40+FC_TRA_RAIL_CPT_E!P40+FC_TRA_RAIL_HST_E!P40+FC_TRA_RAIL_FRT_E!P40</f>
        <v>0</v>
      </c>
      <c r="Q40" s="10">
        <f>FC_TRA_RAIL_MTU_E!Q40+FC_TRA_RAIL_CPT_E!Q40+FC_TRA_RAIL_HST_E!Q40+FC_TRA_RAIL_FRT_E!Q40</f>
        <v>0</v>
      </c>
      <c r="R40" s="10">
        <f>FC_TRA_RAIL_MTU_E!R40+FC_TRA_RAIL_CPT_E!R40+FC_TRA_RAIL_HST_E!R40+FC_TRA_RAIL_FRT_E!R40</f>
        <v>0</v>
      </c>
      <c r="S40" s="10">
        <f>FC_TRA_RAIL_MTU_E!S40+FC_TRA_RAIL_CPT_E!S40+FC_TRA_RAIL_HST_E!S40+FC_TRA_RAIL_FRT_E!S40</f>
        <v>0</v>
      </c>
      <c r="T40" s="10">
        <f>FC_TRA_RAIL_MTU_E!T40+FC_TRA_RAIL_CPT_E!T40+FC_TRA_RAIL_HST_E!T40+FC_TRA_RAIL_FRT_E!T40</f>
        <v>0</v>
      </c>
      <c r="U40" s="10">
        <f>FC_TRA_RAIL_MTU_E!U40+FC_TRA_RAIL_CPT_E!U40+FC_TRA_RAIL_HST_E!U40+FC_TRA_RAIL_FRT_E!U40</f>
        <v>0</v>
      </c>
      <c r="V40" s="10">
        <f>FC_TRA_RAIL_MTU_E!V40+FC_TRA_RAIL_CPT_E!V40+FC_TRA_RAIL_HST_E!V40+FC_TRA_RAIL_FRT_E!V40</f>
        <v>0</v>
      </c>
      <c r="W40" s="10">
        <f>FC_TRA_RAIL_MTU_E!W40+FC_TRA_RAIL_CPT_E!W40+FC_TRA_RAIL_HST_E!W40+FC_TRA_RAIL_FRT_E!W40</f>
        <v>0</v>
      </c>
      <c r="X40" s="10">
        <f>FC_TRA_RAIL_MTU_E!X40+FC_TRA_RAIL_CPT_E!X40+FC_TRA_RAIL_HST_E!X40+FC_TRA_RAIL_FRT_E!X40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FC_TRA_RAIL_MTU_E!C41+FC_TRA_RAIL_CPT_E!C41+FC_TRA_RAIL_HST_E!C41+FC_TRA_RAIL_FRT_E!C41</f>
        <v>0</v>
      </c>
      <c r="D41" s="10">
        <f>FC_TRA_RAIL_MTU_E!D41+FC_TRA_RAIL_CPT_E!D41+FC_TRA_RAIL_HST_E!D41+FC_TRA_RAIL_FRT_E!D41</f>
        <v>0</v>
      </c>
      <c r="E41" s="10">
        <f>FC_TRA_RAIL_MTU_E!E41+FC_TRA_RAIL_CPT_E!E41+FC_TRA_RAIL_HST_E!E41+FC_TRA_RAIL_FRT_E!E41</f>
        <v>0</v>
      </c>
      <c r="F41" s="10">
        <f>FC_TRA_RAIL_MTU_E!F41+FC_TRA_RAIL_CPT_E!F41+FC_TRA_RAIL_HST_E!F41+FC_TRA_RAIL_FRT_E!F41</f>
        <v>0</v>
      </c>
      <c r="G41" s="10">
        <f>FC_TRA_RAIL_MTU_E!G41+FC_TRA_RAIL_CPT_E!G41+FC_TRA_RAIL_HST_E!G41+FC_TRA_RAIL_FRT_E!G41</f>
        <v>0</v>
      </c>
      <c r="H41" s="10">
        <f>FC_TRA_RAIL_MTU_E!H41+FC_TRA_RAIL_CPT_E!H41+FC_TRA_RAIL_HST_E!H41+FC_TRA_RAIL_FRT_E!H41</f>
        <v>0</v>
      </c>
      <c r="I41" s="10">
        <f>FC_TRA_RAIL_MTU_E!I41+FC_TRA_RAIL_CPT_E!I41+FC_TRA_RAIL_HST_E!I41+FC_TRA_RAIL_FRT_E!I41</f>
        <v>0</v>
      </c>
      <c r="J41" s="10">
        <f>FC_TRA_RAIL_MTU_E!J41+FC_TRA_RAIL_CPT_E!J41+FC_TRA_RAIL_HST_E!J41+FC_TRA_RAIL_FRT_E!J41</f>
        <v>0</v>
      </c>
      <c r="K41" s="10">
        <f>FC_TRA_RAIL_MTU_E!K41+FC_TRA_RAIL_CPT_E!K41+FC_TRA_RAIL_HST_E!K41+FC_TRA_RAIL_FRT_E!K41</f>
        <v>0</v>
      </c>
      <c r="L41" s="10">
        <f>FC_TRA_RAIL_MTU_E!L41+FC_TRA_RAIL_CPT_E!L41+FC_TRA_RAIL_HST_E!L41+FC_TRA_RAIL_FRT_E!L41</f>
        <v>0</v>
      </c>
      <c r="M41" s="10">
        <f>FC_TRA_RAIL_MTU_E!M41+FC_TRA_RAIL_CPT_E!M41+FC_TRA_RAIL_HST_E!M41+FC_TRA_RAIL_FRT_E!M41</f>
        <v>0</v>
      </c>
      <c r="N41" s="10">
        <f>FC_TRA_RAIL_MTU_E!N41+FC_TRA_RAIL_CPT_E!N41+FC_TRA_RAIL_HST_E!N41+FC_TRA_RAIL_FRT_E!N41</f>
        <v>0</v>
      </c>
      <c r="O41" s="10">
        <f>FC_TRA_RAIL_MTU_E!O41+FC_TRA_RAIL_CPT_E!O41+FC_TRA_RAIL_HST_E!O41+FC_TRA_RAIL_FRT_E!O41</f>
        <v>0</v>
      </c>
      <c r="P41" s="10">
        <f>FC_TRA_RAIL_MTU_E!P41+FC_TRA_RAIL_CPT_E!P41+FC_TRA_RAIL_HST_E!P41+FC_TRA_RAIL_FRT_E!P41</f>
        <v>0</v>
      </c>
      <c r="Q41" s="10">
        <f>FC_TRA_RAIL_MTU_E!Q41+FC_TRA_RAIL_CPT_E!Q41+FC_TRA_RAIL_HST_E!Q41+FC_TRA_RAIL_FRT_E!Q41</f>
        <v>0</v>
      </c>
      <c r="R41" s="10">
        <f>FC_TRA_RAIL_MTU_E!R41+FC_TRA_RAIL_CPT_E!R41+FC_TRA_RAIL_HST_E!R41+FC_TRA_RAIL_FRT_E!R41</f>
        <v>0</v>
      </c>
      <c r="S41" s="10">
        <f>FC_TRA_RAIL_MTU_E!S41+FC_TRA_RAIL_CPT_E!S41+FC_TRA_RAIL_HST_E!S41+FC_TRA_RAIL_FRT_E!S41</f>
        <v>0</v>
      </c>
      <c r="T41" s="10">
        <f>FC_TRA_RAIL_MTU_E!T41+FC_TRA_RAIL_CPT_E!T41+FC_TRA_RAIL_HST_E!T41+FC_TRA_RAIL_FRT_E!T41</f>
        <v>0</v>
      </c>
      <c r="U41" s="10">
        <f>FC_TRA_RAIL_MTU_E!U41+FC_TRA_RAIL_CPT_E!U41+FC_TRA_RAIL_HST_E!U41+FC_TRA_RAIL_FRT_E!U41</f>
        <v>0</v>
      </c>
      <c r="V41" s="10">
        <f>FC_TRA_RAIL_MTU_E!V41+FC_TRA_RAIL_CPT_E!V41+FC_TRA_RAIL_HST_E!V41+FC_TRA_RAIL_FRT_E!V41</f>
        <v>0</v>
      </c>
      <c r="W41" s="10">
        <f>FC_TRA_RAIL_MTU_E!W41+FC_TRA_RAIL_CPT_E!W41+FC_TRA_RAIL_HST_E!W41+FC_TRA_RAIL_FRT_E!W41</f>
        <v>0</v>
      </c>
      <c r="X41" s="10">
        <f>FC_TRA_RAIL_MTU_E!X41+FC_TRA_RAIL_CPT_E!X41+FC_TRA_RAIL_HST_E!X41+FC_TRA_RAIL_FRT_E!X41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FC_TRA_RAIL_MTU_E!C42+FC_TRA_RAIL_CPT_E!C42+FC_TRA_RAIL_HST_E!C42+FC_TRA_RAIL_FRT_E!C42</f>
        <v>0</v>
      </c>
      <c r="D42" s="10">
        <f>FC_TRA_RAIL_MTU_E!D42+FC_TRA_RAIL_CPT_E!D42+FC_TRA_RAIL_HST_E!D42+FC_TRA_RAIL_FRT_E!D42</f>
        <v>0</v>
      </c>
      <c r="E42" s="10">
        <f>FC_TRA_RAIL_MTU_E!E42+FC_TRA_RAIL_CPT_E!E42+FC_TRA_RAIL_HST_E!E42+FC_TRA_RAIL_FRT_E!E42</f>
        <v>0</v>
      </c>
      <c r="F42" s="10">
        <f>FC_TRA_RAIL_MTU_E!F42+FC_TRA_RAIL_CPT_E!F42+FC_TRA_RAIL_HST_E!F42+FC_TRA_RAIL_FRT_E!F42</f>
        <v>0</v>
      </c>
      <c r="G42" s="10">
        <f>FC_TRA_RAIL_MTU_E!G42+FC_TRA_RAIL_CPT_E!G42+FC_TRA_RAIL_HST_E!G42+FC_TRA_RAIL_FRT_E!G42</f>
        <v>0</v>
      </c>
      <c r="H42" s="10">
        <f>FC_TRA_RAIL_MTU_E!H42+FC_TRA_RAIL_CPT_E!H42+FC_TRA_RAIL_HST_E!H42+FC_TRA_RAIL_FRT_E!H42</f>
        <v>0</v>
      </c>
      <c r="I42" s="10">
        <f>FC_TRA_RAIL_MTU_E!I42+FC_TRA_RAIL_CPT_E!I42+FC_TRA_RAIL_HST_E!I42+FC_TRA_RAIL_FRT_E!I42</f>
        <v>0</v>
      </c>
      <c r="J42" s="10">
        <f>FC_TRA_RAIL_MTU_E!J42+FC_TRA_RAIL_CPT_E!J42+FC_TRA_RAIL_HST_E!J42+FC_TRA_RAIL_FRT_E!J42</f>
        <v>0</v>
      </c>
      <c r="K42" s="10">
        <f>FC_TRA_RAIL_MTU_E!K42+FC_TRA_RAIL_CPT_E!K42+FC_TRA_RAIL_HST_E!K42+FC_TRA_RAIL_FRT_E!K42</f>
        <v>0</v>
      </c>
      <c r="L42" s="10">
        <f>FC_TRA_RAIL_MTU_E!L42+FC_TRA_RAIL_CPT_E!L42+FC_TRA_RAIL_HST_E!L42+FC_TRA_RAIL_FRT_E!L42</f>
        <v>0</v>
      </c>
      <c r="M42" s="10">
        <f>FC_TRA_RAIL_MTU_E!M42+FC_TRA_RAIL_CPT_E!M42+FC_TRA_RAIL_HST_E!M42+FC_TRA_RAIL_FRT_E!M42</f>
        <v>0</v>
      </c>
      <c r="N42" s="10">
        <f>FC_TRA_RAIL_MTU_E!N42+FC_TRA_RAIL_CPT_E!N42+FC_TRA_RAIL_HST_E!N42+FC_TRA_RAIL_FRT_E!N42</f>
        <v>0</v>
      </c>
      <c r="O42" s="10">
        <f>FC_TRA_RAIL_MTU_E!O42+FC_TRA_RAIL_CPT_E!O42+FC_TRA_RAIL_HST_E!O42+FC_TRA_RAIL_FRT_E!O42</f>
        <v>0</v>
      </c>
      <c r="P42" s="10">
        <f>FC_TRA_RAIL_MTU_E!P42+FC_TRA_RAIL_CPT_E!P42+FC_TRA_RAIL_HST_E!P42+FC_TRA_RAIL_FRT_E!P42</f>
        <v>0</v>
      </c>
      <c r="Q42" s="10">
        <f>FC_TRA_RAIL_MTU_E!Q42+FC_TRA_RAIL_CPT_E!Q42+FC_TRA_RAIL_HST_E!Q42+FC_TRA_RAIL_FRT_E!Q42</f>
        <v>0</v>
      </c>
      <c r="R42" s="10">
        <f>FC_TRA_RAIL_MTU_E!R42+FC_TRA_RAIL_CPT_E!R42+FC_TRA_RAIL_HST_E!R42+FC_TRA_RAIL_FRT_E!R42</f>
        <v>0</v>
      </c>
      <c r="S42" s="10">
        <f>FC_TRA_RAIL_MTU_E!S42+FC_TRA_RAIL_CPT_E!S42+FC_TRA_RAIL_HST_E!S42+FC_TRA_RAIL_FRT_E!S42</f>
        <v>0</v>
      </c>
      <c r="T42" s="10">
        <f>FC_TRA_RAIL_MTU_E!T42+FC_TRA_RAIL_CPT_E!T42+FC_TRA_RAIL_HST_E!T42+FC_TRA_RAIL_FRT_E!T42</f>
        <v>0</v>
      </c>
      <c r="U42" s="10">
        <f>FC_TRA_RAIL_MTU_E!U42+FC_TRA_RAIL_CPT_E!U42+FC_TRA_RAIL_HST_E!U42+FC_TRA_RAIL_FRT_E!U42</f>
        <v>0</v>
      </c>
      <c r="V42" s="10">
        <f>FC_TRA_RAIL_MTU_E!V42+FC_TRA_RAIL_CPT_E!V42+FC_TRA_RAIL_HST_E!V42+FC_TRA_RAIL_FRT_E!V42</f>
        <v>0</v>
      </c>
      <c r="W42" s="10">
        <f>FC_TRA_RAIL_MTU_E!W42+FC_TRA_RAIL_CPT_E!W42+FC_TRA_RAIL_HST_E!W42+FC_TRA_RAIL_FRT_E!W42</f>
        <v>0</v>
      </c>
      <c r="X42" s="10">
        <f>FC_TRA_RAIL_MTU_E!X42+FC_TRA_RAIL_CPT_E!X42+FC_TRA_RAIL_HST_E!X42+FC_TRA_RAIL_FRT_E!X42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FC_TRA_RAIL_MTU_E!C43+FC_TRA_RAIL_CPT_E!C43+FC_TRA_RAIL_HST_E!C43+FC_TRA_RAIL_FRT_E!C43</f>
        <v>57.955460017196913</v>
      </c>
      <c r="D43" s="10">
        <f>FC_TRA_RAIL_MTU_E!D43+FC_TRA_RAIL_CPT_E!D43+FC_TRA_RAIL_HST_E!D43+FC_TRA_RAIL_FRT_E!D43</f>
        <v>43.466638005159069</v>
      </c>
      <c r="E43" s="10">
        <f>FC_TRA_RAIL_MTU_E!E43+FC_TRA_RAIL_CPT_E!E43+FC_TRA_RAIL_HST_E!E43+FC_TRA_RAIL_FRT_E!E43</f>
        <v>36.222184006878763</v>
      </c>
      <c r="F43" s="10">
        <f>FC_TRA_RAIL_MTU_E!F43+FC_TRA_RAIL_CPT_E!F43+FC_TRA_RAIL_HST_E!F43+FC_TRA_RAIL_FRT_E!F43</f>
        <v>31.0475494411006</v>
      </c>
      <c r="G43" s="10">
        <f>FC_TRA_RAIL_MTU_E!G43+FC_TRA_RAIL_CPT_E!G43+FC_TRA_RAIL_HST_E!G43+FC_TRA_RAIL_FRT_E!G43</f>
        <v>27.942820292347381</v>
      </c>
      <c r="H43" s="10">
        <f>FC_TRA_RAIL_MTU_E!H43+FC_TRA_RAIL_CPT_E!H43+FC_TRA_RAIL_HST_E!H43+FC_TRA_RAIL_FRT_E!H43</f>
        <v>25.873000859845231</v>
      </c>
      <c r="I43" s="10">
        <f>FC_TRA_RAIL_MTU_E!I43+FC_TRA_RAIL_CPT_E!I43+FC_TRA_RAIL_HST_E!I43+FC_TRA_RAIL_FRT_E!I43</f>
        <v>24.648925193465171</v>
      </c>
      <c r="J43" s="10">
        <f>FC_TRA_RAIL_MTU_E!J43+FC_TRA_RAIL_CPT_E!J43+FC_TRA_RAIL_HST_E!J43+FC_TRA_RAIL_FRT_E!J43</f>
        <v>24.648925193465175</v>
      </c>
      <c r="K43" s="10">
        <f>FC_TRA_RAIL_MTU_E!K43+FC_TRA_RAIL_CPT_E!K43+FC_TRA_RAIL_HST_E!K43+FC_TRA_RAIL_FRT_E!K43</f>
        <v>23.62184006878762</v>
      </c>
      <c r="L43" s="10">
        <f>FC_TRA_RAIL_MTU_E!L43+FC_TRA_RAIL_CPT_E!L43+FC_TRA_RAIL_HST_E!L43+FC_TRA_RAIL_FRT_E!L43</f>
        <v>18.486672398968189</v>
      </c>
      <c r="M43" s="10">
        <f>FC_TRA_RAIL_MTU_E!M43+FC_TRA_RAIL_CPT_E!M43+FC_TRA_RAIL_HST_E!M43+FC_TRA_RAIL_FRT_E!M43</f>
        <v>16.432588134135859</v>
      </c>
      <c r="N43" s="10">
        <f>FC_TRA_RAIL_MTU_E!N43+FC_TRA_RAIL_CPT_E!N43+FC_TRA_RAIL_HST_E!N43+FC_TRA_RAIL_FRT_E!N43</f>
        <v>14.378503869303529</v>
      </c>
      <c r="O43" s="10">
        <f>FC_TRA_RAIL_MTU_E!O43+FC_TRA_RAIL_CPT_E!O43+FC_TRA_RAIL_HST_E!O43+FC_TRA_RAIL_FRT_E!O43</f>
        <v>11.297420464316421</v>
      </c>
      <c r="P43" s="10">
        <f>FC_TRA_RAIL_MTU_E!P43+FC_TRA_RAIL_CPT_E!P43+FC_TRA_RAIL_HST_E!P43+FC_TRA_RAIL_FRT_E!P43</f>
        <v>10.27033533963886</v>
      </c>
      <c r="Q43" s="10">
        <f>FC_TRA_RAIL_MTU_E!Q43+FC_TRA_RAIL_CPT_E!Q43+FC_TRA_RAIL_HST_E!Q43+FC_TRA_RAIL_FRT_E!Q43</f>
        <v>10.27033533963886</v>
      </c>
      <c r="R43" s="10">
        <f>FC_TRA_RAIL_MTU_E!R43+FC_TRA_RAIL_CPT_E!R43+FC_TRA_RAIL_HST_E!R43+FC_TRA_RAIL_FRT_E!R43</f>
        <v>10.270335339638859</v>
      </c>
      <c r="S43" s="10">
        <f>FC_TRA_RAIL_MTU_E!S43+FC_TRA_RAIL_CPT_E!S43+FC_TRA_RAIL_HST_E!S43+FC_TRA_RAIL_FRT_E!S43</f>
        <v>9.2433361994840944</v>
      </c>
      <c r="T43" s="10">
        <f>FC_TRA_RAIL_MTU_E!T43+FC_TRA_RAIL_CPT_E!T43+FC_TRA_RAIL_HST_E!T43+FC_TRA_RAIL_FRT_E!T43</f>
        <v>10.07833190025795</v>
      </c>
      <c r="U43" s="10">
        <f>FC_TRA_RAIL_MTU_E!U43+FC_TRA_RAIL_CPT_E!U43+FC_TRA_RAIL_HST_E!U43+FC_TRA_RAIL_FRT_E!U43</f>
        <v>9.819518486672397</v>
      </c>
      <c r="V43" s="10">
        <f>FC_TRA_RAIL_MTU_E!V43+FC_TRA_RAIL_CPT_E!V43+FC_TRA_RAIL_HST_E!V43+FC_TRA_RAIL_FRT_E!V43</f>
        <v>10.012553740326741</v>
      </c>
      <c r="W43" s="10">
        <f>FC_TRA_RAIL_MTU_E!W43+FC_TRA_RAIL_CPT_E!W43+FC_TRA_RAIL_HST_E!W43+FC_TRA_RAIL_FRT_E!W43</f>
        <v>8.8705073086844362</v>
      </c>
      <c r="X43" s="10">
        <f>FC_TRA_RAIL_MTU_E!X43+FC_TRA_RAIL_CPT_E!X43+FC_TRA_RAIL_HST_E!X43+FC_TRA_RAIL_FRT_E!X43</f>
        <v>8.7863284608770424</v>
      </c>
    </row>
    <row r="44" spans="1:24" ht="11.25" customHeight="1" x14ac:dyDescent="0.2">
      <c r="A44" s="41" t="s">
        <v>75</v>
      </c>
      <c r="B44" s="9" t="s">
        <v>76</v>
      </c>
      <c r="C44" s="10">
        <f>FC_TRA_RAIL_MTU_E!C44+FC_TRA_RAIL_CPT_E!C44+FC_TRA_RAIL_HST_E!C44+FC_TRA_RAIL_FRT_E!C44</f>
        <v>0</v>
      </c>
      <c r="D44" s="10">
        <f>FC_TRA_RAIL_MTU_E!D44+FC_TRA_RAIL_CPT_E!D44+FC_TRA_RAIL_HST_E!D44+FC_TRA_RAIL_FRT_E!D44</f>
        <v>0</v>
      </c>
      <c r="E44" s="10">
        <f>FC_TRA_RAIL_MTU_E!E44+FC_TRA_RAIL_CPT_E!E44+FC_TRA_RAIL_HST_E!E44+FC_TRA_RAIL_FRT_E!E44</f>
        <v>0</v>
      </c>
      <c r="F44" s="10">
        <f>FC_TRA_RAIL_MTU_E!F44+FC_TRA_RAIL_CPT_E!F44+FC_TRA_RAIL_HST_E!F44+FC_TRA_RAIL_FRT_E!F44</f>
        <v>0</v>
      </c>
      <c r="G44" s="10">
        <f>FC_TRA_RAIL_MTU_E!G44+FC_TRA_RAIL_CPT_E!G44+FC_TRA_RAIL_HST_E!G44+FC_TRA_RAIL_FRT_E!G44</f>
        <v>0</v>
      </c>
      <c r="H44" s="10">
        <f>FC_TRA_RAIL_MTU_E!H44+FC_TRA_RAIL_CPT_E!H44+FC_TRA_RAIL_HST_E!H44+FC_TRA_RAIL_FRT_E!H44</f>
        <v>0</v>
      </c>
      <c r="I44" s="10">
        <f>FC_TRA_RAIL_MTU_E!I44+FC_TRA_RAIL_CPT_E!I44+FC_TRA_RAIL_HST_E!I44+FC_TRA_RAIL_FRT_E!I44</f>
        <v>0</v>
      </c>
      <c r="J44" s="10">
        <f>FC_TRA_RAIL_MTU_E!J44+FC_TRA_RAIL_CPT_E!J44+FC_TRA_RAIL_HST_E!J44+FC_TRA_RAIL_FRT_E!J44</f>
        <v>0</v>
      </c>
      <c r="K44" s="10">
        <f>FC_TRA_RAIL_MTU_E!K44+FC_TRA_RAIL_CPT_E!K44+FC_TRA_RAIL_HST_E!K44+FC_TRA_RAIL_FRT_E!K44</f>
        <v>0</v>
      </c>
      <c r="L44" s="10">
        <f>FC_TRA_RAIL_MTU_E!L44+FC_TRA_RAIL_CPT_E!L44+FC_TRA_RAIL_HST_E!L44+FC_TRA_RAIL_FRT_E!L44</f>
        <v>0</v>
      </c>
      <c r="M44" s="10">
        <f>FC_TRA_RAIL_MTU_E!M44+FC_TRA_RAIL_CPT_E!M44+FC_TRA_RAIL_HST_E!M44+FC_TRA_RAIL_FRT_E!M44</f>
        <v>0</v>
      </c>
      <c r="N44" s="10">
        <f>FC_TRA_RAIL_MTU_E!N44+FC_TRA_RAIL_CPT_E!N44+FC_TRA_RAIL_HST_E!N44+FC_TRA_RAIL_FRT_E!N44</f>
        <v>0</v>
      </c>
      <c r="O44" s="10">
        <f>FC_TRA_RAIL_MTU_E!O44+FC_TRA_RAIL_CPT_E!O44+FC_TRA_RAIL_HST_E!O44+FC_TRA_RAIL_FRT_E!O44</f>
        <v>0</v>
      </c>
      <c r="P44" s="10">
        <f>FC_TRA_RAIL_MTU_E!P44+FC_TRA_RAIL_CPT_E!P44+FC_TRA_RAIL_HST_E!P44+FC_TRA_RAIL_FRT_E!P44</f>
        <v>0</v>
      </c>
      <c r="Q44" s="10">
        <f>FC_TRA_RAIL_MTU_E!Q44+FC_TRA_RAIL_CPT_E!Q44+FC_TRA_RAIL_HST_E!Q44+FC_TRA_RAIL_FRT_E!Q44</f>
        <v>0</v>
      </c>
      <c r="R44" s="10">
        <f>FC_TRA_RAIL_MTU_E!R44+FC_TRA_RAIL_CPT_E!R44+FC_TRA_RAIL_HST_E!R44+FC_TRA_RAIL_FRT_E!R44</f>
        <v>0</v>
      </c>
      <c r="S44" s="10">
        <f>FC_TRA_RAIL_MTU_E!S44+FC_TRA_RAIL_CPT_E!S44+FC_TRA_RAIL_HST_E!S44+FC_TRA_RAIL_FRT_E!S44</f>
        <v>0</v>
      </c>
      <c r="T44" s="10">
        <f>FC_TRA_RAIL_MTU_E!T44+FC_TRA_RAIL_CPT_E!T44+FC_TRA_RAIL_HST_E!T44+FC_TRA_RAIL_FRT_E!T44</f>
        <v>0</v>
      </c>
      <c r="U44" s="10">
        <f>FC_TRA_RAIL_MTU_E!U44+FC_TRA_RAIL_CPT_E!U44+FC_TRA_RAIL_HST_E!U44+FC_TRA_RAIL_FRT_E!U44</f>
        <v>0</v>
      </c>
      <c r="V44" s="10">
        <f>FC_TRA_RAIL_MTU_E!V44+FC_TRA_RAIL_CPT_E!V44+FC_TRA_RAIL_HST_E!V44+FC_TRA_RAIL_FRT_E!V44</f>
        <v>0</v>
      </c>
      <c r="W44" s="10">
        <f>FC_TRA_RAIL_MTU_E!W44+FC_TRA_RAIL_CPT_E!W44+FC_TRA_RAIL_HST_E!W44+FC_TRA_RAIL_FRT_E!W44</f>
        <v>0</v>
      </c>
      <c r="X44" s="10">
        <f>FC_TRA_RAIL_MTU_E!X44+FC_TRA_RAIL_CPT_E!X44+FC_TRA_RAIL_HST_E!X44+FC_TRA_RAIL_FRT_E!X44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FC_TRA_RAIL_MTU_E!C45+FC_TRA_RAIL_CPT_E!C45+FC_TRA_RAIL_HST_E!C45+FC_TRA_RAIL_FRT_E!C45</f>
        <v>0</v>
      </c>
      <c r="D45" s="10">
        <f>FC_TRA_RAIL_MTU_E!D45+FC_TRA_RAIL_CPT_E!D45+FC_TRA_RAIL_HST_E!D45+FC_TRA_RAIL_FRT_E!D45</f>
        <v>0</v>
      </c>
      <c r="E45" s="10">
        <f>FC_TRA_RAIL_MTU_E!E45+FC_TRA_RAIL_CPT_E!E45+FC_TRA_RAIL_HST_E!E45+FC_TRA_RAIL_FRT_E!E45</f>
        <v>0</v>
      </c>
      <c r="F45" s="10">
        <f>FC_TRA_RAIL_MTU_E!F45+FC_TRA_RAIL_CPT_E!F45+FC_TRA_RAIL_HST_E!F45+FC_TRA_RAIL_FRT_E!F45</f>
        <v>0</v>
      </c>
      <c r="G45" s="10">
        <f>FC_TRA_RAIL_MTU_E!G45+FC_TRA_RAIL_CPT_E!G45+FC_TRA_RAIL_HST_E!G45+FC_TRA_RAIL_FRT_E!G45</f>
        <v>0</v>
      </c>
      <c r="H45" s="10">
        <f>FC_TRA_RAIL_MTU_E!H45+FC_TRA_RAIL_CPT_E!H45+FC_TRA_RAIL_HST_E!H45+FC_TRA_RAIL_FRT_E!H45</f>
        <v>0</v>
      </c>
      <c r="I45" s="10">
        <f>FC_TRA_RAIL_MTU_E!I45+FC_TRA_RAIL_CPT_E!I45+FC_TRA_RAIL_HST_E!I45+FC_TRA_RAIL_FRT_E!I45</f>
        <v>0</v>
      </c>
      <c r="J45" s="10">
        <f>FC_TRA_RAIL_MTU_E!J45+FC_TRA_RAIL_CPT_E!J45+FC_TRA_RAIL_HST_E!J45+FC_TRA_RAIL_FRT_E!J45</f>
        <v>0</v>
      </c>
      <c r="K45" s="10">
        <f>FC_TRA_RAIL_MTU_E!K45+FC_TRA_RAIL_CPT_E!K45+FC_TRA_RAIL_HST_E!K45+FC_TRA_RAIL_FRT_E!K45</f>
        <v>0</v>
      </c>
      <c r="L45" s="10">
        <f>FC_TRA_RAIL_MTU_E!L45+FC_TRA_RAIL_CPT_E!L45+FC_TRA_RAIL_HST_E!L45+FC_TRA_RAIL_FRT_E!L45</f>
        <v>0</v>
      </c>
      <c r="M45" s="10">
        <f>FC_TRA_RAIL_MTU_E!M45+FC_TRA_RAIL_CPT_E!M45+FC_TRA_RAIL_HST_E!M45+FC_TRA_RAIL_FRT_E!M45</f>
        <v>0</v>
      </c>
      <c r="N45" s="10">
        <f>FC_TRA_RAIL_MTU_E!N45+FC_TRA_RAIL_CPT_E!N45+FC_TRA_RAIL_HST_E!N45+FC_TRA_RAIL_FRT_E!N45</f>
        <v>0</v>
      </c>
      <c r="O45" s="10">
        <f>FC_TRA_RAIL_MTU_E!O45+FC_TRA_RAIL_CPT_E!O45+FC_TRA_RAIL_HST_E!O45+FC_TRA_RAIL_FRT_E!O45</f>
        <v>0</v>
      </c>
      <c r="P45" s="10">
        <f>FC_TRA_RAIL_MTU_E!P45+FC_TRA_RAIL_CPT_E!P45+FC_TRA_RAIL_HST_E!P45+FC_TRA_RAIL_FRT_E!P45</f>
        <v>0</v>
      </c>
      <c r="Q45" s="10">
        <f>FC_TRA_RAIL_MTU_E!Q45+FC_TRA_RAIL_CPT_E!Q45+FC_TRA_RAIL_HST_E!Q45+FC_TRA_RAIL_FRT_E!Q45</f>
        <v>0</v>
      </c>
      <c r="R45" s="10">
        <f>FC_TRA_RAIL_MTU_E!R45+FC_TRA_RAIL_CPT_E!R45+FC_TRA_RAIL_HST_E!R45+FC_TRA_RAIL_FRT_E!R45</f>
        <v>0</v>
      </c>
      <c r="S45" s="10">
        <f>FC_TRA_RAIL_MTU_E!S45+FC_TRA_RAIL_CPT_E!S45+FC_TRA_RAIL_HST_E!S45+FC_TRA_RAIL_FRT_E!S45</f>
        <v>0</v>
      </c>
      <c r="T45" s="10">
        <f>FC_TRA_RAIL_MTU_E!T45+FC_TRA_RAIL_CPT_E!T45+FC_TRA_RAIL_HST_E!T45+FC_TRA_RAIL_FRT_E!T45</f>
        <v>0</v>
      </c>
      <c r="U45" s="10">
        <f>FC_TRA_RAIL_MTU_E!U45+FC_TRA_RAIL_CPT_E!U45+FC_TRA_RAIL_HST_E!U45+FC_TRA_RAIL_FRT_E!U45</f>
        <v>0</v>
      </c>
      <c r="V45" s="10">
        <f>FC_TRA_RAIL_MTU_E!V45+FC_TRA_RAIL_CPT_E!V45+FC_TRA_RAIL_HST_E!V45+FC_TRA_RAIL_FRT_E!V45</f>
        <v>0</v>
      </c>
      <c r="W45" s="10">
        <f>FC_TRA_RAIL_MTU_E!W45+FC_TRA_RAIL_CPT_E!W45+FC_TRA_RAIL_HST_E!W45+FC_TRA_RAIL_FRT_E!W45</f>
        <v>0</v>
      </c>
      <c r="X45" s="10">
        <f>FC_TRA_RAIL_MTU_E!X45+FC_TRA_RAIL_CPT_E!X45+FC_TRA_RAIL_HST_E!X45+FC_TRA_RAIL_FRT_E!X45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FC_TRA_RAIL_MTU_E!C46+FC_TRA_RAIL_CPT_E!C46+FC_TRA_RAIL_HST_E!C46+FC_TRA_RAIL_FRT_E!C46</f>
        <v>0</v>
      </c>
      <c r="D46" s="10">
        <f>FC_TRA_RAIL_MTU_E!D46+FC_TRA_RAIL_CPT_E!D46+FC_TRA_RAIL_HST_E!D46+FC_TRA_RAIL_FRT_E!D46</f>
        <v>0</v>
      </c>
      <c r="E46" s="10">
        <f>FC_TRA_RAIL_MTU_E!E46+FC_TRA_RAIL_CPT_E!E46+FC_TRA_RAIL_HST_E!E46+FC_TRA_RAIL_FRT_E!E46</f>
        <v>0</v>
      </c>
      <c r="F46" s="10">
        <f>FC_TRA_RAIL_MTU_E!F46+FC_TRA_RAIL_CPT_E!F46+FC_TRA_RAIL_HST_E!F46+FC_TRA_RAIL_FRT_E!F46</f>
        <v>0</v>
      </c>
      <c r="G46" s="10">
        <f>FC_TRA_RAIL_MTU_E!G46+FC_TRA_RAIL_CPT_E!G46+FC_TRA_RAIL_HST_E!G46+FC_TRA_RAIL_FRT_E!G46</f>
        <v>0</v>
      </c>
      <c r="H46" s="10">
        <f>FC_TRA_RAIL_MTU_E!H46+FC_TRA_RAIL_CPT_E!H46+FC_TRA_RAIL_HST_E!H46+FC_TRA_RAIL_FRT_E!H46</f>
        <v>0</v>
      </c>
      <c r="I46" s="10">
        <f>FC_TRA_RAIL_MTU_E!I46+FC_TRA_RAIL_CPT_E!I46+FC_TRA_RAIL_HST_E!I46+FC_TRA_RAIL_FRT_E!I46</f>
        <v>0</v>
      </c>
      <c r="J46" s="10">
        <f>FC_TRA_RAIL_MTU_E!J46+FC_TRA_RAIL_CPT_E!J46+FC_TRA_RAIL_HST_E!J46+FC_TRA_RAIL_FRT_E!J46</f>
        <v>0</v>
      </c>
      <c r="K46" s="10">
        <f>FC_TRA_RAIL_MTU_E!K46+FC_TRA_RAIL_CPT_E!K46+FC_TRA_RAIL_HST_E!K46+FC_TRA_RAIL_FRT_E!K46</f>
        <v>0</v>
      </c>
      <c r="L46" s="10">
        <f>FC_TRA_RAIL_MTU_E!L46+FC_TRA_RAIL_CPT_E!L46+FC_TRA_RAIL_HST_E!L46+FC_TRA_RAIL_FRT_E!L46</f>
        <v>0</v>
      </c>
      <c r="M46" s="10">
        <f>FC_TRA_RAIL_MTU_E!M46+FC_TRA_RAIL_CPT_E!M46+FC_TRA_RAIL_HST_E!M46+FC_TRA_RAIL_FRT_E!M46</f>
        <v>0</v>
      </c>
      <c r="N46" s="10">
        <f>FC_TRA_RAIL_MTU_E!N46+FC_TRA_RAIL_CPT_E!N46+FC_TRA_RAIL_HST_E!N46+FC_TRA_RAIL_FRT_E!N46</f>
        <v>0</v>
      </c>
      <c r="O46" s="10">
        <f>FC_TRA_RAIL_MTU_E!O46+FC_TRA_RAIL_CPT_E!O46+FC_TRA_RAIL_HST_E!O46+FC_TRA_RAIL_FRT_E!O46</f>
        <v>0</v>
      </c>
      <c r="P46" s="10">
        <f>FC_TRA_RAIL_MTU_E!P46+FC_TRA_RAIL_CPT_E!P46+FC_TRA_RAIL_HST_E!P46+FC_TRA_RAIL_FRT_E!P46</f>
        <v>0</v>
      </c>
      <c r="Q46" s="10">
        <f>FC_TRA_RAIL_MTU_E!Q46+FC_TRA_RAIL_CPT_E!Q46+FC_TRA_RAIL_HST_E!Q46+FC_TRA_RAIL_FRT_E!Q46</f>
        <v>0</v>
      </c>
      <c r="R46" s="10">
        <f>FC_TRA_RAIL_MTU_E!R46+FC_TRA_RAIL_CPT_E!R46+FC_TRA_RAIL_HST_E!R46+FC_TRA_RAIL_FRT_E!R46</f>
        <v>0</v>
      </c>
      <c r="S46" s="10">
        <f>FC_TRA_RAIL_MTU_E!S46+FC_TRA_RAIL_CPT_E!S46+FC_TRA_RAIL_HST_E!S46+FC_TRA_RAIL_FRT_E!S46</f>
        <v>0</v>
      </c>
      <c r="T46" s="10">
        <f>FC_TRA_RAIL_MTU_E!T46+FC_TRA_RAIL_CPT_E!T46+FC_TRA_RAIL_HST_E!T46+FC_TRA_RAIL_FRT_E!T46</f>
        <v>0</v>
      </c>
      <c r="U46" s="10">
        <f>FC_TRA_RAIL_MTU_E!U46+FC_TRA_RAIL_CPT_E!U46+FC_TRA_RAIL_HST_E!U46+FC_TRA_RAIL_FRT_E!U46</f>
        <v>0</v>
      </c>
      <c r="V46" s="10">
        <f>FC_TRA_RAIL_MTU_E!V46+FC_TRA_RAIL_CPT_E!V46+FC_TRA_RAIL_HST_E!V46+FC_TRA_RAIL_FRT_E!V46</f>
        <v>0</v>
      </c>
      <c r="W46" s="10">
        <f>FC_TRA_RAIL_MTU_E!W46+FC_TRA_RAIL_CPT_E!W46+FC_TRA_RAIL_HST_E!W46+FC_TRA_RAIL_FRT_E!W46</f>
        <v>0</v>
      </c>
      <c r="X46" s="10">
        <f>FC_TRA_RAIL_MTU_E!X46+FC_TRA_RAIL_CPT_E!X46+FC_TRA_RAIL_HST_E!X46+FC_TRA_RAIL_FRT_E!X46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FC_TRA_RAIL_MTU_E!C47+FC_TRA_RAIL_CPT_E!C47+FC_TRA_RAIL_HST_E!C47+FC_TRA_RAIL_FRT_E!C47</f>
        <v>0</v>
      </c>
      <c r="D47" s="10">
        <f>FC_TRA_RAIL_MTU_E!D47+FC_TRA_RAIL_CPT_E!D47+FC_TRA_RAIL_HST_E!D47+FC_TRA_RAIL_FRT_E!D47</f>
        <v>0</v>
      </c>
      <c r="E47" s="10">
        <f>FC_TRA_RAIL_MTU_E!E47+FC_TRA_RAIL_CPT_E!E47+FC_TRA_RAIL_HST_E!E47+FC_TRA_RAIL_FRT_E!E47</f>
        <v>0</v>
      </c>
      <c r="F47" s="10">
        <f>FC_TRA_RAIL_MTU_E!F47+FC_TRA_RAIL_CPT_E!F47+FC_TRA_RAIL_HST_E!F47+FC_TRA_RAIL_FRT_E!F47</f>
        <v>0</v>
      </c>
      <c r="G47" s="10">
        <f>FC_TRA_RAIL_MTU_E!G47+FC_TRA_RAIL_CPT_E!G47+FC_TRA_RAIL_HST_E!G47+FC_TRA_RAIL_FRT_E!G47</f>
        <v>0</v>
      </c>
      <c r="H47" s="10">
        <f>FC_TRA_RAIL_MTU_E!H47+FC_TRA_RAIL_CPT_E!H47+FC_TRA_RAIL_HST_E!H47+FC_TRA_RAIL_FRT_E!H47</f>
        <v>0</v>
      </c>
      <c r="I47" s="10">
        <f>FC_TRA_RAIL_MTU_E!I47+FC_TRA_RAIL_CPT_E!I47+FC_TRA_RAIL_HST_E!I47+FC_TRA_RAIL_FRT_E!I47</f>
        <v>0</v>
      </c>
      <c r="J47" s="10">
        <f>FC_TRA_RAIL_MTU_E!J47+FC_TRA_RAIL_CPT_E!J47+FC_TRA_RAIL_HST_E!J47+FC_TRA_RAIL_FRT_E!J47</f>
        <v>0</v>
      </c>
      <c r="K47" s="10">
        <f>FC_TRA_RAIL_MTU_E!K47+FC_TRA_RAIL_CPT_E!K47+FC_TRA_RAIL_HST_E!K47+FC_TRA_RAIL_FRT_E!K47</f>
        <v>0</v>
      </c>
      <c r="L47" s="10">
        <f>FC_TRA_RAIL_MTU_E!L47+FC_TRA_RAIL_CPT_E!L47+FC_TRA_RAIL_HST_E!L47+FC_TRA_RAIL_FRT_E!L47</f>
        <v>0</v>
      </c>
      <c r="M47" s="10">
        <f>FC_TRA_RAIL_MTU_E!M47+FC_TRA_RAIL_CPT_E!M47+FC_TRA_RAIL_HST_E!M47+FC_TRA_RAIL_FRT_E!M47</f>
        <v>0</v>
      </c>
      <c r="N47" s="10">
        <f>FC_TRA_RAIL_MTU_E!N47+FC_TRA_RAIL_CPT_E!N47+FC_TRA_RAIL_HST_E!N47+FC_TRA_RAIL_FRT_E!N47</f>
        <v>0</v>
      </c>
      <c r="O47" s="10">
        <f>FC_TRA_RAIL_MTU_E!O47+FC_TRA_RAIL_CPT_E!O47+FC_TRA_RAIL_HST_E!O47+FC_TRA_RAIL_FRT_E!O47</f>
        <v>0</v>
      </c>
      <c r="P47" s="10">
        <f>FC_TRA_RAIL_MTU_E!P47+FC_TRA_RAIL_CPT_E!P47+FC_TRA_RAIL_HST_E!P47+FC_TRA_RAIL_FRT_E!P47</f>
        <v>0</v>
      </c>
      <c r="Q47" s="10">
        <f>FC_TRA_RAIL_MTU_E!Q47+FC_TRA_RAIL_CPT_E!Q47+FC_TRA_RAIL_HST_E!Q47+FC_TRA_RAIL_FRT_E!Q47</f>
        <v>0</v>
      </c>
      <c r="R47" s="10">
        <f>FC_TRA_RAIL_MTU_E!R47+FC_TRA_RAIL_CPT_E!R47+FC_TRA_RAIL_HST_E!R47+FC_TRA_RAIL_FRT_E!R47</f>
        <v>0</v>
      </c>
      <c r="S47" s="10">
        <f>FC_TRA_RAIL_MTU_E!S47+FC_TRA_RAIL_CPT_E!S47+FC_TRA_RAIL_HST_E!S47+FC_TRA_RAIL_FRT_E!S47</f>
        <v>0</v>
      </c>
      <c r="T47" s="10">
        <f>FC_TRA_RAIL_MTU_E!T47+FC_TRA_RAIL_CPT_E!T47+FC_TRA_RAIL_HST_E!T47+FC_TRA_RAIL_FRT_E!T47</f>
        <v>0</v>
      </c>
      <c r="U47" s="10">
        <f>FC_TRA_RAIL_MTU_E!U47+FC_TRA_RAIL_CPT_E!U47+FC_TRA_RAIL_HST_E!U47+FC_TRA_RAIL_FRT_E!U47</f>
        <v>0</v>
      </c>
      <c r="V47" s="10">
        <f>FC_TRA_RAIL_MTU_E!V47+FC_TRA_RAIL_CPT_E!V47+FC_TRA_RAIL_HST_E!V47+FC_TRA_RAIL_FRT_E!V47</f>
        <v>0</v>
      </c>
      <c r="W47" s="10">
        <f>FC_TRA_RAIL_MTU_E!W47+FC_TRA_RAIL_CPT_E!W47+FC_TRA_RAIL_HST_E!W47+FC_TRA_RAIL_FRT_E!W47</f>
        <v>0</v>
      </c>
      <c r="X47" s="10">
        <f>FC_TRA_RAIL_MTU_E!X47+FC_TRA_RAIL_CPT_E!X47+FC_TRA_RAIL_HST_E!X47+FC_TRA_RAIL_FRT_E!X47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FC_TRA_RAIL_MTU_E!C48+FC_TRA_RAIL_CPT_E!C48+FC_TRA_RAIL_HST_E!C48+FC_TRA_RAIL_FRT_E!C48</f>
        <v>0</v>
      </c>
      <c r="D48" s="10">
        <f>FC_TRA_RAIL_MTU_E!D48+FC_TRA_RAIL_CPT_E!D48+FC_TRA_RAIL_HST_E!D48+FC_TRA_RAIL_FRT_E!D48</f>
        <v>0</v>
      </c>
      <c r="E48" s="10">
        <f>FC_TRA_RAIL_MTU_E!E48+FC_TRA_RAIL_CPT_E!E48+FC_TRA_RAIL_HST_E!E48+FC_TRA_RAIL_FRT_E!E48</f>
        <v>0</v>
      </c>
      <c r="F48" s="10">
        <f>FC_TRA_RAIL_MTU_E!F48+FC_TRA_RAIL_CPT_E!F48+FC_TRA_RAIL_HST_E!F48+FC_TRA_RAIL_FRT_E!F48</f>
        <v>0</v>
      </c>
      <c r="G48" s="10">
        <f>FC_TRA_RAIL_MTU_E!G48+FC_TRA_RAIL_CPT_E!G48+FC_TRA_RAIL_HST_E!G48+FC_TRA_RAIL_FRT_E!G48</f>
        <v>0</v>
      </c>
      <c r="H48" s="10">
        <f>FC_TRA_RAIL_MTU_E!H48+FC_TRA_RAIL_CPT_E!H48+FC_TRA_RAIL_HST_E!H48+FC_TRA_RAIL_FRT_E!H48</f>
        <v>0</v>
      </c>
      <c r="I48" s="10">
        <f>FC_TRA_RAIL_MTU_E!I48+FC_TRA_RAIL_CPT_E!I48+FC_TRA_RAIL_HST_E!I48+FC_TRA_RAIL_FRT_E!I48</f>
        <v>0</v>
      </c>
      <c r="J48" s="10">
        <f>FC_TRA_RAIL_MTU_E!J48+FC_TRA_RAIL_CPT_E!J48+FC_TRA_RAIL_HST_E!J48+FC_TRA_RAIL_FRT_E!J48</f>
        <v>0</v>
      </c>
      <c r="K48" s="10">
        <f>FC_TRA_RAIL_MTU_E!K48+FC_TRA_RAIL_CPT_E!K48+FC_TRA_RAIL_HST_E!K48+FC_TRA_RAIL_FRT_E!K48</f>
        <v>0</v>
      </c>
      <c r="L48" s="10">
        <f>FC_TRA_RAIL_MTU_E!L48+FC_TRA_RAIL_CPT_E!L48+FC_TRA_RAIL_HST_E!L48+FC_TRA_RAIL_FRT_E!L48</f>
        <v>0</v>
      </c>
      <c r="M48" s="10">
        <f>FC_TRA_RAIL_MTU_E!M48+FC_TRA_RAIL_CPT_E!M48+FC_TRA_RAIL_HST_E!M48+FC_TRA_RAIL_FRT_E!M48</f>
        <v>0</v>
      </c>
      <c r="N48" s="10">
        <f>FC_TRA_RAIL_MTU_E!N48+FC_TRA_RAIL_CPT_E!N48+FC_TRA_RAIL_HST_E!N48+FC_TRA_RAIL_FRT_E!N48</f>
        <v>0</v>
      </c>
      <c r="O48" s="10">
        <f>FC_TRA_RAIL_MTU_E!O48+FC_TRA_RAIL_CPT_E!O48+FC_TRA_RAIL_HST_E!O48+FC_TRA_RAIL_FRT_E!O48</f>
        <v>0</v>
      </c>
      <c r="P48" s="10">
        <f>FC_TRA_RAIL_MTU_E!P48+FC_TRA_RAIL_CPT_E!P48+FC_TRA_RAIL_HST_E!P48+FC_TRA_RAIL_FRT_E!P48</f>
        <v>0</v>
      </c>
      <c r="Q48" s="10">
        <f>FC_TRA_RAIL_MTU_E!Q48+FC_TRA_RAIL_CPT_E!Q48+FC_TRA_RAIL_HST_E!Q48+FC_TRA_RAIL_FRT_E!Q48</f>
        <v>0</v>
      </c>
      <c r="R48" s="10">
        <f>FC_TRA_RAIL_MTU_E!R48+FC_TRA_RAIL_CPT_E!R48+FC_TRA_RAIL_HST_E!R48+FC_TRA_RAIL_FRT_E!R48</f>
        <v>0</v>
      </c>
      <c r="S48" s="10">
        <f>FC_TRA_RAIL_MTU_E!S48+FC_TRA_RAIL_CPT_E!S48+FC_TRA_RAIL_HST_E!S48+FC_TRA_RAIL_FRT_E!S48</f>
        <v>0</v>
      </c>
      <c r="T48" s="10">
        <f>FC_TRA_RAIL_MTU_E!T48+FC_TRA_RAIL_CPT_E!T48+FC_TRA_RAIL_HST_E!T48+FC_TRA_RAIL_FRT_E!T48</f>
        <v>0</v>
      </c>
      <c r="U48" s="10">
        <f>FC_TRA_RAIL_MTU_E!U48+FC_TRA_RAIL_CPT_E!U48+FC_TRA_RAIL_HST_E!U48+FC_TRA_RAIL_FRT_E!U48</f>
        <v>0</v>
      </c>
      <c r="V48" s="10">
        <f>FC_TRA_RAIL_MTU_E!V48+FC_TRA_RAIL_CPT_E!V48+FC_TRA_RAIL_HST_E!V48+FC_TRA_RAIL_FRT_E!V48</f>
        <v>0</v>
      </c>
      <c r="W48" s="10">
        <f>FC_TRA_RAIL_MTU_E!W48+FC_TRA_RAIL_CPT_E!W48+FC_TRA_RAIL_HST_E!W48+FC_TRA_RAIL_FRT_E!W48</f>
        <v>0</v>
      </c>
      <c r="X48" s="10">
        <f>FC_TRA_RAIL_MTU_E!X48+FC_TRA_RAIL_CPT_E!X48+FC_TRA_RAIL_HST_E!X48+FC_TRA_RAIL_FRT_E!X48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FC_TRA_RAIL_MTU_E!C49+FC_TRA_RAIL_CPT_E!C49+FC_TRA_RAIL_HST_E!C49+FC_TRA_RAIL_FRT_E!C49</f>
        <v>0</v>
      </c>
      <c r="D49" s="10">
        <f>FC_TRA_RAIL_MTU_E!D49+FC_TRA_RAIL_CPT_E!D49+FC_TRA_RAIL_HST_E!D49+FC_TRA_RAIL_FRT_E!D49</f>
        <v>0</v>
      </c>
      <c r="E49" s="10">
        <f>FC_TRA_RAIL_MTU_E!E49+FC_TRA_RAIL_CPT_E!E49+FC_TRA_RAIL_HST_E!E49+FC_TRA_RAIL_FRT_E!E49</f>
        <v>0</v>
      </c>
      <c r="F49" s="10">
        <f>FC_TRA_RAIL_MTU_E!F49+FC_TRA_RAIL_CPT_E!F49+FC_TRA_RAIL_HST_E!F49+FC_TRA_RAIL_FRT_E!F49</f>
        <v>0</v>
      </c>
      <c r="G49" s="10">
        <f>FC_TRA_RAIL_MTU_E!G49+FC_TRA_RAIL_CPT_E!G49+FC_TRA_RAIL_HST_E!G49+FC_TRA_RAIL_FRT_E!G49</f>
        <v>0</v>
      </c>
      <c r="H49" s="10">
        <f>FC_TRA_RAIL_MTU_E!H49+FC_TRA_RAIL_CPT_E!H49+FC_TRA_RAIL_HST_E!H49+FC_TRA_RAIL_FRT_E!H49</f>
        <v>0</v>
      </c>
      <c r="I49" s="10">
        <f>FC_TRA_RAIL_MTU_E!I49+FC_TRA_RAIL_CPT_E!I49+FC_TRA_RAIL_HST_E!I49+FC_TRA_RAIL_FRT_E!I49</f>
        <v>0</v>
      </c>
      <c r="J49" s="10">
        <f>FC_TRA_RAIL_MTU_E!J49+FC_TRA_RAIL_CPT_E!J49+FC_TRA_RAIL_HST_E!J49+FC_TRA_RAIL_FRT_E!J49</f>
        <v>0</v>
      </c>
      <c r="K49" s="10">
        <f>FC_TRA_RAIL_MTU_E!K49+FC_TRA_RAIL_CPT_E!K49+FC_TRA_RAIL_HST_E!K49+FC_TRA_RAIL_FRT_E!K49</f>
        <v>0</v>
      </c>
      <c r="L49" s="10">
        <f>FC_TRA_RAIL_MTU_E!L49+FC_TRA_RAIL_CPT_E!L49+FC_TRA_RAIL_HST_E!L49+FC_TRA_RAIL_FRT_E!L49</f>
        <v>0</v>
      </c>
      <c r="M49" s="10">
        <f>FC_TRA_RAIL_MTU_E!M49+FC_TRA_RAIL_CPT_E!M49+FC_TRA_RAIL_HST_E!M49+FC_TRA_RAIL_FRT_E!M49</f>
        <v>0</v>
      </c>
      <c r="N49" s="10">
        <f>FC_TRA_RAIL_MTU_E!N49+FC_TRA_RAIL_CPT_E!N49+FC_TRA_RAIL_HST_E!N49+FC_TRA_RAIL_FRT_E!N49</f>
        <v>0</v>
      </c>
      <c r="O49" s="10">
        <f>FC_TRA_RAIL_MTU_E!O49+FC_TRA_RAIL_CPT_E!O49+FC_TRA_RAIL_HST_E!O49+FC_TRA_RAIL_FRT_E!O49</f>
        <v>0</v>
      </c>
      <c r="P49" s="10">
        <f>FC_TRA_RAIL_MTU_E!P49+FC_TRA_RAIL_CPT_E!P49+FC_TRA_RAIL_HST_E!P49+FC_TRA_RAIL_FRT_E!P49</f>
        <v>0</v>
      </c>
      <c r="Q49" s="10">
        <f>FC_TRA_RAIL_MTU_E!Q49+FC_TRA_RAIL_CPT_E!Q49+FC_TRA_RAIL_HST_E!Q49+FC_TRA_RAIL_FRT_E!Q49</f>
        <v>0</v>
      </c>
      <c r="R49" s="10">
        <f>FC_TRA_RAIL_MTU_E!R49+FC_TRA_RAIL_CPT_E!R49+FC_TRA_RAIL_HST_E!R49+FC_TRA_RAIL_FRT_E!R49</f>
        <v>0</v>
      </c>
      <c r="S49" s="10">
        <f>FC_TRA_RAIL_MTU_E!S49+FC_TRA_RAIL_CPT_E!S49+FC_TRA_RAIL_HST_E!S49+FC_TRA_RAIL_FRT_E!S49</f>
        <v>0</v>
      </c>
      <c r="T49" s="10">
        <f>FC_TRA_RAIL_MTU_E!T49+FC_TRA_RAIL_CPT_E!T49+FC_TRA_RAIL_HST_E!T49+FC_TRA_RAIL_FRT_E!T49</f>
        <v>0</v>
      </c>
      <c r="U49" s="10">
        <f>FC_TRA_RAIL_MTU_E!U49+FC_TRA_RAIL_CPT_E!U49+FC_TRA_RAIL_HST_E!U49+FC_TRA_RAIL_FRT_E!U49</f>
        <v>0</v>
      </c>
      <c r="V49" s="10">
        <f>FC_TRA_RAIL_MTU_E!V49+FC_TRA_RAIL_CPT_E!V49+FC_TRA_RAIL_HST_E!V49+FC_TRA_RAIL_FRT_E!V49</f>
        <v>0</v>
      </c>
      <c r="W49" s="10">
        <f>FC_TRA_RAIL_MTU_E!W49+FC_TRA_RAIL_CPT_E!W49+FC_TRA_RAIL_HST_E!W49+FC_TRA_RAIL_FRT_E!W49</f>
        <v>0</v>
      </c>
      <c r="X49" s="10">
        <f>FC_TRA_RAIL_MTU_E!X49+FC_TRA_RAIL_CPT_E!X49+FC_TRA_RAIL_HST_E!X49+FC_TRA_RAIL_FRT_E!X49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FC_TRA_RAIL_MTU_E!C50+FC_TRA_RAIL_CPT_E!C50+FC_TRA_RAIL_HST_E!C50+FC_TRA_RAIL_FRT_E!C50</f>
        <v>0</v>
      </c>
      <c r="D50" s="10">
        <f>FC_TRA_RAIL_MTU_E!D50+FC_TRA_RAIL_CPT_E!D50+FC_TRA_RAIL_HST_E!D50+FC_TRA_RAIL_FRT_E!D50</f>
        <v>0</v>
      </c>
      <c r="E50" s="10">
        <f>FC_TRA_RAIL_MTU_E!E50+FC_TRA_RAIL_CPT_E!E50+FC_TRA_RAIL_HST_E!E50+FC_TRA_RAIL_FRT_E!E50</f>
        <v>0</v>
      </c>
      <c r="F50" s="10">
        <f>FC_TRA_RAIL_MTU_E!F50+FC_TRA_RAIL_CPT_E!F50+FC_TRA_RAIL_HST_E!F50+FC_TRA_RAIL_FRT_E!F50</f>
        <v>0</v>
      </c>
      <c r="G50" s="10">
        <f>FC_TRA_RAIL_MTU_E!G50+FC_TRA_RAIL_CPT_E!G50+FC_TRA_RAIL_HST_E!G50+FC_TRA_RAIL_FRT_E!G50</f>
        <v>0</v>
      </c>
      <c r="H50" s="10">
        <f>FC_TRA_RAIL_MTU_E!H50+FC_TRA_RAIL_CPT_E!H50+FC_TRA_RAIL_HST_E!H50+FC_TRA_RAIL_FRT_E!H50</f>
        <v>0</v>
      </c>
      <c r="I50" s="10">
        <f>FC_TRA_RAIL_MTU_E!I50+FC_TRA_RAIL_CPT_E!I50+FC_TRA_RAIL_HST_E!I50+FC_TRA_RAIL_FRT_E!I50</f>
        <v>0</v>
      </c>
      <c r="J50" s="10">
        <f>FC_TRA_RAIL_MTU_E!J50+FC_TRA_RAIL_CPT_E!J50+FC_TRA_RAIL_HST_E!J50+FC_TRA_RAIL_FRT_E!J50</f>
        <v>0</v>
      </c>
      <c r="K50" s="10">
        <f>FC_TRA_RAIL_MTU_E!K50+FC_TRA_RAIL_CPT_E!K50+FC_TRA_RAIL_HST_E!K50+FC_TRA_RAIL_FRT_E!K50</f>
        <v>0</v>
      </c>
      <c r="L50" s="10">
        <f>FC_TRA_RAIL_MTU_E!L50+FC_TRA_RAIL_CPT_E!L50+FC_TRA_RAIL_HST_E!L50+FC_TRA_RAIL_FRT_E!L50</f>
        <v>0</v>
      </c>
      <c r="M50" s="10">
        <f>FC_TRA_RAIL_MTU_E!M50+FC_TRA_RAIL_CPT_E!M50+FC_TRA_RAIL_HST_E!M50+FC_TRA_RAIL_FRT_E!M50</f>
        <v>0</v>
      </c>
      <c r="N50" s="10">
        <f>FC_TRA_RAIL_MTU_E!N50+FC_TRA_RAIL_CPT_E!N50+FC_TRA_RAIL_HST_E!N50+FC_TRA_RAIL_FRT_E!N50</f>
        <v>0</v>
      </c>
      <c r="O50" s="10">
        <f>FC_TRA_RAIL_MTU_E!O50+FC_TRA_RAIL_CPT_E!O50+FC_TRA_RAIL_HST_E!O50+FC_TRA_RAIL_FRT_E!O50</f>
        <v>0</v>
      </c>
      <c r="P50" s="10">
        <f>FC_TRA_RAIL_MTU_E!P50+FC_TRA_RAIL_CPT_E!P50+FC_TRA_RAIL_HST_E!P50+FC_TRA_RAIL_FRT_E!P50</f>
        <v>0</v>
      </c>
      <c r="Q50" s="10">
        <f>FC_TRA_RAIL_MTU_E!Q50+FC_TRA_RAIL_CPT_E!Q50+FC_TRA_RAIL_HST_E!Q50+FC_TRA_RAIL_FRT_E!Q50</f>
        <v>0</v>
      </c>
      <c r="R50" s="10">
        <f>FC_TRA_RAIL_MTU_E!R50+FC_TRA_RAIL_CPT_E!R50+FC_TRA_RAIL_HST_E!R50+FC_TRA_RAIL_FRT_E!R50</f>
        <v>0</v>
      </c>
      <c r="S50" s="10">
        <f>FC_TRA_RAIL_MTU_E!S50+FC_TRA_RAIL_CPT_E!S50+FC_TRA_RAIL_HST_E!S50+FC_TRA_RAIL_FRT_E!S50</f>
        <v>0</v>
      </c>
      <c r="T50" s="10">
        <f>FC_TRA_RAIL_MTU_E!T50+FC_TRA_RAIL_CPT_E!T50+FC_TRA_RAIL_HST_E!T50+FC_TRA_RAIL_FRT_E!T50</f>
        <v>0</v>
      </c>
      <c r="U50" s="10">
        <f>FC_TRA_RAIL_MTU_E!U50+FC_TRA_RAIL_CPT_E!U50+FC_TRA_RAIL_HST_E!U50+FC_TRA_RAIL_FRT_E!U50</f>
        <v>0</v>
      </c>
      <c r="V50" s="10">
        <f>FC_TRA_RAIL_MTU_E!V50+FC_TRA_RAIL_CPT_E!V50+FC_TRA_RAIL_HST_E!V50+FC_TRA_RAIL_FRT_E!V50</f>
        <v>0</v>
      </c>
      <c r="W50" s="10">
        <f>FC_TRA_RAIL_MTU_E!W50+FC_TRA_RAIL_CPT_E!W50+FC_TRA_RAIL_HST_E!W50+FC_TRA_RAIL_FRT_E!W50</f>
        <v>0</v>
      </c>
      <c r="X50" s="10">
        <f>FC_TRA_RAIL_MTU_E!X50+FC_TRA_RAIL_CPT_E!X50+FC_TRA_RAIL_HST_E!X50+FC_TRA_RAIL_FRT_E!X50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FC_TRA_RAIL_MTU_E!C51+FC_TRA_RAIL_CPT_E!C51+FC_TRA_RAIL_HST_E!C51+FC_TRA_RAIL_FRT_E!C51</f>
        <v>0</v>
      </c>
      <c r="D51" s="37">
        <f>FC_TRA_RAIL_MTU_E!D51+FC_TRA_RAIL_CPT_E!D51+FC_TRA_RAIL_HST_E!D51+FC_TRA_RAIL_FRT_E!D51</f>
        <v>0</v>
      </c>
      <c r="E51" s="37">
        <f>FC_TRA_RAIL_MTU_E!E51+FC_TRA_RAIL_CPT_E!E51+FC_TRA_RAIL_HST_E!E51+FC_TRA_RAIL_FRT_E!E51</f>
        <v>0</v>
      </c>
      <c r="F51" s="37">
        <f>FC_TRA_RAIL_MTU_E!F51+FC_TRA_RAIL_CPT_E!F51+FC_TRA_RAIL_HST_E!F51+FC_TRA_RAIL_FRT_E!F51</f>
        <v>0</v>
      </c>
      <c r="G51" s="37">
        <f>FC_TRA_RAIL_MTU_E!G51+FC_TRA_RAIL_CPT_E!G51+FC_TRA_RAIL_HST_E!G51+FC_TRA_RAIL_FRT_E!G51</f>
        <v>0</v>
      </c>
      <c r="H51" s="37">
        <f>FC_TRA_RAIL_MTU_E!H51+FC_TRA_RAIL_CPT_E!H51+FC_TRA_RAIL_HST_E!H51+FC_TRA_RAIL_FRT_E!H51</f>
        <v>0</v>
      </c>
      <c r="I51" s="37">
        <f>FC_TRA_RAIL_MTU_E!I51+FC_TRA_RAIL_CPT_E!I51+FC_TRA_RAIL_HST_E!I51+FC_TRA_RAIL_FRT_E!I51</f>
        <v>0</v>
      </c>
      <c r="J51" s="37">
        <f>FC_TRA_RAIL_MTU_E!J51+FC_TRA_RAIL_CPT_E!J51+FC_TRA_RAIL_HST_E!J51+FC_TRA_RAIL_FRT_E!J51</f>
        <v>0</v>
      </c>
      <c r="K51" s="37">
        <f>FC_TRA_RAIL_MTU_E!K51+FC_TRA_RAIL_CPT_E!K51+FC_TRA_RAIL_HST_E!K51+FC_TRA_RAIL_FRT_E!K51</f>
        <v>0</v>
      </c>
      <c r="L51" s="37">
        <f>FC_TRA_RAIL_MTU_E!L51+FC_TRA_RAIL_CPT_E!L51+FC_TRA_RAIL_HST_E!L51+FC_TRA_RAIL_FRT_E!L51</f>
        <v>0</v>
      </c>
      <c r="M51" s="37">
        <f>FC_TRA_RAIL_MTU_E!M51+FC_TRA_RAIL_CPT_E!M51+FC_TRA_RAIL_HST_E!M51+FC_TRA_RAIL_FRT_E!M51</f>
        <v>0</v>
      </c>
      <c r="N51" s="37">
        <f>FC_TRA_RAIL_MTU_E!N51+FC_TRA_RAIL_CPT_E!N51+FC_TRA_RAIL_HST_E!N51+FC_TRA_RAIL_FRT_E!N51</f>
        <v>0</v>
      </c>
      <c r="O51" s="37">
        <f>FC_TRA_RAIL_MTU_E!O51+FC_TRA_RAIL_CPT_E!O51+FC_TRA_RAIL_HST_E!O51+FC_TRA_RAIL_FRT_E!O51</f>
        <v>0</v>
      </c>
      <c r="P51" s="37">
        <f>FC_TRA_RAIL_MTU_E!P51+FC_TRA_RAIL_CPT_E!P51+FC_TRA_RAIL_HST_E!P51+FC_TRA_RAIL_FRT_E!P51</f>
        <v>0</v>
      </c>
      <c r="Q51" s="37">
        <f>FC_TRA_RAIL_MTU_E!Q51+FC_TRA_RAIL_CPT_E!Q51+FC_TRA_RAIL_HST_E!Q51+FC_TRA_RAIL_FRT_E!Q51</f>
        <v>0</v>
      </c>
      <c r="R51" s="37">
        <f>FC_TRA_RAIL_MTU_E!R51+FC_TRA_RAIL_CPT_E!R51+FC_TRA_RAIL_HST_E!R51+FC_TRA_RAIL_FRT_E!R51</f>
        <v>0</v>
      </c>
      <c r="S51" s="37">
        <f>FC_TRA_RAIL_MTU_E!S51+FC_TRA_RAIL_CPT_E!S51+FC_TRA_RAIL_HST_E!S51+FC_TRA_RAIL_FRT_E!S51</f>
        <v>0</v>
      </c>
      <c r="T51" s="37">
        <f>FC_TRA_RAIL_MTU_E!T51+FC_TRA_RAIL_CPT_E!T51+FC_TRA_RAIL_HST_E!T51+FC_TRA_RAIL_FRT_E!T51</f>
        <v>0</v>
      </c>
      <c r="U51" s="37">
        <f>FC_TRA_RAIL_MTU_E!U51+FC_TRA_RAIL_CPT_E!U51+FC_TRA_RAIL_HST_E!U51+FC_TRA_RAIL_FRT_E!U51</f>
        <v>0</v>
      </c>
      <c r="V51" s="37">
        <f>FC_TRA_RAIL_MTU_E!V51+FC_TRA_RAIL_CPT_E!V51+FC_TRA_RAIL_HST_E!V51+FC_TRA_RAIL_FRT_E!V51</f>
        <v>0</v>
      </c>
      <c r="W51" s="37">
        <f>FC_TRA_RAIL_MTU_E!W51+FC_TRA_RAIL_CPT_E!W51+FC_TRA_RAIL_HST_E!W51+FC_TRA_RAIL_FRT_E!W51</f>
        <v>0</v>
      </c>
      <c r="X51" s="37">
        <f>FC_TRA_RAIL_MTU_E!X51+FC_TRA_RAIL_CPT_E!X51+FC_TRA_RAIL_HST_E!X51+FC_TRA_RAIL_FRT_E!X51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7.0507308684436797E-3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FC_TRA_RAIL_MTU_E!C53+FC_TRA_RAIL_CPT_E!C53+FC_TRA_RAIL_HST_E!C53+FC_TRA_RAIL_FRT_E!C53</f>
        <v>0</v>
      </c>
      <c r="D53" s="10">
        <f>FC_TRA_RAIL_MTU_E!D53+FC_TRA_RAIL_CPT_E!D53+FC_TRA_RAIL_HST_E!D53+FC_TRA_RAIL_FRT_E!D53</f>
        <v>0</v>
      </c>
      <c r="E53" s="10">
        <f>FC_TRA_RAIL_MTU_E!E53+FC_TRA_RAIL_CPT_E!E53+FC_TRA_RAIL_HST_E!E53+FC_TRA_RAIL_FRT_E!E53</f>
        <v>0</v>
      </c>
      <c r="F53" s="10">
        <f>FC_TRA_RAIL_MTU_E!F53+FC_TRA_RAIL_CPT_E!F53+FC_TRA_RAIL_HST_E!F53+FC_TRA_RAIL_FRT_E!F53</f>
        <v>0</v>
      </c>
      <c r="G53" s="10">
        <f>FC_TRA_RAIL_MTU_E!G53+FC_TRA_RAIL_CPT_E!G53+FC_TRA_RAIL_HST_E!G53+FC_TRA_RAIL_FRT_E!G53</f>
        <v>0</v>
      </c>
      <c r="H53" s="10">
        <f>FC_TRA_RAIL_MTU_E!H53+FC_TRA_RAIL_CPT_E!H53+FC_TRA_RAIL_HST_E!H53+FC_TRA_RAIL_FRT_E!H53</f>
        <v>0</v>
      </c>
      <c r="I53" s="10">
        <f>FC_TRA_RAIL_MTU_E!I53+FC_TRA_RAIL_CPT_E!I53+FC_TRA_RAIL_HST_E!I53+FC_TRA_RAIL_FRT_E!I53</f>
        <v>0</v>
      </c>
      <c r="J53" s="10">
        <f>FC_TRA_RAIL_MTU_E!J53+FC_TRA_RAIL_CPT_E!J53+FC_TRA_RAIL_HST_E!J53+FC_TRA_RAIL_FRT_E!J53</f>
        <v>0</v>
      </c>
      <c r="K53" s="10">
        <f>FC_TRA_RAIL_MTU_E!K53+FC_TRA_RAIL_CPT_E!K53+FC_TRA_RAIL_HST_E!K53+FC_TRA_RAIL_FRT_E!K53</f>
        <v>0</v>
      </c>
      <c r="L53" s="10">
        <f>FC_TRA_RAIL_MTU_E!L53+FC_TRA_RAIL_CPT_E!L53+FC_TRA_RAIL_HST_E!L53+FC_TRA_RAIL_FRT_E!L53</f>
        <v>0</v>
      </c>
      <c r="M53" s="10">
        <f>FC_TRA_RAIL_MTU_E!M53+FC_TRA_RAIL_CPT_E!M53+FC_TRA_RAIL_HST_E!M53+FC_TRA_RAIL_FRT_E!M53</f>
        <v>0</v>
      </c>
      <c r="N53" s="10">
        <f>FC_TRA_RAIL_MTU_E!N53+FC_TRA_RAIL_CPT_E!N53+FC_TRA_RAIL_HST_E!N53+FC_TRA_RAIL_FRT_E!N53</f>
        <v>0</v>
      </c>
      <c r="O53" s="10">
        <f>FC_TRA_RAIL_MTU_E!O53+FC_TRA_RAIL_CPT_E!O53+FC_TRA_RAIL_HST_E!O53+FC_TRA_RAIL_FRT_E!O53</f>
        <v>0</v>
      </c>
      <c r="P53" s="10">
        <f>FC_TRA_RAIL_MTU_E!P53+FC_TRA_RAIL_CPT_E!P53+FC_TRA_RAIL_HST_E!P53+FC_TRA_RAIL_FRT_E!P53</f>
        <v>0</v>
      </c>
      <c r="Q53" s="10">
        <f>FC_TRA_RAIL_MTU_E!Q53+FC_TRA_RAIL_CPT_E!Q53+FC_TRA_RAIL_HST_E!Q53+FC_TRA_RAIL_FRT_E!Q53</f>
        <v>0</v>
      </c>
      <c r="R53" s="10">
        <f>FC_TRA_RAIL_MTU_E!R53+FC_TRA_RAIL_CPT_E!R53+FC_TRA_RAIL_HST_E!R53+FC_TRA_RAIL_FRT_E!R53</f>
        <v>0</v>
      </c>
      <c r="S53" s="10">
        <f>FC_TRA_RAIL_MTU_E!S53+FC_TRA_RAIL_CPT_E!S53+FC_TRA_RAIL_HST_E!S53+FC_TRA_RAIL_FRT_E!S53</f>
        <v>0</v>
      </c>
      <c r="T53" s="10">
        <f>FC_TRA_RAIL_MTU_E!T53+FC_TRA_RAIL_CPT_E!T53+FC_TRA_RAIL_HST_E!T53+FC_TRA_RAIL_FRT_E!T53</f>
        <v>0</v>
      </c>
      <c r="U53" s="10">
        <f>FC_TRA_RAIL_MTU_E!U53+FC_TRA_RAIL_CPT_E!U53+FC_TRA_RAIL_HST_E!U53+FC_TRA_RAIL_FRT_E!U53</f>
        <v>0</v>
      </c>
      <c r="V53" s="10">
        <f>FC_TRA_RAIL_MTU_E!V53+FC_TRA_RAIL_CPT_E!V53+FC_TRA_RAIL_HST_E!V53+FC_TRA_RAIL_FRT_E!V53</f>
        <v>0</v>
      </c>
      <c r="W53" s="10">
        <f>FC_TRA_RAIL_MTU_E!W53+FC_TRA_RAIL_CPT_E!W53+FC_TRA_RAIL_HST_E!W53+FC_TRA_RAIL_FRT_E!W53</f>
        <v>0</v>
      </c>
      <c r="X53" s="10">
        <f>FC_TRA_RAIL_MTU_E!X53+FC_TRA_RAIL_CPT_E!X53+FC_TRA_RAIL_HST_E!X53+FC_TRA_RAIL_FRT_E!X53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FC_TRA_RAIL_MTU_E!C54+FC_TRA_RAIL_CPT_E!C54+FC_TRA_RAIL_HST_E!C54+FC_TRA_RAIL_FRT_E!C54</f>
        <v>0</v>
      </c>
      <c r="D54" s="10">
        <f>FC_TRA_RAIL_MTU_E!D54+FC_TRA_RAIL_CPT_E!D54+FC_TRA_RAIL_HST_E!D54+FC_TRA_RAIL_FRT_E!D54</f>
        <v>0</v>
      </c>
      <c r="E54" s="10">
        <f>FC_TRA_RAIL_MTU_E!E54+FC_TRA_RAIL_CPT_E!E54+FC_TRA_RAIL_HST_E!E54+FC_TRA_RAIL_FRT_E!E54</f>
        <v>0</v>
      </c>
      <c r="F54" s="10">
        <f>FC_TRA_RAIL_MTU_E!F54+FC_TRA_RAIL_CPT_E!F54+FC_TRA_RAIL_HST_E!F54+FC_TRA_RAIL_FRT_E!F54</f>
        <v>0</v>
      </c>
      <c r="G54" s="10">
        <f>FC_TRA_RAIL_MTU_E!G54+FC_TRA_RAIL_CPT_E!G54+FC_TRA_RAIL_HST_E!G54+FC_TRA_RAIL_FRT_E!G54</f>
        <v>0</v>
      </c>
      <c r="H54" s="10">
        <f>FC_TRA_RAIL_MTU_E!H54+FC_TRA_RAIL_CPT_E!H54+FC_TRA_RAIL_HST_E!H54+FC_TRA_RAIL_FRT_E!H54</f>
        <v>0</v>
      </c>
      <c r="I54" s="10">
        <f>FC_TRA_RAIL_MTU_E!I54+FC_TRA_RAIL_CPT_E!I54+FC_TRA_RAIL_HST_E!I54+FC_TRA_RAIL_FRT_E!I54</f>
        <v>0</v>
      </c>
      <c r="J54" s="10">
        <f>FC_TRA_RAIL_MTU_E!J54+FC_TRA_RAIL_CPT_E!J54+FC_TRA_RAIL_HST_E!J54+FC_TRA_RAIL_FRT_E!J54</f>
        <v>0</v>
      </c>
      <c r="K54" s="10">
        <f>FC_TRA_RAIL_MTU_E!K54+FC_TRA_RAIL_CPT_E!K54+FC_TRA_RAIL_HST_E!K54+FC_TRA_RAIL_FRT_E!K54</f>
        <v>0</v>
      </c>
      <c r="L54" s="10">
        <f>FC_TRA_RAIL_MTU_E!L54+FC_TRA_RAIL_CPT_E!L54+FC_TRA_RAIL_HST_E!L54+FC_TRA_RAIL_FRT_E!L54</f>
        <v>0</v>
      </c>
      <c r="M54" s="10">
        <f>FC_TRA_RAIL_MTU_E!M54+FC_TRA_RAIL_CPT_E!M54+FC_TRA_RAIL_HST_E!M54+FC_TRA_RAIL_FRT_E!M54</f>
        <v>0</v>
      </c>
      <c r="N54" s="10">
        <f>FC_TRA_RAIL_MTU_E!N54+FC_TRA_RAIL_CPT_E!N54+FC_TRA_RAIL_HST_E!N54+FC_TRA_RAIL_FRT_E!N54</f>
        <v>0</v>
      </c>
      <c r="O54" s="10">
        <f>FC_TRA_RAIL_MTU_E!O54+FC_TRA_RAIL_CPT_E!O54+FC_TRA_RAIL_HST_E!O54+FC_TRA_RAIL_FRT_E!O54</f>
        <v>0</v>
      </c>
      <c r="P54" s="10">
        <f>FC_TRA_RAIL_MTU_E!P54+FC_TRA_RAIL_CPT_E!P54+FC_TRA_RAIL_HST_E!P54+FC_TRA_RAIL_FRT_E!P54</f>
        <v>0</v>
      </c>
      <c r="Q54" s="10">
        <f>FC_TRA_RAIL_MTU_E!Q54+FC_TRA_RAIL_CPT_E!Q54+FC_TRA_RAIL_HST_E!Q54+FC_TRA_RAIL_FRT_E!Q54</f>
        <v>0</v>
      </c>
      <c r="R54" s="10">
        <f>FC_TRA_RAIL_MTU_E!R54+FC_TRA_RAIL_CPT_E!R54+FC_TRA_RAIL_HST_E!R54+FC_TRA_RAIL_FRT_E!R54</f>
        <v>0</v>
      </c>
      <c r="S54" s="10">
        <f>FC_TRA_RAIL_MTU_E!S54+FC_TRA_RAIL_CPT_E!S54+FC_TRA_RAIL_HST_E!S54+FC_TRA_RAIL_FRT_E!S54</f>
        <v>0</v>
      </c>
      <c r="T54" s="10">
        <f>FC_TRA_RAIL_MTU_E!T54+FC_TRA_RAIL_CPT_E!T54+FC_TRA_RAIL_HST_E!T54+FC_TRA_RAIL_FRT_E!T54</f>
        <v>0</v>
      </c>
      <c r="U54" s="10">
        <f>FC_TRA_RAIL_MTU_E!U54+FC_TRA_RAIL_CPT_E!U54+FC_TRA_RAIL_HST_E!U54+FC_TRA_RAIL_FRT_E!U54</f>
        <v>0</v>
      </c>
      <c r="V54" s="10">
        <f>FC_TRA_RAIL_MTU_E!V54+FC_TRA_RAIL_CPT_E!V54+FC_TRA_RAIL_HST_E!V54+FC_TRA_RAIL_FRT_E!V54</f>
        <v>0</v>
      </c>
      <c r="W54" s="10">
        <f>FC_TRA_RAIL_MTU_E!W54+FC_TRA_RAIL_CPT_E!W54+FC_TRA_RAIL_HST_E!W54+FC_TRA_RAIL_FRT_E!W54</f>
        <v>0</v>
      </c>
      <c r="X54" s="10">
        <f>FC_TRA_RAIL_MTU_E!X54+FC_TRA_RAIL_CPT_E!X54+FC_TRA_RAIL_HST_E!X54+FC_TRA_RAIL_FRT_E!X54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FC_TRA_RAIL_MTU_E!C55+FC_TRA_RAIL_CPT_E!C55+FC_TRA_RAIL_HST_E!C55+FC_TRA_RAIL_FRT_E!C55</f>
        <v>0</v>
      </c>
      <c r="D55" s="10">
        <f>FC_TRA_RAIL_MTU_E!D55+FC_TRA_RAIL_CPT_E!D55+FC_TRA_RAIL_HST_E!D55+FC_TRA_RAIL_FRT_E!D55</f>
        <v>0</v>
      </c>
      <c r="E55" s="10">
        <f>FC_TRA_RAIL_MTU_E!E55+FC_TRA_RAIL_CPT_E!E55+FC_TRA_RAIL_HST_E!E55+FC_TRA_RAIL_FRT_E!E55</f>
        <v>0</v>
      </c>
      <c r="F55" s="10">
        <f>FC_TRA_RAIL_MTU_E!F55+FC_TRA_RAIL_CPT_E!F55+FC_TRA_RAIL_HST_E!F55+FC_TRA_RAIL_FRT_E!F55</f>
        <v>0</v>
      </c>
      <c r="G55" s="10">
        <f>FC_TRA_RAIL_MTU_E!G55+FC_TRA_RAIL_CPT_E!G55+FC_TRA_RAIL_HST_E!G55+FC_TRA_RAIL_FRT_E!G55</f>
        <v>0</v>
      </c>
      <c r="H55" s="10">
        <f>FC_TRA_RAIL_MTU_E!H55+FC_TRA_RAIL_CPT_E!H55+FC_TRA_RAIL_HST_E!H55+FC_TRA_RAIL_FRT_E!H55</f>
        <v>0</v>
      </c>
      <c r="I55" s="10">
        <f>FC_TRA_RAIL_MTU_E!I55+FC_TRA_RAIL_CPT_E!I55+FC_TRA_RAIL_HST_E!I55+FC_TRA_RAIL_FRT_E!I55</f>
        <v>0</v>
      </c>
      <c r="J55" s="10">
        <f>FC_TRA_RAIL_MTU_E!J55+FC_TRA_RAIL_CPT_E!J55+FC_TRA_RAIL_HST_E!J55+FC_TRA_RAIL_FRT_E!J55</f>
        <v>0</v>
      </c>
      <c r="K55" s="10">
        <f>FC_TRA_RAIL_MTU_E!K55+FC_TRA_RAIL_CPT_E!K55+FC_TRA_RAIL_HST_E!K55+FC_TRA_RAIL_FRT_E!K55</f>
        <v>0</v>
      </c>
      <c r="L55" s="10">
        <f>FC_TRA_RAIL_MTU_E!L55+FC_TRA_RAIL_CPT_E!L55+FC_TRA_RAIL_HST_E!L55+FC_TRA_RAIL_FRT_E!L55</f>
        <v>0</v>
      </c>
      <c r="M55" s="10">
        <f>FC_TRA_RAIL_MTU_E!M55+FC_TRA_RAIL_CPT_E!M55+FC_TRA_RAIL_HST_E!M55+FC_TRA_RAIL_FRT_E!M55</f>
        <v>0</v>
      </c>
      <c r="N55" s="10">
        <f>FC_TRA_RAIL_MTU_E!N55+FC_TRA_RAIL_CPT_E!N55+FC_TRA_RAIL_HST_E!N55+FC_TRA_RAIL_FRT_E!N55</f>
        <v>0</v>
      </c>
      <c r="O55" s="10">
        <f>FC_TRA_RAIL_MTU_E!O55+FC_TRA_RAIL_CPT_E!O55+FC_TRA_RAIL_HST_E!O55+FC_TRA_RAIL_FRT_E!O55</f>
        <v>0</v>
      </c>
      <c r="P55" s="10">
        <f>FC_TRA_RAIL_MTU_E!P55+FC_TRA_RAIL_CPT_E!P55+FC_TRA_RAIL_HST_E!P55+FC_TRA_RAIL_FRT_E!P55</f>
        <v>0</v>
      </c>
      <c r="Q55" s="10">
        <f>FC_TRA_RAIL_MTU_E!Q55+FC_TRA_RAIL_CPT_E!Q55+FC_TRA_RAIL_HST_E!Q55+FC_TRA_RAIL_FRT_E!Q55</f>
        <v>0</v>
      </c>
      <c r="R55" s="10">
        <f>FC_TRA_RAIL_MTU_E!R55+FC_TRA_RAIL_CPT_E!R55+FC_TRA_RAIL_HST_E!R55+FC_TRA_RAIL_FRT_E!R55</f>
        <v>0</v>
      </c>
      <c r="S55" s="10">
        <f>FC_TRA_RAIL_MTU_E!S55+FC_TRA_RAIL_CPT_E!S55+FC_TRA_RAIL_HST_E!S55+FC_TRA_RAIL_FRT_E!S55</f>
        <v>0</v>
      </c>
      <c r="T55" s="10">
        <f>FC_TRA_RAIL_MTU_E!T55+FC_TRA_RAIL_CPT_E!T55+FC_TRA_RAIL_HST_E!T55+FC_TRA_RAIL_FRT_E!T55</f>
        <v>0</v>
      </c>
      <c r="U55" s="10">
        <f>FC_TRA_RAIL_MTU_E!U55+FC_TRA_RAIL_CPT_E!U55+FC_TRA_RAIL_HST_E!U55+FC_TRA_RAIL_FRT_E!U55</f>
        <v>0</v>
      </c>
      <c r="V55" s="10">
        <f>FC_TRA_RAIL_MTU_E!V55+FC_TRA_RAIL_CPT_E!V55+FC_TRA_RAIL_HST_E!V55+FC_TRA_RAIL_FRT_E!V55</f>
        <v>0</v>
      </c>
      <c r="W55" s="10">
        <f>FC_TRA_RAIL_MTU_E!W55+FC_TRA_RAIL_CPT_E!W55+FC_TRA_RAIL_HST_E!W55+FC_TRA_RAIL_FRT_E!W55</f>
        <v>0</v>
      </c>
      <c r="X55" s="10">
        <f>FC_TRA_RAIL_MTU_E!X55+FC_TRA_RAIL_CPT_E!X55+FC_TRA_RAIL_HST_E!X55+FC_TRA_RAIL_FRT_E!X55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FC_TRA_RAIL_MTU_E!C56+FC_TRA_RAIL_CPT_E!C56+FC_TRA_RAIL_HST_E!C56+FC_TRA_RAIL_FRT_E!C56</f>
        <v>0</v>
      </c>
      <c r="D56" s="10">
        <f>FC_TRA_RAIL_MTU_E!D56+FC_TRA_RAIL_CPT_E!D56+FC_TRA_RAIL_HST_E!D56+FC_TRA_RAIL_FRT_E!D56</f>
        <v>0</v>
      </c>
      <c r="E56" s="10">
        <f>FC_TRA_RAIL_MTU_E!E56+FC_TRA_RAIL_CPT_E!E56+FC_TRA_RAIL_HST_E!E56+FC_TRA_RAIL_FRT_E!E56</f>
        <v>0</v>
      </c>
      <c r="F56" s="10">
        <f>FC_TRA_RAIL_MTU_E!F56+FC_TRA_RAIL_CPT_E!F56+FC_TRA_RAIL_HST_E!F56+FC_TRA_RAIL_FRT_E!F56</f>
        <v>0</v>
      </c>
      <c r="G56" s="10">
        <f>FC_TRA_RAIL_MTU_E!G56+FC_TRA_RAIL_CPT_E!G56+FC_TRA_RAIL_HST_E!G56+FC_TRA_RAIL_FRT_E!G56</f>
        <v>0</v>
      </c>
      <c r="H56" s="10">
        <f>FC_TRA_RAIL_MTU_E!H56+FC_TRA_RAIL_CPT_E!H56+FC_TRA_RAIL_HST_E!H56+FC_TRA_RAIL_FRT_E!H56</f>
        <v>0</v>
      </c>
      <c r="I56" s="10">
        <f>FC_TRA_RAIL_MTU_E!I56+FC_TRA_RAIL_CPT_E!I56+FC_TRA_RAIL_HST_E!I56+FC_TRA_RAIL_FRT_E!I56</f>
        <v>0</v>
      </c>
      <c r="J56" s="10">
        <f>FC_TRA_RAIL_MTU_E!J56+FC_TRA_RAIL_CPT_E!J56+FC_TRA_RAIL_HST_E!J56+FC_TRA_RAIL_FRT_E!J56</f>
        <v>0</v>
      </c>
      <c r="K56" s="10">
        <f>FC_TRA_RAIL_MTU_E!K56+FC_TRA_RAIL_CPT_E!K56+FC_TRA_RAIL_HST_E!K56+FC_TRA_RAIL_FRT_E!K56</f>
        <v>0</v>
      </c>
      <c r="L56" s="10">
        <f>FC_TRA_RAIL_MTU_E!L56+FC_TRA_RAIL_CPT_E!L56+FC_TRA_RAIL_HST_E!L56+FC_TRA_RAIL_FRT_E!L56</f>
        <v>0</v>
      </c>
      <c r="M56" s="10">
        <f>FC_TRA_RAIL_MTU_E!M56+FC_TRA_RAIL_CPT_E!M56+FC_TRA_RAIL_HST_E!M56+FC_TRA_RAIL_FRT_E!M56</f>
        <v>0</v>
      </c>
      <c r="N56" s="10">
        <f>FC_TRA_RAIL_MTU_E!N56+FC_TRA_RAIL_CPT_E!N56+FC_TRA_RAIL_HST_E!N56+FC_TRA_RAIL_FRT_E!N56</f>
        <v>0</v>
      </c>
      <c r="O56" s="10">
        <f>FC_TRA_RAIL_MTU_E!O56+FC_TRA_RAIL_CPT_E!O56+FC_TRA_RAIL_HST_E!O56+FC_TRA_RAIL_FRT_E!O56</f>
        <v>0</v>
      </c>
      <c r="P56" s="10">
        <f>FC_TRA_RAIL_MTU_E!P56+FC_TRA_RAIL_CPT_E!P56+FC_TRA_RAIL_HST_E!P56+FC_TRA_RAIL_FRT_E!P56</f>
        <v>0</v>
      </c>
      <c r="Q56" s="10">
        <f>FC_TRA_RAIL_MTU_E!Q56+FC_TRA_RAIL_CPT_E!Q56+FC_TRA_RAIL_HST_E!Q56+FC_TRA_RAIL_FRT_E!Q56</f>
        <v>0</v>
      </c>
      <c r="R56" s="10">
        <f>FC_TRA_RAIL_MTU_E!R56+FC_TRA_RAIL_CPT_E!R56+FC_TRA_RAIL_HST_E!R56+FC_TRA_RAIL_FRT_E!R56</f>
        <v>0</v>
      </c>
      <c r="S56" s="10">
        <f>FC_TRA_RAIL_MTU_E!S56+FC_TRA_RAIL_CPT_E!S56+FC_TRA_RAIL_HST_E!S56+FC_TRA_RAIL_FRT_E!S56</f>
        <v>0</v>
      </c>
      <c r="T56" s="10">
        <f>FC_TRA_RAIL_MTU_E!T56+FC_TRA_RAIL_CPT_E!T56+FC_TRA_RAIL_HST_E!T56+FC_TRA_RAIL_FRT_E!T56</f>
        <v>0</v>
      </c>
      <c r="U56" s="10">
        <f>FC_TRA_RAIL_MTU_E!U56+FC_TRA_RAIL_CPT_E!U56+FC_TRA_RAIL_HST_E!U56+FC_TRA_RAIL_FRT_E!U56</f>
        <v>0</v>
      </c>
      <c r="V56" s="10">
        <f>FC_TRA_RAIL_MTU_E!V56+FC_TRA_RAIL_CPT_E!V56+FC_TRA_RAIL_HST_E!V56+FC_TRA_RAIL_FRT_E!V56</f>
        <v>0</v>
      </c>
      <c r="W56" s="10">
        <f>FC_TRA_RAIL_MTU_E!W56+FC_TRA_RAIL_CPT_E!W56+FC_TRA_RAIL_HST_E!W56+FC_TRA_RAIL_FRT_E!W56</f>
        <v>0</v>
      </c>
      <c r="X56" s="10">
        <f>FC_TRA_RAIL_MTU_E!X56+FC_TRA_RAIL_CPT_E!X56+FC_TRA_RAIL_HST_E!X56+FC_TRA_RAIL_FRT_E!X56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FC_TRA_RAIL_MTU_E!C57+FC_TRA_RAIL_CPT_E!C57+FC_TRA_RAIL_HST_E!C57+FC_TRA_RAIL_FRT_E!C57</f>
        <v>0</v>
      </c>
      <c r="D57" s="10">
        <f>FC_TRA_RAIL_MTU_E!D57+FC_TRA_RAIL_CPT_E!D57+FC_TRA_RAIL_HST_E!D57+FC_TRA_RAIL_FRT_E!D57</f>
        <v>0</v>
      </c>
      <c r="E57" s="10">
        <f>FC_TRA_RAIL_MTU_E!E57+FC_TRA_RAIL_CPT_E!E57+FC_TRA_RAIL_HST_E!E57+FC_TRA_RAIL_FRT_E!E57</f>
        <v>0</v>
      </c>
      <c r="F57" s="10">
        <f>FC_TRA_RAIL_MTU_E!F57+FC_TRA_RAIL_CPT_E!F57+FC_TRA_RAIL_HST_E!F57+FC_TRA_RAIL_FRT_E!F57</f>
        <v>0</v>
      </c>
      <c r="G57" s="10">
        <f>FC_TRA_RAIL_MTU_E!G57+FC_TRA_RAIL_CPT_E!G57+FC_TRA_RAIL_HST_E!G57+FC_TRA_RAIL_FRT_E!G57</f>
        <v>0</v>
      </c>
      <c r="H57" s="10">
        <f>FC_TRA_RAIL_MTU_E!H57+FC_TRA_RAIL_CPT_E!H57+FC_TRA_RAIL_HST_E!H57+FC_TRA_RAIL_FRT_E!H57</f>
        <v>0</v>
      </c>
      <c r="I57" s="10">
        <f>FC_TRA_RAIL_MTU_E!I57+FC_TRA_RAIL_CPT_E!I57+FC_TRA_RAIL_HST_E!I57+FC_TRA_RAIL_FRT_E!I57</f>
        <v>0</v>
      </c>
      <c r="J57" s="10">
        <f>FC_TRA_RAIL_MTU_E!J57+FC_TRA_RAIL_CPT_E!J57+FC_TRA_RAIL_HST_E!J57+FC_TRA_RAIL_FRT_E!J57</f>
        <v>0</v>
      </c>
      <c r="K57" s="10">
        <f>FC_TRA_RAIL_MTU_E!K57+FC_TRA_RAIL_CPT_E!K57+FC_TRA_RAIL_HST_E!K57+FC_TRA_RAIL_FRT_E!K57</f>
        <v>0</v>
      </c>
      <c r="L57" s="10">
        <f>FC_TRA_RAIL_MTU_E!L57+FC_TRA_RAIL_CPT_E!L57+FC_TRA_RAIL_HST_E!L57+FC_TRA_RAIL_FRT_E!L57</f>
        <v>0</v>
      </c>
      <c r="M57" s="10">
        <f>FC_TRA_RAIL_MTU_E!M57+FC_TRA_RAIL_CPT_E!M57+FC_TRA_RAIL_HST_E!M57+FC_TRA_RAIL_FRT_E!M57</f>
        <v>0</v>
      </c>
      <c r="N57" s="10">
        <f>FC_TRA_RAIL_MTU_E!N57+FC_TRA_RAIL_CPT_E!N57+FC_TRA_RAIL_HST_E!N57+FC_TRA_RAIL_FRT_E!N57</f>
        <v>0</v>
      </c>
      <c r="O57" s="10">
        <f>FC_TRA_RAIL_MTU_E!O57+FC_TRA_RAIL_CPT_E!O57+FC_TRA_RAIL_HST_E!O57+FC_TRA_RAIL_FRT_E!O57</f>
        <v>0</v>
      </c>
      <c r="P57" s="10">
        <f>FC_TRA_RAIL_MTU_E!P57+FC_TRA_RAIL_CPT_E!P57+FC_TRA_RAIL_HST_E!P57+FC_TRA_RAIL_FRT_E!P57</f>
        <v>0</v>
      </c>
      <c r="Q57" s="10">
        <f>FC_TRA_RAIL_MTU_E!Q57+FC_TRA_RAIL_CPT_E!Q57+FC_TRA_RAIL_HST_E!Q57+FC_TRA_RAIL_FRT_E!Q57</f>
        <v>0</v>
      </c>
      <c r="R57" s="10">
        <f>FC_TRA_RAIL_MTU_E!R57+FC_TRA_RAIL_CPT_E!R57+FC_TRA_RAIL_HST_E!R57+FC_TRA_RAIL_FRT_E!R57</f>
        <v>0</v>
      </c>
      <c r="S57" s="10">
        <f>FC_TRA_RAIL_MTU_E!S57+FC_TRA_RAIL_CPT_E!S57+FC_TRA_RAIL_HST_E!S57+FC_TRA_RAIL_FRT_E!S57</f>
        <v>0</v>
      </c>
      <c r="T57" s="10">
        <f>FC_TRA_RAIL_MTU_E!T57+FC_TRA_RAIL_CPT_E!T57+FC_TRA_RAIL_HST_E!T57+FC_TRA_RAIL_FRT_E!T57</f>
        <v>0</v>
      </c>
      <c r="U57" s="10">
        <f>FC_TRA_RAIL_MTU_E!U57+FC_TRA_RAIL_CPT_E!U57+FC_TRA_RAIL_HST_E!U57+FC_TRA_RAIL_FRT_E!U57</f>
        <v>0</v>
      </c>
      <c r="V57" s="10">
        <f>FC_TRA_RAIL_MTU_E!V57+FC_TRA_RAIL_CPT_E!V57+FC_TRA_RAIL_HST_E!V57+FC_TRA_RAIL_FRT_E!V57</f>
        <v>0</v>
      </c>
      <c r="W57" s="10">
        <f>FC_TRA_RAIL_MTU_E!W57+FC_TRA_RAIL_CPT_E!W57+FC_TRA_RAIL_HST_E!W57+FC_TRA_RAIL_FRT_E!W57</f>
        <v>0</v>
      </c>
      <c r="X57" s="10">
        <f>FC_TRA_RAIL_MTU_E!X57+FC_TRA_RAIL_CPT_E!X57+FC_TRA_RAIL_HST_E!X57+FC_TRA_RAIL_FRT_E!X57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FC_TRA_RAIL_MTU_E!C58+FC_TRA_RAIL_CPT_E!C58+FC_TRA_RAIL_HST_E!C58+FC_TRA_RAIL_FRT_E!C58</f>
        <v>0</v>
      </c>
      <c r="D58" s="10">
        <f>FC_TRA_RAIL_MTU_E!D58+FC_TRA_RAIL_CPT_E!D58+FC_TRA_RAIL_HST_E!D58+FC_TRA_RAIL_FRT_E!D58</f>
        <v>0</v>
      </c>
      <c r="E58" s="10">
        <f>FC_TRA_RAIL_MTU_E!E58+FC_TRA_RAIL_CPT_E!E58+FC_TRA_RAIL_HST_E!E58+FC_TRA_RAIL_FRT_E!E58</f>
        <v>0</v>
      </c>
      <c r="F58" s="10">
        <f>FC_TRA_RAIL_MTU_E!F58+FC_TRA_RAIL_CPT_E!F58+FC_TRA_RAIL_HST_E!F58+FC_TRA_RAIL_FRT_E!F58</f>
        <v>0</v>
      </c>
      <c r="G58" s="10">
        <f>FC_TRA_RAIL_MTU_E!G58+FC_TRA_RAIL_CPT_E!G58+FC_TRA_RAIL_HST_E!G58+FC_TRA_RAIL_FRT_E!G58</f>
        <v>0</v>
      </c>
      <c r="H58" s="10">
        <f>FC_TRA_RAIL_MTU_E!H58+FC_TRA_RAIL_CPT_E!H58+FC_TRA_RAIL_HST_E!H58+FC_TRA_RAIL_FRT_E!H58</f>
        <v>0</v>
      </c>
      <c r="I58" s="10">
        <f>FC_TRA_RAIL_MTU_E!I58+FC_TRA_RAIL_CPT_E!I58+FC_TRA_RAIL_HST_E!I58+FC_TRA_RAIL_FRT_E!I58</f>
        <v>0</v>
      </c>
      <c r="J58" s="10">
        <f>FC_TRA_RAIL_MTU_E!J58+FC_TRA_RAIL_CPT_E!J58+FC_TRA_RAIL_HST_E!J58+FC_TRA_RAIL_FRT_E!J58</f>
        <v>0</v>
      </c>
      <c r="K58" s="10">
        <f>FC_TRA_RAIL_MTU_E!K58+FC_TRA_RAIL_CPT_E!K58+FC_TRA_RAIL_HST_E!K58+FC_TRA_RAIL_FRT_E!K58</f>
        <v>0</v>
      </c>
      <c r="L58" s="10">
        <f>FC_TRA_RAIL_MTU_E!L58+FC_TRA_RAIL_CPT_E!L58+FC_TRA_RAIL_HST_E!L58+FC_TRA_RAIL_FRT_E!L58</f>
        <v>0</v>
      </c>
      <c r="M58" s="10">
        <f>FC_TRA_RAIL_MTU_E!M58+FC_TRA_RAIL_CPT_E!M58+FC_TRA_RAIL_HST_E!M58+FC_TRA_RAIL_FRT_E!M58</f>
        <v>0</v>
      </c>
      <c r="N58" s="10">
        <f>FC_TRA_RAIL_MTU_E!N58+FC_TRA_RAIL_CPT_E!N58+FC_TRA_RAIL_HST_E!N58+FC_TRA_RAIL_FRT_E!N58</f>
        <v>0</v>
      </c>
      <c r="O58" s="10">
        <f>FC_TRA_RAIL_MTU_E!O58+FC_TRA_RAIL_CPT_E!O58+FC_TRA_RAIL_HST_E!O58+FC_TRA_RAIL_FRT_E!O58</f>
        <v>0</v>
      </c>
      <c r="P58" s="10">
        <f>FC_TRA_RAIL_MTU_E!P58+FC_TRA_RAIL_CPT_E!P58+FC_TRA_RAIL_HST_E!P58+FC_TRA_RAIL_FRT_E!P58</f>
        <v>0</v>
      </c>
      <c r="Q58" s="10">
        <f>FC_TRA_RAIL_MTU_E!Q58+FC_TRA_RAIL_CPT_E!Q58+FC_TRA_RAIL_HST_E!Q58+FC_TRA_RAIL_FRT_E!Q58</f>
        <v>0</v>
      </c>
      <c r="R58" s="10">
        <f>FC_TRA_RAIL_MTU_E!R58+FC_TRA_RAIL_CPT_E!R58+FC_TRA_RAIL_HST_E!R58+FC_TRA_RAIL_FRT_E!R58</f>
        <v>0</v>
      </c>
      <c r="S58" s="10">
        <f>FC_TRA_RAIL_MTU_E!S58+FC_TRA_RAIL_CPT_E!S58+FC_TRA_RAIL_HST_E!S58+FC_TRA_RAIL_FRT_E!S58</f>
        <v>0</v>
      </c>
      <c r="T58" s="10">
        <f>FC_TRA_RAIL_MTU_E!T58+FC_TRA_RAIL_CPT_E!T58+FC_TRA_RAIL_HST_E!T58+FC_TRA_RAIL_FRT_E!T58</f>
        <v>0</v>
      </c>
      <c r="U58" s="10">
        <f>FC_TRA_RAIL_MTU_E!U58+FC_TRA_RAIL_CPT_E!U58+FC_TRA_RAIL_HST_E!U58+FC_TRA_RAIL_FRT_E!U58</f>
        <v>0</v>
      </c>
      <c r="V58" s="10">
        <f>FC_TRA_RAIL_MTU_E!V58+FC_TRA_RAIL_CPT_E!V58+FC_TRA_RAIL_HST_E!V58+FC_TRA_RAIL_FRT_E!V58</f>
        <v>0</v>
      </c>
      <c r="W58" s="10">
        <f>FC_TRA_RAIL_MTU_E!W58+FC_TRA_RAIL_CPT_E!W58+FC_TRA_RAIL_HST_E!W58+FC_TRA_RAIL_FRT_E!W58</f>
        <v>0</v>
      </c>
      <c r="X58" s="10">
        <f>FC_TRA_RAIL_MTU_E!X58+FC_TRA_RAIL_CPT_E!X58+FC_TRA_RAIL_HST_E!X58+FC_TRA_RAIL_FRT_E!X58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FC_TRA_RAIL_MTU_E!C59+FC_TRA_RAIL_CPT_E!C59+FC_TRA_RAIL_HST_E!C59+FC_TRA_RAIL_FRT_E!C59</f>
        <v>0</v>
      </c>
      <c r="D59" s="10">
        <f>FC_TRA_RAIL_MTU_E!D59+FC_TRA_RAIL_CPT_E!D59+FC_TRA_RAIL_HST_E!D59+FC_TRA_RAIL_FRT_E!D59</f>
        <v>0</v>
      </c>
      <c r="E59" s="10">
        <f>FC_TRA_RAIL_MTU_E!E59+FC_TRA_RAIL_CPT_E!E59+FC_TRA_RAIL_HST_E!E59+FC_TRA_RAIL_FRT_E!E59</f>
        <v>0</v>
      </c>
      <c r="F59" s="10">
        <f>FC_TRA_RAIL_MTU_E!F59+FC_TRA_RAIL_CPT_E!F59+FC_TRA_RAIL_HST_E!F59+FC_TRA_RAIL_FRT_E!F59</f>
        <v>0</v>
      </c>
      <c r="G59" s="10">
        <f>FC_TRA_RAIL_MTU_E!G59+FC_TRA_RAIL_CPT_E!G59+FC_TRA_RAIL_HST_E!G59+FC_TRA_RAIL_FRT_E!G59</f>
        <v>0</v>
      </c>
      <c r="H59" s="10">
        <f>FC_TRA_RAIL_MTU_E!H59+FC_TRA_RAIL_CPT_E!H59+FC_TRA_RAIL_HST_E!H59+FC_TRA_RAIL_FRT_E!H59</f>
        <v>0</v>
      </c>
      <c r="I59" s="10">
        <f>FC_TRA_RAIL_MTU_E!I59+FC_TRA_RAIL_CPT_E!I59+FC_TRA_RAIL_HST_E!I59+FC_TRA_RAIL_FRT_E!I59</f>
        <v>0</v>
      </c>
      <c r="J59" s="10">
        <f>FC_TRA_RAIL_MTU_E!J59+FC_TRA_RAIL_CPT_E!J59+FC_TRA_RAIL_HST_E!J59+FC_TRA_RAIL_FRT_E!J59</f>
        <v>0</v>
      </c>
      <c r="K59" s="10">
        <f>FC_TRA_RAIL_MTU_E!K59+FC_TRA_RAIL_CPT_E!K59+FC_TRA_RAIL_HST_E!K59+FC_TRA_RAIL_FRT_E!K59</f>
        <v>0</v>
      </c>
      <c r="L59" s="10">
        <f>FC_TRA_RAIL_MTU_E!L59+FC_TRA_RAIL_CPT_E!L59+FC_TRA_RAIL_HST_E!L59+FC_TRA_RAIL_FRT_E!L59</f>
        <v>0</v>
      </c>
      <c r="M59" s="10">
        <f>FC_TRA_RAIL_MTU_E!M59+FC_TRA_RAIL_CPT_E!M59+FC_TRA_RAIL_HST_E!M59+FC_TRA_RAIL_FRT_E!M59</f>
        <v>0</v>
      </c>
      <c r="N59" s="10">
        <f>FC_TRA_RAIL_MTU_E!N59+FC_TRA_RAIL_CPT_E!N59+FC_TRA_RAIL_HST_E!N59+FC_TRA_RAIL_FRT_E!N59</f>
        <v>0</v>
      </c>
      <c r="O59" s="10">
        <f>FC_TRA_RAIL_MTU_E!O59+FC_TRA_RAIL_CPT_E!O59+FC_TRA_RAIL_HST_E!O59+FC_TRA_RAIL_FRT_E!O59</f>
        <v>0</v>
      </c>
      <c r="P59" s="10">
        <f>FC_TRA_RAIL_MTU_E!P59+FC_TRA_RAIL_CPT_E!P59+FC_TRA_RAIL_HST_E!P59+FC_TRA_RAIL_FRT_E!P59</f>
        <v>0</v>
      </c>
      <c r="Q59" s="10">
        <f>FC_TRA_RAIL_MTU_E!Q59+FC_TRA_RAIL_CPT_E!Q59+FC_TRA_RAIL_HST_E!Q59+FC_TRA_RAIL_FRT_E!Q59</f>
        <v>0</v>
      </c>
      <c r="R59" s="10">
        <f>FC_TRA_RAIL_MTU_E!R59+FC_TRA_RAIL_CPT_E!R59+FC_TRA_RAIL_HST_E!R59+FC_TRA_RAIL_FRT_E!R59</f>
        <v>0</v>
      </c>
      <c r="S59" s="10">
        <f>FC_TRA_RAIL_MTU_E!S59+FC_TRA_RAIL_CPT_E!S59+FC_TRA_RAIL_HST_E!S59+FC_TRA_RAIL_FRT_E!S59</f>
        <v>0</v>
      </c>
      <c r="T59" s="10">
        <f>FC_TRA_RAIL_MTU_E!T59+FC_TRA_RAIL_CPT_E!T59+FC_TRA_RAIL_HST_E!T59+FC_TRA_RAIL_FRT_E!T59</f>
        <v>0</v>
      </c>
      <c r="U59" s="10">
        <f>FC_TRA_RAIL_MTU_E!U59+FC_TRA_RAIL_CPT_E!U59+FC_TRA_RAIL_HST_E!U59+FC_TRA_RAIL_FRT_E!U59</f>
        <v>0</v>
      </c>
      <c r="V59" s="10">
        <f>FC_TRA_RAIL_MTU_E!V59+FC_TRA_RAIL_CPT_E!V59+FC_TRA_RAIL_HST_E!V59+FC_TRA_RAIL_FRT_E!V59</f>
        <v>0</v>
      </c>
      <c r="W59" s="10">
        <f>FC_TRA_RAIL_MTU_E!W59+FC_TRA_RAIL_CPT_E!W59+FC_TRA_RAIL_HST_E!W59+FC_TRA_RAIL_FRT_E!W59</f>
        <v>0</v>
      </c>
      <c r="X59" s="10">
        <f>FC_TRA_RAIL_MTU_E!X59+FC_TRA_RAIL_CPT_E!X59+FC_TRA_RAIL_HST_E!X59+FC_TRA_RAIL_FRT_E!X59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FC_TRA_RAIL_MTU_E!C60+FC_TRA_RAIL_CPT_E!C60+FC_TRA_RAIL_HST_E!C60+FC_TRA_RAIL_FRT_E!C60</f>
        <v>0</v>
      </c>
      <c r="D60" s="10">
        <f>FC_TRA_RAIL_MTU_E!D60+FC_TRA_RAIL_CPT_E!D60+FC_TRA_RAIL_HST_E!D60+FC_TRA_RAIL_FRT_E!D60</f>
        <v>0</v>
      </c>
      <c r="E60" s="10">
        <f>FC_TRA_RAIL_MTU_E!E60+FC_TRA_RAIL_CPT_E!E60+FC_TRA_RAIL_HST_E!E60+FC_TRA_RAIL_FRT_E!E60</f>
        <v>0</v>
      </c>
      <c r="F60" s="10">
        <f>FC_TRA_RAIL_MTU_E!F60+FC_TRA_RAIL_CPT_E!F60+FC_TRA_RAIL_HST_E!F60+FC_TRA_RAIL_FRT_E!F60</f>
        <v>0</v>
      </c>
      <c r="G60" s="10">
        <f>FC_TRA_RAIL_MTU_E!G60+FC_TRA_RAIL_CPT_E!G60+FC_TRA_RAIL_HST_E!G60+FC_TRA_RAIL_FRT_E!G60</f>
        <v>0</v>
      </c>
      <c r="H60" s="10">
        <f>FC_TRA_RAIL_MTU_E!H60+FC_TRA_RAIL_CPT_E!H60+FC_TRA_RAIL_HST_E!H60+FC_TRA_RAIL_FRT_E!H60</f>
        <v>0</v>
      </c>
      <c r="I60" s="10">
        <f>FC_TRA_RAIL_MTU_E!I60+FC_TRA_RAIL_CPT_E!I60+FC_TRA_RAIL_HST_E!I60+FC_TRA_RAIL_FRT_E!I60</f>
        <v>0</v>
      </c>
      <c r="J60" s="10">
        <f>FC_TRA_RAIL_MTU_E!J60+FC_TRA_RAIL_CPT_E!J60+FC_TRA_RAIL_HST_E!J60+FC_TRA_RAIL_FRT_E!J60</f>
        <v>0</v>
      </c>
      <c r="K60" s="10">
        <f>FC_TRA_RAIL_MTU_E!K60+FC_TRA_RAIL_CPT_E!K60+FC_TRA_RAIL_HST_E!K60+FC_TRA_RAIL_FRT_E!K60</f>
        <v>0</v>
      </c>
      <c r="L60" s="10">
        <f>FC_TRA_RAIL_MTU_E!L60+FC_TRA_RAIL_CPT_E!L60+FC_TRA_RAIL_HST_E!L60+FC_TRA_RAIL_FRT_E!L60</f>
        <v>0</v>
      </c>
      <c r="M60" s="10">
        <f>FC_TRA_RAIL_MTU_E!M60+FC_TRA_RAIL_CPT_E!M60+FC_TRA_RAIL_HST_E!M60+FC_TRA_RAIL_FRT_E!M60</f>
        <v>0</v>
      </c>
      <c r="N60" s="10">
        <f>FC_TRA_RAIL_MTU_E!N60+FC_TRA_RAIL_CPT_E!N60+FC_TRA_RAIL_HST_E!N60+FC_TRA_RAIL_FRT_E!N60</f>
        <v>0</v>
      </c>
      <c r="O60" s="10">
        <f>FC_TRA_RAIL_MTU_E!O60+FC_TRA_RAIL_CPT_E!O60+FC_TRA_RAIL_HST_E!O60+FC_TRA_RAIL_FRT_E!O60</f>
        <v>0</v>
      </c>
      <c r="P60" s="10">
        <f>FC_TRA_RAIL_MTU_E!P60+FC_TRA_RAIL_CPT_E!P60+FC_TRA_RAIL_HST_E!P60+FC_TRA_RAIL_FRT_E!P60</f>
        <v>0</v>
      </c>
      <c r="Q60" s="10">
        <f>FC_TRA_RAIL_MTU_E!Q60+FC_TRA_RAIL_CPT_E!Q60+FC_TRA_RAIL_HST_E!Q60+FC_TRA_RAIL_FRT_E!Q60</f>
        <v>0</v>
      </c>
      <c r="R60" s="10">
        <f>FC_TRA_RAIL_MTU_E!R60+FC_TRA_RAIL_CPT_E!R60+FC_TRA_RAIL_HST_E!R60+FC_TRA_RAIL_FRT_E!R60</f>
        <v>0</v>
      </c>
      <c r="S60" s="10">
        <f>FC_TRA_RAIL_MTU_E!S60+FC_TRA_RAIL_CPT_E!S60+FC_TRA_RAIL_HST_E!S60+FC_TRA_RAIL_FRT_E!S60</f>
        <v>0</v>
      </c>
      <c r="T60" s="10">
        <f>FC_TRA_RAIL_MTU_E!T60+FC_TRA_RAIL_CPT_E!T60+FC_TRA_RAIL_HST_E!T60+FC_TRA_RAIL_FRT_E!T60</f>
        <v>0</v>
      </c>
      <c r="U60" s="10">
        <f>FC_TRA_RAIL_MTU_E!U60+FC_TRA_RAIL_CPT_E!U60+FC_TRA_RAIL_HST_E!U60+FC_TRA_RAIL_FRT_E!U60</f>
        <v>0</v>
      </c>
      <c r="V60" s="10">
        <f>FC_TRA_RAIL_MTU_E!V60+FC_TRA_RAIL_CPT_E!V60+FC_TRA_RAIL_HST_E!V60+FC_TRA_RAIL_FRT_E!V60</f>
        <v>0</v>
      </c>
      <c r="W60" s="10">
        <f>FC_TRA_RAIL_MTU_E!W60+FC_TRA_RAIL_CPT_E!W60+FC_TRA_RAIL_HST_E!W60+FC_TRA_RAIL_FRT_E!W60</f>
        <v>0</v>
      </c>
      <c r="X60" s="10">
        <f>FC_TRA_RAIL_MTU_E!X60+FC_TRA_RAIL_CPT_E!X60+FC_TRA_RAIL_HST_E!X60+FC_TRA_RAIL_FRT_E!X60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FC_TRA_RAIL_MTU_E!C61+FC_TRA_RAIL_CPT_E!C61+FC_TRA_RAIL_HST_E!C61+FC_TRA_RAIL_FRT_E!C61</f>
        <v>0</v>
      </c>
      <c r="D61" s="10">
        <f>FC_TRA_RAIL_MTU_E!D61+FC_TRA_RAIL_CPT_E!D61+FC_TRA_RAIL_HST_E!D61+FC_TRA_RAIL_FRT_E!D61</f>
        <v>0</v>
      </c>
      <c r="E61" s="10">
        <f>FC_TRA_RAIL_MTU_E!E61+FC_TRA_RAIL_CPT_E!E61+FC_TRA_RAIL_HST_E!E61+FC_TRA_RAIL_FRT_E!E61</f>
        <v>0</v>
      </c>
      <c r="F61" s="10">
        <f>FC_TRA_RAIL_MTU_E!F61+FC_TRA_RAIL_CPT_E!F61+FC_TRA_RAIL_HST_E!F61+FC_TRA_RAIL_FRT_E!F61</f>
        <v>0</v>
      </c>
      <c r="G61" s="10">
        <f>FC_TRA_RAIL_MTU_E!G61+FC_TRA_RAIL_CPT_E!G61+FC_TRA_RAIL_HST_E!G61+FC_TRA_RAIL_FRT_E!G61</f>
        <v>0</v>
      </c>
      <c r="H61" s="10">
        <f>FC_TRA_RAIL_MTU_E!H61+FC_TRA_RAIL_CPT_E!H61+FC_TRA_RAIL_HST_E!H61+FC_TRA_RAIL_FRT_E!H61</f>
        <v>0</v>
      </c>
      <c r="I61" s="10">
        <f>FC_TRA_RAIL_MTU_E!I61+FC_TRA_RAIL_CPT_E!I61+FC_TRA_RAIL_HST_E!I61+FC_TRA_RAIL_FRT_E!I61</f>
        <v>0</v>
      </c>
      <c r="J61" s="10">
        <f>FC_TRA_RAIL_MTU_E!J61+FC_TRA_RAIL_CPT_E!J61+FC_TRA_RAIL_HST_E!J61+FC_TRA_RAIL_FRT_E!J61</f>
        <v>0</v>
      </c>
      <c r="K61" s="10">
        <f>FC_TRA_RAIL_MTU_E!K61+FC_TRA_RAIL_CPT_E!K61+FC_TRA_RAIL_HST_E!K61+FC_TRA_RAIL_FRT_E!K61</f>
        <v>0</v>
      </c>
      <c r="L61" s="10">
        <f>FC_TRA_RAIL_MTU_E!L61+FC_TRA_RAIL_CPT_E!L61+FC_TRA_RAIL_HST_E!L61+FC_TRA_RAIL_FRT_E!L61</f>
        <v>0</v>
      </c>
      <c r="M61" s="10">
        <f>FC_TRA_RAIL_MTU_E!M61+FC_TRA_RAIL_CPT_E!M61+FC_TRA_RAIL_HST_E!M61+FC_TRA_RAIL_FRT_E!M61</f>
        <v>0</v>
      </c>
      <c r="N61" s="10">
        <f>FC_TRA_RAIL_MTU_E!N61+FC_TRA_RAIL_CPT_E!N61+FC_TRA_RAIL_HST_E!N61+FC_TRA_RAIL_FRT_E!N61</f>
        <v>0</v>
      </c>
      <c r="O61" s="10">
        <f>FC_TRA_RAIL_MTU_E!O61+FC_TRA_RAIL_CPT_E!O61+FC_TRA_RAIL_HST_E!O61+FC_TRA_RAIL_FRT_E!O61</f>
        <v>0</v>
      </c>
      <c r="P61" s="10">
        <f>FC_TRA_RAIL_MTU_E!P61+FC_TRA_RAIL_CPT_E!P61+FC_TRA_RAIL_HST_E!P61+FC_TRA_RAIL_FRT_E!P61</f>
        <v>0</v>
      </c>
      <c r="Q61" s="10">
        <f>FC_TRA_RAIL_MTU_E!Q61+FC_TRA_RAIL_CPT_E!Q61+FC_TRA_RAIL_HST_E!Q61+FC_TRA_RAIL_FRT_E!Q61</f>
        <v>0</v>
      </c>
      <c r="R61" s="10">
        <f>FC_TRA_RAIL_MTU_E!R61+FC_TRA_RAIL_CPT_E!R61+FC_TRA_RAIL_HST_E!R61+FC_TRA_RAIL_FRT_E!R61</f>
        <v>0</v>
      </c>
      <c r="S61" s="10">
        <f>FC_TRA_RAIL_MTU_E!S61+FC_TRA_RAIL_CPT_E!S61+FC_TRA_RAIL_HST_E!S61+FC_TRA_RAIL_FRT_E!S61</f>
        <v>0</v>
      </c>
      <c r="T61" s="10">
        <f>FC_TRA_RAIL_MTU_E!T61+FC_TRA_RAIL_CPT_E!T61+FC_TRA_RAIL_HST_E!T61+FC_TRA_RAIL_FRT_E!T61</f>
        <v>0</v>
      </c>
      <c r="U61" s="10">
        <f>FC_TRA_RAIL_MTU_E!U61+FC_TRA_RAIL_CPT_E!U61+FC_TRA_RAIL_HST_E!U61+FC_TRA_RAIL_FRT_E!U61</f>
        <v>0</v>
      </c>
      <c r="V61" s="10">
        <f>FC_TRA_RAIL_MTU_E!V61+FC_TRA_RAIL_CPT_E!V61+FC_TRA_RAIL_HST_E!V61+FC_TRA_RAIL_FRT_E!V61</f>
        <v>0</v>
      </c>
      <c r="W61" s="10">
        <f>FC_TRA_RAIL_MTU_E!W61+FC_TRA_RAIL_CPT_E!W61+FC_TRA_RAIL_HST_E!W61+FC_TRA_RAIL_FRT_E!W61</f>
        <v>0</v>
      </c>
      <c r="X61" s="10">
        <f>FC_TRA_RAIL_MTU_E!X61+FC_TRA_RAIL_CPT_E!X61+FC_TRA_RAIL_HST_E!X61+FC_TRA_RAIL_FRT_E!X61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FC_TRA_RAIL_MTU_E!C62+FC_TRA_RAIL_CPT_E!C62+FC_TRA_RAIL_HST_E!C62+FC_TRA_RAIL_FRT_E!C62</f>
        <v>0</v>
      </c>
      <c r="D62" s="10">
        <f>FC_TRA_RAIL_MTU_E!D62+FC_TRA_RAIL_CPT_E!D62+FC_TRA_RAIL_HST_E!D62+FC_TRA_RAIL_FRT_E!D62</f>
        <v>0</v>
      </c>
      <c r="E62" s="10">
        <f>FC_TRA_RAIL_MTU_E!E62+FC_TRA_RAIL_CPT_E!E62+FC_TRA_RAIL_HST_E!E62+FC_TRA_RAIL_FRT_E!E62</f>
        <v>0</v>
      </c>
      <c r="F62" s="10">
        <f>FC_TRA_RAIL_MTU_E!F62+FC_TRA_RAIL_CPT_E!F62+FC_TRA_RAIL_HST_E!F62+FC_TRA_RAIL_FRT_E!F62</f>
        <v>0</v>
      </c>
      <c r="G62" s="10">
        <f>FC_TRA_RAIL_MTU_E!G62+FC_TRA_RAIL_CPT_E!G62+FC_TRA_RAIL_HST_E!G62+FC_TRA_RAIL_FRT_E!G62</f>
        <v>0</v>
      </c>
      <c r="H62" s="10">
        <f>FC_TRA_RAIL_MTU_E!H62+FC_TRA_RAIL_CPT_E!H62+FC_TRA_RAIL_HST_E!H62+FC_TRA_RAIL_FRT_E!H62</f>
        <v>0</v>
      </c>
      <c r="I62" s="10">
        <f>FC_TRA_RAIL_MTU_E!I62+FC_TRA_RAIL_CPT_E!I62+FC_TRA_RAIL_HST_E!I62+FC_TRA_RAIL_FRT_E!I62</f>
        <v>0</v>
      </c>
      <c r="J62" s="10">
        <f>FC_TRA_RAIL_MTU_E!J62+FC_TRA_RAIL_CPT_E!J62+FC_TRA_RAIL_HST_E!J62+FC_TRA_RAIL_FRT_E!J62</f>
        <v>0</v>
      </c>
      <c r="K62" s="10">
        <f>FC_TRA_RAIL_MTU_E!K62+FC_TRA_RAIL_CPT_E!K62+FC_TRA_RAIL_HST_E!K62+FC_TRA_RAIL_FRT_E!K62</f>
        <v>0</v>
      </c>
      <c r="L62" s="10">
        <f>FC_TRA_RAIL_MTU_E!L62+FC_TRA_RAIL_CPT_E!L62+FC_TRA_RAIL_HST_E!L62+FC_TRA_RAIL_FRT_E!L62</f>
        <v>0</v>
      </c>
      <c r="M62" s="10">
        <f>FC_TRA_RAIL_MTU_E!M62+FC_TRA_RAIL_CPT_E!M62+FC_TRA_RAIL_HST_E!M62+FC_TRA_RAIL_FRT_E!M62</f>
        <v>0</v>
      </c>
      <c r="N62" s="10">
        <f>FC_TRA_RAIL_MTU_E!N62+FC_TRA_RAIL_CPT_E!N62+FC_TRA_RAIL_HST_E!N62+FC_TRA_RAIL_FRT_E!N62</f>
        <v>0</v>
      </c>
      <c r="O62" s="10">
        <f>FC_TRA_RAIL_MTU_E!O62+FC_TRA_RAIL_CPT_E!O62+FC_TRA_RAIL_HST_E!O62+FC_TRA_RAIL_FRT_E!O62</f>
        <v>0</v>
      </c>
      <c r="P62" s="10">
        <f>FC_TRA_RAIL_MTU_E!P62+FC_TRA_RAIL_CPT_E!P62+FC_TRA_RAIL_HST_E!P62+FC_TRA_RAIL_FRT_E!P62</f>
        <v>0</v>
      </c>
      <c r="Q62" s="10">
        <f>FC_TRA_RAIL_MTU_E!Q62+FC_TRA_RAIL_CPT_E!Q62+FC_TRA_RAIL_HST_E!Q62+FC_TRA_RAIL_FRT_E!Q62</f>
        <v>0</v>
      </c>
      <c r="R62" s="10">
        <f>FC_TRA_RAIL_MTU_E!R62+FC_TRA_RAIL_CPT_E!R62+FC_TRA_RAIL_HST_E!R62+FC_TRA_RAIL_FRT_E!R62</f>
        <v>0</v>
      </c>
      <c r="S62" s="10">
        <f>FC_TRA_RAIL_MTU_E!S62+FC_TRA_RAIL_CPT_E!S62+FC_TRA_RAIL_HST_E!S62+FC_TRA_RAIL_FRT_E!S62</f>
        <v>0</v>
      </c>
      <c r="T62" s="10">
        <f>FC_TRA_RAIL_MTU_E!T62+FC_TRA_RAIL_CPT_E!T62+FC_TRA_RAIL_HST_E!T62+FC_TRA_RAIL_FRT_E!T62</f>
        <v>0</v>
      </c>
      <c r="U62" s="10">
        <f>FC_TRA_RAIL_MTU_E!U62+FC_TRA_RAIL_CPT_E!U62+FC_TRA_RAIL_HST_E!U62+FC_TRA_RAIL_FRT_E!U62</f>
        <v>0</v>
      </c>
      <c r="V62" s="10">
        <f>FC_TRA_RAIL_MTU_E!V62+FC_TRA_RAIL_CPT_E!V62+FC_TRA_RAIL_HST_E!V62+FC_TRA_RAIL_FRT_E!V62</f>
        <v>0</v>
      </c>
      <c r="W62" s="10">
        <f>FC_TRA_RAIL_MTU_E!W62+FC_TRA_RAIL_CPT_E!W62+FC_TRA_RAIL_HST_E!W62+FC_TRA_RAIL_FRT_E!W62</f>
        <v>0</v>
      </c>
      <c r="X62" s="10">
        <f>FC_TRA_RAIL_MTU_E!X62+FC_TRA_RAIL_CPT_E!X62+FC_TRA_RAIL_HST_E!X62+FC_TRA_RAIL_FRT_E!X62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FC_TRA_RAIL_MTU_E!C63+FC_TRA_RAIL_CPT_E!C63+FC_TRA_RAIL_HST_E!C63+FC_TRA_RAIL_FRT_E!C63</f>
        <v>0</v>
      </c>
      <c r="D63" s="10">
        <f>FC_TRA_RAIL_MTU_E!D63+FC_TRA_RAIL_CPT_E!D63+FC_TRA_RAIL_HST_E!D63+FC_TRA_RAIL_FRT_E!D63</f>
        <v>0</v>
      </c>
      <c r="E63" s="10">
        <f>FC_TRA_RAIL_MTU_E!E63+FC_TRA_RAIL_CPT_E!E63+FC_TRA_RAIL_HST_E!E63+FC_TRA_RAIL_FRT_E!E63</f>
        <v>0</v>
      </c>
      <c r="F63" s="10">
        <f>FC_TRA_RAIL_MTU_E!F63+FC_TRA_RAIL_CPT_E!F63+FC_TRA_RAIL_HST_E!F63+FC_TRA_RAIL_FRT_E!F63</f>
        <v>0</v>
      </c>
      <c r="G63" s="10">
        <f>FC_TRA_RAIL_MTU_E!G63+FC_TRA_RAIL_CPT_E!G63+FC_TRA_RAIL_HST_E!G63+FC_TRA_RAIL_FRT_E!G63</f>
        <v>0</v>
      </c>
      <c r="H63" s="10">
        <f>FC_TRA_RAIL_MTU_E!H63+FC_TRA_RAIL_CPT_E!H63+FC_TRA_RAIL_HST_E!H63+FC_TRA_RAIL_FRT_E!H63</f>
        <v>0</v>
      </c>
      <c r="I63" s="10">
        <f>FC_TRA_RAIL_MTU_E!I63+FC_TRA_RAIL_CPT_E!I63+FC_TRA_RAIL_HST_E!I63+FC_TRA_RAIL_FRT_E!I63</f>
        <v>0</v>
      </c>
      <c r="J63" s="10">
        <f>FC_TRA_RAIL_MTU_E!J63+FC_TRA_RAIL_CPT_E!J63+FC_TRA_RAIL_HST_E!J63+FC_TRA_RAIL_FRT_E!J63</f>
        <v>0</v>
      </c>
      <c r="K63" s="10">
        <f>FC_TRA_RAIL_MTU_E!K63+FC_TRA_RAIL_CPT_E!K63+FC_TRA_RAIL_HST_E!K63+FC_TRA_RAIL_FRT_E!K63</f>
        <v>0</v>
      </c>
      <c r="L63" s="10">
        <f>FC_TRA_RAIL_MTU_E!L63+FC_TRA_RAIL_CPT_E!L63+FC_TRA_RAIL_HST_E!L63+FC_TRA_RAIL_FRT_E!L63</f>
        <v>0</v>
      </c>
      <c r="M63" s="10">
        <f>FC_TRA_RAIL_MTU_E!M63+FC_TRA_RAIL_CPT_E!M63+FC_TRA_RAIL_HST_E!M63+FC_TRA_RAIL_FRT_E!M63</f>
        <v>0</v>
      </c>
      <c r="N63" s="10">
        <f>FC_TRA_RAIL_MTU_E!N63+FC_TRA_RAIL_CPT_E!N63+FC_TRA_RAIL_HST_E!N63+FC_TRA_RAIL_FRT_E!N63</f>
        <v>0</v>
      </c>
      <c r="O63" s="10">
        <f>FC_TRA_RAIL_MTU_E!O63+FC_TRA_RAIL_CPT_E!O63+FC_TRA_RAIL_HST_E!O63+FC_TRA_RAIL_FRT_E!O63</f>
        <v>0</v>
      </c>
      <c r="P63" s="10">
        <f>FC_TRA_RAIL_MTU_E!P63+FC_TRA_RAIL_CPT_E!P63+FC_TRA_RAIL_HST_E!P63+FC_TRA_RAIL_FRT_E!P63</f>
        <v>0</v>
      </c>
      <c r="Q63" s="10">
        <f>FC_TRA_RAIL_MTU_E!Q63+FC_TRA_RAIL_CPT_E!Q63+FC_TRA_RAIL_HST_E!Q63+FC_TRA_RAIL_FRT_E!Q63</f>
        <v>0</v>
      </c>
      <c r="R63" s="10">
        <f>FC_TRA_RAIL_MTU_E!R63+FC_TRA_RAIL_CPT_E!R63+FC_TRA_RAIL_HST_E!R63+FC_TRA_RAIL_FRT_E!R63</f>
        <v>0</v>
      </c>
      <c r="S63" s="10">
        <f>FC_TRA_RAIL_MTU_E!S63+FC_TRA_RAIL_CPT_E!S63+FC_TRA_RAIL_HST_E!S63+FC_TRA_RAIL_FRT_E!S63</f>
        <v>0</v>
      </c>
      <c r="T63" s="10">
        <f>FC_TRA_RAIL_MTU_E!T63+FC_TRA_RAIL_CPT_E!T63+FC_TRA_RAIL_HST_E!T63+FC_TRA_RAIL_FRT_E!T63</f>
        <v>0</v>
      </c>
      <c r="U63" s="10">
        <f>FC_TRA_RAIL_MTU_E!U63+FC_TRA_RAIL_CPT_E!U63+FC_TRA_RAIL_HST_E!U63+FC_TRA_RAIL_FRT_E!U63</f>
        <v>0</v>
      </c>
      <c r="V63" s="10">
        <f>FC_TRA_RAIL_MTU_E!V63+FC_TRA_RAIL_CPT_E!V63+FC_TRA_RAIL_HST_E!V63+FC_TRA_RAIL_FRT_E!V63</f>
        <v>0</v>
      </c>
      <c r="W63" s="10">
        <f>FC_TRA_RAIL_MTU_E!W63+FC_TRA_RAIL_CPT_E!W63+FC_TRA_RAIL_HST_E!W63+FC_TRA_RAIL_FRT_E!W63</f>
        <v>0</v>
      </c>
      <c r="X63" s="10">
        <f>FC_TRA_RAIL_MTU_E!X63+FC_TRA_RAIL_CPT_E!X63+FC_TRA_RAIL_HST_E!X63+FC_TRA_RAIL_FRT_E!X63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FC_TRA_RAIL_MTU_E!C64+FC_TRA_RAIL_CPT_E!C64+FC_TRA_RAIL_HST_E!C64+FC_TRA_RAIL_FRT_E!C64</f>
        <v>0</v>
      </c>
      <c r="D64" s="10">
        <f>FC_TRA_RAIL_MTU_E!D64+FC_TRA_RAIL_CPT_E!D64+FC_TRA_RAIL_HST_E!D64+FC_TRA_RAIL_FRT_E!D64</f>
        <v>0</v>
      </c>
      <c r="E64" s="10">
        <f>FC_TRA_RAIL_MTU_E!E64+FC_TRA_RAIL_CPT_E!E64+FC_TRA_RAIL_HST_E!E64+FC_TRA_RAIL_FRT_E!E64</f>
        <v>0</v>
      </c>
      <c r="F64" s="10">
        <f>FC_TRA_RAIL_MTU_E!F64+FC_TRA_RAIL_CPT_E!F64+FC_TRA_RAIL_HST_E!F64+FC_TRA_RAIL_FRT_E!F64</f>
        <v>0</v>
      </c>
      <c r="G64" s="10">
        <f>FC_TRA_RAIL_MTU_E!G64+FC_TRA_RAIL_CPT_E!G64+FC_TRA_RAIL_HST_E!G64+FC_TRA_RAIL_FRT_E!G64</f>
        <v>0</v>
      </c>
      <c r="H64" s="10">
        <f>FC_TRA_RAIL_MTU_E!H64+FC_TRA_RAIL_CPT_E!H64+FC_TRA_RAIL_HST_E!H64+FC_TRA_RAIL_FRT_E!H64</f>
        <v>0</v>
      </c>
      <c r="I64" s="10">
        <f>FC_TRA_RAIL_MTU_E!I64+FC_TRA_RAIL_CPT_E!I64+FC_TRA_RAIL_HST_E!I64+FC_TRA_RAIL_FRT_E!I64</f>
        <v>0</v>
      </c>
      <c r="J64" s="10">
        <f>FC_TRA_RAIL_MTU_E!J64+FC_TRA_RAIL_CPT_E!J64+FC_TRA_RAIL_HST_E!J64+FC_TRA_RAIL_FRT_E!J64</f>
        <v>0</v>
      </c>
      <c r="K64" s="10">
        <f>FC_TRA_RAIL_MTU_E!K64+FC_TRA_RAIL_CPT_E!K64+FC_TRA_RAIL_HST_E!K64+FC_TRA_RAIL_FRT_E!K64</f>
        <v>0</v>
      </c>
      <c r="L64" s="10">
        <f>FC_TRA_RAIL_MTU_E!L64+FC_TRA_RAIL_CPT_E!L64+FC_TRA_RAIL_HST_E!L64+FC_TRA_RAIL_FRT_E!L64</f>
        <v>0</v>
      </c>
      <c r="M64" s="10">
        <f>FC_TRA_RAIL_MTU_E!M64+FC_TRA_RAIL_CPT_E!M64+FC_TRA_RAIL_HST_E!M64+FC_TRA_RAIL_FRT_E!M64</f>
        <v>0</v>
      </c>
      <c r="N64" s="10">
        <f>FC_TRA_RAIL_MTU_E!N64+FC_TRA_RAIL_CPT_E!N64+FC_TRA_RAIL_HST_E!N64+FC_TRA_RAIL_FRT_E!N64</f>
        <v>0</v>
      </c>
      <c r="O64" s="10">
        <f>FC_TRA_RAIL_MTU_E!O64+FC_TRA_RAIL_CPT_E!O64+FC_TRA_RAIL_HST_E!O64+FC_TRA_RAIL_FRT_E!O64</f>
        <v>0</v>
      </c>
      <c r="P64" s="10">
        <f>FC_TRA_RAIL_MTU_E!P64+FC_TRA_RAIL_CPT_E!P64+FC_TRA_RAIL_HST_E!P64+FC_TRA_RAIL_FRT_E!P64</f>
        <v>0</v>
      </c>
      <c r="Q64" s="10">
        <f>FC_TRA_RAIL_MTU_E!Q64+FC_TRA_RAIL_CPT_E!Q64+FC_TRA_RAIL_HST_E!Q64+FC_TRA_RAIL_FRT_E!Q64</f>
        <v>0</v>
      </c>
      <c r="R64" s="10">
        <f>FC_TRA_RAIL_MTU_E!R64+FC_TRA_RAIL_CPT_E!R64+FC_TRA_RAIL_HST_E!R64+FC_TRA_RAIL_FRT_E!R64</f>
        <v>0</v>
      </c>
      <c r="S64" s="10">
        <f>FC_TRA_RAIL_MTU_E!S64+FC_TRA_RAIL_CPT_E!S64+FC_TRA_RAIL_HST_E!S64+FC_TRA_RAIL_FRT_E!S64</f>
        <v>0</v>
      </c>
      <c r="T64" s="10">
        <f>FC_TRA_RAIL_MTU_E!T64+FC_TRA_RAIL_CPT_E!T64+FC_TRA_RAIL_HST_E!T64+FC_TRA_RAIL_FRT_E!T64</f>
        <v>0</v>
      </c>
      <c r="U64" s="10">
        <f>FC_TRA_RAIL_MTU_E!U64+FC_TRA_RAIL_CPT_E!U64+FC_TRA_RAIL_HST_E!U64+FC_TRA_RAIL_FRT_E!U64</f>
        <v>0</v>
      </c>
      <c r="V64" s="10">
        <f>FC_TRA_RAIL_MTU_E!V64+FC_TRA_RAIL_CPT_E!V64+FC_TRA_RAIL_HST_E!V64+FC_TRA_RAIL_FRT_E!V64</f>
        <v>0</v>
      </c>
      <c r="W64" s="10">
        <f>FC_TRA_RAIL_MTU_E!W64+FC_TRA_RAIL_CPT_E!W64+FC_TRA_RAIL_HST_E!W64+FC_TRA_RAIL_FRT_E!W64</f>
        <v>0</v>
      </c>
      <c r="X64" s="10">
        <f>FC_TRA_RAIL_MTU_E!X64+FC_TRA_RAIL_CPT_E!X64+FC_TRA_RAIL_HST_E!X64+FC_TRA_RAIL_FRT_E!X64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FC_TRA_RAIL_MTU_E!C65+FC_TRA_RAIL_CPT_E!C65+FC_TRA_RAIL_HST_E!C65+FC_TRA_RAIL_FRT_E!C65</f>
        <v>0</v>
      </c>
      <c r="D65" s="10">
        <f>FC_TRA_RAIL_MTU_E!D65+FC_TRA_RAIL_CPT_E!D65+FC_TRA_RAIL_HST_E!D65+FC_TRA_RAIL_FRT_E!D65</f>
        <v>0</v>
      </c>
      <c r="E65" s="10">
        <f>FC_TRA_RAIL_MTU_E!E65+FC_TRA_RAIL_CPT_E!E65+FC_TRA_RAIL_HST_E!E65+FC_TRA_RAIL_FRT_E!E65</f>
        <v>0</v>
      </c>
      <c r="F65" s="10">
        <f>FC_TRA_RAIL_MTU_E!F65+FC_TRA_RAIL_CPT_E!F65+FC_TRA_RAIL_HST_E!F65+FC_TRA_RAIL_FRT_E!F65</f>
        <v>0</v>
      </c>
      <c r="G65" s="10">
        <f>FC_TRA_RAIL_MTU_E!G65+FC_TRA_RAIL_CPT_E!G65+FC_TRA_RAIL_HST_E!G65+FC_TRA_RAIL_FRT_E!G65</f>
        <v>0</v>
      </c>
      <c r="H65" s="10">
        <f>FC_TRA_RAIL_MTU_E!H65+FC_TRA_RAIL_CPT_E!H65+FC_TRA_RAIL_HST_E!H65+FC_TRA_RAIL_FRT_E!H65</f>
        <v>0</v>
      </c>
      <c r="I65" s="10">
        <f>FC_TRA_RAIL_MTU_E!I65+FC_TRA_RAIL_CPT_E!I65+FC_TRA_RAIL_HST_E!I65+FC_TRA_RAIL_FRT_E!I65</f>
        <v>0</v>
      </c>
      <c r="J65" s="10">
        <f>FC_TRA_RAIL_MTU_E!J65+FC_TRA_RAIL_CPT_E!J65+FC_TRA_RAIL_HST_E!J65+FC_TRA_RAIL_FRT_E!J65</f>
        <v>0</v>
      </c>
      <c r="K65" s="10">
        <f>FC_TRA_RAIL_MTU_E!K65+FC_TRA_RAIL_CPT_E!K65+FC_TRA_RAIL_HST_E!K65+FC_TRA_RAIL_FRT_E!K65</f>
        <v>0</v>
      </c>
      <c r="L65" s="10">
        <f>FC_TRA_RAIL_MTU_E!L65+FC_TRA_RAIL_CPT_E!L65+FC_TRA_RAIL_HST_E!L65+FC_TRA_RAIL_FRT_E!L65</f>
        <v>0</v>
      </c>
      <c r="M65" s="10">
        <f>FC_TRA_RAIL_MTU_E!M65+FC_TRA_RAIL_CPT_E!M65+FC_TRA_RAIL_HST_E!M65+FC_TRA_RAIL_FRT_E!M65</f>
        <v>0</v>
      </c>
      <c r="N65" s="10">
        <f>FC_TRA_RAIL_MTU_E!N65+FC_TRA_RAIL_CPT_E!N65+FC_TRA_RAIL_HST_E!N65+FC_TRA_RAIL_FRT_E!N65</f>
        <v>0</v>
      </c>
      <c r="O65" s="10">
        <f>FC_TRA_RAIL_MTU_E!O65+FC_TRA_RAIL_CPT_E!O65+FC_TRA_RAIL_HST_E!O65+FC_TRA_RAIL_FRT_E!O65</f>
        <v>0</v>
      </c>
      <c r="P65" s="10">
        <f>FC_TRA_RAIL_MTU_E!P65+FC_TRA_RAIL_CPT_E!P65+FC_TRA_RAIL_HST_E!P65+FC_TRA_RAIL_FRT_E!P65</f>
        <v>0</v>
      </c>
      <c r="Q65" s="10">
        <f>FC_TRA_RAIL_MTU_E!Q65+FC_TRA_RAIL_CPT_E!Q65+FC_TRA_RAIL_HST_E!Q65+FC_TRA_RAIL_FRT_E!Q65</f>
        <v>0</v>
      </c>
      <c r="R65" s="10">
        <f>FC_TRA_RAIL_MTU_E!R65+FC_TRA_RAIL_CPT_E!R65+FC_TRA_RAIL_HST_E!R65+FC_TRA_RAIL_FRT_E!R65</f>
        <v>0</v>
      </c>
      <c r="S65" s="10">
        <f>FC_TRA_RAIL_MTU_E!S65+FC_TRA_RAIL_CPT_E!S65+FC_TRA_RAIL_HST_E!S65+FC_TRA_RAIL_FRT_E!S65</f>
        <v>0</v>
      </c>
      <c r="T65" s="10">
        <f>FC_TRA_RAIL_MTU_E!T65+FC_TRA_RAIL_CPT_E!T65+FC_TRA_RAIL_HST_E!T65+FC_TRA_RAIL_FRT_E!T65</f>
        <v>0</v>
      </c>
      <c r="U65" s="10">
        <f>FC_TRA_RAIL_MTU_E!U65+FC_TRA_RAIL_CPT_E!U65+FC_TRA_RAIL_HST_E!U65+FC_TRA_RAIL_FRT_E!U65</f>
        <v>0</v>
      </c>
      <c r="V65" s="10">
        <f>FC_TRA_RAIL_MTU_E!V65+FC_TRA_RAIL_CPT_E!V65+FC_TRA_RAIL_HST_E!V65+FC_TRA_RAIL_FRT_E!V65</f>
        <v>0</v>
      </c>
      <c r="W65" s="10">
        <f>FC_TRA_RAIL_MTU_E!W65+FC_TRA_RAIL_CPT_E!W65+FC_TRA_RAIL_HST_E!W65+FC_TRA_RAIL_FRT_E!W65</f>
        <v>0</v>
      </c>
      <c r="X65" s="10">
        <f>FC_TRA_RAIL_MTU_E!X65+FC_TRA_RAIL_CPT_E!X65+FC_TRA_RAIL_HST_E!X65+FC_TRA_RAIL_FRT_E!X65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FC_TRA_RAIL_MTU_E!C66+FC_TRA_RAIL_CPT_E!C66+FC_TRA_RAIL_HST_E!C66+FC_TRA_RAIL_FRT_E!C66</f>
        <v>0</v>
      </c>
      <c r="D66" s="10">
        <f>FC_TRA_RAIL_MTU_E!D66+FC_TRA_RAIL_CPT_E!D66+FC_TRA_RAIL_HST_E!D66+FC_TRA_RAIL_FRT_E!D66</f>
        <v>0</v>
      </c>
      <c r="E66" s="10">
        <f>FC_TRA_RAIL_MTU_E!E66+FC_TRA_RAIL_CPT_E!E66+FC_TRA_RAIL_HST_E!E66+FC_TRA_RAIL_FRT_E!E66</f>
        <v>0</v>
      </c>
      <c r="F66" s="10">
        <f>FC_TRA_RAIL_MTU_E!F66+FC_TRA_RAIL_CPT_E!F66+FC_TRA_RAIL_HST_E!F66+FC_TRA_RAIL_FRT_E!F66</f>
        <v>0</v>
      </c>
      <c r="G66" s="10">
        <f>FC_TRA_RAIL_MTU_E!G66+FC_TRA_RAIL_CPT_E!G66+FC_TRA_RAIL_HST_E!G66+FC_TRA_RAIL_FRT_E!G66</f>
        <v>0</v>
      </c>
      <c r="H66" s="10">
        <f>FC_TRA_RAIL_MTU_E!H66+FC_TRA_RAIL_CPT_E!H66+FC_TRA_RAIL_HST_E!H66+FC_TRA_RAIL_FRT_E!H66</f>
        <v>0</v>
      </c>
      <c r="I66" s="10">
        <f>FC_TRA_RAIL_MTU_E!I66+FC_TRA_RAIL_CPT_E!I66+FC_TRA_RAIL_HST_E!I66+FC_TRA_RAIL_FRT_E!I66</f>
        <v>0</v>
      </c>
      <c r="J66" s="10">
        <f>FC_TRA_RAIL_MTU_E!J66+FC_TRA_RAIL_CPT_E!J66+FC_TRA_RAIL_HST_E!J66+FC_TRA_RAIL_FRT_E!J66</f>
        <v>0</v>
      </c>
      <c r="K66" s="10">
        <f>FC_TRA_RAIL_MTU_E!K66+FC_TRA_RAIL_CPT_E!K66+FC_TRA_RAIL_HST_E!K66+FC_TRA_RAIL_FRT_E!K66</f>
        <v>0</v>
      </c>
      <c r="L66" s="10">
        <f>FC_TRA_RAIL_MTU_E!L66+FC_TRA_RAIL_CPT_E!L66+FC_TRA_RAIL_HST_E!L66+FC_TRA_RAIL_FRT_E!L66</f>
        <v>0</v>
      </c>
      <c r="M66" s="10">
        <f>FC_TRA_RAIL_MTU_E!M66+FC_TRA_RAIL_CPT_E!M66+FC_TRA_RAIL_HST_E!M66+FC_TRA_RAIL_FRT_E!M66</f>
        <v>0</v>
      </c>
      <c r="N66" s="10">
        <f>FC_TRA_RAIL_MTU_E!N66+FC_TRA_RAIL_CPT_E!N66+FC_TRA_RAIL_HST_E!N66+FC_TRA_RAIL_FRT_E!N66</f>
        <v>0</v>
      </c>
      <c r="O66" s="10">
        <f>FC_TRA_RAIL_MTU_E!O66+FC_TRA_RAIL_CPT_E!O66+FC_TRA_RAIL_HST_E!O66+FC_TRA_RAIL_FRT_E!O66</f>
        <v>0</v>
      </c>
      <c r="P66" s="10">
        <f>FC_TRA_RAIL_MTU_E!P66+FC_TRA_RAIL_CPT_E!P66+FC_TRA_RAIL_HST_E!P66+FC_TRA_RAIL_FRT_E!P66</f>
        <v>0</v>
      </c>
      <c r="Q66" s="10">
        <f>FC_TRA_RAIL_MTU_E!Q66+FC_TRA_RAIL_CPT_E!Q66+FC_TRA_RAIL_HST_E!Q66+FC_TRA_RAIL_FRT_E!Q66</f>
        <v>0</v>
      </c>
      <c r="R66" s="10">
        <f>FC_TRA_RAIL_MTU_E!R66+FC_TRA_RAIL_CPT_E!R66+FC_TRA_RAIL_HST_E!R66+FC_TRA_RAIL_FRT_E!R66</f>
        <v>0</v>
      </c>
      <c r="S66" s="10">
        <f>FC_TRA_RAIL_MTU_E!S66+FC_TRA_RAIL_CPT_E!S66+FC_TRA_RAIL_HST_E!S66+FC_TRA_RAIL_FRT_E!S66</f>
        <v>0</v>
      </c>
      <c r="T66" s="10">
        <f>FC_TRA_RAIL_MTU_E!T66+FC_TRA_RAIL_CPT_E!T66+FC_TRA_RAIL_HST_E!T66+FC_TRA_RAIL_FRT_E!T66</f>
        <v>7.0507308684436797E-3</v>
      </c>
      <c r="U66" s="10">
        <f>FC_TRA_RAIL_MTU_E!U66+FC_TRA_RAIL_CPT_E!U66+FC_TRA_RAIL_HST_E!U66+FC_TRA_RAIL_FRT_E!U66</f>
        <v>0</v>
      </c>
      <c r="V66" s="10">
        <f>FC_TRA_RAIL_MTU_E!V66+FC_TRA_RAIL_CPT_E!V66+FC_TRA_RAIL_HST_E!V66+FC_TRA_RAIL_FRT_E!V66</f>
        <v>0</v>
      </c>
      <c r="W66" s="10">
        <f>FC_TRA_RAIL_MTU_E!W66+FC_TRA_RAIL_CPT_E!W66+FC_TRA_RAIL_HST_E!W66+FC_TRA_RAIL_FRT_E!W66</f>
        <v>0</v>
      </c>
      <c r="X66" s="10">
        <f>FC_TRA_RAIL_MTU_E!X66+FC_TRA_RAIL_CPT_E!X66+FC_TRA_RAIL_HST_E!X66+FC_TRA_RAIL_FRT_E!X66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FC_TRA_RAIL_MTU_E!C67+FC_TRA_RAIL_CPT_E!C67+FC_TRA_RAIL_HST_E!C67+FC_TRA_RAIL_FRT_E!C67</f>
        <v>0</v>
      </c>
      <c r="D67" s="10">
        <f>FC_TRA_RAIL_MTU_E!D67+FC_TRA_RAIL_CPT_E!D67+FC_TRA_RAIL_HST_E!D67+FC_TRA_RAIL_FRT_E!D67</f>
        <v>0</v>
      </c>
      <c r="E67" s="10">
        <f>FC_TRA_RAIL_MTU_E!E67+FC_TRA_RAIL_CPT_E!E67+FC_TRA_RAIL_HST_E!E67+FC_TRA_RAIL_FRT_E!E67</f>
        <v>0</v>
      </c>
      <c r="F67" s="10">
        <f>FC_TRA_RAIL_MTU_E!F67+FC_TRA_RAIL_CPT_E!F67+FC_TRA_RAIL_HST_E!F67+FC_TRA_RAIL_FRT_E!F67</f>
        <v>0</v>
      </c>
      <c r="G67" s="10">
        <f>FC_TRA_RAIL_MTU_E!G67+FC_TRA_RAIL_CPT_E!G67+FC_TRA_RAIL_HST_E!G67+FC_TRA_RAIL_FRT_E!G67</f>
        <v>0</v>
      </c>
      <c r="H67" s="10">
        <f>FC_TRA_RAIL_MTU_E!H67+FC_TRA_RAIL_CPT_E!H67+FC_TRA_RAIL_HST_E!H67+FC_TRA_RAIL_FRT_E!H67</f>
        <v>0</v>
      </c>
      <c r="I67" s="10">
        <f>FC_TRA_RAIL_MTU_E!I67+FC_TRA_RAIL_CPT_E!I67+FC_TRA_RAIL_HST_E!I67+FC_TRA_RAIL_FRT_E!I67</f>
        <v>0</v>
      </c>
      <c r="J67" s="10">
        <f>FC_TRA_RAIL_MTU_E!J67+FC_TRA_RAIL_CPT_E!J67+FC_TRA_RAIL_HST_E!J67+FC_TRA_RAIL_FRT_E!J67</f>
        <v>0</v>
      </c>
      <c r="K67" s="10">
        <f>FC_TRA_RAIL_MTU_E!K67+FC_TRA_RAIL_CPT_E!K67+FC_TRA_RAIL_HST_E!K67+FC_TRA_RAIL_FRT_E!K67</f>
        <v>0</v>
      </c>
      <c r="L67" s="10">
        <f>FC_TRA_RAIL_MTU_E!L67+FC_TRA_RAIL_CPT_E!L67+FC_TRA_RAIL_HST_E!L67+FC_TRA_RAIL_FRT_E!L67</f>
        <v>0</v>
      </c>
      <c r="M67" s="10">
        <f>FC_TRA_RAIL_MTU_E!M67+FC_TRA_RAIL_CPT_E!M67+FC_TRA_RAIL_HST_E!M67+FC_TRA_RAIL_FRT_E!M67</f>
        <v>0</v>
      </c>
      <c r="N67" s="10">
        <f>FC_TRA_RAIL_MTU_E!N67+FC_TRA_RAIL_CPT_E!N67+FC_TRA_RAIL_HST_E!N67+FC_TRA_RAIL_FRT_E!N67</f>
        <v>0</v>
      </c>
      <c r="O67" s="10">
        <f>FC_TRA_RAIL_MTU_E!O67+FC_TRA_RAIL_CPT_E!O67+FC_TRA_RAIL_HST_E!O67+FC_TRA_RAIL_FRT_E!O67</f>
        <v>0</v>
      </c>
      <c r="P67" s="10">
        <f>FC_TRA_RAIL_MTU_E!P67+FC_TRA_RAIL_CPT_E!P67+FC_TRA_RAIL_HST_E!P67+FC_TRA_RAIL_FRT_E!P67</f>
        <v>0</v>
      </c>
      <c r="Q67" s="10">
        <f>FC_TRA_RAIL_MTU_E!Q67+FC_TRA_RAIL_CPT_E!Q67+FC_TRA_RAIL_HST_E!Q67+FC_TRA_RAIL_FRT_E!Q67</f>
        <v>0</v>
      </c>
      <c r="R67" s="10">
        <f>FC_TRA_RAIL_MTU_E!R67+FC_TRA_RAIL_CPT_E!R67+FC_TRA_RAIL_HST_E!R67+FC_TRA_RAIL_FRT_E!R67</f>
        <v>0</v>
      </c>
      <c r="S67" s="10">
        <f>FC_TRA_RAIL_MTU_E!S67+FC_TRA_RAIL_CPT_E!S67+FC_TRA_RAIL_HST_E!S67+FC_TRA_RAIL_FRT_E!S67</f>
        <v>0</v>
      </c>
      <c r="T67" s="10">
        <f>FC_TRA_RAIL_MTU_E!T67+FC_TRA_RAIL_CPT_E!T67+FC_TRA_RAIL_HST_E!T67+FC_TRA_RAIL_FRT_E!T67</f>
        <v>0</v>
      </c>
      <c r="U67" s="10">
        <f>FC_TRA_RAIL_MTU_E!U67+FC_TRA_RAIL_CPT_E!U67+FC_TRA_RAIL_HST_E!U67+FC_TRA_RAIL_FRT_E!U67</f>
        <v>0</v>
      </c>
      <c r="V67" s="10">
        <f>FC_TRA_RAIL_MTU_E!V67+FC_TRA_RAIL_CPT_E!V67+FC_TRA_RAIL_HST_E!V67+FC_TRA_RAIL_FRT_E!V67</f>
        <v>0</v>
      </c>
      <c r="W67" s="10">
        <f>FC_TRA_RAIL_MTU_E!W67+FC_TRA_RAIL_CPT_E!W67+FC_TRA_RAIL_HST_E!W67+FC_TRA_RAIL_FRT_E!W67</f>
        <v>0</v>
      </c>
      <c r="X67" s="10">
        <f>FC_TRA_RAIL_MTU_E!X67+FC_TRA_RAIL_CPT_E!X67+FC_TRA_RAIL_HST_E!X67+FC_TRA_RAIL_FRT_E!X67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FC_TRA_RAIL_MTU_E!C68+FC_TRA_RAIL_CPT_E!C68+FC_TRA_RAIL_HST_E!C68+FC_TRA_RAIL_FRT_E!C68</f>
        <v>0</v>
      </c>
      <c r="D68" s="10">
        <f>FC_TRA_RAIL_MTU_E!D68+FC_TRA_RAIL_CPT_E!D68+FC_TRA_RAIL_HST_E!D68+FC_TRA_RAIL_FRT_E!D68</f>
        <v>0</v>
      </c>
      <c r="E68" s="10">
        <f>FC_TRA_RAIL_MTU_E!E68+FC_TRA_RAIL_CPT_E!E68+FC_TRA_RAIL_HST_E!E68+FC_TRA_RAIL_FRT_E!E68</f>
        <v>0</v>
      </c>
      <c r="F68" s="10">
        <f>FC_TRA_RAIL_MTU_E!F68+FC_TRA_RAIL_CPT_E!F68+FC_TRA_RAIL_HST_E!F68+FC_TRA_RAIL_FRT_E!F68</f>
        <v>0</v>
      </c>
      <c r="G68" s="10">
        <f>FC_TRA_RAIL_MTU_E!G68+FC_TRA_RAIL_CPT_E!G68+FC_TRA_RAIL_HST_E!G68+FC_TRA_RAIL_FRT_E!G68</f>
        <v>0</v>
      </c>
      <c r="H68" s="10">
        <f>FC_TRA_RAIL_MTU_E!H68+FC_TRA_RAIL_CPT_E!H68+FC_TRA_RAIL_HST_E!H68+FC_TRA_RAIL_FRT_E!H68</f>
        <v>0</v>
      </c>
      <c r="I68" s="10">
        <f>FC_TRA_RAIL_MTU_E!I68+FC_TRA_RAIL_CPT_E!I68+FC_TRA_RAIL_HST_E!I68+FC_TRA_RAIL_FRT_E!I68</f>
        <v>0</v>
      </c>
      <c r="J68" s="10">
        <f>FC_TRA_RAIL_MTU_E!J68+FC_TRA_RAIL_CPT_E!J68+FC_TRA_RAIL_HST_E!J68+FC_TRA_RAIL_FRT_E!J68</f>
        <v>0</v>
      </c>
      <c r="K68" s="10">
        <f>FC_TRA_RAIL_MTU_E!K68+FC_TRA_RAIL_CPT_E!K68+FC_TRA_RAIL_HST_E!K68+FC_TRA_RAIL_FRT_E!K68</f>
        <v>0</v>
      </c>
      <c r="L68" s="10">
        <f>FC_TRA_RAIL_MTU_E!L68+FC_TRA_RAIL_CPT_E!L68+FC_TRA_RAIL_HST_E!L68+FC_TRA_RAIL_FRT_E!L68</f>
        <v>0</v>
      </c>
      <c r="M68" s="10">
        <f>FC_TRA_RAIL_MTU_E!M68+FC_TRA_RAIL_CPT_E!M68+FC_TRA_RAIL_HST_E!M68+FC_TRA_RAIL_FRT_E!M68</f>
        <v>0</v>
      </c>
      <c r="N68" s="10">
        <f>FC_TRA_RAIL_MTU_E!N68+FC_TRA_RAIL_CPT_E!N68+FC_TRA_RAIL_HST_E!N68+FC_TRA_RAIL_FRT_E!N68</f>
        <v>0</v>
      </c>
      <c r="O68" s="10">
        <f>FC_TRA_RAIL_MTU_E!O68+FC_TRA_RAIL_CPT_E!O68+FC_TRA_RAIL_HST_E!O68+FC_TRA_RAIL_FRT_E!O68</f>
        <v>0</v>
      </c>
      <c r="P68" s="10">
        <f>FC_TRA_RAIL_MTU_E!P68+FC_TRA_RAIL_CPT_E!P68+FC_TRA_RAIL_HST_E!P68+FC_TRA_RAIL_FRT_E!P68</f>
        <v>0</v>
      </c>
      <c r="Q68" s="10">
        <f>FC_TRA_RAIL_MTU_E!Q68+FC_TRA_RAIL_CPT_E!Q68+FC_TRA_RAIL_HST_E!Q68+FC_TRA_RAIL_FRT_E!Q68</f>
        <v>0</v>
      </c>
      <c r="R68" s="10">
        <f>FC_TRA_RAIL_MTU_E!R68+FC_TRA_RAIL_CPT_E!R68+FC_TRA_RAIL_HST_E!R68+FC_TRA_RAIL_FRT_E!R68</f>
        <v>0</v>
      </c>
      <c r="S68" s="10">
        <f>FC_TRA_RAIL_MTU_E!S68+FC_TRA_RAIL_CPT_E!S68+FC_TRA_RAIL_HST_E!S68+FC_TRA_RAIL_FRT_E!S68</f>
        <v>0</v>
      </c>
      <c r="T68" s="10">
        <f>FC_TRA_RAIL_MTU_E!T68+FC_TRA_RAIL_CPT_E!T68+FC_TRA_RAIL_HST_E!T68+FC_TRA_RAIL_FRT_E!T68</f>
        <v>0</v>
      </c>
      <c r="U68" s="10">
        <f>FC_TRA_RAIL_MTU_E!U68+FC_TRA_RAIL_CPT_E!U68+FC_TRA_RAIL_HST_E!U68+FC_TRA_RAIL_FRT_E!U68</f>
        <v>0</v>
      </c>
      <c r="V68" s="10">
        <f>FC_TRA_RAIL_MTU_E!V68+FC_TRA_RAIL_CPT_E!V68+FC_TRA_RAIL_HST_E!V68+FC_TRA_RAIL_FRT_E!V68</f>
        <v>0</v>
      </c>
      <c r="W68" s="10">
        <f>FC_TRA_RAIL_MTU_E!W68+FC_TRA_RAIL_CPT_E!W68+FC_TRA_RAIL_HST_E!W68+FC_TRA_RAIL_FRT_E!W68</f>
        <v>0</v>
      </c>
      <c r="X68" s="10">
        <f>FC_TRA_RAIL_MTU_E!X68+FC_TRA_RAIL_CPT_E!X68+FC_TRA_RAIL_HST_E!X68+FC_TRA_RAIL_FRT_E!X68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FC_TRA_RAIL_MTU_E!C69+FC_TRA_RAIL_CPT_E!C69+FC_TRA_RAIL_HST_E!C69+FC_TRA_RAIL_FRT_E!C69</f>
        <v>0</v>
      </c>
      <c r="D69" s="10">
        <f>FC_TRA_RAIL_MTU_E!D69+FC_TRA_RAIL_CPT_E!D69+FC_TRA_RAIL_HST_E!D69+FC_TRA_RAIL_FRT_E!D69</f>
        <v>0</v>
      </c>
      <c r="E69" s="10">
        <f>FC_TRA_RAIL_MTU_E!E69+FC_TRA_RAIL_CPT_E!E69+FC_TRA_RAIL_HST_E!E69+FC_TRA_RAIL_FRT_E!E69</f>
        <v>0</v>
      </c>
      <c r="F69" s="10">
        <f>FC_TRA_RAIL_MTU_E!F69+FC_TRA_RAIL_CPT_E!F69+FC_TRA_RAIL_HST_E!F69+FC_TRA_RAIL_FRT_E!F69</f>
        <v>0</v>
      </c>
      <c r="G69" s="10">
        <f>FC_TRA_RAIL_MTU_E!G69+FC_TRA_RAIL_CPT_E!G69+FC_TRA_RAIL_HST_E!G69+FC_TRA_RAIL_FRT_E!G69</f>
        <v>0</v>
      </c>
      <c r="H69" s="10">
        <f>FC_TRA_RAIL_MTU_E!H69+FC_TRA_RAIL_CPT_E!H69+FC_TRA_RAIL_HST_E!H69+FC_TRA_RAIL_FRT_E!H69</f>
        <v>0</v>
      </c>
      <c r="I69" s="10">
        <f>FC_TRA_RAIL_MTU_E!I69+FC_TRA_RAIL_CPT_E!I69+FC_TRA_RAIL_HST_E!I69+FC_TRA_RAIL_FRT_E!I69</f>
        <v>0</v>
      </c>
      <c r="J69" s="10">
        <f>FC_TRA_RAIL_MTU_E!J69+FC_TRA_RAIL_CPT_E!J69+FC_TRA_RAIL_HST_E!J69+FC_TRA_RAIL_FRT_E!J69</f>
        <v>0</v>
      </c>
      <c r="K69" s="10">
        <f>FC_TRA_RAIL_MTU_E!K69+FC_TRA_RAIL_CPT_E!K69+FC_TRA_RAIL_HST_E!K69+FC_TRA_RAIL_FRT_E!K69</f>
        <v>0</v>
      </c>
      <c r="L69" s="10">
        <f>FC_TRA_RAIL_MTU_E!L69+FC_TRA_RAIL_CPT_E!L69+FC_TRA_RAIL_HST_E!L69+FC_TRA_RAIL_FRT_E!L69</f>
        <v>0</v>
      </c>
      <c r="M69" s="10">
        <f>FC_TRA_RAIL_MTU_E!M69+FC_TRA_RAIL_CPT_E!M69+FC_TRA_RAIL_HST_E!M69+FC_TRA_RAIL_FRT_E!M69</f>
        <v>0</v>
      </c>
      <c r="N69" s="10">
        <f>FC_TRA_RAIL_MTU_E!N69+FC_TRA_RAIL_CPT_E!N69+FC_TRA_RAIL_HST_E!N69+FC_TRA_RAIL_FRT_E!N69</f>
        <v>0</v>
      </c>
      <c r="O69" s="10">
        <f>FC_TRA_RAIL_MTU_E!O69+FC_TRA_RAIL_CPT_E!O69+FC_TRA_RAIL_HST_E!O69+FC_TRA_RAIL_FRT_E!O69</f>
        <v>0</v>
      </c>
      <c r="P69" s="10">
        <f>FC_TRA_RAIL_MTU_E!P69+FC_TRA_RAIL_CPT_E!P69+FC_TRA_RAIL_HST_E!P69+FC_TRA_RAIL_FRT_E!P69</f>
        <v>0</v>
      </c>
      <c r="Q69" s="10">
        <f>FC_TRA_RAIL_MTU_E!Q69+FC_TRA_RAIL_CPT_E!Q69+FC_TRA_RAIL_HST_E!Q69+FC_TRA_RAIL_FRT_E!Q69</f>
        <v>0</v>
      </c>
      <c r="R69" s="10">
        <f>FC_TRA_RAIL_MTU_E!R69+FC_TRA_RAIL_CPT_E!R69+FC_TRA_RAIL_HST_E!R69+FC_TRA_RAIL_FRT_E!R69</f>
        <v>0</v>
      </c>
      <c r="S69" s="10">
        <f>FC_TRA_RAIL_MTU_E!S69+FC_TRA_RAIL_CPT_E!S69+FC_TRA_RAIL_HST_E!S69+FC_TRA_RAIL_FRT_E!S69</f>
        <v>0</v>
      </c>
      <c r="T69" s="10">
        <f>FC_TRA_RAIL_MTU_E!T69+FC_TRA_RAIL_CPT_E!T69+FC_TRA_RAIL_HST_E!T69+FC_TRA_RAIL_FRT_E!T69</f>
        <v>0</v>
      </c>
      <c r="U69" s="10">
        <f>FC_TRA_RAIL_MTU_E!U69+FC_TRA_RAIL_CPT_E!U69+FC_TRA_RAIL_HST_E!U69+FC_TRA_RAIL_FRT_E!U69</f>
        <v>0</v>
      </c>
      <c r="V69" s="10">
        <f>FC_TRA_RAIL_MTU_E!V69+FC_TRA_RAIL_CPT_E!V69+FC_TRA_RAIL_HST_E!V69+FC_TRA_RAIL_FRT_E!V69</f>
        <v>0</v>
      </c>
      <c r="W69" s="10">
        <f>FC_TRA_RAIL_MTU_E!W69+FC_TRA_RAIL_CPT_E!W69+FC_TRA_RAIL_HST_E!W69+FC_TRA_RAIL_FRT_E!W69</f>
        <v>0</v>
      </c>
      <c r="X69" s="10">
        <f>FC_TRA_RAIL_MTU_E!X69+FC_TRA_RAIL_CPT_E!X69+FC_TRA_RAIL_HST_E!X69+FC_TRA_RAIL_FRT_E!X69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FC_TRA_RAIL_MTU_E!C70+FC_TRA_RAIL_CPT_E!C70+FC_TRA_RAIL_HST_E!C70+FC_TRA_RAIL_FRT_E!C70</f>
        <v>0</v>
      </c>
      <c r="D70" s="10">
        <f>FC_TRA_RAIL_MTU_E!D70+FC_TRA_RAIL_CPT_E!D70+FC_TRA_RAIL_HST_E!D70+FC_TRA_RAIL_FRT_E!D70</f>
        <v>0</v>
      </c>
      <c r="E70" s="10">
        <f>FC_TRA_RAIL_MTU_E!E70+FC_TRA_RAIL_CPT_E!E70+FC_TRA_RAIL_HST_E!E70+FC_TRA_RAIL_FRT_E!E70</f>
        <v>0</v>
      </c>
      <c r="F70" s="10">
        <f>FC_TRA_RAIL_MTU_E!F70+FC_TRA_RAIL_CPT_E!F70+FC_TRA_RAIL_HST_E!F70+FC_TRA_RAIL_FRT_E!F70</f>
        <v>0</v>
      </c>
      <c r="G70" s="10">
        <f>FC_TRA_RAIL_MTU_E!G70+FC_TRA_RAIL_CPT_E!G70+FC_TRA_RAIL_HST_E!G70+FC_TRA_RAIL_FRT_E!G70</f>
        <v>0</v>
      </c>
      <c r="H70" s="10">
        <f>FC_TRA_RAIL_MTU_E!H70+FC_TRA_RAIL_CPT_E!H70+FC_TRA_RAIL_HST_E!H70+FC_TRA_RAIL_FRT_E!H70</f>
        <v>0</v>
      </c>
      <c r="I70" s="10">
        <f>FC_TRA_RAIL_MTU_E!I70+FC_TRA_RAIL_CPT_E!I70+FC_TRA_RAIL_HST_E!I70+FC_TRA_RAIL_FRT_E!I70</f>
        <v>0</v>
      </c>
      <c r="J70" s="10">
        <f>FC_TRA_RAIL_MTU_E!J70+FC_TRA_RAIL_CPT_E!J70+FC_TRA_RAIL_HST_E!J70+FC_TRA_RAIL_FRT_E!J70</f>
        <v>0</v>
      </c>
      <c r="K70" s="10">
        <f>FC_TRA_RAIL_MTU_E!K70+FC_TRA_RAIL_CPT_E!K70+FC_TRA_RAIL_HST_E!K70+FC_TRA_RAIL_FRT_E!K70</f>
        <v>0</v>
      </c>
      <c r="L70" s="10">
        <f>FC_TRA_RAIL_MTU_E!L70+FC_TRA_RAIL_CPT_E!L70+FC_TRA_RAIL_HST_E!L70+FC_TRA_RAIL_FRT_E!L70</f>
        <v>0</v>
      </c>
      <c r="M70" s="10">
        <f>FC_TRA_RAIL_MTU_E!M70+FC_TRA_RAIL_CPT_E!M70+FC_TRA_RAIL_HST_E!M70+FC_TRA_RAIL_FRT_E!M70</f>
        <v>0</v>
      </c>
      <c r="N70" s="10">
        <f>FC_TRA_RAIL_MTU_E!N70+FC_TRA_RAIL_CPT_E!N70+FC_TRA_RAIL_HST_E!N70+FC_TRA_RAIL_FRT_E!N70</f>
        <v>0</v>
      </c>
      <c r="O70" s="10">
        <f>FC_TRA_RAIL_MTU_E!O70+FC_TRA_RAIL_CPT_E!O70+FC_TRA_RAIL_HST_E!O70+FC_TRA_RAIL_FRT_E!O70</f>
        <v>0</v>
      </c>
      <c r="P70" s="10">
        <f>FC_TRA_RAIL_MTU_E!P70+FC_TRA_RAIL_CPT_E!P70+FC_TRA_RAIL_HST_E!P70+FC_TRA_RAIL_FRT_E!P70</f>
        <v>0</v>
      </c>
      <c r="Q70" s="10">
        <f>FC_TRA_RAIL_MTU_E!Q70+FC_TRA_RAIL_CPT_E!Q70+FC_TRA_RAIL_HST_E!Q70+FC_TRA_RAIL_FRT_E!Q70</f>
        <v>0</v>
      </c>
      <c r="R70" s="10">
        <f>FC_TRA_RAIL_MTU_E!R70+FC_TRA_RAIL_CPT_E!R70+FC_TRA_RAIL_HST_E!R70+FC_TRA_RAIL_FRT_E!R70</f>
        <v>0</v>
      </c>
      <c r="S70" s="10">
        <f>FC_TRA_RAIL_MTU_E!S70+FC_TRA_RAIL_CPT_E!S70+FC_TRA_RAIL_HST_E!S70+FC_TRA_RAIL_FRT_E!S70</f>
        <v>0</v>
      </c>
      <c r="T70" s="10">
        <f>FC_TRA_RAIL_MTU_E!T70+FC_TRA_RAIL_CPT_E!T70+FC_TRA_RAIL_HST_E!T70+FC_TRA_RAIL_FRT_E!T70</f>
        <v>0</v>
      </c>
      <c r="U70" s="10">
        <f>FC_TRA_RAIL_MTU_E!U70+FC_TRA_RAIL_CPT_E!U70+FC_TRA_RAIL_HST_E!U70+FC_TRA_RAIL_FRT_E!U70</f>
        <v>0</v>
      </c>
      <c r="V70" s="10">
        <f>FC_TRA_RAIL_MTU_E!V70+FC_TRA_RAIL_CPT_E!V70+FC_TRA_RAIL_HST_E!V70+FC_TRA_RAIL_FRT_E!V70</f>
        <v>0</v>
      </c>
      <c r="W70" s="10">
        <f>FC_TRA_RAIL_MTU_E!W70+FC_TRA_RAIL_CPT_E!W70+FC_TRA_RAIL_HST_E!W70+FC_TRA_RAIL_FRT_E!W70</f>
        <v>0</v>
      </c>
      <c r="X70" s="10">
        <f>FC_TRA_RAIL_MTU_E!X70+FC_TRA_RAIL_CPT_E!X70+FC_TRA_RAIL_HST_E!X70+FC_TRA_RAIL_FRT_E!X70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FC_TRA_RAIL_MTU_E!C72+FC_TRA_RAIL_CPT_E!C72+FC_TRA_RAIL_HST_E!C72+FC_TRA_RAIL_FRT_E!C72</f>
        <v>0</v>
      </c>
      <c r="D72" s="10">
        <f>FC_TRA_RAIL_MTU_E!D72+FC_TRA_RAIL_CPT_E!D72+FC_TRA_RAIL_HST_E!D72+FC_TRA_RAIL_FRT_E!D72</f>
        <v>0</v>
      </c>
      <c r="E72" s="10">
        <f>FC_TRA_RAIL_MTU_E!E72+FC_TRA_RAIL_CPT_E!E72+FC_TRA_RAIL_HST_E!E72+FC_TRA_RAIL_FRT_E!E72</f>
        <v>0</v>
      </c>
      <c r="F72" s="10">
        <f>FC_TRA_RAIL_MTU_E!F72+FC_TRA_RAIL_CPT_E!F72+FC_TRA_RAIL_HST_E!F72+FC_TRA_RAIL_FRT_E!F72</f>
        <v>0</v>
      </c>
      <c r="G72" s="10">
        <f>FC_TRA_RAIL_MTU_E!G72+FC_TRA_RAIL_CPT_E!G72+FC_TRA_RAIL_HST_E!G72+FC_TRA_RAIL_FRT_E!G72</f>
        <v>0</v>
      </c>
      <c r="H72" s="10">
        <f>FC_TRA_RAIL_MTU_E!H72+FC_TRA_RAIL_CPT_E!H72+FC_TRA_RAIL_HST_E!H72+FC_TRA_RAIL_FRT_E!H72</f>
        <v>0</v>
      </c>
      <c r="I72" s="10">
        <f>FC_TRA_RAIL_MTU_E!I72+FC_TRA_RAIL_CPT_E!I72+FC_TRA_RAIL_HST_E!I72+FC_TRA_RAIL_FRT_E!I72</f>
        <v>0</v>
      </c>
      <c r="J72" s="10">
        <f>FC_TRA_RAIL_MTU_E!J72+FC_TRA_RAIL_CPT_E!J72+FC_TRA_RAIL_HST_E!J72+FC_TRA_RAIL_FRT_E!J72</f>
        <v>0</v>
      </c>
      <c r="K72" s="10">
        <f>FC_TRA_RAIL_MTU_E!K72+FC_TRA_RAIL_CPT_E!K72+FC_TRA_RAIL_HST_E!K72+FC_TRA_RAIL_FRT_E!K72</f>
        <v>0</v>
      </c>
      <c r="L72" s="10">
        <f>FC_TRA_RAIL_MTU_E!L72+FC_TRA_RAIL_CPT_E!L72+FC_TRA_RAIL_HST_E!L72+FC_TRA_RAIL_FRT_E!L72</f>
        <v>0</v>
      </c>
      <c r="M72" s="10">
        <f>FC_TRA_RAIL_MTU_E!M72+FC_TRA_RAIL_CPT_E!M72+FC_TRA_RAIL_HST_E!M72+FC_TRA_RAIL_FRT_E!M72</f>
        <v>0</v>
      </c>
      <c r="N72" s="10">
        <f>FC_TRA_RAIL_MTU_E!N72+FC_TRA_RAIL_CPT_E!N72+FC_TRA_RAIL_HST_E!N72+FC_TRA_RAIL_FRT_E!N72</f>
        <v>0</v>
      </c>
      <c r="O72" s="10">
        <f>FC_TRA_RAIL_MTU_E!O72+FC_TRA_RAIL_CPT_E!O72+FC_TRA_RAIL_HST_E!O72+FC_TRA_RAIL_FRT_E!O72</f>
        <v>0</v>
      </c>
      <c r="P72" s="10">
        <f>FC_TRA_RAIL_MTU_E!P72+FC_TRA_RAIL_CPT_E!P72+FC_TRA_RAIL_HST_E!P72+FC_TRA_RAIL_FRT_E!P72</f>
        <v>0</v>
      </c>
      <c r="Q72" s="10">
        <f>FC_TRA_RAIL_MTU_E!Q72+FC_TRA_RAIL_CPT_E!Q72+FC_TRA_RAIL_HST_E!Q72+FC_TRA_RAIL_FRT_E!Q72</f>
        <v>0</v>
      </c>
      <c r="R72" s="10">
        <f>FC_TRA_RAIL_MTU_E!R72+FC_TRA_RAIL_CPT_E!R72+FC_TRA_RAIL_HST_E!R72+FC_TRA_RAIL_FRT_E!R72</f>
        <v>0</v>
      </c>
      <c r="S72" s="10">
        <f>FC_TRA_RAIL_MTU_E!S72+FC_TRA_RAIL_CPT_E!S72+FC_TRA_RAIL_HST_E!S72+FC_TRA_RAIL_FRT_E!S72</f>
        <v>0</v>
      </c>
      <c r="T72" s="10">
        <f>FC_TRA_RAIL_MTU_E!T72+FC_TRA_RAIL_CPT_E!T72+FC_TRA_RAIL_HST_E!T72+FC_TRA_RAIL_FRT_E!T72</f>
        <v>0</v>
      </c>
      <c r="U72" s="10">
        <f>FC_TRA_RAIL_MTU_E!U72+FC_TRA_RAIL_CPT_E!U72+FC_TRA_RAIL_HST_E!U72+FC_TRA_RAIL_FRT_E!U72</f>
        <v>0</v>
      </c>
      <c r="V72" s="10">
        <f>FC_TRA_RAIL_MTU_E!V72+FC_TRA_RAIL_CPT_E!V72+FC_TRA_RAIL_HST_E!V72+FC_TRA_RAIL_FRT_E!V72</f>
        <v>0</v>
      </c>
      <c r="W72" s="10">
        <f>FC_TRA_RAIL_MTU_E!W72+FC_TRA_RAIL_CPT_E!W72+FC_TRA_RAIL_HST_E!W72+FC_TRA_RAIL_FRT_E!W72</f>
        <v>0</v>
      </c>
      <c r="X72" s="10">
        <f>FC_TRA_RAIL_MTU_E!X72+FC_TRA_RAIL_CPT_E!X72+FC_TRA_RAIL_HST_E!X72+FC_TRA_RAIL_FRT_E!X72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FC_TRA_RAIL_MTU_E!C73+FC_TRA_RAIL_CPT_E!C73+FC_TRA_RAIL_HST_E!C73+FC_TRA_RAIL_FRT_E!C73</f>
        <v>0</v>
      </c>
      <c r="D73" s="10">
        <f>FC_TRA_RAIL_MTU_E!D73+FC_TRA_RAIL_CPT_E!D73+FC_TRA_RAIL_HST_E!D73+FC_TRA_RAIL_FRT_E!D73</f>
        <v>0</v>
      </c>
      <c r="E73" s="10">
        <f>FC_TRA_RAIL_MTU_E!E73+FC_TRA_RAIL_CPT_E!E73+FC_TRA_RAIL_HST_E!E73+FC_TRA_RAIL_FRT_E!E73</f>
        <v>0</v>
      </c>
      <c r="F73" s="10">
        <f>FC_TRA_RAIL_MTU_E!F73+FC_TRA_RAIL_CPT_E!F73+FC_TRA_RAIL_HST_E!F73+FC_TRA_RAIL_FRT_E!F73</f>
        <v>0</v>
      </c>
      <c r="G73" s="10">
        <f>FC_TRA_RAIL_MTU_E!G73+FC_TRA_RAIL_CPT_E!G73+FC_TRA_RAIL_HST_E!G73+FC_TRA_RAIL_FRT_E!G73</f>
        <v>0</v>
      </c>
      <c r="H73" s="10">
        <f>FC_TRA_RAIL_MTU_E!H73+FC_TRA_RAIL_CPT_E!H73+FC_TRA_RAIL_HST_E!H73+FC_TRA_RAIL_FRT_E!H73</f>
        <v>0</v>
      </c>
      <c r="I73" s="10">
        <f>FC_TRA_RAIL_MTU_E!I73+FC_TRA_RAIL_CPT_E!I73+FC_TRA_RAIL_HST_E!I73+FC_TRA_RAIL_FRT_E!I73</f>
        <v>0</v>
      </c>
      <c r="J73" s="10">
        <f>FC_TRA_RAIL_MTU_E!J73+FC_TRA_RAIL_CPT_E!J73+FC_TRA_RAIL_HST_E!J73+FC_TRA_RAIL_FRT_E!J73</f>
        <v>0</v>
      </c>
      <c r="K73" s="10">
        <f>FC_TRA_RAIL_MTU_E!K73+FC_TRA_RAIL_CPT_E!K73+FC_TRA_RAIL_HST_E!K73+FC_TRA_RAIL_FRT_E!K73</f>
        <v>0</v>
      </c>
      <c r="L73" s="10">
        <f>FC_TRA_RAIL_MTU_E!L73+FC_TRA_RAIL_CPT_E!L73+FC_TRA_RAIL_HST_E!L73+FC_TRA_RAIL_FRT_E!L73</f>
        <v>0</v>
      </c>
      <c r="M73" s="10">
        <f>FC_TRA_RAIL_MTU_E!M73+FC_TRA_RAIL_CPT_E!M73+FC_TRA_RAIL_HST_E!M73+FC_TRA_RAIL_FRT_E!M73</f>
        <v>0</v>
      </c>
      <c r="N73" s="10">
        <f>FC_TRA_RAIL_MTU_E!N73+FC_TRA_RAIL_CPT_E!N73+FC_TRA_RAIL_HST_E!N73+FC_TRA_RAIL_FRT_E!N73</f>
        <v>0</v>
      </c>
      <c r="O73" s="10">
        <f>FC_TRA_RAIL_MTU_E!O73+FC_TRA_RAIL_CPT_E!O73+FC_TRA_RAIL_HST_E!O73+FC_TRA_RAIL_FRT_E!O73</f>
        <v>0</v>
      </c>
      <c r="P73" s="10">
        <f>FC_TRA_RAIL_MTU_E!P73+FC_TRA_RAIL_CPT_E!P73+FC_TRA_RAIL_HST_E!P73+FC_TRA_RAIL_FRT_E!P73</f>
        <v>0</v>
      </c>
      <c r="Q73" s="10">
        <f>FC_TRA_RAIL_MTU_E!Q73+FC_TRA_RAIL_CPT_E!Q73+FC_TRA_RAIL_HST_E!Q73+FC_TRA_RAIL_FRT_E!Q73</f>
        <v>0</v>
      </c>
      <c r="R73" s="10">
        <f>FC_TRA_RAIL_MTU_E!R73+FC_TRA_RAIL_CPT_E!R73+FC_TRA_RAIL_HST_E!R73+FC_TRA_RAIL_FRT_E!R73</f>
        <v>0</v>
      </c>
      <c r="S73" s="10">
        <f>FC_TRA_RAIL_MTU_E!S73+FC_TRA_RAIL_CPT_E!S73+FC_TRA_RAIL_HST_E!S73+FC_TRA_RAIL_FRT_E!S73</f>
        <v>0</v>
      </c>
      <c r="T73" s="10">
        <f>FC_TRA_RAIL_MTU_E!T73+FC_TRA_RAIL_CPT_E!T73+FC_TRA_RAIL_HST_E!T73+FC_TRA_RAIL_FRT_E!T73</f>
        <v>0</v>
      </c>
      <c r="U73" s="10">
        <f>FC_TRA_RAIL_MTU_E!U73+FC_TRA_RAIL_CPT_E!U73+FC_TRA_RAIL_HST_E!U73+FC_TRA_RAIL_FRT_E!U73</f>
        <v>0</v>
      </c>
      <c r="V73" s="10">
        <f>FC_TRA_RAIL_MTU_E!V73+FC_TRA_RAIL_CPT_E!V73+FC_TRA_RAIL_HST_E!V73+FC_TRA_RAIL_FRT_E!V73</f>
        <v>0</v>
      </c>
      <c r="W73" s="10">
        <f>FC_TRA_RAIL_MTU_E!W73+FC_TRA_RAIL_CPT_E!W73+FC_TRA_RAIL_HST_E!W73+FC_TRA_RAIL_FRT_E!W73</f>
        <v>0</v>
      </c>
      <c r="X73" s="10">
        <f>FC_TRA_RAIL_MTU_E!X73+FC_TRA_RAIL_CPT_E!X73+FC_TRA_RAIL_HST_E!X73+FC_TRA_RAIL_FRT_E!X73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FC_TRA_RAIL_MTU_E!C74+FC_TRA_RAIL_CPT_E!C74+FC_TRA_RAIL_HST_E!C74+FC_TRA_RAIL_FRT_E!C74</f>
        <v>0</v>
      </c>
      <c r="D74" s="37">
        <f>FC_TRA_RAIL_MTU_E!D74+FC_TRA_RAIL_CPT_E!D74+FC_TRA_RAIL_HST_E!D74+FC_TRA_RAIL_FRT_E!D74</f>
        <v>0</v>
      </c>
      <c r="E74" s="37">
        <f>FC_TRA_RAIL_MTU_E!E74+FC_TRA_RAIL_CPT_E!E74+FC_TRA_RAIL_HST_E!E74+FC_TRA_RAIL_FRT_E!E74</f>
        <v>0</v>
      </c>
      <c r="F74" s="37">
        <f>FC_TRA_RAIL_MTU_E!F74+FC_TRA_RAIL_CPT_E!F74+FC_TRA_RAIL_HST_E!F74+FC_TRA_RAIL_FRT_E!F74</f>
        <v>0</v>
      </c>
      <c r="G74" s="37">
        <f>FC_TRA_RAIL_MTU_E!G74+FC_TRA_RAIL_CPT_E!G74+FC_TRA_RAIL_HST_E!G74+FC_TRA_RAIL_FRT_E!G74</f>
        <v>0</v>
      </c>
      <c r="H74" s="37">
        <f>FC_TRA_RAIL_MTU_E!H74+FC_TRA_RAIL_CPT_E!H74+FC_TRA_RAIL_HST_E!H74+FC_TRA_RAIL_FRT_E!H74</f>
        <v>0</v>
      </c>
      <c r="I74" s="37">
        <f>FC_TRA_RAIL_MTU_E!I74+FC_TRA_RAIL_CPT_E!I74+FC_TRA_RAIL_HST_E!I74+FC_TRA_RAIL_FRT_E!I74</f>
        <v>0</v>
      </c>
      <c r="J74" s="37">
        <f>FC_TRA_RAIL_MTU_E!J74+FC_TRA_RAIL_CPT_E!J74+FC_TRA_RAIL_HST_E!J74+FC_TRA_RAIL_FRT_E!J74</f>
        <v>0</v>
      </c>
      <c r="K74" s="37">
        <f>FC_TRA_RAIL_MTU_E!K74+FC_TRA_RAIL_CPT_E!K74+FC_TRA_RAIL_HST_E!K74+FC_TRA_RAIL_FRT_E!K74</f>
        <v>0</v>
      </c>
      <c r="L74" s="37">
        <f>FC_TRA_RAIL_MTU_E!L74+FC_TRA_RAIL_CPT_E!L74+FC_TRA_RAIL_HST_E!L74+FC_TRA_RAIL_FRT_E!L74</f>
        <v>0</v>
      </c>
      <c r="M74" s="37">
        <f>FC_TRA_RAIL_MTU_E!M74+FC_TRA_RAIL_CPT_E!M74+FC_TRA_RAIL_HST_E!M74+FC_TRA_RAIL_FRT_E!M74</f>
        <v>0</v>
      </c>
      <c r="N74" s="37">
        <f>FC_TRA_RAIL_MTU_E!N74+FC_TRA_RAIL_CPT_E!N74+FC_TRA_RAIL_HST_E!N74+FC_TRA_RAIL_FRT_E!N74</f>
        <v>0</v>
      </c>
      <c r="O74" s="37">
        <f>FC_TRA_RAIL_MTU_E!O74+FC_TRA_RAIL_CPT_E!O74+FC_TRA_RAIL_HST_E!O74+FC_TRA_RAIL_FRT_E!O74</f>
        <v>0</v>
      </c>
      <c r="P74" s="37">
        <f>FC_TRA_RAIL_MTU_E!P74+FC_TRA_RAIL_CPT_E!P74+FC_TRA_RAIL_HST_E!P74+FC_TRA_RAIL_FRT_E!P74</f>
        <v>0</v>
      </c>
      <c r="Q74" s="37">
        <f>FC_TRA_RAIL_MTU_E!Q74+FC_TRA_RAIL_CPT_E!Q74+FC_TRA_RAIL_HST_E!Q74+FC_TRA_RAIL_FRT_E!Q74</f>
        <v>0</v>
      </c>
      <c r="R74" s="37">
        <f>FC_TRA_RAIL_MTU_E!R74+FC_TRA_RAIL_CPT_E!R74+FC_TRA_RAIL_HST_E!R74+FC_TRA_RAIL_FRT_E!R74</f>
        <v>0</v>
      </c>
      <c r="S74" s="37">
        <f>FC_TRA_RAIL_MTU_E!S74+FC_TRA_RAIL_CPT_E!S74+FC_TRA_RAIL_HST_E!S74+FC_TRA_RAIL_FRT_E!S74</f>
        <v>0</v>
      </c>
      <c r="T74" s="37">
        <f>FC_TRA_RAIL_MTU_E!T74+FC_TRA_RAIL_CPT_E!T74+FC_TRA_RAIL_HST_E!T74+FC_TRA_RAIL_FRT_E!T74</f>
        <v>0</v>
      </c>
      <c r="U74" s="37">
        <f>FC_TRA_RAIL_MTU_E!U74+FC_TRA_RAIL_CPT_E!U74+FC_TRA_RAIL_HST_E!U74+FC_TRA_RAIL_FRT_E!U74</f>
        <v>0</v>
      </c>
      <c r="V74" s="37">
        <f>FC_TRA_RAIL_MTU_E!V74+FC_TRA_RAIL_CPT_E!V74+FC_TRA_RAIL_HST_E!V74+FC_TRA_RAIL_FRT_E!V74</f>
        <v>0</v>
      </c>
      <c r="W74" s="37">
        <f>FC_TRA_RAIL_MTU_E!W74+FC_TRA_RAIL_CPT_E!W74+FC_TRA_RAIL_HST_E!W74+FC_TRA_RAIL_FRT_E!W74</f>
        <v>0</v>
      </c>
      <c r="X74" s="37">
        <f>FC_TRA_RAIL_MTU_E!X74+FC_TRA_RAIL_CPT_E!X74+FC_TRA_RAIL_HST_E!X74+FC_TRA_RAIL_FRT_E!X74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FC_TRA_RAIL_MTU_E!C75+FC_TRA_RAIL_CPT_E!C75+FC_TRA_RAIL_HST_E!C75+FC_TRA_RAIL_FRT_E!C75</f>
        <v>0</v>
      </c>
      <c r="D75" s="37">
        <f>FC_TRA_RAIL_MTU_E!D75+FC_TRA_RAIL_CPT_E!D75+FC_TRA_RAIL_HST_E!D75+FC_TRA_RAIL_FRT_E!D75</f>
        <v>0</v>
      </c>
      <c r="E75" s="37">
        <f>FC_TRA_RAIL_MTU_E!E75+FC_TRA_RAIL_CPT_E!E75+FC_TRA_RAIL_HST_E!E75+FC_TRA_RAIL_FRT_E!E75</f>
        <v>0</v>
      </c>
      <c r="F75" s="37">
        <f>FC_TRA_RAIL_MTU_E!F75+FC_TRA_RAIL_CPT_E!F75+FC_TRA_RAIL_HST_E!F75+FC_TRA_RAIL_FRT_E!F75</f>
        <v>0</v>
      </c>
      <c r="G75" s="37">
        <f>FC_TRA_RAIL_MTU_E!G75+FC_TRA_RAIL_CPT_E!G75+FC_TRA_RAIL_HST_E!G75+FC_TRA_RAIL_FRT_E!G75</f>
        <v>0</v>
      </c>
      <c r="H75" s="37">
        <f>FC_TRA_RAIL_MTU_E!H75+FC_TRA_RAIL_CPT_E!H75+FC_TRA_RAIL_HST_E!H75+FC_TRA_RAIL_FRT_E!H75</f>
        <v>0</v>
      </c>
      <c r="I75" s="37">
        <f>FC_TRA_RAIL_MTU_E!I75+FC_TRA_RAIL_CPT_E!I75+FC_TRA_RAIL_HST_E!I75+FC_TRA_RAIL_FRT_E!I75</f>
        <v>0</v>
      </c>
      <c r="J75" s="37">
        <f>FC_TRA_RAIL_MTU_E!J75+FC_TRA_RAIL_CPT_E!J75+FC_TRA_RAIL_HST_E!J75+FC_TRA_RAIL_FRT_E!J75</f>
        <v>0</v>
      </c>
      <c r="K75" s="37">
        <f>FC_TRA_RAIL_MTU_E!K75+FC_TRA_RAIL_CPT_E!K75+FC_TRA_RAIL_HST_E!K75+FC_TRA_RAIL_FRT_E!K75</f>
        <v>0</v>
      </c>
      <c r="L75" s="37">
        <f>FC_TRA_RAIL_MTU_E!L75+FC_TRA_RAIL_CPT_E!L75+FC_TRA_RAIL_HST_E!L75+FC_TRA_RAIL_FRT_E!L75</f>
        <v>0</v>
      </c>
      <c r="M75" s="37">
        <f>FC_TRA_RAIL_MTU_E!M75+FC_TRA_RAIL_CPT_E!M75+FC_TRA_RAIL_HST_E!M75+FC_TRA_RAIL_FRT_E!M75</f>
        <v>0</v>
      </c>
      <c r="N75" s="37">
        <f>FC_TRA_RAIL_MTU_E!N75+FC_TRA_RAIL_CPT_E!N75+FC_TRA_RAIL_HST_E!N75+FC_TRA_RAIL_FRT_E!N75</f>
        <v>0</v>
      </c>
      <c r="O75" s="37">
        <f>FC_TRA_RAIL_MTU_E!O75+FC_TRA_RAIL_CPT_E!O75+FC_TRA_RAIL_HST_E!O75+FC_TRA_RAIL_FRT_E!O75</f>
        <v>0</v>
      </c>
      <c r="P75" s="37">
        <f>FC_TRA_RAIL_MTU_E!P75+FC_TRA_RAIL_CPT_E!P75+FC_TRA_RAIL_HST_E!P75+FC_TRA_RAIL_FRT_E!P75</f>
        <v>0</v>
      </c>
      <c r="Q75" s="37">
        <f>FC_TRA_RAIL_MTU_E!Q75+FC_TRA_RAIL_CPT_E!Q75+FC_TRA_RAIL_HST_E!Q75+FC_TRA_RAIL_FRT_E!Q75</f>
        <v>0</v>
      </c>
      <c r="R75" s="37">
        <f>FC_TRA_RAIL_MTU_E!R75+FC_TRA_RAIL_CPT_E!R75+FC_TRA_RAIL_HST_E!R75+FC_TRA_RAIL_FRT_E!R75</f>
        <v>0</v>
      </c>
      <c r="S75" s="37">
        <f>FC_TRA_RAIL_MTU_E!S75+FC_TRA_RAIL_CPT_E!S75+FC_TRA_RAIL_HST_E!S75+FC_TRA_RAIL_FRT_E!S75</f>
        <v>0</v>
      </c>
      <c r="T75" s="37">
        <f>FC_TRA_RAIL_MTU_E!T75+FC_TRA_RAIL_CPT_E!T75+FC_TRA_RAIL_HST_E!T75+FC_TRA_RAIL_FRT_E!T75</f>
        <v>0</v>
      </c>
      <c r="U75" s="37">
        <f>FC_TRA_RAIL_MTU_E!U75+FC_TRA_RAIL_CPT_E!U75+FC_TRA_RAIL_HST_E!U75+FC_TRA_RAIL_FRT_E!U75</f>
        <v>0</v>
      </c>
      <c r="V75" s="37">
        <f>FC_TRA_RAIL_MTU_E!V75+FC_TRA_RAIL_CPT_E!V75+FC_TRA_RAIL_HST_E!V75+FC_TRA_RAIL_FRT_E!V75</f>
        <v>0</v>
      </c>
      <c r="W75" s="37">
        <f>FC_TRA_RAIL_MTU_E!W75+FC_TRA_RAIL_CPT_E!W75+FC_TRA_RAIL_HST_E!W75+FC_TRA_RAIL_FRT_E!W75</f>
        <v>0</v>
      </c>
      <c r="X75" s="37">
        <f>FC_TRA_RAIL_MTU_E!X75+FC_TRA_RAIL_CPT_E!X75+FC_TRA_RAIL_HST_E!X75+FC_TRA_RAIL_FRT_E!X75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FC_TRA_RAIL_MTU_E!C76+FC_TRA_RAIL_CPT_E!C76+FC_TRA_RAIL_HST_E!C76+FC_TRA_RAIL_FRT_E!C76</f>
        <v>30.95442820292347</v>
      </c>
      <c r="D76" s="40">
        <f>FC_TRA_RAIL_MTU_E!D76+FC_TRA_RAIL_CPT_E!D76+FC_TRA_RAIL_HST_E!D76+FC_TRA_RAIL_FRT_E!D76</f>
        <v>30.782459157351671</v>
      </c>
      <c r="E76" s="40">
        <f>FC_TRA_RAIL_MTU_E!E76+FC_TRA_RAIL_CPT_E!E76+FC_TRA_RAIL_HST_E!E76+FC_TRA_RAIL_FRT_E!E76</f>
        <v>35.339638865004297</v>
      </c>
      <c r="F76" s="40">
        <f>FC_TRA_RAIL_MTU_E!F76+FC_TRA_RAIL_CPT_E!F76+FC_TRA_RAIL_HST_E!F76+FC_TRA_RAIL_FRT_E!F76</f>
        <v>37.403267411865869</v>
      </c>
      <c r="G76" s="40">
        <f>FC_TRA_RAIL_MTU_E!G76+FC_TRA_RAIL_CPT_E!G76+FC_TRA_RAIL_HST_E!G76+FC_TRA_RAIL_FRT_E!G76</f>
        <v>39.896818572656919</v>
      </c>
      <c r="H76" s="40">
        <f>FC_TRA_RAIL_MTU_E!H76+FC_TRA_RAIL_CPT_E!H76+FC_TRA_RAIL_HST_E!H76+FC_TRA_RAIL_FRT_E!H76</f>
        <v>40.58469475494411</v>
      </c>
      <c r="I76" s="40">
        <f>FC_TRA_RAIL_MTU_E!I76+FC_TRA_RAIL_CPT_E!I76+FC_TRA_RAIL_HST_E!I76+FC_TRA_RAIL_FRT_E!I76</f>
        <v>43.680137575236458</v>
      </c>
      <c r="J76" s="40">
        <f>FC_TRA_RAIL_MTU_E!J76+FC_TRA_RAIL_CPT_E!J76+FC_TRA_RAIL_HST_E!J76+FC_TRA_RAIL_FRT_E!J76</f>
        <v>42.820292347377467</v>
      </c>
      <c r="K76" s="40">
        <f>FC_TRA_RAIL_MTU_E!K76+FC_TRA_RAIL_CPT_E!K76+FC_TRA_RAIL_HST_E!K76+FC_TRA_RAIL_FRT_E!K76</f>
        <v>43.164230438521074</v>
      </c>
      <c r="L76" s="40">
        <f>FC_TRA_RAIL_MTU_E!L76+FC_TRA_RAIL_CPT_E!L76+FC_TRA_RAIL_HST_E!L76+FC_TRA_RAIL_FRT_E!L76</f>
        <v>41.530524505588993</v>
      </c>
      <c r="M76" s="40">
        <f>FC_TRA_RAIL_MTU_E!M76+FC_TRA_RAIL_CPT_E!M76+FC_TRA_RAIL_HST_E!M76+FC_TRA_RAIL_FRT_E!M76</f>
        <v>40.842648323301802</v>
      </c>
      <c r="N76" s="40">
        <f>FC_TRA_RAIL_MTU_E!N76+FC_TRA_RAIL_CPT_E!N76+FC_TRA_RAIL_HST_E!N76+FC_TRA_RAIL_FRT_E!N76</f>
        <v>33.619948409286323</v>
      </c>
      <c r="O76" s="40">
        <f>FC_TRA_RAIL_MTU_E!O76+FC_TRA_RAIL_CPT_E!O76+FC_TRA_RAIL_HST_E!O76+FC_TRA_RAIL_FRT_E!O76</f>
        <v>33.276010318142731</v>
      </c>
      <c r="P76" s="40">
        <f>FC_TRA_RAIL_MTU_E!P76+FC_TRA_RAIL_CPT_E!P76+FC_TRA_RAIL_HST_E!P76+FC_TRA_RAIL_FRT_E!P76</f>
        <v>25.107480653482373</v>
      </c>
      <c r="Q76" s="40">
        <f>FC_TRA_RAIL_MTU_E!Q76+FC_TRA_RAIL_CPT_E!Q76+FC_TRA_RAIL_HST_E!Q76+FC_TRA_RAIL_FRT_E!Q76</f>
        <v>25.365434221840069</v>
      </c>
      <c r="R76" s="40">
        <f>FC_TRA_RAIL_MTU_E!R76+FC_TRA_RAIL_CPT_E!R76+FC_TRA_RAIL_HST_E!R76+FC_TRA_RAIL_FRT_E!R76</f>
        <v>25.79535683576956</v>
      </c>
      <c r="S76" s="40">
        <f>FC_TRA_RAIL_MTU_E!S76+FC_TRA_RAIL_CPT_E!S76+FC_TRA_RAIL_HST_E!S76+FC_TRA_RAIL_FRT_E!S76</f>
        <v>36.485898538263115</v>
      </c>
      <c r="T76" s="40">
        <f>FC_TRA_RAIL_MTU_E!T76+FC_TRA_RAIL_CPT_E!T76+FC_TRA_RAIL_HST_E!T76+FC_TRA_RAIL_FRT_E!T76</f>
        <v>41.055288048151326</v>
      </c>
      <c r="U76" s="40">
        <f>FC_TRA_RAIL_MTU_E!U76+FC_TRA_RAIL_CPT_E!U76+FC_TRA_RAIL_HST_E!U76+FC_TRA_RAIL_FRT_E!U76</f>
        <v>41.218056749785021</v>
      </c>
      <c r="V76" s="40">
        <f>FC_TRA_RAIL_MTU_E!V76+FC_TRA_RAIL_CPT_E!V76+FC_TRA_RAIL_HST_E!V76+FC_TRA_RAIL_FRT_E!V76</f>
        <v>40.974978503869302</v>
      </c>
      <c r="W76" s="40">
        <f>FC_TRA_RAIL_MTU_E!W76+FC_TRA_RAIL_CPT_E!W76+FC_TRA_RAIL_HST_E!W76+FC_TRA_RAIL_FRT_E!W76</f>
        <v>35.583061049011178</v>
      </c>
      <c r="X76" s="40">
        <f>FC_TRA_RAIL_MTU_E!X76+FC_TRA_RAIL_CPT_E!X76+FC_TRA_RAIL_HST_E!X76+FC_TRA_RAIL_FRT_E!X76</f>
        <v>38.599312123817711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377</v>
      </c>
      <c r="B1" s="4" t="s">
        <v>378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2.672965645635824</v>
      </c>
      <c r="D2" s="31">
        <f t="shared" ref="D2:W2" si="1">SUM(D3,D17,D22,D25,D26,D51,D52,D71,D74,D75,D76)</f>
        <v>2.7169924796445253</v>
      </c>
      <c r="E2" s="31">
        <f t="shared" si="1"/>
        <v>2.7260122793438901</v>
      </c>
      <c r="F2" s="31">
        <f t="shared" si="1"/>
        <v>3.7820635733366323</v>
      </c>
      <c r="G2" s="31">
        <f t="shared" si="1"/>
        <v>4.0020139831417367</v>
      </c>
      <c r="H2" s="31">
        <f t="shared" si="1"/>
        <v>4.096738985119349</v>
      </c>
      <c r="I2" s="31">
        <f t="shared" si="1"/>
        <v>4.8937157974613257</v>
      </c>
      <c r="J2" s="31">
        <f t="shared" si="1"/>
        <v>5.0151762709158838</v>
      </c>
      <c r="K2" s="31">
        <f t="shared" si="1"/>
        <v>5.1860909232480479</v>
      </c>
      <c r="L2" s="31">
        <f t="shared" si="1"/>
        <v>5.0544575808178509</v>
      </c>
      <c r="M2" s="31">
        <f t="shared" si="1"/>
        <v>5.2106863586056225</v>
      </c>
      <c r="N2" s="31">
        <f t="shared" si="1"/>
        <v>5.128190219995294</v>
      </c>
      <c r="O2" s="31">
        <f t="shared" si="1"/>
        <v>4.6227479158631706</v>
      </c>
      <c r="P2" s="31">
        <f t="shared" si="1"/>
        <v>4.2772042659931913</v>
      </c>
      <c r="Q2" s="31">
        <f t="shared" si="1"/>
        <v>4.2964510349929181</v>
      </c>
      <c r="R2" s="31">
        <f t="shared" si="1"/>
        <v>4.4592059792544632</v>
      </c>
      <c r="S2" s="31">
        <f t="shared" si="1"/>
        <v>4.6011799831621598</v>
      </c>
      <c r="T2" s="31">
        <f t="shared" si="1"/>
        <v>4.7805232732640386</v>
      </c>
      <c r="U2" s="31">
        <f t="shared" si="1"/>
        <v>4.9669218668442072</v>
      </c>
      <c r="V2" s="31">
        <f t="shared" si="1"/>
        <v>5.3372223331197066</v>
      </c>
      <c r="W2" s="31">
        <f t="shared" si="1"/>
        <v>4.8216364017391227</v>
      </c>
      <c r="X2" s="31">
        <f t="shared" ref="X2" si="2">SUM(X3,X17,X22,X25,X26,X51,X52,X71,X74,X75,X76)</f>
        <v>4.4168073450984675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2.672965645635824</v>
      </c>
      <c r="D76" s="40">
        <v>2.7169924796445253</v>
      </c>
      <c r="E76" s="40">
        <v>2.7260122793438901</v>
      </c>
      <c r="F76" s="40">
        <v>3.7820635733366323</v>
      </c>
      <c r="G76" s="40">
        <v>4.0020139831417367</v>
      </c>
      <c r="H76" s="40">
        <v>4.096738985119349</v>
      </c>
      <c r="I76" s="40">
        <v>4.8937157974613257</v>
      </c>
      <c r="J76" s="40">
        <v>5.0151762709158838</v>
      </c>
      <c r="K76" s="40">
        <v>5.1860909232480479</v>
      </c>
      <c r="L76" s="40">
        <v>5.0544575808178509</v>
      </c>
      <c r="M76" s="40">
        <v>5.2106863586056225</v>
      </c>
      <c r="N76" s="40">
        <v>5.128190219995294</v>
      </c>
      <c r="O76" s="40">
        <v>4.6227479158631706</v>
      </c>
      <c r="P76" s="40">
        <v>4.2772042659931913</v>
      </c>
      <c r="Q76" s="40">
        <v>4.2964510349929181</v>
      </c>
      <c r="R76" s="40">
        <v>4.4592059792544632</v>
      </c>
      <c r="S76" s="40">
        <v>4.6011799831621598</v>
      </c>
      <c r="T76" s="40">
        <v>4.7805232732640386</v>
      </c>
      <c r="U76" s="40">
        <v>4.9669218668442072</v>
      </c>
      <c r="V76" s="40">
        <v>5.3372223331197066</v>
      </c>
      <c r="W76" s="40">
        <v>4.8216364017391227</v>
      </c>
      <c r="X76" s="40">
        <v>4.4168073450984675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382</v>
      </c>
      <c r="B1" s="4" t="s">
        <v>379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71.296650056586458</v>
      </c>
      <c r="D2" s="31">
        <f t="shared" si="0"/>
        <v>58.362675180639314</v>
      </c>
      <c r="E2" s="31">
        <f t="shared" si="0"/>
        <v>56.314942148555829</v>
      </c>
      <c r="F2" s="31">
        <f t="shared" si="0"/>
        <v>53.693788165109154</v>
      </c>
      <c r="G2" s="31">
        <f t="shared" si="0"/>
        <v>46.72135435576773</v>
      </c>
      <c r="H2" s="31">
        <f t="shared" si="0"/>
        <v>44.465031921253214</v>
      </c>
      <c r="I2" s="31">
        <f t="shared" si="0"/>
        <v>45.550278116834093</v>
      </c>
      <c r="J2" s="31">
        <f t="shared" si="0"/>
        <v>43.986190617936828</v>
      </c>
      <c r="K2" s="31">
        <f t="shared" si="0"/>
        <v>43.832413507051839</v>
      </c>
      <c r="L2" s="31">
        <f t="shared" si="0"/>
        <v>39.308635830545363</v>
      </c>
      <c r="M2" s="31">
        <f t="shared" si="0"/>
        <v>36.436027776963208</v>
      </c>
      <c r="N2" s="31">
        <f t="shared" si="0"/>
        <v>28.33295907664975</v>
      </c>
      <c r="O2" s="31">
        <f t="shared" si="0"/>
        <v>25.83769103680708</v>
      </c>
      <c r="P2" s="31">
        <f t="shared" si="0"/>
        <v>18.369613545635815</v>
      </c>
      <c r="Q2" s="31">
        <f t="shared" si="0"/>
        <v>18.3964321441292</v>
      </c>
      <c r="R2" s="31">
        <f t="shared" si="0"/>
        <v>18.330350838322289</v>
      </c>
      <c r="S2" s="31">
        <f t="shared" si="0"/>
        <v>27.901842738308808</v>
      </c>
      <c r="T2" s="31">
        <f t="shared" si="0"/>
        <v>32.415505820399794</v>
      </c>
      <c r="U2" s="31">
        <f t="shared" si="0"/>
        <v>32.630083535759738</v>
      </c>
      <c r="V2" s="31">
        <f t="shared" si="0"/>
        <v>32.469067873682285</v>
      </c>
      <c r="W2" s="31">
        <f t="shared" si="0"/>
        <v>28.278221390485839</v>
      </c>
      <c r="X2" s="31">
        <f t="shared" ref="X2" si="1">SUM(X3,X17,X22,X25,X26,X51,X52,X71,X74,X75,X76)</f>
        <v>29.98103452849945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46.961691508349851</v>
      </c>
      <c r="D26" s="37">
        <f t="shared" si="14"/>
        <v>35.223411858001391</v>
      </c>
      <c r="E26" s="37">
        <f t="shared" si="14"/>
        <v>29.106607108502075</v>
      </c>
      <c r="F26" s="37">
        <f t="shared" si="14"/>
        <v>25.265768887347402</v>
      </c>
      <c r="G26" s="37">
        <f t="shared" si="14"/>
        <v>22.274670231604095</v>
      </c>
      <c r="H26" s="37">
        <f t="shared" si="14"/>
        <v>20.071104467280694</v>
      </c>
      <c r="I26" s="37">
        <f t="shared" si="14"/>
        <v>19.283844241216993</v>
      </c>
      <c r="J26" s="37">
        <f t="shared" si="14"/>
        <v>18.630586012521576</v>
      </c>
      <c r="K26" s="37">
        <f t="shared" si="14"/>
        <v>18.539557134214633</v>
      </c>
      <c r="L26" s="37">
        <f t="shared" si="14"/>
        <v>14.931188173561974</v>
      </c>
      <c r="M26" s="37">
        <f t="shared" si="14"/>
        <v>12.93760364067435</v>
      </c>
      <c r="N26" s="37">
        <f t="shared" si="14"/>
        <v>11.002710314555339</v>
      </c>
      <c r="O26" s="37">
        <f t="shared" si="14"/>
        <v>8.4323291400092675</v>
      </c>
      <c r="P26" s="37">
        <f t="shared" si="14"/>
        <v>7.3214430416914125</v>
      </c>
      <c r="Q26" s="37">
        <f t="shared" si="14"/>
        <v>7.2355435992529085</v>
      </c>
      <c r="R26" s="37">
        <f t="shared" si="14"/>
        <v>6.9842109726583637</v>
      </c>
      <c r="S26" s="37">
        <f t="shared" si="14"/>
        <v>6.86744679297201</v>
      </c>
      <c r="T26" s="37">
        <f t="shared" si="14"/>
        <v>6.3984755054668714</v>
      </c>
      <c r="U26" s="37">
        <f t="shared" si="14"/>
        <v>6.7305328065106051</v>
      </c>
      <c r="V26" s="37">
        <f t="shared" si="14"/>
        <v>6.4999569692520014</v>
      </c>
      <c r="W26" s="37">
        <f t="shared" si="14"/>
        <v>4.9560634218304838</v>
      </c>
      <c r="X26" s="37">
        <f t="shared" ref="X26" si="15">SUM(X27,X33)</f>
        <v>4.0779442754540547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46.961691508349851</v>
      </c>
      <c r="D33" s="29">
        <f t="shared" si="18"/>
        <v>35.223411858001391</v>
      </c>
      <c r="E33" s="29">
        <f t="shared" si="18"/>
        <v>29.106607108502075</v>
      </c>
      <c r="F33" s="29">
        <f t="shared" si="18"/>
        <v>25.265768887347402</v>
      </c>
      <c r="G33" s="29">
        <f t="shared" si="18"/>
        <v>22.274670231604095</v>
      </c>
      <c r="H33" s="29">
        <f t="shared" si="18"/>
        <v>20.071104467280694</v>
      </c>
      <c r="I33" s="29">
        <f t="shared" si="18"/>
        <v>19.283844241216993</v>
      </c>
      <c r="J33" s="29">
        <f t="shared" si="18"/>
        <v>18.630586012521576</v>
      </c>
      <c r="K33" s="29">
        <f t="shared" si="18"/>
        <v>18.539557134214633</v>
      </c>
      <c r="L33" s="29">
        <f t="shared" si="18"/>
        <v>14.931188173561974</v>
      </c>
      <c r="M33" s="29">
        <f t="shared" si="18"/>
        <v>12.93760364067435</v>
      </c>
      <c r="N33" s="29">
        <f t="shared" si="18"/>
        <v>11.002710314555339</v>
      </c>
      <c r="O33" s="29">
        <f t="shared" si="18"/>
        <v>8.4323291400092675</v>
      </c>
      <c r="P33" s="29">
        <f t="shared" si="18"/>
        <v>7.3214430416914125</v>
      </c>
      <c r="Q33" s="29">
        <f t="shared" si="18"/>
        <v>7.2355435992529085</v>
      </c>
      <c r="R33" s="29">
        <f t="shared" si="18"/>
        <v>6.9842109726583637</v>
      </c>
      <c r="S33" s="29">
        <f t="shared" si="18"/>
        <v>6.86744679297201</v>
      </c>
      <c r="T33" s="29">
        <f t="shared" si="18"/>
        <v>6.3984755054668714</v>
      </c>
      <c r="U33" s="29">
        <f t="shared" si="18"/>
        <v>6.7305328065106051</v>
      </c>
      <c r="V33" s="29">
        <f t="shared" si="18"/>
        <v>6.4999569692520014</v>
      </c>
      <c r="W33" s="29">
        <f t="shared" si="18"/>
        <v>4.9560634218304838</v>
      </c>
      <c r="X33" s="29">
        <f t="shared" ref="X33" si="19">SUM(X34:X50)</f>
        <v>4.0779442754540547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46.961691508349851</v>
      </c>
      <c r="D43" s="10">
        <v>35.223411858001391</v>
      </c>
      <c r="E43" s="10">
        <v>29.106607108502075</v>
      </c>
      <c r="F43" s="10">
        <v>25.265768887347402</v>
      </c>
      <c r="G43" s="10">
        <v>22.274670231604095</v>
      </c>
      <c r="H43" s="10">
        <v>20.071104467280694</v>
      </c>
      <c r="I43" s="10">
        <v>19.283844241216993</v>
      </c>
      <c r="J43" s="10">
        <v>18.630586012521576</v>
      </c>
      <c r="K43" s="10">
        <v>18.539557134214633</v>
      </c>
      <c r="L43" s="10">
        <v>14.931188173561974</v>
      </c>
      <c r="M43" s="10">
        <v>12.93760364067435</v>
      </c>
      <c r="N43" s="10">
        <v>11.002710314555339</v>
      </c>
      <c r="O43" s="10">
        <v>8.4323291400092675</v>
      </c>
      <c r="P43" s="10">
        <v>7.3214430416914125</v>
      </c>
      <c r="Q43" s="10">
        <v>7.2355435992529085</v>
      </c>
      <c r="R43" s="10">
        <v>6.9842109726583637</v>
      </c>
      <c r="S43" s="10">
        <v>6.86744679297201</v>
      </c>
      <c r="T43" s="10">
        <v>6.3984755054668714</v>
      </c>
      <c r="U43" s="10">
        <v>6.7305328065106051</v>
      </c>
      <c r="V43" s="10">
        <v>6.4999569692520014</v>
      </c>
      <c r="W43" s="10">
        <v>4.9560634218304838</v>
      </c>
      <c r="X43" s="10">
        <v>4.0779442754540547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4.4763289405284797E-3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4.4763289405284797E-3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24.334958548236603</v>
      </c>
      <c r="D76" s="40">
        <v>23.13926332263792</v>
      </c>
      <c r="E76" s="40">
        <v>27.208335040053758</v>
      </c>
      <c r="F76" s="40">
        <v>28.428019277761756</v>
      </c>
      <c r="G76" s="40">
        <v>24.446684124163639</v>
      </c>
      <c r="H76" s="40">
        <v>24.393927453972523</v>
      </c>
      <c r="I76" s="40">
        <v>26.266433875617096</v>
      </c>
      <c r="J76" s="40">
        <v>25.355604605415252</v>
      </c>
      <c r="K76" s="40">
        <v>25.292856372837203</v>
      </c>
      <c r="L76" s="40">
        <v>24.377447656983389</v>
      </c>
      <c r="M76" s="40">
        <v>23.498424136288858</v>
      </c>
      <c r="N76" s="40">
        <v>17.33024876209441</v>
      </c>
      <c r="O76" s="40">
        <v>17.405361896797814</v>
      </c>
      <c r="P76" s="40">
        <v>11.048170503944402</v>
      </c>
      <c r="Q76" s="40">
        <v>11.16088854487629</v>
      </c>
      <c r="R76" s="40">
        <v>11.346139865663927</v>
      </c>
      <c r="S76" s="40">
        <v>21.034395945336797</v>
      </c>
      <c r="T76" s="40">
        <v>26.012553985992394</v>
      </c>
      <c r="U76" s="40">
        <v>25.899550729249132</v>
      </c>
      <c r="V76" s="40">
        <v>25.969110904430284</v>
      </c>
      <c r="W76" s="40">
        <v>23.322157968655358</v>
      </c>
      <c r="X76" s="40">
        <v>25.903090253045395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380</v>
      </c>
      <c r="B1" s="4" t="s">
        <v>381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5.4499544002748408</v>
      </c>
      <c r="H2" s="31">
        <f t="shared" si="0"/>
        <v>6.0446590093361632</v>
      </c>
      <c r="I2" s="31">
        <f t="shared" si="0"/>
        <v>6.3209040194241135</v>
      </c>
      <c r="J2" s="31">
        <f t="shared" si="0"/>
        <v>6.5495501902430053</v>
      </c>
      <c r="K2" s="31">
        <f t="shared" si="0"/>
        <v>6.5805443982972305</v>
      </c>
      <c r="L2" s="31">
        <f t="shared" si="0"/>
        <v>6.5170447556054905</v>
      </c>
      <c r="M2" s="31">
        <f t="shared" si="0"/>
        <v>6.5035500172757486</v>
      </c>
      <c r="N2" s="31">
        <f t="shared" si="0"/>
        <v>6.4233775245525031</v>
      </c>
      <c r="O2" s="31">
        <f t="shared" si="0"/>
        <v>6.3195350308481322</v>
      </c>
      <c r="P2" s="31">
        <f t="shared" si="0"/>
        <v>6.2274404228100453</v>
      </c>
      <c r="Q2" s="31">
        <f t="shared" si="0"/>
        <v>6.1553761673196679</v>
      </c>
      <c r="R2" s="31">
        <f t="shared" si="0"/>
        <v>6.0577670932078922</v>
      </c>
      <c r="S2" s="31">
        <f t="shared" si="0"/>
        <v>6.2025288154620526</v>
      </c>
      <c r="T2" s="31">
        <f t="shared" si="0"/>
        <v>6.1630904825932884</v>
      </c>
      <c r="U2" s="31">
        <f t="shared" si="0"/>
        <v>5.9492269702912717</v>
      </c>
      <c r="V2" s="31">
        <f t="shared" si="0"/>
        <v>6.0236380509807708</v>
      </c>
      <c r="W2" s="31">
        <f t="shared" si="0"/>
        <v>3.4890172515385678</v>
      </c>
      <c r="X2" s="31">
        <f t="shared" ref="X2" si="1">SUM(X3,X17,X22,X25,X26,X51,X52,X71,X74,X75,X76)</f>
        <v>4.2588115873191406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5.4499544002748408</v>
      </c>
      <c r="H76" s="40">
        <v>6.0446590093361632</v>
      </c>
      <c r="I76" s="40">
        <v>6.3209040194241135</v>
      </c>
      <c r="J76" s="40">
        <v>6.5495501902430053</v>
      </c>
      <c r="K76" s="40">
        <v>6.5805443982972305</v>
      </c>
      <c r="L76" s="40">
        <v>6.5170447556054905</v>
      </c>
      <c r="M76" s="40">
        <v>6.5035500172757486</v>
      </c>
      <c r="N76" s="40">
        <v>6.4233775245525031</v>
      </c>
      <c r="O76" s="40">
        <v>6.3195350308481322</v>
      </c>
      <c r="P76" s="40">
        <v>6.2274404228100453</v>
      </c>
      <c r="Q76" s="40">
        <v>6.1553761673196679</v>
      </c>
      <c r="R76" s="40">
        <v>6.0577670932078922</v>
      </c>
      <c r="S76" s="40">
        <v>6.2025288154620526</v>
      </c>
      <c r="T76" s="40">
        <v>6.1630904825932884</v>
      </c>
      <c r="U76" s="40">
        <v>5.9492269702912717</v>
      </c>
      <c r="V76" s="40">
        <v>6.0236380509807708</v>
      </c>
      <c r="W76" s="40">
        <v>3.4890172515385678</v>
      </c>
      <c r="X76" s="40">
        <v>4.2588115873191406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383</v>
      </c>
      <c r="B1" s="4" t="s">
        <v>384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14.940272517898105</v>
      </c>
      <c r="D2" s="31">
        <f t="shared" si="0"/>
        <v>13.169429502226906</v>
      </c>
      <c r="E2" s="31">
        <f t="shared" si="0"/>
        <v>12.520868443983334</v>
      </c>
      <c r="F2" s="31">
        <f t="shared" si="0"/>
        <v>10.974965114520675</v>
      </c>
      <c r="G2" s="31">
        <f t="shared" si="0"/>
        <v>11.666316125819993</v>
      </c>
      <c r="H2" s="31">
        <f t="shared" si="0"/>
        <v>11.851265699080614</v>
      </c>
      <c r="I2" s="31">
        <f t="shared" si="0"/>
        <v>11.564164834982105</v>
      </c>
      <c r="J2" s="31">
        <f t="shared" si="0"/>
        <v>11.91830046174692</v>
      </c>
      <c r="K2" s="31">
        <f t="shared" si="0"/>
        <v>11.187021678711581</v>
      </c>
      <c r="L2" s="31">
        <f t="shared" si="0"/>
        <v>9.1370587375884824</v>
      </c>
      <c r="M2" s="31">
        <f t="shared" si="0"/>
        <v>9.1249723045930811</v>
      </c>
      <c r="N2" s="31">
        <f t="shared" si="0"/>
        <v>8.113925457392309</v>
      </c>
      <c r="O2" s="31">
        <f t="shared" si="0"/>
        <v>7.7934567989407686</v>
      </c>
      <c r="P2" s="31">
        <f t="shared" si="0"/>
        <v>6.5035577586821827</v>
      </c>
      <c r="Q2" s="31">
        <f t="shared" si="0"/>
        <v>6.7875102150371438</v>
      </c>
      <c r="R2" s="31">
        <f t="shared" si="0"/>
        <v>7.2183682646237752</v>
      </c>
      <c r="S2" s="31">
        <f t="shared" si="0"/>
        <v>7.0236832008141841</v>
      </c>
      <c r="T2" s="31">
        <f t="shared" si="0"/>
        <v>7.7815511030206004</v>
      </c>
      <c r="U2" s="31">
        <f t="shared" si="0"/>
        <v>7.4913428635622061</v>
      </c>
      <c r="V2" s="31">
        <f t="shared" si="0"/>
        <v>7.157603986413279</v>
      </c>
      <c r="W2" s="31">
        <f t="shared" si="0"/>
        <v>7.8646933139320803</v>
      </c>
      <c r="X2" s="31">
        <f t="shared" ref="X2" si="1">SUM(X3,X17,X22,X25,X26,X51,X52,X71,X74,X75,X76)</f>
        <v>8.7289871237777028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10.993768508847062</v>
      </c>
      <c r="D26" s="37">
        <f t="shared" si="14"/>
        <v>8.2432261471576798</v>
      </c>
      <c r="E26" s="37">
        <f t="shared" si="14"/>
        <v>7.1155768983766876</v>
      </c>
      <c r="F26" s="37">
        <f t="shared" si="14"/>
        <v>5.7817805537531974</v>
      </c>
      <c r="G26" s="37">
        <f t="shared" si="14"/>
        <v>5.6681500607432875</v>
      </c>
      <c r="H26" s="37">
        <f t="shared" si="14"/>
        <v>5.8018963925645375</v>
      </c>
      <c r="I26" s="37">
        <f t="shared" si="14"/>
        <v>5.3650809522481779</v>
      </c>
      <c r="J26" s="37">
        <f t="shared" si="14"/>
        <v>6.0183391809435971</v>
      </c>
      <c r="K26" s="37">
        <f t="shared" si="14"/>
        <v>5.0822829345729872</v>
      </c>
      <c r="L26" s="37">
        <f t="shared" si="14"/>
        <v>3.5554842254062162</v>
      </c>
      <c r="M26" s="37">
        <f t="shared" si="14"/>
        <v>3.4949844934615086</v>
      </c>
      <c r="N26" s="37">
        <f t="shared" si="14"/>
        <v>3.3757935547481908</v>
      </c>
      <c r="O26" s="37">
        <f t="shared" si="14"/>
        <v>2.8650913243071536</v>
      </c>
      <c r="P26" s="37">
        <f t="shared" si="14"/>
        <v>2.9488922979474483</v>
      </c>
      <c r="Q26" s="37">
        <f t="shared" si="14"/>
        <v>3.0347917403859523</v>
      </c>
      <c r="R26" s="37">
        <f t="shared" si="14"/>
        <v>3.2861243669804958</v>
      </c>
      <c r="S26" s="37">
        <f t="shared" si="14"/>
        <v>2.3758894065120835</v>
      </c>
      <c r="T26" s="37">
        <f t="shared" si="14"/>
        <v>3.6798563947910785</v>
      </c>
      <c r="U26" s="37">
        <f t="shared" si="14"/>
        <v>3.0889856801617923</v>
      </c>
      <c r="V26" s="37">
        <f t="shared" si="14"/>
        <v>3.5125967710747394</v>
      </c>
      <c r="W26" s="37">
        <f t="shared" si="14"/>
        <v>3.9144438868539528</v>
      </c>
      <c r="X26" s="37">
        <f t="shared" ref="X26" si="15">SUM(X27,X33)</f>
        <v>4.7083841854229878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10.993768508847062</v>
      </c>
      <c r="D33" s="29">
        <f t="shared" si="18"/>
        <v>8.2432261471576798</v>
      </c>
      <c r="E33" s="29">
        <f t="shared" si="18"/>
        <v>7.1155768983766876</v>
      </c>
      <c r="F33" s="29">
        <f t="shared" si="18"/>
        <v>5.7817805537531974</v>
      </c>
      <c r="G33" s="29">
        <f t="shared" si="18"/>
        <v>5.6681500607432875</v>
      </c>
      <c r="H33" s="29">
        <f t="shared" si="18"/>
        <v>5.8018963925645375</v>
      </c>
      <c r="I33" s="29">
        <f t="shared" si="18"/>
        <v>5.3650809522481779</v>
      </c>
      <c r="J33" s="29">
        <f t="shared" si="18"/>
        <v>6.0183391809435971</v>
      </c>
      <c r="K33" s="29">
        <f t="shared" si="18"/>
        <v>5.0822829345729872</v>
      </c>
      <c r="L33" s="29">
        <f t="shared" si="18"/>
        <v>3.5554842254062162</v>
      </c>
      <c r="M33" s="29">
        <f t="shared" si="18"/>
        <v>3.4949844934615086</v>
      </c>
      <c r="N33" s="29">
        <f t="shared" si="18"/>
        <v>3.3757935547481908</v>
      </c>
      <c r="O33" s="29">
        <f t="shared" si="18"/>
        <v>2.8650913243071536</v>
      </c>
      <c r="P33" s="29">
        <f t="shared" si="18"/>
        <v>2.9488922979474483</v>
      </c>
      <c r="Q33" s="29">
        <f t="shared" si="18"/>
        <v>3.0347917403859523</v>
      </c>
      <c r="R33" s="29">
        <f t="shared" si="18"/>
        <v>3.2861243669804958</v>
      </c>
      <c r="S33" s="29">
        <f t="shared" si="18"/>
        <v>2.3758894065120835</v>
      </c>
      <c r="T33" s="29">
        <f t="shared" si="18"/>
        <v>3.6798563947910785</v>
      </c>
      <c r="U33" s="29">
        <f t="shared" si="18"/>
        <v>3.0889856801617923</v>
      </c>
      <c r="V33" s="29">
        <f t="shared" si="18"/>
        <v>3.5125967710747394</v>
      </c>
      <c r="W33" s="29">
        <f t="shared" si="18"/>
        <v>3.9144438868539528</v>
      </c>
      <c r="X33" s="29">
        <f t="shared" ref="X33" si="19">SUM(X34:X50)</f>
        <v>4.7083841854229878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10.993768508847062</v>
      </c>
      <c r="D43" s="10">
        <v>8.2432261471576798</v>
      </c>
      <c r="E43" s="10">
        <v>7.1155768983766876</v>
      </c>
      <c r="F43" s="10">
        <v>5.7817805537531974</v>
      </c>
      <c r="G43" s="10">
        <v>5.6681500607432875</v>
      </c>
      <c r="H43" s="10">
        <v>5.8018963925645375</v>
      </c>
      <c r="I43" s="10">
        <v>5.3650809522481779</v>
      </c>
      <c r="J43" s="10">
        <v>6.0183391809435971</v>
      </c>
      <c r="K43" s="10">
        <v>5.0822829345729872</v>
      </c>
      <c r="L43" s="10">
        <v>3.5554842254062162</v>
      </c>
      <c r="M43" s="10">
        <v>3.4949844934615086</v>
      </c>
      <c r="N43" s="10">
        <v>3.3757935547481908</v>
      </c>
      <c r="O43" s="10">
        <v>2.8650913243071536</v>
      </c>
      <c r="P43" s="10">
        <v>2.9488922979474483</v>
      </c>
      <c r="Q43" s="10">
        <v>3.0347917403859523</v>
      </c>
      <c r="R43" s="10">
        <v>3.2861243669804958</v>
      </c>
      <c r="S43" s="10">
        <v>2.3758894065120835</v>
      </c>
      <c r="T43" s="10">
        <v>3.6798563947910785</v>
      </c>
      <c r="U43" s="10">
        <v>3.0889856801617923</v>
      </c>
      <c r="V43" s="10">
        <v>3.5125967710747394</v>
      </c>
      <c r="W43" s="10">
        <v>3.9144438868539528</v>
      </c>
      <c r="X43" s="10">
        <v>4.7083841854229878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2.5744019279152004E-3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2.5744019279152004E-3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3.9465040090510444</v>
      </c>
      <c r="D76" s="40">
        <v>4.9262033550692266</v>
      </c>
      <c r="E76" s="40">
        <v>5.4052915456066462</v>
      </c>
      <c r="F76" s="40">
        <v>5.1931845607674774</v>
      </c>
      <c r="G76" s="40">
        <v>5.9981660650767044</v>
      </c>
      <c r="H76" s="40">
        <v>6.0493693065160752</v>
      </c>
      <c r="I76" s="40">
        <v>6.1990838827339259</v>
      </c>
      <c r="J76" s="40">
        <v>5.8999612808033239</v>
      </c>
      <c r="K76" s="40">
        <v>6.1047387441385927</v>
      </c>
      <c r="L76" s="40">
        <v>5.5815745121822671</v>
      </c>
      <c r="M76" s="40">
        <v>5.6299878111315724</v>
      </c>
      <c r="N76" s="40">
        <v>4.7381319026441187</v>
      </c>
      <c r="O76" s="40">
        <v>4.9283654746336145</v>
      </c>
      <c r="P76" s="40">
        <v>3.5546654607347343</v>
      </c>
      <c r="Q76" s="40">
        <v>3.7527184746511915</v>
      </c>
      <c r="R76" s="40">
        <v>3.9322438976432794</v>
      </c>
      <c r="S76" s="40">
        <v>4.6477937943021006</v>
      </c>
      <c r="T76" s="40">
        <v>4.0991203063016073</v>
      </c>
      <c r="U76" s="40">
        <v>4.4023571834004143</v>
      </c>
      <c r="V76" s="40">
        <v>3.6450072153385396</v>
      </c>
      <c r="W76" s="40">
        <v>3.9502494270781274</v>
      </c>
      <c r="X76" s="40">
        <v>4.0206029383547142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198</v>
      </c>
      <c r="B1" s="4" t="s">
        <v>237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5715.7937231298365</v>
      </c>
      <c r="D2" s="31">
        <f t="shared" si="0"/>
        <v>5792.3149613069645</v>
      </c>
      <c r="E2" s="31">
        <f t="shared" si="0"/>
        <v>5965.8474634565782</v>
      </c>
      <c r="F2" s="31">
        <f t="shared" si="0"/>
        <v>6310.4786758383498</v>
      </c>
      <c r="G2" s="31">
        <f t="shared" si="0"/>
        <v>6485.1028374892521</v>
      </c>
      <c r="H2" s="31">
        <f t="shared" si="0"/>
        <v>6212.7207222699908</v>
      </c>
      <c r="I2" s="31">
        <f t="shared" si="0"/>
        <v>6223.8136715391229</v>
      </c>
      <c r="J2" s="31">
        <f t="shared" si="0"/>
        <v>6175.9126397248492</v>
      </c>
      <c r="K2" s="31">
        <f t="shared" si="0"/>
        <v>6192.2583600078724</v>
      </c>
      <c r="L2" s="31">
        <f t="shared" si="0"/>
        <v>6133.7807038063165</v>
      </c>
      <c r="M2" s="31">
        <f t="shared" si="0"/>
        <v>6149.4419132496223</v>
      </c>
      <c r="N2" s="31">
        <f t="shared" si="0"/>
        <v>5715.136166799658</v>
      </c>
      <c r="O2" s="31">
        <f t="shared" si="0"/>
        <v>5246.7218422219685</v>
      </c>
      <c r="P2" s="31">
        <f t="shared" si="0"/>
        <v>5154.5614738745899</v>
      </c>
      <c r="Q2" s="31">
        <f t="shared" si="0"/>
        <v>5222.881614520451</v>
      </c>
      <c r="R2" s="31">
        <f t="shared" si="0"/>
        <v>5294.9818983523983</v>
      </c>
      <c r="S2" s="31">
        <f t="shared" si="0"/>
        <v>5394.4196120048555</v>
      </c>
      <c r="T2" s="31">
        <f t="shared" si="0"/>
        <v>5472.30555216219</v>
      </c>
      <c r="U2" s="31">
        <f t="shared" si="0"/>
        <v>5519.3808146475612</v>
      </c>
      <c r="V2" s="31">
        <f t="shared" si="0"/>
        <v>5685.168121151919</v>
      </c>
      <c r="W2" s="31">
        <f t="shared" si="0"/>
        <v>4818.5464498558786</v>
      </c>
      <c r="X2" s="31">
        <f t="shared" ref="X2" si="1">SUM(X3,X17,X22,X25,X26,X51,X52,X71,X74,X75,X76)</f>
        <v>5247.9663243563373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0</v>
      </c>
      <c r="D3" s="34">
        <f t="shared" ref="D3:W3" si="3">SUM(D4,D8,D11)</f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ref="X3" si="4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5">SUM(C5:C7)</f>
        <v>0</v>
      </c>
      <c r="D4" s="29">
        <f t="shared" ref="D4:W4" si="6">SUM(D5:D7)</f>
        <v>0</v>
      </c>
      <c r="E4" s="29">
        <f t="shared" si="6"/>
        <v>0</v>
      </c>
      <c r="F4" s="29">
        <f t="shared" si="6"/>
        <v>0</v>
      </c>
      <c r="G4" s="29">
        <f t="shared" si="6"/>
        <v>0</v>
      </c>
      <c r="H4" s="29">
        <f t="shared" si="6"/>
        <v>0</v>
      </c>
      <c r="I4" s="29">
        <f t="shared" si="6"/>
        <v>0</v>
      </c>
      <c r="J4" s="29">
        <f t="shared" si="6"/>
        <v>0</v>
      </c>
      <c r="K4" s="29">
        <f t="shared" si="6"/>
        <v>0</v>
      </c>
      <c r="L4" s="29">
        <f t="shared" si="6"/>
        <v>0</v>
      </c>
      <c r="M4" s="29">
        <f t="shared" si="6"/>
        <v>0</v>
      </c>
      <c r="N4" s="29">
        <f t="shared" si="6"/>
        <v>0</v>
      </c>
      <c r="O4" s="29">
        <f t="shared" si="6"/>
        <v>0</v>
      </c>
      <c r="P4" s="29">
        <f t="shared" si="6"/>
        <v>0</v>
      </c>
      <c r="Q4" s="29">
        <f t="shared" si="6"/>
        <v>0</v>
      </c>
      <c r="R4" s="29">
        <f t="shared" si="6"/>
        <v>0</v>
      </c>
      <c r="S4" s="29">
        <f t="shared" si="6"/>
        <v>0</v>
      </c>
      <c r="T4" s="29">
        <f t="shared" si="6"/>
        <v>0</v>
      </c>
      <c r="U4" s="29">
        <f t="shared" si="6"/>
        <v>0</v>
      </c>
      <c r="V4" s="29">
        <f t="shared" si="6"/>
        <v>0</v>
      </c>
      <c r="W4" s="29">
        <f t="shared" si="6"/>
        <v>0</v>
      </c>
      <c r="X4" s="29">
        <f t="shared" ref="X4" si="7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FC_TRA_ROAD_P2W_E!C5+FC_TRA_ROAD_CAR_E!C5+FC_TRA_ROAD_BUS_E!C5+FC_TRA_ROAD_LCV_E!C5+FC_TRA_ROAD_HGV_E!C5</f>
        <v>0</v>
      </c>
      <c r="D5" s="10">
        <f>FC_TRA_ROAD_P2W_E!D5+FC_TRA_ROAD_CAR_E!D5+FC_TRA_ROAD_BUS_E!D5+FC_TRA_ROAD_LCV_E!D5+FC_TRA_ROAD_HGV_E!D5</f>
        <v>0</v>
      </c>
      <c r="E5" s="10">
        <f>FC_TRA_ROAD_P2W_E!E5+FC_TRA_ROAD_CAR_E!E5+FC_TRA_ROAD_BUS_E!E5+FC_TRA_ROAD_LCV_E!E5+FC_TRA_ROAD_HGV_E!E5</f>
        <v>0</v>
      </c>
      <c r="F5" s="10">
        <f>FC_TRA_ROAD_P2W_E!F5+FC_TRA_ROAD_CAR_E!F5+FC_TRA_ROAD_BUS_E!F5+FC_TRA_ROAD_LCV_E!F5+FC_TRA_ROAD_HGV_E!F5</f>
        <v>0</v>
      </c>
      <c r="G5" s="10">
        <f>FC_TRA_ROAD_P2W_E!G5+FC_TRA_ROAD_CAR_E!G5+FC_TRA_ROAD_BUS_E!G5+FC_TRA_ROAD_LCV_E!G5+FC_TRA_ROAD_HGV_E!G5</f>
        <v>0</v>
      </c>
      <c r="H5" s="10">
        <f>FC_TRA_ROAD_P2W_E!H5+FC_TRA_ROAD_CAR_E!H5+FC_TRA_ROAD_BUS_E!H5+FC_TRA_ROAD_LCV_E!H5+FC_TRA_ROAD_HGV_E!H5</f>
        <v>0</v>
      </c>
      <c r="I5" s="10">
        <f>FC_TRA_ROAD_P2W_E!I5+FC_TRA_ROAD_CAR_E!I5+FC_TRA_ROAD_BUS_E!I5+FC_TRA_ROAD_LCV_E!I5+FC_TRA_ROAD_HGV_E!I5</f>
        <v>0</v>
      </c>
      <c r="J5" s="10">
        <f>FC_TRA_ROAD_P2W_E!J5+FC_TRA_ROAD_CAR_E!J5+FC_TRA_ROAD_BUS_E!J5+FC_TRA_ROAD_LCV_E!J5+FC_TRA_ROAD_HGV_E!J5</f>
        <v>0</v>
      </c>
      <c r="K5" s="10">
        <f>FC_TRA_ROAD_P2W_E!K5+FC_TRA_ROAD_CAR_E!K5+FC_TRA_ROAD_BUS_E!K5+FC_TRA_ROAD_LCV_E!K5+FC_TRA_ROAD_HGV_E!K5</f>
        <v>0</v>
      </c>
      <c r="L5" s="10">
        <f>FC_TRA_ROAD_P2W_E!L5+FC_TRA_ROAD_CAR_E!L5+FC_TRA_ROAD_BUS_E!L5+FC_TRA_ROAD_LCV_E!L5+FC_TRA_ROAD_HGV_E!L5</f>
        <v>0</v>
      </c>
      <c r="M5" s="10">
        <f>FC_TRA_ROAD_P2W_E!M5+FC_TRA_ROAD_CAR_E!M5+FC_TRA_ROAD_BUS_E!M5+FC_TRA_ROAD_LCV_E!M5+FC_TRA_ROAD_HGV_E!M5</f>
        <v>0</v>
      </c>
      <c r="N5" s="10">
        <f>FC_TRA_ROAD_P2W_E!N5+FC_TRA_ROAD_CAR_E!N5+FC_TRA_ROAD_BUS_E!N5+FC_TRA_ROAD_LCV_E!N5+FC_TRA_ROAD_HGV_E!N5</f>
        <v>0</v>
      </c>
      <c r="O5" s="10">
        <f>FC_TRA_ROAD_P2W_E!O5+FC_TRA_ROAD_CAR_E!O5+FC_TRA_ROAD_BUS_E!O5+FC_TRA_ROAD_LCV_E!O5+FC_TRA_ROAD_HGV_E!O5</f>
        <v>0</v>
      </c>
      <c r="P5" s="10">
        <f>FC_TRA_ROAD_P2W_E!P5+FC_TRA_ROAD_CAR_E!P5+FC_TRA_ROAD_BUS_E!P5+FC_TRA_ROAD_LCV_E!P5+FC_TRA_ROAD_HGV_E!P5</f>
        <v>0</v>
      </c>
      <c r="Q5" s="10">
        <f>FC_TRA_ROAD_P2W_E!Q5+FC_TRA_ROAD_CAR_E!Q5+FC_TRA_ROAD_BUS_E!Q5+FC_TRA_ROAD_LCV_E!Q5+FC_TRA_ROAD_HGV_E!Q5</f>
        <v>0</v>
      </c>
      <c r="R5" s="10">
        <f>FC_TRA_ROAD_P2W_E!R5+FC_TRA_ROAD_CAR_E!R5+FC_TRA_ROAD_BUS_E!R5+FC_TRA_ROAD_LCV_E!R5+FC_TRA_ROAD_HGV_E!R5</f>
        <v>0</v>
      </c>
      <c r="S5" s="10">
        <f>FC_TRA_ROAD_P2W_E!S5+FC_TRA_ROAD_CAR_E!S5+FC_TRA_ROAD_BUS_E!S5+FC_TRA_ROAD_LCV_E!S5+FC_TRA_ROAD_HGV_E!S5</f>
        <v>0</v>
      </c>
      <c r="T5" s="10">
        <f>FC_TRA_ROAD_P2W_E!T5+FC_TRA_ROAD_CAR_E!T5+FC_TRA_ROAD_BUS_E!T5+FC_TRA_ROAD_LCV_E!T5+FC_TRA_ROAD_HGV_E!T5</f>
        <v>0</v>
      </c>
      <c r="U5" s="10">
        <f>FC_TRA_ROAD_P2W_E!U5+FC_TRA_ROAD_CAR_E!U5+FC_TRA_ROAD_BUS_E!U5+FC_TRA_ROAD_LCV_E!U5+FC_TRA_ROAD_HGV_E!U5</f>
        <v>0</v>
      </c>
      <c r="V5" s="10">
        <f>FC_TRA_ROAD_P2W_E!V5+FC_TRA_ROAD_CAR_E!V5+FC_TRA_ROAD_BUS_E!V5+FC_TRA_ROAD_LCV_E!V5+FC_TRA_ROAD_HGV_E!V5</f>
        <v>0</v>
      </c>
      <c r="W5" s="10">
        <f>FC_TRA_ROAD_P2W_E!W5+FC_TRA_ROAD_CAR_E!W5+FC_TRA_ROAD_BUS_E!W5+FC_TRA_ROAD_LCV_E!W5+FC_TRA_ROAD_HGV_E!W5</f>
        <v>0</v>
      </c>
      <c r="X5" s="10">
        <f>FC_TRA_ROAD_P2W_E!X5+FC_TRA_ROAD_CAR_E!X5+FC_TRA_ROAD_BUS_E!X5+FC_TRA_ROAD_LCV_E!X5+FC_TRA_ROAD_HGV_E!X5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FC_TRA_ROAD_P2W_E!C6+FC_TRA_ROAD_CAR_E!C6+FC_TRA_ROAD_BUS_E!C6+FC_TRA_ROAD_LCV_E!C6+FC_TRA_ROAD_HGV_E!C6</f>
        <v>0</v>
      </c>
      <c r="D6" s="10">
        <f>FC_TRA_ROAD_P2W_E!D6+FC_TRA_ROAD_CAR_E!D6+FC_TRA_ROAD_BUS_E!D6+FC_TRA_ROAD_LCV_E!D6+FC_TRA_ROAD_HGV_E!D6</f>
        <v>0</v>
      </c>
      <c r="E6" s="10">
        <f>FC_TRA_ROAD_P2W_E!E6+FC_TRA_ROAD_CAR_E!E6+FC_TRA_ROAD_BUS_E!E6+FC_TRA_ROAD_LCV_E!E6+FC_TRA_ROAD_HGV_E!E6</f>
        <v>0</v>
      </c>
      <c r="F6" s="10">
        <f>FC_TRA_ROAD_P2W_E!F6+FC_TRA_ROAD_CAR_E!F6+FC_TRA_ROAD_BUS_E!F6+FC_TRA_ROAD_LCV_E!F6+FC_TRA_ROAD_HGV_E!F6</f>
        <v>0</v>
      </c>
      <c r="G6" s="10">
        <f>FC_TRA_ROAD_P2W_E!G6+FC_TRA_ROAD_CAR_E!G6+FC_TRA_ROAD_BUS_E!G6+FC_TRA_ROAD_LCV_E!G6+FC_TRA_ROAD_HGV_E!G6</f>
        <v>0</v>
      </c>
      <c r="H6" s="10">
        <f>FC_TRA_ROAD_P2W_E!H6+FC_TRA_ROAD_CAR_E!H6+FC_TRA_ROAD_BUS_E!H6+FC_TRA_ROAD_LCV_E!H6+FC_TRA_ROAD_HGV_E!H6</f>
        <v>0</v>
      </c>
      <c r="I6" s="10">
        <f>FC_TRA_ROAD_P2W_E!I6+FC_TRA_ROAD_CAR_E!I6+FC_TRA_ROAD_BUS_E!I6+FC_TRA_ROAD_LCV_E!I6+FC_TRA_ROAD_HGV_E!I6</f>
        <v>0</v>
      </c>
      <c r="J6" s="10">
        <f>FC_TRA_ROAD_P2W_E!J6+FC_TRA_ROAD_CAR_E!J6+FC_TRA_ROAD_BUS_E!J6+FC_TRA_ROAD_LCV_E!J6+FC_TRA_ROAD_HGV_E!J6</f>
        <v>0</v>
      </c>
      <c r="K6" s="10">
        <f>FC_TRA_ROAD_P2W_E!K6+FC_TRA_ROAD_CAR_E!K6+FC_TRA_ROAD_BUS_E!K6+FC_TRA_ROAD_LCV_E!K6+FC_TRA_ROAD_HGV_E!K6</f>
        <v>0</v>
      </c>
      <c r="L6" s="10">
        <f>FC_TRA_ROAD_P2W_E!L6+FC_TRA_ROAD_CAR_E!L6+FC_TRA_ROAD_BUS_E!L6+FC_TRA_ROAD_LCV_E!L6+FC_TRA_ROAD_HGV_E!L6</f>
        <v>0</v>
      </c>
      <c r="M6" s="10">
        <f>FC_TRA_ROAD_P2W_E!M6+FC_TRA_ROAD_CAR_E!M6+FC_TRA_ROAD_BUS_E!M6+FC_TRA_ROAD_LCV_E!M6+FC_TRA_ROAD_HGV_E!M6</f>
        <v>0</v>
      </c>
      <c r="N6" s="10">
        <f>FC_TRA_ROAD_P2W_E!N6+FC_TRA_ROAD_CAR_E!N6+FC_TRA_ROAD_BUS_E!N6+FC_TRA_ROAD_LCV_E!N6+FC_TRA_ROAD_HGV_E!N6</f>
        <v>0</v>
      </c>
      <c r="O6" s="10">
        <f>FC_TRA_ROAD_P2W_E!O6+FC_TRA_ROAD_CAR_E!O6+FC_TRA_ROAD_BUS_E!O6+FC_TRA_ROAD_LCV_E!O6+FC_TRA_ROAD_HGV_E!O6</f>
        <v>0</v>
      </c>
      <c r="P6" s="10">
        <f>FC_TRA_ROAD_P2W_E!P6+FC_TRA_ROAD_CAR_E!P6+FC_TRA_ROAD_BUS_E!P6+FC_TRA_ROAD_LCV_E!P6+FC_TRA_ROAD_HGV_E!P6</f>
        <v>0</v>
      </c>
      <c r="Q6" s="10">
        <f>FC_TRA_ROAD_P2W_E!Q6+FC_TRA_ROAD_CAR_E!Q6+FC_TRA_ROAD_BUS_E!Q6+FC_TRA_ROAD_LCV_E!Q6+FC_TRA_ROAD_HGV_E!Q6</f>
        <v>0</v>
      </c>
      <c r="R6" s="10">
        <f>FC_TRA_ROAD_P2W_E!R6+FC_TRA_ROAD_CAR_E!R6+FC_TRA_ROAD_BUS_E!R6+FC_TRA_ROAD_LCV_E!R6+FC_TRA_ROAD_HGV_E!R6</f>
        <v>0</v>
      </c>
      <c r="S6" s="10">
        <f>FC_TRA_ROAD_P2W_E!S6+FC_TRA_ROAD_CAR_E!S6+FC_TRA_ROAD_BUS_E!S6+FC_TRA_ROAD_LCV_E!S6+FC_TRA_ROAD_HGV_E!S6</f>
        <v>0</v>
      </c>
      <c r="T6" s="10">
        <f>FC_TRA_ROAD_P2W_E!T6+FC_TRA_ROAD_CAR_E!T6+FC_TRA_ROAD_BUS_E!T6+FC_TRA_ROAD_LCV_E!T6+FC_TRA_ROAD_HGV_E!T6</f>
        <v>0</v>
      </c>
      <c r="U6" s="10">
        <f>FC_TRA_ROAD_P2W_E!U6+FC_TRA_ROAD_CAR_E!U6+FC_TRA_ROAD_BUS_E!U6+FC_TRA_ROAD_LCV_E!U6+FC_TRA_ROAD_HGV_E!U6</f>
        <v>0</v>
      </c>
      <c r="V6" s="10">
        <f>FC_TRA_ROAD_P2W_E!V6+FC_TRA_ROAD_CAR_E!V6+FC_TRA_ROAD_BUS_E!V6+FC_TRA_ROAD_LCV_E!V6+FC_TRA_ROAD_HGV_E!V6</f>
        <v>0</v>
      </c>
      <c r="W6" s="10">
        <f>FC_TRA_ROAD_P2W_E!W6+FC_TRA_ROAD_CAR_E!W6+FC_TRA_ROAD_BUS_E!W6+FC_TRA_ROAD_LCV_E!W6+FC_TRA_ROAD_HGV_E!W6</f>
        <v>0</v>
      </c>
      <c r="X6" s="10">
        <f>FC_TRA_ROAD_P2W_E!X6+FC_TRA_ROAD_CAR_E!X6+FC_TRA_ROAD_BUS_E!X6+FC_TRA_ROAD_LCV_E!X6+FC_TRA_ROAD_HGV_E!X6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FC_TRA_ROAD_P2W_E!C7+FC_TRA_ROAD_CAR_E!C7+FC_TRA_ROAD_BUS_E!C7+FC_TRA_ROAD_LCV_E!C7+FC_TRA_ROAD_HGV_E!C7</f>
        <v>0</v>
      </c>
      <c r="D7" s="10">
        <f>FC_TRA_ROAD_P2W_E!D7+FC_TRA_ROAD_CAR_E!D7+FC_TRA_ROAD_BUS_E!D7+FC_TRA_ROAD_LCV_E!D7+FC_TRA_ROAD_HGV_E!D7</f>
        <v>0</v>
      </c>
      <c r="E7" s="10">
        <f>FC_TRA_ROAD_P2W_E!E7+FC_TRA_ROAD_CAR_E!E7+FC_TRA_ROAD_BUS_E!E7+FC_TRA_ROAD_LCV_E!E7+FC_TRA_ROAD_HGV_E!E7</f>
        <v>0</v>
      </c>
      <c r="F7" s="10">
        <f>FC_TRA_ROAD_P2W_E!F7+FC_TRA_ROAD_CAR_E!F7+FC_TRA_ROAD_BUS_E!F7+FC_TRA_ROAD_LCV_E!F7+FC_TRA_ROAD_HGV_E!F7</f>
        <v>0</v>
      </c>
      <c r="G7" s="10">
        <f>FC_TRA_ROAD_P2W_E!G7+FC_TRA_ROAD_CAR_E!G7+FC_TRA_ROAD_BUS_E!G7+FC_TRA_ROAD_LCV_E!G7+FC_TRA_ROAD_HGV_E!G7</f>
        <v>0</v>
      </c>
      <c r="H7" s="10">
        <f>FC_TRA_ROAD_P2W_E!H7+FC_TRA_ROAD_CAR_E!H7+FC_TRA_ROAD_BUS_E!H7+FC_TRA_ROAD_LCV_E!H7+FC_TRA_ROAD_HGV_E!H7</f>
        <v>0</v>
      </c>
      <c r="I7" s="10">
        <f>FC_TRA_ROAD_P2W_E!I7+FC_TRA_ROAD_CAR_E!I7+FC_TRA_ROAD_BUS_E!I7+FC_TRA_ROAD_LCV_E!I7+FC_TRA_ROAD_HGV_E!I7</f>
        <v>0</v>
      </c>
      <c r="J7" s="10">
        <f>FC_TRA_ROAD_P2W_E!J7+FC_TRA_ROAD_CAR_E!J7+FC_TRA_ROAD_BUS_E!J7+FC_TRA_ROAD_LCV_E!J7+FC_TRA_ROAD_HGV_E!J7</f>
        <v>0</v>
      </c>
      <c r="K7" s="10">
        <f>FC_TRA_ROAD_P2W_E!K7+FC_TRA_ROAD_CAR_E!K7+FC_TRA_ROAD_BUS_E!K7+FC_TRA_ROAD_LCV_E!K7+FC_TRA_ROAD_HGV_E!K7</f>
        <v>0</v>
      </c>
      <c r="L7" s="10">
        <f>FC_TRA_ROAD_P2W_E!L7+FC_TRA_ROAD_CAR_E!L7+FC_TRA_ROAD_BUS_E!L7+FC_TRA_ROAD_LCV_E!L7+FC_TRA_ROAD_HGV_E!L7</f>
        <v>0</v>
      </c>
      <c r="M7" s="10">
        <f>FC_TRA_ROAD_P2W_E!M7+FC_TRA_ROAD_CAR_E!M7+FC_TRA_ROAD_BUS_E!M7+FC_TRA_ROAD_LCV_E!M7+FC_TRA_ROAD_HGV_E!M7</f>
        <v>0</v>
      </c>
      <c r="N7" s="10">
        <f>FC_TRA_ROAD_P2W_E!N7+FC_TRA_ROAD_CAR_E!N7+FC_TRA_ROAD_BUS_E!N7+FC_TRA_ROAD_LCV_E!N7+FC_TRA_ROAD_HGV_E!N7</f>
        <v>0</v>
      </c>
      <c r="O7" s="10">
        <f>FC_TRA_ROAD_P2W_E!O7+FC_TRA_ROAD_CAR_E!O7+FC_TRA_ROAD_BUS_E!O7+FC_TRA_ROAD_LCV_E!O7+FC_TRA_ROAD_HGV_E!O7</f>
        <v>0</v>
      </c>
      <c r="P7" s="10">
        <f>FC_TRA_ROAD_P2W_E!P7+FC_TRA_ROAD_CAR_E!P7+FC_TRA_ROAD_BUS_E!P7+FC_TRA_ROAD_LCV_E!P7+FC_TRA_ROAD_HGV_E!P7</f>
        <v>0</v>
      </c>
      <c r="Q7" s="10">
        <f>FC_TRA_ROAD_P2W_E!Q7+FC_TRA_ROAD_CAR_E!Q7+FC_TRA_ROAD_BUS_E!Q7+FC_TRA_ROAD_LCV_E!Q7+FC_TRA_ROAD_HGV_E!Q7</f>
        <v>0</v>
      </c>
      <c r="R7" s="10">
        <f>FC_TRA_ROAD_P2W_E!R7+FC_TRA_ROAD_CAR_E!R7+FC_TRA_ROAD_BUS_E!R7+FC_TRA_ROAD_LCV_E!R7+FC_TRA_ROAD_HGV_E!R7</f>
        <v>0</v>
      </c>
      <c r="S7" s="10">
        <f>FC_TRA_ROAD_P2W_E!S7+FC_TRA_ROAD_CAR_E!S7+FC_TRA_ROAD_BUS_E!S7+FC_TRA_ROAD_LCV_E!S7+FC_TRA_ROAD_HGV_E!S7</f>
        <v>0</v>
      </c>
      <c r="T7" s="10">
        <f>FC_TRA_ROAD_P2W_E!T7+FC_TRA_ROAD_CAR_E!T7+FC_TRA_ROAD_BUS_E!T7+FC_TRA_ROAD_LCV_E!T7+FC_TRA_ROAD_HGV_E!T7</f>
        <v>0</v>
      </c>
      <c r="U7" s="10">
        <f>FC_TRA_ROAD_P2W_E!U7+FC_TRA_ROAD_CAR_E!U7+FC_TRA_ROAD_BUS_E!U7+FC_TRA_ROAD_LCV_E!U7+FC_TRA_ROAD_HGV_E!U7</f>
        <v>0</v>
      </c>
      <c r="V7" s="10">
        <f>FC_TRA_ROAD_P2W_E!V7+FC_TRA_ROAD_CAR_E!V7+FC_TRA_ROAD_BUS_E!V7+FC_TRA_ROAD_LCV_E!V7+FC_TRA_ROAD_HGV_E!V7</f>
        <v>0</v>
      </c>
      <c r="W7" s="10">
        <f>FC_TRA_ROAD_P2W_E!W7+FC_TRA_ROAD_CAR_E!W7+FC_TRA_ROAD_BUS_E!W7+FC_TRA_ROAD_LCV_E!W7+FC_TRA_ROAD_HGV_E!W7</f>
        <v>0</v>
      </c>
      <c r="X7" s="10">
        <f>FC_TRA_ROAD_P2W_E!X7+FC_TRA_ROAD_CAR_E!X7+FC_TRA_ROAD_BUS_E!X7+FC_TRA_ROAD_LCV_E!X7+FC_TRA_ROAD_HGV_E!X7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8">SUM(C9:C10)</f>
        <v>0</v>
      </c>
      <c r="D8" s="29">
        <f t="shared" ref="D8:W8" si="9">SUM(D9:D10)</f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ref="X8" si="10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FC_TRA_ROAD_P2W_E!C9+FC_TRA_ROAD_CAR_E!C9+FC_TRA_ROAD_BUS_E!C9+FC_TRA_ROAD_LCV_E!C9+FC_TRA_ROAD_HGV_E!C9</f>
        <v>0</v>
      </c>
      <c r="D9" s="10">
        <f>FC_TRA_ROAD_P2W_E!D9+FC_TRA_ROAD_CAR_E!D9+FC_TRA_ROAD_BUS_E!D9+FC_TRA_ROAD_LCV_E!D9+FC_TRA_ROAD_HGV_E!D9</f>
        <v>0</v>
      </c>
      <c r="E9" s="10">
        <f>FC_TRA_ROAD_P2W_E!E9+FC_TRA_ROAD_CAR_E!E9+FC_TRA_ROAD_BUS_E!E9+FC_TRA_ROAD_LCV_E!E9+FC_TRA_ROAD_HGV_E!E9</f>
        <v>0</v>
      </c>
      <c r="F9" s="10">
        <f>FC_TRA_ROAD_P2W_E!F9+FC_TRA_ROAD_CAR_E!F9+FC_TRA_ROAD_BUS_E!F9+FC_TRA_ROAD_LCV_E!F9+FC_TRA_ROAD_HGV_E!F9</f>
        <v>0</v>
      </c>
      <c r="G9" s="10">
        <f>FC_TRA_ROAD_P2W_E!G9+FC_TRA_ROAD_CAR_E!G9+FC_TRA_ROAD_BUS_E!G9+FC_TRA_ROAD_LCV_E!G9+FC_TRA_ROAD_HGV_E!G9</f>
        <v>0</v>
      </c>
      <c r="H9" s="10">
        <f>FC_TRA_ROAD_P2W_E!H9+FC_TRA_ROAD_CAR_E!H9+FC_TRA_ROAD_BUS_E!H9+FC_TRA_ROAD_LCV_E!H9+FC_TRA_ROAD_HGV_E!H9</f>
        <v>0</v>
      </c>
      <c r="I9" s="10">
        <f>FC_TRA_ROAD_P2W_E!I9+FC_TRA_ROAD_CAR_E!I9+FC_TRA_ROAD_BUS_E!I9+FC_TRA_ROAD_LCV_E!I9+FC_TRA_ROAD_HGV_E!I9</f>
        <v>0</v>
      </c>
      <c r="J9" s="10">
        <f>FC_TRA_ROAD_P2W_E!J9+FC_TRA_ROAD_CAR_E!J9+FC_TRA_ROAD_BUS_E!J9+FC_TRA_ROAD_LCV_E!J9+FC_TRA_ROAD_HGV_E!J9</f>
        <v>0</v>
      </c>
      <c r="K9" s="10">
        <f>FC_TRA_ROAD_P2W_E!K9+FC_TRA_ROAD_CAR_E!K9+FC_TRA_ROAD_BUS_E!K9+FC_TRA_ROAD_LCV_E!K9+FC_TRA_ROAD_HGV_E!K9</f>
        <v>0</v>
      </c>
      <c r="L9" s="10">
        <f>FC_TRA_ROAD_P2W_E!L9+FC_TRA_ROAD_CAR_E!L9+FC_TRA_ROAD_BUS_E!L9+FC_TRA_ROAD_LCV_E!L9+FC_TRA_ROAD_HGV_E!L9</f>
        <v>0</v>
      </c>
      <c r="M9" s="10">
        <f>FC_TRA_ROAD_P2W_E!M9+FC_TRA_ROAD_CAR_E!M9+FC_TRA_ROAD_BUS_E!M9+FC_TRA_ROAD_LCV_E!M9+FC_TRA_ROAD_HGV_E!M9</f>
        <v>0</v>
      </c>
      <c r="N9" s="10">
        <f>FC_TRA_ROAD_P2W_E!N9+FC_TRA_ROAD_CAR_E!N9+FC_TRA_ROAD_BUS_E!N9+FC_TRA_ROAD_LCV_E!N9+FC_TRA_ROAD_HGV_E!N9</f>
        <v>0</v>
      </c>
      <c r="O9" s="10">
        <f>FC_TRA_ROAD_P2W_E!O9+FC_TRA_ROAD_CAR_E!O9+FC_TRA_ROAD_BUS_E!O9+FC_TRA_ROAD_LCV_E!O9+FC_TRA_ROAD_HGV_E!O9</f>
        <v>0</v>
      </c>
      <c r="P9" s="10">
        <f>FC_TRA_ROAD_P2W_E!P9+FC_TRA_ROAD_CAR_E!P9+FC_TRA_ROAD_BUS_E!P9+FC_TRA_ROAD_LCV_E!P9+FC_TRA_ROAD_HGV_E!P9</f>
        <v>0</v>
      </c>
      <c r="Q9" s="10">
        <f>FC_TRA_ROAD_P2W_E!Q9+FC_TRA_ROAD_CAR_E!Q9+FC_TRA_ROAD_BUS_E!Q9+FC_TRA_ROAD_LCV_E!Q9+FC_TRA_ROAD_HGV_E!Q9</f>
        <v>0</v>
      </c>
      <c r="R9" s="10">
        <f>FC_TRA_ROAD_P2W_E!R9+FC_TRA_ROAD_CAR_E!R9+FC_TRA_ROAD_BUS_E!R9+FC_TRA_ROAD_LCV_E!R9+FC_TRA_ROAD_HGV_E!R9</f>
        <v>0</v>
      </c>
      <c r="S9" s="10">
        <f>FC_TRA_ROAD_P2W_E!S9+FC_TRA_ROAD_CAR_E!S9+FC_TRA_ROAD_BUS_E!S9+FC_TRA_ROAD_LCV_E!S9+FC_TRA_ROAD_HGV_E!S9</f>
        <v>0</v>
      </c>
      <c r="T9" s="10">
        <f>FC_TRA_ROAD_P2W_E!T9+FC_TRA_ROAD_CAR_E!T9+FC_TRA_ROAD_BUS_E!T9+FC_TRA_ROAD_LCV_E!T9+FC_TRA_ROAD_HGV_E!T9</f>
        <v>0</v>
      </c>
      <c r="U9" s="10">
        <f>FC_TRA_ROAD_P2W_E!U9+FC_TRA_ROAD_CAR_E!U9+FC_TRA_ROAD_BUS_E!U9+FC_TRA_ROAD_LCV_E!U9+FC_TRA_ROAD_HGV_E!U9</f>
        <v>0</v>
      </c>
      <c r="V9" s="10">
        <f>FC_TRA_ROAD_P2W_E!V9+FC_TRA_ROAD_CAR_E!V9+FC_TRA_ROAD_BUS_E!V9+FC_TRA_ROAD_LCV_E!V9+FC_TRA_ROAD_HGV_E!V9</f>
        <v>0</v>
      </c>
      <c r="W9" s="10">
        <f>FC_TRA_ROAD_P2W_E!W9+FC_TRA_ROAD_CAR_E!W9+FC_TRA_ROAD_BUS_E!W9+FC_TRA_ROAD_LCV_E!W9+FC_TRA_ROAD_HGV_E!W9</f>
        <v>0</v>
      </c>
      <c r="X9" s="10">
        <f>FC_TRA_ROAD_P2W_E!X9+FC_TRA_ROAD_CAR_E!X9+FC_TRA_ROAD_BUS_E!X9+FC_TRA_ROAD_LCV_E!X9+FC_TRA_ROAD_HGV_E!X9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FC_TRA_ROAD_P2W_E!C10+FC_TRA_ROAD_CAR_E!C10+FC_TRA_ROAD_BUS_E!C10+FC_TRA_ROAD_LCV_E!C10+FC_TRA_ROAD_HGV_E!C10</f>
        <v>0</v>
      </c>
      <c r="D10" s="10">
        <f>FC_TRA_ROAD_P2W_E!D10+FC_TRA_ROAD_CAR_E!D10+FC_TRA_ROAD_BUS_E!D10+FC_TRA_ROAD_LCV_E!D10+FC_TRA_ROAD_HGV_E!D10</f>
        <v>0</v>
      </c>
      <c r="E10" s="10">
        <f>FC_TRA_ROAD_P2W_E!E10+FC_TRA_ROAD_CAR_E!E10+FC_TRA_ROAD_BUS_E!E10+FC_TRA_ROAD_LCV_E!E10+FC_TRA_ROAD_HGV_E!E10</f>
        <v>0</v>
      </c>
      <c r="F10" s="10">
        <f>FC_TRA_ROAD_P2W_E!F10+FC_TRA_ROAD_CAR_E!F10+FC_TRA_ROAD_BUS_E!F10+FC_TRA_ROAD_LCV_E!F10+FC_TRA_ROAD_HGV_E!F10</f>
        <v>0</v>
      </c>
      <c r="G10" s="10">
        <f>FC_TRA_ROAD_P2W_E!G10+FC_TRA_ROAD_CAR_E!G10+FC_TRA_ROAD_BUS_E!G10+FC_TRA_ROAD_LCV_E!G10+FC_TRA_ROAD_HGV_E!G10</f>
        <v>0</v>
      </c>
      <c r="H10" s="10">
        <f>FC_TRA_ROAD_P2W_E!H10+FC_TRA_ROAD_CAR_E!H10+FC_TRA_ROAD_BUS_E!H10+FC_TRA_ROAD_LCV_E!H10+FC_TRA_ROAD_HGV_E!H10</f>
        <v>0</v>
      </c>
      <c r="I10" s="10">
        <f>FC_TRA_ROAD_P2W_E!I10+FC_TRA_ROAD_CAR_E!I10+FC_TRA_ROAD_BUS_E!I10+FC_TRA_ROAD_LCV_E!I10+FC_TRA_ROAD_HGV_E!I10</f>
        <v>0</v>
      </c>
      <c r="J10" s="10">
        <f>FC_TRA_ROAD_P2W_E!J10+FC_TRA_ROAD_CAR_E!J10+FC_TRA_ROAD_BUS_E!J10+FC_TRA_ROAD_LCV_E!J10+FC_TRA_ROAD_HGV_E!J10</f>
        <v>0</v>
      </c>
      <c r="K10" s="10">
        <f>FC_TRA_ROAD_P2W_E!K10+FC_TRA_ROAD_CAR_E!K10+FC_TRA_ROAD_BUS_E!K10+FC_TRA_ROAD_LCV_E!K10+FC_TRA_ROAD_HGV_E!K10</f>
        <v>0</v>
      </c>
      <c r="L10" s="10">
        <f>FC_TRA_ROAD_P2W_E!L10+FC_TRA_ROAD_CAR_E!L10+FC_TRA_ROAD_BUS_E!L10+FC_TRA_ROAD_LCV_E!L10+FC_TRA_ROAD_HGV_E!L10</f>
        <v>0</v>
      </c>
      <c r="M10" s="10">
        <f>FC_TRA_ROAD_P2W_E!M10+FC_TRA_ROAD_CAR_E!M10+FC_TRA_ROAD_BUS_E!M10+FC_TRA_ROAD_LCV_E!M10+FC_TRA_ROAD_HGV_E!M10</f>
        <v>0</v>
      </c>
      <c r="N10" s="10">
        <f>FC_TRA_ROAD_P2W_E!N10+FC_TRA_ROAD_CAR_E!N10+FC_TRA_ROAD_BUS_E!N10+FC_TRA_ROAD_LCV_E!N10+FC_TRA_ROAD_HGV_E!N10</f>
        <v>0</v>
      </c>
      <c r="O10" s="10">
        <f>FC_TRA_ROAD_P2W_E!O10+FC_TRA_ROAD_CAR_E!O10+FC_TRA_ROAD_BUS_E!O10+FC_TRA_ROAD_LCV_E!O10+FC_TRA_ROAD_HGV_E!O10</f>
        <v>0</v>
      </c>
      <c r="P10" s="10">
        <f>FC_TRA_ROAD_P2W_E!P10+FC_TRA_ROAD_CAR_E!P10+FC_TRA_ROAD_BUS_E!P10+FC_TRA_ROAD_LCV_E!P10+FC_TRA_ROAD_HGV_E!P10</f>
        <v>0</v>
      </c>
      <c r="Q10" s="10">
        <f>FC_TRA_ROAD_P2W_E!Q10+FC_TRA_ROAD_CAR_E!Q10+FC_TRA_ROAD_BUS_E!Q10+FC_TRA_ROAD_LCV_E!Q10+FC_TRA_ROAD_HGV_E!Q10</f>
        <v>0</v>
      </c>
      <c r="R10" s="10">
        <f>FC_TRA_ROAD_P2W_E!R10+FC_TRA_ROAD_CAR_E!R10+FC_TRA_ROAD_BUS_E!R10+FC_TRA_ROAD_LCV_E!R10+FC_TRA_ROAD_HGV_E!R10</f>
        <v>0</v>
      </c>
      <c r="S10" s="10">
        <f>FC_TRA_ROAD_P2W_E!S10+FC_TRA_ROAD_CAR_E!S10+FC_TRA_ROAD_BUS_E!S10+FC_TRA_ROAD_LCV_E!S10+FC_TRA_ROAD_HGV_E!S10</f>
        <v>0</v>
      </c>
      <c r="T10" s="10">
        <f>FC_TRA_ROAD_P2W_E!T10+FC_TRA_ROAD_CAR_E!T10+FC_TRA_ROAD_BUS_E!T10+FC_TRA_ROAD_LCV_E!T10+FC_TRA_ROAD_HGV_E!T10</f>
        <v>0</v>
      </c>
      <c r="U10" s="10">
        <f>FC_TRA_ROAD_P2W_E!U10+FC_TRA_ROAD_CAR_E!U10+FC_TRA_ROAD_BUS_E!U10+FC_TRA_ROAD_LCV_E!U10+FC_TRA_ROAD_HGV_E!U10</f>
        <v>0</v>
      </c>
      <c r="V10" s="10">
        <f>FC_TRA_ROAD_P2W_E!V10+FC_TRA_ROAD_CAR_E!V10+FC_TRA_ROAD_BUS_E!V10+FC_TRA_ROAD_LCV_E!V10+FC_TRA_ROAD_HGV_E!V10</f>
        <v>0</v>
      </c>
      <c r="W10" s="10">
        <f>FC_TRA_ROAD_P2W_E!W10+FC_TRA_ROAD_CAR_E!W10+FC_TRA_ROAD_BUS_E!W10+FC_TRA_ROAD_LCV_E!W10+FC_TRA_ROAD_HGV_E!W10</f>
        <v>0</v>
      </c>
      <c r="X10" s="10">
        <f>FC_TRA_ROAD_P2W_E!X10+FC_TRA_ROAD_CAR_E!X10+FC_TRA_ROAD_BUS_E!X10+FC_TRA_ROAD_LCV_E!X10+FC_TRA_ROAD_HGV_E!X10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W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ref="X11" si="13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FC_TRA_ROAD_P2W_E!C12+FC_TRA_ROAD_CAR_E!C12+FC_TRA_ROAD_BUS_E!C12+FC_TRA_ROAD_LCV_E!C12+FC_TRA_ROAD_HGV_E!C12</f>
        <v>0</v>
      </c>
      <c r="D12" s="10">
        <f>FC_TRA_ROAD_P2W_E!D12+FC_TRA_ROAD_CAR_E!D12+FC_TRA_ROAD_BUS_E!D12+FC_TRA_ROAD_LCV_E!D12+FC_TRA_ROAD_HGV_E!D12</f>
        <v>0</v>
      </c>
      <c r="E12" s="10">
        <f>FC_TRA_ROAD_P2W_E!E12+FC_TRA_ROAD_CAR_E!E12+FC_TRA_ROAD_BUS_E!E12+FC_TRA_ROAD_LCV_E!E12+FC_TRA_ROAD_HGV_E!E12</f>
        <v>0</v>
      </c>
      <c r="F12" s="10">
        <f>FC_TRA_ROAD_P2W_E!F12+FC_TRA_ROAD_CAR_E!F12+FC_TRA_ROAD_BUS_E!F12+FC_TRA_ROAD_LCV_E!F12+FC_TRA_ROAD_HGV_E!F12</f>
        <v>0</v>
      </c>
      <c r="G12" s="10">
        <f>FC_TRA_ROAD_P2W_E!G12+FC_TRA_ROAD_CAR_E!G12+FC_TRA_ROAD_BUS_E!G12+FC_TRA_ROAD_LCV_E!G12+FC_TRA_ROAD_HGV_E!G12</f>
        <v>0</v>
      </c>
      <c r="H12" s="10">
        <f>FC_TRA_ROAD_P2W_E!H12+FC_TRA_ROAD_CAR_E!H12+FC_TRA_ROAD_BUS_E!H12+FC_TRA_ROAD_LCV_E!H12+FC_TRA_ROAD_HGV_E!H12</f>
        <v>0</v>
      </c>
      <c r="I12" s="10">
        <f>FC_TRA_ROAD_P2W_E!I12+FC_TRA_ROAD_CAR_E!I12+FC_TRA_ROAD_BUS_E!I12+FC_TRA_ROAD_LCV_E!I12+FC_TRA_ROAD_HGV_E!I12</f>
        <v>0</v>
      </c>
      <c r="J12" s="10">
        <f>FC_TRA_ROAD_P2W_E!J12+FC_TRA_ROAD_CAR_E!J12+FC_TRA_ROAD_BUS_E!J12+FC_TRA_ROAD_LCV_E!J12+FC_TRA_ROAD_HGV_E!J12</f>
        <v>0</v>
      </c>
      <c r="K12" s="10">
        <f>FC_TRA_ROAD_P2W_E!K12+FC_TRA_ROAD_CAR_E!K12+FC_TRA_ROAD_BUS_E!K12+FC_TRA_ROAD_LCV_E!K12+FC_TRA_ROAD_HGV_E!K12</f>
        <v>0</v>
      </c>
      <c r="L12" s="10">
        <f>FC_TRA_ROAD_P2W_E!L12+FC_TRA_ROAD_CAR_E!L12+FC_TRA_ROAD_BUS_E!L12+FC_TRA_ROAD_LCV_E!L12+FC_TRA_ROAD_HGV_E!L12</f>
        <v>0</v>
      </c>
      <c r="M12" s="10">
        <f>FC_TRA_ROAD_P2W_E!M12+FC_TRA_ROAD_CAR_E!M12+FC_TRA_ROAD_BUS_E!M12+FC_TRA_ROAD_LCV_E!M12+FC_TRA_ROAD_HGV_E!M12</f>
        <v>0</v>
      </c>
      <c r="N12" s="10">
        <f>FC_TRA_ROAD_P2W_E!N12+FC_TRA_ROAD_CAR_E!N12+FC_TRA_ROAD_BUS_E!N12+FC_TRA_ROAD_LCV_E!N12+FC_TRA_ROAD_HGV_E!N12</f>
        <v>0</v>
      </c>
      <c r="O12" s="10">
        <f>FC_TRA_ROAD_P2W_E!O12+FC_TRA_ROAD_CAR_E!O12+FC_TRA_ROAD_BUS_E!O12+FC_TRA_ROAD_LCV_E!O12+FC_TRA_ROAD_HGV_E!O12</f>
        <v>0</v>
      </c>
      <c r="P12" s="10">
        <f>FC_TRA_ROAD_P2W_E!P12+FC_TRA_ROAD_CAR_E!P12+FC_TRA_ROAD_BUS_E!P12+FC_TRA_ROAD_LCV_E!P12+FC_TRA_ROAD_HGV_E!P12</f>
        <v>0</v>
      </c>
      <c r="Q12" s="10">
        <f>FC_TRA_ROAD_P2W_E!Q12+FC_TRA_ROAD_CAR_E!Q12+FC_TRA_ROAD_BUS_E!Q12+FC_TRA_ROAD_LCV_E!Q12+FC_TRA_ROAD_HGV_E!Q12</f>
        <v>0</v>
      </c>
      <c r="R12" s="10">
        <f>FC_TRA_ROAD_P2W_E!R12+FC_TRA_ROAD_CAR_E!R12+FC_TRA_ROAD_BUS_E!R12+FC_TRA_ROAD_LCV_E!R12+FC_TRA_ROAD_HGV_E!R12</f>
        <v>0</v>
      </c>
      <c r="S12" s="10">
        <f>FC_TRA_ROAD_P2W_E!S12+FC_TRA_ROAD_CAR_E!S12+FC_TRA_ROAD_BUS_E!S12+FC_TRA_ROAD_LCV_E!S12+FC_TRA_ROAD_HGV_E!S12</f>
        <v>0</v>
      </c>
      <c r="T12" s="10">
        <f>FC_TRA_ROAD_P2W_E!T12+FC_TRA_ROAD_CAR_E!T12+FC_TRA_ROAD_BUS_E!T12+FC_TRA_ROAD_LCV_E!T12+FC_TRA_ROAD_HGV_E!T12</f>
        <v>0</v>
      </c>
      <c r="U12" s="10">
        <f>FC_TRA_ROAD_P2W_E!U12+FC_TRA_ROAD_CAR_E!U12+FC_TRA_ROAD_BUS_E!U12+FC_TRA_ROAD_LCV_E!U12+FC_TRA_ROAD_HGV_E!U12</f>
        <v>0</v>
      </c>
      <c r="V12" s="10">
        <f>FC_TRA_ROAD_P2W_E!V12+FC_TRA_ROAD_CAR_E!V12+FC_TRA_ROAD_BUS_E!V12+FC_TRA_ROAD_LCV_E!V12+FC_TRA_ROAD_HGV_E!V12</f>
        <v>0</v>
      </c>
      <c r="W12" s="10">
        <f>FC_TRA_ROAD_P2W_E!W12+FC_TRA_ROAD_CAR_E!W12+FC_TRA_ROAD_BUS_E!W12+FC_TRA_ROAD_LCV_E!W12+FC_TRA_ROAD_HGV_E!W12</f>
        <v>0</v>
      </c>
      <c r="X12" s="10">
        <f>FC_TRA_ROAD_P2W_E!X12+FC_TRA_ROAD_CAR_E!X12+FC_TRA_ROAD_BUS_E!X12+FC_TRA_ROAD_LCV_E!X12+FC_TRA_ROAD_HGV_E!X12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FC_TRA_ROAD_P2W_E!C13+FC_TRA_ROAD_CAR_E!C13+FC_TRA_ROAD_BUS_E!C13+FC_TRA_ROAD_LCV_E!C13+FC_TRA_ROAD_HGV_E!C13</f>
        <v>0</v>
      </c>
      <c r="D13" s="10">
        <f>FC_TRA_ROAD_P2W_E!D13+FC_TRA_ROAD_CAR_E!D13+FC_TRA_ROAD_BUS_E!D13+FC_TRA_ROAD_LCV_E!D13+FC_TRA_ROAD_HGV_E!D13</f>
        <v>0</v>
      </c>
      <c r="E13" s="10">
        <f>FC_TRA_ROAD_P2W_E!E13+FC_TRA_ROAD_CAR_E!E13+FC_TRA_ROAD_BUS_E!E13+FC_TRA_ROAD_LCV_E!E13+FC_TRA_ROAD_HGV_E!E13</f>
        <v>0</v>
      </c>
      <c r="F13" s="10">
        <f>FC_TRA_ROAD_P2W_E!F13+FC_TRA_ROAD_CAR_E!F13+FC_TRA_ROAD_BUS_E!F13+FC_TRA_ROAD_LCV_E!F13+FC_TRA_ROAD_HGV_E!F13</f>
        <v>0</v>
      </c>
      <c r="G13" s="10">
        <f>FC_TRA_ROAD_P2W_E!G13+FC_TRA_ROAD_CAR_E!G13+FC_TRA_ROAD_BUS_E!G13+FC_TRA_ROAD_LCV_E!G13+FC_TRA_ROAD_HGV_E!G13</f>
        <v>0</v>
      </c>
      <c r="H13" s="10">
        <f>FC_TRA_ROAD_P2W_E!H13+FC_TRA_ROAD_CAR_E!H13+FC_TRA_ROAD_BUS_E!H13+FC_TRA_ROAD_LCV_E!H13+FC_TRA_ROAD_HGV_E!H13</f>
        <v>0</v>
      </c>
      <c r="I13" s="10">
        <f>FC_TRA_ROAD_P2W_E!I13+FC_TRA_ROAD_CAR_E!I13+FC_TRA_ROAD_BUS_E!I13+FC_TRA_ROAD_LCV_E!I13+FC_TRA_ROAD_HGV_E!I13</f>
        <v>0</v>
      </c>
      <c r="J13" s="10">
        <f>FC_TRA_ROAD_P2W_E!J13+FC_TRA_ROAD_CAR_E!J13+FC_TRA_ROAD_BUS_E!J13+FC_TRA_ROAD_LCV_E!J13+FC_TRA_ROAD_HGV_E!J13</f>
        <v>0</v>
      </c>
      <c r="K13" s="10">
        <f>FC_TRA_ROAD_P2W_E!K13+FC_TRA_ROAD_CAR_E!K13+FC_TRA_ROAD_BUS_E!K13+FC_TRA_ROAD_LCV_E!K13+FC_TRA_ROAD_HGV_E!K13</f>
        <v>0</v>
      </c>
      <c r="L13" s="10">
        <f>FC_TRA_ROAD_P2W_E!L13+FC_TRA_ROAD_CAR_E!L13+FC_TRA_ROAD_BUS_E!L13+FC_TRA_ROAD_LCV_E!L13+FC_TRA_ROAD_HGV_E!L13</f>
        <v>0</v>
      </c>
      <c r="M13" s="10">
        <f>FC_TRA_ROAD_P2W_E!M13+FC_TRA_ROAD_CAR_E!M13+FC_TRA_ROAD_BUS_E!M13+FC_TRA_ROAD_LCV_E!M13+FC_TRA_ROAD_HGV_E!M13</f>
        <v>0</v>
      </c>
      <c r="N13" s="10">
        <f>FC_TRA_ROAD_P2W_E!N13+FC_TRA_ROAD_CAR_E!N13+FC_TRA_ROAD_BUS_E!N13+FC_TRA_ROAD_LCV_E!N13+FC_TRA_ROAD_HGV_E!N13</f>
        <v>0</v>
      </c>
      <c r="O13" s="10">
        <f>FC_TRA_ROAD_P2W_E!O13+FC_TRA_ROAD_CAR_E!O13+FC_TRA_ROAD_BUS_E!O13+FC_TRA_ROAD_LCV_E!O13+FC_TRA_ROAD_HGV_E!O13</f>
        <v>0</v>
      </c>
      <c r="P13" s="10">
        <f>FC_TRA_ROAD_P2W_E!P13+FC_TRA_ROAD_CAR_E!P13+FC_TRA_ROAD_BUS_E!P13+FC_TRA_ROAD_LCV_E!P13+FC_TRA_ROAD_HGV_E!P13</f>
        <v>0</v>
      </c>
      <c r="Q13" s="10">
        <f>FC_TRA_ROAD_P2W_E!Q13+FC_TRA_ROAD_CAR_E!Q13+FC_TRA_ROAD_BUS_E!Q13+FC_TRA_ROAD_LCV_E!Q13+FC_TRA_ROAD_HGV_E!Q13</f>
        <v>0</v>
      </c>
      <c r="R13" s="10">
        <f>FC_TRA_ROAD_P2W_E!R13+FC_TRA_ROAD_CAR_E!R13+FC_TRA_ROAD_BUS_E!R13+FC_TRA_ROAD_LCV_E!R13+FC_TRA_ROAD_HGV_E!R13</f>
        <v>0</v>
      </c>
      <c r="S13" s="10">
        <f>FC_TRA_ROAD_P2W_E!S13+FC_TRA_ROAD_CAR_E!S13+FC_TRA_ROAD_BUS_E!S13+FC_TRA_ROAD_LCV_E!S13+FC_TRA_ROAD_HGV_E!S13</f>
        <v>0</v>
      </c>
      <c r="T13" s="10">
        <f>FC_TRA_ROAD_P2W_E!T13+FC_TRA_ROAD_CAR_E!T13+FC_TRA_ROAD_BUS_E!T13+FC_TRA_ROAD_LCV_E!T13+FC_TRA_ROAD_HGV_E!T13</f>
        <v>0</v>
      </c>
      <c r="U13" s="10">
        <f>FC_TRA_ROAD_P2W_E!U13+FC_TRA_ROAD_CAR_E!U13+FC_TRA_ROAD_BUS_E!U13+FC_TRA_ROAD_LCV_E!U13+FC_TRA_ROAD_HGV_E!U13</f>
        <v>0</v>
      </c>
      <c r="V13" s="10">
        <f>FC_TRA_ROAD_P2W_E!V13+FC_TRA_ROAD_CAR_E!V13+FC_TRA_ROAD_BUS_E!V13+FC_TRA_ROAD_LCV_E!V13+FC_TRA_ROAD_HGV_E!V13</f>
        <v>0</v>
      </c>
      <c r="W13" s="10">
        <f>FC_TRA_ROAD_P2W_E!W13+FC_TRA_ROAD_CAR_E!W13+FC_TRA_ROAD_BUS_E!W13+FC_TRA_ROAD_LCV_E!W13+FC_TRA_ROAD_HGV_E!W13</f>
        <v>0</v>
      </c>
      <c r="X13" s="10">
        <f>FC_TRA_ROAD_P2W_E!X13+FC_TRA_ROAD_CAR_E!X13+FC_TRA_ROAD_BUS_E!X13+FC_TRA_ROAD_LCV_E!X13+FC_TRA_ROAD_HGV_E!X13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FC_TRA_ROAD_P2W_E!C14+FC_TRA_ROAD_CAR_E!C14+FC_TRA_ROAD_BUS_E!C14+FC_TRA_ROAD_LCV_E!C14+FC_TRA_ROAD_HGV_E!C14</f>
        <v>0</v>
      </c>
      <c r="D14" s="10">
        <f>FC_TRA_ROAD_P2W_E!D14+FC_TRA_ROAD_CAR_E!D14+FC_TRA_ROAD_BUS_E!D14+FC_TRA_ROAD_LCV_E!D14+FC_TRA_ROAD_HGV_E!D14</f>
        <v>0</v>
      </c>
      <c r="E14" s="10">
        <f>FC_TRA_ROAD_P2W_E!E14+FC_TRA_ROAD_CAR_E!E14+FC_TRA_ROAD_BUS_E!E14+FC_TRA_ROAD_LCV_E!E14+FC_TRA_ROAD_HGV_E!E14</f>
        <v>0</v>
      </c>
      <c r="F14" s="10">
        <f>FC_TRA_ROAD_P2W_E!F14+FC_TRA_ROAD_CAR_E!F14+FC_TRA_ROAD_BUS_E!F14+FC_TRA_ROAD_LCV_E!F14+FC_TRA_ROAD_HGV_E!F14</f>
        <v>0</v>
      </c>
      <c r="G14" s="10">
        <f>FC_TRA_ROAD_P2W_E!G14+FC_TRA_ROAD_CAR_E!G14+FC_TRA_ROAD_BUS_E!G14+FC_TRA_ROAD_LCV_E!G14+FC_TRA_ROAD_HGV_E!G14</f>
        <v>0</v>
      </c>
      <c r="H14" s="10">
        <f>FC_TRA_ROAD_P2W_E!H14+FC_TRA_ROAD_CAR_E!H14+FC_TRA_ROAD_BUS_E!H14+FC_TRA_ROAD_LCV_E!H14+FC_TRA_ROAD_HGV_E!H14</f>
        <v>0</v>
      </c>
      <c r="I14" s="10">
        <f>FC_TRA_ROAD_P2W_E!I14+FC_TRA_ROAD_CAR_E!I14+FC_TRA_ROAD_BUS_E!I14+FC_TRA_ROAD_LCV_E!I14+FC_TRA_ROAD_HGV_E!I14</f>
        <v>0</v>
      </c>
      <c r="J14" s="10">
        <f>FC_TRA_ROAD_P2W_E!J14+FC_TRA_ROAD_CAR_E!J14+FC_TRA_ROAD_BUS_E!J14+FC_TRA_ROAD_LCV_E!J14+FC_TRA_ROAD_HGV_E!J14</f>
        <v>0</v>
      </c>
      <c r="K14" s="10">
        <f>FC_TRA_ROAD_P2W_E!K14+FC_TRA_ROAD_CAR_E!K14+FC_TRA_ROAD_BUS_E!K14+FC_TRA_ROAD_LCV_E!K14+FC_TRA_ROAD_HGV_E!K14</f>
        <v>0</v>
      </c>
      <c r="L14" s="10">
        <f>FC_TRA_ROAD_P2W_E!L14+FC_TRA_ROAD_CAR_E!L14+FC_TRA_ROAD_BUS_E!L14+FC_TRA_ROAD_LCV_E!L14+FC_TRA_ROAD_HGV_E!L14</f>
        <v>0</v>
      </c>
      <c r="M14" s="10">
        <f>FC_TRA_ROAD_P2W_E!M14+FC_TRA_ROAD_CAR_E!M14+FC_TRA_ROAD_BUS_E!M14+FC_TRA_ROAD_LCV_E!M14+FC_TRA_ROAD_HGV_E!M14</f>
        <v>0</v>
      </c>
      <c r="N14" s="10">
        <f>FC_TRA_ROAD_P2W_E!N14+FC_TRA_ROAD_CAR_E!N14+FC_TRA_ROAD_BUS_E!N14+FC_TRA_ROAD_LCV_E!N14+FC_TRA_ROAD_HGV_E!N14</f>
        <v>0</v>
      </c>
      <c r="O14" s="10">
        <f>FC_TRA_ROAD_P2W_E!O14+FC_TRA_ROAD_CAR_E!O14+FC_TRA_ROAD_BUS_E!O14+FC_TRA_ROAD_LCV_E!O14+FC_TRA_ROAD_HGV_E!O14</f>
        <v>0</v>
      </c>
      <c r="P14" s="10">
        <f>FC_TRA_ROAD_P2W_E!P14+FC_TRA_ROAD_CAR_E!P14+FC_TRA_ROAD_BUS_E!P14+FC_TRA_ROAD_LCV_E!P14+FC_TRA_ROAD_HGV_E!P14</f>
        <v>0</v>
      </c>
      <c r="Q14" s="10">
        <f>FC_TRA_ROAD_P2W_E!Q14+FC_TRA_ROAD_CAR_E!Q14+FC_TRA_ROAD_BUS_E!Q14+FC_TRA_ROAD_LCV_E!Q14+FC_TRA_ROAD_HGV_E!Q14</f>
        <v>0</v>
      </c>
      <c r="R14" s="10">
        <f>FC_TRA_ROAD_P2W_E!R14+FC_TRA_ROAD_CAR_E!R14+FC_TRA_ROAD_BUS_E!R14+FC_TRA_ROAD_LCV_E!R14+FC_TRA_ROAD_HGV_E!R14</f>
        <v>0</v>
      </c>
      <c r="S14" s="10">
        <f>FC_TRA_ROAD_P2W_E!S14+FC_TRA_ROAD_CAR_E!S14+FC_TRA_ROAD_BUS_E!S14+FC_TRA_ROAD_LCV_E!S14+FC_TRA_ROAD_HGV_E!S14</f>
        <v>0</v>
      </c>
      <c r="T14" s="10">
        <f>FC_TRA_ROAD_P2W_E!T14+FC_TRA_ROAD_CAR_E!T14+FC_TRA_ROAD_BUS_E!T14+FC_TRA_ROAD_LCV_E!T14+FC_TRA_ROAD_HGV_E!T14</f>
        <v>0</v>
      </c>
      <c r="U14" s="10">
        <f>FC_TRA_ROAD_P2W_E!U14+FC_TRA_ROAD_CAR_E!U14+FC_TRA_ROAD_BUS_E!U14+FC_TRA_ROAD_LCV_E!U14+FC_TRA_ROAD_HGV_E!U14</f>
        <v>0</v>
      </c>
      <c r="V14" s="10">
        <f>FC_TRA_ROAD_P2W_E!V14+FC_TRA_ROAD_CAR_E!V14+FC_TRA_ROAD_BUS_E!V14+FC_TRA_ROAD_LCV_E!V14+FC_TRA_ROAD_HGV_E!V14</f>
        <v>0</v>
      </c>
      <c r="W14" s="10">
        <f>FC_TRA_ROAD_P2W_E!W14+FC_TRA_ROAD_CAR_E!W14+FC_TRA_ROAD_BUS_E!W14+FC_TRA_ROAD_LCV_E!W14+FC_TRA_ROAD_HGV_E!W14</f>
        <v>0</v>
      </c>
      <c r="X14" s="10">
        <f>FC_TRA_ROAD_P2W_E!X14+FC_TRA_ROAD_CAR_E!X14+FC_TRA_ROAD_BUS_E!X14+FC_TRA_ROAD_LCV_E!X14+FC_TRA_ROAD_HGV_E!X14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FC_TRA_ROAD_P2W_E!C15+FC_TRA_ROAD_CAR_E!C15+FC_TRA_ROAD_BUS_E!C15+FC_TRA_ROAD_LCV_E!C15+FC_TRA_ROAD_HGV_E!C15</f>
        <v>0</v>
      </c>
      <c r="D15" s="10">
        <f>FC_TRA_ROAD_P2W_E!D15+FC_TRA_ROAD_CAR_E!D15+FC_TRA_ROAD_BUS_E!D15+FC_TRA_ROAD_LCV_E!D15+FC_TRA_ROAD_HGV_E!D15</f>
        <v>0</v>
      </c>
      <c r="E15" s="10">
        <f>FC_TRA_ROAD_P2W_E!E15+FC_TRA_ROAD_CAR_E!E15+FC_TRA_ROAD_BUS_E!E15+FC_TRA_ROAD_LCV_E!E15+FC_TRA_ROAD_HGV_E!E15</f>
        <v>0</v>
      </c>
      <c r="F15" s="10">
        <f>FC_TRA_ROAD_P2W_E!F15+FC_TRA_ROAD_CAR_E!F15+FC_TRA_ROAD_BUS_E!F15+FC_TRA_ROAD_LCV_E!F15+FC_TRA_ROAD_HGV_E!F15</f>
        <v>0</v>
      </c>
      <c r="G15" s="10">
        <f>FC_TRA_ROAD_P2W_E!G15+FC_TRA_ROAD_CAR_E!G15+FC_TRA_ROAD_BUS_E!G15+FC_TRA_ROAD_LCV_E!G15+FC_TRA_ROAD_HGV_E!G15</f>
        <v>0</v>
      </c>
      <c r="H15" s="10">
        <f>FC_TRA_ROAD_P2W_E!H15+FC_TRA_ROAD_CAR_E!H15+FC_TRA_ROAD_BUS_E!H15+FC_TRA_ROAD_LCV_E!H15+FC_TRA_ROAD_HGV_E!H15</f>
        <v>0</v>
      </c>
      <c r="I15" s="10">
        <f>FC_TRA_ROAD_P2W_E!I15+FC_TRA_ROAD_CAR_E!I15+FC_TRA_ROAD_BUS_E!I15+FC_TRA_ROAD_LCV_E!I15+FC_TRA_ROAD_HGV_E!I15</f>
        <v>0</v>
      </c>
      <c r="J15" s="10">
        <f>FC_TRA_ROAD_P2W_E!J15+FC_TRA_ROAD_CAR_E!J15+FC_TRA_ROAD_BUS_E!J15+FC_TRA_ROAD_LCV_E!J15+FC_TRA_ROAD_HGV_E!J15</f>
        <v>0</v>
      </c>
      <c r="K15" s="10">
        <f>FC_TRA_ROAD_P2W_E!K15+FC_TRA_ROAD_CAR_E!K15+FC_TRA_ROAD_BUS_E!K15+FC_TRA_ROAD_LCV_E!K15+FC_TRA_ROAD_HGV_E!K15</f>
        <v>0</v>
      </c>
      <c r="L15" s="10">
        <f>FC_TRA_ROAD_P2W_E!L15+FC_TRA_ROAD_CAR_E!L15+FC_TRA_ROAD_BUS_E!L15+FC_TRA_ROAD_LCV_E!L15+FC_TRA_ROAD_HGV_E!L15</f>
        <v>0</v>
      </c>
      <c r="M15" s="10">
        <f>FC_TRA_ROAD_P2W_E!M15+FC_TRA_ROAD_CAR_E!M15+FC_TRA_ROAD_BUS_E!M15+FC_TRA_ROAD_LCV_E!M15+FC_TRA_ROAD_HGV_E!M15</f>
        <v>0</v>
      </c>
      <c r="N15" s="10">
        <f>FC_TRA_ROAD_P2W_E!N15+FC_TRA_ROAD_CAR_E!N15+FC_TRA_ROAD_BUS_E!N15+FC_TRA_ROAD_LCV_E!N15+FC_TRA_ROAD_HGV_E!N15</f>
        <v>0</v>
      </c>
      <c r="O15" s="10">
        <f>FC_TRA_ROAD_P2W_E!O15+FC_TRA_ROAD_CAR_E!O15+FC_TRA_ROAD_BUS_E!O15+FC_TRA_ROAD_LCV_E!O15+FC_TRA_ROAD_HGV_E!O15</f>
        <v>0</v>
      </c>
      <c r="P15" s="10">
        <f>FC_TRA_ROAD_P2W_E!P15+FC_TRA_ROAD_CAR_E!P15+FC_TRA_ROAD_BUS_E!P15+FC_TRA_ROAD_LCV_E!P15+FC_TRA_ROAD_HGV_E!P15</f>
        <v>0</v>
      </c>
      <c r="Q15" s="10">
        <f>FC_TRA_ROAD_P2W_E!Q15+FC_TRA_ROAD_CAR_E!Q15+FC_TRA_ROAD_BUS_E!Q15+FC_TRA_ROAD_LCV_E!Q15+FC_TRA_ROAD_HGV_E!Q15</f>
        <v>0</v>
      </c>
      <c r="R15" s="10">
        <f>FC_TRA_ROAD_P2W_E!R15+FC_TRA_ROAD_CAR_E!R15+FC_TRA_ROAD_BUS_E!R15+FC_TRA_ROAD_LCV_E!R15+FC_TRA_ROAD_HGV_E!R15</f>
        <v>0</v>
      </c>
      <c r="S15" s="10">
        <f>FC_TRA_ROAD_P2W_E!S15+FC_TRA_ROAD_CAR_E!S15+FC_TRA_ROAD_BUS_E!S15+FC_TRA_ROAD_LCV_E!S15+FC_TRA_ROAD_HGV_E!S15</f>
        <v>0</v>
      </c>
      <c r="T15" s="10">
        <f>FC_TRA_ROAD_P2W_E!T15+FC_TRA_ROAD_CAR_E!T15+FC_TRA_ROAD_BUS_E!T15+FC_TRA_ROAD_LCV_E!T15+FC_TRA_ROAD_HGV_E!T15</f>
        <v>0</v>
      </c>
      <c r="U15" s="10">
        <f>FC_TRA_ROAD_P2W_E!U15+FC_TRA_ROAD_CAR_E!U15+FC_TRA_ROAD_BUS_E!U15+FC_TRA_ROAD_LCV_E!U15+FC_TRA_ROAD_HGV_E!U15</f>
        <v>0</v>
      </c>
      <c r="V15" s="10">
        <f>FC_TRA_ROAD_P2W_E!V15+FC_TRA_ROAD_CAR_E!V15+FC_TRA_ROAD_BUS_E!V15+FC_TRA_ROAD_LCV_E!V15+FC_TRA_ROAD_HGV_E!V15</f>
        <v>0</v>
      </c>
      <c r="W15" s="10">
        <f>FC_TRA_ROAD_P2W_E!W15+FC_TRA_ROAD_CAR_E!W15+FC_TRA_ROAD_BUS_E!W15+FC_TRA_ROAD_LCV_E!W15+FC_TRA_ROAD_HGV_E!W15</f>
        <v>0</v>
      </c>
      <c r="X15" s="10">
        <f>FC_TRA_ROAD_P2W_E!X15+FC_TRA_ROAD_CAR_E!X15+FC_TRA_ROAD_BUS_E!X15+FC_TRA_ROAD_LCV_E!X15+FC_TRA_ROAD_HGV_E!X15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FC_TRA_ROAD_P2W_E!C16+FC_TRA_ROAD_CAR_E!C16+FC_TRA_ROAD_BUS_E!C16+FC_TRA_ROAD_LCV_E!C16+FC_TRA_ROAD_HGV_E!C16</f>
        <v>0</v>
      </c>
      <c r="D16" s="10">
        <f>FC_TRA_ROAD_P2W_E!D16+FC_TRA_ROAD_CAR_E!D16+FC_TRA_ROAD_BUS_E!D16+FC_TRA_ROAD_LCV_E!D16+FC_TRA_ROAD_HGV_E!D16</f>
        <v>0</v>
      </c>
      <c r="E16" s="10">
        <f>FC_TRA_ROAD_P2W_E!E16+FC_TRA_ROAD_CAR_E!E16+FC_TRA_ROAD_BUS_E!E16+FC_TRA_ROAD_LCV_E!E16+FC_TRA_ROAD_HGV_E!E16</f>
        <v>0</v>
      </c>
      <c r="F16" s="10">
        <f>FC_TRA_ROAD_P2W_E!F16+FC_TRA_ROAD_CAR_E!F16+FC_TRA_ROAD_BUS_E!F16+FC_TRA_ROAD_LCV_E!F16+FC_TRA_ROAD_HGV_E!F16</f>
        <v>0</v>
      </c>
      <c r="G16" s="10">
        <f>FC_TRA_ROAD_P2W_E!G16+FC_TRA_ROAD_CAR_E!G16+FC_TRA_ROAD_BUS_E!G16+FC_TRA_ROAD_LCV_E!G16+FC_TRA_ROAD_HGV_E!G16</f>
        <v>0</v>
      </c>
      <c r="H16" s="10">
        <f>FC_TRA_ROAD_P2W_E!H16+FC_TRA_ROAD_CAR_E!H16+FC_TRA_ROAD_BUS_E!H16+FC_TRA_ROAD_LCV_E!H16+FC_TRA_ROAD_HGV_E!H16</f>
        <v>0</v>
      </c>
      <c r="I16" s="10">
        <f>FC_TRA_ROAD_P2W_E!I16+FC_TRA_ROAD_CAR_E!I16+FC_TRA_ROAD_BUS_E!I16+FC_TRA_ROAD_LCV_E!I16+FC_TRA_ROAD_HGV_E!I16</f>
        <v>0</v>
      </c>
      <c r="J16" s="10">
        <f>FC_TRA_ROAD_P2W_E!J16+FC_TRA_ROAD_CAR_E!J16+FC_TRA_ROAD_BUS_E!J16+FC_TRA_ROAD_LCV_E!J16+FC_TRA_ROAD_HGV_E!J16</f>
        <v>0</v>
      </c>
      <c r="K16" s="10">
        <f>FC_TRA_ROAD_P2W_E!K16+FC_TRA_ROAD_CAR_E!K16+FC_TRA_ROAD_BUS_E!K16+FC_TRA_ROAD_LCV_E!K16+FC_TRA_ROAD_HGV_E!K16</f>
        <v>0</v>
      </c>
      <c r="L16" s="10">
        <f>FC_TRA_ROAD_P2W_E!L16+FC_TRA_ROAD_CAR_E!L16+FC_TRA_ROAD_BUS_E!L16+FC_TRA_ROAD_LCV_E!L16+FC_TRA_ROAD_HGV_E!L16</f>
        <v>0</v>
      </c>
      <c r="M16" s="10">
        <f>FC_TRA_ROAD_P2W_E!M16+FC_TRA_ROAD_CAR_E!M16+FC_TRA_ROAD_BUS_E!M16+FC_TRA_ROAD_LCV_E!M16+FC_TRA_ROAD_HGV_E!M16</f>
        <v>0</v>
      </c>
      <c r="N16" s="10">
        <f>FC_TRA_ROAD_P2W_E!N16+FC_TRA_ROAD_CAR_E!N16+FC_TRA_ROAD_BUS_E!N16+FC_TRA_ROAD_LCV_E!N16+FC_TRA_ROAD_HGV_E!N16</f>
        <v>0</v>
      </c>
      <c r="O16" s="10">
        <f>FC_TRA_ROAD_P2W_E!O16+FC_TRA_ROAD_CAR_E!O16+FC_TRA_ROAD_BUS_E!O16+FC_TRA_ROAD_LCV_E!O16+FC_TRA_ROAD_HGV_E!O16</f>
        <v>0</v>
      </c>
      <c r="P16" s="10">
        <f>FC_TRA_ROAD_P2W_E!P16+FC_TRA_ROAD_CAR_E!P16+FC_TRA_ROAD_BUS_E!P16+FC_TRA_ROAD_LCV_E!P16+FC_TRA_ROAD_HGV_E!P16</f>
        <v>0</v>
      </c>
      <c r="Q16" s="10">
        <f>FC_TRA_ROAD_P2W_E!Q16+FC_TRA_ROAD_CAR_E!Q16+FC_TRA_ROAD_BUS_E!Q16+FC_TRA_ROAD_LCV_E!Q16+FC_TRA_ROAD_HGV_E!Q16</f>
        <v>0</v>
      </c>
      <c r="R16" s="10">
        <f>FC_TRA_ROAD_P2W_E!R16+FC_TRA_ROAD_CAR_E!R16+FC_TRA_ROAD_BUS_E!R16+FC_TRA_ROAD_LCV_E!R16+FC_TRA_ROAD_HGV_E!R16</f>
        <v>0</v>
      </c>
      <c r="S16" s="10">
        <f>FC_TRA_ROAD_P2W_E!S16+FC_TRA_ROAD_CAR_E!S16+FC_TRA_ROAD_BUS_E!S16+FC_TRA_ROAD_LCV_E!S16+FC_TRA_ROAD_HGV_E!S16</f>
        <v>0</v>
      </c>
      <c r="T16" s="10">
        <f>FC_TRA_ROAD_P2W_E!T16+FC_TRA_ROAD_CAR_E!T16+FC_TRA_ROAD_BUS_E!T16+FC_TRA_ROAD_LCV_E!T16+FC_TRA_ROAD_HGV_E!T16</f>
        <v>0</v>
      </c>
      <c r="U16" s="10">
        <f>FC_TRA_ROAD_P2W_E!U16+FC_TRA_ROAD_CAR_E!U16+FC_TRA_ROAD_BUS_E!U16+FC_TRA_ROAD_LCV_E!U16+FC_TRA_ROAD_HGV_E!U16</f>
        <v>0</v>
      </c>
      <c r="V16" s="10">
        <f>FC_TRA_ROAD_P2W_E!V16+FC_TRA_ROAD_CAR_E!V16+FC_TRA_ROAD_BUS_E!V16+FC_TRA_ROAD_LCV_E!V16+FC_TRA_ROAD_HGV_E!V16</f>
        <v>0</v>
      </c>
      <c r="W16" s="10">
        <f>FC_TRA_ROAD_P2W_E!W16+FC_TRA_ROAD_CAR_E!W16+FC_TRA_ROAD_BUS_E!W16+FC_TRA_ROAD_LCV_E!W16+FC_TRA_ROAD_HGV_E!W16</f>
        <v>0</v>
      </c>
      <c r="X16" s="10">
        <f>FC_TRA_ROAD_P2W_E!X16+FC_TRA_ROAD_CAR_E!X16+FC_TRA_ROAD_BUS_E!X16+FC_TRA_ROAD_LCV_E!X16+FC_TRA_ROAD_HGV_E!X16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4">SUM(C18:C21)</f>
        <v>0</v>
      </c>
      <c r="D17" s="37">
        <f t="shared" ref="D17:W17" si="15">SUM(D18:D21)</f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FC_TRA_ROAD_P2W_E!C18+FC_TRA_ROAD_CAR_E!C18+FC_TRA_ROAD_BUS_E!C18+FC_TRA_ROAD_LCV_E!C18+FC_TRA_ROAD_HGV_E!C18</f>
        <v>0</v>
      </c>
      <c r="D18" s="10">
        <f>FC_TRA_ROAD_P2W_E!D18+FC_TRA_ROAD_CAR_E!D18+FC_TRA_ROAD_BUS_E!D18+FC_TRA_ROAD_LCV_E!D18+FC_TRA_ROAD_HGV_E!D18</f>
        <v>0</v>
      </c>
      <c r="E18" s="10">
        <f>FC_TRA_ROAD_P2W_E!E18+FC_TRA_ROAD_CAR_E!E18+FC_TRA_ROAD_BUS_E!E18+FC_TRA_ROAD_LCV_E!E18+FC_TRA_ROAD_HGV_E!E18</f>
        <v>0</v>
      </c>
      <c r="F18" s="10">
        <f>FC_TRA_ROAD_P2W_E!F18+FC_TRA_ROAD_CAR_E!F18+FC_TRA_ROAD_BUS_E!F18+FC_TRA_ROAD_LCV_E!F18+FC_TRA_ROAD_HGV_E!F18</f>
        <v>0</v>
      </c>
      <c r="G18" s="10">
        <f>FC_TRA_ROAD_P2W_E!G18+FC_TRA_ROAD_CAR_E!G18+FC_TRA_ROAD_BUS_E!G18+FC_TRA_ROAD_LCV_E!G18+FC_TRA_ROAD_HGV_E!G18</f>
        <v>0</v>
      </c>
      <c r="H18" s="10">
        <f>FC_TRA_ROAD_P2W_E!H18+FC_TRA_ROAD_CAR_E!H18+FC_TRA_ROAD_BUS_E!H18+FC_TRA_ROAD_LCV_E!H18+FC_TRA_ROAD_HGV_E!H18</f>
        <v>0</v>
      </c>
      <c r="I18" s="10">
        <f>FC_TRA_ROAD_P2W_E!I18+FC_TRA_ROAD_CAR_E!I18+FC_TRA_ROAD_BUS_E!I18+FC_TRA_ROAD_LCV_E!I18+FC_TRA_ROAD_HGV_E!I18</f>
        <v>0</v>
      </c>
      <c r="J18" s="10">
        <f>FC_TRA_ROAD_P2W_E!J18+FC_TRA_ROAD_CAR_E!J18+FC_TRA_ROAD_BUS_E!J18+FC_TRA_ROAD_LCV_E!J18+FC_TRA_ROAD_HGV_E!J18</f>
        <v>0</v>
      </c>
      <c r="K18" s="10">
        <f>FC_TRA_ROAD_P2W_E!K18+FC_TRA_ROAD_CAR_E!K18+FC_TRA_ROAD_BUS_E!K18+FC_TRA_ROAD_LCV_E!K18+FC_TRA_ROAD_HGV_E!K18</f>
        <v>0</v>
      </c>
      <c r="L18" s="10">
        <f>FC_TRA_ROAD_P2W_E!L18+FC_TRA_ROAD_CAR_E!L18+FC_TRA_ROAD_BUS_E!L18+FC_TRA_ROAD_LCV_E!L18+FC_TRA_ROAD_HGV_E!L18</f>
        <v>0</v>
      </c>
      <c r="M18" s="10">
        <f>FC_TRA_ROAD_P2W_E!M18+FC_TRA_ROAD_CAR_E!M18+FC_TRA_ROAD_BUS_E!M18+FC_TRA_ROAD_LCV_E!M18+FC_TRA_ROAD_HGV_E!M18</f>
        <v>0</v>
      </c>
      <c r="N18" s="10">
        <f>FC_TRA_ROAD_P2W_E!N18+FC_TRA_ROAD_CAR_E!N18+FC_TRA_ROAD_BUS_E!N18+FC_TRA_ROAD_LCV_E!N18+FC_TRA_ROAD_HGV_E!N18</f>
        <v>0</v>
      </c>
      <c r="O18" s="10">
        <f>FC_TRA_ROAD_P2W_E!O18+FC_TRA_ROAD_CAR_E!O18+FC_TRA_ROAD_BUS_E!O18+FC_TRA_ROAD_LCV_E!O18+FC_TRA_ROAD_HGV_E!O18</f>
        <v>0</v>
      </c>
      <c r="P18" s="10">
        <f>FC_TRA_ROAD_P2W_E!P18+FC_TRA_ROAD_CAR_E!P18+FC_TRA_ROAD_BUS_E!P18+FC_TRA_ROAD_LCV_E!P18+FC_TRA_ROAD_HGV_E!P18</f>
        <v>0</v>
      </c>
      <c r="Q18" s="10">
        <f>FC_TRA_ROAD_P2W_E!Q18+FC_TRA_ROAD_CAR_E!Q18+FC_TRA_ROAD_BUS_E!Q18+FC_TRA_ROAD_LCV_E!Q18+FC_TRA_ROAD_HGV_E!Q18</f>
        <v>0</v>
      </c>
      <c r="R18" s="10">
        <f>FC_TRA_ROAD_P2W_E!R18+FC_TRA_ROAD_CAR_E!R18+FC_TRA_ROAD_BUS_E!R18+FC_TRA_ROAD_LCV_E!R18+FC_TRA_ROAD_HGV_E!R18</f>
        <v>0</v>
      </c>
      <c r="S18" s="10">
        <f>FC_TRA_ROAD_P2W_E!S18+FC_TRA_ROAD_CAR_E!S18+FC_TRA_ROAD_BUS_E!S18+FC_TRA_ROAD_LCV_E!S18+FC_TRA_ROAD_HGV_E!S18</f>
        <v>0</v>
      </c>
      <c r="T18" s="10">
        <f>FC_TRA_ROAD_P2W_E!T18+FC_TRA_ROAD_CAR_E!T18+FC_TRA_ROAD_BUS_E!T18+FC_TRA_ROAD_LCV_E!T18+FC_TRA_ROAD_HGV_E!T18</f>
        <v>0</v>
      </c>
      <c r="U18" s="10">
        <f>FC_TRA_ROAD_P2W_E!U18+FC_TRA_ROAD_CAR_E!U18+FC_TRA_ROAD_BUS_E!U18+FC_TRA_ROAD_LCV_E!U18+FC_TRA_ROAD_HGV_E!U18</f>
        <v>0</v>
      </c>
      <c r="V18" s="10">
        <f>FC_TRA_ROAD_P2W_E!V18+FC_TRA_ROAD_CAR_E!V18+FC_TRA_ROAD_BUS_E!V18+FC_TRA_ROAD_LCV_E!V18+FC_TRA_ROAD_HGV_E!V18</f>
        <v>0</v>
      </c>
      <c r="W18" s="10">
        <f>FC_TRA_ROAD_P2W_E!W18+FC_TRA_ROAD_CAR_E!W18+FC_TRA_ROAD_BUS_E!W18+FC_TRA_ROAD_LCV_E!W18+FC_TRA_ROAD_HGV_E!W18</f>
        <v>0</v>
      </c>
      <c r="X18" s="10">
        <f>FC_TRA_ROAD_P2W_E!X18+FC_TRA_ROAD_CAR_E!X18+FC_TRA_ROAD_BUS_E!X18+FC_TRA_ROAD_LCV_E!X18+FC_TRA_ROAD_HGV_E!X18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FC_TRA_ROAD_P2W_E!C19+FC_TRA_ROAD_CAR_E!C19+FC_TRA_ROAD_BUS_E!C19+FC_TRA_ROAD_LCV_E!C19+FC_TRA_ROAD_HGV_E!C19</f>
        <v>0</v>
      </c>
      <c r="D19" s="10">
        <f>FC_TRA_ROAD_P2W_E!D19+FC_TRA_ROAD_CAR_E!D19+FC_TRA_ROAD_BUS_E!D19+FC_TRA_ROAD_LCV_E!D19+FC_TRA_ROAD_HGV_E!D19</f>
        <v>0</v>
      </c>
      <c r="E19" s="10">
        <f>FC_TRA_ROAD_P2W_E!E19+FC_TRA_ROAD_CAR_E!E19+FC_TRA_ROAD_BUS_E!E19+FC_TRA_ROAD_LCV_E!E19+FC_TRA_ROAD_HGV_E!E19</f>
        <v>0</v>
      </c>
      <c r="F19" s="10">
        <f>FC_TRA_ROAD_P2W_E!F19+FC_TRA_ROAD_CAR_E!F19+FC_TRA_ROAD_BUS_E!F19+FC_TRA_ROAD_LCV_E!F19+FC_TRA_ROAD_HGV_E!F19</f>
        <v>0</v>
      </c>
      <c r="G19" s="10">
        <f>FC_TRA_ROAD_P2W_E!G19+FC_TRA_ROAD_CAR_E!G19+FC_TRA_ROAD_BUS_E!G19+FC_TRA_ROAD_LCV_E!G19+FC_TRA_ROAD_HGV_E!G19</f>
        <v>0</v>
      </c>
      <c r="H19" s="10">
        <f>FC_TRA_ROAD_P2W_E!H19+FC_TRA_ROAD_CAR_E!H19+FC_TRA_ROAD_BUS_E!H19+FC_TRA_ROAD_LCV_E!H19+FC_TRA_ROAD_HGV_E!H19</f>
        <v>0</v>
      </c>
      <c r="I19" s="10">
        <f>FC_TRA_ROAD_P2W_E!I19+FC_TRA_ROAD_CAR_E!I19+FC_TRA_ROAD_BUS_E!I19+FC_TRA_ROAD_LCV_E!I19+FC_TRA_ROAD_HGV_E!I19</f>
        <v>0</v>
      </c>
      <c r="J19" s="10">
        <f>FC_TRA_ROAD_P2W_E!J19+FC_TRA_ROAD_CAR_E!J19+FC_TRA_ROAD_BUS_E!J19+FC_TRA_ROAD_LCV_E!J19+FC_TRA_ROAD_HGV_E!J19</f>
        <v>0</v>
      </c>
      <c r="K19" s="10">
        <f>FC_TRA_ROAD_P2W_E!K19+FC_TRA_ROAD_CAR_E!K19+FC_TRA_ROAD_BUS_E!K19+FC_TRA_ROAD_LCV_E!K19+FC_TRA_ROAD_HGV_E!K19</f>
        <v>0</v>
      </c>
      <c r="L19" s="10">
        <f>FC_TRA_ROAD_P2W_E!L19+FC_TRA_ROAD_CAR_E!L19+FC_TRA_ROAD_BUS_E!L19+FC_TRA_ROAD_LCV_E!L19+FC_TRA_ROAD_HGV_E!L19</f>
        <v>0</v>
      </c>
      <c r="M19" s="10">
        <f>FC_TRA_ROAD_P2W_E!M19+FC_TRA_ROAD_CAR_E!M19+FC_TRA_ROAD_BUS_E!M19+FC_TRA_ROAD_LCV_E!M19+FC_TRA_ROAD_HGV_E!M19</f>
        <v>0</v>
      </c>
      <c r="N19" s="10">
        <f>FC_TRA_ROAD_P2W_E!N19+FC_TRA_ROAD_CAR_E!N19+FC_TRA_ROAD_BUS_E!N19+FC_TRA_ROAD_LCV_E!N19+FC_TRA_ROAD_HGV_E!N19</f>
        <v>0</v>
      </c>
      <c r="O19" s="10">
        <f>FC_TRA_ROAD_P2W_E!O19+FC_TRA_ROAD_CAR_E!O19+FC_TRA_ROAD_BUS_E!O19+FC_TRA_ROAD_LCV_E!O19+FC_TRA_ROAD_HGV_E!O19</f>
        <v>0</v>
      </c>
      <c r="P19" s="10">
        <f>FC_TRA_ROAD_P2W_E!P19+FC_TRA_ROAD_CAR_E!P19+FC_TRA_ROAD_BUS_E!P19+FC_TRA_ROAD_LCV_E!P19+FC_TRA_ROAD_HGV_E!P19</f>
        <v>0</v>
      </c>
      <c r="Q19" s="10">
        <f>FC_TRA_ROAD_P2W_E!Q19+FC_TRA_ROAD_CAR_E!Q19+FC_TRA_ROAD_BUS_E!Q19+FC_TRA_ROAD_LCV_E!Q19+FC_TRA_ROAD_HGV_E!Q19</f>
        <v>0</v>
      </c>
      <c r="R19" s="10">
        <f>FC_TRA_ROAD_P2W_E!R19+FC_TRA_ROAD_CAR_E!R19+FC_TRA_ROAD_BUS_E!R19+FC_TRA_ROAD_LCV_E!R19+FC_TRA_ROAD_HGV_E!R19</f>
        <v>0</v>
      </c>
      <c r="S19" s="10">
        <f>FC_TRA_ROAD_P2W_E!S19+FC_TRA_ROAD_CAR_E!S19+FC_TRA_ROAD_BUS_E!S19+FC_TRA_ROAD_LCV_E!S19+FC_TRA_ROAD_HGV_E!S19</f>
        <v>0</v>
      </c>
      <c r="T19" s="10">
        <f>FC_TRA_ROAD_P2W_E!T19+FC_TRA_ROAD_CAR_E!T19+FC_TRA_ROAD_BUS_E!T19+FC_TRA_ROAD_LCV_E!T19+FC_TRA_ROAD_HGV_E!T19</f>
        <v>0</v>
      </c>
      <c r="U19" s="10">
        <f>FC_TRA_ROAD_P2W_E!U19+FC_TRA_ROAD_CAR_E!U19+FC_TRA_ROAD_BUS_E!U19+FC_TRA_ROAD_LCV_E!U19+FC_TRA_ROAD_HGV_E!U19</f>
        <v>0</v>
      </c>
      <c r="V19" s="10">
        <f>FC_TRA_ROAD_P2W_E!V19+FC_TRA_ROAD_CAR_E!V19+FC_TRA_ROAD_BUS_E!V19+FC_TRA_ROAD_LCV_E!V19+FC_TRA_ROAD_HGV_E!V19</f>
        <v>0</v>
      </c>
      <c r="W19" s="10">
        <f>FC_TRA_ROAD_P2W_E!W19+FC_TRA_ROAD_CAR_E!W19+FC_TRA_ROAD_BUS_E!W19+FC_TRA_ROAD_LCV_E!W19+FC_TRA_ROAD_HGV_E!W19</f>
        <v>0</v>
      </c>
      <c r="X19" s="10">
        <f>FC_TRA_ROAD_P2W_E!X19+FC_TRA_ROAD_CAR_E!X19+FC_TRA_ROAD_BUS_E!X19+FC_TRA_ROAD_LCV_E!X19+FC_TRA_ROAD_HGV_E!X19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FC_TRA_ROAD_P2W_E!C20+FC_TRA_ROAD_CAR_E!C20+FC_TRA_ROAD_BUS_E!C20+FC_TRA_ROAD_LCV_E!C20+FC_TRA_ROAD_HGV_E!C20</f>
        <v>0</v>
      </c>
      <c r="D20" s="10">
        <f>FC_TRA_ROAD_P2W_E!D20+FC_TRA_ROAD_CAR_E!D20+FC_TRA_ROAD_BUS_E!D20+FC_TRA_ROAD_LCV_E!D20+FC_TRA_ROAD_HGV_E!D20</f>
        <v>0</v>
      </c>
      <c r="E20" s="10">
        <f>FC_TRA_ROAD_P2W_E!E20+FC_TRA_ROAD_CAR_E!E20+FC_TRA_ROAD_BUS_E!E20+FC_TRA_ROAD_LCV_E!E20+FC_TRA_ROAD_HGV_E!E20</f>
        <v>0</v>
      </c>
      <c r="F20" s="10">
        <f>FC_TRA_ROAD_P2W_E!F20+FC_TRA_ROAD_CAR_E!F20+FC_TRA_ROAD_BUS_E!F20+FC_TRA_ROAD_LCV_E!F20+FC_TRA_ROAD_HGV_E!F20</f>
        <v>0</v>
      </c>
      <c r="G20" s="10">
        <f>FC_TRA_ROAD_P2W_E!G20+FC_TRA_ROAD_CAR_E!G20+FC_TRA_ROAD_BUS_E!G20+FC_TRA_ROAD_LCV_E!G20+FC_TRA_ROAD_HGV_E!G20</f>
        <v>0</v>
      </c>
      <c r="H20" s="10">
        <f>FC_TRA_ROAD_P2W_E!H20+FC_TRA_ROAD_CAR_E!H20+FC_TRA_ROAD_BUS_E!H20+FC_TRA_ROAD_LCV_E!H20+FC_TRA_ROAD_HGV_E!H20</f>
        <v>0</v>
      </c>
      <c r="I20" s="10">
        <f>FC_TRA_ROAD_P2W_E!I20+FC_TRA_ROAD_CAR_E!I20+FC_TRA_ROAD_BUS_E!I20+FC_TRA_ROAD_LCV_E!I20+FC_TRA_ROAD_HGV_E!I20</f>
        <v>0</v>
      </c>
      <c r="J20" s="10">
        <f>FC_TRA_ROAD_P2W_E!J20+FC_TRA_ROAD_CAR_E!J20+FC_TRA_ROAD_BUS_E!J20+FC_TRA_ROAD_LCV_E!J20+FC_TRA_ROAD_HGV_E!J20</f>
        <v>0</v>
      </c>
      <c r="K20" s="10">
        <f>FC_TRA_ROAD_P2W_E!K20+FC_TRA_ROAD_CAR_E!K20+FC_TRA_ROAD_BUS_E!K20+FC_TRA_ROAD_LCV_E!K20+FC_TRA_ROAD_HGV_E!K20</f>
        <v>0</v>
      </c>
      <c r="L20" s="10">
        <f>FC_TRA_ROAD_P2W_E!L20+FC_TRA_ROAD_CAR_E!L20+FC_TRA_ROAD_BUS_E!L20+FC_TRA_ROAD_LCV_E!L20+FC_TRA_ROAD_HGV_E!L20</f>
        <v>0</v>
      </c>
      <c r="M20" s="10">
        <f>FC_TRA_ROAD_P2W_E!M20+FC_TRA_ROAD_CAR_E!M20+FC_TRA_ROAD_BUS_E!M20+FC_TRA_ROAD_LCV_E!M20+FC_TRA_ROAD_HGV_E!M20</f>
        <v>0</v>
      </c>
      <c r="N20" s="10">
        <f>FC_TRA_ROAD_P2W_E!N20+FC_TRA_ROAD_CAR_E!N20+FC_TRA_ROAD_BUS_E!N20+FC_TRA_ROAD_LCV_E!N20+FC_TRA_ROAD_HGV_E!N20</f>
        <v>0</v>
      </c>
      <c r="O20" s="10">
        <f>FC_TRA_ROAD_P2W_E!O20+FC_TRA_ROAD_CAR_E!O20+FC_TRA_ROAD_BUS_E!O20+FC_TRA_ROAD_LCV_E!O20+FC_TRA_ROAD_HGV_E!O20</f>
        <v>0</v>
      </c>
      <c r="P20" s="10">
        <f>FC_TRA_ROAD_P2W_E!P20+FC_TRA_ROAD_CAR_E!P20+FC_TRA_ROAD_BUS_E!P20+FC_TRA_ROAD_LCV_E!P20+FC_TRA_ROAD_HGV_E!P20</f>
        <v>0</v>
      </c>
      <c r="Q20" s="10">
        <f>FC_TRA_ROAD_P2W_E!Q20+FC_TRA_ROAD_CAR_E!Q20+FC_TRA_ROAD_BUS_E!Q20+FC_TRA_ROAD_LCV_E!Q20+FC_TRA_ROAD_HGV_E!Q20</f>
        <v>0</v>
      </c>
      <c r="R20" s="10">
        <f>FC_TRA_ROAD_P2W_E!R20+FC_TRA_ROAD_CAR_E!R20+FC_TRA_ROAD_BUS_E!R20+FC_TRA_ROAD_LCV_E!R20+FC_TRA_ROAD_HGV_E!R20</f>
        <v>0</v>
      </c>
      <c r="S20" s="10">
        <f>FC_TRA_ROAD_P2W_E!S20+FC_TRA_ROAD_CAR_E!S20+FC_TRA_ROAD_BUS_E!S20+FC_TRA_ROAD_LCV_E!S20+FC_TRA_ROAD_HGV_E!S20</f>
        <v>0</v>
      </c>
      <c r="T20" s="10">
        <f>FC_TRA_ROAD_P2W_E!T20+FC_TRA_ROAD_CAR_E!T20+FC_TRA_ROAD_BUS_E!T20+FC_TRA_ROAD_LCV_E!T20+FC_TRA_ROAD_HGV_E!T20</f>
        <v>0</v>
      </c>
      <c r="U20" s="10">
        <f>FC_TRA_ROAD_P2W_E!U20+FC_TRA_ROAD_CAR_E!U20+FC_TRA_ROAD_BUS_E!U20+FC_TRA_ROAD_LCV_E!U20+FC_TRA_ROAD_HGV_E!U20</f>
        <v>0</v>
      </c>
      <c r="V20" s="10">
        <f>FC_TRA_ROAD_P2W_E!V20+FC_TRA_ROAD_CAR_E!V20+FC_TRA_ROAD_BUS_E!V20+FC_TRA_ROAD_LCV_E!V20+FC_TRA_ROAD_HGV_E!V20</f>
        <v>0</v>
      </c>
      <c r="W20" s="10">
        <f>FC_TRA_ROAD_P2W_E!W20+FC_TRA_ROAD_CAR_E!W20+FC_TRA_ROAD_BUS_E!W20+FC_TRA_ROAD_LCV_E!W20+FC_TRA_ROAD_HGV_E!W20</f>
        <v>0</v>
      </c>
      <c r="X20" s="10">
        <f>FC_TRA_ROAD_P2W_E!X20+FC_TRA_ROAD_CAR_E!X20+FC_TRA_ROAD_BUS_E!X20+FC_TRA_ROAD_LCV_E!X20+FC_TRA_ROAD_HGV_E!X20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FC_TRA_ROAD_P2W_E!C21+FC_TRA_ROAD_CAR_E!C21+FC_TRA_ROAD_BUS_E!C21+FC_TRA_ROAD_LCV_E!C21+FC_TRA_ROAD_HGV_E!C21</f>
        <v>0</v>
      </c>
      <c r="D21" s="10">
        <f>FC_TRA_ROAD_P2W_E!D21+FC_TRA_ROAD_CAR_E!D21+FC_TRA_ROAD_BUS_E!D21+FC_TRA_ROAD_LCV_E!D21+FC_TRA_ROAD_HGV_E!D21</f>
        <v>0</v>
      </c>
      <c r="E21" s="10">
        <f>FC_TRA_ROAD_P2W_E!E21+FC_TRA_ROAD_CAR_E!E21+FC_TRA_ROAD_BUS_E!E21+FC_TRA_ROAD_LCV_E!E21+FC_TRA_ROAD_HGV_E!E21</f>
        <v>0</v>
      </c>
      <c r="F21" s="10">
        <f>FC_TRA_ROAD_P2W_E!F21+FC_TRA_ROAD_CAR_E!F21+FC_TRA_ROAD_BUS_E!F21+FC_TRA_ROAD_LCV_E!F21+FC_TRA_ROAD_HGV_E!F21</f>
        <v>0</v>
      </c>
      <c r="G21" s="10">
        <f>FC_TRA_ROAD_P2W_E!G21+FC_TRA_ROAD_CAR_E!G21+FC_TRA_ROAD_BUS_E!G21+FC_TRA_ROAD_LCV_E!G21+FC_TRA_ROAD_HGV_E!G21</f>
        <v>0</v>
      </c>
      <c r="H21" s="10">
        <f>FC_TRA_ROAD_P2W_E!H21+FC_TRA_ROAD_CAR_E!H21+FC_TRA_ROAD_BUS_E!H21+FC_TRA_ROAD_LCV_E!H21+FC_TRA_ROAD_HGV_E!H21</f>
        <v>0</v>
      </c>
      <c r="I21" s="10">
        <f>FC_TRA_ROAD_P2W_E!I21+FC_TRA_ROAD_CAR_E!I21+FC_TRA_ROAD_BUS_E!I21+FC_TRA_ROAD_LCV_E!I21+FC_TRA_ROAD_HGV_E!I21</f>
        <v>0</v>
      </c>
      <c r="J21" s="10">
        <f>FC_TRA_ROAD_P2W_E!J21+FC_TRA_ROAD_CAR_E!J21+FC_TRA_ROAD_BUS_E!J21+FC_TRA_ROAD_LCV_E!J21+FC_TRA_ROAD_HGV_E!J21</f>
        <v>0</v>
      </c>
      <c r="K21" s="10">
        <f>FC_TRA_ROAD_P2W_E!K21+FC_TRA_ROAD_CAR_E!K21+FC_TRA_ROAD_BUS_E!K21+FC_TRA_ROAD_LCV_E!K21+FC_TRA_ROAD_HGV_E!K21</f>
        <v>0</v>
      </c>
      <c r="L21" s="10">
        <f>FC_TRA_ROAD_P2W_E!L21+FC_TRA_ROAD_CAR_E!L21+FC_TRA_ROAD_BUS_E!L21+FC_TRA_ROAD_LCV_E!L21+FC_TRA_ROAD_HGV_E!L21</f>
        <v>0</v>
      </c>
      <c r="M21" s="10">
        <f>FC_TRA_ROAD_P2W_E!M21+FC_TRA_ROAD_CAR_E!M21+FC_TRA_ROAD_BUS_E!M21+FC_TRA_ROAD_LCV_E!M21+FC_TRA_ROAD_HGV_E!M21</f>
        <v>0</v>
      </c>
      <c r="N21" s="10">
        <f>FC_TRA_ROAD_P2W_E!N21+FC_TRA_ROAD_CAR_E!N21+FC_TRA_ROAD_BUS_E!N21+FC_TRA_ROAD_LCV_E!N21+FC_TRA_ROAD_HGV_E!N21</f>
        <v>0</v>
      </c>
      <c r="O21" s="10">
        <f>FC_TRA_ROAD_P2W_E!O21+FC_TRA_ROAD_CAR_E!O21+FC_TRA_ROAD_BUS_E!O21+FC_TRA_ROAD_LCV_E!O21+FC_TRA_ROAD_HGV_E!O21</f>
        <v>0</v>
      </c>
      <c r="P21" s="10">
        <f>FC_TRA_ROAD_P2W_E!P21+FC_TRA_ROAD_CAR_E!P21+FC_TRA_ROAD_BUS_E!P21+FC_TRA_ROAD_LCV_E!P21+FC_TRA_ROAD_HGV_E!P21</f>
        <v>0</v>
      </c>
      <c r="Q21" s="10">
        <f>FC_TRA_ROAD_P2W_E!Q21+FC_TRA_ROAD_CAR_E!Q21+FC_TRA_ROAD_BUS_E!Q21+FC_TRA_ROAD_LCV_E!Q21+FC_TRA_ROAD_HGV_E!Q21</f>
        <v>0</v>
      </c>
      <c r="R21" s="10">
        <f>FC_TRA_ROAD_P2W_E!R21+FC_TRA_ROAD_CAR_E!R21+FC_TRA_ROAD_BUS_E!R21+FC_TRA_ROAD_LCV_E!R21+FC_TRA_ROAD_HGV_E!R21</f>
        <v>0</v>
      </c>
      <c r="S21" s="10">
        <f>FC_TRA_ROAD_P2W_E!S21+FC_TRA_ROAD_CAR_E!S21+FC_TRA_ROAD_BUS_E!S21+FC_TRA_ROAD_LCV_E!S21+FC_TRA_ROAD_HGV_E!S21</f>
        <v>0</v>
      </c>
      <c r="T21" s="10">
        <f>FC_TRA_ROAD_P2W_E!T21+FC_TRA_ROAD_CAR_E!T21+FC_TRA_ROAD_BUS_E!T21+FC_TRA_ROAD_LCV_E!T21+FC_TRA_ROAD_HGV_E!T21</f>
        <v>0</v>
      </c>
      <c r="U21" s="10">
        <f>FC_TRA_ROAD_P2W_E!U21+FC_TRA_ROAD_CAR_E!U21+FC_TRA_ROAD_BUS_E!U21+FC_TRA_ROAD_LCV_E!U21+FC_TRA_ROAD_HGV_E!U21</f>
        <v>0</v>
      </c>
      <c r="V21" s="10">
        <f>FC_TRA_ROAD_P2W_E!V21+FC_TRA_ROAD_CAR_E!V21+FC_TRA_ROAD_BUS_E!V21+FC_TRA_ROAD_LCV_E!V21+FC_TRA_ROAD_HGV_E!V21</f>
        <v>0</v>
      </c>
      <c r="W21" s="10">
        <f>FC_TRA_ROAD_P2W_E!W21+FC_TRA_ROAD_CAR_E!W21+FC_TRA_ROAD_BUS_E!W21+FC_TRA_ROAD_LCV_E!W21+FC_TRA_ROAD_HGV_E!W21</f>
        <v>0</v>
      </c>
      <c r="X21" s="10">
        <f>FC_TRA_ROAD_P2W_E!X21+FC_TRA_ROAD_CAR_E!X21+FC_TRA_ROAD_BUS_E!X21+FC_TRA_ROAD_LCV_E!X21+FC_TRA_ROAD_HGV_E!X21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FC_TRA_ROAD_P2W_E!C23+FC_TRA_ROAD_CAR_E!C23+FC_TRA_ROAD_BUS_E!C23+FC_TRA_ROAD_LCV_E!C23+FC_TRA_ROAD_HGV_E!C23</f>
        <v>0</v>
      </c>
      <c r="D23" s="10">
        <f>FC_TRA_ROAD_P2W_E!D23+FC_TRA_ROAD_CAR_E!D23+FC_TRA_ROAD_BUS_E!D23+FC_TRA_ROAD_LCV_E!D23+FC_TRA_ROAD_HGV_E!D23</f>
        <v>0</v>
      </c>
      <c r="E23" s="10">
        <f>FC_TRA_ROAD_P2W_E!E23+FC_TRA_ROAD_CAR_E!E23+FC_TRA_ROAD_BUS_E!E23+FC_TRA_ROAD_LCV_E!E23+FC_TRA_ROAD_HGV_E!E23</f>
        <v>0</v>
      </c>
      <c r="F23" s="10">
        <f>FC_TRA_ROAD_P2W_E!F23+FC_TRA_ROAD_CAR_E!F23+FC_TRA_ROAD_BUS_E!F23+FC_TRA_ROAD_LCV_E!F23+FC_TRA_ROAD_HGV_E!F23</f>
        <v>0</v>
      </c>
      <c r="G23" s="10">
        <f>FC_TRA_ROAD_P2W_E!G23+FC_TRA_ROAD_CAR_E!G23+FC_TRA_ROAD_BUS_E!G23+FC_TRA_ROAD_LCV_E!G23+FC_TRA_ROAD_HGV_E!G23</f>
        <v>0</v>
      </c>
      <c r="H23" s="10">
        <f>FC_TRA_ROAD_P2W_E!H23+FC_TRA_ROAD_CAR_E!H23+FC_TRA_ROAD_BUS_E!H23+FC_TRA_ROAD_LCV_E!H23+FC_TRA_ROAD_HGV_E!H23</f>
        <v>0</v>
      </c>
      <c r="I23" s="10">
        <f>FC_TRA_ROAD_P2W_E!I23+FC_TRA_ROAD_CAR_E!I23+FC_TRA_ROAD_BUS_E!I23+FC_TRA_ROAD_LCV_E!I23+FC_TRA_ROAD_HGV_E!I23</f>
        <v>0</v>
      </c>
      <c r="J23" s="10">
        <f>FC_TRA_ROAD_P2W_E!J23+FC_TRA_ROAD_CAR_E!J23+FC_TRA_ROAD_BUS_E!J23+FC_TRA_ROAD_LCV_E!J23+FC_TRA_ROAD_HGV_E!J23</f>
        <v>0</v>
      </c>
      <c r="K23" s="10">
        <f>FC_TRA_ROAD_P2W_E!K23+FC_TRA_ROAD_CAR_E!K23+FC_TRA_ROAD_BUS_E!K23+FC_TRA_ROAD_LCV_E!K23+FC_TRA_ROAD_HGV_E!K23</f>
        <v>0</v>
      </c>
      <c r="L23" s="10">
        <f>FC_TRA_ROAD_P2W_E!L23+FC_TRA_ROAD_CAR_E!L23+FC_TRA_ROAD_BUS_E!L23+FC_TRA_ROAD_LCV_E!L23+FC_TRA_ROAD_HGV_E!L23</f>
        <v>0</v>
      </c>
      <c r="M23" s="10">
        <f>FC_TRA_ROAD_P2W_E!M23+FC_TRA_ROAD_CAR_E!M23+FC_TRA_ROAD_BUS_E!M23+FC_TRA_ROAD_LCV_E!M23+FC_TRA_ROAD_HGV_E!M23</f>
        <v>0</v>
      </c>
      <c r="N23" s="10">
        <f>FC_TRA_ROAD_P2W_E!N23+FC_TRA_ROAD_CAR_E!N23+FC_TRA_ROAD_BUS_E!N23+FC_TRA_ROAD_LCV_E!N23+FC_TRA_ROAD_HGV_E!N23</f>
        <v>0</v>
      </c>
      <c r="O23" s="10">
        <f>FC_TRA_ROAD_P2W_E!O23+FC_TRA_ROAD_CAR_E!O23+FC_TRA_ROAD_BUS_E!O23+FC_TRA_ROAD_LCV_E!O23+FC_TRA_ROAD_HGV_E!O23</f>
        <v>0</v>
      </c>
      <c r="P23" s="10">
        <f>FC_TRA_ROAD_P2W_E!P23+FC_TRA_ROAD_CAR_E!P23+FC_TRA_ROAD_BUS_E!P23+FC_TRA_ROAD_LCV_E!P23+FC_TRA_ROAD_HGV_E!P23</f>
        <v>0</v>
      </c>
      <c r="Q23" s="10">
        <f>FC_TRA_ROAD_P2W_E!Q23+FC_TRA_ROAD_CAR_E!Q23+FC_TRA_ROAD_BUS_E!Q23+FC_TRA_ROAD_LCV_E!Q23+FC_TRA_ROAD_HGV_E!Q23</f>
        <v>0</v>
      </c>
      <c r="R23" s="10">
        <f>FC_TRA_ROAD_P2W_E!R23+FC_TRA_ROAD_CAR_E!R23+FC_TRA_ROAD_BUS_E!R23+FC_TRA_ROAD_LCV_E!R23+FC_TRA_ROAD_HGV_E!R23</f>
        <v>0</v>
      </c>
      <c r="S23" s="10">
        <f>FC_TRA_ROAD_P2W_E!S23+FC_TRA_ROAD_CAR_E!S23+FC_TRA_ROAD_BUS_E!S23+FC_TRA_ROAD_LCV_E!S23+FC_TRA_ROAD_HGV_E!S23</f>
        <v>0</v>
      </c>
      <c r="T23" s="10">
        <f>FC_TRA_ROAD_P2W_E!T23+FC_TRA_ROAD_CAR_E!T23+FC_TRA_ROAD_BUS_E!T23+FC_TRA_ROAD_LCV_E!T23+FC_TRA_ROAD_HGV_E!T23</f>
        <v>0</v>
      </c>
      <c r="U23" s="10">
        <f>FC_TRA_ROAD_P2W_E!U23+FC_TRA_ROAD_CAR_E!U23+FC_TRA_ROAD_BUS_E!U23+FC_TRA_ROAD_LCV_E!U23+FC_TRA_ROAD_HGV_E!U23</f>
        <v>0</v>
      </c>
      <c r="V23" s="10">
        <f>FC_TRA_ROAD_P2W_E!V23+FC_TRA_ROAD_CAR_E!V23+FC_TRA_ROAD_BUS_E!V23+FC_TRA_ROAD_LCV_E!V23+FC_TRA_ROAD_HGV_E!V23</f>
        <v>0</v>
      </c>
      <c r="W23" s="10">
        <f>FC_TRA_ROAD_P2W_E!W23+FC_TRA_ROAD_CAR_E!W23+FC_TRA_ROAD_BUS_E!W23+FC_TRA_ROAD_LCV_E!W23+FC_TRA_ROAD_HGV_E!W23</f>
        <v>0</v>
      </c>
      <c r="X23" s="10">
        <f>FC_TRA_ROAD_P2W_E!X23+FC_TRA_ROAD_CAR_E!X23+FC_TRA_ROAD_BUS_E!X23+FC_TRA_ROAD_LCV_E!X23+FC_TRA_ROAD_HGV_E!X23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FC_TRA_ROAD_P2W_E!C24+FC_TRA_ROAD_CAR_E!C24+FC_TRA_ROAD_BUS_E!C24+FC_TRA_ROAD_LCV_E!C24+FC_TRA_ROAD_HGV_E!C24</f>
        <v>0</v>
      </c>
      <c r="D24" s="10">
        <f>FC_TRA_ROAD_P2W_E!D24+FC_TRA_ROAD_CAR_E!D24+FC_TRA_ROAD_BUS_E!D24+FC_TRA_ROAD_LCV_E!D24+FC_TRA_ROAD_HGV_E!D24</f>
        <v>0</v>
      </c>
      <c r="E24" s="10">
        <f>FC_TRA_ROAD_P2W_E!E24+FC_TRA_ROAD_CAR_E!E24+FC_TRA_ROAD_BUS_E!E24+FC_TRA_ROAD_LCV_E!E24+FC_TRA_ROAD_HGV_E!E24</f>
        <v>0</v>
      </c>
      <c r="F24" s="10">
        <f>FC_TRA_ROAD_P2W_E!F24+FC_TRA_ROAD_CAR_E!F24+FC_TRA_ROAD_BUS_E!F24+FC_TRA_ROAD_LCV_E!F24+FC_TRA_ROAD_HGV_E!F24</f>
        <v>0</v>
      </c>
      <c r="G24" s="10">
        <f>FC_TRA_ROAD_P2W_E!G24+FC_TRA_ROAD_CAR_E!G24+FC_TRA_ROAD_BUS_E!G24+FC_TRA_ROAD_LCV_E!G24+FC_TRA_ROAD_HGV_E!G24</f>
        <v>0</v>
      </c>
      <c r="H24" s="10">
        <f>FC_TRA_ROAD_P2W_E!H24+FC_TRA_ROAD_CAR_E!H24+FC_TRA_ROAD_BUS_E!H24+FC_TRA_ROAD_LCV_E!H24+FC_TRA_ROAD_HGV_E!H24</f>
        <v>0</v>
      </c>
      <c r="I24" s="10">
        <f>FC_TRA_ROAD_P2W_E!I24+FC_TRA_ROAD_CAR_E!I24+FC_TRA_ROAD_BUS_E!I24+FC_TRA_ROAD_LCV_E!I24+FC_TRA_ROAD_HGV_E!I24</f>
        <v>0</v>
      </c>
      <c r="J24" s="10">
        <f>FC_TRA_ROAD_P2W_E!J24+FC_TRA_ROAD_CAR_E!J24+FC_TRA_ROAD_BUS_E!J24+FC_TRA_ROAD_LCV_E!J24+FC_TRA_ROAD_HGV_E!J24</f>
        <v>0</v>
      </c>
      <c r="K24" s="10">
        <f>FC_TRA_ROAD_P2W_E!K24+FC_TRA_ROAD_CAR_E!K24+FC_TRA_ROAD_BUS_E!K24+FC_TRA_ROAD_LCV_E!K24+FC_TRA_ROAD_HGV_E!K24</f>
        <v>0</v>
      </c>
      <c r="L24" s="10">
        <f>FC_TRA_ROAD_P2W_E!L24+FC_TRA_ROAD_CAR_E!L24+FC_TRA_ROAD_BUS_E!L24+FC_TRA_ROAD_LCV_E!L24+FC_TRA_ROAD_HGV_E!L24</f>
        <v>0</v>
      </c>
      <c r="M24" s="10">
        <f>FC_TRA_ROAD_P2W_E!M24+FC_TRA_ROAD_CAR_E!M24+FC_TRA_ROAD_BUS_E!M24+FC_TRA_ROAD_LCV_E!M24+FC_TRA_ROAD_HGV_E!M24</f>
        <v>0</v>
      </c>
      <c r="N24" s="10">
        <f>FC_TRA_ROAD_P2W_E!N24+FC_TRA_ROAD_CAR_E!N24+FC_TRA_ROAD_BUS_E!N24+FC_TRA_ROAD_LCV_E!N24+FC_TRA_ROAD_HGV_E!N24</f>
        <v>0</v>
      </c>
      <c r="O24" s="10">
        <f>FC_TRA_ROAD_P2W_E!O24+FC_TRA_ROAD_CAR_E!O24+FC_TRA_ROAD_BUS_E!O24+FC_TRA_ROAD_LCV_E!O24+FC_TRA_ROAD_HGV_E!O24</f>
        <v>0</v>
      </c>
      <c r="P24" s="10">
        <f>FC_TRA_ROAD_P2W_E!P24+FC_TRA_ROAD_CAR_E!P24+FC_TRA_ROAD_BUS_E!P24+FC_TRA_ROAD_LCV_E!P24+FC_TRA_ROAD_HGV_E!P24</f>
        <v>0</v>
      </c>
      <c r="Q24" s="10">
        <f>FC_TRA_ROAD_P2W_E!Q24+FC_TRA_ROAD_CAR_E!Q24+FC_TRA_ROAD_BUS_E!Q24+FC_TRA_ROAD_LCV_E!Q24+FC_TRA_ROAD_HGV_E!Q24</f>
        <v>0</v>
      </c>
      <c r="R24" s="10">
        <f>FC_TRA_ROAD_P2W_E!R24+FC_TRA_ROAD_CAR_E!R24+FC_TRA_ROAD_BUS_E!R24+FC_TRA_ROAD_LCV_E!R24+FC_TRA_ROAD_HGV_E!R24</f>
        <v>0</v>
      </c>
      <c r="S24" s="10">
        <f>FC_TRA_ROAD_P2W_E!S24+FC_TRA_ROAD_CAR_E!S24+FC_TRA_ROAD_BUS_E!S24+FC_TRA_ROAD_LCV_E!S24+FC_TRA_ROAD_HGV_E!S24</f>
        <v>0</v>
      </c>
      <c r="T24" s="10">
        <f>FC_TRA_ROAD_P2W_E!T24+FC_TRA_ROAD_CAR_E!T24+FC_TRA_ROAD_BUS_E!T24+FC_TRA_ROAD_LCV_E!T24+FC_TRA_ROAD_HGV_E!T24</f>
        <v>0</v>
      </c>
      <c r="U24" s="10">
        <f>FC_TRA_ROAD_P2W_E!U24+FC_TRA_ROAD_CAR_E!U24+FC_TRA_ROAD_BUS_E!U24+FC_TRA_ROAD_LCV_E!U24+FC_TRA_ROAD_HGV_E!U24</f>
        <v>0</v>
      </c>
      <c r="V24" s="10">
        <f>FC_TRA_ROAD_P2W_E!V24+FC_TRA_ROAD_CAR_E!V24+FC_TRA_ROAD_BUS_E!V24+FC_TRA_ROAD_LCV_E!V24+FC_TRA_ROAD_HGV_E!V24</f>
        <v>0</v>
      </c>
      <c r="W24" s="10">
        <f>FC_TRA_ROAD_P2W_E!W24+FC_TRA_ROAD_CAR_E!W24+FC_TRA_ROAD_BUS_E!W24+FC_TRA_ROAD_LCV_E!W24+FC_TRA_ROAD_HGV_E!W24</f>
        <v>0</v>
      </c>
      <c r="X24" s="10">
        <f>FC_TRA_ROAD_P2W_E!X24+FC_TRA_ROAD_CAR_E!X24+FC_TRA_ROAD_BUS_E!X24+FC_TRA_ROAD_LCV_E!X24+FC_TRA_ROAD_HGV_E!X24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FC_TRA_ROAD_P2W_E!C25+FC_TRA_ROAD_CAR_E!C25+FC_TRA_ROAD_BUS_E!C25+FC_TRA_ROAD_LCV_E!C25+FC_TRA_ROAD_HGV_E!C25</f>
        <v>0</v>
      </c>
      <c r="D25" s="37">
        <f>FC_TRA_ROAD_P2W_E!D25+FC_TRA_ROAD_CAR_E!D25+FC_TRA_ROAD_BUS_E!D25+FC_TRA_ROAD_LCV_E!D25+FC_TRA_ROAD_HGV_E!D25</f>
        <v>0</v>
      </c>
      <c r="E25" s="37">
        <f>FC_TRA_ROAD_P2W_E!E25+FC_TRA_ROAD_CAR_E!E25+FC_TRA_ROAD_BUS_E!E25+FC_TRA_ROAD_LCV_E!E25+FC_TRA_ROAD_HGV_E!E25</f>
        <v>0</v>
      </c>
      <c r="F25" s="37">
        <f>FC_TRA_ROAD_P2W_E!F25+FC_TRA_ROAD_CAR_E!F25+FC_TRA_ROAD_BUS_E!F25+FC_TRA_ROAD_LCV_E!F25+FC_TRA_ROAD_HGV_E!F25</f>
        <v>0</v>
      </c>
      <c r="G25" s="37">
        <f>FC_TRA_ROAD_P2W_E!G25+FC_TRA_ROAD_CAR_E!G25+FC_TRA_ROAD_BUS_E!G25+FC_TRA_ROAD_LCV_E!G25+FC_TRA_ROAD_HGV_E!G25</f>
        <v>0</v>
      </c>
      <c r="H25" s="37">
        <f>FC_TRA_ROAD_P2W_E!H25+FC_TRA_ROAD_CAR_E!H25+FC_TRA_ROAD_BUS_E!H25+FC_TRA_ROAD_LCV_E!H25+FC_TRA_ROAD_HGV_E!H25</f>
        <v>0</v>
      </c>
      <c r="I25" s="37">
        <f>FC_TRA_ROAD_P2W_E!I25+FC_TRA_ROAD_CAR_E!I25+FC_TRA_ROAD_BUS_E!I25+FC_TRA_ROAD_LCV_E!I25+FC_TRA_ROAD_HGV_E!I25</f>
        <v>0</v>
      </c>
      <c r="J25" s="37">
        <f>FC_TRA_ROAD_P2W_E!J25+FC_TRA_ROAD_CAR_E!J25+FC_TRA_ROAD_BUS_E!J25+FC_TRA_ROAD_LCV_E!J25+FC_TRA_ROAD_HGV_E!J25</f>
        <v>0</v>
      </c>
      <c r="K25" s="37">
        <f>FC_TRA_ROAD_P2W_E!K25+FC_TRA_ROAD_CAR_E!K25+FC_TRA_ROAD_BUS_E!K25+FC_TRA_ROAD_LCV_E!K25+FC_TRA_ROAD_HGV_E!K25</f>
        <v>0</v>
      </c>
      <c r="L25" s="37">
        <f>FC_TRA_ROAD_P2W_E!L25+FC_TRA_ROAD_CAR_E!L25+FC_TRA_ROAD_BUS_E!L25+FC_TRA_ROAD_LCV_E!L25+FC_TRA_ROAD_HGV_E!L25</f>
        <v>0</v>
      </c>
      <c r="M25" s="37">
        <f>FC_TRA_ROAD_P2W_E!M25+FC_TRA_ROAD_CAR_E!M25+FC_TRA_ROAD_BUS_E!M25+FC_TRA_ROAD_LCV_E!M25+FC_TRA_ROAD_HGV_E!M25</f>
        <v>0</v>
      </c>
      <c r="N25" s="37">
        <f>FC_TRA_ROAD_P2W_E!N25+FC_TRA_ROAD_CAR_E!N25+FC_TRA_ROAD_BUS_E!N25+FC_TRA_ROAD_LCV_E!N25+FC_TRA_ROAD_HGV_E!N25</f>
        <v>0</v>
      </c>
      <c r="O25" s="37">
        <f>FC_TRA_ROAD_P2W_E!O25+FC_TRA_ROAD_CAR_E!O25+FC_TRA_ROAD_BUS_E!O25+FC_TRA_ROAD_LCV_E!O25+FC_TRA_ROAD_HGV_E!O25</f>
        <v>0</v>
      </c>
      <c r="P25" s="37">
        <f>FC_TRA_ROAD_P2W_E!P25+FC_TRA_ROAD_CAR_E!P25+FC_TRA_ROAD_BUS_E!P25+FC_TRA_ROAD_LCV_E!P25+FC_TRA_ROAD_HGV_E!P25</f>
        <v>0</v>
      </c>
      <c r="Q25" s="37">
        <f>FC_TRA_ROAD_P2W_E!Q25+FC_TRA_ROAD_CAR_E!Q25+FC_TRA_ROAD_BUS_E!Q25+FC_TRA_ROAD_LCV_E!Q25+FC_TRA_ROAD_HGV_E!Q25</f>
        <v>0</v>
      </c>
      <c r="R25" s="37">
        <f>FC_TRA_ROAD_P2W_E!R25+FC_TRA_ROAD_CAR_E!R25+FC_TRA_ROAD_BUS_E!R25+FC_TRA_ROAD_LCV_E!R25+FC_TRA_ROAD_HGV_E!R25</f>
        <v>0</v>
      </c>
      <c r="S25" s="37">
        <f>FC_TRA_ROAD_P2W_E!S25+FC_TRA_ROAD_CAR_E!S25+FC_TRA_ROAD_BUS_E!S25+FC_TRA_ROAD_LCV_E!S25+FC_TRA_ROAD_HGV_E!S25</f>
        <v>0</v>
      </c>
      <c r="T25" s="37">
        <f>FC_TRA_ROAD_P2W_E!T25+FC_TRA_ROAD_CAR_E!T25+FC_TRA_ROAD_BUS_E!T25+FC_TRA_ROAD_LCV_E!T25+FC_TRA_ROAD_HGV_E!T25</f>
        <v>0</v>
      </c>
      <c r="U25" s="37">
        <f>FC_TRA_ROAD_P2W_E!U25+FC_TRA_ROAD_CAR_E!U25+FC_TRA_ROAD_BUS_E!U25+FC_TRA_ROAD_LCV_E!U25+FC_TRA_ROAD_HGV_E!U25</f>
        <v>0</v>
      </c>
      <c r="V25" s="37">
        <f>FC_TRA_ROAD_P2W_E!V25+FC_TRA_ROAD_CAR_E!V25+FC_TRA_ROAD_BUS_E!V25+FC_TRA_ROAD_LCV_E!V25+FC_TRA_ROAD_HGV_E!V25</f>
        <v>0</v>
      </c>
      <c r="W25" s="37">
        <f>FC_TRA_ROAD_P2W_E!W25+FC_TRA_ROAD_CAR_E!W25+FC_TRA_ROAD_BUS_E!W25+FC_TRA_ROAD_LCV_E!W25+FC_TRA_ROAD_HGV_E!W25</f>
        <v>0</v>
      </c>
      <c r="X25" s="37">
        <f>FC_TRA_ROAD_P2W_E!X25+FC_TRA_ROAD_CAR_E!X25+FC_TRA_ROAD_BUS_E!X25+FC_TRA_ROAD_LCV_E!X25+FC_TRA_ROAD_HGV_E!X25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9">SUM(C27,C33)</f>
        <v>5714.6759243336201</v>
      </c>
      <c r="D26" s="37">
        <f t="shared" ref="D26:W26" si="20">SUM(D27,D33)</f>
        <v>5787.8007738607048</v>
      </c>
      <c r="E26" s="37">
        <f t="shared" si="20"/>
        <v>5958.9257093723136</v>
      </c>
      <c r="F26" s="37">
        <f t="shared" si="20"/>
        <v>6301.4717970765269</v>
      </c>
      <c r="G26" s="37">
        <f t="shared" si="20"/>
        <v>6475.709028374893</v>
      </c>
      <c r="H26" s="37">
        <f t="shared" si="20"/>
        <v>6201.6072226999131</v>
      </c>
      <c r="I26" s="37">
        <f t="shared" si="20"/>
        <v>6141.7815133276008</v>
      </c>
      <c r="J26" s="37">
        <f t="shared" si="20"/>
        <v>6042.5146173688736</v>
      </c>
      <c r="K26" s="37">
        <f t="shared" si="20"/>
        <v>6054.6718830610489</v>
      </c>
      <c r="L26" s="37">
        <f t="shared" si="20"/>
        <v>5914.6125537403277</v>
      </c>
      <c r="M26" s="37">
        <f t="shared" si="20"/>
        <v>5827.5294067067916</v>
      </c>
      <c r="N26" s="37">
        <f t="shared" si="20"/>
        <v>5411.1014617368883</v>
      </c>
      <c r="O26" s="37">
        <f t="shared" si="20"/>
        <v>4962.9788478073942</v>
      </c>
      <c r="P26" s="37">
        <f t="shared" si="20"/>
        <v>4882.3207222699912</v>
      </c>
      <c r="Q26" s="37">
        <f t="shared" si="20"/>
        <v>4951.0365434221831</v>
      </c>
      <c r="R26" s="37">
        <f t="shared" si="20"/>
        <v>4956.3150472914876</v>
      </c>
      <c r="S26" s="37">
        <f t="shared" si="20"/>
        <v>5117.2494411006019</v>
      </c>
      <c r="T26" s="37">
        <f t="shared" si="20"/>
        <v>5214.6715391229573</v>
      </c>
      <c r="U26" s="37">
        <f t="shared" si="20"/>
        <v>5237.7709372312984</v>
      </c>
      <c r="V26" s="37">
        <f t="shared" si="20"/>
        <v>5387.8876182287177</v>
      </c>
      <c r="W26" s="37">
        <f t="shared" si="20"/>
        <v>4545.1558899398105</v>
      </c>
      <c r="X26" s="37">
        <f t="shared" ref="X26" si="21">SUM(X27,X33)</f>
        <v>4869.0917454858127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2">SUM(C28:C32)</f>
        <v>0</v>
      </c>
      <c r="D27" s="29">
        <f t="shared" ref="D27:W27" si="23">SUM(D28:D32)</f>
        <v>0</v>
      </c>
      <c r="E27" s="29">
        <f t="shared" si="23"/>
        <v>0</v>
      </c>
      <c r="F27" s="29">
        <f t="shared" si="23"/>
        <v>0</v>
      </c>
      <c r="G27" s="29">
        <f t="shared" si="23"/>
        <v>0</v>
      </c>
      <c r="H27" s="29">
        <f t="shared" si="23"/>
        <v>0</v>
      </c>
      <c r="I27" s="29">
        <f t="shared" si="23"/>
        <v>0</v>
      </c>
      <c r="J27" s="29">
        <f t="shared" si="23"/>
        <v>0</v>
      </c>
      <c r="K27" s="29">
        <f t="shared" si="23"/>
        <v>0</v>
      </c>
      <c r="L27" s="29">
        <f t="shared" si="23"/>
        <v>0</v>
      </c>
      <c r="M27" s="29">
        <f t="shared" si="23"/>
        <v>0</v>
      </c>
      <c r="N27" s="29">
        <f t="shared" si="23"/>
        <v>0</v>
      </c>
      <c r="O27" s="29">
        <f t="shared" si="23"/>
        <v>0</v>
      </c>
      <c r="P27" s="29">
        <f t="shared" si="23"/>
        <v>0</v>
      </c>
      <c r="Q27" s="29">
        <f t="shared" si="23"/>
        <v>0</v>
      </c>
      <c r="R27" s="29">
        <f t="shared" si="23"/>
        <v>0</v>
      </c>
      <c r="S27" s="29">
        <f t="shared" si="23"/>
        <v>0</v>
      </c>
      <c r="T27" s="29">
        <f t="shared" si="23"/>
        <v>0</v>
      </c>
      <c r="U27" s="29">
        <f t="shared" si="23"/>
        <v>0</v>
      </c>
      <c r="V27" s="29">
        <f t="shared" si="23"/>
        <v>0</v>
      </c>
      <c r="W27" s="29">
        <f t="shared" si="23"/>
        <v>0</v>
      </c>
      <c r="X27" s="29">
        <f t="shared" ref="X27" si="24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FC_TRA_ROAD_P2W_E!C28+FC_TRA_ROAD_CAR_E!C28+FC_TRA_ROAD_BUS_E!C28+FC_TRA_ROAD_LCV_E!C28+FC_TRA_ROAD_HGV_E!C28</f>
        <v>0</v>
      </c>
      <c r="D28" s="10">
        <f>FC_TRA_ROAD_P2W_E!D28+FC_TRA_ROAD_CAR_E!D28+FC_TRA_ROAD_BUS_E!D28+FC_TRA_ROAD_LCV_E!D28+FC_TRA_ROAD_HGV_E!D28</f>
        <v>0</v>
      </c>
      <c r="E28" s="10">
        <f>FC_TRA_ROAD_P2W_E!E28+FC_TRA_ROAD_CAR_E!E28+FC_TRA_ROAD_BUS_E!E28+FC_TRA_ROAD_LCV_E!E28+FC_TRA_ROAD_HGV_E!E28</f>
        <v>0</v>
      </c>
      <c r="F28" s="10">
        <f>FC_TRA_ROAD_P2W_E!F28+FC_TRA_ROAD_CAR_E!F28+FC_TRA_ROAD_BUS_E!F28+FC_TRA_ROAD_LCV_E!F28+FC_TRA_ROAD_HGV_E!F28</f>
        <v>0</v>
      </c>
      <c r="G28" s="10">
        <f>FC_TRA_ROAD_P2W_E!G28+FC_TRA_ROAD_CAR_E!G28+FC_TRA_ROAD_BUS_E!G28+FC_TRA_ROAD_LCV_E!G28+FC_TRA_ROAD_HGV_E!G28</f>
        <v>0</v>
      </c>
      <c r="H28" s="10">
        <f>FC_TRA_ROAD_P2W_E!H28+FC_TRA_ROAD_CAR_E!H28+FC_TRA_ROAD_BUS_E!H28+FC_TRA_ROAD_LCV_E!H28+FC_TRA_ROAD_HGV_E!H28</f>
        <v>0</v>
      </c>
      <c r="I28" s="10">
        <f>FC_TRA_ROAD_P2W_E!I28+FC_TRA_ROAD_CAR_E!I28+FC_TRA_ROAD_BUS_E!I28+FC_TRA_ROAD_LCV_E!I28+FC_TRA_ROAD_HGV_E!I28</f>
        <v>0</v>
      </c>
      <c r="J28" s="10">
        <f>FC_TRA_ROAD_P2W_E!J28+FC_TRA_ROAD_CAR_E!J28+FC_TRA_ROAD_BUS_E!J28+FC_TRA_ROAD_LCV_E!J28+FC_TRA_ROAD_HGV_E!J28</f>
        <v>0</v>
      </c>
      <c r="K28" s="10">
        <f>FC_TRA_ROAD_P2W_E!K28+FC_TRA_ROAD_CAR_E!K28+FC_TRA_ROAD_BUS_E!K28+FC_TRA_ROAD_LCV_E!K28+FC_TRA_ROAD_HGV_E!K28</f>
        <v>0</v>
      </c>
      <c r="L28" s="10">
        <f>FC_TRA_ROAD_P2W_E!L28+FC_TRA_ROAD_CAR_E!L28+FC_TRA_ROAD_BUS_E!L28+FC_TRA_ROAD_LCV_E!L28+FC_TRA_ROAD_HGV_E!L28</f>
        <v>0</v>
      </c>
      <c r="M28" s="10">
        <f>FC_TRA_ROAD_P2W_E!M28+FC_TRA_ROAD_CAR_E!M28+FC_TRA_ROAD_BUS_E!M28+FC_TRA_ROAD_LCV_E!M28+FC_TRA_ROAD_HGV_E!M28</f>
        <v>0</v>
      </c>
      <c r="N28" s="10">
        <f>FC_TRA_ROAD_P2W_E!N28+FC_TRA_ROAD_CAR_E!N28+FC_TRA_ROAD_BUS_E!N28+FC_TRA_ROAD_LCV_E!N28+FC_TRA_ROAD_HGV_E!N28</f>
        <v>0</v>
      </c>
      <c r="O28" s="10">
        <f>FC_TRA_ROAD_P2W_E!O28+FC_TRA_ROAD_CAR_E!O28+FC_TRA_ROAD_BUS_E!O28+FC_TRA_ROAD_LCV_E!O28+FC_TRA_ROAD_HGV_E!O28</f>
        <v>0</v>
      </c>
      <c r="P28" s="10">
        <f>FC_TRA_ROAD_P2W_E!P28+FC_TRA_ROAD_CAR_E!P28+FC_TRA_ROAD_BUS_E!P28+FC_TRA_ROAD_LCV_E!P28+FC_TRA_ROAD_HGV_E!P28</f>
        <v>0</v>
      </c>
      <c r="Q28" s="10">
        <f>FC_TRA_ROAD_P2W_E!Q28+FC_TRA_ROAD_CAR_E!Q28+FC_TRA_ROAD_BUS_E!Q28+FC_TRA_ROAD_LCV_E!Q28+FC_TRA_ROAD_HGV_E!Q28</f>
        <v>0</v>
      </c>
      <c r="R28" s="10">
        <f>FC_TRA_ROAD_P2W_E!R28+FC_TRA_ROAD_CAR_E!R28+FC_TRA_ROAD_BUS_E!R28+FC_TRA_ROAD_LCV_E!R28+FC_TRA_ROAD_HGV_E!R28</f>
        <v>0</v>
      </c>
      <c r="S28" s="10">
        <f>FC_TRA_ROAD_P2W_E!S28+FC_TRA_ROAD_CAR_E!S28+FC_TRA_ROAD_BUS_E!S28+FC_TRA_ROAD_LCV_E!S28+FC_TRA_ROAD_HGV_E!S28</f>
        <v>0</v>
      </c>
      <c r="T28" s="10">
        <f>FC_TRA_ROAD_P2W_E!T28+FC_TRA_ROAD_CAR_E!T28+FC_TRA_ROAD_BUS_E!T28+FC_TRA_ROAD_LCV_E!T28+FC_TRA_ROAD_HGV_E!T28</f>
        <v>0</v>
      </c>
      <c r="U28" s="10">
        <f>FC_TRA_ROAD_P2W_E!U28+FC_TRA_ROAD_CAR_E!U28+FC_TRA_ROAD_BUS_E!U28+FC_TRA_ROAD_LCV_E!U28+FC_TRA_ROAD_HGV_E!U28</f>
        <v>0</v>
      </c>
      <c r="V28" s="10">
        <f>FC_TRA_ROAD_P2W_E!V28+FC_TRA_ROAD_CAR_E!V28+FC_TRA_ROAD_BUS_E!V28+FC_TRA_ROAD_LCV_E!V28+FC_TRA_ROAD_HGV_E!V28</f>
        <v>0</v>
      </c>
      <c r="W28" s="10">
        <f>FC_TRA_ROAD_P2W_E!W28+FC_TRA_ROAD_CAR_E!W28+FC_TRA_ROAD_BUS_E!W28+FC_TRA_ROAD_LCV_E!W28+FC_TRA_ROAD_HGV_E!W28</f>
        <v>0</v>
      </c>
      <c r="X28" s="10">
        <f>FC_TRA_ROAD_P2W_E!X28+FC_TRA_ROAD_CAR_E!X28+FC_TRA_ROAD_BUS_E!X28+FC_TRA_ROAD_LCV_E!X28+FC_TRA_ROAD_HGV_E!X28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FC_TRA_ROAD_P2W_E!C29+FC_TRA_ROAD_CAR_E!C29+FC_TRA_ROAD_BUS_E!C29+FC_TRA_ROAD_LCV_E!C29+FC_TRA_ROAD_HGV_E!C29</f>
        <v>0</v>
      </c>
      <c r="D29" s="10">
        <f>FC_TRA_ROAD_P2W_E!D29+FC_TRA_ROAD_CAR_E!D29+FC_TRA_ROAD_BUS_E!D29+FC_TRA_ROAD_LCV_E!D29+FC_TRA_ROAD_HGV_E!D29</f>
        <v>0</v>
      </c>
      <c r="E29" s="10">
        <f>FC_TRA_ROAD_P2W_E!E29+FC_TRA_ROAD_CAR_E!E29+FC_TRA_ROAD_BUS_E!E29+FC_TRA_ROAD_LCV_E!E29+FC_TRA_ROAD_HGV_E!E29</f>
        <v>0</v>
      </c>
      <c r="F29" s="10">
        <f>FC_TRA_ROAD_P2W_E!F29+FC_TRA_ROAD_CAR_E!F29+FC_TRA_ROAD_BUS_E!F29+FC_TRA_ROAD_LCV_E!F29+FC_TRA_ROAD_HGV_E!F29</f>
        <v>0</v>
      </c>
      <c r="G29" s="10">
        <f>FC_TRA_ROAD_P2W_E!G29+FC_TRA_ROAD_CAR_E!G29+FC_TRA_ROAD_BUS_E!G29+FC_TRA_ROAD_LCV_E!G29+FC_TRA_ROAD_HGV_E!G29</f>
        <v>0</v>
      </c>
      <c r="H29" s="10">
        <f>FC_TRA_ROAD_P2W_E!H29+FC_TRA_ROAD_CAR_E!H29+FC_TRA_ROAD_BUS_E!H29+FC_TRA_ROAD_LCV_E!H29+FC_TRA_ROAD_HGV_E!H29</f>
        <v>0</v>
      </c>
      <c r="I29" s="10">
        <f>FC_TRA_ROAD_P2W_E!I29+FC_TRA_ROAD_CAR_E!I29+FC_TRA_ROAD_BUS_E!I29+FC_TRA_ROAD_LCV_E!I29+FC_TRA_ROAD_HGV_E!I29</f>
        <v>0</v>
      </c>
      <c r="J29" s="10">
        <f>FC_TRA_ROAD_P2W_E!J29+FC_TRA_ROAD_CAR_E!J29+FC_TRA_ROAD_BUS_E!J29+FC_TRA_ROAD_LCV_E!J29+FC_TRA_ROAD_HGV_E!J29</f>
        <v>0</v>
      </c>
      <c r="K29" s="10">
        <f>FC_TRA_ROAD_P2W_E!K29+FC_TRA_ROAD_CAR_E!K29+FC_TRA_ROAD_BUS_E!K29+FC_TRA_ROAD_LCV_E!K29+FC_TRA_ROAD_HGV_E!K29</f>
        <v>0</v>
      </c>
      <c r="L29" s="10">
        <f>FC_TRA_ROAD_P2W_E!L29+FC_TRA_ROAD_CAR_E!L29+FC_TRA_ROAD_BUS_E!L29+FC_TRA_ROAD_LCV_E!L29+FC_TRA_ROAD_HGV_E!L29</f>
        <v>0</v>
      </c>
      <c r="M29" s="10">
        <f>FC_TRA_ROAD_P2W_E!M29+FC_TRA_ROAD_CAR_E!M29+FC_TRA_ROAD_BUS_E!M29+FC_TRA_ROAD_LCV_E!M29+FC_TRA_ROAD_HGV_E!M29</f>
        <v>0</v>
      </c>
      <c r="N29" s="10">
        <f>FC_TRA_ROAD_P2W_E!N29+FC_TRA_ROAD_CAR_E!N29+FC_TRA_ROAD_BUS_E!N29+FC_TRA_ROAD_LCV_E!N29+FC_TRA_ROAD_HGV_E!N29</f>
        <v>0</v>
      </c>
      <c r="O29" s="10">
        <f>FC_TRA_ROAD_P2W_E!O29+FC_TRA_ROAD_CAR_E!O29+FC_TRA_ROAD_BUS_E!O29+FC_TRA_ROAD_LCV_E!O29+FC_TRA_ROAD_HGV_E!O29</f>
        <v>0</v>
      </c>
      <c r="P29" s="10">
        <f>FC_TRA_ROAD_P2W_E!P29+FC_TRA_ROAD_CAR_E!P29+FC_TRA_ROAD_BUS_E!P29+FC_TRA_ROAD_LCV_E!P29+FC_TRA_ROAD_HGV_E!P29</f>
        <v>0</v>
      </c>
      <c r="Q29" s="10">
        <f>FC_TRA_ROAD_P2W_E!Q29+FC_TRA_ROAD_CAR_E!Q29+FC_TRA_ROAD_BUS_E!Q29+FC_TRA_ROAD_LCV_E!Q29+FC_TRA_ROAD_HGV_E!Q29</f>
        <v>0</v>
      </c>
      <c r="R29" s="10">
        <f>FC_TRA_ROAD_P2W_E!R29+FC_TRA_ROAD_CAR_E!R29+FC_TRA_ROAD_BUS_E!R29+FC_TRA_ROAD_LCV_E!R29+FC_TRA_ROAD_HGV_E!R29</f>
        <v>0</v>
      </c>
      <c r="S29" s="10">
        <f>FC_TRA_ROAD_P2W_E!S29+FC_TRA_ROAD_CAR_E!S29+FC_TRA_ROAD_BUS_E!S29+FC_TRA_ROAD_LCV_E!S29+FC_TRA_ROAD_HGV_E!S29</f>
        <v>0</v>
      </c>
      <c r="T29" s="10">
        <f>FC_TRA_ROAD_P2W_E!T29+FC_TRA_ROAD_CAR_E!T29+FC_TRA_ROAD_BUS_E!T29+FC_TRA_ROAD_LCV_E!T29+FC_TRA_ROAD_HGV_E!T29</f>
        <v>0</v>
      </c>
      <c r="U29" s="10">
        <f>FC_TRA_ROAD_P2W_E!U29+FC_TRA_ROAD_CAR_E!U29+FC_TRA_ROAD_BUS_E!U29+FC_TRA_ROAD_LCV_E!U29+FC_TRA_ROAD_HGV_E!U29</f>
        <v>0</v>
      </c>
      <c r="V29" s="10">
        <f>FC_TRA_ROAD_P2W_E!V29+FC_TRA_ROAD_CAR_E!V29+FC_TRA_ROAD_BUS_E!V29+FC_TRA_ROAD_LCV_E!V29+FC_TRA_ROAD_HGV_E!V29</f>
        <v>0</v>
      </c>
      <c r="W29" s="10">
        <f>FC_TRA_ROAD_P2W_E!W29+FC_TRA_ROAD_CAR_E!W29+FC_TRA_ROAD_BUS_E!W29+FC_TRA_ROAD_LCV_E!W29+FC_TRA_ROAD_HGV_E!W29</f>
        <v>0</v>
      </c>
      <c r="X29" s="10">
        <f>FC_TRA_ROAD_P2W_E!X29+FC_TRA_ROAD_CAR_E!X29+FC_TRA_ROAD_BUS_E!X29+FC_TRA_ROAD_LCV_E!X29+FC_TRA_ROAD_HGV_E!X29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FC_TRA_ROAD_P2W_E!C30+FC_TRA_ROAD_CAR_E!C30+FC_TRA_ROAD_BUS_E!C30+FC_TRA_ROAD_LCV_E!C30+FC_TRA_ROAD_HGV_E!C30</f>
        <v>0</v>
      </c>
      <c r="D30" s="10">
        <f>FC_TRA_ROAD_P2W_E!D30+FC_TRA_ROAD_CAR_E!D30+FC_TRA_ROAD_BUS_E!D30+FC_TRA_ROAD_LCV_E!D30+FC_TRA_ROAD_HGV_E!D30</f>
        <v>0</v>
      </c>
      <c r="E30" s="10">
        <f>FC_TRA_ROAD_P2W_E!E30+FC_TRA_ROAD_CAR_E!E30+FC_TRA_ROAD_BUS_E!E30+FC_TRA_ROAD_LCV_E!E30+FC_TRA_ROAD_HGV_E!E30</f>
        <v>0</v>
      </c>
      <c r="F30" s="10">
        <f>FC_TRA_ROAD_P2W_E!F30+FC_TRA_ROAD_CAR_E!F30+FC_TRA_ROAD_BUS_E!F30+FC_TRA_ROAD_LCV_E!F30+FC_TRA_ROAD_HGV_E!F30</f>
        <v>0</v>
      </c>
      <c r="G30" s="10">
        <f>FC_TRA_ROAD_P2W_E!G30+FC_TRA_ROAD_CAR_E!G30+FC_TRA_ROAD_BUS_E!G30+FC_TRA_ROAD_LCV_E!G30+FC_TRA_ROAD_HGV_E!G30</f>
        <v>0</v>
      </c>
      <c r="H30" s="10">
        <f>FC_TRA_ROAD_P2W_E!H30+FC_TRA_ROAD_CAR_E!H30+FC_TRA_ROAD_BUS_E!H30+FC_TRA_ROAD_LCV_E!H30+FC_TRA_ROAD_HGV_E!H30</f>
        <v>0</v>
      </c>
      <c r="I30" s="10">
        <f>FC_TRA_ROAD_P2W_E!I30+FC_TRA_ROAD_CAR_E!I30+FC_TRA_ROAD_BUS_E!I30+FC_TRA_ROAD_LCV_E!I30+FC_TRA_ROAD_HGV_E!I30</f>
        <v>0</v>
      </c>
      <c r="J30" s="10">
        <f>FC_TRA_ROAD_P2W_E!J30+FC_TRA_ROAD_CAR_E!J30+FC_TRA_ROAD_BUS_E!J30+FC_TRA_ROAD_LCV_E!J30+FC_TRA_ROAD_HGV_E!J30</f>
        <v>0</v>
      </c>
      <c r="K30" s="10">
        <f>FC_TRA_ROAD_P2W_E!K30+FC_TRA_ROAD_CAR_E!K30+FC_TRA_ROAD_BUS_E!K30+FC_TRA_ROAD_LCV_E!K30+FC_TRA_ROAD_HGV_E!K30</f>
        <v>0</v>
      </c>
      <c r="L30" s="10">
        <f>FC_TRA_ROAD_P2W_E!L30+FC_TRA_ROAD_CAR_E!L30+FC_TRA_ROAD_BUS_E!L30+FC_TRA_ROAD_LCV_E!L30+FC_TRA_ROAD_HGV_E!L30</f>
        <v>0</v>
      </c>
      <c r="M30" s="10">
        <f>FC_TRA_ROAD_P2W_E!M30+FC_TRA_ROAD_CAR_E!M30+FC_TRA_ROAD_BUS_E!M30+FC_TRA_ROAD_LCV_E!M30+FC_TRA_ROAD_HGV_E!M30</f>
        <v>0</v>
      </c>
      <c r="N30" s="10">
        <f>FC_TRA_ROAD_P2W_E!N30+FC_TRA_ROAD_CAR_E!N30+FC_TRA_ROAD_BUS_E!N30+FC_TRA_ROAD_LCV_E!N30+FC_TRA_ROAD_HGV_E!N30</f>
        <v>0</v>
      </c>
      <c r="O30" s="10">
        <f>FC_TRA_ROAD_P2W_E!O30+FC_TRA_ROAD_CAR_E!O30+FC_TRA_ROAD_BUS_E!O30+FC_TRA_ROAD_LCV_E!O30+FC_TRA_ROAD_HGV_E!O30</f>
        <v>0</v>
      </c>
      <c r="P30" s="10">
        <f>FC_TRA_ROAD_P2W_E!P30+FC_TRA_ROAD_CAR_E!P30+FC_TRA_ROAD_BUS_E!P30+FC_TRA_ROAD_LCV_E!P30+FC_TRA_ROAD_HGV_E!P30</f>
        <v>0</v>
      </c>
      <c r="Q30" s="10">
        <f>FC_TRA_ROAD_P2W_E!Q30+FC_TRA_ROAD_CAR_E!Q30+FC_TRA_ROAD_BUS_E!Q30+FC_TRA_ROAD_LCV_E!Q30+FC_TRA_ROAD_HGV_E!Q30</f>
        <v>0</v>
      </c>
      <c r="R30" s="10">
        <f>FC_TRA_ROAD_P2W_E!R30+FC_TRA_ROAD_CAR_E!R30+FC_TRA_ROAD_BUS_E!R30+FC_TRA_ROAD_LCV_E!R30+FC_TRA_ROAD_HGV_E!R30</f>
        <v>0</v>
      </c>
      <c r="S30" s="10">
        <f>FC_TRA_ROAD_P2W_E!S30+FC_TRA_ROAD_CAR_E!S30+FC_TRA_ROAD_BUS_E!S30+FC_TRA_ROAD_LCV_E!S30+FC_TRA_ROAD_HGV_E!S30</f>
        <v>0</v>
      </c>
      <c r="T30" s="10">
        <f>FC_TRA_ROAD_P2W_E!T30+FC_TRA_ROAD_CAR_E!T30+FC_TRA_ROAD_BUS_E!T30+FC_TRA_ROAD_LCV_E!T30+FC_TRA_ROAD_HGV_E!T30</f>
        <v>0</v>
      </c>
      <c r="U30" s="10">
        <f>FC_TRA_ROAD_P2W_E!U30+FC_TRA_ROAD_CAR_E!U30+FC_TRA_ROAD_BUS_E!U30+FC_TRA_ROAD_LCV_E!U30+FC_TRA_ROAD_HGV_E!U30</f>
        <v>0</v>
      </c>
      <c r="V30" s="10">
        <f>FC_TRA_ROAD_P2W_E!V30+FC_TRA_ROAD_CAR_E!V30+FC_TRA_ROAD_BUS_E!V30+FC_TRA_ROAD_LCV_E!V30+FC_TRA_ROAD_HGV_E!V30</f>
        <v>0</v>
      </c>
      <c r="W30" s="10">
        <f>FC_TRA_ROAD_P2W_E!W30+FC_TRA_ROAD_CAR_E!W30+FC_TRA_ROAD_BUS_E!W30+FC_TRA_ROAD_LCV_E!W30+FC_TRA_ROAD_HGV_E!W30</f>
        <v>0</v>
      </c>
      <c r="X30" s="10">
        <f>FC_TRA_ROAD_P2W_E!X30+FC_TRA_ROAD_CAR_E!X30+FC_TRA_ROAD_BUS_E!X30+FC_TRA_ROAD_LCV_E!X30+FC_TRA_ROAD_HGV_E!X30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FC_TRA_ROAD_P2W_E!C31+FC_TRA_ROAD_CAR_E!C31+FC_TRA_ROAD_BUS_E!C31+FC_TRA_ROAD_LCV_E!C31+FC_TRA_ROAD_HGV_E!C31</f>
        <v>0</v>
      </c>
      <c r="D31" s="10">
        <f>FC_TRA_ROAD_P2W_E!D31+FC_TRA_ROAD_CAR_E!D31+FC_TRA_ROAD_BUS_E!D31+FC_TRA_ROAD_LCV_E!D31+FC_TRA_ROAD_HGV_E!D31</f>
        <v>0</v>
      </c>
      <c r="E31" s="10">
        <f>FC_TRA_ROAD_P2W_E!E31+FC_TRA_ROAD_CAR_E!E31+FC_TRA_ROAD_BUS_E!E31+FC_TRA_ROAD_LCV_E!E31+FC_TRA_ROAD_HGV_E!E31</f>
        <v>0</v>
      </c>
      <c r="F31" s="10">
        <f>FC_TRA_ROAD_P2W_E!F31+FC_TRA_ROAD_CAR_E!F31+FC_TRA_ROAD_BUS_E!F31+FC_TRA_ROAD_LCV_E!F31+FC_TRA_ROAD_HGV_E!F31</f>
        <v>0</v>
      </c>
      <c r="G31" s="10">
        <f>FC_TRA_ROAD_P2W_E!G31+FC_TRA_ROAD_CAR_E!G31+FC_TRA_ROAD_BUS_E!G31+FC_TRA_ROAD_LCV_E!G31+FC_TRA_ROAD_HGV_E!G31</f>
        <v>0</v>
      </c>
      <c r="H31" s="10">
        <f>FC_TRA_ROAD_P2W_E!H31+FC_TRA_ROAD_CAR_E!H31+FC_TRA_ROAD_BUS_E!H31+FC_TRA_ROAD_LCV_E!H31+FC_TRA_ROAD_HGV_E!H31</f>
        <v>0</v>
      </c>
      <c r="I31" s="10">
        <f>FC_TRA_ROAD_P2W_E!I31+FC_TRA_ROAD_CAR_E!I31+FC_TRA_ROAD_BUS_E!I31+FC_TRA_ROAD_LCV_E!I31+FC_TRA_ROAD_HGV_E!I31</f>
        <v>0</v>
      </c>
      <c r="J31" s="10">
        <f>FC_TRA_ROAD_P2W_E!J31+FC_TRA_ROAD_CAR_E!J31+FC_TRA_ROAD_BUS_E!J31+FC_TRA_ROAD_LCV_E!J31+FC_TRA_ROAD_HGV_E!J31</f>
        <v>0</v>
      </c>
      <c r="K31" s="10">
        <f>FC_TRA_ROAD_P2W_E!K31+FC_TRA_ROAD_CAR_E!K31+FC_TRA_ROAD_BUS_E!K31+FC_TRA_ROAD_LCV_E!K31+FC_TRA_ROAD_HGV_E!K31</f>
        <v>0</v>
      </c>
      <c r="L31" s="10">
        <f>FC_TRA_ROAD_P2W_E!L31+FC_TRA_ROAD_CAR_E!L31+FC_TRA_ROAD_BUS_E!L31+FC_TRA_ROAD_LCV_E!L31+FC_TRA_ROAD_HGV_E!L31</f>
        <v>0</v>
      </c>
      <c r="M31" s="10">
        <f>FC_TRA_ROAD_P2W_E!M31+FC_TRA_ROAD_CAR_E!M31+FC_TRA_ROAD_BUS_E!M31+FC_TRA_ROAD_LCV_E!M31+FC_TRA_ROAD_HGV_E!M31</f>
        <v>0</v>
      </c>
      <c r="N31" s="10">
        <f>FC_TRA_ROAD_P2W_E!N31+FC_TRA_ROAD_CAR_E!N31+FC_TRA_ROAD_BUS_E!N31+FC_TRA_ROAD_LCV_E!N31+FC_TRA_ROAD_HGV_E!N31</f>
        <v>0</v>
      </c>
      <c r="O31" s="10">
        <f>FC_TRA_ROAD_P2W_E!O31+FC_TRA_ROAD_CAR_E!O31+FC_TRA_ROAD_BUS_E!O31+FC_TRA_ROAD_LCV_E!O31+FC_TRA_ROAD_HGV_E!O31</f>
        <v>0</v>
      </c>
      <c r="P31" s="10">
        <f>FC_TRA_ROAD_P2W_E!P31+FC_TRA_ROAD_CAR_E!P31+FC_TRA_ROAD_BUS_E!P31+FC_TRA_ROAD_LCV_E!P31+FC_TRA_ROAD_HGV_E!P31</f>
        <v>0</v>
      </c>
      <c r="Q31" s="10">
        <f>FC_TRA_ROAD_P2W_E!Q31+FC_TRA_ROAD_CAR_E!Q31+FC_TRA_ROAD_BUS_E!Q31+FC_TRA_ROAD_LCV_E!Q31+FC_TRA_ROAD_HGV_E!Q31</f>
        <v>0</v>
      </c>
      <c r="R31" s="10">
        <f>FC_TRA_ROAD_P2W_E!R31+FC_TRA_ROAD_CAR_E!R31+FC_TRA_ROAD_BUS_E!R31+FC_TRA_ROAD_LCV_E!R31+FC_TRA_ROAD_HGV_E!R31</f>
        <v>0</v>
      </c>
      <c r="S31" s="10">
        <f>FC_TRA_ROAD_P2W_E!S31+FC_TRA_ROAD_CAR_E!S31+FC_TRA_ROAD_BUS_E!S31+FC_TRA_ROAD_LCV_E!S31+FC_TRA_ROAD_HGV_E!S31</f>
        <v>0</v>
      </c>
      <c r="T31" s="10">
        <f>FC_TRA_ROAD_P2W_E!T31+FC_TRA_ROAD_CAR_E!T31+FC_TRA_ROAD_BUS_E!T31+FC_TRA_ROAD_LCV_E!T31+FC_TRA_ROAD_HGV_E!T31</f>
        <v>0</v>
      </c>
      <c r="U31" s="10">
        <f>FC_TRA_ROAD_P2W_E!U31+FC_TRA_ROAD_CAR_E!U31+FC_TRA_ROAD_BUS_E!U31+FC_TRA_ROAD_LCV_E!U31+FC_TRA_ROAD_HGV_E!U31</f>
        <v>0</v>
      </c>
      <c r="V31" s="10">
        <f>FC_TRA_ROAD_P2W_E!V31+FC_TRA_ROAD_CAR_E!V31+FC_TRA_ROAD_BUS_E!V31+FC_TRA_ROAD_LCV_E!V31+FC_TRA_ROAD_HGV_E!V31</f>
        <v>0</v>
      </c>
      <c r="W31" s="10">
        <f>FC_TRA_ROAD_P2W_E!W31+FC_TRA_ROAD_CAR_E!W31+FC_TRA_ROAD_BUS_E!W31+FC_TRA_ROAD_LCV_E!W31+FC_TRA_ROAD_HGV_E!W31</f>
        <v>0</v>
      </c>
      <c r="X31" s="10">
        <f>FC_TRA_ROAD_P2W_E!X31+FC_TRA_ROAD_CAR_E!X31+FC_TRA_ROAD_BUS_E!X31+FC_TRA_ROAD_LCV_E!X31+FC_TRA_ROAD_HGV_E!X31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FC_TRA_ROAD_P2W_E!C32+FC_TRA_ROAD_CAR_E!C32+FC_TRA_ROAD_BUS_E!C32+FC_TRA_ROAD_LCV_E!C32+FC_TRA_ROAD_HGV_E!C32</f>
        <v>0</v>
      </c>
      <c r="D32" s="10">
        <f>FC_TRA_ROAD_P2W_E!D32+FC_TRA_ROAD_CAR_E!D32+FC_TRA_ROAD_BUS_E!D32+FC_TRA_ROAD_LCV_E!D32+FC_TRA_ROAD_HGV_E!D32</f>
        <v>0</v>
      </c>
      <c r="E32" s="10">
        <f>FC_TRA_ROAD_P2W_E!E32+FC_TRA_ROAD_CAR_E!E32+FC_TRA_ROAD_BUS_E!E32+FC_TRA_ROAD_LCV_E!E32+FC_TRA_ROAD_HGV_E!E32</f>
        <v>0</v>
      </c>
      <c r="F32" s="10">
        <f>FC_TRA_ROAD_P2W_E!F32+FC_TRA_ROAD_CAR_E!F32+FC_TRA_ROAD_BUS_E!F32+FC_TRA_ROAD_LCV_E!F32+FC_TRA_ROAD_HGV_E!F32</f>
        <v>0</v>
      </c>
      <c r="G32" s="10">
        <f>FC_TRA_ROAD_P2W_E!G32+FC_TRA_ROAD_CAR_E!G32+FC_TRA_ROAD_BUS_E!G32+FC_TRA_ROAD_LCV_E!G32+FC_TRA_ROAD_HGV_E!G32</f>
        <v>0</v>
      </c>
      <c r="H32" s="10">
        <f>FC_TRA_ROAD_P2W_E!H32+FC_TRA_ROAD_CAR_E!H32+FC_TRA_ROAD_BUS_E!H32+FC_TRA_ROAD_LCV_E!H32+FC_TRA_ROAD_HGV_E!H32</f>
        <v>0</v>
      </c>
      <c r="I32" s="10">
        <f>FC_TRA_ROAD_P2W_E!I32+FC_TRA_ROAD_CAR_E!I32+FC_TRA_ROAD_BUS_E!I32+FC_TRA_ROAD_LCV_E!I32+FC_TRA_ROAD_HGV_E!I32</f>
        <v>0</v>
      </c>
      <c r="J32" s="10">
        <f>FC_TRA_ROAD_P2W_E!J32+FC_TRA_ROAD_CAR_E!J32+FC_TRA_ROAD_BUS_E!J32+FC_TRA_ROAD_LCV_E!J32+FC_TRA_ROAD_HGV_E!J32</f>
        <v>0</v>
      </c>
      <c r="K32" s="10">
        <f>FC_TRA_ROAD_P2W_E!K32+FC_TRA_ROAD_CAR_E!K32+FC_TRA_ROAD_BUS_E!K32+FC_TRA_ROAD_LCV_E!K32+FC_TRA_ROAD_HGV_E!K32</f>
        <v>0</v>
      </c>
      <c r="L32" s="10">
        <f>FC_TRA_ROAD_P2W_E!L32+FC_TRA_ROAD_CAR_E!L32+FC_TRA_ROAD_BUS_E!L32+FC_TRA_ROAD_LCV_E!L32+FC_TRA_ROAD_HGV_E!L32</f>
        <v>0</v>
      </c>
      <c r="M32" s="10">
        <f>FC_TRA_ROAD_P2W_E!M32+FC_TRA_ROAD_CAR_E!M32+FC_TRA_ROAD_BUS_E!M32+FC_TRA_ROAD_LCV_E!M32+FC_TRA_ROAD_HGV_E!M32</f>
        <v>0</v>
      </c>
      <c r="N32" s="10">
        <f>FC_TRA_ROAD_P2W_E!N32+FC_TRA_ROAD_CAR_E!N32+FC_TRA_ROAD_BUS_E!N32+FC_TRA_ROAD_LCV_E!N32+FC_TRA_ROAD_HGV_E!N32</f>
        <v>0</v>
      </c>
      <c r="O32" s="10">
        <f>FC_TRA_ROAD_P2W_E!O32+FC_TRA_ROAD_CAR_E!O32+FC_TRA_ROAD_BUS_E!O32+FC_TRA_ROAD_LCV_E!O32+FC_TRA_ROAD_HGV_E!O32</f>
        <v>0</v>
      </c>
      <c r="P32" s="10">
        <f>FC_TRA_ROAD_P2W_E!P32+FC_TRA_ROAD_CAR_E!P32+FC_TRA_ROAD_BUS_E!P32+FC_TRA_ROAD_LCV_E!P32+FC_TRA_ROAD_HGV_E!P32</f>
        <v>0</v>
      </c>
      <c r="Q32" s="10">
        <f>FC_TRA_ROAD_P2W_E!Q32+FC_TRA_ROAD_CAR_E!Q32+FC_TRA_ROAD_BUS_E!Q32+FC_TRA_ROAD_LCV_E!Q32+FC_TRA_ROAD_HGV_E!Q32</f>
        <v>0</v>
      </c>
      <c r="R32" s="10">
        <f>FC_TRA_ROAD_P2W_E!R32+FC_TRA_ROAD_CAR_E!R32+FC_TRA_ROAD_BUS_E!R32+FC_TRA_ROAD_LCV_E!R32+FC_TRA_ROAD_HGV_E!R32</f>
        <v>0</v>
      </c>
      <c r="S32" s="10">
        <f>FC_TRA_ROAD_P2W_E!S32+FC_TRA_ROAD_CAR_E!S32+FC_TRA_ROAD_BUS_E!S32+FC_TRA_ROAD_LCV_E!S32+FC_TRA_ROAD_HGV_E!S32</f>
        <v>0</v>
      </c>
      <c r="T32" s="10">
        <f>FC_TRA_ROAD_P2W_E!T32+FC_TRA_ROAD_CAR_E!T32+FC_TRA_ROAD_BUS_E!T32+FC_TRA_ROAD_LCV_E!T32+FC_TRA_ROAD_HGV_E!T32</f>
        <v>0</v>
      </c>
      <c r="U32" s="10">
        <f>FC_TRA_ROAD_P2W_E!U32+FC_TRA_ROAD_CAR_E!U32+FC_TRA_ROAD_BUS_E!U32+FC_TRA_ROAD_LCV_E!U32+FC_TRA_ROAD_HGV_E!U32</f>
        <v>0</v>
      </c>
      <c r="V32" s="10">
        <f>FC_TRA_ROAD_P2W_E!V32+FC_TRA_ROAD_CAR_E!V32+FC_TRA_ROAD_BUS_E!V32+FC_TRA_ROAD_LCV_E!V32+FC_TRA_ROAD_HGV_E!V32</f>
        <v>0</v>
      </c>
      <c r="W32" s="10">
        <f>FC_TRA_ROAD_P2W_E!W32+FC_TRA_ROAD_CAR_E!W32+FC_TRA_ROAD_BUS_E!W32+FC_TRA_ROAD_LCV_E!W32+FC_TRA_ROAD_HGV_E!W32</f>
        <v>0</v>
      </c>
      <c r="X32" s="10">
        <f>FC_TRA_ROAD_P2W_E!X32+FC_TRA_ROAD_CAR_E!X32+FC_TRA_ROAD_BUS_E!X32+FC_TRA_ROAD_LCV_E!X32+FC_TRA_ROAD_HGV_E!X32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5">SUM(C34:C50)</f>
        <v>5714.6759243336201</v>
      </c>
      <c r="D33" s="29">
        <f t="shared" ref="D33:W33" si="26">SUM(D34:D50)</f>
        <v>5787.8007738607048</v>
      </c>
      <c r="E33" s="29">
        <f t="shared" si="26"/>
        <v>5958.9257093723136</v>
      </c>
      <c r="F33" s="29">
        <f t="shared" si="26"/>
        <v>6301.4717970765269</v>
      </c>
      <c r="G33" s="29">
        <f t="shared" si="26"/>
        <v>6475.709028374893</v>
      </c>
      <c r="H33" s="29">
        <f t="shared" si="26"/>
        <v>6201.6072226999131</v>
      </c>
      <c r="I33" s="29">
        <f t="shared" si="26"/>
        <v>6141.7815133276008</v>
      </c>
      <c r="J33" s="29">
        <f t="shared" si="26"/>
        <v>6042.5146173688736</v>
      </c>
      <c r="K33" s="29">
        <f t="shared" si="26"/>
        <v>6054.6718830610489</v>
      </c>
      <c r="L33" s="29">
        <f t="shared" si="26"/>
        <v>5914.6125537403277</v>
      </c>
      <c r="M33" s="29">
        <f t="shared" si="26"/>
        <v>5827.5294067067916</v>
      </c>
      <c r="N33" s="29">
        <f t="shared" si="26"/>
        <v>5411.1014617368883</v>
      </c>
      <c r="O33" s="29">
        <f t="shared" si="26"/>
        <v>4962.9788478073942</v>
      </c>
      <c r="P33" s="29">
        <f t="shared" si="26"/>
        <v>4882.3207222699912</v>
      </c>
      <c r="Q33" s="29">
        <f t="shared" si="26"/>
        <v>4951.0365434221831</v>
      </c>
      <c r="R33" s="29">
        <f t="shared" si="26"/>
        <v>4956.3150472914876</v>
      </c>
      <c r="S33" s="29">
        <f t="shared" si="26"/>
        <v>5117.2494411006019</v>
      </c>
      <c r="T33" s="29">
        <f t="shared" si="26"/>
        <v>5214.6715391229573</v>
      </c>
      <c r="U33" s="29">
        <f t="shared" si="26"/>
        <v>5237.7709372312984</v>
      </c>
      <c r="V33" s="29">
        <f t="shared" si="26"/>
        <v>5387.8876182287177</v>
      </c>
      <c r="W33" s="29">
        <f t="shared" si="26"/>
        <v>4545.1558899398105</v>
      </c>
      <c r="X33" s="29">
        <f t="shared" ref="X33" si="27">SUM(X34:X50)</f>
        <v>4869.0917454858127</v>
      </c>
    </row>
    <row r="34" spans="1:24" ht="11.25" customHeight="1" x14ac:dyDescent="0.2">
      <c r="A34" s="41" t="s">
        <v>55</v>
      </c>
      <c r="B34" s="9" t="s">
        <v>56</v>
      </c>
      <c r="C34" s="10">
        <f>FC_TRA_ROAD_P2W_E!C34+FC_TRA_ROAD_CAR_E!C34+FC_TRA_ROAD_BUS_E!C34+FC_TRA_ROAD_LCV_E!C34+FC_TRA_ROAD_HGV_E!C34</f>
        <v>0</v>
      </c>
      <c r="D34" s="10">
        <f>FC_TRA_ROAD_P2W_E!D34+FC_TRA_ROAD_CAR_E!D34+FC_TRA_ROAD_BUS_E!D34+FC_TRA_ROAD_LCV_E!D34+FC_TRA_ROAD_HGV_E!D34</f>
        <v>0</v>
      </c>
      <c r="E34" s="10">
        <f>FC_TRA_ROAD_P2W_E!E34+FC_TRA_ROAD_CAR_E!E34+FC_TRA_ROAD_BUS_E!E34+FC_TRA_ROAD_LCV_E!E34+FC_TRA_ROAD_HGV_E!E34</f>
        <v>0</v>
      </c>
      <c r="F34" s="10">
        <f>FC_TRA_ROAD_P2W_E!F34+FC_TRA_ROAD_CAR_E!F34+FC_TRA_ROAD_BUS_E!F34+FC_TRA_ROAD_LCV_E!F34+FC_TRA_ROAD_HGV_E!F34</f>
        <v>0</v>
      </c>
      <c r="G34" s="10">
        <f>FC_TRA_ROAD_P2W_E!G34+FC_TRA_ROAD_CAR_E!G34+FC_TRA_ROAD_BUS_E!G34+FC_TRA_ROAD_LCV_E!G34+FC_TRA_ROAD_HGV_E!G34</f>
        <v>0</v>
      </c>
      <c r="H34" s="10">
        <f>FC_TRA_ROAD_P2W_E!H34+FC_TRA_ROAD_CAR_E!H34+FC_TRA_ROAD_BUS_E!H34+FC_TRA_ROAD_LCV_E!H34+FC_TRA_ROAD_HGV_E!H34</f>
        <v>0</v>
      </c>
      <c r="I34" s="10">
        <f>FC_TRA_ROAD_P2W_E!I34+FC_TRA_ROAD_CAR_E!I34+FC_TRA_ROAD_BUS_E!I34+FC_TRA_ROAD_LCV_E!I34+FC_TRA_ROAD_HGV_E!I34</f>
        <v>0</v>
      </c>
      <c r="J34" s="10">
        <f>FC_TRA_ROAD_P2W_E!J34+FC_TRA_ROAD_CAR_E!J34+FC_TRA_ROAD_BUS_E!J34+FC_TRA_ROAD_LCV_E!J34+FC_TRA_ROAD_HGV_E!J34</f>
        <v>0</v>
      </c>
      <c r="K34" s="10">
        <f>FC_TRA_ROAD_P2W_E!K34+FC_TRA_ROAD_CAR_E!K34+FC_TRA_ROAD_BUS_E!K34+FC_TRA_ROAD_LCV_E!K34+FC_TRA_ROAD_HGV_E!K34</f>
        <v>0</v>
      </c>
      <c r="L34" s="10">
        <f>FC_TRA_ROAD_P2W_E!L34+FC_TRA_ROAD_CAR_E!L34+FC_TRA_ROAD_BUS_E!L34+FC_TRA_ROAD_LCV_E!L34+FC_TRA_ROAD_HGV_E!L34</f>
        <v>0</v>
      </c>
      <c r="M34" s="10">
        <f>FC_TRA_ROAD_P2W_E!M34+FC_TRA_ROAD_CAR_E!M34+FC_TRA_ROAD_BUS_E!M34+FC_TRA_ROAD_LCV_E!M34+FC_TRA_ROAD_HGV_E!M34</f>
        <v>0</v>
      </c>
      <c r="N34" s="10">
        <f>FC_TRA_ROAD_P2W_E!N34+FC_TRA_ROAD_CAR_E!N34+FC_TRA_ROAD_BUS_E!N34+FC_TRA_ROAD_LCV_E!N34+FC_TRA_ROAD_HGV_E!N34</f>
        <v>0</v>
      </c>
      <c r="O34" s="10">
        <f>FC_TRA_ROAD_P2W_E!O34+FC_TRA_ROAD_CAR_E!O34+FC_TRA_ROAD_BUS_E!O34+FC_TRA_ROAD_LCV_E!O34+FC_TRA_ROAD_HGV_E!O34</f>
        <v>0</v>
      </c>
      <c r="P34" s="10">
        <f>FC_TRA_ROAD_P2W_E!P34+FC_TRA_ROAD_CAR_E!P34+FC_TRA_ROAD_BUS_E!P34+FC_TRA_ROAD_LCV_E!P34+FC_TRA_ROAD_HGV_E!P34</f>
        <v>0</v>
      </c>
      <c r="Q34" s="10">
        <f>FC_TRA_ROAD_P2W_E!Q34+FC_TRA_ROAD_CAR_E!Q34+FC_TRA_ROAD_BUS_E!Q34+FC_TRA_ROAD_LCV_E!Q34+FC_TRA_ROAD_HGV_E!Q34</f>
        <v>0</v>
      </c>
      <c r="R34" s="10">
        <f>FC_TRA_ROAD_P2W_E!R34+FC_TRA_ROAD_CAR_E!R34+FC_TRA_ROAD_BUS_E!R34+FC_TRA_ROAD_LCV_E!R34+FC_TRA_ROAD_HGV_E!R34</f>
        <v>0</v>
      </c>
      <c r="S34" s="10">
        <f>FC_TRA_ROAD_P2W_E!S34+FC_TRA_ROAD_CAR_E!S34+FC_TRA_ROAD_BUS_E!S34+FC_TRA_ROAD_LCV_E!S34+FC_TRA_ROAD_HGV_E!S34</f>
        <v>0</v>
      </c>
      <c r="T34" s="10">
        <f>FC_TRA_ROAD_P2W_E!T34+FC_TRA_ROAD_CAR_E!T34+FC_TRA_ROAD_BUS_E!T34+FC_TRA_ROAD_LCV_E!T34+FC_TRA_ROAD_HGV_E!T34</f>
        <v>0</v>
      </c>
      <c r="U34" s="10">
        <f>FC_TRA_ROAD_P2W_E!U34+FC_TRA_ROAD_CAR_E!U34+FC_TRA_ROAD_BUS_E!U34+FC_TRA_ROAD_LCV_E!U34+FC_TRA_ROAD_HGV_E!U34</f>
        <v>0</v>
      </c>
      <c r="V34" s="10">
        <f>FC_TRA_ROAD_P2W_E!V34+FC_TRA_ROAD_CAR_E!V34+FC_TRA_ROAD_BUS_E!V34+FC_TRA_ROAD_LCV_E!V34+FC_TRA_ROAD_HGV_E!V34</f>
        <v>0</v>
      </c>
      <c r="W34" s="10">
        <f>FC_TRA_ROAD_P2W_E!W34+FC_TRA_ROAD_CAR_E!W34+FC_TRA_ROAD_BUS_E!W34+FC_TRA_ROAD_LCV_E!W34+FC_TRA_ROAD_HGV_E!W34</f>
        <v>0</v>
      </c>
      <c r="X34" s="10">
        <f>FC_TRA_ROAD_P2W_E!X34+FC_TRA_ROAD_CAR_E!X34+FC_TRA_ROAD_BUS_E!X34+FC_TRA_ROAD_LCV_E!X34+FC_TRA_ROAD_HGV_E!X34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FC_TRA_ROAD_P2W_E!C35+FC_TRA_ROAD_CAR_E!C35+FC_TRA_ROAD_BUS_E!C35+FC_TRA_ROAD_LCV_E!C35+FC_TRA_ROAD_HGV_E!C35</f>
        <v>0</v>
      </c>
      <c r="D35" s="10">
        <f>FC_TRA_ROAD_P2W_E!D35+FC_TRA_ROAD_CAR_E!D35+FC_TRA_ROAD_BUS_E!D35+FC_TRA_ROAD_LCV_E!D35+FC_TRA_ROAD_HGV_E!D35</f>
        <v>0</v>
      </c>
      <c r="E35" s="10">
        <f>FC_TRA_ROAD_P2W_E!E35+FC_TRA_ROAD_CAR_E!E35+FC_TRA_ROAD_BUS_E!E35+FC_TRA_ROAD_LCV_E!E35+FC_TRA_ROAD_HGV_E!E35</f>
        <v>0</v>
      </c>
      <c r="F35" s="10">
        <f>FC_TRA_ROAD_P2W_E!F35+FC_TRA_ROAD_CAR_E!F35+FC_TRA_ROAD_BUS_E!F35+FC_TRA_ROAD_LCV_E!F35+FC_TRA_ROAD_HGV_E!F35</f>
        <v>0</v>
      </c>
      <c r="G35" s="10">
        <f>FC_TRA_ROAD_P2W_E!G35+FC_TRA_ROAD_CAR_E!G35+FC_TRA_ROAD_BUS_E!G35+FC_TRA_ROAD_LCV_E!G35+FC_TRA_ROAD_HGV_E!G35</f>
        <v>0</v>
      </c>
      <c r="H35" s="10">
        <f>FC_TRA_ROAD_P2W_E!H35+FC_TRA_ROAD_CAR_E!H35+FC_TRA_ROAD_BUS_E!H35+FC_TRA_ROAD_LCV_E!H35+FC_TRA_ROAD_HGV_E!H35</f>
        <v>0</v>
      </c>
      <c r="I35" s="10">
        <f>FC_TRA_ROAD_P2W_E!I35+FC_TRA_ROAD_CAR_E!I35+FC_TRA_ROAD_BUS_E!I35+FC_TRA_ROAD_LCV_E!I35+FC_TRA_ROAD_HGV_E!I35</f>
        <v>0</v>
      </c>
      <c r="J35" s="10">
        <f>FC_TRA_ROAD_P2W_E!J35+FC_TRA_ROAD_CAR_E!J35+FC_TRA_ROAD_BUS_E!J35+FC_TRA_ROAD_LCV_E!J35+FC_TRA_ROAD_HGV_E!J35</f>
        <v>0</v>
      </c>
      <c r="K35" s="10">
        <f>FC_TRA_ROAD_P2W_E!K35+FC_TRA_ROAD_CAR_E!K35+FC_TRA_ROAD_BUS_E!K35+FC_TRA_ROAD_LCV_E!K35+FC_TRA_ROAD_HGV_E!K35</f>
        <v>0</v>
      </c>
      <c r="L35" s="10">
        <f>FC_TRA_ROAD_P2W_E!L35+FC_TRA_ROAD_CAR_E!L35+FC_TRA_ROAD_BUS_E!L35+FC_TRA_ROAD_LCV_E!L35+FC_TRA_ROAD_HGV_E!L35</f>
        <v>0</v>
      </c>
      <c r="M35" s="10">
        <f>FC_TRA_ROAD_P2W_E!M35+FC_TRA_ROAD_CAR_E!M35+FC_TRA_ROAD_BUS_E!M35+FC_TRA_ROAD_LCV_E!M35+FC_TRA_ROAD_HGV_E!M35</f>
        <v>0</v>
      </c>
      <c r="N35" s="10">
        <f>FC_TRA_ROAD_P2W_E!N35+FC_TRA_ROAD_CAR_E!N35+FC_TRA_ROAD_BUS_E!N35+FC_TRA_ROAD_LCV_E!N35+FC_TRA_ROAD_HGV_E!N35</f>
        <v>0</v>
      </c>
      <c r="O35" s="10">
        <f>FC_TRA_ROAD_P2W_E!O35+FC_TRA_ROAD_CAR_E!O35+FC_TRA_ROAD_BUS_E!O35+FC_TRA_ROAD_LCV_E!O35+FC_TRA_ROAD_HGV_E!O35</f>
        <v>0</v>
      </c>
      <c r="P35" s="10">
        <f>FC_TRA_ROAD_P2W_E!P35+FC_TRA_ROAD_CAR_E!P35+FC_TRA_ROAD_BUS_E!P35+FC_TRA_ROAD_LCV_E!P35+FC_TRA_ROAD_HGV_E!P35</f>
        <v>0</v>
      </c>
      <c r="Q35" s="10">
        <f>FC_TRA_ROAD_P2W_E!Q35+FC_TRA_ROAD_CAR_E!Q35+FC_TRA_ROAD_BUS_E!Q35+FC_TRA_ROAD_LCV_E!Q35+FC_TRA_ROAD_HGV_E!Q35</f>
        <v>0</v>
      </c>
      <c r="R35" s="10">
        <f>FC_TRA_ROAD_P2W_E!R35+FC_TRA_ROAD_CAR_E!R35+FC_TRA_ROAD_BUS_E!R35+FC_TRA_ROAD_LCV_E!R35+FC_TRA_ROAD_HGV_E!R35</f>
        <v>0</v>
      </c>
      <c r="S35" s="10">
        <f>FC_TRA_ROAD_P2W_E!S35+FC_TRA_ROAD_CAR_E!S35+FC_TRA_ROAD_BUS_E!S35+FC_TRA_ROAD_LCV_E!S35+FC_TRA_ROAD_HGV_E!S35</f>
        <v>0</v>
      </c>
      <c r="T35" s="10">
        <f>FC_TRA_ROAD_P2W_E!T35+FC_TRA_ROAD_CAR_E!T35+FC_TRA_ROAD_BUS_E!T35+FC_TRA_ROAD_LCV_E!T35+FC_TRA_ROAD_HGV_E!T35</f>
        <v>0</v>
      </c>
      <c r="U35" s="10">
        <f>FC_TRA_ROAD_P2W_E!U35+FC_TRA_ROAD_CAR_E!U35+FC_TRA_ROAD_BUS_E!U35+FC_TRA_ROAD_LCV_E!U35+FC_TRA_ROAD_HGV_E!U35</f>
        <v>0</v>
      </c>
      <c r="V35" s="10">
        <f>FC_TRA_ROAD_P2W_E!V35+FC_TRA_ROAD_CAR_E!V35+FC_TRA_ROAD_BUS_E!V35+FC_TRA_ROAD_LCV_E!V35+FC_TRA_ROAD_HGV_E!V35</f>
        <v>0</v>
      </c>
      <c r="W35" s="10">
        <f>FC_TRA_ROAD_P2W_E!W35+FC_TRA_ROAD_CAR_E!W35+FC_TRA_ROAD_BUS_E!W35+FC_TRA_ROAD_LCV_E!W35+FC_TRA_ROAD_HGV_E!W35</f>
        <v>0</v>
      </c>
      <c r="X35" s="10">
        <f>FC_TRA_ROAD_P2W_E!X35+FC_TRA_ROAD_CAR_E!X35+FC_TRA_ROAD_BUS_E!X35+FC_TRA_ROAD_LCV_E!X35+FC_TRA_ROAD_HGV_E!X35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FC_TRA_ROAD_P2W_E!C36+FC_TRA_ROAD_CAR_E!C36+FC_TRA_ROAD_BUS_E!C36+FC_TRA_ROAD_LCV_E!C36+FC_TRA_ROAD_HGV_E!C36</f>
        <v>22.594840928632841</v>
      </c>
      <c r="D36" s="10">
        <f>FC_TRA_ROAD_P2W_E!D36+FC_TRA_ROAD_CAR_E!D36+FC_TRA_ROAD_BUS_E!D36+FC_TRA_ROAD_LCV_E!D36+FC_TRA_ROAD_HGV_E!D36</f>
        <v>22.594840928632841</v>
      </c>
      <c r="E36" s="10">
        <f>FC_TRA_ROAD_P2W_E!E36+FC_TRA_ROAD_CAR_E!E36+FC_TRA_ROAD_BUS_E!E36+FC_TRA_ROAD_LCV_E!E36+FC_TRA_ROAD_HGV_E!E36</f>
        <v>21.465090283748921</v>
      </c>
      <c r="F36" s="10">
        <f>FC_TRA_ROAD_P2W_E!F36+FC_TRA_ROAD_CAR_E!F36+FC_TRA_ROAD_BUS_E!F36+FC_TRA_ROAD_LCV_E!F36+FC_TRA_ROAD_HGV_E!F36</f>
        <v>22.594840928632841</v>
      </c>
      <c r="G36" s="10">
        <f>FC_TRA_ROAD_P2W_E!G36+FC_TRA_ROAD_CAR_E!G36+FC_TRA_ROAD_BUS_E!G36+FC_TRA_ROAD_LCV_E!G36+FC_TRA_ROAD_HGV_E!G36</f>
        <v>22.599570077386069</v>
      </c>
      <c r="H36" s="10">
        <f>FC_TRA_ROAD_P2W_E!H36+FC_TRA_ROAD_CAR_E!H36+FC_TRA_ROAD_BUS_E!H36+FC_TRA_ROAD_LCV_E!H36+FC_TRA_ROAD_HGV_E!H36</f>
        <v>24.859587274290629</v>
      </c>
      <c r="I36" s="10">
        <f>FC_TRA_ROAD_P2W_E!I36+FC_TRA_ROAD_CAR_E!I36+FC_TRA_ROAD_BUS_E!I36+FC_TRA_ROAD_LCV_E!I36+FC_TRA_ROAD_HGV_E!I36</f>
        <v>23.729578675838354</v>
      </c>
      <c r="J36" s="10">
        <f>FC_TRA_ROAD_P2W_E!J36+FC_TRA_ROAD_CAR_E!J36+FC_TRA_ROAD_BUS_E!J36+FC_TRA_ROAD_LCV_E!J36+FC_TRA_ROAD_HGV_E!J36</f>
        <v>24.171195184866718</v>
      </c>
      <c r="K36" s="10">
        <f>FC_TRA_ROAD_P2W_E!K36+FC_TRA_ROAD_CAR_E!K36+FC_TRA_ROAD_BUS_E!K36+FC_TRA_ROAD_LCV_E!K36+FC_TRA_ROAD_HGV_E!K36</f>
        <v>26.368615649183141</v>
      </c>
      <c r="L36" s="10">
        <f>FC_TRA_ROAD_P2W_E!L36+FC_TRA_ROAD_CAR_E!L36+FC_TRA_ROAD_BUS_E!L36+FC_TRA_ROAD_LCV_E!L36+FC_TRA_ROAD_HGV_E!L36</f>
        <v>32.960705073086842</v>
      </c>
      <c r="M36" s="10">
        <f>FC_TRA_ROAD_P2W_E!M36+FC_TRA_ROAD_CAR_E!M36+FC_TRA_ROAD_BUS_E!M36+FC_TRA_ROAD_LCV_E!M36+FC_TRA_ROAD_HGV_E!M36</f>
        <v>31.862080825451411</v>
      </c>
      <c r="N36" s="10">
        <f>FC_TRA_ROAD_P2W_E!N36+FC_TRA_ROAD_CAR_E!N36+FC_TRA_ROAD_BUS_E!N36+FC_TRA_ROAD_LCV_E!N36+FC_TRA_ROAD_HGV_E!N36</f>
        <v>27.467239896818569</v>
      </c>
      <c r="O36" s="10">
        <f>FC_TRA_ROAD_P2W_E!O36+FC_TRA_ROAD_CAR_E!O36+FC_TRA_ROAD_BUS_E!O36+FC_TRA_ROAD_LCV_E!O36+FC_TRA_ROAD_HGV_E!O36</f>
        <v>34.059415305245047</v>
      </c>
      <c r="P36" s="10">
        <f>FC_TRA_ROAD_P2W_E!P36+FC_TRA_ROAD_CAR_E!P36+FC_TRA_ROAD_BUS_E!P36+FC_TRA_ROAD_LCV_E!P36+FC_TRA_ROAD_HGV_E!P36</f>
        <v>36.256835769561476</v>
      </c>
      <c r="Q36" s="10">
        <f>FC_TRA_ROAD_P2W_E!Q36+FC_TRA_ROAD_CAR_E!Q36+FC_TRA_ROAD_BUS_E!Q36+FC_TRA_ROAD_LCV_E!Q36+FC_TRA_ROAD_HGV_E!Q36</f>
        <v>37.355460017196897</v>
      </c>
      <c r="R36" s="10">
        <f>FC_TRA_ROAD_P2W_E!R36+FC_TRA_ROAD_CAR_E!R36+FC_TRA_ROAD_BUS_E!R36+FC_TRA_ROAD_LCV_E!R36+FC_TRA_ROAD_HGV_E!R36</f>
        <v>39.552880481513327</v>
      </c>
      <c r="S36" s="10">
        <f>FC_TRA_ROAD_P2W_E!S36+FC_TRA_ROAD_CAR_E!S36+FC_TRA_ROAD_BUS_E!S36+FC_TRA_ROAD_LCV_E!S36+FC_TRA_ROAD_HGV_E!S36</f>
        <v>40.651590713671538</v>
      </c>
      <c r="T36" s="10">
        <f>FC_TRA_ROAD_P2W_E!T36+FC_TRA_ROAD_CAR_E!T36+FC_TRA_ROAD_BUS_E!T36+FC_TRA_ROAD_LCV_E!T36+FC_TRA_ROAD_HGV_E!T36</f>
        <v>40.608684436801383</v>
      </c>
      <c r="U36" s="10">
        <f>FC_TRA_ROAD_P2W_E!U36+FC_TRA_ROAD_CAR_E!U36+FC_TRA_ROAD_BUS_E!U36+FC_TRA_ROAD_LCV_E!U36+FC_TRA_ROAD_HGV_E!U36</f>
        <v>39.859415305245051</v>
      </c>
      <c r="V36" s="10">
        <f>FC_TRA_ROAD_P2W_E!V36+FC_TRA_ROAD_CAR_E!V36+FC_TRA_ROAD_BUS_E!V36+FC_TRA_ROAD_LCV_E!V36+FC_TRA_ROAD_HGV_E!V36</f>
        <v>40.839466895958729</v>
      </c>
      <c r="W36" s="10">
        <f>FC_TRA_ROAD_P2W_E!W36+FC_TRA_ROAD_CAR_E!W36+FC_TRA_ROAD_BUS_E!W36+FC_TRA_ROAD_LCV_E!W36+FC_TRA_ROAD_HGV_E!W36</f>
        <v>30.79079965606191</v>
      </c>
      <c r="X36" s="10">
        <f>FC_TRA_ROAD_P2W_E!X36+FC_TRA_ROAD_CAR_E!X36+FC_TRA_ROAD_BUS_E!X36+FC_TRA_ROAD_LCV_E!X36+FC_TRA_ROAD_HGV_E!X36</f>
        <v>33.327687016337059</v>
      </c>
    </row>
    <row r="37" spans="1:24" ht="11.25" customHeight="1" x14ac:dyDescent="0.2">
      <c r="A37" s="41" t="s">
        <v>61</v>
      </c>
      <c r="B37" s="9" t="s">
        <v>62</v>
      </c>
      <c r="C37" s="10">
        <f>FC_TRA_ROAD_P2W_E!C37+FC_TRA_ROAD_CAR_E!C37+FC_TRA_ROAD_BUS_E!C37+FC_TRA_ROAD_LCV_E!C37+FC_TRA_ROAD_HGV_E!C37</f>
        <v>2271.672914875322</v>
      </c>
      <c r="D37" s="10">
        <f>FC_TRA_ROAD_P2W_E!D37+FC_TRA_ROAD_CAR_E!D37+FC_TRA_ROAD_BUS_E!D37+FC_TRA_ROAD_LCV_E!D37+FC_TRA_ROAD_HGV_E!D37</f>
        <v>2134.7091143594148</v>
      </c>
      <c r="E37" s="10">
        <f>FC_TRA_ROAD_P2W_E!E37+FC_TRA_ROAD_CAR_E!E37+FC_TRA_ROAD_BUS_E!E37+FC_TRA_ROAD_LCV_E!E37+FC_TRA_ROAD_HGV_E!E37</f>
        <v>2211.751246775581</v>
      </c>
      <c r="F37" s="10">
        <f>FC_TRA_ROAD_P2W_E!F37+FC_TRA_ROAD_CAR_E!F37+FC_TRA_ROAD_BUS_E!F37+FC_TRA_ROAD_LCV_E!F37+FC_TRA_ROAD_HGV_E!F37</f>
        <v>2145.409372312984</v>
      </c>
      <c r="G37" s="10">
        <f>FC_TRA_ROAD_P2W_E!G37+FC_TRA_ROAD_CAR_E!G37+FC_TRA_ROAD_BUS_E!G37+FC_TRA_ROAD_LCV_E!G37+FC_TRA_ROAD_HGV_E!G37</f>
        <v>2061.9470335339638</v>
      </c>
      <c r="H37" s="10">
        <f>FC_TRA_ROAD_P2W_E!H37+FC_TRA_ROAD_CAR_E!H37+FC_TRA_ROAD_BUS_E!H37+FC_TRA_ROAD_LCV_E!H37+FC_TRA_ROAD_HGV_E!H37</f>
        <v>1934.6135855545997</v>
      </c>
      <c r="I37" s="10">
        <f>FC_TRA_ROAD_P2W_E!I37+FC_TRA_ROAD_CAR_E!I37+FC_TRA_ROAD_BUS_E!I37+FC_TRA_ROAD_LCV_E!I37+FC_TRA_ROAD_HGV_E!I37</f>
        <v>1789.0895098882202</v>
      </c>
      <c r="J37" s="10">
        <f>FC_TRA_ROAD_P2W_E!J37+FC_TRA_ROAD_CAR_E!J37+FC_TRA_ROAD_BUS_E!J37+FC_TRA_ROAD_LCV_E!J37+FC_TRA_ROAD_HGV_E!J37</f>
        <v>1667.8131556319861</v>
      </c>
      <c r="K37" s="10">
        <f>FC_TRA_ROAD_P2W_E!K37+FC_TRA_ROAD_CAR_E!K37+FC_TRA_ROAD_BUS_E!K37+FC_TRA_ROAD_LCV_E!K37+FC_TRA_ROAD_HGV_E!K37</f>
        <v>1563.771883061049</v>
      </c>
      <c r="L37" s="10">
        <f>FC_TRA_ROAD_P2W_E!L37+FC_TRA_ROAD_CAR_E!L37+FC_TRA_ROAD_BUS_E!L37+FC_TRA_ROAD_LCV_E!L37+FC_TRA_ROAD_HGV_E!L37</f>
        <v>1528.040498710232</v>
      </c>
      <c r="M37" s="10">
        <f>FC_TRA_ROAD_P2W_E!M37+FC_TRA_ROAD_CAR_E!M37+FC_TRA_ROAD_BUS_E!M37+FC_TRA_ROAD_LCV_E!M37+FC_TRA_ROAD_HGV_E!M37</f>
        <v>1450.2723129836629</v>
      </c>
      <c r="N37" s="10">
        <f>FC_TRA_ROAD_P2W_E!N37+FC_TRA_ROAD_CAR_E!N37+FC_TRA_ROAD_BUS_E!N37+FC_TRA_ROAD_LCV_E!N37+FC_TRA_ROAD_HGV_E!N37</f>
        <v>1306.295958727429</v>
      </c>
      <c r="O37" s="10">
        <f>FC_TRA_ROAD_P2W_E!O37+FC_TRA_ROAD_CAR_E!O37+FC_TRA_ROAD_BUS_E!O37+FC_TRA_ROAD_LCV_E!O37+FC_TRA_ROAD_HGV_E!O37</f>
        <v>1182.287188306105</v>
      </c>
      <c r="P37" s="10">
        <f>FC_TRA_ROAD_P2W_E!P37+FC_TRA_ROAD_CAR_E!P37+FC_TRA_ROAD_BUS_E!P37+FC_TRA_ROAD_LCV_E!P37+FC_TRA_ROAD_HGV_E!P37</f>
        <v>1151.8104901117799</v>
      </c>
      <c r="Q37" s="10">
        <f>FC_TRA_ROAD_P2W_E!Q37+FC_TRA_ROAD_CAR_E!Q37+FC_TRA_ROAD_BUS_E!Q37+FC_TRA_ROAD_LCV_E!Q37+FC_TRA_ROAD_HGV_E!Q37</f>
        <v>1144.453998280309</v>
      </c>
      <c r="R37" s="10">
        <f>FC_TRA_ROAD_P2W_E!R37+FC_TRA_ROAD_CAR_E!R37+FC_TRA_ROAD_BUS_E!R37+FC_TRA_ROAD_LCV_E!R37+FC_TRA_ROAD_HGV_E!R37</f>
        <v>1099.264316423044</v>
      </c>
      <c r="S37" s="10">
        <f>FC_TRA_ROAD_P2W_E!S37+FC_TRA_ROAD_CAR_E!S37+FC_TRA_ROAD_BUS_E!S37+FC_TRA_ROAD_LCV_E!S37+FC_TRA_ROAD_HGV_E!S37</f>
        <v>1082.4496130696471</v>
      </c>
      <c r="T37" s="10">
        <f>FC_TRA_ROAD_P2W_E!T37+FC_TRA_ROAD_CAR_E!T37+FC_TRA_ROAD_BUS_E!T37+FC_TRA_ROAD_LCV_E!T37+FC_TRA_ROAD_HGV_E!T37</f>
        <v>1080.0166809974201</v>
      </c>
      <c r="U37" s="10">
        <f>FC_TRA_ROAD_P2W_E!U37+FC_TRA_ROAD_CAR_E!U37+FC_TRA_ROAD_BUS_E!U37+FC_TRA_ROAD_LCV_E!U37+FC_TRA_ROAD_HGV_E!U37</f>
        <v>1067.987876182287</v>
      </c>
      <c r="V37" s="10">
        <f>FC_TRA_ROAD_P2W_E!V37+FC_TRA_ROAD_CAR_E!V37+FC_TRA_ROAD_BUS_E!V37+FC_TRA_ROAD_LCV_E!V37+FC_TRA_ROAD_HGV_E!V37</f>
        <v>1106.8761822871879</v>
      </c>
      <c r="W37" s="10">
        <f>FC_TRA_ROAD_P2W_E!W37+FC_TRA_ROAD_CAR_E!W37+FC_TRA_ROAD_BUS_E!W37+FC_TRA_ROAD_LCV_E!W37+FC_TRA_ROAD_HGV_E!W37</f>
        <v>916.12226999140148</v>
      </c>
      <c r="X37" s="10">
        <f>FC_TRA_ROAD_P2W_E!X37+FC_TRA_ROAD_CAR_E!X37+FC_TRA_ROAD_BUS_E!X37+FC_TRA_ROAD_LCV_E!X37+FC_TRA_ROAD_HGV_E!X37</f>
        <v>995.69707652622526</v>
      </c>
    </row>
    <row r="38" spans="1:24" ht="11.25" customHeight="1" x14ac:dyDescent="0.2">
      <c r="A38" s="41" t="s">
        <v>63</v>
      </c>
      <c r="B38" s="9" t="s">
        <v>64</v>
      </c>
      <c r="C38" s="10">
        <f>FC_TRA_ROAD_P2W_E!C38+FC_TRA_ROAD_CAR_E!C38+FC_TRA_ROAD_BUS_E!C38+FC_TRA_ROAD_LCV_E!C38+FC_TRA_ROAD_HGV_E!C38</f>
        <v>0</v>
      </c>
      <c r="D38" s="10">
        <f>FC_TRA_ROAD_P2W_E!D38+FC_TRA_ROAD_CAR_E!D38+FC_TRA_ROAD_BUS_E!D38+FC_TRA_ROAD_LCV_E!D38+FC_TRA_ROAD_HGV_E!D38</f>
        <v>0</v>
      </c>
      <c r="E38" s="10">
        <f>FC_TRA_ROAD_P2W_E!E38+FC_TRA_ROAD_CAR_E!E38+FC_TRA_ROAD_BUS_E!E38+FC_TRA_ROAD_LCV_E!E38+FC_TRA_ROAD_HGV_E!E38</f>
        <v>0</v>
      </c>
      <c r="F38" s="10">
        <f>FC_TRA_ROAD_P2W_E!F38+FC_TRA_ROAD_CAR_E!F38+FC_TRA_ROAD_BUS_E!F38+FC_TRA_ROAD_LCV_E!F38+FC_TRA_ROAD_HGV_E!F38</f>
        <v>0</v>
      </c>
      <c r="G38" s="10">
        <f>FC_TRA_ROAD_P2W_E!G38+FC_TRA_ROAD_CAR_E!G38+FC_TRA_ROAD_BUS_E!G38+FC_TRA_ROAD_LCV_E!G38+FC_TRA_ROAD_HGV_E!G38</f>
        <v>0</v>
      </c>
      <c r="H38" s="10">
        <f>FC_TRA_ROAD_P2W_E!H38+FC_TRA_ROAD_CAR_E!H38+FC_TRA_ROAD_BUS_E!H38+FC_TRA_ROAD_LCV_E!H38+FC_TRA_ROAD_HGV_E!H38</f>
        <v>0</v>
      </c>
      <c r="I38" s="10">
        <f>FC_TRA_ROAD_P2W_E!I38+FC_TRA_ROAD_CAR_E!I38+FC_TRA_ROAD_BUS_E!I38+FC_TRA_ROAD_LCV_E!I38+FC_TRA_ROAD_HGV_E!I38</f>
        <v>0</v>
      </c>
      <c r="J38" s="10">
        <f>FC_TRA_ROAD_P2W_E!J38+FC_TRA_ROAD_CAR_E!J38+FC_TRA_ROAD_BUS_E!J38+FC_TRA_ROAD_LCV_E!J38+FC_TRA_ROAD_HGV_E!J38</f>
        <v>0</v>
      </c>
      <c r="K38" s="10">
        <f>FC_TRA_ROAD_P2W_E!K38+FC_TRA_ROAD_CAR_E!K38+FC_TRA_ROAD_BUS_E!K38+FC_TRA_ROAD_LCV_E!K38+FC_TRA_ROAD_HGV_E!K38</f>
        <v>0</v>
      </c>
      <c r="L38" s="10">
        <f>FC_TRA_ROAD_P2W_E!L38+FC_TRA_ROAD_CAR_E!L38+FC_TRA_ROAD_BUS_E!L38+FC_TRA_ROAD_LCV_E!L38+FC_TRA_ROAD_HGV_E!L38</f>
        <v>0</v>
      </c>
      <c r="M38" s="10">
        <f>FC_TRA_ROAD_P2W_E!M38+FC_TRA_ROAD_CAR_E!M38+FC_TRA_ROAD_BUS_E!M38+FC_TRA_ROAD_LCV_E!M38+FC_TRA_ROAD_HGV_E!M38</f>
        <v>0</v>
      </c>
      <c r="N38" s="10">
        <f>FC_TRA_ROAD_P2W_E!N38+FC_TRA_ROAD_CAR_E!N38+FC_TRA_ROAD_BUS_E!N38+FC_TRA_ROAD_LCV_E!N38+FC_TRA_ROAD_HGV_E!N38</f>
        <v>0</v>
      </c>
      <c r="O38" s="10">
        <f>FC_TRA_ROAD_P2W_E!O38+FC_TRA_ROAD_CAR_E!O38+FC_TRA_ROAD_BUS_E!O38+FC_TRA_ROAD_LCV_E!O38+FC_TRA_ROAD_HGV_E!O38</f>
        <v>0</v>
      </c>
      <c r="P38" s="10">
        <f>FC_TRA_ROAD_P2W_E!P38+FC_TRA_ROAD_CAR_E!P38+FC_TRA_ROAD_BUS_E!P38+FC_TRA_ROAD_LCV_E!P38+FC_TRA_ROAD_HGV_E!P38</f>
        <v>0</v>
      </c>
      <c r="Q38" s="10">
        <f>FC_TRA_ROAD_P2W_E!Q38+FC_TRA_ROAD_CAR_E!Q38+FC_TRA_ROAD_BUS_E!Q38+FC_TRA_ROAD_LCV_E!Q38+FC_TRA_ROAD_HGV_E!Q38</f>
        <v>0</v>
      </c>
      <c r="R38" s="10">
        <f>FC_TRA_ROAD_P2W_E!R38+FC_TRA_ROAD_CAR_E!R38+FC_TRA_ROAD_BUS_E!R38+FC_TRA_ROAD_LCV_E!R38+FC_TRA_ROAD_HGV_E!R38</f>
        <v>0</v>
      </c>
      <c r="S38" s="10">
        <f>FC_TRA_ROAD_P2W_E!S38+FC_TRA_ROAD_CAR_E!S38+FC_TRA_ROAD_BUS_E!S38+FC_TRA_ROAD_LCV_E!S38+FC_TRA_ROAD_HGV_E!S38</f>
        <v>0</v>
      </c>
      <c r="T38" s="10">
        <f>FC_TRA_ROAD_P2W_E!T38+FC_TRA_ROAD_CAR_E!T38+FC_TRA_ROAD_BUS_E!T38+FC_TRA_ROAD_LCV_E!T38+FC_TRA_ROAD_HGV_E!T38</f>
        <v>0</v>
      </c>
      <c r="U38" s="10">
        <f>FC_TRA_ROAD_P2W_E!U38+FC_TRA_ROAD_CAR_E!U38+FC_TRA_ROAD_BUS_E!U38+FC_TRA_ROAD_LCV_E!U38+FC_TRA_ROAD_HGV_E!U38</f>
        <v>0</v>
      </c>
      <c r="V38" s="10">
        <f>FC_TRA_ROAD_P2W_E!V38+FC_TRA_ROAD_CAR_E!V38+FC_TRA_ROAD_BUS_E!V38+FC_TRA_ROAD_LCV_E!V38+FC_TRA_ROAD_HGV_E!V38</f>
        <v>0</v>
      </c>
      <c r="W38" s="10">
        <f>FC_TRA_ROAD_P2W_E!W38+FC_TRA_ROAD_CAR_E!W38+FC_TRA_ROAD_BUS_E!W38+FC_TRA_ROAD_LCV_E!W38+FC_TRA_ROAD_HGV_E!W38</f>
        <v>0</v>
      </c>
      <c r="X38" s="10">
        <f>FC_TRA_ROAD_P2W_E!X38+FC_TRA_ROAD_CAR_E!X38+FC_TRA_ROAD_BUS_E!X38+FC_TRA_ROAD_LCV_E!X38+FC_TRA_ROAD_HGV_E!X38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FC_TRA_ROAD_P2W_E!C39+FC_TRA_ROAD_CAR_E!C39+FC_TRA_ROAD_BUS_E!C39+FC_TRA_ROAD_LCV_E!C39+FC_TRA_ROAD_HGV_E!C39</f>
        <v>0</v>
      </c>
      <c r="D39" s="10">
        <f>FC_TRA_ROAD_P2W_E!D39+FC_TRA_ROAD_CAR_E!D39+FC_TRA_ROAD_BUS_E!D39+FC_TRA_ROAD_LCV_E!D39+FC_TRA_ROAD_HGV_E!D39</f>
        <v>0</v>
      </c>
      <c r="E39" s="10">
        <f>FC_TRA_ROAD_P2W_E!E39+FC_TRA_ROAD_CAR_E!E39+FC_TRA_ROAD_BUS_E!E39+FC_TRA_ROAD_LCV_E!E39+FC_TRA_ROAD_HGV_E!E39</f>
        <v>0</v>
      </c>
      <c r="F39" s="10">
        <f>FC_TRA_ROAD_P2W_E!F39+FC_TRA_ROAD_CAR_E!F39+FC_TRA_ROAD_BUS_E!F39+FC_TRA_ROAD_LCV_E!F39+FC_TRA_ROAD_HGV_E!F39</f>
        <v>0</v>
      </c>
      <c r="G39" s="10">
        <f>FC_TRA_ROAD_P2W_E!G39+FC_TRA_ROAD_CAR_E!G39+FC_TRA_ROAD_BUS_E!G39+FC_TRA_ROAD_LCV_E!G39+FC_TRA_ROAD_HGV_E!G39</f>
        <v>0</v>
      </c>
      <c r="H39" s="10">
        <f>FC_TRA_ROAD_P2W_E!H39+FC_TRA_ROAD_CAR_E!H39+FC_TRA_ROAD_BUS_E!H39+FC_TRA_ROAD_LCV_E!H39+FC_TRA_ROAD_HGV_E!H39</f>
        <v>0</v>
      </c>
      <c r="I39" s="10">
        <f>FC_TRA_ROAD_P2W_E!I39+FC_TRA_ROAD_CAR_E!I39+FC_TRA_ROAD_BUS_E!I39+FC_TRA_ROAD_LCV_E!I39+FC_TRA_ROAD_HGV_E!I39</f>
        <v>0</v>
      </c>
      <c r="J39" s="10">
        <f>FC_TRA_ROAD_P2W_E!J39+FC_TRA_ROAD_CAR_E!J39+FC_TRA_ROAD_BUS_E!J39+FC_TRA_ROAD_LCV_E!J39+FC_TRA_ROAD_HGV_E!J39</f>
        <v>0</v>
      </c>
      <c r="K39" s="10">
        <f>FC_TRA_ROAD_P2W_E!K39+FC_TRA_ROAD_CAR_E!K39+FC_TRA_ROAD_BUS_E!K39+FC_TRA_ROAD_LCV_E!K39+FC_TRA_ROAD_HGV_E!K39</f>
        <v>0</v>
      </c>
      <c r="L39" s="10">
        <f>FC_TRA_ROAD_P2W_E!L39+FC_TRA_ROAD_CAR_E!L39+FC_TRA_ROAD_BUS_E!L39+FC_TRA_ROAD_LCV_E!L39+FC_TRA_ROAD_HGV_E!L39</f>
        <v>0</v>
      </c>
      <c r="M39" s="10">
        <f>FC_TRA_ROAD_P2W_E!M39+FC_TRA_ROAD_CAR_E!M39+FC_TRA_ROAD_BUS_E!M39+FC_TRA_ROAD_LCV_E!M39+FC_TRA_ROAD_HGV_E!M39</f>
        <v>0</v>
      </c>
      <c r="N39" s="10">
        <f>FC_TRA_ROAD_P2W_E!N39+FC_TRA_ROAD_CAR_E!N39+FC_TRA_ROAD_BUS_E!N39+FC_TRA_ROAD_LCV_E!N39+FC_TRA_ROAD_HGV_E!N39</f>
        <v>0</v>
      </c>
      <c r="O39" s="10">
        <f>FC_TRA_ROAD_P2W_E!O39+FC_TRA_ROAD_CAR_E!O39+FC_TRA_ROAD_BUS_E!O39+FC_TRA_ROAD_LCV_E!O39+FC_TRA_ROAD_HGV_E!O39</f>
        <v>0</v>
      </c>
      <c r="P39" s="10">
        <f>FC_TRA_ROAD_P2W_E!P39+FC_TRA_ROAD_CAR_E!P39+FC_TRA_ROAD_BUS_E!P39+FC_TRA_ROAD_LCV_E!P39+FC_TRA_ROAD_HGV_E!P39</f>
        <v>0</v>
      </c>
      <c r="Q39" s="10">
        <f>FC_TRA_ROAD_P2W_E!Q39+FC_TRA_ROAD_CAR_E!Q39+FC_TRA_ROAD_BUS_E!Q39+FC_TRA_ROAD_LCV_E!Q39+FC_TRA_ROAD_HGV_E!Q39</f>
        <v>0</v>
      </c>
      <c r="R39" s="10">
        <f>FC_TRA_ROAD_P2W_E!R39+FC_TRA_ROAD_CAR_E!R39+FC_TRA_ROAD_BUS_E!R39+FC_TRA_ROAD_LCV_E!R39+FC_TRA_ROAD_HGV_E!R39</f>
        <v>0</v>
      </c>
      <c r="S39" s="10">
        <f>FC_TRA_ROAD_P2W_E!S39+FC_TRA_ROAD_CAR_E!S39+FC_TRA_ROAD_BUS_E!S39+FC_TRA_ROAD_LCV_E!S39+FC_TRA_ROAD_HGV_E!S39</f>
        <v>0</v>
      </c>
      <c r="T39" s="10">
        <f>FC_TRA_ROAD_P2W_E!T39+FC_TRA_ROAD_CAR_E!T39+FC_TRA_ROAD_BUS_E!T39+FC_TRA_ROAD_LCV_E!T39+FC_TRA_ROAD_HGV_E!T39</f>
        <v>0</v>
      </c>
      <c r="U39" s="10">
        <f>FC_TRA_ROAD_P2W_E!U39+FC_TRA_ROAD_CAR_E!U39+FC_TRA_ROAD_BUS_E!U39+FC_TRA_ROAD_LCV_E!U39+FC_TRA_ROAD_HGV_E!U39</f>
        <v>0</v>
      </c>
      <c r="V39" s="10">
        <f>FC_TRA_ROAD_P2W_E!V39+FC_TRA_ROAD_CAR_E!V39+FC_TRA_ROAD_BUS_E!V39+FC_TRA_ROAD_LCV_E!V39+FC_TRA_ROAD_HGV_E!V39</f>
        <v>0</v>
      </c>
      <c r="W39" s="10">
        <f>FC_TRA_ROAD_P2W_E!W39+FC_TRA_ROAD_CAR_E!W39+FC_TRA_ROAD_BUS_E!W39+FC_TRA_ROAD_LCV_E!W39+FC_TRA_ROAD_HGV_E!W39</f>
        <v>0</v>
      </c>
      <c r="X39" s="10">
        <f>FC_TRA_ROAD_P2W_E!X39+FC_TRA_ROAD_CAR_E!X39+FC_TRA_ROAD_BUS_E!X39+FC_TRA_ROAD_LCV_E!X39+FC_TRA_ROAD_HGV_E!X39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FC_TRA_ROAD_P2W_E!C40+FC_TRA_ROAD_CAR_E!C40+FC_TRA_ROAD_BUS_E!C40+FC_TRA_ROAD_LCV_E!C40+FC_TRA_ROAD_HGV_E!C40</f>
        <v>0</v>
      </c>
      <c r="D40" s="10">
        <f>FC_TRA_ROAD_P2W_E!D40+FC_TRA_ROAD_CAR_E!D40+FC_TRA_ROAD_BUS_E!D40+FC_TRA_ROAD_LCV_E!D40+FC_TRA_ROAD_HGV_E!D40</f>
        <v>0</v>
      </c>
      <c r="E40" s="10">
        <f>FC_TRA_ROAD_P2W_E!E40+FC_TRA_ROAD_CAR_E!E40+FC_TRA_ROAD_BUS_E!E40+FC_TRA_ROAD_LCV_E!E40+FC_TRA_ROAD_HGV_E!E40</f>
        <v>0</v>
      </c>
      <c r="F40" s="10">
        <f>FC_TRA_ROAD_P2W_E!F40+FC_TRA_ROAD_CAR_E!F40+FC_TRA_ROAD_BUS_E!F40+FC_TRA_ROAD_LCV_E!F40+FC_TRA_ROAD_HGV_E!F40</f>
        <v>0</v>
      </c>
      <c r="G40" s="10">
        <f>FC_TRA_ROAD_P2W_E!G40+FC_TRA_ROAD_CAR_E!G40+FC_TRA_ROAD_BUS_E!G40+FC_TRA_ROAD_LCV_E!G40+FC_TRA_ROAD_HGV_E!G40</f>
        <v>0</v>
      </c>
      <c r="H40" s="10">
        <f>FC_TRA_ROAD_P2W_E!H40+FC_TRA_ROAD_CAR_E!H40+FC_TRA_ROAD_BUS_E!H40+FC_TRA_ROAD_LCV_E!H40+FC_TRA_ROAD_HGV_E!H40</f>
        <v>0</v>
      </c>
      <c r="I40" s="10">
        <f>FC_TRA_ROAD_P2W_E!I40+FC_TRA_ROAD_CAR_E!I40+FC_TRA_ROAD_BUS_E!I40+FC_TRA_ROAD_LCV_E!I40+FC_TRA_ROAD_HGV_E!I40</f>
        <v>0</v>
      </c>
      <c r="J40" s="10">
        <f>FC_TRA_ROAD_P2W_E!J40+FC_TRA_ROAD_CAR_E!J40+FC_TRA_ROAD_BUS_E!J40+FC_TRA_ROAD_LCV_E!J40+FC_TRA_ROAD_HGV_E!J40</f>
        <v>0</v>
      </c>
      <c r="K40" s="10">
        <f>FC_TRA_ROAD_P2W_E!K40+FC_TRA_ROAD_CAR_E!K40+FC_TRA_ROAD_BUS_E!K40+FC_TRA_ROAD_LCV_E!K40+FC_TRA_ROAD_HGV_E!K40</f>
        <v>0</v>
      </c>
      <c r="L40" s="10">
        <f>FC_TRA_ROAD_P2W_E!L40+FC_TRA_ROAD_CAR_E!L40+FC_TRA_ROAD_BUS_E!L40+FC_TRA_ROAD_LCV_E!L40+FC_TRA_ROAD_HGV_E!L40</f>
        <v>0</v>
      </c>
      <c r="M40" s="10">
        <f>FC_TRA_ROAD_P2W_E!M40+FC_TRA_ROAD_CAR_E!M40+FC_TRA_ROAD_BUS_E!M40+FC_TRA_ROAD_LCV_E!M40+FC_TRA_ROAD_HGV_E!M40</f>
        <v>0</v>
      </c>
      <c r="N40" s="10">
        <f>FC_TRA_ROAD_P2W_E!N40+FC_TRA_ROAD_CAR_E!N40+FC_TRA_ROAD_BUS_E!N40+FC_TRA_ROAD_LCV_E!N40+FC_TRA_ROAD_HGV_E!N40</f>
        <v>0</v>
      </c>
      <c r="O40" s="10">
        <f>FC_TRA_ROAD_P2W_E!O40+FC_TRA_ROAD_CAR_E!O40+FC_TRA_ROAD_BUS_E!O40+FC_TRA_ROAD_LCV_E!O40+FC_TRA_ROAD_HGV_E!O40</f>
        <v>0</v>
      </c>
      <c r="P40" s="10">
        <f>FC_TRA_ROAD_P2W_E!P40+FC_TRA_ROAD_CAR_E!P40+FC_TRA_ROAD_BUS_E!P40+FC_TRA_ROAD_LCV_E!P40+FC_TRA_ROAD_HGV_E!P40</f>
        <v>0</v>
      </c>
      <c r="Q40" s="10">
        <f>FC_TRA_ROAD_P2W_E!Q40+FC_TRA_ROAD_CAR_E!Q40+FC_TRA_ROAD_BUS_E!Q40+FC_TRA_ROAD_LCV_E!Q40+FC_TRA_ROAD_HGV_E!Q40</f>
        <v>0</v>
      </c>
      <c r="R40" s="10">
        <f>FC_TRA_ROAD_P2W_E!R40+FC_TRA_ROAD_CAR_E!R40+FC_TRA_ROAD_BUS_E!R40+FC_TRA_ROAD_LCV_E!R40+FC_TRA_ROAD_HGV_E!R40</f>
        <v>0</v>
      </c>
      <c r="S40" s="10">
        <f>FC_TRA_ROAD_P2W_E!S40+FC_TRA_ROAD_CAR_E!S40+FC_TRA_ROAD_BUS_E!S40+FC_TRA_ROAD_LCV_E!S40+FC_TRA_ROAD_HGV_E!S40</f>
        <v>0</v>
      </c>
      <c r="T40" s="10">
        <f>FC_TRA_ROAD_P2W_E!T40+FC_TRA_ROAD_CAR_E!T40+FC_TRA_ROAD_BUS_E!T40+FC_TRA_ROAD_LCV_E!T40+FC_TRA_ROAD_HGV_E!T40</f>
        <v>0</v>
      </c>
      <c r="U40" s="10">
        <f>FC_TRA_ROAD_P2W_E!U40+FC_TRA_ROAD_CAR_E!U40+FC_TRA_ROAD_BUS_E!U40+FC_TRA_ROAD_LCV_E!U40+FC_TRA_ROAD_HGV_E!U40</f>
        <v>0</v>
      </c>
      <c r="V40" s="10">
        <f>FC_TRA_ROAD_P2W_E!V40+FC_TRA_ROAD_CAR_E!V40+FC_TRA_ROAD_BUS_E!V40+FC_TRA_ROAD_LCV_E!V40+FC_TRA_ROAD_HGV_E!V40</f>
        <v>0</v>
      </c>
      <c r="W40" s="10">
        <f>FC_TRA_ROAD_P2W_E!W40+FC_TRA_ROAD_CAR_E!W40+FC_TRA_ROAD_BUS_E!W40+FC_TRA_ROAD_LCV_E!W40+FC_TRA_ROAD_HGV_E!W40</f>
        <v>0</v>
      </c>
      <c r="X40" s="10">
        <f>FC_TRA_ROAD_P2W_E!X40+FC_TRA_ROAD_CAR_E!X40+FC_TRA_ROAD_BUS_E!X40+FC_TRA_ROAD_LCV_E!X40+FC_TRA_ROAD_HGV_E!X40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FC_TRA_ROAD_P2W_E!C41+FC_TRA_ROAD_CAR_E!C41+FC_TRA_ROAD_BUS_E!C41+FC_TRA_ROAD_LCV_E!C41+FC_TRA_ROAD_HGV_E!C41</f>
        <v>0</v>
      </c>
      <c r="D41" s="10">
        <f>FC_TRA_ROAD_P2W_E!D41+FC_TRA_ROAD_CAR_E!D41+FC_TRA_ROAD_BUS_E!D41+FC_TRA_ROAD_LCV_E!D41+FC_TRA_ROAD_HGV_E!D41</f>
        <v>0</v>
      </c>
      <c r="E41" s="10">
        <f>FC_TRA_ROAD_P2W_E!E41+FC_TRA_ROAD_CAR_E!E41+FC_TRA_ROAD_BUS_E!E41+FC_TRA_ROAD_LCV_E!E41+FC_TRA_ROAD_HGV_E!E41</f>
        <v>0</v>
      </c>
      <c r="F41" s="10">
        <f>FC_TRA_ROAD_P2W_E!F41+FC_TRA_ROAD_CAR_E!F41+FC_TRA_ROAD_BUS_E!F41+FC_TRA_ROAD_LCV_E!F41+FC_TRA_ROAD_HGV_E!F41</f>
        <v>0</v>
      </c>
      <c r="G41" s="10">
        <f>FC_TRA_ROAD_P2W_E!G41+FC_TRA_ROAD_CAR_E!G41+FC_TRA_ROAD_BUS_E!G41+FC_TRA_ROAD_LCV_E!G41+FC_TRA_ROAD_HGV_E!G41</f>
        <v>0</v>
      </c>
      <c r="H41" s="10">
        <f>FC_TRA_ROAD_P2W_E!H41+FC_TRA_ROAD_CAR_E!H41+FC_TRA_ROAD_BUS_E!H41+FC_TRA_ROAD_LCV_E!H41+FC_TRA_ROAD_HGV_E!H41</f>
        <v>0</v>
      </c>
      <c r="I41" s="10">
        <f>FC_TRA_ROAD_P2W_E!I41+FC_TRA_ROAD_CAR_E!I41+FC_TRA_ROAD_BUS_E!I41+FC_TRA_ROAD_LCV_E!I41+FC_TRA_ROAD_HGV_E!I41</f>
        <v>0</v>
      </c>
      <c r="J41" s="10">
        <f>FC_TRA_ROAD_P2W_E!J41+FC_TRA_ROAD_CAR_E!J41+FC_TRA_ROAD_BUS_E!J41+FC_TRA_ROAD_LCV_E!J41+FC_TRA_ROAD_HGV_E!J41</f>
        <v>0</v>
      </c>
      <c r="K41" s="10">
        <f>FC_TRA_ROAD_P2W_E!K41+FC_TRA_ROAD_CAR_E!K41+FC_TRA_ROAD_BUS_E!K41+FC_TRA_ROAD_LCV_E!K41+FC_TRA_ROAD_HGV_E!K41</f>
        <v>0</v>
      </c>
      <c r="L41" s="10">
        <f>FC_TRA_ROAD_P2W_E!L41+FC_TRA_ROAD_CAR_E!L41+FC_TRA_ROAD_BUS_E!L41+FC_TRA_ROAD_LCV_E!L41+FC_TRA_ROAD_HGV_E!L41</f>
        <v>0</v>
      </c>
      <c r="M41" s="10">
        <f>FC_TRA_ROAD_P2W_E!M41+FC_TRA_ROAD_CAR_E!M41+FC_TRA_ROAD_BUS_E!M41+FC_TRA_ROAD_LCV_E!M41+FC_TRA_ROAD_HGV_E!M41</f>
        <v>0</v>
      </c>
      <c r="N41" s="10">
        <f>FC_TRA_ROAD_P2W_E!N41+FC_TRA_ROAD_CAR_E!N41+FC_TRA_ROAD_BUS_E!N41+FC_TRA_ROAD_LCV_E!N41+FC_TRA_ROAD_HGV_E!N41</f>
        <v>0</v>
      </c>
      <c r="O41" s="10">
        <f>FC_TRA_ROAD_P2W_E!O41+FC_TRA_ROAD_CAR_E!O41+FC_TRA_ROAD_BUS_E!O41+FC_TRA_ROAD_LCV_E!O41+FC_TRA_ROAD_HGV_E!O41</f>
        <v>0</v>
      </c>
      <c r="P41" s="10">
        <f>FC_TRA_ROAD_P2W_E!P41+FC_TRA_ROAD_CAR_E!P41+FC_TRA_ROAD_BUS_E!P41+FC_TRA_ROAD_LCV_E!P41+FC_TRA_ROAD_HGV_E!P41</f>
        <v>0</v>
      </c>
      <c r="Q41" s="10">
        <f>FC_TRA_ROAD_P2W_E!Q41+FC_TRA_ROAD_CAR_E!Q41+FC_TRA_ROAD_BUS_E!Q41+FC_TRA_ROAD_LCV_E!Q41+FC_TRA_ROAD_HGV_E!Q41</f>
        <v>0</v>
      </c>
      <c r="R41" s="10">
        <f>FC_TRA_ROAD_P2W_E!R41+FC_TRA_ROAD_CAR_E!R41+FC_TRA_ROAD_BUS_E!R41+FC_TRA_ROAD_LCV_E!R41+FC_TRA_ROAD_HGV_E!R41</f>
        <v>0</v>
      </c>
      <c r="S41" s="10">
        <f>FC_TRA_ROAD_P2W_E!S41+FC_TRA_ROAD_CAR_E!S41+FC_TRA_ROAD_BUS_E!S41+FC_TRA_ROAD_LCV_E!S41+FC_TRA_ROAD_HGV_E!S41</f>
        <v>0</v>
      </c>
      <c r="T41" s="10">
        <f>FC_TRA_ROAD_P2W_E!T41+FC_TRA_ROAD_CAR_E!T41+FC_TRA_ROAD_BUS_E!T41+FC_TRA_ROAD_LCV_E!T41+FC_TRA_ROAD_HGV_E!T41</f>
        <v>0</v>
      </c>
      <c r="U41" s="10">
        <f>FC_TRA_ROAD_P2W_E!U41+FC_TRA_ROAD_CAR_E!U41+FC_TRA_ROAD_BUS_E!U41+FC_TRA_ROAD_LCV_E!U41+FC_TRA_ROAD_HGV_E!U41</f>
        <v>0</v>
      </c>
      <c r="V41" s="10">
        <f>FC_TRA_ROAD_P2W_E!V41+FC_TRA_ROAD_CAR_E!V41+FC_TRA_ROAD_BUS_E!V41+FC_TRA_ROAD_LCV_E!V41+FC_TRA_ROAD_HGV_E!V41</f>
        <v>0</v>
      </c>
      <c r="W41" s="10">
        <f>FC_TRA_ROAD_P2W_E!W41+FC_TRA_ROAD_CAR_E!W41+FC_TRA_ROAD_BUS_E!W41+FC_TRA_ROAD_LCV_E!W41+FC_TRA_ROAD_HGV_E!W41</f>
        <v>0</v>
      </c>
      <c r="X41" s="10">
        <f>FC_TRA_ROAD_P2W_E!X41+FC_TRA_ROAD_CAR_E!X41+FC_TRA_ROAD_BUS_E!X41+FC_TRA_ROAD_LCV_E!X41+FC_TRA_ROAD_HGV_E!X41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FC_TRA_ROAD_P2W_E!C42+FC_TRA_ROAD_CAR_E!C42+FC_TRA_ROAD_BUS_E!C42+FC_TRA_ROAD_LCV_E!C42+FC_TRA_ROAD_HGV_E!C42</f>
        <v>0</v>
      </c>
      <c r="D42" s="10">
        <f>FC_TRA_ROAD_P2W_E!D42+FC_TRA_ROAD_CAR_E!D42+FC_TRA_ROAD_BUS_E!D42+FC_TRA_ROAD_LCV_E!D42+FC_TRA_ROAD_HGV_E!D42</f>
        <v>0</v>
      </c>
      <c r="E42" s="10">
        <f>FC_TRA_ROAD_P2W_E!E42+FC_TRA_ROAD_CAR_E!E42+FC_TRA_ROAD_BUS_E!E42+FC_TRA_ROAD_LCV_E!E42+FC_TRA_ROAD_HGV_E!E42</f>
        <v>0</v>
      </c>
      <c r="F42" s="10">
        <f>FC_TRA_ROAD_P2W_E!F42+FC_TRA_ROAD_CAR_E!F42+FC_TRA_ROAD_BUS_E!F42+FC_TRA_ROAD_LCV_E!F42+FC_TRA_ROAD_HGV_E!F42</f>
        <v>0</v>
      </c>
      <c r="G42" s="10">
        <f>FC_TRA_ROAD_P2W_E!G42+FC_TRA_ROAD_CAR_E!G42+FC_TRA_ROAD_BUS_E!G42+FC_TRA_ROAD_LCV_E!G42+FC_TRA_ROAD_HGV_E!G42</f>
        <v>0</v>
      </c>
      <c r="H42" s="10">
        <f>FC_TRA_ROAD_P2W_E!H42+FC_TRA_ROAD_CAR_E!H42+FC_TRA_ROAD_BUS_E!H42+FC_TRA_ROAD_LCV_E!H42+FC_TRA_ROAD_HGV_E!H42</f>
        <v>0</v>
      </c>
      <c r="I42" s="10">
        <f>FC_TRA_ROAD_P2W_E!I42+FC_TRA_ROAD_CAR_E!I42+FC_TRA_ROAD_BUS_E!I42+FC_TRA_ROAD_LCV_E!I42+FC_TRA_ROAD_HGV_E!I42</f>
        <v>0</v>
      </c>
      <c r="J42" s="10">
        <f>FC_TRA_ROAD_P2W_E!J42+FC_TRA_ROAD_CAR_E!J42+FC_TRA_ROAD_BUS_E!J42+FC_TRA_ROAD_LCV_E!J42+FC_TRA_ROAD_HGV_E!J42</f>
        <v>0</v>
      </c>
      <c r="K42" s="10">
        <f>FC_TRA_ROAD_P2W_E!K42+FC_TRA_ROAD_CAR_E!K42+FC_TRA_ROAD_BUS_E!K42+FC_TRA_ROAD_LCV_E!K42+FC_TRA_ROAD_HGV_E!K42</f>
        <v>0</v>
      </c>
      <c r="L42" s="10">
        <f>FC_TRA_ROAD_P2W_E!L42+FC_TRA_ROAD_CAR_E!L42+FC_TRA_ROAD_BUS_E!L42+FC_TRA_ROAD_LCV_E!L42+FC_TRA_ROAD_HGV_E!L42</f>
        <v>0</v>
      </c>
      <c r="M42" s="10">
        <f>FC_TRA_ROAD_P2W_E!M42+FC_TRA_ROAD_CAR_E!M42+FC_TRA_ROAD_BUS_E!M42+FC_TRA_ROAD_LCV_E!M42+FC_TRA_ROAD_HGV_E!M42</f>
        <v>0</v>
      </c>
      <c r="N42" s="10">
        <f>FC_TRA_ROAD_P2W_E!N42+FC_TRA_ROAD_CAR_E!N42+FC_TRA_ROAD_BUS_E!N42+FC_TRA_ROAD_LCV_E!N42+FC_TRA_ROAD_HGV_E!N42</f>
        <v>0</v>
      </c>
      <c r="O42" s="10">
        <f>FC_TRA_ROAD_P2W_E!O42+FC_TRA_ROAD_CAR_E!O42+FC_TRA_ROAD_BUS_E!O42+FC_TRA_ROAD_LCV_E!O42+FC_TRA_ROAD_HGV_E!O42</f>
        <v>0</v>
      </c>
      <c r="P42" s="10">
        <f>FC_TRA_ROAD_P2W_E!P42+FC_TRA_ROAD_CAR_E!P42+FC_TRA_ROAD_BUS_E!P42+FC_TRA_ROAD_LCV_E!P42+FC_TRA_ROAD_HGV_E!P42</f>
        <v>0</v>
      </c>
      <c r="Q42" s="10">
        <f>FC_TRA_ROAD_P2W_E!Q42+FC_TRA_ROAD_CAR_E!Q42+FC_TRA_ROAD_BUS_E!Q42+FC_TRA_ROAD_LCV_E!Q42+FC_TRA_ROAD_HGV_E!Q42</f>
        <v>0</v>
      </c>
      <c r="R42" s="10">
        <f>FC_TRA_ROAD_P2W_E!R42+FC_TRA_ROAD_CAR_E!R42+FC_TRA_ROAD_BUS_E!R42+FC_TRA_ROAD_LCV_E!R42+FC_TRA_ROAD_HGV_E!R42</f>
        <v>0</v>
      </c>
      <c r="S42" s="10">
        <f>FC_TRA_ROAD_P2W_E!S42+FC_TRA_ROAD_CAR_E!S42+FC_TRA_ROAD_BUS_E!S42+FC_TRA_ROAD_LCV_E!S42+FC_TRA_ROAD_HGV_E!S42</f>
        <v>0</v>
      </c>
      <c r="T42" s="10">
        <f>FC_TRA_ROAD_P2W_E!T42+FC_TRA_ROAD_CAR_E!T42+FC_TRA_ROAD_BUS_E!T42+FC_TRA_ROAD_LCV_E!T42+FC_TRA_ROAD_HGV_E!T42</f>
        <v>0</v>
      </c>
      <c r="U42" s="10">
        <f>FC_TRA_ROAD_P2W_E!U42+FC_TRA_ROAD_CAR_E!U42+FC_TRA_ROAD_BUS_E!U42+FC_TRA_ROAD_LCV_E!U42+FC_TRA_ROAD_HGV_E!U42</f>
        <v>0</v>
      </c>
      <c r="V42" s="10">
        <f>FC_TRA_ROAD_P2W_E!V42+FC_TRA_ROAD_CAR_E!V42+FC_TRA_ROAD_BUS_E!V42+FC_TRA_ROAD_LCV_E!V42+FC_TRA_ROAD_HGV_E!V42</f>
        <v>0</v>
      </c>
      <c r="W42" s="10">
        <f>FC_TRA_ROAD_P2W_E!W42+FC_TRA_ROAD_CAR_E!W42+FC_TRA_ROAD_BUS_E!W42+FC_TRA_ROAD_LCV_E!W42+FC_TRA_ROAD_HGV_E!W42</f>
        <v>0</v>
      </c>
      <c r="X42" s="10">
        <f>FC_TRA_ROAD_P2W_E!X42+FC_TRA_ROAD_CAR_E!X42+FC_TRA_ROAD_BUS_E!X42+FC_TRA_ROAD_LCV_E!X42+FC_TRA_ROAD_HGV_E!X42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FC_TRA_ROAD_P2W_E!C43+FC_TRA_ROAD_CAR_E!C43+FC_TRA_ROAD_BUS_E!C43+FC_TRA_ROAD_LCV_E!C43+FC_TRA_ROAD_HGV_E!C43</f>
        <v>3420.4081685296646</v>
      </c>
      <c r="D43" s="10">
        <f>FC_TRA_ROAD_P2W_E!D43+FC_TRA_ROAD_CAR_E!D43+FC_TRA_ROAD_BUS_E!D43+FC_TRA_ROAD_LCV_E!D43+FC_TRA_ROAD_HGV_E!D43</f>
        <v>3630.4968185726575</v>
      </c>
      <c r="E43" s="10">
        <f>FC_TRA_ROAD_P2W_E!E43+FC_TRA_ROAD_CAR_E!E43+FC_TRA_ROAD_BUS_E!E43+FC_TRA_ROAD_LCV_E!E43+FC_TRA_ROAD_HGV_E!E43</f>
        <v>3725.7093723129833</v>
      </c>
      <c r="F43" s="10">
        <f>FC_TRA_ROAD_P2W_E!F43+FC_TRA_ROAD_CAR_E!F43+FC_TRA_ROAD_BUS_E!F43+FC_TRA_ROAD_LCV_E!F43+FC_TRA_ROAD_HGV_E!F43</f>
        <v>4133.4675838349094</v>
      </c>
      <c r="G43" s="10">
        <f>FC_TRA_ROAD_P2W_E!G43+FC_TRA_ROAD_CAR_E!G43+FC_TRA_ROAD_BUS_E!G43+FC_TRA_ROAD_LCV_E!G43+FC_TRA_ROAD_HGV_E!G43</f>
        <v>4391.1624247635427</v>
      </c>
      <c r="H43" s="10">
        <f>FC_TRA_ROAD_P2W_E!H43+FC_TRA_ROAD_CAR_E!H43+FC_TRA_ROAD_BUS_E!H43+FC_TRA_ROAD_LCV_E!H43+FC_TRA_ROAD_HGV_E!H43</f>
        <v>4242.1340498710233</v>
      </c>
      <c r="I43" s="10">
        <f>FC_TRA_ROAD_P2W_E!I43+FC_TRA_ROAD_CAR_E!I43+FC_TRA_ROAD_BUS_E!I43+FC_TRA_ROAD_LCV_E!I43+FC_TRA_ROAD_HGV_E!I43</f>
        <v>4328.962424763542</v>
      </c>
      <c r="J43" s="10">
        <f>FC_TRA_ROAD_P2W_E!J43+FC_TRA_ROAD_CAR_E!J43+FC_TRA_ROAD_BUS_E!J43+FC_TRA_ROAD_LCV_E!J43+FC_TRA_ROAD_HGV_E!J43</f>
        <v>4350.5302665520203</v>
      </c>
      <c r="K43" s="10">
        <f>FC_TRA_ROAD_P2W_E!K43+FC_TRA_ROAD_CAR_E!K43+FC_TRA_ROAD_BUS_E!K43+FC_TRA_ROAD_LCV_E!K43+FC_TRA_ROAD_HGV_E!K43</f>
        <v>4464.5313843508166</v>
      </c>
      <c r="L43" s="10">
        <f>FC_TRA_ROAD_P2W_E!L43+FC_TRA_ROAD_CAR_E!L43+FC_TRA_ROAD_BUS_E!L43+FC_TRA_ROAD_LCV_E!L43+FC_TRA_ROAD_HGV_E!L43</f>
        <v>4353.6113499570083</v>
      </c>
      <c r="M43" s="10">
        <f>FC_TRA_ROAD_P2W_E!M43+FC_TRA_ROAD_CAR_E!M43+FC_TRA_ROAD_BUS_E!M43+FC_TRA_ROAD_LCV_E!M43+FC_TRA_ROAD_HGV_E!M43</f>
        <v>4345.3950128976776</v>
      </c>
      <c r="N43" s="10">
        <f>FC_TRA_ROAD_P2W_E!N43+FC_TRA_ROAD_CAR_E!N43+FC_TRA_ROAD_BUS_E!N43+FC_TRA_ROAD_LCV_E!N43+FC_TRA_ROAD_HGV_E!N43</f>
        <v>4077.3382631126406</v>
      </c>
      <c r="O43" s="10">
        <f>FC_TRA_ROAD_P2W_E!O43+FC_TRA_ROAD_CAR_E!O43+FC_TRA_ROAD_BUS_E!O43+FC_TRA_ROAD_LCV_E!O43+FC_TRA_ROAD_HGV_E!O43</f>
        <v>3746.6322441960442</v>
      </c>
      <c r="P43" s="10">
        <f>FC_TRA_ROAD_P2W_E!P43+FC_TRA_ROAD_CAR_E!P43+FC_TRA_ROAD_BUS_E!P43+FC_TRA_ROAD_LCV_E!P43+FC_TRA_ROAD_HGV_E!P43</f>
        <v>3694.2533963886499</v>
      </c>
      <c r="Q43" s="10">
        <f>FC_TRA_ROAD_P2W_E!Q43+FC_TRA_ROAD_CAR_E!Q43+FC_TRA_ROAD_BUS_E!Q43+FC_TRA_ROAD_LCV_E!Q43+FC_TRA_ROAD_HGV_E!Q43</f>
        <v>3769.2270851246772</v>
      </c>
      <c r="R43" s="10">
        <f>FC_TRA_ROAD_P2W_E!R43+FC_TRA_ROAD_CAR_E!R43+FC_TRA_ROAD_BUS_E!R43+FC_TRA_ROAD_LCV_E!R43+FC_TRA_ROAD_HGV_E!R43</f>
        <v>3817.4978503869302</v>
      </c>
      <c r="S43" s="10">
        <f>FC_TRA_ROAD_P2W_E!S43+FC_TRA_ROAD_CAR_E!S43+FC_TRA_ROAD_BUS_E!S43+FC_TRA_ROAD_LCV_E!S43+FC_TRA_ROAD_HGV_E!S43</f>
        <v>3994.148237317283</v>
      </c>
      <c r="T43" s="10">
        <f>FC_TRA_ROAD_P2W_E!T43+FC_TRA_ROAD_CAR_E!T43+FC_TRA_ROAD_BUS_E!T43+FC_TRA_ROAD_LCV_E!T43+FC_TRA_ROAD_HGV_E!T43</f>
        <v>4094.046173688736</v>
      </c>
      <c r="U43" s="10">
        <f>FC_TRA_ROAD_P2W_E!U43+FC_TRA_ROAD_CAR_E!U43+FC_TRA_ROAD_BUS_E!U43+FC_TRA_ROAD_LCV_E!U43+FC_TRA_ROAD_HGV_E!U43</f>
        <v>4129.9236457437664</v>
      </c>
      <c r="V43" s="10">
        <f>FC_TRA_ROAD_P2W_E!V43+FC_TRA_ROAD_CAR_E!V43+FC_TRA_ROAD_BUS_E!V43+FC_TRA_ROAD_LCV_E!V43+FC_TRA_ROAD_HGV_E!V43</f>
        <v>4240.1719690455711</v>
      </c>
      <c r="W43" s="10">
        <f>FC_TRA_ROAD_P2W_E!W43+FC_TRA_ROAD_CAR_E!W43+FC_TRA_ROAD_BUS_E!W43+FC_TRA_ROAD_LCV_E!W43+FC_TRA_ROAD_HGV_E!W43</f>
        <v>3598.242820292347</v>
      </c>
      <c r="X43" s="10">
        <f>FC_TRA_ROAD_P2W_E!X43+FC_TRA_ROAD_CAR_E!X43+FC_TRA_ROAD_BUS_E!X43+FC_TRA_ROAD_LCV_E!X43+FC_TRA_ROAD_HGV_E!X43</f>
        <v>3840.0669819432501</v>
      </c>
    </row>
    <row r="44" spans="1:24" ht="11.25" customHeight="1" x14ac:dyDescent="0.2">
      <c r="A44" s="41" t="s">
        <v>75</v>
      </c>
      <c r="B44" s="9" t="s">
        <v>76</v>
      </c>
      <c r="C44" s="10">
        <f>FC_TRA_ROAD_P2W_E!C44+FC_TRA_ROAD_CAR_E!C44+FC_TRA_ROAD_BUS_E!C44+FC_TRA_ROAD_LCV_E!C44+FC_TRA_ROAD_HGV_E!C44</f>
        <v>0</v>
      </c>
      <c r="D44" s="10">
        <f>FC_TRA_ROAD_P2W_E!D44+FC_TRA_ROAD_CAR_E!D44+FC_TRA_ROAD_BUS_E!D44+FC_TRA_ROAD_LCV_E!D44+FC_TRA_ROAD_HGV_E!D44</f>
        <v>0</v>
      </c>
      <c r="E44" s="10">
        <f>FC_TRA_ROAD_P2W_E!E44+FC_TRA_ROAD_CAR_E!E44+FC_TRA_ROAD_BUS_E!E44+FC_TRA_ROAD_LCV_E!E44+FC_TRA_ROAD_HGV_E!E44</f>
        <v>0</v>
      </c>
      <c r="F44" s="10">
        <f>FC_TRA_ROAD_P2W_E!F44+FC_TRA_ROAD_CAR_E!F44+FC_TRA_ROAD_BUS_E!F44+FC_TRA_ROAD_LCV_E!F44+FC_TRA_ROAD_HGV_E!F44</f>
        <v>0</v>
      </c>
      <c r="G44" s="10">
        <f>FC_TRA_ROAD_P2W_E!G44+FC_TRA_ROAD_CAR_E!G44+FC_TRA_ROAD_BUS_E!G44+FC_TRA_ROAD_LCV_E!G44+FC_TRA_ROAD_HGV_E!G44</f>
        <v>0</v>
      </c>
      <c r="H44" s="10">
        <f>FC_TRA_ROAD_P2W_E!H44+FC_TRA_ROAD_CAR_E!H44+FC_TRA_ROAD_BUS_E!H44+FC_TRA_ROAD_LCV_E!H44+FC_TRA_ROAD_HGV_E!H44</f>
        <v>0</v>
      </c>
      <c r="I44" s="10">
        <f>FC_TRA_ROAD_P2W_E!I44+FC_TRA_ROAD_CAR_E!I44+FC_TRA_ROAD_BUS_E!I44+FC_TRA_ROAD_LCV_E!I44+FC_TRA_ROAD_HGV_E!I44</f>
        <v>0</v>
      </c>
      <c r="J44" s="10">
        <f>FC_TRA_ROAD_P2W_E!J44+FC_TRA_ROAD_CAR_E!J44+FC_TRA_ROAD_BUS_E!J44+FC_TRA_ROAD_LCV_E!J44+FC_TRA_ROAD_HGV_E!J44</f>
        <v>0</v>
      </c>
      <c r="K44" s="10">
        <f>FC_TRA_ROAD_P2W_E!K44+FC_TRA_ROAD_CAR_E!K44+FC_TRA_ROAD_BUS_E!K44+FC_TRA_ROAD_LCV_E!K44+FC_TRA_ROAD_HGV_E!K44</f>
        <v>0</v>
      </c>
      <c r="L44" s="10">
        <f>FC_TRA_ROAD_P2W_E!L44+FC_TRA_ROAD_CAR_E!L44+FC_TRA_ROAD_BUS_E!L44+FC_TRA_ROAD_LCV_E!L44+FC_TRA_ROAD_HGV_E!L44</f>
        <v>0</v>
      </c>
      <c r="M44" s="10">
        <f>FC_TRA_ROAD_P2W_E!M44+FC_TRA_ROAD_CAR_E!M44+FC_TRA_ROAD_BUS_E!M44+FC_TRA_ROAD_LCV_E!M44+FC_TRA_ROAD_HGV_E!M44</f>
        <v>0</v>
      </c>
      <c r="N44" s="10">
        <f>FC_TRA_ROAD_P2W_E!N44+FC_TRA_ROAD_CAR_E!N44+FC_TRA_ROAD_BUS_E!N44+FC_TRA_ROAD_LCV_E!N44+FC_TRA_ROAD_HGV_E!N44</f>
        <v>0</v>
      </c>
      <c r="O44" s="10">
        <f>FC_TRA_ROAD_P2W_E!O44+FC_TRA_ROAD_CAR_E!O44+FC_TRA_ROAD_BUS_E!O44+FC_TRA_ROAD_LCV_E!O44+FC_TRA_ROAD_HGV_E!O44</f>
        <v>0</v>
      </c>
      <c r="P44" s="10">
        <f>FC_TRA_ROAD_P2W_E!P44+FC_TRA_ROAD_CAR_E!P44+FC_TRA_ROAD_BUS_E!P44+FC_TRA_ROAD_LCV_E!P44+FC_TRA_ROAD_HGV_E!P44</f>
        <v>0</v>
      </c>
      <c r="Q44" s="10">
        <f>FC_TRA_ROAD_P2W_E!Q44+FC_TRA_ROAD_CAR_E!Q44+FC_TRA_ROAD_BUS_E!Q44+FC_TRA_ROAD_LCV_E!Q44+FC_TRA_ROAD_HGV_E!Q44</f>
        <v>0</v>
      </c>
      <c r="R44" s="10">
        <f>FC_TRA_ROAD_P2W_E!R44+FC_TRA_ROAD_CAR_E!R44+FC_TRA_ROAD_BUS_E!R44+FC_TRA_ROAD_LCV_E!R44+FC_TRA_ROAD_HGV_E!R44</f>
        <v>0</v>
      </c>
      <c r="S44" s="10">
        <f>FC_TRA_ROAD_P2W_E!S44+FC_TRA_ROAD_CAR_E!S44+FC_TRA_ROAD_BUS_E!S44+FC_TRA_ROAD_LCV_E!S44+FC_TRA_ROAD_HGV_E!S44</f>
        <v>0</v>
      </c>
      <c r="T44" s="10">
        <f>FC_TRA_ROAD_P2W_E!T44+FC_TRA_ROAD_CAR_E!T44+FC_TRA_ROAD_BUS_E!T44+FC_TRA_ROAD_LCV_E!T44+FC_TRA_ROAD_HGV_E!T44</f>
        <v>0</v>
      </c>
      <c r="U44" s="10">
        <f>FC_TRA_ROAD_P2W_E!U44+FC_TRA_ROAD_CAR_E!U44+FC_TRA_ROAD_BUS_E!U44+FC_TRA_ROAD_LCV_E!U44+FC_TRA_ROAD_HGV_E!U44</f>
        <v>0</v>
      </c>
      <c r="V44" s="10">
        <f>FC_TRA_ROAD_P2W_E!V44+FC_TRA_ROAD_CAR_E!V44+FC_TRA_ROAD_BUS_E!V44+FC_TRA_ROAD_LCV_E!V44+FC_TRA_ROAD_HGV_E!V44</f>
        <v>0</v>
      </c>
      <c r="W44" s="10">
        <f>FC_TRA_ROAD_P2W_E!W44+FC_TRA_ROAD_CAR_E!W44+FC_TRA_ROAD_BUS_E!W44+FC_TRA_ROAD_LCV_E!W44+FC_TRA_ROAD_HGV_E!W44</f>
        <v>0</v>
      </c>
      <c r="X44" s="10">
        <f>FC_TRA_ROAD_P2W_E!X44+FC_TRA_ROAD_CAR_E!X44+FC_TRA_ROAD_BUS_E!X44+FC_TRA_ROAD_LCV_E!X44+FC_TRA_ROAD_HGV_E!X44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FC_TRA_ROAD_P2W_E!C45+FC_TRA_ROAD_CAR_E!C45+FC_TRA_ROAD_BUS_E!C45+FC_TRA_ROAD_LCV_E!C45+FC_TRA_ROAD_HGV_E!C45</f>
        <v>0</v>
      </c>
      <c r="D45" s="10">
        <f>FC_TRA_ROAD_P2W_E!D45+FC_TRA_ROAD_CAR_E!D45+FC_TRA_ROAD_BUS_E!D45+FC_TRA_ROAD_LCV_E!D45+FC_TRA_ROAD_HGV_E!D45</f>
        <v>0</v>
      </c>
      <c r="E45" s="10">
        <f>FC_TRA_ROAD_P2W_E!E45+FC_TRA_ROAD_CAR_E!E45+FC_TRA_ROAD_BUS_E!E45+FC_TRA_ROAD_LCV_E!E45+FC_TRA_ROAD_HGV_E!E45</f>
        <v>0</v>
      </c>
      <c r="F45" s="10">
        <f>FC_TRA_ROAD_P2W_E!F45+FC_TRA_ROAD_CAR_E!F45+FC_TRA_ROAD_BUS_E!F45+FC_TRA_ROAD_LCV_E!F45+FC_TRA_ROAD_HGV_E!F45</f>
        <v>0</v>
      </c>
      <c r="G45" s="10">
        <f>FC_TRA_ROAD_P2W_E!G45+FC_TRA_ROAD_CAR_E!G45+FC_TRA_ROAD_BUS_E!G45+FC_TRA_ROAD_LCV_E!G45+FC_TRA_ROAD_HGV_E!G45</f>
        <v>0</v>
      </c>
      <c r="H45" s="10">
        <f>FC_TRA_ROAD_P2W_E!H45+FC_TRA_ROAD_CAR_E!H45+FC_TRA_ROAD_BUS_E!H45+FC_TRA_ROAD_LCV_E!H45+FC_TRA_ROAD_HGV_E!H45</f>
        <v>0</v>
      </c>
      <c r="I45" s="10">
        <f>FC_TRA_ROAD_P2W_E!I45+FC_TRA_ROAD_CAR_E!I45+FC_TRA_ROAD_BUS_E!I45+FC_TRA_ROAD_LCV_E!I45+FC_TRA_ROAD_HGV_E!I45</f>
        <v>0</v>
      </c>
      <c r="J45" s="10">
        <f>FC_TRA_ROAD_P2W_E!J45+FC_TRA_ROAD_CAR_E!J45+FC_TRA_ROAD_BUS_E!J45+FC_TRA_ROAD_LCV_E!J45+FC_TRA_ROAD_HGV_E!J45</f>
        <v>0</v>
      </c>
      <c r="K45" s="10">
        <f>FC_TRA_ROAD_P2W_E!K45+FC_TRA_ROAD_CAR_E!K45+FC_TRA_ROAD_BUS_E!K45+FC_TRA_ROAD_LCV_E!K45+FC_TRA_ROAD_HGV_E!K45</f>
        <v>0</v>
      </c>
      <c r="L45" s="10">
        <f>FC_TRA_ROAD_P2W_E!L45+FC_TRA_ROAD_CAR_E!L45+FC_TRA_ROAD_BUS_E!L45+FC_TRA_ROAD_LCV_E!L45+FC_TRA_ROAD_HGV_E!L45</f>
        <v>0</v>
      </c>
      <c r="M45" s="10">
        <f>FC_TRA_ROAD_P2W_E!M45+FC_TRA_ROAD_CAR_E!M45+FC_TRA_ROAD_BUS_E!M45+FC_TRA_ROAD_LCV_E!M45+FC_TRA_ROAD_HGV_E!M45</f>
        <v>0</v>
      </c>
      <c r="N45" s="10">
        <f>FC_TRA_ROAD_P2W_E!N45+FC_TRA_ROAD_CAR_E!N45+FC_TRA_ROAD_BUS_E!N45+FC_TRA_ROAD_LCV_E!N45+FC_TRA_ROAD_HGV_E!N45</f>
        <v>0</v>
      </c>
      <c r="O45" s="10">
        <f>FC_TRA_ROAD_P2W_E!O45+FC_TRA_ROAD_CAR_E!O45+FC_TRA_ROAD_BUS_E!O45+FC_TRA_ROAD_LCV_E!O45+FC_TRA_ROAD_HGV_E!O45</f>
        <v>0</v>
      </c>
      <c r="P45" s="10">
        <f>FC_TRA_ROAD_P2W_E!P45+FC_TRA_ROAD_CAR_E!P45+FC_TRA_ROAD_BUS_E!P45+FC_TRA_ROAD_LCV_E!P45+FC_TRA_ROAD_HGV_E!P45</f>
        <v>0</v>
      </c>
      <c r="Q45" s="10">
        <f>FC_TRA_ROAD_P2W_E!Q45+FC_TRA_ROAD_CAR_E!Q45+FC_TRA_ROAD_BUS_E!Q45+FC_TRA_ROAD_LCV_E!Q45+FC_TRA_ROAD_HGV_E!Q45</f>
        <v>0</v>
      </c>
      <c r="R45" s="10">
        <f>FC_TRA_ROAD_P2W_E!R45+FC_TRA_ROAD_CAR_E!R45+FC_TRA_ROAD_BUS_E!R45+FC_TRA_ROAD_LCV_E!R45+FC_TRA_ROAD_HGV_E!R45</f>
        <v>0</v>
      </c>
      <c r="S45" s="10">
        <f>FC_TRA_ROAD_P2W_E!S45+FC_TRA_ROAD_CAR_E!S45+FC_TRA_ROAD_BUS_E!S45+FC_TRA_ROAD_LCV_E!S45+FC_TRA_ROAD_HGV_E!S45</f>
        <v>0</v>
      </c>
      <c r="T45" s="10">
        <f>FC_TRA_ROAD_P2W_E!T45+FC_TRA_ROAD_CAR_E!T45+FC_TRA_ROAD_BUS_E!T45+FC_TRA_ROAD_LCV_E!T45+FC_TRA_ROAD_HGV_E!T45</f>
        <v>0</v>
      </c>
      <c r="U45" s="10">
        <f>FC_TRA_ROAD_P2W_E!U45+FC_TRA_ROAD_CAR_E!U45+FC_TRA_ROAD_BUS_E!U45+FC_TRA_ROAD_LCV_E!U45+FC_TRA_ROAD_HGV_E!U45</f>
        <v>0</v>
      </c>
      <c r="V45" s="10">
        <f>FC_TRA_ROAD_P2W_E!V45+FC_TRA_ROAD_CAR_E!V45+FC_TRA_ROAD_BUS_E!V45+FC_TRA_ROAD_LCV_E!V45+FC_TRA_ROAD_HGV_E!V45</f>
        <v>0</v>
      </c>
      <c r="W45" s="10">
        <f>FC_TRA_ROAD_P2W_E!W45+FC_TRA_ROAD_CAR_E!W45+FC_TRA_ROAD_BUS_E!W45+FC_TRA_ROAD_LCV_E!W45+FC_TRA_ROAD_HGV_E!W45</f>
        <v>0</v>
      </c>
      <c r="X45" s="10">
        <f>FC_TRA_ROAD_P2W_E!X45+FC_TRA_ROAD_CAR_E!X45+FC_TRA_ROAD_BUS_E!X45+FC_TRA_ROAD_LCV_E!X45+FC_TRA_ROAD_HGV_E!X45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FC_TRA_ROAD_P2W_E!C46+FC_TRA_ROAD_CAR_E!C46+FC_TRA_ROAD_BUS_E!C46+FC_TRA_ROAD_LCV_E!C46+FC_TRA_ROAD_HGV_E!C46</f>
        <v>0</v>
      </c>
      <c r="D46" s="10">
        <f>FC_TRA_ROAD_P2W_E!D46+FC_TRA_ROAD_CAR_E!D46+FC_TRA_ROAD_BUS_E!D46+FC_TRA_ROAD_LCV_E!D46+FC_TRA_ROAD_HGV_E!D46</f>
        <v>0</v>
      </c>
      <c r="E46" s="10">
        <f>FC_TRA_ROAD_P2W_E!E46+FC_TRA_ROAD_CAR_E!E46+FC_TRA_ROAD_BUS_E!E46+FC_TRA_ROAD_LCV_E!E46+FC_TRA_ROAD_HGV_E!E46</f>
        <v>0</v>
      </c>
      <c r="F46" s="10">
        <f>FC_TRA_ROAD_P2W_E!F46+FC_TRA_ROAD_CAR_E!F46+FC_TRA_ROAD_BUS_E!F46+FC_TRA_ROAD_LCV_E!F46+FC_TRA_ROAD_HGV_E!F46</f>
        <v>0</v>
      </c>
      <c r="G46" s="10">
        <f>FC_TRA_ROAD_P2W_E!G46+FC_TRA_ROAD_CAR_E!G46+FC_TRA_ROAD_BUS_E!G46+FC_TRA_ROAD_LCV_E!G46+FC_TRA_ROAD_HGV_E!G46</f>
        <v>0</v>
      </c>
      <c r="H46" s="10">
        <f>FC_TRA_ROAD_P2W_E!H46+FC_TRA_ROAD_CAR_E!H46+FC_TRA_ROAD_BUS_E!H46+FC_TRA_ROAD_LCV_E!H46+FC_TRA_ROAD_HGV_E!H46</f>
        <v>0</v>
      </c>
      <c r="I46" s="10">
        <f>FC_TRA_ROAD_P2W_E!I46+FC_TRA_ROAD_CAR_E!I46+FC_TRA_ROAD_BUS_E!I46+FC_TRA_ROAD_LCV_E!I46+FC_TRA_ROAD_HGV_E!I46</f>
        <v>0</v>
      </c>
      <c r="J46" s="10">
        <f>FC_TRA_ROAD_P2W_E!J46+FC_TRA_ROAD_CAR_E!J46+FC_TRA_ROAD_BUS_E!J46+FC_TRA_ROAD_LCV_E!J46+FC_TRA_ROAD_HGV_E!J46</f>
        <v>0</v>
      </c>
      <c r="K46" s="10">
        <f>FC_TRA_ROAD_P2W_E!K46+FC_TRA_ROAD_CAR_E!K46+FC_TRA_ROAD_BUS_E!K46+FC_TRA_ROAD_LCV_E!K46+FC_TRA_ROAD_HGV_E!K46</f>
        <v>0</v>
      </c>
      <c r="L46" s="10">
        <f>FC_TRA_ROAD_P2W_E!L46+FC_TRA_ROAD_CAR_E!L46+FC_TRA_ROAD_BUS_E!L46+FC_TRA_ROAD_LCV_E!L46+FC_TRA_ROAD_HGV_E!L46</f>
        <v>0</v>
      </c>
      <c r="M46" s="10">
        <f>FC_TRA_ROAD_P2W_E!M46+FC_TRA_ROAD_CAR_E!M46+FC_TRA_ROAD_BUS_E!M46+FC_TRA_ROAD_LCV_E!M46+FC_TRA_ROAD_HGV_E!M46</f>
        <v>0</v>
      </c>
      <c r="N46" s="10">
        <f>FC_TRA_ROAD_P2W_E!N46+FC_TRA_ROAD_CAR_E!N46+FC_TRA_ROAD_BUS_E!N46+FC_TRA_ROAD_LCV_E!N46+FC_TRA_ROAD_HGV_E!N46</f>
        <v>0</v>
      </c>
      <c r="O46" s="10">
        <f>FC_TRA_ROAD_P2W_E!O46+FC_TRA_ROAD_CAR_E!O46+FC_TRA_ROAD_BUS_E!O46+FC_TRA_ROAD_LCV_E!O46+FC_TRA_ROAD_HGV_E!O46</f>
        <v>0</v>
      </c>
      <c r="P46" s="10">
        <f>FC_TRA_ROAD_P2W_E!P46+FC_TRA_ROAD_CAR_E!P46+FC_TRA_ROAD_BUS_E!P46+FC_TRA_ROAD_LCV_E!P46+FC_TRA_ROAD_HGV_E!P46</f>
        <v>0</v>
      </c>
      <c r="Q46" s="10">
        <f>FC_TRA_ROAD_P2W_E!Q46+FC_TRA_ROAD_CAR_E!Q46+FC_TRA_ROAD_BUS_E!Q46+FC_TRA_ROAD_LCV_E!Q46+FC_TRA_ROAD_HGV_E!Q46</f>
        <v>0</v>
      </c>
      <c r="R46" s="10">
        <f>FC_TRA_ROAD_P2W_E!R46+FC_TRA_ROAD_CAR_E!R46+FC_TRA_ROAD_BUS_E!R46+FC_TRA_ROAD_LCV_E!R46+FC_TRA_ROAD_HGV_E!R46</f>
        <v>0</v>
      </c>
      <c r="S46" s="10">
        <f>FC_TRA_ROAD_P2W_E!S46+FC_TRA_ROAD_CAR_E!S46+FC_TRA_ROAD_BUS_E!S46+FC_TRA_ROAD_LCV_E!S46+FC_TRA_ROAD_HGV_E!S46</f>
        <v>0</v>
      </c>
      <c r="T46" s="10">
        <f>FC_TRA_ROAD_P2W_E!T46+FC_TRA_ROAD_CAR_E!T46+FC_TRA_ROAD_BUS_E!T46+FC_TRA_ROAD_LCV_E!T46+FC_TRA_ROAD_HGV_E!T46</f>
        <v>0</v>
      </c>
      <c r="U46" s="10">
        <f>FC_TRA_ROAD_P2W_E!U46+FC_TRA_ROAD_CAR_E!U46+FC_TRA_ROAD_BUS_E!U46+FC_TRA_ROAD_LCV_E!U46+FC_TRA_ROAD_HGV_E!U46</f>
        <v>0</v>
      </c>
      <c r="V46" s="10">
        <f>FC_TRA_ROAD_P2W_E!V46+FC_TRA_ROAD_CAR_E!V46+FC_TRA_ROAD_BUS_E!V46+FC_TRA_ROAD_LCV_E!V46+FC_TRA_ROAD_HGV_E!V46</f>
        <v>0</v>
      </c>
      <c r="W46" s="10">
        <f>FC_TRA_ROAD_P2W_E!W46+FC_TRA_ROAD_CAR_E!W46+FC_TRA_ROAD_BUS_E!W46+FC_TRA_ROAD_LCV_E!W46+FC_TRA_ROAD_HGV_E!W46</f>
        <v>0</v>
      </c>
      <c r="X46" s="10">
        <f>FC_TRA_ROAD_P2W_E!X46+FC_TRA_ROAD_CAR_E!X46+FC_TRA_ROAD_BUS_E!X46+FC_TRA_ROAD_LCV_E!X46+FC_TRA_ROAD_HGV_E!X46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FC_TRA_ROAD_P2W_E!C47+FC_TRA_ROAD_CAR_E!C47+FC_TRA_ROAD_BUS_E!C47+FC_TRA_ROAD_LCV_E!C47+FC_TRA_ROAD_HGV_E!C47</f>
        <v>0</v>
      </c>
      <c r="D47" s="10">
        <f>FC_TRA_ROAD_P2W_E!D47+FC_TRA_ROAD_CAR_E!D47+FC_TRA_ROAD_BUS_E!D47+FC_TRA_ROAD_LCV_E!D47+FC_TRA_ROAD_HGV_E!D47</f>
        <v>0</v>
      </c>
      <c r="E47" s="10">
        <f>FC_TRA_ROAD_P2W_E!E47+FC_TRA_ROAD_CAR_E!E47+FC_TRA_ROAD_BUS_E!E47+FC_TRA_ROAD_LCV_E!E47+FC_TRA_ROAD_HGV_E!E47</f>
        <v>0</v>
      </c>
      <c r="F47" s="10">
        <f>FC_TRA_ROAD_P2W_E!F47+FC_TRA_ROAD_CAR_E!F47+FC_TRA_ROAD_BUS_E!F47+FC_TRA_ROAD_LCV_E!F47+FC_TRA_ROAD_HGV_E!F47</f>
        <v>0</v>
      </c>
      <c r="G47" s="10">
        <f>FC_TRA_ROAD_P2W_E!G47+FC_TRA_ROAD_CAR_E!G47+FC_TRA_ROAD_BUS_E!G47+FC_TRA_ROAD_LCV_E!G47+FC_TRA_ROAD_HGV_E!G47</f>
        <v>0</v>
      </c>
      <c r="H47" s="10">
        <f>FC_TRA_ROAD_P2W_E!H47+FC_TRA_ROAD_CAR_E!H47+FC_TRA_ROAD_BUS_E!H47+FC_TRA_ROAD_LCV_E!H47+FC_TRA_ROAD_HGV_E!H47</f>
        <v>0</v>
      </c>
      <c r="I47" s="10">
        <f>FC_TRA_ROAD_P2W_E!I47+FC_TRA_ROAD_CAR_E!I47+FC_TRA_ROAD_BUS_E!I47+FC_TRA_ROAD_LCV_E!I47+FC_TRA_ROAD_HGV_E!I47</f>
        <v>0</v>
      </c>
      <c r="J47" s="10">
        <f>FC_TRA_ROAD_P2W_E!J47+FC_TRA_ROAD_CAR_E!J47+FC_TRA_ROAD_BUS_E!J47+FC_TRA_ROAD_LCV_E!J47+FC_TRA_ROAD_HGV_E!J47</f>
        <v>0</v>
      </c>
      <c r="K47" s="10">
        <f>FC_TRA_ROAD_P2W_E!K47+FC_TRA_ROAD_CAR_E!K47+FC_TRA_ROAD_BUS_E!K47+FC_TRA_ROAD_LCV_E!K47+FC_TRA_ROAD_HGV_E!K47</f>
        <v>0</v>
      </c>
      <c r="L47" s="10">
        <f>FC_TRA_ROAD_P2W_E!L47+FC_TRA_ROAD_CAR_E!L47+FC_TRA_ROAD_BUS_E!L47+FC_TRA_ROAD_LCV_E!L47+FC_TRA_ROAD_HGV_E!L47</f>
        <v>0</v>
      </c>
      <c r="M47" s="10">
        <f>FC_TRA_ROAD_P2W_E!M47+FC_TRA_ROAD_CAR_E!M47+FC_TRA_ROAD_BUS_E!M47+FC_TRA_ROAD_LCV_E!M47+FC_TRA_ROAD_HGV_E!M47</f>
        <v>0</v>
      </c>
      <c r="N47" s="10">
        <f>FC_TRA_ROAD_P2W_E!N47+FC_TRA_ROAD_CAR_E!N47+FC_TRA_ROAD_BUS_E!N47+FC_TRA_ROAD_LCV_E!N47+FC_TRA_ROAD_HGV_E!N47</f>
        <v>0</v>
      </c>
      <c r="O47" s="10">
        <f>FC_TRA_ROAD_P2W_E!O47+FC_TRA_ROAD_CAR_E!O47+FC_TRA_ROAD_BUS_E!O47+FC_TRA_ROAD_LCV_E!O47+FC_TRA_ROAD_HGV_E!O47</f>
        <v>0</v>
      </c>
      <c r="P47" s="10">
        <f>FC_TRA_ROAD_P2W_E!P47+FC_TRA_ROAD_CAR_E!P47+FC_TRA_ROAD_BUS_E!P47+FC_TRA_ROAD_LCV_E!P47+FC_TRA_ROAD_HGV_E!P47</f>
        <v>0</v>
      </c>
      <c r="Q47" s="10">
        <f>FC_TRA_ROAD_P2W_E!Q47+FC_TRA_ROAD_CAR_E!Q47+FC_TRA_ROAD_BUS_E!Q47+FC_TRA_ROAD_LCV_E!Q47+FC_TRA_ROAD_HGV_E!Q47</f>
        <v>0</v>
      </c>
      <c r="R47" s="10">
        <f>FC_TRA_ROAD_P2W_E!R47+FC_TRA_ROAD_CAR_E!R47+FC_TRA_ROAD_BUS_E!R47+FC_TRA_ROAD_LCV_E!R47+FC_TRA_ROAD_HGV_E!R47</f>
        <v>0</v>
      </c>
      <c r="S47" s="10">
        <f>FC_TRA_ROAD_P2W_E!S47+FC_TRA_ROAD_CAR_E!S47+FC_TRA_ROAD_BUS_E!S47+FC_TRA_ROAD_LCV_E!S47+FC_TRA_ROAD_HGV_E!S47</f>
        <v>0</v>
      </c>
      <c r="T47" s="10">
        <f>FC_TRA_ROAD_P2W_E!T47+FC_TRA_ROAD_CAR_E!T47+FC_TRA_ROAD_BUS_E!T47+FC_TRA_ROAD_LCV_E!T47+FC_TRA_ROAD_HGV_E!T47</f>
        <v>0</v>
      </c>
      <c r="U47" s="10">
        <f>FC_TRA_ROAD_P2W_E!U47+FC_TRA_ROAD_CAR_E!U47+FC_TRA_ROAD_BUS_E!U47+FC_TRA_ROAD_LCV_E!U47+FC_TRA_ROAD_HGV_E!U47</f>
        <v>0</v>
      </c>
      <c r="V47" s="10">
        <f>FC_TRA_ROAD_P2W_E!V47+FC_TRA_ROAD_CAR_E!V47+FC_TRA_ROAD_BUS_E!V47+FC_TRA_ROAD_LCV_E!V47+FC_TRA_ROAD_HGV_E!V47</f>
        <v>0</v>
      </c>
      <c r="W47" s="10">
        <f>FC_TRA_ROAD_P2W_E!W47+FC_TRA_ROAD_CAR_E!W47+FC_TRA_ROAD_BUS_E!W47+FC_TRA_ROAD_LCV_E!W47+FC_TRA_ROAD_HGV_E!W47</f>
        <v>0</v>
      </c>
      <c r="X47" s="10">
        <f>FC_TRA_ROAD_P2W_E!X47+FC_TRA_ROAD_CAR_E!X47+FC_TRA_ROAD_BUS_E!X47+FC_TRA_ROAD_LCV_E!X47+FC_TRA_ROAD_HGV_E!X47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FC_TRA_ROAD_P2W_E!C48+FC_TRA_ROAD_CAR_E!C48+FC_TRA_ROAD_BUS_E!C48+FC_TRA_ROAD_LCV_E!C48+FC_TRA_ROAD_HGV_E!C48</f>
        <v>0</v>
      </c>
      <c r="D48" s="10">
        <f>FC_TRA_ROAD_P2W_E!D48+FC_TRA_ROAD_CAR_E!D48+FC_TRA_ROAD_BUS_E!D48+FC_TRA_ROAD_LCV_E!D48+FC_TRA_ROAD_HGV_E!D48</f>
        <v>0</v>
      </c>
      <c r="E48" s="10">
        <f>FC_TRA_ROAD_P2W_E!E48+FC_TRA_ROAD_CAR_E!E48+FC_TRA_ROAD_BUS_E!E48+FC_TRA_ROAD_LCV_E!E48+FC_TRA_ROAD_HGV_E!E48</f>
        <v>0</v>
      </c>
      <c r="F48" s="10">
        <f>FC_TRA_ROAD_P2W_E!F48+FC_TRA_ROAD_CAR_E!F48+FC_TRA_ROAD_BUS_E!F48+FC_TRA_ROAD_LCV_E!F48+FC_TRA_ROAD_HGV_E!F48</f>
        <v>0</v>
      </c>
      <c r="G48" s="10">
        <f>FC_TRA_ROAD_P2W_E!G48+FC_TRA_ROAD_CAR_E!G48+FC_TRA_ROAD_BUS_E!G48+FC_TRA_ROAD_LCV_E!G48+FC_TRA_ROAD_HGV_E!G48</f>
        <v>0</v>
      </c>
      <c r="H48" s="10">
        <f>FC_TRA_ROAD_P2W_E!H48+FC_TRA_ROAD_CAR_E!H48+FC_TRA_ROAD_BUS_E!H48+FC_TRA_ROAD_LCV_E!H48+FC_TRA_ROAD_HGV_E!H48</f>
        <v>0</v>
      </c>
      <c r="I48" s="10">
        <f>FC_TRA_ROAD_P2W_E!I48+FC_TRA_ROAD_CAR_E!I48+FC_TRA_ROAD_BUS_E!I48+FC_TRA_ROAD_LCV_E!I48+FC_TRA_ROAD_HGV_E!I48</f>
        <v>0</v>
      </c>
      <c r="J48" s="10">
        <f>FC_TRA_ROAD_P2W_E!J48+FC_TRA_ROAD_CAR_E!J48+FC_TRA_ROAD_BUS_E!J48+FC_TRA_ROAD_LCV_E!J48+FC_TRA_ROAD_HGV_E!J48</f>
        <v>0</v>
      </c>
      <c r="K48" s="10">
        <f>FC_TRA_ROAD_P2W_E!K48+FC_TRA_ROAD_CAR_E!K48+FC_TRA_ROAD_BUS_E!K48+FC_TRA_ROAD_LCV_E!K48+FC_TRA_ROAD_HGV_E!K48</f>
        <v>0</v>
      </c>
      <c r="L48" s="10">
        <f>FC_TRA_ROAD_P2W_E!L48+FC_TRA_ROAD_CAR_E!L48+FC_TRA_ROAD_BUS_E!L48+FC_TRA_ROAD_LCV_E!L48+FC_TRA_ROAD_HGV_E!L48</f>
        <v>0</v>
      </c>
      <c r="M48" s="10">
        <f>FC_TRA_ROAD_P2W_E!M48+FC_TRA_ROAD_CAR_E!M48+FC_TRA_ROAD_BUS_E!M48+FC_TRA_ROAD_LCV_E!M48+FC_TRA_ROAD_HGV_E!M48</f>
        <v>0</v>
      </c>
      <c r="N48" s="10">
        <f>FC_TRA_ROAD_P2W_E!N48+FC_TRA_ROAD_CAR_E!N48+FC_TRA_ROAD_BUS_E!N48+FC_TRA_ROAD_LCV_E!N48+FC_TRA_ROAD_HGV_E!N48</f>
        <v>0</v>
      </c>
      <c r="O48" s="10">
        <f>FC_TRA_ROAD_P2W_E!O48+FC_TRA_ROAD_CAR_E!O48+FC_TRA_ROAD_BUS_E!O48+FC_TRA_ROAD_LCV_E!O48+FC_TRA_ROAD_HGV_E!O48</f>
        <v>0</v>
      </c>
      <c r="P48" s="10">
        <f>FC_TRA_ROAD_P2W_E!P48+FC_TRA_ROAD_CAR_E!P48+FC_TRA_ROAD_BUS_E!P48+FC_TRA_ROAD_LCV_E!P48+FC_TRA_ROAD_HGV_E!P48</f>
        <v>0</v>
      </c>
      <c r="Q48" s="10">
        <f>FC_TRA_ROAD_P2W_E!Q48+FC_TRA_ROAD_CAR_E!Q48+FC_TRA_ROAD_BUS_E!Q48+FC_TRA_ROAD_LCV_E!Q48+FC_TRA_ROAD_HGV_E!Q48</f>
        <v>0</v>
      </c>
      <c r="R48" s="10">
        <f>FC_TRA_ROAD_P2W_E!R48+FC_TRA_ROAD_CAR_E!R48+FC_TRA_ROAD_BUS_E!R48+FC_TRA_ROAD_LCV_E!R48+FC_TRA_ROAD_HGV_E!R48</f>
        <v>0</v>
      </c>
      <c r="S48" s="10">
        <f>FC_TRA_ROAD_P2W_E!S48+FC_TRA_ROAD_CAR_E!S48+FC_TRA_ROAD_BUS_E!S48+FC_TRA_ROAD_LCV_E!S48+FC_TRA_ROAD_HGV_E!S48</f>
        <v>0</v>
      </c>
      <c r="T48" s="10">
        <f>FC_TRA_ROAD_P2W_E!T48+FC_TRA_ROAD_CAR_E!T48+FC_TRA_ROAD_BUS_E!T48+FC_TRA_ROAD_LCV_E!T48+FC_TRA_ROAD_HGV_E!T48</f>
        <v>0</v>
      </c>
      <c r="U48" s="10">
        <f>FC_TRA_ROAD_P2W_E!U48+FC_TRA_ROAD_CAR_E!U48+FC_TRA_ROAD_BUS_E!U48+FC_TRA_ROAD_LCV_E!U48+FC_TRA_ROAD_HGV_E!U48</f>
        <v>0</v>
      </c>
      <c r="V48" s="10">
        <f>FC_TRA_ROAD_P2W_E!V48+FC_TRA_ROAD_CAR_E!V48+FC_TRA_ROAD_BUS_E!V48+FC_TRA_ROAD_LCV_E!V48+FC_TRA_ROAD_HGV_E!V48</f>
        <v>0</v>
      </c>
      <c r="W48" s="10">
        <f>FC_TRA_ROAD_P2W_E!W48+FC_TRA_ROAD_CAR_E!W48+FC_TRA_ROAD_BUS_E!W48+FC_TRA_ROAD_LCV_E!W48+FC_TRA_ROAD_HGV_E!W48</f>
        <v>0</v>
      </c>
      <c r="X48" s="10">
        <f>FC_TRA_ROAD_P2W_E!X48+FC_TRA_ROAD_CAR_E!X48+FC_TRA_ROAD_BUS_E!X48+FC_TRA_ROAD_LCV_E!X48+FC_TRA_ROAD_HGV_E!X48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FC_TRA_ROAD_P2W_E!C49+FC_TRA_ROAD_CAR_E!C49+FC_TRA_ROAD_BUS_E!C49+FC_TRA_ROAD_LCV_E!C49+FC_TRA_ROAD_HGV_E!C49</f>
        <v>0</v>
      </c>
      <c r="D49" s="10">
        <f>FC_TRA_ROAD_P2W_E!D49+FC_TRA_ROAD_CAR_E!D49+FC_TRA_ROAD_BUS_E!D49+FC_TRA_ROAD_LCV_E!D49+FC_TRA_ROAD_HGV_E!D49</f>
        <v>0</v>
      </c>
      <c r="E49" s="10">
        <f>FC_TRA_ROAD_P2W_E!E49+FC_TRA_ROAD_CAR_E!E49+FC_TRA_ROAD_BUS_E!E49+FC_TRA_ROAD_LCV_E!E49+FC_TRA_ROAD_HGV_E!E49</f>
        <v>0</v>
      </c>
      <c r="F49" s="10">
        <f>FC_TRA_ROAD_P2W_E!F49+FC_TRA_ROAD_CAR_E!F49+FC_TRA_ROAD_BUS_E!F49+FC_TRA_ROAD_LCV_E!F49+FC_TRA_ROAD_HGV_E!F49</f>
        <v>0</v>
      </c>
      <c r="G49" s="10">
        <f>FC_TRA_ROAD_P2W_E!G49+FC_TRA_ROAD_CAR_E!G49+FC_TRA_ROAD_BUS_E!G49+FC_TRA_ROAD_LCV_E!G49+FC_TRA_ROAD_HGV_E!G49</f>
        <v>0</v>
      </c>
      <c r="H49" s="10">
        <f>FC_TRA_ROAD_P2W_E!H49+FC_TRA_ROAD_CAR_E!H49+FC_TRA_ROAD_BUS_E!H49+FC_TRA_ROAD_LCV_E!H49+FC_TRA_ROAD_HGV_E!H49</f>
        <v>0</v>
      </c>
      <c r="I49" s="10">
        <f>FC_TRA_ROAD_P2W_E!I49+FC_TRA_ROAD_CAR_E!I49+FC_TRA_ROAD_BUS_E!I49+FC_TRA_ROAD_LCV_E!I49+FC_TRA_ROAD_HGV_E!I49</f>
        <v>0</v>
      </c>
      <c r="J49" s="10">
        <f>FC_TRA_ROAD_P2W_E!J49+FC_TRA_ROAD_CAR_E!J49+FC_TRA_ROAD_BUS_E!J49+FC_TRA_ROAD_LCV_E!J49+FC_TRA_ROAD_HGV_E!J49</f>
        <v>0</v>
      </c>
      <c r="K49" s="10">
        <f>FC_TRA_ROAD_P2W_E!K49+FC_TRA_ROAD_CAR_E!K49+FC_TRA_ROAD_BUS_E!K49+FC_TRA_ROAD_LCV_E!K49+FC_TRA_ROAD_HGV_E!K49</f>
        <v>0</v>
      </c>
      <c r="L49" s="10">
        <f>FC_TRA_ROAD_P2W_E!L49+FC_TRA_ROAD_CAR_E!L49+FC_TRA_ROAD_BUS_E!L49+FC_TRA_ROAD_LCV_E!L49+FC_TRA_ROAD_HGV_E!L49</f>
        <v>0</v>
      </c>
      <c r="M49" s="10">
        <f>FC_TRA_ROAD_P2W_E!M49+FC_TRA_ROAD_CAR_E!M49+FC_TRA_ROAD_BUS_E!M49+FC_TRA_ROAD_LCV_E!M49+FC_TRA_ROAD_HGV_E!M49</f>
        <v>0</v>
      </c>
      <c r="N49" s="10">
        <f>FC_TRA_ROAD_P2W_E!N49+FC_TRA_ROAD_CAR_E!N49+FC_TRA_ROAD_BUS_E!N49+FC_TRA_ROAD_LCV_E!N49+FC_TRA_ROAD_HGV_E!N49</f>
        <v>0</v>
      </c>
      <c r="O49" s="10">
        <f>FC_TRA_ROAD_P2W_E!O49+FC_TRA_ROAD_CAR_E!O49+FC_TRA_ROAD_BUS_E!O49+FC_TRA_ROAD_LCV_E!O49+FC_TRA_ROAD_HGV_E!O49</f>
        <v>0</v>
      </c>
      <c r="P49" s="10">
        <f>FC_TRA_ROAD_P2W_E!P49+FC_TRA_ROAD_CAR_E!P49+FC_TRA_ROAD_BUS_E!P49+FC_TRA_ROAD_LCV_E!P49+FC_TRA_ROAD_HGV_E!P49</f>
        <v>0</v>
      </c>
      <c r="Q49" s="10">
        <f>FC_TRA_ROAD_P2W_E!Q49+FC_TRA_ROAD_CAR_E!Q49+FC_TRA_ROAD_BUS_E!Q49+FC_TRA_ROAD_LCV_E!Q49+FC_TRA_ROAD_HGV_E!Q49</f>
        <v>0</v>
      </c>
      <c r="R49" s="10">
        <f>FC_TRA_ROAD_P2W_E!R49+FC_TRA_ROAD_CAR_E!R49+FC_TRA_ROAD_BUS_E!R49+FC_TRA_ROAD_LCV_E!R49+FC_TRA_ROAD_HGV_E!R49</f>
        <v>0</v>
      </c>
      <c r="S49" s="10">
        <f>FC_TRA_ROAD_P2W_E!S49+FC_TRA_ROAD_CAR_E!S49+FC_TRA_ROAD_BUS_E!S49+FC_TRA_ROAD_LCV_E!S49+FC_TRA_ROAD_HGV_E!S49</f>
        <v>0</v>
      </c>
      <c r="T49" s="10">
        <f>FC_TRA_ROAD_P2W_E!T49+FC_TRA_ROAD_CAR_E!T49+FC_TRA_ROAD_BUS_E!T49+FC_TRA_ROAD_LCV_E!T49+FC_TRA_ROAD_HGV_E!T49</f>
        <v>0</v>
      </c>
      <c r="U49" s="10">
        <f>FC_TRA_ROAD_P2W_E!U49+FC_TRA_ROAD_CAR_E!U49+FC_TRA_ROAD_BUS_E!U49+FC_TRA_ROAD_LCV_E!U49+FC_TRA_ROAD_HGV_E!U49</f>
        <v>0</v>
      </c>
      <c r="V49" s="10">
        <f>FC_TRA_ROAD_P2W_E!V49+FC_TRA_ROAD_CAR_E!V49+FC_TRA_ROAD_BUS_E!V49+FC_TRA_ROAD_LCV_E!V49+FC_TRA_ROAD_HGV_E!V49</f>
        <v>0</v>
      </c>
      <c r="W49" s="10">
        <f>FC_TRA_ROAD_P2W_E!W49+FC_TRA_ROAD_CAR_E!W49+FC_TRA_ROAD_BUS_E!W49+FC_TRA_ROAD_LCV_E!W49+FC_TRA_ROAD_HGV_E!W49</f>
        <v>0</v>
      </c>
      <c r="X49" s="10">
        <f>FC_TRA_ROAD_P2W_E!X49+FC_TRA_ROAD_CAR_E!X49+FC_TRA_ROAD_BUS_E!X49+FC_TRA_ROAD_LCV_E!X49+FC_TRA_ROAD_HGV_E!X49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FC_TRA_ROAD_P2W_E!C50+FC_TRA_ROAD_CAR_E!C50+FC_TRA_ROAD_BUS_E!C50+FC_TRA_ROAD_LCV_E!C50+FC_TRA_ROAD_HGV_E!C50</f>
        <v>0</v>
      </c>
      <c r="D50" s="10">
        <f>FC_TRA_ROAD_P2W_E!D50+FC_TRA_ROAD_CAR_E!D50+FC_TRA_ROAD_BUS_E!D50+FC_TRA_ROAD_LCV_E!D50+FC_TRA_ROAD_HGV_E!D50</f>
        <v>0</v>
      </c>
      <c r="E50" s="10">
        <f>FC_TRA_ROAD_P2W_E!E50+FC_TRA_ROAD_CAR_E!E50+FC_TRA_ROAD_BUS_E!E50+FC_TRA_ROAD_LCV_E!E50+FC_TRA_ROAD_HGV_E!E50</f>
        <v>0</v>
      </c>
      <c r="F50" s="10">
        <f>FC_TRA_ROAD_P2W_E!F50+FC_TRA_ROAD_CAR_E!F50+FC_TRA_ROAD_BUS_E!F50+FC_TRA_ROAD_LCV_E!F50+FC_TRA_ROAD_HGV_E!F50</f>
        <v>0</v>
      </c>
      <c r="G50" s="10">
        <f>FC_TRA_ROAD_P2W_E!G50+FC_TRA_ROAD_CAR_E!G50+FC_TRA_ROAD_BUS_E!G50+FC_TRA_ROAD_LCV_E!G50+FC_TRA_ROAD_HGV_E!G50</f>
        <v>0</v>
      </c>
      <c r="H50" s="10">
        <f>FC_TRA_ROAD_P2W_E!H50+FC_TRA_ROAD_CAR_E!H50+FC_TRA_ROAD_BUS_E!H50+FC_TRA_ROAD_LCV_E!H50+FC_TRA_ROAD_HGV_E!H50</f>
        <v>0</v>
      </c>
      <c r="I50" s="10">
        <f>FC_TRA_ROAD_P2W_E!I50+FC_TRA_ROAD_CAR_E!I50+FC_TRA_ROAD_BUS_E!I50+FC_TRA_ROAD_LCV_E!I50+FC_TRA_ROAD_HGV_E!I50</f>
        <v>0</v>
      </c>
      <c r="J50" s="10">
        <f>FC_TRA_ROAD_P2W_E!J50+FC_TRA_ROAD_CAR_E!J50+FC_TRA_ROAD_BUS_E!J50+FC_TRA_ROAD_LCV_E!J50+FC_TRA_ROAD_HGV_E!J50</f>
        <v>0</v>
      </c>
      <c r="K50" s="10">
        <f>FC_TRA_ROAD_P2W_E!K50+FC_TRA_ROAD_CAR_E!K50+FC_TRA_ROAD_BUS_E!K50+FC_TRA_ROAD_LCV_E!K50+FC_TRA_ROAD_HGV_E!K50</f>
        <v>0</v>
      </c>
      <c r="L50" s="10">
        <f>FC_TRA_ROAD_P2W_E!L50+FC_TRA_ROAD_CAR_E!L50+FC_TRA_ROAD_BUS_E!L50+FC_TRA_ROAD_LCV_E!L50+FC_TRA_ROAD_HGV_E!L50</f>
        <v>0</v>
      </c>
      <c r="M50" s="10">
        <f>FC_TRA_ROAD_P2W_E!M50+FC_TRA_ROAD_CAR_E!M50+FC_TRA_ROAD_BUS_E!M50+FC_TRA_ROAD_LCV_E!M50+FC_TRA_ROAD_HGV_E!M50</f>
        <v>0</v>
      </c>
      <c r="N50" s="10">
        <f>FC_TRA_ROAD_P2W_E!N50+FC_TRA_ROAD_CAR_E!N50+FC_TRA_ROAD_BUS_E!N50+FC_TRA_ROAD_LCV_E!N50+FC_TRA_ROAD_HGV_E!N50</f>
        <v>0</v>
      </c>
      <c r="O50" s="10">
        <f>FC_TRA_ROAD_P2W_E!O50+FC_TRA_ROAD_CAR_E!O50+FC_TRA_ROAD_BUS_E!O50+FC_TRA_ROAD_LCV_E!O50+FC_TRA_ROAD_HGV_E!O50</f>
        <v>0</v>
      </c>
      <c r="P50" s="10">
        <f>FC_TRA_ROAD_P2W_E!P50+FC_TRA_ROAD_CAR_E!P50+FC_TRA_ROAD_BUS_E!P50+FC_TRA_ROAD_LCV_E!P50+FC_TRA_ROAD_HGV_E!P50</f>
        <v>0</v>
      </c>
      <c r="Q50" s="10">
        <f>FC_TRA_ROAD_P2W_E!Q50+FC_TRA_ROAD_CAR_E!Q50+FC_TRA_ROAD_BUS_E!Q50+FC_TRA_ROAD_LCV_E!Q50+FC_TRA_ROAD_HGV_E!Q50</f>
        <v>0</v>
      </c>
      <c r="R50" s="10">
        <f>FC_TRA_ROAD_P2W_E!R50+FC_TRA_ROAD_CAR_E!R50+FC_TRA_ROAD_BUS_E!R50+FC_TRA_ROAD_LCV_E!R50+FC_TRA_ROAD_HGV_E!R50</f>
        <v>0</v>
      </c>
      <c r="S50" s="10">
        <f>FC_TRA_ROAD_P2W_E!S50+FC_TRA_ROAD_CAR_E!S50+FC_TRA_ROAD_BUS_E!S50+FC_TRA_ROAD_LCV_E!S50+FC_TRA_ROAD_HGV_E!S50</f>
        <v>0</v>
      </c>
      <c r="T50" s="10">
        <f>FC_TRA_ROAD_P2W_E!T50+FC_TRA_ROAD_CAR_E!T50+FC_TRA_ROAD_BUS_E!T50+FC_TRA_ROAD_LCV_E!T50+FC_TRA_ROAD_HGV_E!T50</f>
        <v>0</v>
      </c>
      <c r="U50" s="10">
        <f>FC_TRA_ROAD_P2W_E!U50+FC_TRA_ROAD_CAR_E!U50+FC_TRA_ROAD_BUS_E!U50+FC_TRA_ROAD_LCV_E!U50+FC_TRA_ROAD_HGV_E!U50</f>
        <v>0</v>
      </c>
      <c r="V50" s="10">
        <f>FC_TRA_ROAD_P2W_E!V50+FC_TRA_ROAD_CAR_E!V50+FC_TRA_ROAD_BUS_E!V50+FC_TRA_ROAD_LCV_E!V50+FC_TRA_ROAD_HGV_E!V50</f>
        <v>0</v>
      </c>
      <c r="W50" s="10">
        <f>FC_TRA_ROAD_P2W_E!W50+FC_TRA_ROAD_CAR_E!W50+FC_TRA_ROAD_BUS_E!W50+FC_TRA_ROAD_LCV_E!W50+FC_TRA_ROAD_HGV_E!W50</f>
        <v>0</v>
      </c>
      <c r="X50" s="10">
        <f>FC_TRA_ROAD_P2W_E!X50+FC_TRA_ROAD_CAR_E!X50+FC_TRA_ROAD_BUS_E!X50+FC_TRA_ROAD_LCV_E!X50+FC_TRA_ROAD_HGV_E!X50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FC_TRA_ROAD_P2W_E!C51+FC_TRA_ROAD_CAR_E!C51+FC_TRA_ROAD_BUS_E!C51+FC_TRA_ROAD_LCV_E!C51+FC_TRA_ROAD_HGV_E!C51</f>
        <v>1.1177987962166807</v>
      </c>
      <c r="D51" s="37">
        <f>FC_TRA_ROAD_P2W_E!D51+FC_TRA_ROAD_CAR_E!D51+FC_TRA_ROAD_BUS_E!D51+FC_TRA_ROAD_LCV_E!D51+FC_TRA_ROAD_HGV_E!D51</f>
        <v>4.5141874462596725</v>
      </c>
      <c r="E51" s="37">
        <f>FC_TRA_ROAD_P2W_E!E51+FC_TRA_ROAD_CAR_E!E51+FC_TRA_ROAD_BUS_E!E51+FC_TRA_ROAD_LCV_E!E51+FC_TRA_ROAD_HGV_E!E51</f>
        <v>6.9217540842648324</v>
      </c>
      <c r="F51" s="37">
        <f>FC_TRA_ROAD_P2W_E!F51+FC_TRA_ROAD_CAR_E!F51+FC_TRA_ROAD_BUS_E!F51+FC_TRA_ROAD_LCV_E!F51+FC_TRA_ROAD_HGV_E!F51</f>
        <v>9.0068787618228718</v>
      </c>
      <c r="G51" s="37">
        <f>FC_TRA_ROAD_P2W_E!G51+FC_TRA_ROAD_CAR_E!G51+FC_TRA_ROAD_BUS_E!G51+FC_TRA_ROAD_LCV_E!G51+FC_TRA_ROAD_HGV_E!G51</f>
        <v>9.3938091143594136</v>
      </c>
      <c r="H51" s="37">
        <f>FC_TRA_ROAD_P2W_E!H51+FC_TRA_ROAD_CAR_E!H51+FC_TRA_ROAD_BUS_E!H51+FC_TRA_ROAD_LCV_E!H51+FC_TRA_ROAD_HGV_E!H51</f>
        <v>11.113499570077385</v>
      </c>
      <c r="I51" s="37">
        <f>FC_TRA_ROAD_P2W_E!I51+FC_TRA_ROAD_CAR_E!I51+FC_TRA_ROAD_BUS_E!I51+FC_TRA_ROAD_LCV_E!I51+FC_TRA_ROAD_HGV_E!I51</f>
        <v>10.40412725709372</v>
      </c>
      <c r="J51" s="37">
        <f>FC_TRA_ROAD_P2W_E!J51+FC_TRA_ROAD_CAR_E!J51+FC_TRA_ROAD_BUS_E!J51+FC_TRA_ROAD_LCV_E!J51+FC_TRA_ROAD_HGV_E!J51</f>
        <v>11.5219260533104</v>
      </c>
      <c r="K51" s="37">
        <f>FC_TRA_ROAD_P2W_E!K51+FC_TRA_ROAD_CAR_E!K51+FC_TRA_ROAD_BUS_E!K51+FC_TRA_ROAD_LCV_E!K51+FC_TRA_ROAD_HGV_E!K51</f>
        <v>12.01633705932932</v>
      </c>
      <c r="L51" s="37">
        <f>FC_TRA_ROAD_P2W_E!L51+FC_TRA_ROAD_CAR_E!L51+FC_TRA_ROAD_BUS_E!L51+FC_TRA_ROAD_LCV_E!L51+FC_TRA_ROAD_HGV_E!L51</f>
        <v>11.951848667239901</v>
      </c>
      <c r="M51" s="37">
        <f>FC_TRA_ROAD_P2W_E!M51+FC_TRA_ROAD_CAR_E!M51+FC_TRA_ROAD_BUS_E!M51+FC_TRA_ROAD_LCV_E!M51+FC_TRA_ROAD_HGV_E!M51</f>
        <v>12.53224419604471</v>
      </c>
      <c r="N51" s="37">
        <f>FC_TRA_ROAD_P2W_E!N51+FC_TRA_ROAD_CAR_E!N51+FC_TRA_ROAD_BUS_E!N51+FC_TRA_ROAD_LCV_E!N51+FC_TRA_ROAD_HGV_E!N51</f>
        <v>12.55374032674119</v>
      </c>
      <c r="O51" s="37">
        <f>FC_TRA_ROAD_P2W_E!O51+FC_TRA_ROAD_CAR_E!O51+FC_TRA_ROAD_BUS_E!O51+FC_TRA_ROAD_LCV_E!O51+FC_TRA_ROAD_HGV_E!O51</f>
        <v>11.97334479793637</v>
      </c>
      <c r="P51" s="37">
        <f>FC_TRA_ROAD_P2W_E!P51+FC_TRA_ROAD_CAR_E!P51+FC_TRA_ROAD_BUS_E!P51+FC_TRA_ROAD_LCV_E!P51+FC_TRA_ROAD_HGV_E!P51</f>
        <v>12.381771281169391</v>
      </c>
      <c r="Q51" s="37">
        <f>FC_TRA_ROAD_P2W_E!Q51+FC_TRA_ROAD_CAR_E!Q51+FC_TRA_ROAD_BUS_E!Q51+FC_TRA_ROAD_LCV_E!Q51+FC_TRA_ROAD_HGV_E!Q51</f>
        <v>12.10232158211522</v>
      </c>
      <c r="R51" s="37">
        <f>FC_TRA_ROAD_P2W_E!R51+FC_TRA_ROAD_CAR_E!R51+FC_TRA_ROAD_BUS_E!R51+FC_TRA_ROAD_LCV_E!R51+FC_TRA_ROAD_HGV_E!R51</f>
        <v>14.079965606190891</v>
      </c>
      <c r="S51" s="37">
        <f>FC_TRA_ROAD_P2W_E!S51+FC_TRA_ROAD_CAR_E!S51+FC_TRA_ROAD_BUS_E!S51+FC_TRA_ROAD_LCV_E!S51+FC_TRA_ROAD_HGV_E!S51</f>
        <v>13.86500429922614</v>
      </c>
      <c r="T51" s="37">
        <f>FC_TRA_ROAD_P2W_E!T51+FC_TRA_ROAD_CAR_E!T51+FC_TRA_ROAD_BUS_E!T51+FC_TRA_ROAD_LCV_E!T51+FC_TRA_ROAD_HGV_E!T51</f>
        <v>14.676268271711089</v>
      </c>
      <c r="U51" s="37">
        <f>FC_TRA_ROAD_P2W_E!U51+FC_TRA_ROAD_CAR_E!U51+FC_TRA_ROAD_BUS_E!U51+FC_TRA_ROAD_LCV_E!U51+FC_TRA_ROAD_HGV_E!U51</f>
        <v>16.072914875322439</v>
      </c>
      <c r="V51" s="37">
        <f>FC_TRA_ROAD_P2W_E!V51+FC_TRA_ROAD_CAR_E!V51+FC_TRA_ROAD_BUS_E!V51+FC_TRA_ROAD_LCV_E!V51+FC_TRA_ROAD_HGV_E!V51</f>
        <v>17.5079105760963</v>
      </c>
      <c r="W51" s="37">
        <f>FC_TRA_ROAD_P2W_E!W51+FC_TRA_ROAD_CAR_E!W51+FC_TRA_ROAD_BUS_E!W51+FC_TRA_ROAD_LCV_E!W51+FC_TRA_ROAD_HGV_E!W51</f>
        <v>20.09458297506449</v>
      </c>
      <c r="X51" s="37">
        <f>FC_TRA_ROAD_P2W_E!X51+FC_TRA_ROAD_CAR_E!X51+FC_TRA_ROAD_BUS_E!X51+FC_TRA_ROAD_LCV_E!X51+FC_TRA_ROAD_HGV_E!X51</f>
        <v>23.80326741186586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8">SUM(C53:C70)</f>
        <v>0</v>
      </c>
      <c r="D52" s="37">
        <f t="shared" ref="D52:W52" si="29">SUM(D53:D70)</f>
        <v>0</v>
      </c>
      <c r="E52" s="37">
        <f t="shared" si="29"/>
        <v>0</v>
      </c>
      <c r="F52" s="37">
        <f t="shared" si="29"/>
        <v>0</v>
      </c>
      <c r="G52" s="37">
        <f t="shared" si="29"/>
        <v>0</v>
      </c>
      <c r="H52" s="37">
        <f t="shared" si="29"/>
        <v>0</v>
      </c>
      <c r="I52" s="37">
        <f t="shared" si="29"/>
        <v>71.628030954428198</v>
      </c>
      <c r="J52" s="37">
        <f t="shared" si="29"/>
        <v>121.8760963026655</v>
      </c>
      <c r="K52" s="37">
        <f t="shared" si="29"/>
        <v>125.5656921754084</v>
      </c>
      <c r="L52" s="37">
        <f t="shared" si="29"/>
        <v>207.21169389509888</v>
      </c>
      <c r="M52" s="37">
        <f t="shared" si="29"/>
        <v>309.13043852106614</v>
      </c>
      <c r="N52" s="37">
        <f t="shared" si="29"/>
        <v>291.30834049871021</v>
      </c>
      <c r="O52" s="37">
        <f t="shared" si="29"/>
        <v>271.47067927772991</v>
      </c>
      <c r="P52" s="37">
        <f t="shared" si="29"/>
        <v>259.5348237317283</v>
      </c>
      <c r="Q52" s="37">
        <f t="shared" si="29"/>
        <v>259.39604471195184</v>
      </c>
      <c r="R52" s="37">
        <f t="shared" si="29"/>
        <v>324.09208942390364</v>
      </c>
      <c r="S52" s="37">
        <f t="shared" si="29"/>
        <v>262.44961306964751</v>
      </c>
      <c r="T52" s="37">
        <f t="shared" si="29"/>
        <v>240.76861564918312</v>
      </c>
      <c r="U52" s="37">
        <f t="shared" si="29"/>
        <v>260.1075666380051</v>
      </c>
      <c r="V52" s="37">
        <f t="shared" si="29"/>
        <v>270.47059329320712</v>
      </c>
      <c r="W52" s="37">
        <f t="shared" si="29"/>
        <v>242.13714531384343</v>
      </c>
      <c r="X52" s="37">
        <f t="shared" ref="X52" si="30">SUM(X53:X70)</f>
        <v>337.88976784178845</v>
      </c>
    </row>
    <row r="53" spans="1:24" ht="11.25" customHeight="1" x14ac:dyDescent="0.2">
      <c r="A53" s="42" t="s">
        <v>93</v>
      </c>
      <c r="B53" s="9" t="s">
        <v>94</v>
      </c>
      <c r="C53" s="10">
        <f>FC_TRA_ROAD_P2W_E!C53+FC_TRA_ROAD_CAR_E!C53+FC_TRA_ROAD_BUS_E!C53+FC_TRA_ROAD_LCV_E!C53+FC_TRA_ROAD_HGV_E!C53</f>
        <v>0</v>
      </c>
      <c r="D53" s="10">
        <f>FC_TRA_ROAD_P2W_E!D53+FC_TRA_ROAD_CAR_E!D53+FC_TRA_ROAD_BUS_E!D53+FC_TRA_ROAD_LCV_E!D53+FC_TRA_ROAD_HGV_E!D53</f>
        <v>0</v>
      </c>
      <c r="E53" s="10">
        <f>FC_TRA_ROAD_P2W_E!E53+FC_TRA_ROAD_CAR_E!E53+FC_TRA_ROAD_BUS_E!E53+FC_TRA_ROAD_LCV_E!E53+FC_TRA_ROAD_HGV_E!E53</f>
        <v>0</v>
      </c>
      <c r="F53" s="10">
        <f>FC_TRA_ROAD_P2W_E!F53+FC_TRA_ROAD_CAR_E!F53+FC_TRA_ROAD_BUS_E!F53+FC_TRA_ROAD_LCV_E!F53+FC_TRA_ROAD_HGV_E!F53</f>
        <v>0</v>
      </c>
      <c r="G53" s="10">
        <f>FC_TRA_ROAD_P2W_E!G53+FC_TRA_ROAD_CAR_E!G53+FC_TRA_ROAD_BUS_E!G53+FC_TRA_ROAD_LCV_E!G53+FC_TRA_ROAD_HGV_E!G53</f>
        <v>0</v>
      </c>
      <c r="H53" s="10">
        <f>FC_TRA_ROAD_P2W_E!H53+FC_TRA_ROAD_CAR_E!H53+FC_TRA_ROAD_BUS_E!H53+FC_TRA_ROAD_LCV_E!H53+FC_TRA_ROAD_HGV_E!H53</f>
        <v>0</v>
      </c>
      <c r="I53" s="10">
        <f>FC_TRA_ROAD_P2W_E!I53+FC_TRA_ROAD_CAR_E!I53+FC_TRA_ROAD_BUS_E!I53+FC_TRA_ROAD_LCV_E!I53+FC_TRA_ROAD_HGV_E!I53</f>
        <v>0</v>
      </c>
      <c r="J53" s="10">
        <f>FC_TRA_ROAD_P2W_E!J53+FC_TRA_ROAD_CAR_E!J53+FC_TRA_ROAD_BUS_E!J53+FC_TRA_ROAD_LCV_E!J53+FC_TRA_ROAD_HGV_E!J53</f>
        <v>0</v>
      </c>
      <c r="K53" s="10">
        <f>FC_TRA_ROAD_P2W_E!K53+FC_TRA_ROAD_CAR_E!K53+FC_TRA_ROAD_BUS_E!K53+FC_TRA_ROAD_LCV_E!K53+FC_TRA_ROAD_HGV_E!K53</f>
        <v>0</v>
      </c>
      <c r="L53" s="10">
        <f>FC_TRA_ROAD_P2W_E!L53+FC_TRA_ROAD_CAR_E!L53+FC_TRA_ROAD_BUS_E!L53+FC_TRA_ROAD_LCV_E!L53+FC_TRA_ROAD_HGV_E!L53</f>
        <v>0</v>
      </c>
      <c r="M53" s="10">
        <f>FC_TRA_ROAD_P2W_E!M53+FC_TRA_ROAD_CAR_E!M53+FC_TRA_ROAD_BUS_E!M53+FC_TRA_ROAD_LCV_E!M53+FC_TRA_ROAD_HGV_E!M53</f>
        <v>0</v>
      </c>
      <c r="N53" s="10">
        <f>FC_TRA_ROAD_P2W_E!N53+FC_TRA_ROAD_CAR_E!N53+FC_TRA_ROAD_BUS_E!N53+FC_TRA_ROAD_LCV_E!N53+FC_TRA_ROAD_HGV_E!N53</f>
        <v>0</v>
      </c>
      <c r="O53" s="10">
        <f>FC_TRA_ROAD_P2W_E!O53+FC_TRA_ROAD_CAR_E!O53+FC_TRA_ROAD_BUS_E!O53+FC_TRA_ROAD_LCV_E!O53+FC_TRA_ROAD_HGV_E!O53</f>
        <v>0</v>
      </c>
      <c r="P53" s="10">
        <f>FC_TRA_ROAD_P2W_E!P53+FC_TRA_ROAD_CAR_E!P53+FC_TRA_ROAD_BUS_E!P53+FC_TRA_ROAD_LCV_E!P53+FC_TRA_ROAD_HGV_E!P53</f>
        <v>0</v>
      </c>
      <c r="Q53" s="10">
        <f>FC_TRA_ROAD_P2W_E!Q53+FC_TRA_ROAD_CAR_E!Q53+FC_TRA_ROAD_BUS_E!Q53+FC_TRA_ROAD_LCV_E!Q53+FC_TRA_ROAD_HGV_E!Q53</f>
        <v>0</v>
      </c>
      <c r="R53" s="10">
        <f>FC_TRA_ROAD_P2W_E!R53+FC_TRA_ROAD_CAR_E!R53+FC_TRA_ROAD_BUS_E!R53+FC_TRA_ROAD_LCV_E!R53+FC_TRA_ROAD_HGV_E!R53</f>
        <v>0</v>
      </c>
      <c r="S53" s="10">
        <f>FC_TRA_ROAD_P2W_E!S53+FC_TRA_ROAD_CAR_E!S53+FC_TRA_ROAD_BUS_E!S53+FC_TRA_ROAD_LCV_E!S53+FC_TRA_ROAD_HGV_E!S53</f>
        <v>0</v>
      </c>
      <c r="T53" s="10">
        <f>FC_TRA_ROAD_P2W_E!T53+FC_TRA_ROAD_CAR_E!T53+FC_TRA_ROAD_BUS_E!T53+FC_TRA_ROAD_LCV_E!T53+FC_TRA_ROAD_HGV_E!T53</f>
        <v>0</v>
      </c>
      <c r="U53" s="10">
        <f>FC_TRA_ROAD_P2W_E!U53+FC_TRA_ROAD_CAR_E!U53+FC_TRA_ROAD_BUS_E!U53+FC_TRA_ROAD_LCV_E!U53+FC_TRA_ROAD_HGV_E!U53</f>
        <v>0</v>
      </c>
      <c r="V53" s="10">
        <f>FC_TRA_ROAD_P2W_E!V53+FC_TRA_ROAD_CAR_E!V53+FC_TRA_ROAD_BUS_E!V53+FC_TRA_ROAD_LCV_E!V53+FC_TRA_ROAD_HGV_E!V53</f>
        <v>0</v>
      </c>
      <c r="W53" s="10">
        <f>FC_TRA_ROAD_P2W_E!W53+FC_TRA_ROAD_CAR_E!W53+FC_TRA_ROAD_BUS_E!W53+FC_TRA_ROAD_LCV_E!W53+FC_TRA_ROAD_HGV_E!W53</f>
        <v>0</v>
      </c>
      <c r="X53" s="10">
        <f>FC_TRA_ROAD_P2W_E!X53+FC_TRA_ROAD_CAR_E!X53+FC_TRA_ROAD_BUS_E!X53+FC_TRA_ROAD_LCV_E!X53+FC_TRA_ROAD_HGV_E!X53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FC_TRA_ROAD_P2W_E!C54+FC_TRA_ROAD_CAR_E!C54+FC_TRA_ROAD_BUS_E!C54+FC_TRA_ROAD_LCV_E!C54+FC_TRA_ROAD_HGV_E!C54</f>
        <v>0</v>
      </c>
      <c r="D54" s="10">
        <f>FC_TRA_ROAD_P2W_E!D54+FC_TRA_ROAD_CAR_E!D54+FC_TRA_ROAD_BUS_E!D54+FC_TRA_ROAD_LCV_E!D54+FC_TRA_ROAD_HGV_E!D54</f>
        <v>0</v>
      </c>
      <c r="E54" s="10">
        <f>FC_TRA_ROAD_P2W_E!E54+FC_TRA_ROAD_CAR_E!E54+FC_TRA_ROAD_BUS_E!E54+FC_TRA_ROAD_LCV_E!E54+FC_TRA_ROAD_HGV_E!E54</f>
        <v>0</v>
      </c>
      <c r="F54" s="10">
        <f>FC_TRA_ROAD_P2W_E!F54+FC_TRA_ROAD_CAR_E!F54+FC_TRA_ROAD_BUS_E!F54+FC_TRA_ROAD_LCV_E!F54+FC_TRA_ROAD_HGV_E!F54</f>
        <v>0</v>
      </c>
      <c r="G54" s="10">
        <f>FC_TRA_ROAD_P2W_E!G54+FC_TRA_ROAD_CAR_E!G54+FC_TRA_ROAD_BUS_E!G54+FC_TRA_ROAD_LCV_E!G54+FC_TRA_ROAD_HGV_E!G54</f>
        <v>0</v>
      </c>
      <c r="H54" s="10">
        <f>FC_TRA_ROAD_P2W_E!H54+FC_TRA_ROAD_CAR_E!H54+FC_TRA_ROAD_BUS_E!H54+FC_TRA_ROAD_LCV_E!H54+FC_TRA_ROAD_HGV_E!H54</f>
        <v>0</v>
      </c>
      <c r="I54" s="10">
        <f>FC_TRA_ROAD_P2W_E!I54+FC_TRA_ROAD_CAR_E!I54+FC_TRA_ROAD_BUS_E!I54+FC_TRA_ROAD_LCV_E!I54+FC_TRA_ROAD_HGV_E!I54</f>
        <v>0</v>
      </c>
      <c r="J54" s="10">
        <f>FC_TRA_ROAD_P2W_E!J54+FC_TRA_ROAD_CAR_E!J54+FC_TRA_ROAD_BUS_E!J54+FC_TRA_ROAD_LCV_E!J54+FC_TRA_ROAD_HGV_E!J54</f>
        <v>0</v>
      </c>
      <c r="K54" s="10">
        <f>FC_TRA_ROAD_P2W_E!K54+FC_TRA_ROAD_CAR_E!K54+FC_TRA_ROAD_BUS_E!K54+FC_TRA_ROAD_LCV_E!K54+FC_TRA_ROAD_HGV_E!K54</f>
        <v>0</v>
      </c>
      <c r="L54" s="10">
        <f>FC_TRA_ROAD_P2W_E!L54+FC_TRA_ROAD_CAR_E!L54+FC_TRA_ROAD_BUS_E!L54+FC_TRA_ROAD_LCV_E!L54+FC_TRA_ROAD_HGV_E!L54</f>
        <v>0</v>
      </c>
      <c r="M54" s="10">
        <f>FC_TRA_ROAD_P2W_E!M54+FC_TRA_ROAD_CAR_E!M54+FC_TRA_ROAD_BUS_E!M54+FC_TRA_ROAD_LCV_E!M54+FC_TRA_ROAD_HGV_E!M54</f>
        <v>0</v>
      </c>
      <c r="N54" s="10">
        <f>FC_TRA_ROAD_P2W_E!N54+FC_TRA_ROAD_CAR_E!N54+FC_TRA_ROAD_BUS_E!N54+FC_TRA_ROAD_LCV_E!N54+FC_TRA_ROAD_HGV_E!N54</f>
        <v>0</v>
      </c>
      <c r="O54" s="10">
        <f>FC_TRA_ROAD_P2W_E!O54+FC_TRA_ROAD_CAR_E!O54+FC_TRA_ROAD_BUS_E!O54+FC_TRA_ROAD_LCV_E!O54+FC_TRA_ROAD_HGV_E!O54</f>
        <v>0</v>
      </c>
      <c r="P54" s="10">
        <f>FC_TRA_ROAD_P2W_E!P54+FC_TRA_ROAD_CAR_E!P54+FC_TRA_ROAD_BUS_E!P54+FC_TRA_ROAD_LCV_E!P54+FC_TRA_ROAD_HGV_E!P54</f>
        <v>0</v>
      </c>
      <c r="Q54" s="10">
        <f>FC_TRA_ROAD_P2W_E!Q54+FC_TRA_ROAD_CAR_E!Q54+FC_TRA_ROAD_BUS_E!Q54+FC_TRA_ROAD_LCV_E!Q54+FC_TRA_ROAD_HGV_E!Q54</f>
        <v>0</v>
      </c>
      <c r="R54" s="10">
        <f>FC_TRA_ROAD_P2W_E!R54+FC_TRA_ROAD_CAR_E!R54+FC_TRA_ROAD_BUS_E!R54+FC_TRA_ROAD_LCV_E!R54+FC_TRA_ROAD_HGV_E!R54</f>
        <v>0</v>
      </c>
      <c r="S54" s="10">
        <f>FC_TRA_ROAD_P2W_E!S54+FC_TRA_ROAD_CAR_E!S54+FC_TRA_ROAD_BUS_E!S54+FC_TRA_ROAD_LCV_E!S54+FC_TRA_ROAD_HGV_E!S54</f>
        <v>0</v>
      </c>
      <c r="T54" s="10">
        <f>FC_TRA_ROAD_P2W_E!T54+FC_TRA_ROAD_CAR_E!T54+FC_TRA_ROAD_BUS_E!T54+FC_TRA_ROAD_LCV_E!T54+FC_TRA_ROAD_HGV_E!T54</f>
        <v>0</v>
      </c>
      <c r="U54" s="10">
        <f>FC_TRA_ROAD_P2W_E!U54+FC_TRA_ROAD_CAR_E!U54+FC_TRA_ROAD_BUS_E!U54+FC_TRA_ROAD_LCV_E!U54+FC_TRA_ROAD_HGV_E!U54</f>
        <v>0</v>
      </c>
      <c r="V54" s="10">
        <f>FC_TRA_ROAD_P2W_E!V54+FC_TRA_ROAD_CAR_E!V54+FC_TRA_ROAD_BUS_E!V54+FC_TRA_ROAD_LCV_E!V54+FC_TRA_ROAD_HGV_E!V54</f>
        <v>0</v>
      </c>
      <c r="W54" s="10">
        <f>FC_TRA_ROAD_P2W_E!W54+FC_TRA_ROAD_CAR_E!W54+FC_TRA_ROAD_BUS_E!W54+FC_TRA_ROAD_LCV_E!W54+FC_TRA_ROAD_HGV_E!W54</f>
        <v>0</v>
      </c>
      <c r="X54" s="10">
        <f>FC_TRA_ROAD_P2W_E!X54+FC_TRA_ROAD_CAR_E!X54+FC_TRA_ROAD_BUS_E!X54+FC_TRA_ROAD_LCV_E!X54+FC_TRA_ROAD_HGV_E!X54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FC_TRA_ROAD_P2W_E!C55+FC_TRA_ROAD_CAR_E!C55+FC_TRA_ROAD_BUS_E!C55+FC_TRA_ROAD_LCV_E!C55+FC_TRA_ROAD_HGV_E!C55</f>
        <v>0</v>
      </c>
      <c r="D55" s="10">
        <f>FC_TRA_ROAD_P2W_E!D55+FC_TRA_ROAD_CAR_E!D55+FC_TRA_ROAD_BUS_E!D55+FC_TRA_ROAD_LCV_E!D55+FC_TRA_ROAD_HGV_E!D55</f>
        <v>0</v>
      </c>
      <c r="E55" s="10">
        <f>FC_TRA_ROAD_P2W_E!E55+FC_TRA_ROAD_CAR_E!E55+FC_TRA_ROAD_BUS_E!E55+FC_TRA_ROAD_LCV_E!E55+FC_TRA_ROAD_HGV_E!E55</f>
        <v>0</v>
      </c>
      <c r="F55" s="10">
        <f>FC_TRA_ROAD_P2W_E!F55+FC_TRA_ROAD_CAR_E!F55+FC_TRA_ROAD_BUS_E!F55+FC_TRA_ROAD_LCV_E!F55+FC_TRA_ROAD_HGV_E!F55</f>
        <v>0</v>
      </c>
      <c r="G55" s="10">
        <f>FC_TRA_ROAD_P2W_E!G55+FC_TRA_ROAD_CAR_E!G55+FC_TRA_ROAD_BUS_E!G55+FC_TRA_ROAD_LCV_E!G55+FC_TRA_ROAD_HGV_E!G55</f>
        <v>0</v>
      </c>
      <c r="H55" s="10">
        <f>FC_TRA_ROAD_P2W_E!H55+FC_TRA_ROAD_CAR_E!H55+FC_TRA_ROAD_BUS_E!H55+FC_TRA_ROAD_LCV_E!H55+FC_TRA_ROAD_HGV_E!H55</f>
        <v>0</v>
      </c>
      <c r="I55" s="10">
        <f>FC_TRA_ROAD_P2W_E!I55+FC_TRA_ROAD_CAR_E!I55+FC_TRA_ROAD_BUS_E!I55+FC_TRA_ROAD_LCV_E!I55+FC_TRA_ROAD_HGV_E!I55</f>
        <v>0</v>
      </c>
      <c r="J55" s="10">
        <f>FC_TRA_ROAD_P2W_E!J55+FC_TRA_ROAD_CAR_E!J55+FC_TRA_ROAD_BUS_E!J55+FC_TRA_ROAD_LCV_E!J55+FC_TRA_ROAD_HGV_E!J55</f>
        <v>0</v>
      </c>
      <c r="K55" s="10">
        <f>FC_TRA_ROAD_P2W_E!K55+FC_TRA_ROAD_CAR_E!K55+FC_TRA_ROAD_BUS_E!K55+FC_TRA_ROAD_LCV_E!K55+FC_TRA_ROAD_HGV_E!K55</f>
        <v>0</v>
      </c>
      <c r="L55" s="10">
        <f>FC_TRA_ROAD_P2W_E!L55+FC_TRA_ROAD_CAR_E!L55+FC_TRA_ROAD_BUS_E!L55+FC_TRA_ROAD_LCV_E!L55+FC_TRA_ROAD_HGV_E!L55</f>
        <v>0</v>
      </c>
      <c r="M55" s="10">
        <f>FC_TRA_ROAD_P2W_E!M55+FC_TRA_ROAD_CAR_E!M55+FC_TRA_ROAD_BUS_E!M55+FC_TRA_ROAD_LCV_E!M55+FC_TRA_ROAD_HGV_E!M55</f>
        <v>0</v>
      </c>
      <c r="N55" s="10">
        <f>FC_TRA_ROAD_P2W_E!N55+FC_TRA_ROAD_CAR_E!N55+FC_TRA_ROAD_BUS_E!N55+FC_TRA_ROAD_LCV_E!N55+FC_TRA_ROAD_HGV_E!N55</f>
        <v>0</v>
      </c>
      <c r="O55" s="10">
        <f>FC_TRA_ROAD_P2W_E!O55+FC_TRA_ROAD_CAR_E!O55+FC_TRA_ROAD_BUS_E!O55+FC_TRA_ROAD_LCV_E!O55+FC_TRA_ROAD_HGV_E!O55</f>
        <v>0</v>
      </c>
      <c r="P55" s="10">
        <f>FC_TRA_ROAD_P2W_E!P55+FC_TRA_ROAD_CAR_E!P55+FC_TRA_ROAD_BUS_E!P55+FC_TRA_ROAD_LCV_E!P55+FC_TRA_ROAD_HGV_E!P55</f>
        <v>0</v>
      </c>
      <c r="Q55" s="10">
        <f>FC_TRA_ROAD_P2W_E!Q55+FC_TRA_ROAD_CAR_E!Q55+FC_TRA_ROAD_BUS_E!Q55+FC_TRA_ROAD_LCV_E!Q55+FC_TRA_ROAD_HGV_E!Q55</f>
        <v>0</v>
      </c>
      <c r="R55" s="10">
        <f>FC_TRA_ROAD_P2W_E!R55+FC_TRA_ROAD_CAR_E!R55+FC_TRA_ROAD_BUS_E!R55+FC_TRA_ROAD_LCV_E!R55+FC_TRA_ROAD_HGV_E!R55</f>
        <v>0</v>
      </c>
      <c r="S55" s="10">
        <f>FC_TRA_ROAD_P2W_E!S55+FC_TRA_ROAD_CAR_E!S55+FC_TRA_ROAD_BUS_E!S55+FC_TRA_ROAD_LCV_E!S55+FC_TRA_ROAD_HGV_E!S55</f>
        <v>0</v>
      </c>
      <c r="T55" s="10">
        <f>FC_TRA_ROAD_P2W_E!T55+FC_TRA_ROAD_CAR_E!T55+FC_TRA_ROAD_BUS_E!T55+FC_TRA_ROAD_LCV_E!T55+FC_TRA_ROAD_HGV_E!T55</f>
        <v>0</v>
      </c>
      <c r="U55" s="10">
        <f>FC_TRA_ROAD_P2W_E!U55+FC_TRA_ROAD_CAR_E!U55+FC_TRA_ROAD_BUS_E!U55+FC_TRA_ROAD_LCV_E!U55+FC_TRA_ROAD_HGV_E!U55</f>
        <v>0</v>
      </c>
      <c r="V55" s="10">
        <f>FC_TRA_ROAD_P2W_E!V55+FC_TRA_ROAD_CAR_E!V55+FC_TRA_ROAD_BUS_E!V55+FC_TRA_ROAD_LCV_E!V55+FC_TRA_ROAD_HGV_E!V55</f>
        <v>0</v>
      </c>
      <c r="W55" s="10">
        <f>FC_TRA_ROAD_P2W_E!W55+FC_TRA_ROAD_CAR_E!W55+FC_TRA_ROAD_BUS_E!W55+FC_TRA_ROAD_LCV_E!W55+FC_TRA_ROAD_HGV_E!W55</f>
        <v>0</v>
      </c>
      <c r="X55" s="10">
        <f>FC_TRA_ROAD_P2W_E!X55+FC_TRA_ROAD_CAR_E!X55+FC_TRA_ROAD_BUS_E!X55+FC_TRA_ROAD_LCV_E!X55+FC_TRA_ROAD_HGV_E!X55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FC_TRA_ROAD_P2W_E!C56+FC_TRA_ROAD_CAR_E!C56+FC_TRA_ROAD_BUS_E!C56+FC_TRA_ROAD_LCV_E!C56+FC_TRA_ROAD_HGV_E!C56</f>
        <v>0</v>
      </c>
      <c r="D56" s="10">
        <f>FC_TRA_ROAD_P2W_E!D56+FC_TRA_ROAD_CAR_E!D56+FC_TRA_ROAD_BUS_E!D56+FC_TRA_ROAD_LCV_E!D56+FC_TRA_ROAD_HGV_E!D56</f>
        <v>0</v>
      </c>
      <c r="E56" s="10">
        <f>FC_TRA_ROAD_P2W_E!E56+FC_TRA_ROAD_CAR_E!E56+FC_TRA_ROAD_BUS_E!E56+FC_TRA_ROAD_LCV_E!E56+FC_TRA_ROAD_HGV_E!E56</f>
        <v>0</v>
      </c>
      <c r="F56" s="10">
        <f>FC_TRA_ROAD_P2W_E!F56+FC_TRA_ROAD_CAR_E!F56+FC_TRA_ROAD_BUS_E!F56+FC_TRA_ROAD_LCV_E!F56+FC_TRA_ROAD_HGV_E!F56</f>
        <v>0</v>
      </c>
      <c r="G56" s="10">
        <f>FC_TRA_ROAD_P2W_E!G56+FC_TRA_ROAD_CAR_E!G56+FC_TRA_ROAD_BUS_E!G56+FC_TRA_ROAD_LCV_E!G56+FC_TRA_ROAD_HGV_E!G56</f>
        <v>0</v>
      </c>
      <c r="H56" s="10">
        <f>FC_TRA_ROAD_P2W_E!H56+FC_TRA_ROAD_CAR_E!H56+FC_TRA_ROAD_BUS_E!H56+FC_TRA_ROAD_LCV_E!H56+FC_TRA_ROAD_HGV_E!H56</f>
        <v>0</v>
      </c>
      <c r="I56" s="10">
        <f>FC_TRA_ROAD_P2W_E!I56+FC_TRA_ROAD_CAR_E!I56+FC_TRA_ROAD_BUS_E!I56+FC_TRA_ROAD_LCV_E!I56+FC_TRA_ROAD_HGV_E!I56</f>
        <v>0</v>
      </c>
      <c r="J56" s="10">
        <f>FC_TRA_ROAD_P2W_E!J56+FC_TRA_ROAD_CAR_E!J56+FC_TRA_ROAD_BUS_E!J56+FC_TRA_ROAD_LCV_E!J56+FC_TRA_ROAD_HGV_E!J56</f>
        <v>0</v>
      </c>
      <c r="K56" s="10">
        <f>FC_TRA_ROAD_P2W_E!K56+FC_TRA_ROAD_CAR_E!K56+FC_TRA_ROAD_BUS_E!K56+FC_TRA_ROAD_LCV_E!K56+FC_TRA_ROAD_HGV_E!K56</f>
        <v>0</v>
      </c>
      <c r="L56" s="10">
        <f>FC_TRA_ROAD_P2W_E!L56+FC_TRA_ROAD_CAR_E!L56+FC_TRA_ROAD_BUS_E!L56+FC_TRA_ROAD_LCV_E!L56+FC_TRA_ROAD_HGV_E!L56</f>
        <v>0</v>
      </c>
      <c r="M56" s="10">
        <f>FC_TRA_ROAD_P2W_E!M56+FC_TRA_ROAD_CAR_E!M56+FC_TRA_ROAD_BUS_E!M56+FC_TRA_ROAD_LCV_E!M56+FC_TRA_ROAD_HGV_E!M56</f>
        <v>0</v>
      </c>
      <c r="N56" s="10">
        <f>FC_TRA_ROAD_P2W_E!N56+FC_TRA_ROAD_CAR_E!N56+FC_TRA_ROAD_BUS_E!N56+FC_TRA_ROAD_LCV_E!N56+FC_TRA_ROAD_HGV_E!N56</f>
        <v>0</v>
      </c>
      <c r="O56" s="10">
        <f>FC_TRA_ROAD_P2W_E!O56+FC_TRA_ROAD_CAR_E!O56+FC_TRA_ROAD_BUS_E!O56+FC_TRA_ROAD_LCV_E!O56+FC_TRA_ROAD_HGV_E!O56</f>
        <v>0</v>
      </c>
      <c r="P56" s="10">
        <f>FC_TRA_ROAD_P2W_E!P56+FC_TRA_ROAD_CAR_E!P56+FC_TRA_ROAD_BUS_E!P56+FC_TRA_ROAD_LCV_E!P56+FC_TRA_ROAD_HGV_E!P56</f>
        <v>0</v>
      </c>
      <c r="Q56" s="10">
        <f>FC_TRA_ROAD_P2W_E!Q56+FC_TRA_ROAD_CAR_E!Q56+FC_TRA_ROAD_BUS_E!Q56+FC_TRA_ROAD_LCV_E!Q56+FC_TRA_ROAD_HGV_E!Q56</f>
        <v>0</v>
      </c>
      <c r="R56" s="10">
        <f>FC_TRA_ROAD_P2W_E!R56+FC_TRA_ROAD_CAR_E!R56+FC_TRA_ROAD_BUS_E!R56+FC_TRA_ROAD_LCV_E!R56+FC_TRA_ROAD_HGV_E!R56</f>
        <v>0</v>
      </c>
      <c r="S56" s="10">
        <f>FC_TRA_ROAD_P2W_E!S56+FC_TRA_ROAD_CAR_E!S56+FC_TRA_ROAD_BUS_E!S56+FC_TRA_ROAD_LCV_E!S56+FC_TRA_ROAD_HGV_E!S56</f>
        <v>0</v>
      </c>
      <c r="T56" s="10">
        <f>FC_TRA_ROAD_P2W_E!T56+FC_TRA_ROAD_CAR_E!T56+FC_TRA_ROAD_BUS_E!T56+FC_TRA_ROAD_LCV_E!T56+FC_TRA_ROAD_HGV_E!T56</f>
        <v>0</v>
      </c>
      <c r="U56" s="10">
        <f>FC_TRA_ROAD_P2W_E!U56+FC_TRA_ROAD_CAR_E!U56+FC_TRA_ROAD_BUS_E!U56+FC_TRA_ROAD_LCV_E!U56+FC_TRA_ROAD_HGV_E!U56</f>
        <v>0</v>
      </c>
      <c r="V56" s="10">
        <f>FC_TRA_ROAD_P2W_E!V56+FC_TRA_ROAD_CAR_E!V56+FC_TRA_ROAD_BUS_E!V56+FC_TRA_ROAD_LCV_E!V56+FC_TRA_ROAD_HGV_E!V56</f>
        <v>0</v>
      </c>
      <c r="W56" s="10">
        <f>FC_TRA_ROAD_P2W_E!W56+FC_TRA_ROAD_CAR_E!W56+FC_TRA_ROAD_BUS_E!W56+FC_TRA_ROAD_LCV_E!W56+FC_TRA_ROAD_HGV_E!W56</f>
        <v>0</v>
      </c>
      <c r="X56" s="10">
        <f>FC_TRA_ROAD_P2W_E!X56+FC_TRA_ROAD_CAR_E!X56+FC_TRA_ROAD_BUS_E!X56+FC_TRA_ROAD_LCV_E!X56+FC_TRA_ROAD_HGV_E!X56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FC_TRA_ROAD_P2W_E!C57+FC_TRA_ROAD_CAR_E!C57+FC_TRA_ROAD_BUS_E!C57+FC_TRA_ROAD_LCV_E!C57+FC_TRA_ROAD_HGV_E!C57</f>
        <v>0</v>
      </c>
      <c r="D57" s="10">
        <f>FC_TRA_ROAD_P2W_E!D57+FC_TRA_ROAD_CAR_E!D57+FC_TRA_ROAD_BUS_E!D57+FC_TRA_ROAD_LCV_E!D57+FC_TRA_ROAD_HGV_E!D57</f>
        <v>0</v>
      </c>
      <c r="E57" s="10">
        <f>FC_TRA_ROAD_P2W_E!E57+FC_TRA_ROAD_CAR_E!E57+FC_TRA_ROAD_BUS_E!E57+FC_TRA_ROAD_LCV_E!E57+FC_TRA_ROAD_HGV_E!E57</f>
        <v>0</v>
      </c>
      <c r="F57" s="10">
        <f>FC_TRA_ROAD_P2W_E!F57+FC_TRA_ROAD_CAR_E!F57+FC_TRA_ROAD_BUS_E!F57+FC_TRA_ROAD_LCV_E!F57+FC_TRA_ROAD_HGV_E!F57</f>
        <v>0</v>
      </c>
      <c r="G57" s="10">
        <f>FC_TRA_ROAD_P2W_E!G57+FC_TRA_ROAD_CAR_E!G57+FC_TRA_ROAD_BUS_E!G57+FC_TRA_ROAD_LCV_E!G57+FC_TRA_ROAD_HGV_E!G57</f>
        <v>0</v>
      </c>
      <c r="H57" s="10">
        <f>FC_TRA_ROAD_P2W_E!H57+FC_TRA_ROAD_CAR_E!H57+FC_TRA_ROAD_BUS_E!H57+FC_TRA_ROAD_LCV_E!H57+FC_TRA_ROAD_HGV_E!H57</f>
        <v>0</v>
      </c>
      <c r="I57" s="10">
        <f>FC_TRA_ROAD_P2W_E!I57+FC_TRA_ROAD_CAR_E!I57+FC_TRA_ROAD_BUS_E!I57+FC_TRA_ROAD_LCV_E!I57+FC_TRA_ROAD_HGV_E!I57</f>
        <v>0</v>
      </c>
      <c r="J57" s="10">
        <f>FC_TRA_ROAD_P2W_E!J57+FC_TRA_ROAD_CAR_E!J57+FC_TRA_ROAD_BUS_E!J57+FC_TRA_ROAD_LCV_E!J57+FC_TRA_ROAD_HGV_E!J57</f>
        <v>0</v>
      </c>
      <c r="K57" s="10">
        <f>FC_TRA_ROAD_P2W_E!K57+FC_TRA_ROAD_CAR_E!K57+FC_TRA_ROAD_BUS_E!K57+FC_TRA_ROAD_LCV_E!K57+FC_TRA_ROAD_HGV_E!K57</f>
        <v>0</v>
      </c>
      <c r="L57" s="10">
        <f>FC_TRA_ROAD_P2W_E!L57+FC_TRA_ROAD_CAR_E!L57+FC_TRA_ROAD_BUS_E!L57+FC_TRA_ROAD_LCV_E!L57+FC_TRA_ROAD_HGV_E!L57</f>
        <v>0</v>
      </c>
      <c r="M57" s="10">
        <f>FC_TRA_ROAD_P2W_E!M57+FC_TRA_ROAD_CAR_E!M57+FC_TRA_ROAD_BUS_E!M57+FC_TRA_ROAD_LCV_E!M57+FC_TRA_ROAD_HGV_E!M57</f>
        <v>0</v>
      </c>
      <c r="N57" s="10">
        <f>FC_TRA_ROAD_P2W_E!N57+FC_TRA_ROAD_CAR_E!N57+FC_TRA_ROAD_BUS_E!N57+FC_TRA_ROAD_LCV_E!N57+FC_TRA_ROAD_HGV_E!N57</f>
        <v>0</v>
      </c>
      <c r="O57" s="10">
        <f>FC_TRA_ROAD_P2W_E!O57+FC_TRA_ROAD_CAR_E!O57+FC_TRA_ROAD_BUS_E!O57+FC_TRA_ROAD_LCV_E!O57+FC_TRA_ROAD_HGV_E!O57</f>
        <v>0</v>
      </c>
      <c r="P57" s="10">
        <f>FC_TRA_ROAD_P2W_E!P57+FC_TRA_ROAD_CAR_E!P57+FC_TRA_ROAD_BUS_E!P57+FC_TRA_ROAD_LCV_E!P57+FC_TRA_ROAD_HGV_E!P57</f>
        <v>0</v>
      </c>
      <c r="Q57" s="10">
        <f>FC_TRA_ROAD_P2W_E!Q57+FC_TRA_ROAD_CAR_E!Q57+FC_TRA_ROAD_BUS_E!Q57+FC_TRA_ROAD_LCV_E!Q57+FC_TRA_ROAD_HGV_E!Q57</f>
        <v>0</v>
      </c>
      <c r="R57" s="10">
        <f>FC_TRA_ROAD_P2W_E!R57+FC_TRA_ROAD_CAR_E!R57+FC_TRA_ROAD_BUS_E!R57+FC_TRA_ROAD_LCV_E!R57+FC_TRA_ROAD_HGV_E!R57</f>
        <v>0</v>
      </c>
      <c r="S57" s="10">
        <f>FC_TRA_ROAD_P2W_E!S57+FC_TRA_ROAD_CAR_E!S57+FC_TRA_ROAD_BUS_E!S57+FC_TRA_ROAD_LCV_E!S57+FC_TRA_ROAD_HGV_E!S57</f>
        <v>0</v>
      </c>
      <c r="T57" s="10">
        <f>FC_TRA_ROAD_P2W_E!T57+FC_TRA_ROAD_CAR_E!T57+FC_TRA_ROAD_BUS_E!T57+FC_TRA_ROAD_LCV_E!T57+FC_TRA_ROAD_HGV_E!T57</f>
        <v>0</v>
      </c>
      <c r="U57" s="10">
        <f>FC_TRA_ROAD_P2W_E!U57+FC_TRA_ROAD_CAR_E!U57+FC_TRA_ROAD_BUS_E!U57+FC_TRA_ROAD_LCV_E!U57+FC_TRA_ROAD_HGV_E!U57</f>
        <v>0</v>
      </c>
      <c r="V57" s="10">
        <f>FC_TRA_ROAD_P2W_E!V57+FC_TRA_ROAD_CAR_E!V57+FC_TRA_ROAD_BUS_E!V57+FC_TRA_ROAD_LCV_E!V57+FC_TRA_ROAD_HGV_E!V57</f>
        <v>0</v>
      </c>
      <c r="W57" s="10">
        <f>FC_TRA_ROAD_P2W_E!W57+FC_TRA_ROAD_CAR_E!W57+FC_TRA_ROAD_BUS_E!W57+FC_TRA_ROAD_LCV_E!W57+FC_TRA_ROAD_HGV_E!W57</f>
        <v>0</v>
      </c>
      <c r="X57" s="10">
        <f>FC_TRA_ROAD_P2W_E!X57+FC_TRA_ROAD_CAR_E!X57+FC_TRA_ROAD_BUS_E!X57+FC_TRA_ROAD_LCV_E!X57+FC_TRA_ROAD_HGV_E!X57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FC_TRA_ROAD_P2W_E!C58+FC_TRA_ROAD_CAR_E!C58+FC_TRA_ROAD_BUS_E!C58+FC_TRA_ROAD_LCV_E!C58+FC_TRA_ROAD_HGV_E!C58</f>
        <v>0</v>
      </c>
      <c r="D58" s="10">
        <f>FC_TRA_ROAD_P2W_E!D58+FC_TRA_ROAD_CAR_E!D58+FC_TRA_ROAD_BUS_E!D58+FC_TRA_ROAD_LCV_E!D58+FC_TRA_ROAD_HGV_E!D58</f>
        <v>0</v>
      </c>
      <c r="E58" s="10">
        <f>FC_TRA_ROAD_P2W_E!E58+FC_TRA_ROAD_CAR_E!E58+FC_TRA_ROAD_BUS_E!E58+FC_TRA_ROAD_LCV_E!E58+FC_TRA_ROAD_HGV_E!E58</f>
        <v>0</v>
      </c>
      <c r="F58" s="10">
        <f>FC_TRA_ROAD_P2W_E!F58+FC_TRA_ROAD_CAR_E!F58+FC_TRA_ROAD_BUS_E!F58+FC_TRA_ROAD_LCV_E!F58+FC_TRA_ROAD_HGV_E!F58</f>
        <v>0</v>
      </c>
      <c r="G58" s="10">
        <f>FC_TRA_ROAD_P2W_E!G58+FC_TRA_ROAD_CAR_E!G58+FC_TRA_ROAD_BUS_E!G58+FC_TRA_ROAD_LCV_E!G58+FC_TRA_ROAD_HGV_E!G58</f>
        <v>0</v>
      </c>
      <c r="H58" s="10">
        <f>FC_TRA_ROAD_P2W_E!H58+FC_TRA_ROAD_CAR_E!H58+FC_TRA_ROAD_BUS_E!H58+FC_TRA_ROAD_LCV_E!H58+FC_TRA_ROAD_HGV_E!H58</f>
        <v>0</v>
      </c>
      <c r="I58" s="10">
        <f>FC_TRA_ROAD_P2W_E!I58+FC_TRA_ROAD_CAR_E!I58+FC_TRA_ROAD_BUS_E!I58+FC_TRA_ROAD_LCV_E!I58+FC_TRA_ROAD_HGV_E!I58</f>
        <v>0</v>
      </c>
      <c r="J58" s="10">
        <f>FC_TRA_ROAD_P2W_E!J58+FC_TRA_ROAD_CAR_E!J58+FC_TRA_ROAD_BUS_E!J58+FC_TRA_ROAD_LCV_E!J58+FC_TRA_ROAD_HGV_E!J58</f>
        <v>0</v>
      </c>
      <c r="K58" s="10">
        <f>FC_TRA_ROAD_P2W_E!K58+FC_TRA_ROAD_CAR_E!K58+FC_TRA_ROAD_BUS_E!K58+FC_TRA_ROAD_LCV_E!K58+FC_TRA_ROAD_HGV_E!K58</f>
        <v>0</v>
      </c>
      <c r="L58" s="10">
        <f>FC_TRA_ROAD_P2W_E!L58+FC_TRA_ROAD_CAR_E!L58+FC_TRA_ROAD_BUS_E!L58+FC_TRA_ROAD_LCV_E!L58+FC_TRA_ROAD_HGV_E!L58</f>
        <v>0</v>
      </c>
      <c r="M58" s="10">
        <f>FC_TRA_ROAD_P2W_E!M58+FC_TRA_ROAD_CAR_E!M58+FC_TRA_ROAD_BUS_E!M58+FC_TRA_ROAD_LCV_E!M58+FC_TRA_ROAD_HGV_E!M58</f>
        <v>0</v>
      </c>
      <c r="N58" s="10">
        <f>FC_TRA_ROAD_P2W_E!N58+FC_TRA_ROAD_CAR_E!N58+FC_TRA_ROAD_BUS_E!N58+FC_TRA_ROAD_LCV_E!N58+FC_TRA_ROAD_HGV_E!N58</f>
        <v>0</v>
      </c>
      <c r="O58" s="10">
        <f>FC_TRA_ROAD_P2W_E!O58+FC_TRA_ROAD_CAR_E!O58+FC_TRA_ROAD_BUS_E!O58+FC_TRA_ROAD_LCV_E!O58+FC_TRA_ROAD_HGV_E!O58</f>
        <v>0</v>
      </c>
      <c r="P58" s="10">
        <f>FC_TRA_ROAD_P2W_E!P58+FC_TRA_ROAD_CAR_E!P58+FC_TRA_ROAD_BUS_E!P58+FC_TRA_ROAD_LCV_E!P58+FC_TRA_ROAD_HGV_E!P58</f>
        <v>0</v>
      </c>
      <c r="Q58" s="10">
        <f>FC_TRA_ROAD_P2W_E!Q58+FC_TRA_ROAD_CAR_E!Q58+FC_TRA_ROAD_BUS_E!Q58+FC_TRA_ROAD_LCV_E!Q58+FC_TRA_ROAD_HGV_E!Q58</f>
        <v>0</v>
      </c>
      <c r="R58" s="10">
        <f>FC_TRA_ROAD_P2W_E!R58+FC_TRA_ROAD_CAR_E!R58+FC_TRA_ROAD_BUS_E!R58+FC_TRA_ROAD_LCV_E!R58+FC_TRA_ROAD_HGV_E!R58</f>
        <v>0</v>
      </c>
      <c r="S58" s="10">
        <f>FC_TRA_ROAD_P2W_E!S58+FC_TRA_ROAD_CAR_E!S58+FC_TRA_ROAD_BUS_E!S58+FC_TRA_ROAD_LCV_E!S58+FC_TRA_ROAD_HGV_E!S58</f>
        <v>0</v>
      </c>
      <c r="T58" s="10">
        <f>FC_TRA_ROAD_P2W_E!T58+FC_TRA_ROAD_CAR_E!T58+FC_TRA_ROAD_BUS_E!T58+FC_TRA_ROAD_LCV_E!T58+FC_TRA_ROAD_HGV_E!T58</f>
        <v>0</v>
      </c>
      <c r="U58" s="10">
        <f>FC_TRA_ROAD_P2W_E!U58+FC_TRA_ROAD_CAR_E!U58+FC_TRA_ROAD_BUS_E!U58+FC_TRA_ROAD_LCV_E!U58+FC_TRA_ROAD_HGV_E!U58</f>
        <v>0</v>
      </c>
      <c r="V58" s="10">
        <f>FC_TRA_ROAD_P2W_E!V58+FC_TRA_ROAD_CAR_E!V58+FC_TRA_ROAD_BUS_E!V58+FC_TRA_ROAD_LCV_E!V58+FC_TRA_ROAD_HGV_E!V58</f>
        <v>0</v>
      </c>
      <c r="W58" s="10">
        <f>FC_TRA_ROAD_P2W_E!W58+FC_TRA_ROAD_CAR_E!W58+FC_TRA_ROAD_BUS_E!W58+FC_TRA_ROAD_LCV_E!W58+FC_TRA_ROAD_HGV_E!W58</f>
        <v>0</v>
      </c>
      <c r="X58" s="10">
        <f>FC_TRA_ROAD_P2W_E!X58+FC_TRA_ROAD_CAR_E!X58+FC_TRA_ROAD_BUS_E!X58+FC_TRA_ROAD_LCV_E!X58+FC_TRA_ROAD_HGV_E!X58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FC_TRA_ROAD_P2W_E!C59+FC_TRA_ROAD_CAR_E!C59+FC_TRA_ROAD_BUS_E!C59+FC_TRA_ROAD_LCV_E!C59+FC_TRA_ROAD_HGV_E!C59</f>
        <v>0</v>
      </c>
      <c r="D59" s="10">
        <f>FC_TRA_ROAD_P2W_E!D59+FC_TRA_ROAD_CAR_E!D59+FC_TRA_ROAD_BUS_E!D59+FC_TRA_ROAD_LCV_E!D59+FC_TRA_ROAD_HGV_E!D59</f>
        <v>0</v>
      </c>
      <c r="E59" s="10">
        <f>FC_TRA_ROAD_P2W_E!E59+FC_TRA_ROAD_CAR_E!E59+FC_TRA_ROAD_BUS_E!E59+FC_TRA_ROAD_LCV_E!E59+FC_TRA_ROAD_HGV_E!E59</f>
        <v>0</v>
      </c>
      <c r="F59" s="10">
        <f>FC_TRA_ROAD_P2W_E!F59+FC_TRA_ROAD_CAR_E!F59+FC_TRA_ROAD_BUS_E!F59+FC_TRA_ROAD_LCV_E!F59+FC_TRA_ROAD_HGV_E!F59</f>
        <v>0</v>
      </c>
      <c r="G59" s="10">
        <f>FC_TRA_ROAD_P2W_E!G59+FC_TRA_ROAD_CAR_E!G59+FC_TRA_ROAD_BUS_E!G59+FC_TRA_ROAD_LCV_E!G59+FC_TRA_ROAD_HGV_E!G59</f>
        <v>0</v>
      </c>
      <c r="H59" s="10">
        <f>FC_TRA_ROAD_P2W_E!H59+FC_TRA_ROAD_CAR_E!H59+FC_TRA_ROAD_BUS_E!H59+FC_TRA_ROAD_LCV_E!H59+FC_TRA_ROAD_HGV_E!H59</f>
        <v>0</v>
      </c>
      <c r="I59" s="10">
        <f>FC_TRA_ROAD_P2W_E!I59+FC_TRA_ROAD_CAR_E!I59+FC_TRA_ROAD_BUS_E!I59+FC_TRA_ROAD_LCV_E!I59+FC_TRA_ROAD_HGV_E!I59</f>
        <v>0</v>
      </c>
      <c r="J59" s="10">
        <f>FC_TRA_ROAD_P2W_E!J59+FC_TRA_ROAD_CAR_E!J59+FC_TRA_ROAD_BUS_E!J59+FC_TRA_ROAD_LCV_E!J59+FC_TRA_ROAD_HGV_E!J59</f>
        <v>0</v>
      </c>
      <c r="K59" s="10">
        <f>FC_TRA_ROAD_P2W_E!K59+FC_TRA_ROAD_CAR_E!K59+FC_TRA_ROAD_BUS_E!K59+FC_TRA_ROAD_LCV_E!K59+FC_TRA_ROAD_HGV_E!K59</f>
        <v>0</v>
      </c>
      <c r="L59" s="10">
        <f>FC_TRA_ROAD_P2W_E!L59+FC_TRA_ROAD_CAR_E!L59+FC_TRA_ROAD_BUS_E!L59+FC_TRA_ROAD_LCV_E!L59+FC_TRA_ROAD_HGV_E!L59</f>
        <v>0</v>
      </c>
      <c r="M59" s="10">
        <f>FC_TRA_ROAD_P2W_E!M59+FC_TRA_ROAD_CAR_E!M59+FC_TRA_ROAD_BUS_E!M59+FC_TRA_ROAD_LCV_E!M59+FC_TRA_ROAD_HGV_E!M59</f>
        <v>0</v>
      </c>
      <c r="N59" s="10">
        <f>FC_TRA_ROAD_P2W_E!N59+FC_TRA_ROAD_CAR_E!N59+FC_TRA_ROAD_BUS_E!N59+FC_TRA_ROAD_LCV_E!N59+FC_TRA_ROAD_HGV_E!N59</f>
        <v>0</v>
      </c>
      <c r="O59" s="10">
        <f>FC_TRA_ROAD_P2W_E!O59+FC_TRA_ROAD_CAR_E!O59+FC_TRA_ROAD_BUS_E!O59+FC_TRA_ROAD_LCV_E!O59+FC_TRA_ROAD_HGV_E!O59</f>
        <v>0</v>
      </c>
      <c r="P59" s="10">
        <f>FC_TRA_ROAD_P2W_E!P59+FC_TRA_ROAD_CAR_E!P59+FC_TRA_ROAD_BUS_E!P59+FC_TRA_ROAD_LCV_E!P59+FC_TRA_ROAD_HGV_E!P59</f>
        <v>0</v>
      </c>
      <c r="Q59" s="10">
        <f>FC_TRA_ROAD_P2W_E!Q59+FC_TRA_ROAD_CAR_E!Q59+FC_TRA_ROAD_BUS_E!Q59+FC_TRA_ROAD_LCV_E!Q59+FC_TRA_ROAD_HGV_E!Q59</f>
        <v>0</v>
      </c>
      <c r="R59" s="10">
        <f>FC_TRA_ROAD_P2W_E!R59+FC_TRA_ROAD_CAR_E!R59+FC_TRA_ROAD_BUS_E!R59+FC_TRA_ROAD_LCV_E!R59+FC_TRA_ROAD_HGV_E!R59</f>
        <v>0</v>
      </c>
      <c r="S59" s="10">
        <f>FC_TRA_ROAD_P2W_E!S59+FC_TRA_ROAD_CAR_E!S59+FC_TRA_ROAD_BUS_E!S59+FC_TRA_ROAD_LCV_E!S59+FC_TRA_ROAD_HGV_E!S59</f>
        <v>0</v>
      </c>
      <c r="T59" s="10">
        <f>FC_TRA_ROAD_P2W_E!T59+FC_TRA_ROAD_CAR_E!T59+FC_TRA_ROAD_BUS_E!T59+FC_TRA_ROAD_LCV_E!T59+FC_TRA_ROAD_HGV_E!T59</f>
        <v>0</v>
      </c>
      <c r="U59" s="10">
        <f>FC_TRA_ROAD_P2W_E!U59+FC_TRA_ROAD_CAR_E!U59+FC_TRA_ROAD_BUS_E!U59+FC_TRA_ROAD_LCV_E!U59+FC_TRA_ROAD_HGV_E!U59</f>
        <v>0</v>
      </c>
      <c r="V59" s="10">
        <f>FC_TRA_ROAD_P2W_E!V59+FC_TRA_ROAD_CAR_E!V59+FC_TRA_ROAD_BUS_E!V59+FC_TRA_ROAD_LCV_E!V59+FC_TRA_ROAD_HGV_E!V59</f>
        <v>0</v>
      </c>
      <c r="W59" s="10">
        <f>FC_TRA_ROAD_P2W_E!W59+FC_TRA_ROAD_CAR_E!W59+FC_TRA_ROAD_BUS_E!W59+FC_TRA_ROAD_LCV_E!W59+FC_TRA_ROAD_HGV_E!W59</f>
        <v>0</v>
      </c>
      <c r="X59" s="10">
        <f>FC_TRA_ROAD_P2W_E!X59+FC_TRA_ROAD_CAR_E!X59+FC_TRA_ROAD_BUS_E!X59+FC_TRA_ROAD_LCV_E!X59+FC_TRA_ROAD_HGV_E!X59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FC_TRA_ROAD_P2W_E!C60+FC_TRA_ROAD_CAR_E!C60+FC_TRA_ROAD_BUS_E!C60+FC_TRA_ROAD_LCV_E!C60+FC_TRA_ROAD_HGV_E!C60</f>
        <v>0</v>
      </c>
      <c r="D60" s="10">
        <f>FC_TRA_ROAD_P2W_E!D60+FC_TRA_ROAD_CAR_E!D60+FC_TRA_ROAD_BUS_E!D60+FC_TRA_ROAD_LCV_E!D60+FC_TRA_ROAD_HGV_E!D60</f>
        <v>0</v>
      </c>
      <c r="E60" s="10">
        <f>FC_TRA_ROAD_P2W_E!E60+FC_TRA_ROAD_CAR_E!E60+FC_TRA_ROAD_BUS_E!E60+FC_TRA_ROAD_LCV_E!E60+FC_TRA_ROAD_HGV_E!E60</f>
        <v>0</v>
      </c>
      <c r="F60" s="10">
        <f>FC_TRA_ROAD_P2W_E!F60+FC_TRA_ROAD_CAR_E!F60+FC_TRA_ROAD_BUS_E!F60+FC_TRA_ROAD_LCV_E!F60+FC_TRA_ROAD_HGV_E!F60</f>
        <v>0</v>
      </c>
      <c r="G60" s="10">
        <f>FC_TRA_ROAD_P2W_E!G60+FC_TRA_ROAD_CAR_E!G60+FC_TRA_ROAD_BUS_E!G60+FC_TRA_ROAD_LCV_E!G60+FC_TRA_ROAD_HGV_E!G60</f>
        <v>0</v>
      </c>
      <c r="H60" s="10">
        <f>FC_TRA_ROAD_P2W_E!H60+FC_TRA_ROAD_CAR_E!H60+FC_TRA_ROAD_BUS_E!H60+FC_TRA_ROAD_LCV_E!H60+FC_TRA_ROAD_HGV_E!H60</f>
        <v>0</v>
      </c>
      <c r="I60" s="10">
        <f>FC_TRA_ROAD_P2W_E!I60+FC_TRA_ROAD_CAR_E!I60+FC_TRA_ROAD_BUS_E!I60+FC_TRA_ROAD_LCV_E!I60+FC_TRA_ROAD_HGV_E!I60</f>
        <v>0</v>
      </c>
      <c r="J60" s="10">
        <f>FC_TRA_ROAD_P2W_E!J60+FC_TRA_ROAD_CAR_E!J60+FC_TRA_ROAD_BUS_E!J60+FC_TRA_ROAD_LCV_E!J60+FC_TRA_ROAD_HGV_E!J60</f>
        <v>0</v>
      </c>
      <c r="K60" s="10">
        <f>FC_TRA_ROAD_P2W_E!K60+FC_TRA_ROAD_CAR_E!K60+FC_TRA_ROAD_BUS_E!K60+FC_TRA_ROAD_LCV_E!K60+FC_TRA_ROAD_HGV_E!K60</f>
        <v>0</v>
      </c>
      <c r="L60" s="10">
        <f>FC_TRA_ROAD_P2W_E!L60+FC_TRA_ROAD_CAR_E!L60+FC_TRA_ROAD_BUS_E!L60+FC_TRA_ROAD_LCV_E!L60+FC_TRA_ROAD_HGV_E!L60</f>
        <v>0</v>
      </c>
      <c r="M60" s="10">
        <f>FC_TRA_ROAD_P2W_E!M60+FC_TRA_ROAD_CAR_E!M60+FC_TRA_ROAD_BUS_E!M60+FC_TRA_ROAD_LCV_E!M60+FC_TRA_ROAD_HGV_E!M60</f>
        <v>0</v>
      </c>
      <c r="N60" s="10">
        <f>FC_TRA_ROAD_P2W_E!N60+FC_TRA_ROAD_CAR_E!N60+FC_TRA_ROAD_BUS_E!N60+FC_TRA_ROAD_LCV_E!N60+FC_TRA_ROAD_HGV_E!N60</f>
        <v>0</v>
      </c>
      <c r="O60" s="10">
        <f>FC_TRA_ROAD_P2W_E!O60+FC_TRA_ROAD_CAR_E!O60+FC_TRA_ROAD_BUS_E!O60+FC_TRA_ROAD_LCV_E!O60+FC_TRA_ROAD_HGV_E!O60</f>
        <v>0</v>
      </c>
      <c r="P60" s="10">
        <f>FC_TRA_ROAD_P2W_E!P60+FC_TRA_ROAD_CAR_E!P60+FC_TRA_ROAD_BUS_E!P60+FC_TRA_ROAD_LCV_E!P60+FC_TRA_ROAD_HGV_E!P60</f>
        <v>0</v>
      </c>
      <c r="Q60" s="10">
        <f>FC_TRA_ROAD_P2W_E!Q60+FC_TRA_ROAD_CAR_E!Q60+FC_TRA_ROAD_BUS_E!Q60+FC_TRA_ROAD_LCV_E!Q60+FC_TRA_ROAD_HGV_E!Q60</f>
        <v>0</v>
      </c>
      <c r="R60" s="10">
        <f>FC_TRA_ROAD_P2W_E!R60+FC_TRA_ROAD_CAR_E!R60+FC_TRA_ROAD_BUS_E!R60+FC_TRA_ROAD_LCV_E!R60+FC_TRA_ROAD_HGV_E!R60</f>
        <v>0</v>
      </c>
      <c r="S60" s="10">
        <f>FC_TRA_ROAD_P2W_E!S60+FC_TRA_ROAD_CAR_E!S60+FC_TRA_ROAD_BUS_E!S60+FC_TRA_ROAD_LCV_E!S60+FC_TRA_ROAD_HGV_E!S60</f>
        <v>0</v>
      </c>
      <c r="T60" s="10">
        <f>FC_TRA_ROAD_P2W_E!T60+FC_TRA_ROAD_CAR_E!T60+FC_TRA_ROAD_BUS_E!T60+FC_TRA_ROAD_LCV_E!T60+FC_TRA_ROAD_HGV_E!T60</f>
        <v>0</v>
      </c>
      <c r="U60" s="10">
        <f>FC_TRA_ROAD_P2W_E!U60+FC_TRA_ROAD_CAR_E!U60+FC_TRA_ROAD_BUS_E!U60+FC_TRA_ROAD_LCV_E!U60+FC_TRA_ROAD_HGV_E!U60</f>
        <v>0</v>
      </c>
      <c r="V60" s="10">
        <f>FC_TRA_ROAD_P2W_E!V60+FC_TRA_ROAD_CAR_E!V60+FC_TRA_ROAD_BUS_E!V60+FC_TRA_ROAD_LCV_E!V60+FC_TRA_ROAD_HGV_E!V60</f>
        <v>0</v>
      </c>
      <c r="W60" s="10">
        <f>FC_TRA_ROAD_P2W_E!W60+FC_TRA_ROAD_CAR_E!W60+FC_TRA_ROAD_BUS_E!W60+FC_TRA_ROAD_LCV_E!W60+FC_TRA_ROAD_HGV_E!W60</f>
        <v>0</v>
      </c>
      <c r="X60" s="10">
        <f>FC_TRA_ROAD_P2W_E!X60+FC_TRA_ROAD_CAR_E!X60+FC_TRA_ROAD_BUS_E!X60+FC_TRA_ROAD_LCV_E!X60+FC_TRA_ROAD_HGV_E!X60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FC_TRA_ROAD_P2W_E!C61+FC_TRA_ROAD_CAR_E!C61+FC_TRA_ROAD_BUS_E!C61+FC_TRA_ROAD_LCV_E!C61+FC_TRA_ROAD_HGV_E!C61</f>
        <v>0</v>
      </c>
      <c r="D61" s="10">
        <f>FC_TRA_ROAD_P2W_E!D61+FC_TRA_ROAD_CAR_E!D61+FC_TRA_ROAD_BUS_E!D61+FC_TRA_ROAD_LCV_E!D61+FC_TRA_ROAD_HGV_E!D61</f>
        <v>0</v>
      </c>
      <c r="E61" s="10">
        <f>FC_TRA_ROAD_P2W_E!E61+FC_TRA_ROAD_CAR_E!E61+FC_TRA_ROAD_BUS_E!E61+FC_TRA_ROAD_LCV_E!E61+FC_TRA_ROAD_HGV_E!E61</f>
        <v>0</v>
      </c>
      <c r="F61" s="10">
        <f>FC_TRA_ROAD_P2W_E!F61+FC_TRA_ROAD_CAR_E!F61+FC_TRA_ROAD_BUS_E!F61+FC_TRA_ROAD_LCV_E!F61+FC_TRA_ROAD_HGV_E!F61</f>
        <v>0</v>
      </c>
      <c r="G61" s="10">
        <f>FC_TRA_ROAD_P2W_E!G61+FC_TRA_ROAD_CAR_E!G61+FC_TRA_ROAD_BUS_E!G61+FC_TRA_ROAD_LCV_E!G61+FC_TRA_ROAD_HGV_E!G61</f>
        <v>0</v>
      </c>
      <c r="H61" s="10">
        <f>FC_TRA_ROAD_P2W_E!H61+FC_TRA_ROAD_CAR_E!H61+FC_TRA_ROAD_BUS_E!H61+FC_TRA_ROAD_LCV_E!H61+FC_TRA_ROAD_HGV_E!H61</f>
        <v>0</v>
      </c>
      <c r="I61" s="10">
        <f>FC_TRA_ROAD_P2W_E!I61+FC_TRA_ROAD_CAR_E!I61+FC_TRA_ROAD_BUS_E!I61+FC_TRA_ROAD_LCV_E!I61+FC_TRA_ROAD_HGV_E!I61</f>
        <v>0</v>
      </c>
      <c r="J61" s="10">
        <f>FC_TRA_ROAD_P2W_E!J61+FC_TRA_ROAD_CAR_E!J61+FC_TRA_ROAD_BUS_E!J61+FC_TRA_ROAD_LCV_E!J61+FC_TRA_ROAD_HGV_E!J61</f>
        <v>0</v>
      </c>
      <c r="K61" s="10">
        <f>FC_TRA_ROAD_P2W_E!K61+FC_TRA_ROAD_CAR_E!K61+FC_TRA_ROAD_BUS_E!K61+FC_TRA_ROAD_LCV_E!K61+FC_TRA_ROAD_HGV_E!K61</f>
        <v>0</v>
      </c>
      <c r="L61" s="10">
        <f>FC_TRA_ROAD_P2W_E!L61+FC_TRA_ROAD_CAR_E!L61+FC_TRA_ROAD_BUS_E!L61+FC_TRA_ROAD_LCV_E!L61+FC_TRA_ROAD_HGV_E!L61</f>
        <v>0</v>
      </c>
      <c r="M61" s="10">
        <f>FC_TRA_ROAD_P2W_E!M61+FC_TRA_ROAD_CAR_E!M61+FC_TRA_ROAD_BUS_E!M61+FC_TRA_ROAD_LCV_E!M61+FC_TRA_ROAD_HGV_E!M61</f>
        <v>0</v>
      </c>
      <c r="N61" s="10">
        <f>FC_TRA_ROAD_P2W_E!N61+FC_TRA_ROAD_CAR_E!N61+FC_TRA_ROAD_BUS_E!N61+FC_TRA_ROAD_LCV_E!N61+FC_TRA_ROAD_HGV_E!N61</f>
        <v>0</v>
      </c>
      <c r="O61" s="10">
        <f>FC_TRA_ROAD_P2W_E!O61+FC_TRA_ROAD_CAR_E!O61+FC_TRA_ROAD_BUS_E!O61+FC_TRA_ROAD_LCV_E!O61+FC_TRA_ROAD_HGV_E!O61</f>
        <v>0</v>
      </c>
      <c r="P61" s="10">
        <f>FC_TRA_ROAD_P2W_E!P61+FC_TRA_ROAD_CAR_E!P61+FC_TRA_ROAD_BUS_E!P61+FC_TRA_ROAD_LCV_E!P61+FC_TRA_ROAD_HGV_E!P61</f>
        <v>0</v>
      </c>
      <c r="Q61" s="10">
        <f>FC_TRA_ROAD_P2W_E!Q61+FC_TRA_ROAD_CAR_E!Q61+FC_TRA_ROAD_BUS_E!Q61+FC_TRA_ROAD_LCV_E!Q61+FC_TRA_ROAD_HGV_E!Q61</f>
        <v>0</v>
      </c>
      <c r="R61" s="10">
        <f>FC_TRA_ROAD_P2W_E!R61+FC_TRA_ROAD_CAR_E!R61+FC_TRA_ROAD_BUS_E!R61+FC_TRA_ROAD_LCV_E!R61+FC_TRA_ROAD_HGV_E!R61</f>
        <v>0</v>
      </c>
      <c r="S61" s="10">
        <f>FC_TRA_ROAD_P2W_E!S61+FC_TRA_ROAD_CAR_E!S61+FC_TRA_ROAD_BUS_E!S61+FC_TRA_ROAD_LCV_E!S61+FC_TRA_ROAD_HGV_E!S61</f>
        <v>0</v>
      </c>
      <c r="T61" s="10">
        <f>FC_TRA_ROAD_P2W_E!T61+FC_TRA_ROAD_CAR_E!T61+FC_TRA_ROAD_BUS_E!T61+FC_TRA_ROAD_LCV_E!T61+FC_TRA_ROAD_HGV_E!T61</f>
        <v>0</v>
      </c>
      <c r="U61" s="10">
        <f>FC_TRA_ROAD_P2W_E!U61+FC_TRA_ROAD_CAR_E!U61+FC_TRA_ROAD_BUS_E!U61+FC_TRA_ROAD_LCV_E!U61+FC_TRA_ROAD_HGV_E!U61</f>
        <v>0</v>
      </c>
      <c r="V61" s="10">
        <f>FC_TRA_ROAD_P2W_E!V61+FC_TRA_ROAD_CAR_E!V61+FC_TRA_ROAD_BUS_E!V61+FC_TRA_ROAD_LCV_E!V61+FC_TRA_ROAD_HGV_E!V61</f>
        <v>0</v>
      </c>
      <c r="W61" s="10">
        <f>FC_TRA_ROAD_P2W_E!W61+FC_TRA_ROAD_CAR_E!W61+FC_TRA_ROAD_BUS_E!W61+FC_TRA_ROAD_LCV_E!W61+FC_TRA_ROAD_HGV_E!W61</f>
        <v>0</v>
      </c>
      <c r="X61" s="10">
        <f>FC_TRA_ROAD_P2W_E!X61+FC_TRA_ROAD_CAR_E!X61+FC_TRA_ROAD_BUS_E!X61+FC_TRA_ROAD_LCV_E!X61+FC_TRA_ROAD_HGV_E!X61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FC_TRA_ROAD_P2W_E!C62+FC_TRA_ROAD_CAR_E!C62+FC_TRA_ROAD_BUS_E!C62+FC_TRA_ROAD_LCV_E!C62+FC_TRA_ROAD_HGV_E!C62</f>
        <v>0</v>
      </c>
      <c r="D62" s="10">
        <f>FC_TRA_ROAD_P2W_E!D62+FC_TRA_ROAD_CAR_E!D62+FC_TRA_ROAD_BUS_E!D62+FC_TRA_ROAD_LCV_E!D62+FC_TRA_ROAD_HGV_E!D62</f>
        <v>0</v>
      </c>
      <c r="E62" s="10">
        <f>FC_TRA_ROAD_P2W_E!E62+FC_TRA_ROAD_CAR_E!E62+FC_TRA_ROAD_BUS_E!E62+FC_TRA_ROAD_LCV_E!E62+FC_TRA_ROAD_HGV_E!E62</f>
        <v>0</v>
      </c>
      <c r="F62" s="10">
        <f>FC_TRA_ROAD_P2W_E!F62+FC_TRA_ROAD_CAR_E!F62+FC_TRA_ROAD_BUS_E!F62+FC_TRA_ROAD_LCV_E!F62+FC_TRA_ROAD_HGV_E!F62</f>
        <v>0</v>
      </c>
      <c r="G62" s="10">
        <f>FC_TRA_ROAD_P2W_E!G62+FC_TRA_ROAD_CAR_E!G62+FC_TRA_ROAD_BUS_E!G62+FC_TRA_ROAD_LCV_E!G62+FC_TRA_ROAD_HGV_E!G62</f>
        <v>0</v>
      </c>
      <c r="H62" s="10">
        <f>FC_TRA_ROAD_P2W_E!H62+FC_TRA_ROAD_CAR_E!H62+FC_TRA_ROAD_BUS_E!H62+FC_TRA_ROAD_LCV_E!H62+FC_TRA_ROAD_HGV_E!H62</f>
        <v>0</v>
      </c>
      <c r="I62" s="10">
        <f>FC_TRA_ROAD_P2W_E!I62+FC_TRA_ROAD_CAR_E!I62+FC_TRA_ROAD_BUS_E!I62+FC_TRA_ROAD_LCV_E!I62+FC_TRA_ROAD_HGV_E!I62</f>
        <v>0</v>
      </c>
      <c r="J62" s="10">
        <f>FC_TRA_ROAD_P2W_E!J62+FC_TRA_ROAD_CAR_E!J62+FC_TRA_ROAD_BUS_E!J62+FC_TRA_ROAD_LCV_E!J62+FC_TRA_ROAD_HGV_E!J62</f>
        <v>0</v>
      </c>
      <c r="K62" s="10">
        <f>FC_TRA_ROAD_P2W_E!K62+FC_TRA_ROAD_CAR_E!K62+FC_TRA_ROAD_BUS_E!K62+FC_TRA_ROAD_LCV_E!K62+FC_TRA_ROAD_HGV_E!K62</f>
        <v>0</v>
      </c>
      <c r="L62" s="10">
        <f>FC_TRA_ROAD_P2W_E!L62+FC_TRA_ROAD_CAR_E!L62+FC_TRA_ROAD_BUS_E!L62+FC_TRA_ROAD_LCV_E!L62+FC_TRA_ROAD_HGV_E!L62</f>
        <v>0</v>
      </c>
      <c r="M62" s="10">
        <f>FC_TRA_ROAD_P2W_E!M62+FC_TRA_ROAD_CAR_E!M62+FC_TRA_ROAD_BUS_E!M62+FC_TRA_ROAD_LCV_E!M62+FC_TRA_ROAD_HGV_E!M62</f>
        <v>0</v>
      </c>
      <c r="N62" s="10">
        <f>FC_TRA_ROAD_P2W_E!N62+FC_TRA_ROAD_CAR_E!N62+FC_TRA_ROAD_BUS_E!N62+FC_TRA_ROAD_LCV_E!N62+FC_TRA_ROAD_HGV_E!N62</f>
        <v>0</v>
      </c>
      <c r="O62" s="10">
        <f>FC_TRA_ROAD_P2W_E!O62+FC_TRA_ROAD_CAR_E!O62+FC_TRA_ROAD_BUS_E!O62+FC_TRA_ROAD_LCV_E!O62+FC_TRA_ROAD_HGV_E!O62</f>
        <v>0</v>
      </c>
      <c r="P62" s="10">
        <f>FC_TRA_ROAD_P2W_E!P62+FC_TRA_ROAD_CAR_E!P62+FC_TRA_ROAD_BUS_E!P62+FC_TRA_ROAD_LCV_E!P62+FC_TRA_ROAD_HGV_E!P62</f>
        <v>0</v>
      </c>
      <c r="Q62" s="10">
        <f>FC_TRA_ROAD_P2W_E!Q62+FC_TRA_ROAD_CAR_E!Q62+FC_TRA_ROAD_BUS_E!Q62+FC_TRA_ROAD_LCV_E!Q62+FC_TRA_ROAD_HGV_E!Q62</f>
        <v>0</v>
      </c>
      <c r="R62" s="10">
        <f>FC_TRA_ROAD_P2W_E!R62+FC_TRA_ROAD_CAR_E!R62+FC_TRA_ROAD_BUS_E!R62+FC_TRA_ROAD_LCV_E!R62+FC_TRA_ROAD_HGV_E!R62</f>
        <v>0</v>
      </c>
      <c r="S62" s="10">
        <f>FC_TRA_ROAD_P2W_E!S62+FC_TRA_ROAD_CAR_E!S62+FC_TRA_ROAD_BUS_E!S62+FC_TRA_ROAD_LCV_E!S62+FC_TRA_ROAD_HGV_E!S62</f>
        <v>0</v>
      </c>
      <c r="T62" s="10">
        <f>FC_TRA_ROAD_P2W_E!T62+FC_TRA_ROAD_CAR_E!T62+FC_TRA_ROAD_BUS_E!T62+FC_TRA_ROAD_LCV_E!T62+FC_TRA_ROAD_HGV_E!T62</f>
        <v>0</v>
      </c>
      <c r="U62" s="10">
        <f>FC_TRA_ROAD_P2W_E!U62+FC_TRA_ROAD_CAR_E!U62+FC_TRA_ROAD_BUS_E!U62+FC_TRA_ROAD_LCV_E!U62+FC_TRA_ROAD_HGV_E!U62</f>
        <v>0</v>
      </c>
      <c r="V62" s="10">
        <f>FC_TRA_ROAD_P2W_E!V62+FC_TRA_ROAD_CAR_E!V62+FC_TRA_ROAD_BUS_E!V62+FC_TRA_ROAD_LCV_E!V62+FC_TRA_ROAD_HGV_E!V62</f>
        <v>0</v>
      </c>
      <c r="W62" s="10">
        <f>FC_TRA_ROAD_P2W_E!W62+FC_TRA_ROAD_CAR_E!W62+FC_TRA_ROAD_BUS_E!W62+FC_TRA_ROAD_LCV_E!W62+FC_TRA_ROAD_HGV_E!W62</f>
        <v>0</v>
      </c>
      <c r="X62" s="10">
        <f>FC_TRA_ROAD_P2W_E!X62+FC_TRA_ROAD_CAR_E!X62+FC_TRA_ROAD_BUS_E!X62+FC_TRA_ROAD_LCV_E!X62+FC_TRA_ROAD_HGV_E!X62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FC_TRA_ROAD_P2W_E!C63+FC_TRA_ROAD_CAR_E!C63+FC_TRA_ROAD_BUS_E!C63+FC_TRA_ROAD_LCV_E!C63+FC_TRA_ROAD_HGV_E!C63</f>
        <v>0</v>
      </c>
      <c r="D63" s="10">
        <f>FC_TRA_ROAD_P2W_E!D63+FC_TRA_ROAD_CAR_E!D63+FC_TRA_ROAD_BUS_E!D63+FC_TRA_ROAD_LCV_E!D63+FC_TRA_ROAD_HGV_E!D63</f>
        <v>0</v>
      </c>
      <c r="E63" s="10">
        <f>FC_TRA_ROAD_P2W_E!E63+FC_TRA_ROAD_CAR_E!E63+FC_TRA_ROAD_BUS_E!E63+FC_TRA_ROAD_LCV_E!E63+FC_TRA_ROAD_HGV_E!E63</f>
        <v>0</v>
      </c>
      <c r="F63" s="10">
        <f>FC_TRA_ROAD_P2W_E!F63+FC_TRA_ROAD_CAR_E!F63+FC_TRA_ROAD_BUS_E!F63+FC_TRA_ROAD_LCV_E!F63+FC_TRA_ROAD_HGV_E!F63</f>
        <v>0</v>
      </c>
      <c r="G63" s="10">
        <f>FC_TRA_ROAD_P2W_E!G63+FC_TRA_ROAD_CAR_E!G63+FC_TRA_ROAD_BUS_E!G63+FC_TRA_ROAD_LCV_E!G63+FC_TRA_ROAD_HGV_E!G63</f>
        <v>0</v>
      </c>
      <c r="H63" s="10">
        <f>FC_TRA_ROAD_P2W_E!H63+FC_TRA_ROAD_CAR_E!H63+FC_TRA_ROAD_BUS_E!H63+FC_TRA_ROAD_LCV_E!H63+FC_TRA_ROAD_HGV_E!H63</f>
        <v>0</v>
      </c>
      <c r="I63" s="10">
        <f>FC_TRA_ROAD_P2W_E!I63+FC_TRA_ROAD_CAR_E!I63+FC_TRA_ROAD_BUS_E!I63+FC_TRA_ROAD_LCV_E!I63+FC_TRA_ROAD_HGV_E!I63</f>
        <v>0</v>
      </c>
      <c r="J63" s="10">
        <f>FC_TRA_ROAD_P2W_E!J63+FC_TRA_ROAD_CAR_E!J63+FC_TRA_ROAD_BUS_E!J63+FC_TRA_ROAD_LCV_E!J63+FC_TRA_ROAD_HGV_E!J63</f>
        <v>0</v>
      </c>
      <c r="K63" s="10">
        <f>FC_TRA_ROAD_P2W_E!K63+FC_TRA_ROAD_CAR_E!K63+FC_TRA_ROAD_BUS_E!K63+FC_TRA_ROAD_LCV_E!K63+FC_TRA_ROAD_HGV_E!K63</f>
        <v>0</v>
      </c>
      <c r="L63" s="10">
        <f>FC_TRA_ROAD_P2W_E!L63+FC_TRA_ROAD_CAR_E!L63+FC_TRA_ROAD_BUS_E!L63+FC_TRA_ROAD_LCV_E!L63+FC_TRA_ROAD_HGV_E!L63</f>
        <v>0</v>
      </c>
      <c r="M63" s="10">
        <f>FC_TRA_ROAD_P2W_E!M63+FC_TRA_ROAD_CAR_E!M63+FC_TRA_ROAD_BUS_E!M63+FC_TRA_ROAD_LCV_E!M63+FC_TRA_ROAD_HGV_E!M63</f>
        <v>0</v>
      </c>
      <c r="N63" s="10">
        <f>FC_TRA_ROAD_P2W_E!N63+FC_TRA_ROAD_CAR_E!N63+FC_TRA_ROAD_BUS_E!N63+FC_TRA_ROAD_LCV_E!N63+FC_TRA_ROAD_HGV_E!N63</f>
        <v>0</v>
      </c>
      <c r="O63" s="10">
        <f>FC_TRA_ROAD_P2W_E!O63+FC_TRA_ROAD_CAR_E!O63+FC_TRA_ROAD_BUS_E!O63+FC_TRA_ROAD_LCV_E!O63+FC_TRA_ROAD_HGV_E!O63</f>
        <v>0</v>
      </c>
      <c r="P63" s="10">
        <f>FC_TRA_ROAD_P2W_E!P63+FC_TRA_ROAD_CAR_E!P63+FC_TRA_ROAD_BUS_E!P63+FC_TRA_ROAD_LCV_E!P63+FC_TRA_ROAD_HGV_E!P63</f>
        <v>0</v>
      </c>
      <c r="Q63" s="10">
        <f>FC_TRA_ROAD_P2W_E!Q63+FC_TRA_ROAD_CAR_E!Q63+FC_TRA_ROAD_BUS_E!Q63+FC_TRA_ROAD_LCV_E!Q63+FC_TRA_ROAD_HGV_E!Q63</f>
        <v>0</v>
      </c>
      <c r="R63" s="10">
        <f>FC_TRA_ROAD_P2W_E!R63+FC_TRA_ROAD_CAR_E!R63+FC_TRA_ROAD_BUS_E!R63+FC_TRA_ROAD_LCV_E!R63+FC_TRA_ROAD_HGV_E!R63</f>
        <v>0</v>
      </c>
      <c r="S63" s="10">
        <f>FC_TRA_ROAD_P2W_E!S63+FC_TRA_ROAD_CAR_E!S63+FC_TRA_ROAD_BUS_E!S63+FC_TRA_ROAD_LCV_E!S63+FC_TRA_ROAD_HGV_E!S63</f>
        <v>0</v>
      </c>
      <c r="T63" s="10">
        <f>FC_TRA_ROAD_P2W_E!T63+FC_TRA_ROAD_CAR_E!T63+FC_TRA_ROAD_BUS_E!T63+FC_TRA_ROAD_LCV_E!T63+FC_TRA_ROAD_HGV_E!T63</f>
        <v>0</v>
      </c>
      <c r="U63" s="10">
        <f>FC_TRA_ROAD_P2W_E!U63+FC_TRA_ROAD_CAR_E!U63+FC_TRA_ROAD_BUS_E!U63+FC_TRA_ROAD_LCV_E!U63+FC_TRA_ROAD_HGV_E!U63</f>
        <v>0</v>
      </c>
      <c r="V63" s="10">
        <f>FC_TRA_ROAD_P2W_E!V63+FC_TRA_ROAD_CAR_E!V63+FC_TRA_ROAD_BUS_E!V63+FC_TRA_ROAD_LCV_E!V63+FC_TRA_ROAD_HGV_E!V63</f>
        <v>0</v>
      </c>
      <c r="W63" s="10">
        <f>FC_TRA_ROAD_P2W_E!W63+FC_TRA_ROAD_CAR_E!W63+FC_TRA_ROAD_BUS_E!W63+FC_TRA_ROAD_LCV_E!W63+FC_TRA_ROAD_HGV_E!W63</f>
        <v>0</v>
      </c>
      <c r="X63" s="10">
        <f>FC_TRA_ROAD_P2W_E!X63+FC_TRA_ROAD_CAR_E!X63+FC_TRA_ROAD_BUS_E!X63+FC_TRA_ROAD_LCV_E!X63+FC_TRA_ROAD_HGV_E!X63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FC_TRA_ROAD_P2W_E!C64+FC_TRA_ROAD_CAR_E!C64+FC_TRA_ROAD_BUS_E!C64+FC_TRA_ROAD_LCV_E!C64+FC_TRA_ROAD_HGV_E!C64</f>
        <v>0</v>
      </c>
      <c r="D64" s="10">
        <f>FC_TRA_ROAD_P2W_E!D64+FC_TRA_ROAD_CAR_E!D64+FC_TRA_ROAD_BUS_E!D64+FC_TRA_ROAD_LCV_E!D64+FC_TRA_ROAD_HGV_E!D64</f>
        <v>0</v>
      </c>
      <c r="E64" s="10">
        <f>FC_TRA_ROAD_P2W_E!E64+FC_TRA_ROAD_CAR_E!E64+FC_TRA_ROAD_BUS_E!E64+FC_TRA_ROAD_LCV_E!E64+FC_TRA_ROAD_HGV_E!E64</f>
        <v>0</v>
      </c>
      <c r="F64" s="10">
        <f>FC_TRA_ROAD_P2W_E!F64+FC_TRA_ROAD_CAR_E!F64+FC_TRA_ROAD_BUS_E!F64+FC_TRA_ROAD_LCV_E!F64+FC_TRA_ROAD_HGV_E!F64</f>
        <v>0</v>
      </c>
      <c r="G64" s="10">
        <f>FC_TRA_ROAD_P2W_E!G64+FC_TRA_ROAD_CAR_E!G64+FC_TRA_ROAD_BUS_E!G64+FC_TRA_ROAD_LCV_E!G64+FC_TRA_ROAD_HGV_E!G64</f>
        <v>0</v>
      </c>
      <c r="H64" s="10">
        <f>FC_TRA_ROAD_P2W_E!H64+FC_TRA_ROAD_CAR_E!H64+FC_TRA_ROAD_BUS_E!H64+FC_TRA_ROAD_LCV_E!H64+FC_TRA_ROAD_HGV_E!H64</f>
        <v>0</v>
      </c>
      <c r="I64" s="10">
        <f>FC_TRA_ROAD_P2W_E!I64+FC_TRA_ROAD_CAR_E!I64+FC_TRA_ROAD_BUS_E!I64+FC_TRA_ROAD_LCV_E!I64+FC_TRA_ROAD_HGV_E!I64</f>
        <v>0</v>
      </c>
      <c r="J64" s="10">
        <f>FC_TRA_ROAD_P2W_E!J64+FC_TRA_ROAD_CAR_E!J64+FC_TRA_ROAD_BUS_E!J64+FC_TRA_ROAD_LCV_E!J64+FC_TRA_ROAD_HGV_E!J64</f>
        <v>0</v>
      </c>
      <c r="K64" s="10">
        <f>FC_TRA_ROAD_P2W_E!K64+FC_TRA_ROAD_CAR_E!K64+FC_TRA_ROAD_BUS_E!K64+FC_TRA_ROAD_LCV_E!K64+FC_TRA_ROAD_HGV_E!K64</f>
        <v>0</v>
      </c>
      <c r="L64" s="10">
        <f>FC_TRA_ROAD_P2W_E!L64+FC_TRA_ROAD_CAR_E!L64+FC_TRA_ROAD_BUS_E!L64+FC_TRA_ROAD_LCV_E!L64+FC_TRA_ROAD_HGV_E!L64</f>
        <v>0</v>
      </c>
      <c r="M64" s="10">
        <f>FC_TRA_ROAD_P2W_E!M64+FC_TRA_ROAD_CAR_E!M64+FC_TRA_ROAD_BUS_E!M64+FC_TRA_ROAD_LCV_E!M64+FC_TRA_ROAD_HGV_E!M64</f>
        <v>0</v>
      </c>
      <c r="N64" s="10">
        <f>FC_TRA_ROAD_P2W_E!N64+FC_TRA_ROAD_CAR_E!N64+FC_TRA_ROAD_BUS_E!N64+FC_TRA_ROAD_LCV_E!N64+FC_TRA_ROAD_HGV_E!N64</f>
        <v>0</v>
      </c>
      <c r="O64" s="10">
        <f>FC_TRA_ROAD_P2W_E!O64+FC_TRA_ROAD_CAR_E!O64+FC_TRA_ROAD_BUS_E!O64+FC_TRA_ROAD_LCV_E!O64+FC_TRA_ROAD_HGV_E!O64</f>
        <v>1.2897678417884779</v>
      </c>
      <c r="P64" s="10">
        <f>FC_TRA_ROAD_P2W_E!P64+FC_TRA_ROAD_CAR_E!P64+FC_TRA_ROAD_BUS_E!P64+FC_TRA_ROAD_LCV_E!P64+FC_TRA_ROAD_HGV_E!P64</f>
        <v>1.9346517626827171</v>
      </c>
      <c r="Q64" s="10">
        <f>FC_TRA_ROAD_P2W_E!Q64+FC_TRA_ROAD_CAR_E!Q64+FC_TRA_ROAD_BUS_E!Q64+FC_TRA_ROAD_LCV_E!Q64+FC_TRA_ROAD_HGV_E!Q64</f>
        <v>1.9346517626827171</v>
      </c>
      <c r="R64" s="10">
        <f>FC_TRA_ROAD_P2W_E!R64+FC_TRA_ROAD_CAR_E!R64+FC_TRA_ROAD_BUS_E!R64+FC_TRA_ROAD_LCV_E!R64+FC_TRA_ROAD_HGV_E!R64</f>
        <v>21.281169389509891</v>
      </c>
      <c r="S64" s="10">
        <f>FC_TRA_ROAD_P2W_E!S64+FC_TRA_ROAD_CAR_E!S64+FC_TRA_ROAD_BUS_E!S64+FC_TRA_ROAD_LCV_E!S64+FC_TRA_ROAD_HGV_E!S64</f>
        <v>25.150472914875319</v>
      </c>
      <c r="T64" s="10">
        <f>FC_TRA_ROAD_P2W_E!T64+FC_TRA_ROAD_CAR_E!T64+FC_TRA_ROAD_BUS_E!T64+FC_TRA_ROAD_LCV_E!T64+FC_TRA_ROAD_HGV_E!T64</f>
        <v>2.9471195184866721</v>
      </c>
      <c r="U64" s="10">
        <f>FC_TRA_ROAD_P2W_E!U64+FC_TRA_ROAD_CAR_E!U64+FC_TRA_ROAD_BUS_E!U64+FC_TRA_ROAD_LCV_E!U64+FC_TRA_ROAD_HGV_E!U64</f>
        <v>5.5995700773860708</v>
      </c>
      <c r="V64" s="10">
        <f>FC_TRA_ROAD_P2W_E!V64+FC_TRA_ROAD_CAR_E!V64+FC_TRA_ROAD_BUS_E!V64+FC_TRA_ROAD_LCV_E!V64+FC_TRA_ROAD_HGV_E!V64</f>
        <v>8.184866723989682</v>
      </c>
      <c r="W64" s="10">
        <f>FC_TRA_ROAD_P2W_E!W64+FC_TRA_ROAD_CAR_E!W64+FC_TRA_ROAD_BUS_E!W64+FC_TRA_ROAD_LCV_E!W64+FC_TRA_ROAD_HGV_E!W64</f>
        <v>6.4172828890799636</v>
      </c>
      <c r="X64" s="10">
        <f>FC_TRA_ROAD_P2W_E!X64+FC_TRA_ROAD_CAR_E!X64+FC_TRA_ROAD_BUS_E!X64+FC_TRA_ROAD_LCV_E!X64+FC_TRA_ROAD_HGV_E!X64</f>
        <v>17.111349957007739</v>
      </c>
    </row>
    <row r="65" spans="1:24" ht="11.25" customHeight="1" x14ac:dyDescent="0.2">
      <c r="A65" s="42" t="s">
        <v>117</v>
      </c>
      <c r="B65" s="9" t="s">
        <v>118</v>
      </c>
      <c r="C65" s="10">
        <f>FC_TRA_ROAD_P2W_E!C65+FC_TRA_ROAD_CAR_E!C65+FC_TRA_ROAD_BUS_E!C65+FC_TRA_ROAD_LCV_E!C65+FC_TRA_ROAD_HGV_E!C65</f>
        <v>0</v>
      </c>
      <c r="D65" s="10">
        <f>FC_TRA_ROAD_P2W_E!D65+FC_TRA_ROAD_CAR_E!D65+FC_TRA_ROAD_BUS_E!D65+FC_TRA_ROAD_LCV_E!D65+FC_TRA_ROAD_HGV_E!D65</f>
        <v>0</v>
      </c>
      <c r="E65" s="10">
        <f>FC_TRA_ROAD_P2W_E!E65+FC_TRA_ROAD_CAR_E!E65+FC_TRA_ROAD_BUS_E!E65+FC_TRA_ROAD_LCV_E!E65+FC_TRA_ROAD_HGV_E!E65</f>
        <v>0</v>
      </c>
      <c r="F65" s="10">
        <f>FC_TRA_ROAD_P2W_E!F65+FC_TRA_ROAD_CAR_E!F65+FC_TRA_ROAD_BUS_E!F65+FC_TRA_ROAD_LCV_E!F65+FC_TRA_ROAD_HGV_E!F65</f>
        <v>0</v>
      </c>
      <c r="G65" s="10">
        <f>FC_TRA_ROAD_P2W_E!G65+FC_TRA_ROAD_CAR_E!G65+FC_TRA_ROAD_BUS_E!G65+FC_TRA_ROAD_LCV_E!G65+FC_TRA_ROAD_HGV_E!G65</f>
        <v>0</v>
      </c>
      <c r="H65" s="10">
        <f>FC_TRA_ROAD_P2W_E!H65+FC_TRA_ROAD_CAR_E!H65+FC_TRA_ROAD_BUS_E!H65+FC_TRA_ROAD_LCV_E!H65+FC_TRA_ROAD_HGV_E!H65</f>
        <v>0</v>
      </c>
      <c r="I65" s="10">
        <f>FC_TRA_ROAD_P2W_E!I65+FC_TRA_ROAD_CAR_E!I65+FC_TRA_ROAD_BUS_E!I65+FC_TRA_ROAD_LCV_E!I65+FC_TRA_ROAD_HGV_E!I65</f>
        <v>0</v>
      </c>
      <c r="J65" s="10">
        <f>FC_TRA_ROAD_P2W_E!J65+FC_TRA_ROAD_CAR_E!J65+FC_TRA_ROAD_BUS_E!J65+FC_TRA_ROAD_LCV_E!J65+FC_TRA_ROAD_HGV_E!J65</f>
        <v>0</v>
      </c>
      <c r="K65" s="10">
        <f>FC_TRA_ROAD_P2W_E!K65+FC_TRA_ROAD_CAR_E!K65+FC_TRA_ROAD_BUS_E!K65+FC_TRA_ROAD_LCV_E!K65+FC_TRA_ROAD_HGV_E!K65</f>
        <v>0</v>
      </c>
      <c r="L65" s="10">
        <f>FC_TRA_ROAD_P2W_E!L65+FC_TRA_ROAD_CAR_E!L65+FC_TRA_ROAD_BUS_E!L65+FC_TRA_ROAD_LCV_E!L65+FC_TRA_ROAD_HGV_E!L65</f>
        <v>0</v>
      </c>
      <c r="M65" s="10">
        <f>FC_TRA_ROAD_P2W_E!M65+FC_TRA_ROAD_CAR_E!M65+FC_TRA_ROAD_BUS_E!M65+FC_TRA_ROAD_LCV_E!M65+FC_TRA_ROAD_HGV_E!M65</f>
        <v>0</v>
      </c>
      <c r="N65" s="10">
        <f>FC_TRA_ROAD_P2W_E!N65+FC_TRA_ROAD_CAR_E!N65+FC_TRA_ROAD_BUS_E!N65+FC_TRA_ROAD_LCV_E!N65+FC_TRA_ROAD_HGV_E!N65</f>
        <v>0</v>
      </c>
      <c r="O65" s="10">
        <f>FC_TRA_ROAD_P2W_E!O65+FC_TRA_ROAD_CAR_E!O65+FC_TRA_ROAD_BUS_E!O65+FC_TRA_ROAD_LCV_E!O65+FC_TRA_ROAD_HGV_E!O65</f>
        <v>0</v>
      </c>
      <c r="P65" s="10">
        <f>FC_TRA_ROAD_P2W_E!P65+FC_TRA_ROAD_CAR_E!P65+FC_TRA_ROAD_BUS_E!P65+FC_TRA_ROAD_LCV_E!P65+FC_TRA_ROAD_HGV_E!P65</f>
        <v>0</v>
      </c>
      <c r="Q65" s="10">
        <f>FC_TRA_ROAD_P2W_E!Q65+FC_TRA_ROAD_CAR_E!Q65+FC_TRA_ROAD_BUS_E!Q65+FC_TRA_ROAD_LCV_E!Q65+FC_TRA_ROAD_HGV_E!Q65</f>
        <v>0</v>
      </c>
      <c r="R65" s="10">
        <f>FC_TRA_ROAD_P2W_E!R65+FC_TRA_ROAD_CAR_E!R65+FC_TRA_ROAD_BUS_E!R65+FC_TRA_ROAD_LCV_E!R65+FC_TRA_ROAD_HGV_E!R65</f>
        <v>0</v>
      </c>
      <c r="S65" s="10">
        <f>FC_TRA_ROAD_P2W_E!S65+FC_TRA_ROAD_CAR_E!S65+FC_TRA_ROAD_BUS_E!S65+FC_TRA_ROAD_LCV_E!S65+FC_TRA_ROAD_HGV_E!S65</f>
        <v>0</v>
      </c>
      <c r="T65" s="10">
        <f>FC_TRA_ROAD_P2W_E!T65+FC_TRA_ROAD_CAR_E!T65+FC_TRA_ROAD_BUS_E!T65+FC_TRA_ROAD_LCV_E!T65+FC_TRA_ROAD_HGV_E!T65</f>
        <v>2.0600171969045569</v>
      </c>
      <c r="U65" s="10">
        <f>FC_TRA_ROAD_P2W_E!U65+FC_TRA_ROAD_CAR_E!U65+FC_TRA_ROAD_BUS_E!U65+FC_TRA_ROAD_LCV_E!U65+FC_TRA_ROAD_HGV_E!U65</f>
        <v>4.2153912295786764</v>
      </c>
      <c r="V65" s="10">
        <f>FC_TRA_ROAD_P2W_E!V65+FC_TRA_ROAD_CAR_E!V65+FC_TRA_ROAD_BUS_E!V65+FC_TRA_ROAD_LCV_E!V65+FC_TRA_ROAD_HGV_E!V65</f>
        <v>1.8478933791917449</v>
      </c>
      <c r="W65" s="10">
        <f>FC_TRA_ROAD_P2W_E!W65+FC_TRA_ROAD_CAR_E!W65+FC_TRA_ROAD_BUS_E!W65+FC_TRA_ROAD_LCV_E!W65+FC_TRA_ROAD_HGV_E!W65</f>
        <v>1.413069647463457</v>
      </c>
      <c r="X65" s="10">
        <f>FC_TRA_ROAD_P2W_E!X65+FC_TRA_ROAD_CAR_E!X65+FC_TRA_ROAD_BUS_E!X65+FC_TRA_ROAD_LCV_E!X65+FC_TRA_ROAD_HGV_E!X65</f>
        <v>1.0587274290627691</v>
      </c>
    </row>
    <row r="66" spans="1:24" ht="11.25" customHeight="1" x14ac:dyDescent="0.2">
      <c r="A66" s="42" t="s">
        <v>119</v>
      </c>
      <c r="B66" s="9" t="s">
        <v>120</v>
      </c>
      <c r="C66" s="10">
        <f>FC_TRA_ROAD_P2W_E!C66+FC_TRA_ROAD_CAR_E!C66+FC_TRA_ROAD_BUS_E!C66+FC_TRA_ROAD_LCV_E!C66+FC_TRA_ROAD_HGV_E!C66</f>
        <v>0</v>
      </c>
      <c r="D66" s="10">
        <f>FC_TRA_ROAD_P2W_E!D66+FC_TRA_ROAD_CAR_E!D66+FC_TRA_ROAD_BUS_E!D66+FC_TRA_ROAD_LCV_E!D66+FC_TRA_ROAD_HGV_E!D66</f>
        <v>0</v>
      </c>
      <c r="E66" s="10">
        <f>FC_TRA_ROAD_P2W_E!E66+FC_TRA_ROAD_CAR_E!E66+FC_TRA_ROAD_BUS_E!E66+FC_TRA_ROAD_LCV_E!E66+FC_TRA_ROAD_HGV_E!E66</f>
        <v>0</v>
      </c>
      <c r="F66" s="10">
        <f>FC_TRA_ROAD_P2W_E!F66+FC_TRA_ROAD_CAR_E!F66+FC_TRA_ROAD_BUS_E!F66+FC_TRA_ROAD_LCV_E!F66+FC_TRA_ROAD_HGV_E!F66</f>
        <v>0</v>
      </c>
      <c r="G66" s="10">
        <f>FC_TRA_ROAD_P2W_E!G66+FC_TRA_ROAD_CAR_E!G66+FC_TRA_ROAD_BUS_E!G66+FC_TRA_ROAD_LCV_E!G66+FC_TRA_ROAD_HGV_E!G66</f>
        <v>0</v>
      </c>
      <c r="H66" s="10">
        <f>FC_TRA_ROAD_P2W_E!H66+FC_TRA_ROAD_CAR_E!H66+FC_TRA_ROAD_BUS_E!H66+FC_TRA_ROAD_LCV_E!H66+FC_TRA_ROAD_HGV_E!H66</f>
        <v>0</v>
      </c>
      <c r="I66" s="10">
        <f>FC_TRA_ROAD_P2W_E!I66+FC_TRA_ROAD_CAR_E!I66+FC_TRA_ROAD_BUS_E!I66+FC_TRA_ROAD_LCV_E!I66+FC_TRA_ROAD_HGV_E!I66</f>
        <v>70.698366294067057</v>
      </c>
      <c r="J66" s="10">
        <f>FC_TRA_ROAD_P2W_E!J66+FC_TRA_ROAD_CAR_E!J66+FC_TRA_ROAD_BUS_E!J66+FC_TRA_ROAD_LCV_E!J66+FC_TRA_ROAD_HGV_E!J66</f>
        <v>119.3035253654342</v>
      </c>
      <c r="K66" s="10">
        <f>FC_TRA_ROAD_P2W_E!K66+FC_TRA_ROAD_CAR_E!K66+FC_TRA_ROAD_BUS_E!K66+FC_TRA_ROAD_LCV_E!K66+FC_TRA_ROAD_HGV_E!K66</f>
        <v>121.07102321582113</v>
      </c>
      <c r="L66" s="10">
        <f>FC_TRA_ROAD_P2W_E!L66+FC_TRA_ROAD_CAR_E!L66+FC_TRA_ROAD_BUS_E!L66+FC_TRA_ROAD_LCV_E!L66+FC_TRA_ROAD_HGV_E!L66</f>
        <v>203.25786758383489</v>
      </c>
      <c r="M66" s="10">
        <f>FC_TRA_ROAD_P2W_E!M66+FC_TRA_ROAD_CAR_E!M66+FC_TRA_ROAD_BUS_E!M66+FC_TRA_ROAD_LCV_E!M66+FC_TRA_ROAD_HGV_E!M66</f>
        <v>304.88675838349093</v>
      </c>
      <c r="N66" s="10">
        <f>FC_TRA_ROAD_P2W_E!N66+FC_TRA_ROAD_CAR_E!N66+FC_TRA_ROAD_BUS_E!N66+FC_TRA_ROAD_LCV_E!N66+FC_TRA_ROAD_HGV_E!N66</f>
        <v>287.21220980223558</v>
      </c>
      <c r="O66" s="10">
        <f>FC_TRA_ROAD_P2W_E!O66+FC_TRA_ROAD_CAR_E!O66+FC_TRA_ROAD_BUS_E!O66+FC_TRA_ROAD_LCV_E!O66+FC_TRA_ROAD_HGV_E!O66</f>
        <v>266.00266552020628</v>
      </c>
      <c r="P66" s="10">
        <f>FC_TRA_ROAD_P2W_E!P66+FC_TRA_ROAD_CAR_E!P66+FC_TRA_ROAD_BUS_E!P66+FC_TRA_ROAD_LCV_E!P66+FC_TRA_ROAD_HGV_E!P66</f>
        <v>253.63043852106622</v>
      </c>
      <c r="Q66" s="10">
        <f>FC_TRA_ROAD_P2W_E!Q66+FC_TRA_ROAD_CAR_E!Q66+FC_TRA_ROAD_BUS_E!Q66+FC_TRA_ROAD_LCV_E!Q66+FC_TRA_ROAD_HGV_E!Q66</f>
        <v>252.74668959587274</v>
      </c>
      <c r="R66" s="10">
        <f>FC_TRA_ROAD_P2W_E!R66+FC_TRA_ROAD_CAR_E!R66+FC_TRA_ROAD_BUS_E!R66+FC_TRA_ROAD_LCV_E!R66+FC_TRA_ROAD_HGV_E!R66</f>
        <v>299.58443680137572</v>
      </c>
      <c r="S66" s="10">
        <f>FC_TRA_ROAD_P2W_E!S66+FC_TRA_ROAD_CAR_E!S66+FC_TRA_ROAD_BUS_E!S66+FC_TRA_ROAD_LCV_E!S66+FC_TRA_ROAD_HGV_E!S66</f>
        <v>235.07214101461744</v>
      </c>
      <c r="T66" s="10">
        <f>FC_TRA_ROAD_P2W_E!T66+FC_TRA_ROAD_CAR_E!T66+FC_TRA_ROAD_BUS_E!T66+FC_TRA_ROAD_LCV_E!T66+FC_TRA_ROAD_HGV_E!T66</f>
        <v>235.76147893379189</v>
      </c>
      <c r="U66" s="10">
        <f>FC_TRA_ROAD_P2W_E!U66+FC_TRA_ROAD_CAR_E!U66+FC_TRA_ROAD_BUS_E!U66+FC_TRA_ROAD_LCV_E!U66+FC_TRA_ROAD_HGV_E!U66</f>
        <v>250.29260533104036</v>
      </c>
      <c r="V66" s="10">
        <f>FC_TRA_ROAD_P2W_E!V66+FC_TRA_ROAD_CAR_E!V66+FC_TRA_ROAD_BUS_E!V66+FC_TRA_ROAD_LCV_E!V66+FC_TRA_ROAD_HGV_E!V66</f>
        <v>260.43783319002569</v>
      </c>
      <c r="W66" s="10">
        <f>FC_TRA_ROAD_P2W_E!W66+FC_TRA_ROAD_CAR_E!W66+FC_TRA_ROAD_BUS_E!W66+FC_TRA_ROAD_LCV_E!W66+FC_TRA_ROAD_HGV_E!W66</f>
        <v>234.30679277730002</v>
      </c>
      <c r="X66" s="10">
        <f>FC_TRA_ROAD_P2W_E!X66+FC_TRA_ROAD_CAR_E!X66+FC_TRA_ROAD_BUS_E!X66+FC_TRA_ROAD_LCV_E!X66+FC_TRA_ROAD_HGV_E!X66</f>
        <v>319.71969045571797</v>
      </c>
    </row>
    <row r="67" spans="1:24" ht="11.25" customHeight="1" x14ac:dyDescent="0.2">
      <c r="A67" s="42" t="s">
        <v>121</v>
      </c>
      <c r="B67" s="9" t="s">
        <v>122</v>
      </c>
      <c r="C67" s="10">
        <f>FC_TRA_ROAD_P2W_E!C67+FC_TRA_ROAD_CAR_E!C67+FC_TRA_ROAD_BUS_E!C67+FC_TRA_ROAD_LCV_E!C67+FC_TRA_ROAD_HGV_E!C67</f>
        <v>0</v>
      </c>
      <c r="D67" s="10">
        <f>FC_TRA_ROAD_P2W_E!D67+FC_TRA_ROAD_CAR_E!D67+FC_TRA_ROAD_BUS_E!D67+FC_TRA_ROAD_LCV_E!D67+FC_TRA_ROAD_HGV_E!D67</f>
        <v>0</v>
      </c>
      <c r="E67" s="10">
        <f>FC_TRA_ROAD_P2W_E!E67+FC_TRA_ROAD_CAR_E!E67+FC_TRA_ROAD_BUS_E!E67+FC_TRA_ROAD_LCV_E!E67+FC_TRA_ROAD_HGV_E!E67</f>
        <v>0</v>
      </c>
      <c r="F67" s="10">
        <f>FC_TRA_ROAD_P2W_E!F67+FC_TRA_ROAD_CAR_E!F67+FC_TRA_ROAD_BUS_E!F67+FC_TRA_ROAD_LCV_E!F67+FC_TRA_ROAD_HGV_E!F67</f>
        <v>0</v>
      </c>
      <c r="G67" s="10">
        <f>FC_TRA_ROAD_P2W_E!G67+FC_TRA_ROAD_CAR_E!G67+FC_TRA_ROAD_BUS_E!G67+FC_TRA_ROAD_LCV_E!G67+FC_TRA_ROAD_HGV_E!G67</f>
        <v>0</v>
      </c>
      <c r="H67" s="10">
        <f>FC_TRA_ROAD_P2W_E!H67+FC_TRA_ROAD_CAR_E!H67+FC_TRA_ROAD_BUS_E!H67+FC_TRA_ROAD_LCV_E!H67+FC_TRA_ROAD_HGV_E!H67</f>
        <v>0</v>
      </c>
      <c r="I67" s="10">
        <f>FC_TRA_ROAD_P2W_E!I67+FC_TRA_ROAD_CAR_E!I67+FC_TRA_ROAD_BUS_E!I67+FC_TRA_ROAD_LCV_E!I67+FC_TRA_ROAD_HGV_E!I67</f>
        <v>0</v>
      </c>
      <c r="J67" s="10">
        <f>FC_TRA_ROAD_P2W_E!J67+FC_TRA_ROAD_CAR_E!J67+FC_TRA_ROAD_BUS_E!J67+FC_TRA_ROAD_LCV_E!J67+FC_TRA_ROAD_HGV_E!J67</f>
        <v>0</v>
      </c>
      <c r="K67" s="10">
        <f>FC_TRA_ROAD_P2W_E!K67+FC_TRA_ROAD_CAR_E!K67+FC_TRA_ROAD_BUS_E!K67+FC_TRA_ROAD_LCV_E!K67+FC_TRA_ROAD_HGV_E!K67</f>
        <v>0</v>
      </c>
      <c r="L67" s="10">
        <f>FC_TRA_ROAD_P2W_E!L67+FC_TRA_ROAD_CAR_E!L67+FC_TRA_ROAD_BUS_E!L67+FC_TRA_ROAD_LCV_E!L67+FC_TRA_ROAD_HGV_E!L67</f>
        <v>0</v>
      </c>
      <c r="M67" s="10">
        <f>FC_TRA_ROAD_P2W_E!M67+FC_TRA_ROAD_CAR_E!M67+FC_TRA_ROAD_BUS_E!M67+FC_TRA_ROAD_LCV_E!M67+FC_TRA_ROAD_HGV_E!M67</f>
        <v>0</v>
      </c>
      <c r="N67" s="10">
        <f>FC_TRA_ROAD_P2W_E!N67+FC_TRA_ROAD_CAR_E!N67+FC_TRA_ROAD_BUS_E!N67+FC_TRA_ROAD_LCV_E!N67+FC_TRA_ROAD_HGV_E!N67</f>
        <v>0</v>
      </c>
      <c r="O67" s="10">
        <f>FC_TRA_ROAD_P2W_E!O67+FC_TRA_ROAD_CAR_E!O67+FC_TRA_ROAD_BUS_E!O67+FC_TRA_ROAD_LCV_E!O67+FC_TRA_ROAD_HGV_E!O67</f>
        <v>0</v>
      </c>
      <c r="P67" s="10">
        <f>FC_TRA_ROAD_P2W_E!P67+FC_TRA_ROAD_CAR_E!P67+FC_TRA_ROAD_BUS_E!P67+FC_TRA_ROAD_LCV_E!P67+FC_TRA_ROAD_HGV_E!P67</f>
        <v>0</v>
      </c>
      <c r="Q67" s="10">
        <f>FC_TRA_ROAD_P2W_E!Q67+FC_TRA_ROAD_CAR_E!Q67+FC_TRA_ROAD_BUS_E!Q67+FC_TRA_ROAD_LCV_E!Q67+FC_TRA_ROAD_HGV_E!Q67</f>
        <v>0</v>
      </c>
      <c r="R67" s="10">
        <f>FC_TRA_ROAD_P2W_E!R67+FC_TRA_ROAD_CAR_E!R67+FC_TRA_ROAD_BUS_E!R67+FC_TRA_ROAD_LCV_E!R67+FC_TRA_ROAD_HGV_E!R67</f>
        <v>0</v>
      </c>
      <c r="S67" s="10">
        <f>FC_TRA_ROAD_P2W_E!S67+FC_TRA_ROAD_CAR_E!S67+FC_TRA_ROAD_BUS_E!S67+FC_TRA_ROAD_LCV_E!S67+FC_TRA_ROAD_HGV_E!S67</f>
        <v>0</v>
      </c>
      <c r="T67" s="10">
        <f>FC_TRA_ROAD_P2W_E!T67+FC_TRA_ROAD_CAR_E!T67+FC_TRA_ROAD_BUS_E!T67+FC_TRA_ROAD_LCV_E!T67+FC_TRA_ROAD_HGV_E!T67</f>
        <v>0</v>
      </c>
      <c r="U67" s="10">
        <f>FC_TRA_ROAD_P2W_E!U67+FC_TRA_ROAD_CAR_E!U67+FC_TRA_ROAD_BUS_E!U67+FC_TRA_ROAD_LCV_E!U67+FC_TRA_ROAD_HGV_E!U67</f>
        <v>0</v>
      </c>
      <c r="V67" s="10">
        <f>FC_TRA_ROAD_P2W_E!V67+FC_TRA_ROAD_CAR_E!V67+FC_TRA_ROAD_BUS_E!V67+FC_TRA_ROAD_LCV_E!V67+FC_TRA_ROAD_HGV_E!V67</f>
        <v>0</v>
      </c>
      <c r="W67" s="10">
        <f>FC_TRA_ROAD_P2W_E!W67+FC_TRA_ROAD_CAR_E!W67+FC_TRA_ROAD_BUS_E!W67+FC_TRA_ROAD_LCV_E!W67+FC_TRA_ROAD_HGV_E!W67</f>
        <v>0</v>
      </c>
      <c r="X67" s="10">
        <f>FC_TRA_ROAD_P2W_E!X67+FC_TRA_ROAD_CAR_E!X67+FC_TRA_ROAD_BUS_E!X67+FC_TRA_ROAD_LCV_E!X67+FC_TRA_ROAD_HGV_E!X67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FC_TRA_ROAD_P2W_E!C68+FC_TRA_ROAD_CAR_E!C68+FC_TRA_ROAD_BUS_E!C68+FC_TRA_ROAD_LCV_E!C68+FC_TRA_ROAD_HGV_E!C68</f>
        <v>0</v>
      </c>
      <c r="D68" s="10">
        <f>FC_TRA_ROAD_P2W_E!D68+FC_TRA_ROAD_CAR_E!D68+FC_TRA_ROAD_BUS_E!D68+FC_TRA_ROAD_LCV_E!D68+FC_TRA_ROAD_HGV_E!D68</f>
        <v>0</v>
      </c>
      <c r="E68" s="10">
        <f>FC_TRA_ROAD_P2W_E!E68+FC_TRA_ROAD_CAR_E!E68+FC_TRA_ROAD_BUS_E!E68+FC_TRA_ROAD_LCV_E!E68+FC_TRA_ROAD_HGV_E!E68</f>
        <v>0</v>
      </c>
      <c r="F68" s="10">
        <f>FC_TRA_ROAD_P2W_E!F68+FC_TRA_ROAD_CAR_E!F68+FC_TRA_ROAD_BUS_E!F68+FC_TRA_ROAD_LCV_E!F68+FC_TRA_ROAD_HGV_E!F68</f>
        <v>0</v>
      </c>
      <c r="G68" s="10">
        <f>FC_TRA_ROAD_P2W_E!G68+FC_TRA_ROAD_CAR_E!G68+FC_TRA_ROAD_BUS_E!G68+FC_TRA_ROAD_LCV_E!G68+FC_TRA_ROAD_HGV_E!G68</f>
        <v>0</v>
      </c>
      <c r="H68" s="10">
        <f>FC_TRA_ROAD_P2W_E!H68+FC_TRA_ROAD_CAR_E!H68+FC_TRA_ROAD_BUS_E!H68+FC_TRA_ROAD_LCV_E!H68+FC_TRA_ROAD_HGV_E!H68</f>
        <v>0</v>
      </c>
      <c r="I68" s="10">
        <f>FC_TRA_ROAD_P2W_E!I68+FC_TRA_ROAD_CAR_E!I68+FC_TRA_ROAD_BUS_E!I68+FC_TRA_ROAD_LCV_E!I68+FC_TRA_ROAD_HGV_E!I68</f>
        <v>0</v>
      </c>
      <c r="J68" s="10">
        <f>FC_TRA_ROAD_P2W_E!J68+FC_TRA_ROAD_CAR_E!J68+FC_TRA_ROAD_BUS_E!J68+FC_TRA_ROAD_LCV_E!J68+FC_TRA_ROAD_HGV_E!J68</f>
        <v>0</v>
      </c>
      <c r="K68" s="10">
        <f>FC_TRA_ROAD_P2W_E!K68+FC_TRA_ROAD_CAR_E!K68+FC_TRA_ROAD_BUS_E!K68+FC_TRA_ROAD_LCV_E!K68+FC_TRA_ROAD_HGV_E!K68</f>
        <v>0</v>
      </c>
      <c r="L68" s="10">
        <f>FC_TRA_ROAD_P2W_E!L68+FC_TRA_ROAD_CAR_E!L68+FC_TRA_ROAD_BUS_E!L68+FC_TRA_ROAD_LCV_E!L68+FC_TRA_ROAD_HGV_E!L68</f>
        <v>0</v>
      </c>
      <c r="M68" s="10">
        <f>FC_TRA_ROAD_P2W_E!M68+FC_TRA_ROAD_CAR_E!M68+FC_TRA_ROAD_BUS_E!M68+FC_TRA_ROAD_LCV_E!M68+FC_TRA_ROAD_HGV_E!M68</f>
        <v>0</v>
      </c>
      <c r="N68" s="10">
        <f>FC_TRA_ROAD_P2W_E!N68+FC_TRA_ROAD_CAR_E!N68+FC_TRA_ROAD_BUS_E!N68+FC_TRA_ROAD_LCV_E!N68+FC_TRA_ROAD_HGV_E!N68</f>
        <v>0</v>
      </c>
      <c r="O68" s="10">
        <f>FC_TRA_ROAD_P2W_E!O68+FC_TRA_ROAD_CAR_E!O68+FC_TRA_ROAD_BUS_E!O68+FC_TRA_ROAD_LCV_E!O68+FC_TRA_ROAD_HGV_E!O68</f>
        <v>0</v>
      </c>
      <c r="P68" s="10">
        <f>FC_TRA_ROAD_P2W_E!P68+FC_TRA_ROAD_CAR_E!P68+FC_TRA_ROAD_BUS_E!P68+FC_TRA_ROAD_LCV_E!P68+FC_TRA_ROAD_HGV_E!P68</f>
        <v>0</v>
      </c>
      <c r="Q68" s="10">
        <f>FC_TRA_ROAD_P2W_E!Q68+FC_TRA_ROAD_CAR_E!Q68+FC_TRA_ROAD_BUS_E!Q68+FC_TRA_ROAD_LCV_E!Q68+FC_TRA_ROAD_HGV_E!Q68</f>
        <v>0</v>
      </c>
      <c r="R68" s="10">
        <f>FC_TRA_ROAD_P2W_E!R68+FC_TRA_ROAD_CAR_E!R68+FC_TRA_ROAD_BUS_E!R68+FC_TRA_ROAD_LCV_E!R68+FC_TRA_ROAD_HGV_E!R68</f>
        <v>0</v>
      </c>
      <c r="S68" s="10">
        <f>FC_TRA_ROAD_P2W_E!S68+FC_TRA_ROAD_CAR_E!S68+FC_TRA_ROAD_BUS_E!S68+FC_TRA_ROAD_LCV_E!S68+FC_TRA_ROAD_HGV_E!S68</f>
        <v>0</v>
      </c>
      <c r="T68" s="10">
        <f>FC_TRA_ROAD_P2W_E!T68+FC_TRA_ROAD_CAR_E!T68+FC_TRA_ROAD_BUS_E!T68+FC_TRA_ROAD_LCV_E!T68+FC_TRA_ROAD_HGV_E!T68</f>
        <v>0</v>
      </c>
      <c r="U68" s="10">
        <f>FC_TRA_ROAD_P2W_E!U68+FC_TRA_ROAD_CAR_E!U68+FC_TRA_ROAD_BUS_E!U68+FC_TRA_ROAD_LCV_E!U68+FC_TRA_ROAD_HGV_E!U68</f>
        <v>0</v>
      </c>
      <c r="V68" s="10">
        <f>FC_TRA_ROAD_P2W_E!V68+FC_TRA_ROAD_CAR_E!V68+FC_TRA_ROAD_BUS_E!V68+FC_TRA_ROAD_LCV_E!V68+FC_TRA_ROAD_HGV_E!V68</f>
        <v>0</v>
      </c>
      <c r="W68" s="10">
        <f>FC_TRA_ROAD_P2W_E!W68+FC_TRA_ROAD_CAR_E!W68+FC_TRA_ROAD_BUS_E!W68+FC_TRA_ROAD_LCV_E!W68+FC_TRA_ROAD_HGV_E!W68</f>
        <v>0</v>
      </c>
      <c r="X68" s="10">
        <f>FC_TRA_ROAD_P2W_E!X68+FC_TRA_ROAD_CAR_E!X68+FC_TRA_ROAD_BUS_E!X68+FC_TRA_ROAD_LCV_E!X68+FC_TRA_ROAD_HGV_E!X68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FC_TRA_ROAD_P2W_E!C69+FC_TRA_ROAD_CAR_E!C69+FC_TRA_ROAD_BUS_E!C69+FC_TRA_ROAD_LCV_E!C69+FC_TRA_ROAD_HGV_E!C69</f>
        <v>0</v>
      </c>
      <c r="D69" s="10">
        <f>FC_TRA_ROAD_P2W_E!D69+FC_TRA_ROAD_CAR_E!D69+FC_TRA_ROAD_BUS_E!D69+FC_TRA_ROAD_LCV_E!D69+FC_TRA_ROAD_HGV_E!D69</f>
        <v>0</v>
      </c>
      <c r="E69" s="10">
        <f>FC_TRA_ROAD_P2W_E!E69+FC_TRA_ROAD_CAR_E!E69+FC_TRA_ROAD_BUS_E!E69+FC_TRA_ROAD_LCV_E!E69+FC_TRA_ROAD_HGV_E!E69</f>
        <v>0</v>
      </c>
      <c r="F69" s="10">
        <f>FC_TRA_ROAD_P2W_E!F69+FC_TRA_ROAD_CAR_E!F69+FC_TRA_ROAD_BUS_E!F69+FC_TRA_ROAD_LCV_E!F69+FC_TRA_ROAD_HGV_E!F69</f>
        <v>0</v>
      </c>
      <c r="G69" s="10">
        <f>FC_TRA_ROAD_P2W_E!G69+FC_TRA_ROAD_CAR_E!G69+FC_TRA_ROAD_BUS_E!G69+FC_TRA_ROAD_LCV_E!G69+FC_TRA_ROAD_HGV_E!G69</f>
        <v>0</v>
      </c>
      <c r="H69" s="10">
        <f>FC_TRA_ROAD_P2W_E!H69+FC_TRA_ROAD_CAR_E!H69+FC_TRA_ROAD_BUS_E!H69+FC_TRA_ROAD_LCV_E!H69+FC_TRA_ROAD_HGV_E!H69</f>
        <v>0</v>
      </c>
      <c r="I69" s="10">
        <f>FC_TRA_ROAD_P2W_E!I69+FC_TRA_ROAD_CAR_E!I69+FC_TRA_ROAD_BUS_E!I69+FC_TRA_ROAD_LCV_E!I69+FC_TRA_ROAD_HGV_E!I69</f>
        <v>0.92966466036113493</v>
      </c>
      <c r="J69" s="10">
        <f>FC_TRA_ROAD_P2W_E!J69+FC_TRA_ROAD_CAR_E!J69+FC_TRA_ROAD_BUS_E!J69+FC_TRA_ROAD_LCV_E!J69+FC_TRA_ROAD_HGV_E!J69</f>
        <v>2.5725709372312986</v>
      </c>
      <c r="K69" s="10">
        <f>FC_TRA_ROAD_P2W_E!K69+FC_TRA_ROAD_CAR_E!K69+FC_TRA_ROAD_BUS_E!K69+FC_TRA_ROAD_LCV_E!K69+FC_TRA_ROAD_HGV_E!K69</f>
        <v>4.4946689595872753</v>
      </c>
      <c r="L69" s="10">
        <f>FC_TRA_ROAD_P2W_E!L69+FC_TRA_ROAD_CAR_E!L69+FC_TRA_ROAD_BUS_E!L69+FC_TRA_ROAD_LCV_E!L69+FC_TRA_ROAD_HGV_E!L69</f>
        <v>3.9538263112639722</v>
      </c>
      <c r="M69" s="10">
        <f>FC_TRA_ROAD_P2W_E!M69+FC_TRA_ROAD_CAR_E!M69+FC_TRA_ROAD_BUS_E!M69+FC_TRA_ROAD_LCV_E!M69+FC_TRA_ROAD_HGV_E!M69</f>
        <v>4.243680137575236</v>
      </c>
      <c r="N69" s="10">
        <f>FC_TRA_ROAD_P2W_E!N69+FC_TRA_ROAD_CAR_E!N69+FC_TRA_ROAD_BUS_E!N69+FC_TRA_ROAD_LCV_E!N69+FC_TRA_ROAD_HGV_E!N69</f>
        <v>4.096130696474634</v>
      </c>
      <c r="O69" s="10">
        <f>FC_TRA_ROAD_P2W_E!O69+FC_TRA_ROAD_CAR_E!O69+FC_TRA_ROAD_BUS_E!O69+FC_TRA_ROAD_LCV_E!O69+FC_TRA_ROAD_HGV_E!O69</f>
        <v>4.1782459157351681</v>
      </c>
      <c r="P69" s="10">
        <f>FC_TRA_ROAD_P2W_E!P69+FC_TRA_ROAD_CAR_E!P69+FC_TRA_ROAD_BUS_E!P69+FC_TRA_ROAD_LCV_E!P69+FC_TRA_ROAD_HGV_E!P69</f>
        <v>3.969733447979364</v>
      </c>
      <c r="Q69" s="10">
        <f>FC_TRA_ROAD_P2W_E!Q69+FC_TRA_ROAD_CAR_E!Q69+FC_TRA_ROAD_BUS_E!Q69+FC_TRA_ROAD_LCV_E!Q69+FC_TRA_ROAD_HGV_E!Q69</f>
        <v>4.7147033533963887</v>
      </c>
      <c r="R69" s="10">
        <f>FC_TRA_ROAD_P2W_E!R69+FC_TRA_ROAD_CAR_E!R69+FC_TRA_ROAD_BUS_E!R69+FC_TRA_ROAD_LCV_E!R69+FC_TRA_ROAD_HGV_E!R69</f>
        <v>3.2264832330180555</v>
      </c>
      <c r="S69" s="10">
        <f>FC_TRA_ROAD_P2W_E!S69+FC_TRA_ROAD_CAR_E!S69+FC_TRA_ROAD_BUS_E!S69+FC_TRA_ROAD_LCV_E!S69+FC_TRA_ROAD_HGV_E!S69</f>
        <v>2.2269991401547724</v>
      </c>
      <c r="T69" s="10">
        <f>FC_TRA_ROAD_P2W_E!T69+FC_TRA_ROAD_CAR_E!T69+FC_TRA_ROAD_BUS_E!T69+FC_TRA_ROAD_LCV_E!T69+FC_TRA_ROAD_HGV_E!T69</f>
        <v>0</v>
      </c>
      <c r="U69" s="10">
        <f>FC_TRA_ROAD_P2W_E!U69+FC_TRA_ROAD_CAR_E!U69+FC_TRA_ROAD_BUS_E!U69+FC_TRA_ROAD_LCV_E!U69+FC_TRA_ROAD_HGV_E!U69</f>
        <v>0</v>
      </c>
      <c r="V69" s="10">
        <f>FC_TRA_ROAD_P2W_E!V69+FC_TRA_ROAD_CAR_E!V69+FC_TRA_ROAD_BUS_E!V69+FC_TRA_ROAD_LCV_E!V69+FC_TRA_ROAD_HGV_E!V69</f>
        <v>0</v>
      </c>
      <c r="W69" s="10">
        <f>FC_TRA_ROAD_P2W_E!W69+FC_TRA_ROAD_CAR_E!W69+FC_TRA_ROAD_BUS_E!W69+FC_TRA_ROAD_LCV_E!W69+FC_TRA_ROAD_HGV_E!W69</f>
        <v>0</v>
      </c>
      <c r="X69" s="10">
        <f>FC_TRA_ROAD_P2W_E!X69+FC_TRA_ROAD_CAR_E!X69+FC_TRA_ROAD_BUS_E!X69+FC_TRA_ROAD_LCV_E!X69+FC_TRA_ROAD_HGV_E!X69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FC_TRA_ROAD_P2W_E!C70+FC_TRA_ROAD_CAR_E!C70+FC_TRA_ROAD_BUS_E!C70+FC_TRA_ROAD_LCV_E!C70+FC_TRA_ROAD_HGV_E!C70</f>
        <v>0</v>
      </c>
      <c r="D70" s="10">
        <f>FC_TRA_ROAD_P2W_E!D70+FC_TRA_ROAD_CAR_E!D70+FC_TRA_ROAD_BUS_E!D70+FC_TRA_ROAD_LCV_E!D70+FC_TRA_ROAD_HGV_E!D70</f>
        <v>0</v>
      </c>
      <c r="E70" s="10">
        <f>FC_TRA_ROAD_P2W_E!E70+FC_TRA_ROAD_CAR_E!E70+FC_TRA_ROAD_BUS_E!E70+FC_TRA_ROAD_LCV_E!E70+FC_TRA_ROAD_HGV_E!E70</f>
        <v>0</v>
      </c>
      <c r="F70" s="10">
        <f>FC_TRA_ROAD_P2W_E!F70+FC_TRA_ROAD_CAR_E!F70+FC_TRA_ROAD_BUS_E!F70+FC_TRA_ROAD_LCV_E!F70+FC_TRA_ROAD_HGV_E!F70</f>
        <v>0</v>
      </c>
      <c r="G70" s="10">
        <f>FC_TRA_ROAD_P2W_E!G70+FC_TRA_ROAD_CAR_E!G70+FC_TRA_ROAD_BUS_E!G70+FC_TRA_ROAD_LCV_E!G70+FC_TRA_ROAD_HGV_E!G70</f>
        <v>0</v>
      </c>
      <c r="H70" s="10">
        <f>FC_TRA_ROAD_P2W_E!H70+FC_TRA_ROAD_CAR_E!H70+FC_TRA_ROAD_BUS_E!H70+FC_TRA_ROAD_LCV_E!H70+FC_TRA_ROAD_HGV_E!H70</f>
        <v>0</v>
      </c>
      <c r="I70" s="10">
        <f>FC_TRA_ROAD_P2W_E!I70+FC_TRA_ROAD_CAR_E!I70+FC_TRA_ROAD_BUS_E!I70+FC_TRA_ROAD_LCV_E!I70+FC_TRA_ROAD_HGV_E!I70</f>
        <v>0</v>
      </c>
      <c r="J70" s="10">
        <f>FC_TRA_ROAD_P2W_E!J70+FC_TRA_ROAD_CAR_E!J70+FC_TRA_ROAD_BUS_E!J70+FC_TRA_ROAD_LCV_E!J70+FC_TRA_ROAD_HGV_E!J70</f>
        <v>0</v>
      </c>
      <c r="K70" s="10">
        <f>FC_TRA_ROAD_P2W_E!K70+FC_TRA_ROAD_CAR_E!K70+FC_TRA_ROAD_BUS_E!K70+FC_TRA_ROAD_LCV_E!K70+FC_TRA_ROAD_HGV_E!K70</f>
        <v>0</v>
      </c>
      <c r="L70" s="10">
        <f>FC_TRA_ROAD_P2W_E!L70+FC_TRA_ROAD_CAR_E!L70+FC_TRA_ROAD_BUS_E!L70+FC_TRA_ROAD_LCV_E!L70+FC_TRA_ROAD_HGV_E!L70</f>
        <v>0</v>
      </c>
      <c r="M70" s="10">
        <f>FC_TRA_ROAD_P2W_E!M70+FC_TRA_ROAD_CAR_E!M70+FC_TRA_ROAD_BUS_E!M70+FC_TRA_ROAD_LCV_E!M70+FC_TRA_ROAD_HGV_E!M70</f>
        <v>0</v>
      </c>
      <c r="N70" s="10">
        <f>FC_TRA_ROAD_P2W_E!N70+FC_TRA_ROAD_CAR_E!N70+FC_TRA_ROAD_BUS_E!N70+FC_TRA_ROAD_LCV_E!N70+FC_TRA_ROAD_HGV_E!N70</f>
        <v>0</v>
      </c>
      <c r="O70" s="10">
        <f>FC_TRA_ROAD_P2W_E!O70+FC_TRA_ROAD_CAR_E!O70+FC_TRA_ROAD_BUS_E!O70+FC_TRA_ROAD_LCV_E!O70+FC_TRA_ROAD_HGV_E!O70</f>
        <v>0</v>
      </c>
      <c r="P70" s="10">
        <f>FC_TRA_ROAD_P2W_E!P70+FC_TRA_ROAD_CAR_E!P70+FC_TRA_ROAD_BUS_E!P70+FC_TRA_ROAD_LCV_E!P70+FC_TRA_ROAD_HGV_E!P70</f>
        <v>0</v>
      </c>
      <c r="Q70" s="10">
        <f>FC_TRA_ROAD_P2W_E!Q70+FC_TRA_ROAD_CAR_E!Q70+FC_TRA_ROAD_BUS_E!Q70+FC_TRA_ROAD_LCV_E!Q70+FC_TRA_ROAD_HGV_E!Q70</f>
        <v>0</v>
      </c>
      <c r="R70" s="10">
        <f>FC_TRA_ROAD_P2W_E!R70+FC_TRA_ROAD_CAR_E!R70+FC_TRA_ROAD_BUS_E!R70+FC_TRA_ROAD_LCV_E!R70+FC_TRA_ROAD_HGV_E!R70</f>
        <v>0</v>
      </c>
      <c r="S70" s="10">
        <f>FC_TRA_ROAD_P2W_E!S70+FC_TRA_ROAD_CAR_E!S70+FC_TRA_ROAD_BUS_E!S70+FC_TRA_ROAD_LCV_E!S70+FC_TRA_ROAD_HGV_E!S70</f>
        <v>0</v>
      </c>
      <c r="T70" s="10">
        <f>FC_TRA_ROAD_P2W_E!T70+FC_TRA_ROAD_CAR_E!T70+FC_TRA_ROAD_BUS_E!T70+FC_TRA_ROAD_LCV_E!T70+FC_TRA_ROAD_HGV_E!T70</f>
        <v>0</v>
      </c>
      <c r="U70" s="10">
        <f>FC_TRA_ROAD_P2W_E!U70+FC_TRA_ROAD_CAR_E!U70+FC_TRA_ROAD_BUS_E!U70+FC_TRA_ROAD_LCV_E!U70+FC_TRA_ROAD_HGV_E!U70</f>
        <v>0</v>
      </c>
      <c r="V70" s="10">
        <f>FC_TRA_ROAD_P2W_E!V70+FC_TRA_ROAD_CAR_E!V70+FC_TRA_ROAD_BUS_E!V70+FC_TRA_ROAD_LCV_E!V70+FC_TRA_ROAD_HGV_E!V70</f>
        <v>0</v>
      </c>
      <c r="W70" s="10">
        <f>FC_TRA_ROAD_P2W_E!W70+FC_TRA_ROAD_CAR_E!W70+FC_TRA_ROAD_BUS_E!W70+FC_TRA_ROAD_LCV_E!W70+FC_TRA_ROAD_HGV_E!W70</f>
        <v>0</v>
      </c>
      <c r="X70" s="10">
        <f>FC_TRA_ROAD_P2W_E!X70+FC_TRA_ROAD_CAR_E!X70+FC_TRA_ROAD_BUS_E!X70+FC_TRA_ROAD_LCV_E!X70+FC_TRA_ROAD_HGV_E!X70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31">SUM(C72:C73)</f>
        <v>0</v>
      </c>
      <c r="D71" s="37">
        <f t="shared" si="31"/>
        <v>0</v>
      </c>
      <c r="E71" s="37">
        <f t="shared" si="31"/>
        <v>0</v>
      </c>
      <c r="F71" s="37">
        <f t="shared" si="31"/>
        <v>0</v>
      </c>
      <c r="G71" s="37">
        <f t="shared" si="31"/>
        <v>0</v>
      </c>
      <c r="H71" s="37">
        <f t="shared" si="31"/>
        <v>0</v>
      </c>
      <c r="I71" s="37">
        <f t="shared" si="31"/>
        <v>0</v>
      </c>
      <c r="J71" s="37">
        <f t="shared" si="31"/>
        <v>0</v>
      </c>
      <c r="K71" s="37">
        <f t="shared" si="31"/>
        <v>0</v>
      </c>
      <c r="L71" s="37">
        <f t="shared" si="31"/>
        <v>0</v>
      </c>
      <c r="M71" s="37">
        <f t="shared" si="31"/>
        <v>0</v>
      </c>
      <c r="N71" s="37">
        <f t="shared" si="31"/>
        <v>0</v>
      </c>
      <c r="O71" s="37">
        <f t="shared" si="31"/>
        <v>0</v>
      </c>
      <c r="P71" s="37">
        <f t="shared" si="31"/>
        <v>0</v>
      </c>
      <c r="Q71" s="37">
        <f t="shared" si="31"/>
        <v>0</v>
      </c>
      <c r="R71" s="37">
        <f t="shared" si="31"/>
        <v>0</v>
      </c>
      <c r="S71" s="37">
        <f t="shared" si="31"/>
        <v>0</v>
      </c>
      <c r="T71" s="37">
        <f t="shared" si="31"/>
        <v>0</v>
      </c>
      <c r="U71" s="37">
        <f t="shared" si="31"/>
        <v>0</v>
      </c>
      <c r="V71" s="37">
        <f t="shared" si="31"/>
        <v>0</v>
      </c>
      <c r="W71" s="37">
        <f t="shared" si="31"/>
        <v>0</v>
      </c>
      <c r="X71" s="37">
        <f t="shared" ref="X71" si="32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FC_TRA_ROAD_P2W_E!C72+FC_TRA_ROAD_CAR_E!C72+FC_TRA_ROAD_BUS_E!C72+FC_TRA_ROAD_LCV_E!C72+FC_TRA_ROAD_HGV_E!C72</f>
        <v>0</v>
      </c>
      <c r="D72" s="10">
        <f>FC_TRA_ROAD_P2W_E!D72+FC_TRA_ROAD_CAR_E!D72+FC_TRA_ROAD_BUS_E!D72+FC_TRA_ROAD_LCV_E!D72+FC_TRA_ROAD_HGV_E!D72</f>
        <v>0</v>
      </c>
      <c r="E72" s="10">
        <f>FC_TRA_ROAD_P2W_E!E72+FC_TRA_ROAD_CAR_E!E72+FC_TRA_ROAD_BUS_E!E72+FC_TRA_ROAD_LCV_E!E72+FC_TRA_ROAD_HGV_E!E72</f>
        <v>0</v>
      </c>
      <c r="F72" s="10">
        <f>FC_TRA_ROAD_P2W_E!F72+FC_TRA_ROAD_CAR_E!F72+FC_TRA_ROAD_BUS_E!F72+FC_TRA_ROAD_LCV_E!F72+FC_TRA_ROAD_HGV_E!F72</f>
        <v>0</v>
      </c>
      <c r="G72" s="10">
        <f>FC_TRA_ROAD_P2W_E!G72+FC_TRA_ROAD_CAR_E!G72+FC_TRA_ROAD_BUS_E!G72+FC_TRA_ROAD_LCV_E!G72+FC_TRA_ROAD_HGV_E!G72</f>
        <v>0</v>
      </c>
      <c r="H72" s="10">
        <f>FC_TRA_ROAD_P2W_E!H72+FC_TRA_ROAD_CAR_E!H72+FC_TRA_ROAD_BUS_E!H72+FC_TRA_ROAD_LCV_E!H72+FC_TRA_ROAD_HGV_E!H72</f>
        <v>0</v>
      </c>
      <c r="I72" s="10">
        <f>FC_TRA_ROAD_P2W_E!I72+FC_TRA_ROAD_CAR_E!I72+FC_TRA_ROAD_BUS_E!I72+FC_TRA_ROAD_LCV_E!I72+FC_TRA_ROAD_HGV_E!I72</f>
        <v>0</v>
      </c>
      <c r="J72" s="10">
        <f>FC_TRA_ROAD_P2W_E!J72+FC_TRA_ROAD_CAR_E!J72+FC_TRA_ROAD_BUS_E!J72+FC_TRA_ROAD_LCV_E!J72+FC_TRA_ROAD_HGV_E!J72</f>
        <v>0</v>
      </c>
      <c r="K72" s="10">
        <f>FC_TRA_ROAD_P2W_E!K72+FC_TRA_ROAD_CAR_E!K72+FC_TRA_ROAD_BUS_E!K72+FC_TRA_ROAD_LCV_E!K72+FC_TRA_ROAD_HGV_E!K72</f>
        <v>0</v>
      </c>
      <c r="L72" s="10">
        <f>FC_TRA_ROAD_P2W_E!L72+FC_TRA_ROAD_CAR_E!L72+FC_TRA_ROAD_BUS_E!L72+FC_TRA_ROAD_LCV_E!L72+FC_TRA_ROAD_HGV_E!L72</f>
        <v>0</v>
      </c>
      <c r="M72" s="10">
        <f>FC_TRA_ROAD_P2W_E!M72+FC_TRA_ROAD_CAR_E!M72+FC_TRA_ROAD_BUS_E!M72+FC_TRA_ROAD_LCV_E!M72+FC_TRA_ROAD_HGV_E!M72</f>
        <v>0</v>
      </c>
      <c r="N72" s="10">
        <f>FC_TRA_ROAD_P2W_E!N72+FC_TRA_ROAD_CAR_E!N72+FC_TRA_ROAD_BUS_E!N72+FC_TRA_ROAD_LCV_E!N72+FC_TRA_ROAD_HGV_E!N72</f>
        <v>0</v>
      </c>
      <c r="O72" s="10">
        <f>FC_TRA_ROAD_P2W_E!O72+FC_TRA_ROAD_CAR_E!O72+FC_TRA_ROAD_BUS_E!O72+FC_TRA_ROAD_LCV_E!O72+FC_TRA_ROAD_HGV_E!O72</f>
        <v>0</v>
      </c>
      <c r="P72" s="10">
        <f>FC_TRA_ROAD_P2W_E!P72+FC_TRA_ROAD_CAR_E!P72+FC_TRA_ROAD_BUS_E!P72+FC_TRA_ROAD_LCV_E!P72+FC_TRA_ROAD_HGV_E!P72</f>
        <v>0</v>
      </c>
      <c r="Q72" s="10">
        <f>FC_TRA_ROAD_P2W_E!Q72+FC_TRA_ROAD_CAR_E!Q72+FC_TRA_ROAD_BUS_E!Q72+FC_TRA_ROAD_LCV_E!Q72+FC_TRA_ROAD_HGV_E!Q72</f>
        <v>0</v>
      </c>
      <c r="R72" s="10">
        <f>FC_TRA_ROAD_P2W_E!R72+FC_TRA_ROAD_CAR_E!R72+FC_TRA_ROAD_BUS_E!R72+FC_TRA_ROAD_LCV_E!R72+FC_TRA_ROAD_HGV_E!R72</f>
        <v>0</v>
      </c>
      <c r="S72" s="10">
        <f>FC_TRA_ROAD_P2W_E!S72+FC_TRA_ROAD_CAR_E!S72+FC_TRA_ROAD_BUS_E!S72+FC_TRA_ROAD_LCV_E!S72+FC_TRA_ROAD_HGV_E!S72</f>
        <v>0</v>
      </c>
      <c r="T72" s="10">
        <f>FC_TRA_ROAD_P2W_E!T72+FC_TRA_ROAD_CAR_E!T72+FC_TRA_ROAD_BUS_E!T72+FC_TRA_ROAD_LCV_E!T72+FC_TRA_ROAD_HGV_E!T72</f>
        <v>0</v>
      </c>
      <c r="U72" s="10">
        <f>FC_TRA_ROAD_P2W_E!U72+FC_TRA_ROAD_CAR_E!U72+FC_TRA_ROAD_BUS_E!U72+FC_TRA_ROAD_LCV_E!U72+FC_TRA_ROAD_HGV_E!U72</f>
        <v>0</v>
      </c>
      <c r="V72" s="10">
        <f>FC_TRA_ROAD_P2W_E!V72+FC_TRA_ROAD_CAR_E!V72+FC_TRA_ROAD_BUS_E!V72+FC_TRA_ROAD_LCV_E!V72+FC_TRA_ROAD_HGV_E!V72</f>
        <v>0</v>
      </c>
      <c r="W72" s="10">
        <f>FC_TRA_ROAD_P2W_E!W72+FC_TRA_ROAD_CAR_E!W72+FC_TRA_ROAD_BUS_E!W72+FC_TRA_ROAD_LCV_E!W72+FC_TRA_ROAD_HGV_E!W72</f>
        <v>0</v>
      </c>
      <c r="X72" s="10">
        <f>FC_TRA_ROAD_P2W_E!X72+FC_TRA_ROAD_CAR_E!X72+FC_TRA_ROAD_BUS_E!X72+FC_TRA_ROAD_LCV_E!X72+FC_TRA_ROAD_HGV_E!X72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FC_TRA_ROAD_P2W_E!C73+FC_TRA_ROAD_CAR_E!C73+FC_TRA_ROAD_BUS_E!C73+FC_TRA_ROAD_LCV_E!C73+FC_TRA_ROAD_HGV_E!C73</f>
        <v>0</v>
      </c>
      <c r="D73" s="10">
        <f>FC_TRA_ROAD_P2W_E!D73+FC_TRA_ROAD_CAR_E!D73+FC_TRA_ROAD_BUS_E!D73+FC_TRA_ROAD_LCV_E!D73+FC_TRA_ROAD_HGV_E!D73</f>
        <v>0</v>
      </c>
      <c r="E73" s="10">
        <f>FC_TRA_ROAD_P2W_E!E73+FC_TRA_ROAD_CAR_E!E73+FC_TRA_ROAD_BUS_E!E73+FC_TRA_ROAD_LCV_E!E73+FC_TRA_ROAD_HGV_E!E73</f>
        <v>0</v>
      </c>
      <c r="F73" s="10">
        <f>FC_TRA_ROAD_P2W_E!F73+FC_TRA_ROAD_CAR_E!F73+FC_TRA_ROAD_BUS_E!F73+FC_TRA_ROAD_LCV_E!F73+FC_TRA_ROAD_HGV_E!F73</f>
        <v>0</v>
      </c>
      <c r="G73" s="10">
        <f>FC_TRA_ROAD_P2W_E!G73+FC_TRA_ROAD_CAR_E!G73+FC_TRA_ROAD_BUS_E!G73+FC_TRA_ROAD_LCV_E!G73+FC_TRA_ROAD_HGV_E!G73</f>
        <v>0</v>
      </c>
      <c r="H73" s="10">
        <f>FC_TRA_ROAD_P2W_E!H73+FC_TRA_ROAD_CAR_E!H73+FC_TRA_ROAD_BUS_E!H73+FC_TRA_ROAD_LCV_E!H73+FC_TRA_ROAD_HGV_E!H73</f>
        <v>0</v>
      </c>
      <c r="I73" s="10">
        <f>FC_TRA_ROAD_P2W_E!I73+FC_TRA_ROAD_CAR_E!I73+FC_TRA_ROAD_BUS_E!I73+FC_TRA_ROAD_LCV_E!I73+FC_TRA_ROAD_HGV_E!I73</f>
        <v>0</v>
      </c>
      <c r="J73" s="10">
        <f>FC_TRA_ROAD_P2W_E!J73+FC_TRA_ROAD_CAR_E!J73+FC_TRA_ROAD_BUS_E!J73+FC_TRA_ROAD_LCV_E!J73+FC_TRA_ROAD_HGV_E!J73</f>
        <v>0</v>
      </c>
      <c r="K73" s="10">
        <f>FC_TRA_ROAD_P2W_E!K73+FC_TRA_ROAD_CAR_E!K73+FC_TRA_ROAD_BUS_E!K73+FC_TRA_ROAD_LCV_E!K73+FC_TRA_ROAD_HGV_E!K73</f>
        <v>0</v>
      </c>
      <c r="L73" s="10">
        <f>FC_TRA_ROAD_P2W_E!L73+FC_TRA_ROAD_CAR_E!L73+FC_TRA_ROAD_BUS_E!L73+FC_TRA_ROAD_LCV_E!L73+FC_TRA_ROAD_HGV_E!L73</f>
        <v>0</v>
      </c>
      <c r="M73" s="10">
        <f>FC_TRA_ROAD_P2W_E!M73+FC_TRA_ROAD_CAR_E!M73+FC_TRA_ROAD_BUS_E!M73+FC_TRA_ROAD_LCV_E!M73+FC_TRA_ROAD_HGV_E!M73</f>
        <v>0</v>
      </c>
      <c r="N73" s="10">
        <f>FC_TRA_ROAD_P2W_E!N73+FC_TRA_ROAD_CAR_E!N73+FC_TRA_ROAD_BUS_E!N73+FC_TRA_ROAD_LCV_E!N73+FC_TRA_ROAD_HGV_E!N73</f>
        <v>0</v>
      </c>
      <c r="O73" s="10">
        <f>FC_TRA_ROAD_P2W_E!O73+FC_TRA_ROAD_CAR_E!O73+FC_TRA_ROAD_BUS_E!O73+FC_TRA_ROAD_LCV_E!O73+FC_TRA_ROAD_HGV_E!O73</f>
        <v>0</v>
      </c>
      <c r="P73" s="10">
        <f>FC_TRA_ROAD_P2W_E!P73+FC_TRA_ROAD_CAR_E!P73+FC_TRA_ROAD_BUS_E!P73+FC_TRA_ROAD_LCV_E!P73+FC_TRA_ROAD_HGV_E!P73</f>
        <v>0</v>
      </c>
      <c r="Q73" s="10">
        <f>FC_TRA_ROAD_P2W_E!Q73+FC_TRA_ROAD_CAR_E!Q73+FC_TRA_ROAD_BUS_E!Q73+FC_TRA_ROAD_LCV_E!Q73+FC_TRA_ROAD_HGV_E!Q73</f>
        <v>0</v>
      </c>
      <c r="R73" s="10">
        <f>FC_TRA_ROAD_P2W_E!R73+FC_TRA_ROAD_CAR_E!R73+FC_TRA_ROAD_BUS_E!R73+FC_TRA_ROAD_LCV_E!R73+FC_TRA_ROAD_HGV_E!R73</f>
        <v>0</v>
      </c>
      <c r="S73" s="10">
        <f>FC_TRA_ROAD_P2W_E!S73+FC_TRA_ROAD_CAR_E!S73+FC_TRA_ROAD_BUS_E!S73+FC_TRA_ROAD_LCV_E!S73+FC_TRA_ROAD_HGV_E!S73</f>
        <v>0</v>
      </c>
      <c r="T73" s="10">
        <f>FC_TRA_ROAD_P2W_E!T73+FC_TRA_ROAD_CAR_E!T73+FC_TRA_ROAD_BUS_E!T73+FC_TRA_ROAD_LCV_E!T73+FC_TRA_ROAD_HGV_E!T73</f>
        <v>0</v>
      </c>
      <c r="U73" s="10">
        <f>FC_TRA_ROAD_P2W_E!U73+FC_TRA_ROAD_CAR_E!U73+FC_TRA_ROAD_BUS_E!U73+FC_TRA_ROAD_LCV_E!U73+FC_TRA_ROAD_HGV_E!U73</f>
        <v>0</v>
      </c>
      <c r="V73" s="10">
        <f>FC_TRA_ROAD_P2W_E!V73+FC_TRA_ROAD_CAR_E!V73+FC_TRA_ROAD_BUS_E!V73+FC_TRA_ROAD_LCV_E!V73+FC_TRA_ROAD_HGV_E!V73</f>
        <v>0</v>
      </c>
      <c r="W73" s="10">
        <f>FC_TRA_ROAD_P2W_E!W73+FC_TRA_ROAD_CAR_E!W73+FC_TRA_ROAD_BUS_E!W73+FC_TRA_ROAD_LCV_E!W73+FC_TRA_ROAD_HGV_E!W73</f>
        <v>0</v>
      </c>
      <c r="X73" s="10">
        <f>FC_TRA_ROAD_P2W_E!X73+FC_TRA_ROAD_CAR_E!X73+FC_TRA_ROAD_BUS_E!X73+FC_TRA_ROAD_LCV_E!X73+FC_TRA_ROAD_HGV_E!X73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FC_TRA_ROAD_P2W_E!C74+FC_TRA_ROAD_CAR_E!C74+FC_TRA_ROAD_BUS_E!C74+FC_TRA_ROAD_LCV_E!C74+FC_TRA_ROAD_HGV_E!C74</f>
        <v>0</v>
      </c>
      <c r="D74" s="37">
        <f>FC_TRA_ROAD_P2W_E!D74+FC_TRA_ROAD_CAR_E!D74+FC_TRA_ROAD_BUS_E!D74+FC_TRA_ROAD_LCV_E!D74+FC_TRA_ROAD_HGV_E!D74</f>
        <v>0</v>
      </c>
      <c r="E74" s="37">
        <f>FC_TRA_ROAD_P2W_E!E74+FC_TRA_ROAD_CAR_E!E74+FC_TRA_ROAD_BUS_E!E74+FC_TRA_ROAD_LCV_E!E74+FC_TRA_ROAD_HGV_E!E74</f>
        <v>0</v>
      </c>
      <c r="F74" s="37">
        <f>FC_TRA_ROAD_P2W_E!F74+FC_TRA_ROAD_CAR_E!F74+FC_TRA_ROAD_BUS_E!F74+FC_TRA_ROAD_LCV_E!F74+FC_TRA_ROAD_HGV_E!F74</f>
        <v>0</v>
      </c>
      <c r="G74" s="37">
        <f>FC_TRA_ROAD_P2W_E!G74+FC_TRA_ROAD_CAR_E!G74+FC_TRA_ROAD_BUS_E!G74+FC_TRA_ROAD_LCV_E!G74+FC_TRA_ROAD_HGV_E!G74</f>
        <v>0</v>
      </c>
      <c r="H74" s="37">
        <f>FC_TRA_ROAD_P2W_E!H74+FC_TRA_ROAD_CAR_E!H74+FC_TRA_ROAD_BUS_E!H74+FC_TRA_ROAD_LCV_E!H74+FC_TRA_ROAD_HGV_E!H74</f>
        <v>0</v>
      </c>
      <c r="I74" s="37">
        <f>FC_TRA_ROAD_P2W_E!I74+FC_TRA_ROAD_CAR_E!I74+FC_TRA_ROAD_BUS_E!I74+FC_TRA_ROAD_LCV_E!I74+FC_TRA_ROAD_HGV_E!I74</f>
        <v>0</v>
      </c>
      <c r="J74" s="37">
        <f>FC_TRA_ROAD_P2W_E!J74+FC_TRA_ROAD_CAR_E!J74+FC_TRA_ROAD_BUS_E!J74+FC_TRA_ROAD_LCV_E!J74+FC_TRA_ROAD_HGV_E!J74</f>
        <v>0</v>
      </c>
      <c r="K74" s="37">
        <f>FC_TRA_ROAD_P2W_E!K74+FC_TRA_ROAD_CAR_E!K74+FC_TRA_ROAD_BUS_E!K74+FC_TRA_ROAD_LCV_E!K74+FC_TRA_ROAD_HGV_E!K74</f>
        <v>0</v>
      </c>
      <c r="L74" s="37">
        <f>FC_TRA_ROAD_P2W_E!L74+FC_TRA_ROAD_CAR_E!L74+FC_TRA_ROAD_BUS_E!L74+FC_TRA_ROAD_LCV_E!L74+FC_TRA_ROAD_HGV_E!L74</f>
        <v>0</v>
      </c>
      <c r="M74" s="37">
        <f>FC_TRA_ROAD_P2W_E!M74+FC_TRA_ROAD_CAR_E!M74+FC_TRA_ROAD_BUS_E!M74+FC_TRA_ROAD_LCV_E!M74+FC_TRA_ROAD_HGV_E!M74</f>
        <v>0</v>
      </c>
      <c r="N74" s="37">
        <f>FC_TRA_ROAD_P2W_E!N74+FC_TRA_ROAD_CAR_E!N74+FC_TRA_ROAD_BUS_E!N74+FC_TRA_ROAD_LCV_E!N74+FC_TRA_ROAD_HGV_E!N74</f>
        <v>0</v>
      </c>
      <c r="O74" s="37">
        <f>FC_TRA_ROAD_P2W_E!O74+FC_TRA_ROAD_CAR_E!O74+FC_TRA_ROAD_BUS_E!O74+FC_TRA_ROAD_LCV_E!O74+FC_TRA_ROAD_HGV_E!O74</f>
        <v>0</v>
      </c>
      <c r="P74" s="37">
        <f>FC_TRA_ROAD_P2W_E!P74+FC_TRA_ROAD_CAR_E!P74+FC_TRA_ROAD_BUS_E!P74+FC_TRA_ROAD_LCV_E!P74+FC_TRA_ROAD_HGV_E!P74</f>
        <v>0</v>
      </c>
      <c r="Q74" s="37">
        <f>FC_TRA_ROAD_P2W_E!Q74+FC_TRA_ROAD_CAR_E!Q74+FC_TRA_ROAD_BUS_E!Q74+FC_TRA_ROAD_LCV_E!Q74+FC_TRA_ROAD_HGV_E!Q74</f>
        <v>0</v>
      </c>
      <c r="R74" s="37">
        <f>FC_TRA_ROAD_P2W_E!R74+FC_TRA_ROAD_CAR_E!R74+FC_TRA_ROAD_BUS_E!R74+FC_TRA_ROAD_LCV_E!R74+FC_TRA_ROAD_HGV_E!R74</f>
        <v>0</v>
      </c>
      <c r="S74" s="37">
        <f>FC_TRA_ROAD_P2W_E!S74+FC_TRA_ROAD_CAR_E!S74+FC_TRA_ROAD_BUS_E!S74+FC_TRA_ROAD_LCV_E!S74+FC_TRA_ROAD_HGV_E!S74</f>
        <v>0</v>
      </c>
      <c r="T74" s="37">
        <f>FC_TRA_ROAD_P2W_E!T74+FC_TRA_ROAD_CAR_E!T74+FC_TRA_ROAD_BUS_E!T74+FC_TRA_ROAD_LCV_E!T74+FC_TRA_ROAD_HGV_E!T74</f>
        <v>0</v>
      </c>
      <c r="U74" s="37">
        <f>FC_TRA_ROAD_P2W_E!U74+FC_TRA_ROAD_CAR_E!U74+FC_TRA_ROAD_BUS_E!U74+FC_TRA_ROAD_LCV_E!U74+FC_TRA_ROAD_HGV_E!U74</f>
        <v>0</v>
      </c>
      <c r="V74" s="37">
        <f>FC_TRA_ROAD_P2W_E!V74+FC_TRA_ROAD_CAR_E!V74+FC_TRA_ROAD_BUS_E!V74+FC_TRA_ROAD_LCV_E!V74+FC_TRA_ROAD_HGV_E!V74</f>
        <v>0</v>
      </c>
      <c r="W74" s="37">
        <f>FC_TRA_ROAD_P2W_E!W74+FC_TRA_ROAD_CAR_E!W74+FC_TRA_ROAD_BUS_E!W74+FC_TRA_ROAD_LCV_E!W74+FC_TRA_ROAD_HGV_E!W74</f>
        <v>0</v>
      </c>
      <c r="X74" s="37">
        <f>FC_TRA_ROAD_P2W_E!X74+FC_TRA_ROAD_CAR_E!X74+FC_TRA_ROAD_BUS_E!X74+FC_TRA_ROAD_LCV_E!X74+FC_TRA_ROAD_HGV_E!X74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FC_TRA_ROAD_P2W_E!C75+FC_TRA_ROAD_CAR_E!C75+FC_TRA_ROAD_BUS_E!C75+FC_TRA_ROAD_LCV_E!C75+FC_TRA_ROAD_HGV_E!C75</f>
        <v>0</v>
      </c>
      <c r="D75" s="37">
        <f>FC_TRA_ROAD_P2W_E!D75+FC_TRA_ROAD_CAR_E!D75+FC_TRA_ROAD_BUS_E!D75+FC_TRA_ROAD_LCV_E!D75+FC_TRA_ROAD_HGV_E!D75</f>
        <v>0</v>
      </c>
      <c r="E75" s="37">
        <f>FC_TRA_ROAD_P2W_E!E75+FC_TRA_ROAD_CAR_E!E75+FC_TRA_ROAD_BUS_E!E75+FC_TRA_ROAD_LCV_E!E75+FC_TRA_ROAD_HGV_E!E75</f>
        <v>0</v>
      </c>
      <c r="F75" s="37">
        <f>FC_TRA_ROAD_P2W_E!F75+FC_TRA_ROAD_CAR_E!F75+FC_TRA_ROAD_BUS_E!F75+FC_TRA_ROAD_LCV_E!F75+FC_TRA_ROAD_HGV_E!F75</f>
        <v>0</v>
      </c>
      <c r="G75" s="37">
        <f>FC_TRA_ROAD_P2W_E!G75+FC_TRA_ROAD_CAR_E!G75+FC_TRA_ROAD_BUS_E!G75+FC_TRA_ROAD_LCV_E!G75+FC_TRA_ROAD_HGV_E!G75</f>
        <v>0</v>
      </c>
      <c r="H75" s="37">
        <f>FC_TRA_ROAD_P2W_E!H75+FC_TRA_ROAD_CAR_E!H75+FC_TRA_ROAD_BUS_E!H75+FC_TRA_ROAD_LCV_E!H75+FC_TRA_ROAD_HGV_E!H75</f>
        <v>0</v>
      </c>
      <c r="I75" s="37">
        <f>FC_TRA_ROAD_P2W_E!I75+FC_TRA_ROAD_CAR_E!I75+FC_TRA_ROAD_BUS_E!I75+FC_TRA_ROAD_LCV_E!I75+FC_TRA_ROAD_HGV_E!I75</f>
        <v>0</v>
      </c>
      <c r="J75" s="37">
        <f>FC_TRA_ROAD_P2W_E!J75+FC_TRA_ROAD_CAR_E!J75+FC_TRA_ROAD_BUS_E!J75+FC_TRA_ROAD_LCV_E!J75+FC_TRA_ROAD_HGV_E!J75</f>
        <v>0</v>
      </c>
      <c r="K75" s="37">
        <f>FC_TRA_ROAD_P2W_E!K75+FC_TRA_ROAD_CAR_E!K75+FC_TRA_ROAD_BUS_E!K75+FC_TRA_ROAD_LCV_E!K75+FC_TRA_ROAD_HGV_E!K75</f>
        <v>0</v>
      </c>
      <c r="L75" s="37">
        <f>FC_TRA_ROAD_P2W_E!L75+FC_TRA_ROAD_CAR_E!L75+FC_TRA_ROAD_BUS_E!L75+FC_TRA_ROAD_LCV_E!L75+FC_TRA_ROAD_HGV_E!L75</f>
        <v>0</v>
      </c>
      <c r="M75" s="37">
        <f>FC_TRA_ROAD_P2W_E!M75+FC_TRA_ROAD_CAR_E!M75+FC_TRA_ROAD_BUS_E!M75+FC_TRA_ROAD_LCV_E!M75+FC_TRA_ROAD_HGV_E!M75</f>
        <v>0</v>
      </c>
      <c r="N75" s="37">
        <f>FC_TRA_ROAD_P2W_E!N75+FC_TRA_ROAD_CAR_E!N75+FC_TRA_ROAD_BUS_E!N75+FC_TRA_ROAD_LCV_E!N75+FC_TRA_ROAD_HGV_E!N75</f>
        <v>0</v>
      </c>
      <c r="O75" s="37">
        <f>FC_TRA_ROAD_P2W_E!O75+FC_TRA_ROAD_CAR_E!O75+FC_TRA_ROAD_BUS_E!O75+FC_TRA_ROAD_LCV_E!O75+FC_TRA_ROAD_HGV_E!O75</f>
        <v>0</v>
      </c>
      <c r="P75" s="37">
        <f>FC_TRA_ROAD_P2W_E!P75+FC_TRA_ROAD_CAR_E!P75+FC_TRA_ROAD_BUS_E!P75+FC_TRA_ROAD_LCV_E!P75+FC_TRA_ROAD_HGV_E!P75</f>
        <v>0</v>
      </c>
      <c r="Q75" s="37">
        <f>FC_TRA_ROAD_P2W_E!Q75+FC_TRA_ROAD_CAR_E!Q75+FC_TRA_ROAD_BUS_E!Q75+FC_TRA_ROAD_LCV_E!Q75+FC_TRA_ROAD_HGV_E!Q75</f>
        <v>0</v>
      </c>
      <c r="R75" s="37">
        <f>FC_TRA_ROAD_P2W_E!R75+FC_TRA_ROAD_CAR_E!R75+FC_TRA_ROAD_BUS_E!R75+FC_TRA_ROAD_LCV_E!R75+FC_TRA_ROAD_HGV_E!R75</f>
        <v>0</v>
      </c>
      <c r="S75" s="37">
        <f>FC_TRA_ROAD_P2W_E!S75+FC_TRA_ROAD_CAR_E!S75+FC_TRA_ROAD_BUS_E!S75+FC_TRA_ROAD_LCV_E!S75+FC_TRA_ROAD_HGV_E!S75</f>
        <v>0</v>
      </c>
      <c r="T75" s="37">
        <f>FC_TRA_ROAD_P2W_E!T75+FC_TRA_ROAD_CAR_E!T75+FC_TRA_ROAD_BUS_E!T75+FC_TRA_ROAD_LCV_E!T75+FC_TRA_ROAD_HGV_E!T75</f>
        <v>0</v>
      </c>
      <c r="U75" s="37">
        <f>FC_TRA_ROAD_P2W_E!U75+FC_TRA_ROAD_CAR_E!U75+FC_TRA_ROAD_BUS_E!U75+FC_TRA_ROAD_LCV_E!U75+FC_TRA_ROAD_HGV_E!U75</f>
        <v>0</v>
      </c>
      <c r="V75" s="37">
        <f>FC_TRA_ROAD_P2W_E!V75+FC_TRA_ROAD_CAR_E!V75+FC_TRA_ROAD_BUS_E!V75+FC_TRA_ROAD_LCV_E!V75+FC_TRA_ROAD_HGV_E!V75</f>
        <v>0</v>
      </c>
      <c r="W75" s="37">
        <f>FC_TRA_ROAD_P2W_E!W75+FC_TRA_ROAD_CAR_E!W75+FC_TRA_ROAD_BUS_E!W75+FC_TRA_ROAD_LCV_E!W75+FC_TRA_ROAD_HGV_E!W75</f>
        <v>0</v>
      </c>
      <c r="X75" s="37">
        <f>FC_TRA_ROAD_P2W_E!X75+FC_TRA_ROAD_CAR_E!X75+FC_TRA_ROAD_BUS_E!X75+FC_TRA_ROAD_LCV_E!X75+FC_TRA_ROAD_HGV_E!X75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FC_TRA_ROAD_P2W_E!C76+FC_TRA_ROAD_CAR_E!C76+FC_TRA_ROAD_BUS_E!C76+FC_TRA_ROAD_LCV_E!C76+FC_TRA_ROAD_HGV_E!C76</f>
        <v>0</v>
      </c>
      <c r="D76" s="40">
        <f>FC_TRA_ROAD_P2W_E!D76+FC_TRA_ROAD_CAR_E!D76+FC_TRA_ROAD_BUS_E!D76+FC_TRA_ROAD_LCV_E!D76+FC_TRA_ROAD_HGV_E!D76</f>
        <v>0</v>
      </c>
      <c r="E76" s="40">
        <f>FC_TRA_ROAD_P2W_E!E76+FC_TRA_ROAD_CAR_E!E76+FC_TRA_ROAD_BUS_E!E76+FC_TRA_ROAD_LCV_E!E76+FC_TRA_ROAD_HGV_E!E76</f>
        <v>0</v>
      </c>
      <c r="F76" s="40">
        <f>FC_TRA_ROAD_P2W_E!F76+FC_TRA_ROAD_CAR_E!F76+FC_TRA_ROAD_BUS_E!F76+FC_TRA_ROAD_LCV_E!F76+FC_TRA_ROAD_HGV_E!F76</f>
        <v>0</v>
      </c>
      <c r="G76" s="40">
        <f>FC_TRA_ROAD_P2W_E!G76+FC_TRA_ROAD_CAR_E!G76+FC_TRA_ROAD_BUS_E!G76+FC_TRA_ROAD_LCV_E!G76+FC_TRA_ROAD_HGV_E!G76</f>
        <v>0</v>
      </c>
      <c r="H76" s="40">
        <f>FC_TRA_ROAD_P2W_E!H76+FC_TRA_ROAD_CAR_E!H76+FC_TRA_ROAD_BUS_E!H76+FC_TRA_ROAD_LCV_E!H76+FC_TRA_ROAD_HGV_E!H76</f>
        <v>0</v>
      </c>
      <c r="I76" s="40">
        <f>FC_TRA_ROAD_P2W_E!I76+FC_TRA_ROAD_CAR_E!I76+FC_TRA_ROAD_BUS_E!I76+FC_TRA_ROAD_LCV_E!I76+FC_TRA_ROAD_HGV_E!I76</f>
        <v>0</v>
      </c>
      <c r="J76" s="40">
        <f>FC_TRA_ROAD_P2W_E!J76+FC_TRA_ROAD_CAR_E!J76+FC_TRA_ROAD_BUS_E!J76+FC_TRA_ROAD_LCV_E!J76+FC_TRA_ROAD_HGV_E!J76</f>
        <v>0</v>
      </c>
      <c r="K76" s="40">
        <f>FC_TRA_ROAD_P2W_E!K76+FC_TRA_ROAD_CAR_E!K76+FC_TRA_ROAD_BUS_E!K76+FC_TRA_ROAD_LCV_E!K76+FC_TRA_ROAD_HGV_E!K76</f>
        <v>4.447712086543449E-3</v>
      </c>
      <c r="L76" s="40">
        <f>FC_TRA_ROAD_P2W_E!L76+FC_TRA_ROAD_CAR_E!L76+FC_TRA_ROAD_BUS_E!L76+FC_TRA_ROAD_LCV_E!L76+FC_TRA_ROAD_HGV_E!L76</f>
        <v>4.6075036503681506E-3</v>
      </c>
      <c r="M76" s="40">
        <f>FC_TRA_ROAD_P2W_E!M76+FC_TRA_ROAD_CAR_E!M76+FC_TRA_ROAD_BUS_E!M76+FC_TRA_ROAD_LCV_E!M76+FC_TRA_ROAD_HGV_E!M76</f>
        <v>0.24982382572021922</v>
      </c>
      <c r="N76" s="40">
        <f>FC_TRA_ROAD_P2W_E!N76+FC_TRA_ROAD_CAR_E!N76+FC_TRA_ROAD_BUS_E!N76+FC_TRA_ROAD_LCV_E!N76+FC_TRA_ROAD_HGV_E!N76</f>
        <v>0.17262423731874599</v>
      </c>
      <c r="O76" s="40">
        <f>FC_TRA_ROAD_P2W_E!O76+FC_TRA_ROAD_CAR_E!O76+FC_TRA_ROAD_BUS_E!O76+FC_TRA_ROAD_LCV_E!O76+FC_TRA_ROAD_HGV_E!O76</f>
        <v>0.29897033890852343</v>
      </c>
      <c r="P76" s="40">
        <f>FC_TRA_ROAD_P2W_E!P76+FC_TRA_ROAD_CAR_E!P76+FC_TRA_ROAD_BUS_E!P76+FC_TRA_ROAD_LCV_E!P76+FC_TRA_ROAD_HGV_E!P76</f>
        <v>0.32415659170042838</v>
      </c>
      <c r="Q76" s="40">
        <f>FC_TRA_ROAD_P2W_E!Q76+FC_TRA_ROAD_CAR_E!Q76+FC_TRA_ROAD_BUS_E!Q76+FC_TRA_ROAD_LCV_E!Q76+FC_TRA_ROAD_HGV_E!Q76</f>
        <v>0.34670480420146843</v>
      </c>
      <c r="R76" s="40">
        <f>FC_TRA_ROAD_P2W_E!R76+FC_TRA_ROAD_CAR_E!R76+FC_TRA_ROAD_BUS_E!R76+FC_TRA_ROAD_LCV_E!R76+FC_TRA_ROAD_HGV_E!R76</f>
        <v>0.49479603081652646</v>
      </c>
      <c r="S76" s="40">
        <f>FC_TRA_ROAD_P2W_E!S76+FC_TRA_ROAD_CAR_E!S76+FC_TRA_ROAD_BUS_E!S76+FC_TRA_ROAD_LCV_E!S76+FC_TRA_ROAD_HGV_E!S76</f>
        <v>0.85555353537979495</v>
      </c>
      <c r="T76" s="40">
        <f>FC_TRA_ROAD_P2W_E!T76+FC_TRA_ROAD_CAR_E!T76+FC_TRA_ROAD_BUS_E!T76+FC_TRA_ROAD_LCV_E!T76+FC_TRA_ROAD_HGV_E!T76</f>
        <v>2.1891291183389647</v>
      </c>
      <c r="U76" s="40">
        <f>FC_TRA_ROAD_P2W_E!U76+FC_TRA_ROAD_CAR_E!U76+FC_TRA_ROAD_BUS_E!U76+FC_TRA_ROAD_LCV_E!U76+FC_TRA_ROAD_HGV_E!U76</f>
        <v>5.4293959029359842</v>
      </c>
      <c r="V76" s="40">
        <f>FC_TRA_ROAD_P2W_E!V76+FC_TRA_ROAD_CAR_E!V76+FC_TRA_ROAD_BUS_E!V76+FC_TRA_ROAD_LCV_E!V76+FC_TRA_ROAD_HGV_E!V76</f>
        <v>9.3019990538980792</v>
      </c>
      <c r="W76" s="40">
        <f>FC_TRA_ROAD_P2W_E!W76+FC_TRA_ROAD_CAR_E!W76+FC_TRA_ROAD_BUS_E!W76+FC_TRA_ROAD_LCV_E!W76+FC_TRA_ROAD_HGV_E!W76</f>
        <v>11.158831627160135</v>
      </c>
      <c r="X76" s="40">
        <f>FC_TRA_ROAD_P2W_E!X76+FC_TRA_ROAD_CAR_E!X76+FC_TRA_ROAD_BUS_E!X76+FC_TRA_ROAD_LCV_E!X76+FC_TRA_ROAD_HGV_E!X76</f>
        <v>17.181543616869568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486</v>
      </c>
      <c r="B1" s="4" t="s">
        <v>389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55.557233670197306</v>
      </c>
      <c r="D2" s="31">
        <f t="shared" ref="D2:W2" si="1">SUM(D3,D17,D22,D25,D26,D51,D52,D71,D74,D75,D76)</f>
        <v>56.48474179580888</v>
      </c>
      <c r="E2" s="31">
        <f t="shared" si="1"/>
        <v>60.547262763173379</v>
      </c>
      <c r="F2" s="31">
        <f t="shared" si="1"/>
        <v>63.174550450716239</v>
      </c>
      <c r="G2" s="31">
        <f t="shared" si="1"/>
        <v>67.161396632652114</v>
      </c>
      <c r="H2" s="31">
        <f t="shared" si="1"/>
        <v>70.056273708567574</v>
      </c>
      <c r="I2" s="31">
        <f t="shared" si="1"/>
        <v>72.974075675983059</v>
      </c>
      <c r="J2" s="31">
        <f t="shared" si="1"/>
        <v>68.396599322368544</v>
      </c>
      <c r="K2" s="31">
        <f t="shared" si="1"/>
        <v>68.691499761535383</v>
      </c>
      <c r="L2" s="31">
        <f t="shared" si="1"/>
        <v>63.598938904233393</v>
      </c>
      <c r="M2" s="31">
        <f t="shared" si="1"/>
        <v>60.23093204385971</v>
      </c>
      <c r="N2" s="31">
        <f t="shared" si="1"/>
        <v>57.879143133007865</v>
      </c>
      <c r="O2" s="31">
        <f t="shared" si="1"/>
        <v>57.565038024332672</v>
      </c>
      <c r="P2" s="31">
        <f t="shared" si="1"/>
        <v>55.806759466516233</v>
      </c>
      <c r="Q2" s="31">
        <f t="shared" si="1"/>
        <v>53.952894335319378</v>
      </c>
      <c r="R2" s="31">
        <f t="shared" si="1"/>
        <v>51.871165772287412</v>
      </c>
      <c r="S2" s="31">
        <f t="shared" si="1"/>
        <v>55.859039242217236</v>
      </c>
      <c r="T2" s="31">
        <f t="shared" si="1"/>
        <v>53.755071607726499</v>
      </c>
      <c r="U2" s="31">
        <f t="shared" si="1"/>
        <v>50.932118955409798</v>
      </c>
      <c r="V2" s="31">
        <f t="shared" si="1"/>
        <v>54.198733481517579</v>
      </c>
      <c r="W2" s="31">
        <f t="shared" si="1"/>
        <v>47.510315009070688</v>
      </c>
      <c r="X2" s="31">
        <f t="shared" ref="X2" si="2">SUM(X3,X17,X22,X25,X26,X51,X52,X71,X74,X75,X76)</f>
        <v>45.643904486238512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55.557233670197306</v>
      </c>
      <c r="D26" s="37">
        <f t="shared" ref="D26:W26" si="22">SUM(D27,D33)</f>
        <v>56.48474179580888</v>
      </c>
      <c r="E26" s="37">
        <f t="shared" si="22"/>
        <v>60.547262763173379</v>
      </c>
      <c r="F26" s="37">
        <f t="shared" si="22"/>
        <v>63.174550450716239</v>
      </c>
      <c r="G26" s="37">
        <f t="shared" si="22"/>
        <v>67.161396632652114</v>
      </c>
      <c r="H26" s="37">
        <f t="shared" si="22"/>
        <v>70.056273708567574</v>
      </c>
      <c r="I26" s="37">
        <f t="shared" si="22"/>
        <v>72.974075675983059</v>
      </c>
      <c r="J26" s="37">
        <f t="shared" si="22"/>
        <v>68.396599322368544</v>
      </c>
      <c r="K26" s="37">
        <f t="shared" si="22"/>
        <v>68.691499761535383</v>
      </c>
      <c r="L26" s="37">
        <f t="shared" si="22"/>
        <v>63.598938904233393</v>
      </c>
      <c r="M26" s="37">
        <f t="shared" si="22"/>
        <v>60.23093204385971</v>
      </c>
      <c r="N26" s="37">
        <f t="shared" si="22"/>
        <v>57.879143133007865</v>
      </c>
      <c r="O26" s="37">
        <f t="shared" si="22"/>
        <v>57.502308233532453</v>
      </c>
      <c r="P26" s="37">
        <f t="shared" si="22"/>
        <v>55.713180181409911</v>
      </c>
      <c r="Q26" s="37">
        <f t="shared" si="22"/>
        <v>53.861843135428536</v>
      </c>
      <c r="R26" s="37">
        <f t="shared" si="22"/>
        <v>50.886039260951797</v>
      </c>
      <c r="S26" s="37">
        <f t="shared" si="22"/>
        <v>54.590638064491095</v>
      </c>
      <c r="T26" s="37">
        <f t="shared" si="22"/>
        <v>53.608785443149891</v>
      </c>
      <c r="U26" s="37">
        <f t="shared" si="22"/>
        <v>50.666469454501232</v>
      </c>
      <c r="V26" s="37">
        <f t="shared" si="22"/>
        <v>53.800899290691305</v>
      </c>
      <c r="W26" s="37">
        <f t="shared" si="22"/>
        <v>47.179828223316576</v>
      </c>
      <c r="X26" s="37">
        <f t="shared" ref="X26" si="23">SUM(X27,X33)</f>
        <v>44.872752901550157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55.557233670197306</v>
      </c>
      <c r="D33" s="29">
        <f t="shared" ref="D33:W33" si="28">SUM(D34:D50)</f>
        <v>56.48474179580888</v>
      </c>
      <c r="E33" s="29">
        <f t="shared" si="28"/>
        <v>60.547262763173379</v>
      </c>
      <c r="F33" s="29">
        <f t="shared" si="28"/>
        <v>63.174550450716239</v>
      </c>
      <c r="G33" s="29">
        <f t="shared" si="28"/>
        <v>67.161396632652114</v>
      </c>
      <c r="H33" s="29">
        <f t="shared" si="28"/>
        <v>70.056273708567574</v>
      </c>
      <c r="I33" s="29">
        <f t="shared" si="28"/>
        <v>72.974075675983059</v>
      </c>
      <c r="J33" s="29">
        <f t="shared" si="28"/>
        <v>68.396599322368544</v>
      </c>
      <c r="K33" s="29">
        <f t="shared" si="28"/>
        <v>68.691499761535383</v>
      </c>
      <c r="L33" s="29">
        <f t="shared" si="28"/>
        <v>63.598938904233393</v>
      </c>
      <c r="M33" s="29">
        <f t="shared" si="28"/>
        <v>60.23093204385971</v>
      </c>
      <c r="N33" s="29">
        <f t="shared" si="28"/>
        <v>57.879143133007865</v>
      </c>
      <c r="O33" s="29">
        <f t="shared" si="28"/>
        <v>57.502308233532453</v>
      </c>
      <c r="P33" s="29">
        <f t="shared" si="28"/>
        <v>55.713180181409911</v>
      </c>
      <c r="Q33" s="29">
        <f t="shared" si="28"/>
        <v>53.861843135428536</v>
      </c>
      <c r="R33" s="29">
        <f t="shared" si="28"/>
        <v>50.886039260951797</v>
      </c>
      <c r="S33" s="29">
        <f t="shared" si="28"/>
        <v>54.590638064491095</v>
      </c>
      <c r="T33" s="29">
        <f t="shared" si="28"/>
        <v>53.608785443149891</v>
      </c>
      <c r="U33" s="29">
        <f t="shared" si="28"/>
        <v>50.666469454501232</v>
      </c>
      <c r="V33" s="29">
        <f t="shared" si="28"/>
        <v>53.800899290691305</v>
      </c>
      <c r="W33" s="29">
        <f t="shared" si="28"/>
        <v>47.179828223316576</v>
      </c>
      <c r="X33" s="29">
        <f t="shared" ref="X33" si="29">SUM(X34:X50)</f>
        <v>44.872752901550157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55.557233670197306</v>
      </c>
      <c r="D37" s="10">
        <v>56.48474179580888</v>
      </c>
      <c r="E37" s="10">
        <v>60.547262763173379</v>
      </c>
      <c r="F37" s="10">
        <v>63.174550450716239</v>
      </c>
      <c r="G37" s="10">
        <v>67.161396632652114</v>
      </c>
      <c r="H37" s="10">
        <v>70.056273708567574</v>
      </c>
      <c r="I37" s="10">
        <v>72.974075675983059</v>
      </c>
      <c r="J37" s="10">
        <v>68.396599322368544</v>
      </c>
      <c r="K37" s="10">
        <v>68.691499761535383</v>
      </c>
      <c r="L37" s="10">
        <v>63.598938904233393</v>
      </c>
      <c r="M37" s="10">
        <v>60.23093204385971</v>
      </c>
      <c r="N37" s="10">
        <v>57.879143133007865</v>
      </c>
      <c r="O37" s="10">
        <v>57.502308233532453</v>
      </c>
      <c r="P37" s="10">
        <v>55.713180181409911</v>
      </c>
      <c r="Q37" s="10">
        <v>53.861843135428536</v>
      </c>
      <c r="R37" s="10">
        <v>50.886039260951797</v>
      </c>
      <c r="S37" s="10">
        <v>54.590638064491095</v>
      </c>
      <c r="T37" s="10">
        <v>53.608785443149891</v>
      </c>
      <c r="U37" s="10">
        <v>50.666469454501232</v>
      </c>
      <c r="V37" s="10">
        <v>53.800899290691305</v>
      </c>
      <c r="W37" s="10">
        <v>47.179828223316576</v>
      </c>
      <c r="X37" s="10">
        <v>44.872752901550157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6.2729790800217219E-2</v>
      </c>
      <c r="P52" s="37">
        <f t="shared" si="31"/>
        <v>9.3579285106323531E-2</v>
      </c>
      <c r="Q52" s="37">
        <f t="shared" si="31"/>
        <v>9.1051199890844675E-2</v>
      </c>
      <c r="R52" s="37">
        <f t="shared" si="31"/>
        <v>0.98512651133561768</v>
      </c>
      <c r="S52" s="37">
        <f t="shared" si="31"/>
        <v>1.2684011777261404</v>
      </c>
      <c r="T52" s="37">
        <f t="shared" si="31"/>
        <v>0.14628616457660862</v>
      </c>
      <c r="U52" s="37">
        <f t="shared" si="31"/>
        <v>0.26564950090856276</v>
      </c>
      <c r="V52" s="37">
        <f t="shared" si="31"/>
        <v>0.39783419082627447</v>
      </c>
      <c r="W52" s="37">
        <f t="shared" si="31"/>
        <v>0.3304867857541145</v>
      </c>
      <c r="X52" s="37">
        <f t="shared" ref="X52" si="32">SUM(X53:X70)</f>
        <v>0.77115158468835332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6.2729790800217219E-2</v>
      </c>
      <c r="P64" s="10">
        <v>9.3579285106323531E-2</v>
      </c>
      <c r="Q64" s="10">
        <v>9.1051199890844675E-2</v>
      </c>
      <c r="R64" s="10">
        <v>0.98512651133561768</v>
      </c>
      <c r="S64" s="10">
        <v>1.2684011777261404</v>
      </c>
      <c r="T64" s="10">
        <v>0.14628616457660862</v>
      </c>
      <c r="U64" s="10">
        <v>0.26564950090856276</v>
      </c>
      <c r="V64" s="10">
        <v>0.39783419082627447</v>
      </c>
      <c r="W64" s="10">
        <v>0.3304867857541145</v>
      </c>
      <c r="X64" s="10">
        <v>0.77115158468835332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385</v>
      </c>
      <c r="B1" s="4" t="s">
        <v>390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2958.1789792672548</v>
      </c>
      <c r="D2" s="31">
        <f t="shared" ref="D2:W2" si="1">SUM(D3,D17,D22,D25,D26,D51,D52,D71,D74,D75,D76)</f>
        <v>2974.3557417951938</v>
      </c>
      <c r="E2" s="31">
        <f t="shared" si="1"/>
        <v>3173.337471721883</v>
      </c>
      <c r="F2" s="31">
        <f t="shared" si="1"/>
        <v>3436.597407228629</v>
      </c>
      <c r="G2" s="31">
        <f t="shared" si="1"/>
        <v>3554.7244415080113</v>
      </c>
      <c r="H2" s="31">
        <f t="shared" si="1"/>
        <v>3472.622050053481</v>
      </c>
      <c r="I2" s="31">
        <f t="shared" si="1"/>
        <v>3487.8620165647762</v>
      </c>
      <c r="J2" s="31">
        <f t="shared" si="1"/>
        <v>3491.5099338152822</v>
      </c>
      <c r="K2" s="31">
        <f t="shared" si="1"/>
        <v>3542.2033311347186</v>
      </c>
      <c r="L2" s="31">
        <f t="shared" si="1"/>
        <v>3586.3570213884968</v>
      </c>
      <c r="M2" s="31">
        <f t="shared" si="1"/>
        <v>3621.2583157052172</v>
      </c>
      <c r="N2" s="31">
        <f t="shared" si="1"/>
        <v>3398.101590171224</v>
      </c>
      <c r="O2" s="31">
        <f t="shared" si="1"/>
        <v>3247.3398063050236</v>
      </c>
      <c r="P2" s="31">
        <f t="shared" si="1"/>
        <v>3252.0390708487134</v>
      </c>
      <c r="Q2" s="31">
        <f t="shared" si="1"/>
        <v>3289.874122686816</v>
      </c>
      <c r="R2" s="31">
        <f t="shared" si="1"/>
        <v>3333.2635421839173</v>
      </c>
      <c r="S2" s="31">
        <f t="shared" si="1"/>
        <v>3406.7697108790321</v>
      </c>
      <c r="T2" s="31">
        <f t="shared" si="1"/>
        <v>3471.0364473263494</v>
      </c>
      <c r="U2" s="31">
        <f t="shared" si="1"/>
        <v>3508.6850770707811</v>
      </c>
      <c r="V2" s="31">
        <f t="shared" si="1"/>
        <v>3657.1754762442661</v>
      </c>
      <c r="W2" s="31">
        <f t="shared" si="1"/>
        <v>3108.60376297119</v>
      </c>
      <c r="X2" s="31">
        <f t="shared" ref="X2" si="2">SUM(X3,X17,X22,X25,X26,X51,X52,X71,X74,X75,X76)</f>
        <v>3352.298001420148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2958.1789792672548</v>
      </c>
      <c r="D26" s="37">
        <f t="shared" ref="D26:W26" si="22">SUM(D27,D33)</f>
        <v>2974.3557417951938</v>
      </c>
      <c r="E26" s="37">
        <f t="shared" si="22"/>
        <v>3173.337471721883</v>
      </c>
      <c r="F26" s="37">
        <f t="shared" si="22"/>
        <v>3436.597407228629</v>
      </c>
      <c r="G26" s="37">
        <f t="shared" si="22"/>
        <v>3554.7244415080113</v>
      </c>
      <c r="H26" s="37">
        <f t="shared" si="22"/>
        <v>3472.622050053481</v>
      </c>
      <c r="I26" s="37">
        <f t="shared" si="22"/>
        <v>3459.1200152178285</v>
      </c>
      <c r="J26" s="37">
        <f t="shared" si="22"/>
        <v>3440.1684919849317</v>
      </c>
      <c r="K26" s="37">
        <f t="shared" si="22"/>
        <v>3486.4931153333164</v>
      </c>
      <c r="L26" s="37">
        <f t="shared" si="22"/>
        <v>3490.7519321348882</v>
      </c>
      <c r="M26" s="37">
        <f t="shared" si="22"/>
        <v>3474.1226814739935</v>
      </c>
      <c r="N26" s="37">
        <f t="shared" si="22"/>
        <v>3255.7809930966546</v>
      </c>
      <c r="O26" s="37">
        <f t="shared" si="22"/>
        <v>3105.0118252439706</v>
      </c>
      <c r="P26" s="37">
        <f t="shared" si="22"/>
        <v>3111.5060192126402</v>
      </c>
      <c r="Q26" s="37">
        <f t="shared" si="22"/>
        <v>3149.2919540972516</v>
      </c>
      <c r="R26" s="37">
        <f t="shared" si="22"/>
        <v>3148.7056868215027</v>
      </c>
      <c r="S26" s="37">
        <f t="shared" si="22"/>
        <v>3252.22316453442</v>
      </c>
      <c r="T26" s="37">
        <f t="shared" si="22"/>
        <v>3334.3200018990224</v>
      </c>
      <c r="U26" s="37">
        <f t="shared" si="22"/>
        <v>3356.9138431959682</v>
      </c>
      <c r="V26" s="37">
        <f t="shared" si="22"/>
        <v>3492.5495407565859</v>
      </c>
      <c r="W26" s="37">
        <f t="shared" si="22"/>
        <v>2957.5865082392083</v>
      </c>
      <c r="X26" s="37">
        <f t="shared" ref="X26" si="23">SUM(X27,X33)</f>
        <v>3139.9049908872298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2958.1789792672548</v>
      </c>
      <c r="D33" s="29">
        <f t="shared" ref="D33:W33" si="28">SUM(D34:D50)</f>
        <v>2974.3557417951938</v>
      </c>
      <c r="E33" s="29">
        <f t="shared" si="28"/>
        <v>3173.337471721883</v>
      </c>
      <c r="F33" s="29">
        <f t="shared" si="28"/>
        <v>3436.597407228629</v>
      </c>
      <c r="G33" s="29">
        <f t="shared" si="28"/>
        <v>3554.7244415080113</v>
      </c>
      <c r="H33" s="29">
        <f t="shared" si="28"/>
        <v>3472.622050053481</v>
      </c>
      <c r="I33" s="29">
        <f t="shared" si="28"/>
        <v>3459.1200152178285</v>
      </c>
      <c r="J33" s="29">
        <f t="shared" si="28"/>
        <v>3440.1684919849317</v>
      </c>
      <c r="K33" s="29">
        <f t="shared" si="28"/>
        <v>3486.4931153333164</v>
      </c>
      <c r="L33" s="29">
        <f t="shared" si="28"/>
        <v>3490.7519321348882</v>
      </c>
      <c r="M33" s="29">
        <f t="shared" si="28"/>
        <v>3474.1226814739935</v>
      </c>
      <c r="N33" s="29">
        <f t="shared" si="28"/>
        <v>3255.7809930966546</v>
      </c>
      <c r="O33" s="29">
        <f t="shared" si="28"/>
        <v>3105.0118252439706</v>
      </c>
      <c r="P33" s="29">
        <f t="shared" si="28"/>
        <v>3111.5060192126402</v>
      </c>
      <c r="Q33" s="29">
        <f t="shared" si="28"/>
        <v>3149.2919540972516</v>
      </c>
      <c r="R33" s="29">
        <f t="shared" si="28"/>
        <v>3148.7056868215027</v>
      </c>
      <c r="S33" s="29">
        <f t="shared" si="28"/>
        <v>3252.22316453442</v>
      </c>
      <c r="T33" s="29">
        <f t="shared" si="28"/>
        <v>3334.3200018990224</v>
      </c>
      <c r="U33" s="29">
        <f t="shared" si="28"/>
        <v>3356.9138431959682</v>
      </c>
      <c r="V33" s="29">
        <f t="shared" si="28"/>
        <v>3492.5495407565859</v>
      </c>
      <c r="W33" s="29">
        <f t="shared" si="28"/>
        <v>2957.5865082392083</v>
      </c>
      <c r="X33" s="29">
        <f t="shared" ref="X33" si="29">SUM(X34:X50)</f>
        <v>3139.9049908872298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21.046168670327358</v>
      </c>
      <c r="D36" s="10">
        <v>21.189874817689695</v>
      </c>
      <c r="E36" s="10">
        <v>20.066483242186884</v>
      </c>
      <c r="F36" s="10">
        <v>21.104606057836655</v>
      </c>
      <c r="G36" s="10">
        <v>21.275158583206768</v>
      </c>
      <c r="H36" s="10">
        <v>23.635820822290906</v>
      </c>
      <c r="I36" s="10">
        <v>22.536682639142398</v>
      </c>
      <c r="J36" s="10">
        <v>23.067137472167733</v>
      </c>
      <c r="K36" s="10">
        <v>25.290108108259844</v>
      </c>
      <c r="L36" s="10">
        <v>31.897751221273538</v>
      </c>
      <c r="M36" s="10">
        <v>30.849058479468223</v>
      </c>
      <c r="N36" s="10">
        <v>26.607393024531131</v>
      </c>
      <c r="O36" s="10">
        <v>33.383850310231658</v>
      </c>
      <c r="P36" s="10">
        <v>35.59615835968895</v>
      </c>
      <c r="Q36" s="10">
        <v>36.668489871843875</v>
      </c>
      <c r="R36" s="10">
        <v>38.835193183498419</v>
      </c>
      <c r="S36" s="10">
        <v>39.972735717726813</v>
      </c>
      <c r="T36" s="10">
        <v>39.945921300266669</v>
      </c>
      <c r="U36" s="10">
        <v>39.224158472359598</v>
      </c>
      <c r="V36" s="10">
        <v>40.182565056465577</v>
      </c>
      <c r="W36" s="10">
        <v>30.266503705372003</v>
      </c>
      <c r="X36" s="10">
        <v>32.785598729384262</v>
      </c>
    </row>
    <row r="37" spans="1:24" ht="11.25" customHeight="1" x14ac:dyDescent="0.2">
      <c r="A37" s="41" t="s">
        <v>61</v>
      </c>
      <c r="B37" s="9" t="s">
        <v>62</v>
      </c>
      <c r="C37" s="10">
        <v>2192.5942973488236</v>
      </c>
      <c r="D37" s="10">
        <v>2057.4154685679514</v>
      </c>
      <c r="E37" s="10">
        <v>2130.7361958131696</v>
      </c>
      <c r="F37" s="10">
        <v>2060.3268024554209</v>
      </c>
      <c r="G37" s="10">
        <v>1975.7345257771783</v>
      </c>
      <c r="H37" s="10">
        <v>1847.2976714119191</v>
      </c>
      <c r="I37" s="10">
        <v>1699.5113764530113</v>
      </c>
      <c r="J37" s="10">
        <v>1584.3999193054569</v>
      </c>
      <c r="K37" s="10">
        <v>1480.5652580483252</v>
      </c>
      <c r="L37" s="10">
        <v>1450.244847220881</v>
      </c>
      <c r="M37" s="10">
        <v>1376.6385192259195</v>
      </c>
      <c r="N37" s="10">
        <v>1237.8371914326553</v>
      </c>
      <c r="O37" s="10">
        <v>1115.7515887348388</v>
      </c>
      <c r="P37" s="10">
        <v>1088.128404542224</v>
      </c>
      <c r="Q37" s="10">
        <v>1083.0274228957076</v>
      </c>
      <c r="R37" s="10">
        <v>1040.3557759698763</v>
      </c>
      <c r="S37" s="10">
        <v>1020.5101556268374</v>
      </c>
      <c r="T37" s="10">
        <v>1018.9044937694447</v>
      </c>
      <c r="U37" s="10">
        <v>1010.5135316658851</v>
      </c>
      <c r="V37" s="10">
        <v>1044.8823076262033</v>
      </c>
      <c r="W37" s="10">
        <v>863.96424704880644</v>
      </c>
      <c r="X37" s="10">
        <v>945.5722454943442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744.53851324810387</v>
      </c>
      <c r="D43" s="10">
        <v>895.75039840955287</v>
      </c>
      <c r="E43" s="10">
        <v>1022.5347926665268</v>
      </c>
      <c r="F43" s="10">
        <v>1355.1659987153716</v>
      </c>
      <c r="G43" s="10">
        <v>1557.7147571476262</v>
      </c>
      <c r="H43" s="10">
        <v>1601.6885578192712</v>
      </c>
      <c r="I43" s="10">
        <v>1737.0719561256749</v>
      </c>
      <c r="J43" s="10">
        <v>1832.701435207307</v>
      </c>
      <c r="K43" s="10">
        <v>1980.6377491767314</v>
      </c>
      <c r="L43" s="10">
        <v>2008.609333692734</v>
      </c>
      <c r="M43" s="10">
        <v>2066.6351037686059</v>
      </c>
      <c r="N43" s="10">
        <v>1991.3364086394681</v>
      </c>
      <c r="O43" s="10">
        <v>1955.8763861989003</v>
      </c>
      <c r="P43" s="10">
        <v>1987.7814563107272</v>
      </c>
      <c r="Q43" s="10">
        <v>2029.5960413297003</v>
      </c>
      <c r="R43" s="10">
        <v>2069.514717668128</v>
      </c>
      <c r="S43" s="10">
        <v>2191.740273189856</v>
      </c>
      <c r="T43" s="10">
        <v>2275.4695868293111</v>
      </c>
      <c r="U43" s="10">
        <v>2307.1761530577232</v>
      </c>
      <c r="V43" s="10">
        <v>2407.484668073917</v>
      </c>
      <c r="W43" s="10">
        <v>2063.3557574850302</v>
      </c>
      <c r="X43" s="10">
        <v>2161.5471466635013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1.9524827755119081E-3</v>
      </c>
      <c r="N51" s="37">
        <v>1.810892701678962E-3</v>
      </c>
      <c r="O51" s="37">
        <v>5.4414747943199249E-3</v>
      </c>
      <c r="P51" s="37">
        <v>1.6163511755365578E-2</v>
      </c>
      <c r="Q51" s="37">
        <v>1.6973231793683659E-2</v>
      </c>
      <c r="R51" s="37">
        <v>2.0404876925407055E-2</v>
      </c>
      <c r="S51" s="37">
        <v>2.3283526930676843E-2</v>
      </c>
      <c r="T51" s="37">
        <v>2.7295853033949734E-2</v>
      </c>
      <c r="U51" s="37">
        <v>3.1819348831221526E-2</v>
      </c>
      <c r="V51" s="37">
        <v>5.7785754464843728E-2</v>
      </c>
      <c r="W51" s="37">
        <v>6.1331092901710356E-2</v>
      </c>
      <c r="X51" s="37">
        <v>7.6877638691442693E-2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28.742001346947529</v>
      </c>
      <c r="J52" s="37">
        <f t="shared" si="31"/>
        <v>51.34144183035032</v>
      </c>
      <c r="K52" s="37">
        <f t="shared" si="31"/>
        <v>55.705768089315931</v>
      </c>
      <c r="L52" s="37">
        <f t="shared" si="31"/>
        <v>95.600481749958519</v>
      </c>
      <c r="M52" s="37">
        <f t="shared" si="31"/>
        <v>147.01996343135716</v>
      </c>
      <c r="N52" s="37">
        <f t="shared" si="31"/>
        <v>142.27245009899715</v>
      </c>
      <c r="O52" s="37">
        <f t="shared" si="31"/>
        <v>142.26130804418148</v>
      </c>
      <c r="P52" s="37">
        <f t="shared" si="31"/>
        <v>140.43562521339044</v>
      </c>
      <c r="Q52" s="37">
        <f t="shared" si="31"/>
        <v>140.46470556920502</v>
      </c>
      <c r="R52" s="37">
        <f t="shared" si="31"/>
        <v>184.29842861278732</v>
      </c>
      <c r="S52" s="37">
        <f t="shared" si="31"/>
        <v>153.92634098691244</v>
      </c>
      <c r="T52" s="37">
        <f t="shared" si="31"/>
        <v>134.96147167721773</v>
      </c>
      <c r="U52" s="37">
        <f t="shared" si="31"/>
        <v>147.47876771806969</v>
      </c>
      <c r="V52" s="37">
        <f t="shared" si="31"/>
        <v>156.64702821319173</v>
      </c>
      <c r="W52" s="37">
        <f t="shared" si="31"/>
        <v>141.22177274010087</v>
      </c>
      <c r="X52" s="37">
        <f t="shared" ref="X52" si="32">SUM(X53:X70)</f>
        <v>196.81389280971445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1.2171835513470965</v>
      </c>
      <c r="P64" s="10">
        <v>1.8276874138109709</v>
      </c>
      <c r="Q64" s="10">
        <v>1.8308126983586348</v>
      </c>
      <c r="R64" s="10">
        <v>20.140731544722978</v>
      </c>
      <c r="S64" s="10">
        <v>23.711323574371821</v>
      </c>
      <c r="T64" s="10">
        <v>2.7803582795485409</v>
      </c>
      <c r="U64" s="10">
        <v>5.2982261886128512</v>
      </c>
      <c r="V64" s="10">
        <v>7.7264490527779</v>
      </c>
      <c r="W64" s="10">
        <v>6.0519246840437546</v>
      </c>
      <c r="X64" s="10">
        <v>16.249939849914984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1.144956915734598</v>
      </c>
      <c r="U65" s="10">
        <v>2.3549225009803019</v>
      </c>
      <c r="V65" s="10">
        <v>1.0491968276562169</v>
      </c>
      <c r="W65" s="10">
        <v>0.81030256668008216</v>
      </c>
      <c r="X65" s="10">
        <v>0.59595034777933287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28.368957127187954</v>
      </c>
      <c r="J66" s="10">
        <v>50.25772233870935</v>
      </c>
      <c r="K66" s="10">
        <v>53.711760153205084</v>
      </c>
      <c r="L66" s="10">
        <v>93.776319739566119</v>
      </c>
      <c r="M66" s="10">
        <v>145.00170310854469</v>
      </c>
      <c r="N66" s="10">
        <v>140.27193562997962</v>
      </c>
      <c r="O66" s="10">
        <v>138.86293029236862</v>
      </c>
      <c r="P66" s="10">
        <v>136.47192770831077</v>
      </c>
      <c r="Q66" s="10">
        <v>136.09519115667766</v>
      </c>
      <c r="R66" s="10">
        <v>162.40857898110497</v>
      </c>
      <c r="S66" s="10">
        <v>128.9929787164719</v>
      </c>
      <c r="T66" s="10">
        <v>131.0361564819346</v>
      </c>
      <c r="U66" s="10">
        <v>139.82561902847652</v>
      </c>
      <c r="V66" s="10">
        <v>147.87138233275761</v>
      </c>
      <c r="W66" s="10">
        <v>134.35954548937704</v>
      </c>
      <c r="X66" s="10">
        <v>179.96800261202014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0.37304421975957369</v>
      </c>
      <c r="J69" s="10">
        <v>1.0837194916409696</v>
      </c>
      <c r="K69" s="10">
        <v>1.994007936110844</v>
      </c>
      <c r="L69" s="10">
        <v>1.8241620103923952</v>
      </c>
      <c r="M69" s="10">
        <v>2.0182603228124716</v>
      </c>
      <c r="N69" s="10">
        <v>2.0005144690175394</v>
      </c>
      <c r="O69" s="10">
        <v>2.181194200465757</v>
      </c>
      <c r="P69" s="10">
        <v>2.1360100912686999</v>
      </c>
      <c r="Q69" s="10">
        <v>2.5387017141687171</v>
      </c>
      <c r="R69" s="10">
        <v>1.7491180869593741</v>
      </c>
      <c r="S69" s="10">
        <v>1.2220386960687217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4.447712086543449E-3</v>
      </c>
      <c r="L76" s="40">
        <v>4.6075036503681506E-3</v>
      </c>
      <c r="M76" s="40">
        <v>0.11371831709123066</v>
      </c>
      <c r="N76" s="40">
        <v>4.6336082870857921E-2</v>
      </c>
      <c r="O76" s="40">
        <v>6.1231542077304808E-2</v>
      </c>
      <c r="P76" s="40">
        <v>8.1262910927648702E-2</v>
      </c>
      <c r="Q76" s="40">
        <v>0.1004897885657296</v>
      </c>
      <c r="R76" s="40">
        <v>0.23902187270188946</v>
      </c>
      <c r="S76" s="40">
        <v>0.59692183076891703</v>
      </c>
      <c r="T76" s="40">
        <v>1.7276778970755537</v>
      </c>
      <c r="U76" s="40">
        <v>4.260646807912118</v>
      </c>
      <c r="V76" s="40">
        <v>7.9211215200234664</v>
      </c>
      <c r="W76" s="40">
        <v>9.7341508989792551</v>
      </c>
      <c r="X76" s="40">
        <v>15.502240084512373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386</v>
      </c>
      <c r="B1" s="4" t="s">
        <v>391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322.74209485013159</v>
      </c>
      <c r="D2" s="31">
        <f t="shared" ref="D2:W2" si="1">SUM(D3,D17,D22,D25,D26,D51,D52,D71,D74,D75,D76)</f>
        <v>322.77730800929874</v>
      </c>
      <c r="E2" s="31">
        <f t="shared" si="1"/>
        <v>323.42087548901958</v>
      </c>
      <c r="F2" s="31">
        <f t="shared" si="1"/>
        <v>317.72587953264895</v>
      </c>
      <c r="G2" s="31">
        <f t="shared" si="1"/>
        <v>310.80507666696133</v>
      </c>
      <c r="H2" s="31">
        <f t="shared" si="1"/>
        <v>194.81056354903822</v>
      </c>
      <c r="I2" s="31">
        <f t="shared" si="1"/>
        <v>194.51747399664487</v>
      </c>
      <c r="J2" s="31">
        <f t="shared" si="1"/>
        <v>198.70714206365918</v>
      </c>
      <c r="K2" s="31">
        <f t="shared" si="1"/>
        <v>205.8705205988536</v>
      </c>
      <c r="L2" s="31">
        <f t="shared" si="1"/>
        <v>210.12538461924578</v>
      </c>
      <c r="M2" s="31">
        <f t="shared" si="1"/>
        <v>216.57229321685915</v>
      </c>
      <c r="N2" s="31">
        <f t="shared" si="1"/>
        <v>216.31307907592571</v>
      </c>
      <c r="O2" s="31">
        <f t="shared" si="1"/>
        <v>174.82024351936616</v>
      </c>
      <c r="P2" s="31">
        <f t="shared" si="1"/>
        <v>168.11881687939723</v>
      </c>
      <c r="Q2" s="31">
        <f t="shared" si="1"/>
        <v>205.64322652031038</v>
      </c>
      <c r="R2" s="31">
        <f t="shared" si="1"/>
        <v>208.90923598653754</v>
      </c>
      <c r="S2" s="31">
        <f t="shared" si="1"/>
        <v>220.90489532013933</v>
      </c>
      <c r="T2" s="31">
        <f t="shared" si="1"/>
        <v>229.73075429902036</v>
      </c>
      <c r="U2" s="31">
        <f t="shared" si="1"/>
        <v>244.17228861931528</v>
      </c>
      <c r="V2" s="31">
        <f t="shared" si="1"/>
        <v>226.94738223619137</v>
      </c>
      <c r="W2" s="31">
        <f t="shared" si="1"/>
        <v>175.07205689665921</v>
      </c>
      <c r="X2" s="31">
        <f t="shared" ref="X2" si="2">SUM(X3,X17,X22,X25,X26,X51,X52,X71,X74,X75,X76)</f>
        <v>220.9831806599733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321.62429605391492</v>
      </c>
      <c r="D26" s="37">
        <f t="shared" ref="D26:W26" si="22">SUM(D27,D33)</f>
        <v>318.26312056303908</v>
      </c>
      <c r="E26" s="37">
        <f t="shared" si="22"/>
        <v>316.49912140475476</v>
      </c>
      <c r="F26" s="37">
        <f t="shared" si="22"/>
        <v>308.71900077082609</v>
      </c>
      <c r="G26" s="37">
        <f t="shared" si="22"/>
        <v>301.41126755260194</v>
      </c>
      <c r="H26" s="37">
        <f t="shared" si="22"/>
        <v>183.69706397896084</v>
      </c>
      <c r="I26" s="37">
        <f t="shared" si="22"/>
        <v>181.11654968877167</v>
      </c>
      <c r="J26" s="37">
        <f t="shared" si="22"/>
        <v>182.08429235493412</v>
      </c>
      <c r="K26" s="37">
        <f t="shared" si="22"/>
        <v>188.55115087345689</v>
      </c>
      <c r="L26" s="37">
        <f t="shared" si="22"/>
        <v>189.169925490699</v>
      </c>
      <c r="M26" s="37">
        <f t="shared" si="22"/>
        <v>190.36566017546417</v>
      </c>
      <c r="N26" s="37">
        <f t="shared" si="22"/>
        <v>190.05891481003397</v>
      </c>
      <c r="O26" s="37">
        <f t="shared" si="22"/>
        <v>151.68008082234607</v>
      </c>
      <c r="P26" s="37">
        <f t="shared" si="22"/>
        <v>145.38504826659204</v>
      </c>
      <c r="Q26" s="37">
        <f t="shared" si="22"/>
        <v>180.97317780608805</v>
      </c>
      <c r="R26" s="37">
        <f t="shared" si="22"/>
        <v>180.3296880538945</v>
      </c>
      <c r="S26" s="37">
        <f t="shared" si="22"/>
        <v>195.25239315514921</v>
      </c>
      <c r="T26" s="37">
        <f t="shared" si="22"/>
        <v>202.93524997632974</v>
      </c>
      <c r="U26" s="37">
        <f t="shared" si="22"/>
        <v>213.9655650209973</v>
      </c>
      <c r="V26" s="37">
        <f t="shared" si="22"/>
        <v>196.24933770901825</v>
      </c>
      <c r="W26" s="37">
        <f t="shared" si="22"/>
        <v>144.46737477118495</v>
      </c>
      <c r="X26" s="37">
        <f t="shared" ref="X26" si="23">SUM(X27,X33)</f>
        <v>180.91398461956882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321.62429605391492</v>
      </c>
      <c r="D33" s="29">
        <f t="shared" ref="D33:W33" si="28">SUM(D34:D50)</f>
        <v>318.26312056303908</v>
      </c>
      <c r="E33" s="29">
        <f t="shared" si="28"/>
        <v>316.49912140475476</v>
      </c>
      <c r="F33" s="29">
        <f t="shared" si="28"/>
        <v>308.71900077082609</v>
      </c>
      <c r="G33" s="29">
        <f t="shared" si="28"/>
        <v>301.41126755260194</v>
      </c>
      <c r="H33" s="29">
        <f t="shared" si="28"/>
        <v>183.69706397896084</v>
      </c>
      <c r="I33" s="29">
        <f t="shared" si="28"/>
        <v>181.11654968877167</v>
      </c>
      <c r="J33" s="29">
        <f t="shared" si="28"/>
        <v>182.08429235493412</v>
      </c>
      <c r="K33" s="29">
        <f t="shared" si="28"/>
        <v>188.55115087345689</v>
      </c>
      <c r="L33" s="29">
        <f t="shared" si="28"/>
        <v>189.169925490699</v>
      </c>
      <c r="M33" s="29">
        <f t="shared" si="28"/>
        <v>190.36566017546417</v>
      </c>
      <c r="N33" s="29">
        <f t="shared" si="28"/>
        <v>190.05891481003397</v>
      </c>
      <c r="O33" s="29">
        <f t="shared" si="28"/>
        <v>151.68008082234607</v>
      </c>
      <c r="P33" s="29">
        <f t="shared" si="28"/>
        <v>145.38504826659204</v>
      </c>
      <c r="Q33" s="29">
        <f t="shared" si="28"/>
        <v>180.97317780608805</v>
      </c>
      <c r="R33" s="29">
        <f t="shared" si="28"/>
        <v>180.3296880538945</v>
      </c>
      <c r="S33" s="29">
        <f t="shared" si="28"/>
        <v>195.25239315514921</v>
      </c>
      <c r="T33" s="29">
        <f t="shared" si="28"/>
        <v>202.93524997632974</v>
      </c>
      <c r="U33" s="29">
        <f t="shared" si="28"/>
        <v>213.9655650209973</v>
      </c>
      <c r="V33" s="29">
        <f t="shared" si="28"/>
        <v>196.24933770901825</v>
      </c>
      <c r="W33" s="29">
        <f t="shared" si="28"/>
        <v>144.46737477118495</v>
      </c>
      <c r="X33" s="29">
        <f t="shared" ref="X33" si="29">SUM(X34:X50)</f>
        <v>180.91398461956882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2.3289888192996478E-2</v>
      </c>
      <c r="N36" s="10">
        <v>2.4008359082277317E-2</v>
      </c>
      <c r="O36" s="10">
        <v>1.6341535975840708E-2</v>
      </c>
      <c r="P36" s="10">
        <v>1.614683467691027E-2</v>
      </c>
      <c r="Q36" s="10">
        <v>3.2711010286518391E-2</v>
      </c>
      <c r="R36" s="10">
        <v>3.3719916658798837E-2</v>
      </c>
      <c r="S36" s="10">
        <v>4.4200454819052153E-2</v>
      </c>
      <c r="T36" s="10">
        <v>4.4174504643065833E-2</v>
      </c>
      <c r="U36" s="10">
        <v>4.6198110908376451E-2</v>
      </c>
      <c r="V36" s="10">
        <v>3.5706440815923626E-2</v>
      </c>
      <c r="W36" s="10">
        <v>2.4968539423650373E-2</v>
      </c>
      <c r="X36" s="10">
        <v>3.1859547273389889E-2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9.5338154262480032E-3</v>
      </c>
      <c r="N37" s="10">
        <v>9.8279245602538728E-3</v>
      </c>
      <c r="O37" s="10">
        <v>1.0023282065144669E-2</v>
      </c>
      <c r="P37" s="10">
        <v>1.1448087160044437E-2</v>
      </c>
      <c r="Q37" s="10">
        <v>1.1446807564306292E-2</v>
      </c>
      <c r="R37" s="10">
        <v>1.3130106152918449E-2</v>
      </c>
      <c r="S37" s="10">
        <v>1.5208046983755672E-2</v>
      </c>
      <c r="T37" s="10">
        <v>1.3743902995976942E-2</v>
      </c>
      <c r="U37" s="10">
        <v>1.4337551306294723E-2</v>
      </c>
      <c r="V37" s="10">
        <v>1.2297447502083269E-2</v>
      </c>
      <c r="W37" s="10">
        <v>9.4744727516249284E-3</v>
      </c>
      <c r="X37" s="10">
        <v>1.1968314517164813E-2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321.62429605391492</v>
      </c>
      <c r="D43" s="10">
        <v>318.26312056303908</v>
      </c>
      <c r="E43" s="10">
        <v>316.49912140475476</v>
      </c>
      <c r="F43" s="10">
        <v>308.71900077082609</v>
      </c>
      <c r="G43" s="10">
        <v>301.41126755260194</v>
      </c>
      <c r="H43" s="10">
        <v>183.69706397896084</v>
      </c>
      <c r="I43" s="10">
        <v>181.11654968877167</v>
      </c>
      <c r="J43" s="10">
        <v>182.08429235493412</v>
      </c>
      <c r="K43" s="10">
        <v>188.55115087345689</v>
      </c>
      <c r="L43" s="10">
        <v>189.169925490699</v>
      </c>
      <c r="M43" s="10">
        <v>190.33283647184493</v>
      </c>
      <c r="N43" s="10">
        <v>190.02507852639144</v>
      </c>
      <c r="O43" s="10">
        <v>151.6537160043051</v>
      </c>
      <c r="P43" s="10">
        <v>145.35745334475507</v>
      </c>
      <c r="Q43" s="10">
        <v>180.92901998823723</v>
      </c>
      <c r="R43" s="10">
        <v>180.28283803108278</v>
      </c>
      <c r="S43" s="10">
        <v>195.1929846533464</v>
      </c>
      <c r="T43" s="10">
        <v>202.87733156869069</v>
      </c>
      <c r="U43" s="10">
        <v>213.90502935878263</v>
      </c>
      <c r="V43" s="10">
        <v>196.20133382070026</v>
      </c>
      <c r="W43" s="10">
        <v>144.43293175900968</v>
      </c>
      <c r="X43" s="10">
        <v>180.87015675777826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1.1177987962166807</v>
      </c>
      <c r="D51" s="37">
        <v>4.5141874462596725</v>
      </c>
      <c r="E51" s="37">
        <v>6.9217540842648324</v>
      </c>
      <c r="F51" s="37">
        <v>9.0068787618228718</v>
      </c>
      <c r="G51" s="37">
        <v>9.3938091143594136</v>
      </c>
      <c r="H51" s="37">
        <v>11.113499570077385</v>
      </c>
      <c r="I51" s="37">
        <v>10.40412725709372</v>
      </c>
      <c r="J51" s="37">
        <v>11.5219260533104</v>
      </c>
      <c r="K51" s="37">
        <v>12.01633705932932</v>
      </c>
      <c r="L51" s="37">
        <v>11.951848667239901</v>
      </c>
      <c r="M51" s="37">
        <v>12.530291713269198</v>
      </c>
      <c r="N51" s="37">
        <v>12.551929434039511</v>
      </c>
      <c r="O51" s="37">
        <v>11.96790332314205</v>
      </c>
      <c r="P51" s="37">
        <v>12.361687766606023</v>
      </c>
      <c r="Q51" s="37">
        <v>12.07505921200419</v>
      </c>
      <c r="R51" s="37">
        <v>14.042294698466817</v>
      </c>
      <c r="S51" s="37">
        <v>13.819344529245425</v>
      </c>
      <c r="T51" s="37">
        <v>14.623436251505028</v>
      </c>
      <c r="U51" s="37">
        <v>16.001812929726558</v>
      </c>
      <c r="V51" s="37">
        <v>17.381042679843716</v>
      </c>
      <c r="W51" s="37">
        <v>19.963617762902633</v>
      </c>
      <c r="X51" s="37">
        <v>23.605971738362335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2.9967970507794806</v>
      </c>
      <c r="J52" s="37">
        <f t="shared" si="31"/>
        <v>5.1009236554146602</v>
      </c>
      <c r="K52" s="37">
        <f t="shared" si="31"/>
        <v>5.3030326660673968</v>
      </c>
      <c r="L52" s="37">
        <f t="shared" si="31"/>
        <v>9.0036104613069003</v>
      </c>
      <c r="M52" s="37">
        <f t="shared" si="31"/>
        <v>13.540235819496781</v>
      </c>
      <c r="N52" s="37">
        <f t="shared" si="31"/>
        <v>13.57647727672256</v>
      </c>
      <c r="O52" s="37">
        <f t="shared" si="31"/>
        <v>10.936216182859928</v>
      </c>
      <c r="P52" s="37">
        <f t="shared" si="31"/>
        <v>10.135789832843358</v>
      </c>
      <c r="Q52" s="37">
        <f t="shared" si="31"/>
        <v>12.358584238880772</v>
      </c>
      <c r="R52" s="37">
        <f t="shared" si="31"/>
        <v>14.300619035542367</v>
      </c>
      <c r="S52" s="37">
        <f t="shared" si="31"/>
        <v>11.597100564305695</v>
      </c>
      <c r="T52" s="37">
        <f t="shared" si="31"/>
        <v>11.785100123632958</v>
      </c>
      <c r="U52" s="37">
        <f t="shared" si="31"/>
        <v>13.182047806682073</v>
      </c>
      <c r="V52" s="37">
        <f t="shared" si="31"/>
        <v>12.136582041389358</v>
      </c>
      <c r="W52" s="37">
        <f t="shared" si="31"/>
        <v>9.4618265940119866</v>
      </c>
      <c r="X52" s="37">
        <f t="shared" ref="X52" si="32">SUM(X53:X70)</f>
        <v>15.109119924585046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1.0934489525612363E-5</v>
      </c>
      <c r="P64" s="10">
        <v>1.92289115211791E-5</v>
      </c>
      <c r="Q64" s="10">
        <v>1.9350350878804787E-5</v>
      </c>
      <c r="R64" s="10">
        <v>2.5419183445500766E-4</v>
      </c>
      <c r="S64" s="10">
        <v>3.5335554573152054E-4</v>
      </c>
      <c r="T64" s="10">
        <v>3.7503980718356937E-5</v>
      </c>
      <c r="U64" s="10">
        <v>7.5173253431214416E-5</v>
      </c>
      <c r="V64" s="10">
        <v>9.0934262079637134E-5</v>
      </c>
      <c r="W64" s="10">
        <v>6.6367092978350656E-5</v>
      </c>
      <c r="X64" s="10">
        <v>2.0567903926485944E-4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0.1020825789849495</v>
      </c>
      <c r="U65" s="10">
        <v>0.21833173251303387</v>
      </c>
      <c r="V65" s="10">
        <v>8.550576448376232E-2</v>
      </c>
      <c r="W65" s="10">
        <v>5.6720405530117979E-2</v>
      </c>
      <c r="X65" s="10">
        <v>4.9866889551348048E-2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2.9579014358189535</v>
      </c>
      <c r="J66" s="10">
        <v>4.9932529279541482</v>
      </c>
      <c r="K66" s="10">
        <v>5.1132087109495146</v>
      </c>
      <c r="L66" s="10">
        <v>8.8318117019361644</v>
      </c>
      <c r="M66" s="10">
        <v>13.354358200714936</v>
      </c>
      <c r="N66" s="10">
        <v>13.385576373480417</v>
      </c>
      <c r="O66" s="10">
        <v>10.76708095802068</v>
      </c>
      <c r="P66" s="10">
        <v>9.9795738619812564</v>
      </c>
      <c r="Q66" s="10">
        <v>12.132251472542899</v>
      </c>
      <c r="R66" s="10">
        <v>14.147992903524829</v>
      </c>
      <c r="S66" s="10">
        <v>11.487914340483844</v>
      </c>
      <c r="T66" s="10">
        <v>11.682980040667291</v>
      </c>
      <c r="U66" s="10">
        <v>12.963640900915609</v>
      </c>
      <c r="V66" s="10">
        <v>12.050985342643516</v>
      </c>
      <c r="W66" s="10">
        <v>9.4050398213888897</v>
      </c>
      <c r="X66" s="10">
        <v>15.059047355994434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3.8895614960527118E-2</v>
      </c>
      <c r="J69" s="10">
        <v>0.10767072746051184</v>
      </c>
      <c r="K69" s="10">
        <v>0.18982395511788175</v>
      </c>
      <c r="L69" s="10">
        <v>0.17179875937073635</v>
      </c>
      <c r="M69" s="10">
        <v>0.18587761878184472</v>
      </c>
      <c r="N69" s="10">
        <v>0.19090090324214334</v>
      </c>
      <c r="O69" s="10">
        <v>0.1691242903497237</v>
      </c>
      <c r="P69" s="10">
        <v>0.15619674195058067</v>
      </c>
      <c r="Q69" s="10">
        <v>0.22631341598699356</v>
      </c>
      <c r="R69" s="10">
        <v>0.15237194018308123</v>
      </c>
      <c r="S69" s="10">
        <v>0.10883286827611929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0.13610550862898857</v>
      </c>
      <c r="N76" s="40">
        <v>0.12575755512967671</v>
      </c>
      <c r="O76" s="40">
        <v>0.23604319101808607</v>
      </c>
      <c r="P76" s="40">
        <v>0.23629101335580688</v>
      </c>
      <c r="Q76" s="40">
        <v>0.23640526333736131</v>
      </c>
      <c r="R76" s="40">
        <v>0.23663419863387877</v>
      </c>
      <c r="S76" s="40">
        <v>0.23605707143901111</v>
      </c>
      <c r="T76" s="40">
        <v>0.38696794755261171</v>
      </c>
      <c r="U76" s="40">
        <v>1.0228628619093418</v>
      </c>
      <c r="V76" s="40">
        <v>1.1804198059400697</v>
      </c>
      <c r="W76" s="40">
        <v>1.1792377685596322</v>
      </c>
      <c r="X76" s="40">
        <v>1.3541043774570809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387</v>
      </c>
      <c r="B1" s="4" t="s">
        <v>392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1776.8881114194107</v>
      </c>
      <c r="D2" s="31">
        <f t="shared" ref="D2:W2" si="1">SUM(D3,D17,D22,D25,D26,D51,D52,D71,D74,D75,D76)</f>
        <v>1716.8453645919317</v>
      </c>
      <c r="E2" s="31">
        <f t="shared" si="1"/>
        <v>1713.2583684907938</v>
      </c>
      <c r="F2" s="31">
        <f t="shared" si="1"/>
        <v>1677.8749233385061</v>
      </c>
      <c r="G2" s="31">
        <f t="shared" si="1"/>
        <v>1565.1064656982014</v>
      </c>
      <c r="H2" s="31">
        <f t="shared" si="1"/>
        <v>1459.0823158234462</v>
      </c>
      <c r="I2" s="31">
        <f t="shared" si="1"/>
        <v>1435.5691233274472</v>
      </c>
      <c r="J2" s="31">
        <f t="shared" si="1"/>
        <v>1343.7681027040617</v>
      </c>
      <c r="K2" s="31">
        <f t="shared" si="1"/>
        <v>1324.38526186679</v>
      </c>
      <c r="L2" s="31">
        <f t="shared" si="1"/>
        <v>1317.3422673798348</v>
      </c>
      <c r="M2" s="31">
        <f t="shared" si="1"/>
        <v>1272.519370220592</v>
      </c>
      <c r="N2" s="31">
        <f t="shared" si="1"/>
        <v>1108.1262257191713</v>
      </c>
      <c r="O2" s="31">
        <f t="shared" si="1"/>
        <v>935.49622142310818</v>
      </c>
      <c r="P2" s="31">
        <f t="shared" si="1"/>
        <v>887.87455552203357</v>
      </c>
      <c r="Q2" s="31">
        <f t="shared" si="1"/>
        <v>943.25053429955847</v>
      </c>
      <c r="R2" s="31">
        <f t="shared" si="1"/>
        <v>937.42705682909718</v>
      </c>
      <c r="S2" s="31">
        <f t="shared" si="1"/>
        <v>956.37311361207833</v>
      </c>
      <c r="T2" s="31">
        <f t="shared" si="1"/>
        <v>979.3735463370416</v>
      </c>
      <c r="U2" s="31">
        <f t="shared" si="1"/>
        <v>990.57791077357365</v>
      </c>
      <c r="V2" s="31">
        <f t="shared" si="1"/>
        <v>1003.4109303242295</v>
      </c>
      <c r="W2" s="31">
        <f t="shared" si="1"/>
        <v>845.76334980667116</v>
      </c>
      <c r="X2" s="31">
        <f t="shared" ref="X2" si="2">SUM(X3,X17,X22,X25,X26,X51,X52,X71,X74,X75,X76)</f>
        <v>938.64425593880026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1776.8881114194107</v>
      </c>
      <c r="D26" s="37">
        <f t="shared" ref="D26:W26" si="22">SUM(D27,D33)</f>
        <v>1716.8453645919317</v>
      </c>
      <c r="E26" s="37">
        <f t="shared" si="22"/>
        <v>1713.2583684907938</v>
      </c>
      <c r="F26" s="37">
        <f t="shared" si="22"/>
        <v>1677.8749233385061</v>
      </c>
      <c r="G26" s="37">
        <f t="shared" si="22"/>
        <v>1565.1064656982014</v>
      </c>
      <c r="H26" s="37">
        <f t="shared" si="22"/>
        <v>1459.0823158234462</v>
      </c>
      <c r="I26" s="37">
        <f t="shared" si="22"/>
        <v>1412.492168117135</v>
      </c>
      <c r="J26" s="37">
        <f t="shared" si="22"/>
        <v>1307.5888134749514</v>
      </c>
      <c r="K26" s="37">
        <f t="shared" si="22"/>
        <v>1288.5822441793048</v>
      </c>
      <c r="L26" s="37">
        <f t="shared" si="22"/>
        <v>1258.1847998046767</v>
      </c>
      <c r="M26" s="37">
        <f t="shared" si="22"/>
        <v>1188.9602118816701</v>
      </c>
      <c r="N26" s="37">
        <f t="shared" si="22"/>
        <v>1034.9946479635632</v>
      </c>
      <c r="O26" s="37">
        <f t="shared" si="22"/>
        <v>873.21290858198449</v>
      </c>
      <c r="P26" s="37">
        <f t="shared" si="22"/>
        <v>830.5371539951791</v>
      </c>
      <c r="Q26" s="37">
        <f t="shared" si="22"/>
        <v>883.43429655853572</v>
      </c>
      <c r="R26" s="37">
        <f t="shared" si="22"/>
        <v>868.99489857857043</v>
      </c>
      <c r="S26" s="37">
        <f t="shared" si="22"/>
        <v>902.98339673364808</v>
      </c>
      <c r="T26" s="37">
        <f t="shared" si="22"/>
        <v>925.93679781339176</v>
      </c>
      <c r="U26" s="37">
        <f t="shared" si="22"/>
        <v>933.29730339129958</v>
      </c>
      <c r="V26" s="37">
        <f t="shared" si="22"/>
        <v>945.16026566561868</v>
      </c>
      <c r="W26" s="37">
        <f t="shared" si="22"/>
        <v>793.7719063887829</v>
      </c>
      <c r="X26" s="37">
        <f t="shared" ref="X26" si="23">SUM(X27,X33)</f>
        <v>866.22886562118765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1776.8881114194107</v>
      </c>
      <c r="D33" s="29">
        <f t="shared" ref="D33:W33" si="28">SUM(D34:D50)</f>
        <v>1716.8453645919317</v>
      </c>
      <c r="E33" s="29">
        <f t="shared" si="28"/>
        <v>1713.2583684907938</v>
      </c>
      <c r="F33" s="29">
        <f t="shared" si="28"/>
        <v>1677.8749233385061</v>
      </c>
      <c r="G33" s="29">
        <f t="shared" si="28"/>
        <v>1565.1064656982014</v>
      </c>
      <c r="H33" s="29">
        <f t="shared" si="28"/>
        <v>1459.0823158234462</v>
      </c>
      <c r="I33" s="29">
        <f t="shared" si="28"/>
        <v>1412.492168117135</v>
      </c>
      <c r="J33" s="29">
        <f t="shared" si="28"/>
        <v>1307.5888134749514</v>
      </c>
      <c r="K33" s="29">
        <f t="shared" si="28"/>
        <v>1288.5822441793048</v>
      </c>
      <c r="L33" s="29">
        <f t="shared" si="28"/>
        <v>1258.1847998046767</v>
      </c>
      <c r="M33" s="29">
        <f t="shared" si="28"/>
        <v>1188.9602118816701</v>
      </c>
      <c r="N33" s="29">
        <f t="shared" si="28"/>
        <v>1034.9946479635632</v>
      </c>
      <c r="O33" s="29">
        <f t="shared" si="28"/>
        <v>873.21290858198449</v>
      </c>
      <c r="P33" s="29">
        <f t="shared" si="28"/>
        <v>830.5371539951791</v>
      </c>
      <c r="Q33" s="29">
        <f t="shared" si="28"/>
        <v>883.43429655853572</v>
      </c>
      <c r="R33" s="29">
        <f t="shared" si="28"/>
        <v>868.99489857857043</v>
      </c>
      <c r="S33" s="29">
        <f t="shared" si="28"/>
        <v>902.98339673364808</v>
      </c>
      <c r="T33" s="29">
        <f t="shared" si="28"/>
        <v>925.93679781339176</v>
      </c>
      <c r="U33" s="29">
        <f t="shared" si="28"/>
        <v>933.29730339129958</v>
      </c>
      <c r="V33" s="29">
        <f t="shared" si="28"/>
        <v>945.16026566561868</v>
      </c>
      <c r="W33" s="29">
        <f t="shared" si="28"/>
        <v>793.7719063887829</v>
      </c>
      <c r="X33" s="29">
        <f t="shared" ref="X33" si="29">SUM(X34:X50)</f>
        <v>866.22886562118765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1.5486722583054831</v>
      </c>
      <c r="D36" s="10">
        <v>1.4049661109431477</v>
      </c>
      <c r="E36" s="10">
        <v>1.3986070415620393</v>
      </c>
      <c r="F36" s="10">
        <v>1.4902348707961861</v>
      </c>
      <c r="G36" s="10">
        <v>1.3244114941793006</v>
      </c>
      <c r="H36" s="10">
        <v>1.223766451999722</v>
      </c>
      <c r="I36" s="10">
        <v>1.192896036695954</v>
      </c>
      <c r="J36" s="10">
        <v>1.1040577126989868</v>
      </c>
      <c r="K36" s="10">
        <v>1.0785075409232958</v>
      </c>
      <c r="L36" s="10">
        <v>1.0629538518133044</v>
      </c>
      <c r="M36" s="10">
        <v>0.98973245779019337</v>
      </c>
      <c r="N36" s="10">
        <v>0.83583851320516178</v>
      </c>
      <c r="O36" s="10">
        <v>0.65922345903754576</v>
      </c>
      <c r="P36" s="10">
        <v>0.64453057519561663</v>
      </c>
      <c r="Q36" s="10">
        <v>0.65425913506650024</v>
      </c>
      <c r="R36" s="10">
        <v>0.68396738135610957</v>
      </c>
      <c r="S36" s="10">
        <v>0.63465454112567043</v>
      </c>
      <c r="T36" s="10">
        <v>0.61858863189164792</v>
      </c>
      <c r="U36" s="10">
        <v>0.58905872197707265</v>
      </c>
      <c r="V36" s="10">
        <v>0.62119539867722939</v>
      </c>
      <c r="W36" s="10">
        <v>0.49932741126625918</v>
      </c>
      <c r="X36" s="10">
        <v>0.5102287396794023</v>
      </c>
    </row>
    <row r="37" spans="1:24" ht="11.25" customHeight="1" x14ac:dyDescent="0.2">
      <c r="A37" s="41" t="s">
        <v>61</v>
      </c>
      <c r="B37" s="9" t="s">
        <v>62</v>
      </c>
      <c r="C37" s="10">
        <v>23.521383856301291</v>
      </c>
      <c r="D37" s="10">
        <v>20.808903995654433</v>
      </c>
      <c r="E37" s="10">
        <v>20.467788199238104</v>
      </c>
      <c r="F37" s="10">
        <v>21.908019406847128</v>
      </c>
      <c r="G37" s="10">
        <v>19.051111124133371</v>
      </c>
      <c r="H37" s="10">
        <v>17.259640434113258</v>
      </c>
      <c r="I37" s="10">
        <v>16.604057759225743</v>
      </c>
      <c r="J37" s="10">
        <v>15.016637004160623</v>
      </c>
      <c r="K37" s="10">
        <v>14.515125251188474</v>
      </c>
      <c r="L37" s="10">
        <v>14.196712585117719</v>
      </c>
      <c r="M37" s="10">
        <v>13.393327898457493</v>
      </c>
      <c r="N37" s="10">
        <v>10.569796237205569</v>
      </c>
      <c r="O37" s="10">
        <v>9.0232680556687814</v>
      </c>
      <c r="P37" s="10">
        <v>7.9574573009861886</v>
      </c>
      <c r="Q37" s="10">
        <v>7.5532854416087032</v>
      </c>
      <c r="R37" s="10">
        <v>8.0093710860629717</v>
      </c>
      <c r="S37" s="10">
        <v>7.3336113313345903</v>
      </c>
      <c r="T37" s="10">
        <v>7.4896578818295501</v>
      </c>
      <c r="U37" s="10">
        <v>6.7935375105944269</v>
      </c>
      <c r="V37" s="10">
        <v>8.1806779227911068</v>
      </c>
      <c r="W37" s="10">
        <v>4.9687202465268099</v>
      </c>
      <c r="X37" s="10">
        <v>5.2401098158137724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1751.8180553048039</v>
      </c>
      <c r="D43" s="10">
        <v>1694.6314944853341</v>
      </c>
      <c r="E43" s="10">
        <v>1691.3919732499937</v>
      </c>
      <c r="F43" s="10">
        <v>1654.4766690608628</v>
      </c>
      <c r="G43" s="10">
        <v>1544.7309430798887</v>
      </c>
      <c r="H43" s="10">
        <v>1440.5989089373331</v>
      </c>
      <c r="I43" s="10">
        <v>1394.6952143212134</v>
      </c>
      <c r="J43" s="10">
        <v>1291.4681187580918</v>
      </c>
      <c r="K43" s="10">
        <v>1272.988611387193</v>
      </c>
      <c r="L43" s="10">
        <v>1242.9251333677457</v>
      </c>
      <c r="M43" s="10">
        <v>1174.5771515254226</v>
      </c>
      <c r="N43" s="10">
        <v>1023.5890132131525</v>
      </c>
      <c r="O43" s="10">
        <v>863.53041706727822</v>
      </c>
      <c r="P43" s="10">
        <v>821.93516611899724</v>
      </c>
      <c r="Q43" s="10">
        <v>875.2267519818605</v>
      </c>
      <c r="R43" s="10">
        <v>860.30156011115139</v>
      </c>
      <c r="S43" s="10">
        <v>895.0151308611878</v>
      </c>
      <c r="T43" s="10">
        <v>917.82855129967061</v>
      </c>
      <c r="U43" s="10">
        <v>925.91470715872811</v>
      </c>
      <c r="V43" s="10">
        <v>936.35839234415039</v>
      </c>
      <c r="W43" s="10">
        <v>788.30385873098987</v>
      </c>
      <c r="X43" s="10">
        <v>860.47852706569449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3.920002808002347E-3</v>
      </c>
      <c r="Q51" s="37">
        <v>1.0289138317347011E-2</v>
      </c>
      <c r="R51" s="37">
        <v>1.7266030798665278E-2</v>
      </c>
      <c r="S51" s="37">
        <v>2.2376243050038554E-2</v>
      </c>
      <c r="T51" s="37">
        <v>2.5536167172111525E-2</v>
      </c>
      <c r="U51" s="37">
        <v>3.928259676466174E-2</v>
      </c>
      <c r="V51" s="37">
        <v>6.9082141787738541E-2</v>
      </c>
      <c r="W51" s="37">
        <v>6.9634119260147787E-2</v>
      </c>
      <c r="X51" s="37">
        <v>0.1204180348120812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23.0769552103122</v>
      </c>
      <c r="J52" s="37">
        <f t="shared" si="31"/>
        <v>36.179289229110204</v>
      </c>
      <c r="K52" s="37">
        <f t="shared" si="31"/>
        <v>35.803017687485152</v>
      </c>
      <c r="L52" s="37">
        <f t="shared" si="31"/>
        <v>59.157467575158165</v>
      </c>
      <c r="M52" s="37">
        <f t="shared" si="31"/>
        <v>83.559158338921918</v>
      </c>
      <c r="N52" s="37">
        <f t="shared" si="31"/>
        <v>73.131047156289952</v>
      </c>
      <c r="O52" s="37">
        <f t="shared" si="31"/>
        <v>62.281617235310627</v>
      </c>
      <c r="P52" s="37">
        <f t="shared" si="31"/>
        <v>57.326878856629541</v>
      </c>
      <c r="Q52" s="37">
        <f t="shared" si="31"/>
        <v>59.796138850407075</v>
      </c>
      <c r="R52" s="37">
        <f t="shared" si="31"/>
        <v>68.395752260247377</v>
      </c>
      <c r="S52" s="37">
        <f t="shared" si="31"/>
        <v>53.344766002208253</v>
      </c>
      <c r="T52" s="37">
        <f t="shared" si="31"/>
        <v>53.336729082766858</v>
      </c>
      <c r="U52" s="37">
        <f t="shared" si="31"/>
        <v>57.095438552394882</v>
      </c>
      <c r="V52" s="37">
        <f t="shared" si="31"/>
        <v>57.981124788888557</v>
      </c>
      <c r="W52" s="37">
        <f t="shared" si="31"/>
        <v>51.67636633900684</v>
      </c>
      <c r="X52" s="37">
        <f t="shared" ref="X52" si="32">SUM(X53:X70)</f>
        <v>71.969773127900311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9.8435651516386707E-3</v>
      </c>
      <c r="P64" s="10">
        <v>1.3365834853901491E-2</v>
      </c>
      <c r="Q64" s="10">
        <v>1.2768514082358823E-2</v>
      </c>
      <c r="R64" s="10">
        <v>0.15505714161684198</v>
      </c>
      <c r="S64" s="10">
        <v>0.1703948072316285</v>
      </c>
      <c r="T64" s="10">
        <v>2.0437570380804276E-2</v>
      </c>
      <c r="U64" s="10">
        <v>3.5619214611226066E-2</v>
      </c>
      <c r="V64" s="10">
        <v>6.0492546123426506E-2</v>
      </c>
      <c r="W64" s="10">
        <v>3.480505218911549E-2</v>
      </c>
      <c r="X64" s="10">
        <v>9.0052843365136859E-2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0.4618273754796855</v>
      </c>
      <c r="U65" s="10">
        <v>0.94507624612316399</v>
      </c>
      <c r="V65" s="10">
        <v>0.40807082505025288</v>
      </c>
      <c r="W65" s="10">
        <v>0.30957562104176706</v>
      </c>
      <c r="X65" s="10">
        <v>0.23723862708846996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22.777437976040975</v>
      </c>
      <c r="J66" s="10">
        <v>35.415613735522385</v>
      </c>
      <c r="K66" s="10">
        <v>34.521435836013389</v>
      </c>
      <c r="L66" s="10">
        <v>58.028678232193684</v>
      </c>
      <c r="M66" s="10">
        <v>82.412075113304127</v>
      </c>
      <c r="N66" s="10">
        <v>72.102740426007571</v>
      </c>
      <c r="O66" s="10">
        <v>61.308764171745125</v>
      </c>
      <c r="P66" s="10">
        <v>56.430286244694592</v>
      </c>
      <c r="Q66" s="10">
        <v>58.688600928868169</v>
      </c>
      <c r="R66" s="10">
        <v>67.513583102377126</v>
      </c>
      <c r="S66" s="10">
        <v>52.675341662664586</v>
      </c>
      <c r="T66" s="10">
        <v>52.854464136906365</v>
      </c>
      <c r="U66" s="10">
        <v>56.114743091660493</v>
      </c>
      <c r="V66" s="10">
        <v>57.512561417714878</v>
      </c>
      <c r="W66" s="10">
        <v>51.33198566577596</v>
      </c>
      <c r="X66" s="10">
        <v>71.642481657446709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0.29951723427122484</v>
      </c>
      <c r="J69" s="10">
        <v>0.76367549358781572</v>
      </c>
      <c r="K69" s="10">
        <v>1.2815818514717658</v>
      </c>
      <c r="L69" s="10">
        <v>1.1287893429644802</v>
      </c>
      <c r="M69" s="10">
        <v>1.1470832256177916</v>
      </c>
      <c r="N69" s="10">
        <v>1.0283067302823743</v>
      </c>
      <c r="O69" s="10">
        <v>0.96300949841386396</v>
      </c>
      <c r="P69" s="10">
        <v>0.88322677708104702</v>
      </c>
      <c r="Q69" s="10">
        <v>1.0947694074565462</v>
      </c>
      <c r="R69" s="10">
        <v>0.72711201625341126</v>
      </c>
      <c r="S69" s="10">
        <v>0.49902953231203334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5.305993182113688E-4</v>
      </c>
      <c r="O76" s="40">
        <v>1.6956058131325365E-3</v>
      </c>
      <c r="P76" s="40">
        <v>6.6026674169728048E-3</v>
      </c>
      <c r="Q76" s="40">
        <v>9.8097522983775273E-3</v>
      </c>
      <c r="R76" s="40">
        <v>1.9139959480758195E-2</v>
      </c>
      <c r="S76" s="40">
        <v>2.2574633171866768E-2</v>
      </c>
      <c r="T76" s="40">
        <v>7.4483273710799075E-2</v>
      </c>
      <c r="U76" s="40">
        <v>0.14588623311452406</v>
      </c>
      <c r="V76" s="40">
        <v>0.20045772793454217</v>
      </c>
      <c r="W76" s="40">
        <v>0.24544295962124621</v>
      </c>
      <c r="X76" s="40">
        <v>0.32519915490011542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388</v>
      </c>
      <c r="B1" s="4" t="s">
        <v>393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602.42730392284204</v>
      </c>
      <c r="D2" s="31">
        <f t="shared" ref="D2:W2" si="1">SUM(D3,D17,D22,D25,D26,D51,D52,D71,D74,D75,D76)</f>
        <v>721.85180511473141</v>
      </c>
      <c r="E2" s="31">
        <f t="shared" si="1"/>
        <v>695.28348499170806</v>
      </c>
      <c r="F2" s="31">
        <f t="shared" si="1"/>
        <v>815.10591528784846</v>
      </c>
      <c r="G2" s="31">
        <f t="shared" si="1"/>
        <v>987.3054569834253</v>
      </c>
      <c r="H2" s="31">
        <f t="shared" si="1"/>
        <v>1016.149519135458</v>
      </c>
      <c r="I2" s="31">
        <f t="shared" si="1"/>
        <v>1032.8909819742712</v>
      </c>
      <c r="J2" s="31">
        <f t="shared" si="1"/>
        <v>1073.5308618194779</v>
      </c>
      <c r="K2" s="31">
        <f t="shared" si="1"/>
        <v>1051.1077466459756</v>
      </c>
      <c r="L2" s="31">
        <f t="shared" si="1"/>
        <v>956.35709151450476</v>
      </c>
      <c r="M2" s="31">
        <f t="shared" si="1"/>
        <v>978.86100206309425</v>
      </c>
      <c r="N2" s="31">
        <f t="shared" si="1"/>
        <v>934.7161287003288</v>
      </c>
      <c r="O2" s="31">
        <f t="shared" si="1"/>
        <v>831.50053295013868</v>
      </c>
      <c r="P2" s="31">
        <f t="shared" si="1"/>
        <v>790.72227115792907</v>
      </c>
      <c r="Q2" s="31">
        <f t="shared" si="1"/>
        <v>730.16083667844737</v>
      </c>
      <c r="R2" s="31">
        <f t="shared" si="1"/>
        <v>763.51089758055866</v>
      </c>
      <c r="S2" s="31">
        <f t="shared" si="1"/>
        <v>754.51285295138837</v>
      </c>
      <c r="T2" s="31">
        <f t="shared" si="1"/>
        <v>738.40973259205259</v>
      </c>
      <c r="U2" s="31">
        <f t="shared" si="1"/>
        <v>725.01341922848246</v>
      </c>
      <c r="V2" s="31">
        <f t="shared" si="1"/>
        <v>743.43559886571495</v>
      </c>
      <c r="W2" s="31">
        <f t="shared" si="1"/>
        <v>641.59696517228713</v>
      </c>
      <c r="X2" s="31">
        <f t="shared" ref="X2" si="2">SUM(X3,X17,X22,X25,X26,X51,X52,X71,X74,X75,X76)</f>
        <v>690.39698185117641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602.42730392284204</v>
      </c>
      <c r="D26" s="37">
        <f t="shared" ref="D26:W26" si="22">SUM(D27,D33)</f>
        <v>721.85180511473141</v>
      </c>
      <c r="E26" s="37">
        <f t="shared" si="22"/>
        <v>695.28348499170806</v>
      </c>
      <c r="F26" s="37">
        <f t="shared" si="22"/>
        <v>815.10591528784846</v>
      </c>
      <c r="G26" s="37">
        <f t="shared" si="22"/>
        <v>987.3054569834253</v>
      </c>
      <c r="H26" s="37">
        <f t="shared" si="22"/>
        <v>1016.149519135458</v>
      </c>
      <c r="I26" s="37">
        <f t="shared" si="22"/>
        <v>1016.0787046278822</v>
      </c>
      <c r="J26" s="37">
        <f t="shared" si="22"/>
        <v>1044.2764202316876</v>
      </c>
      <c r="K26" s="37">
        <f t="shared" si="22"/>
        <v>1022.3538729134356</v>
      </c>
      <c r="L26" s="37">
        <f t="shared" si="22"/>
        <v>912.90695740582942</v>
      </c>
      <c r="M26" s="37">
        <f t="shared" si="22"/>
        <v>913.84992113180397</v>
      </c>
      <c r="N26" s="37">
        <f t="shared" si="22"/>
        <v>872.38776273362828</v>
      </c>
      <c r="O26" s="37">
        <f t="shared" si="22"/>
        <v>775.57172492556094</v>
      </c>
      <c r="P26" s="37">
        <f t="shared" si="22"/>
        <v>739.17932061417048</v>
      </c>
      <c r="Q26" s="37">
        <f t="shared" si="22"/>
        <v>683.4752718248792</v>
      </c>
      <c r="R26" s="37">
        <f t="shared" si="22"/>
        <v>707.39873457656768</v>
      </c>
      <c r="S26" s="37">
        <f t="shared" si="22"/>
        <v>712.19984861289333</v>
      </c>
      <c r="T26" s="37">
        <f t="shared" si="22"/>
        <v>697.87070399106369</v>
      </c>
      <c r="U26" s="37">
        <f t="shared" si="22"/>
        <v>682.9277561685326</v>
      </c>
      <c r="V26" s="37">
        <f t="shared" si="22"/>
        <v>700.12757480680375</v>
      </c>
      <c r="W26" s="37">
        <f t="shared" si="22"/>
        <v>602.15027231731756</v>
      </c>
      <c r="X26" s="37">
        <f t="shared" ref="X26" si="23">SUM(X27,X33)</f>
        <v>637.17115145627611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602.42730392284204</v>
      </c>
      <c r="D33" s="29">
        <f t="shared" ref="D33:W33" si="28">SUM(D34:D50)</f>
        <v>721.85180511473141</v>
      </c>
      <c r="E33" s="29">
        <f t="shared" si="28"/>
        <v>695.28348499170806</v>
      </c>
      <c r="F33" s="29">
        <f t="shared" si="28"/>
        <v>815.10591528784846</v>
      </c>
      <c r="G33" s="29">
        <f t="shared" si="28"/>
        <v>987.3054569834253</v>
      </c>
      <c r="H33" s="29">
        <f t="shared" si="28"/>
        <v>1016.149519135458</v>
      </c>
      <c r="I33" s="29">
        <f t="shared" si="28"/>
        <v>1016.0787046278822</v>
      </c>
      <c r="J33" s="29">
        <f t="shared" si="28"/>
        <v>1044.2764202316876</v>
      </c>
      <c r="K33" s="29">
        <f t="shared" si="28"/>
        <v>1022.3538729134356</v>
      </c>
      <c r="L33" s="29">
        <f t="shared" si="28"/>
        <v>912.90695740582942</v>
      </c>
      <c r="M33" s="29">
        <f t="shared" si="28"/>
        <v>913.84992113180397</v>
      </c>
      <c r="N33" s="29">
        <f t="shared" si="28"/>
        <v>872.38776273362828</v>
      </c>
      <c r="O33" s="29">
        <f t="shared" si="28"/>
        <v>775.57172492556094</v>
      </c>
      <c r="P33" s="29">
        <f t="shared" si="28"/>
        <v>739.17932061417048</v>
      </c>
      <c r="Q33" s="29">
        <f t="shared" si="28"/>
        <v>683.4752718248792</v>
      </c>
      <c r="R33" s="29">
        <f t="shared" si="28"/>
        <v>707.39873457656768</v>
      </c>
      <c r="S33" s="29">
        <f t="shared" si="28"/>
        <v>712.19984861289333</v>
      </c>
      <c r="T33" s="29">
        <f t="shared" si="28"/>
        <v>697.87070399106369</v>
      </c>
      <c r="U33" s="29">
        <f t="shared" si="28"/>
        <v>682.9277561685326</v>
      </c>
      <c r="V33" s="29">
        <f t="shared" si="28"/>
        <v>700.12757480680375</v>
      </c>
      <c r="W33" s="29">
        <f t="shared" si="28"/>
        <v>602.15027231731756</v>
      </c>
      <c r="X33" s="29">
        <f t="shared" ref="X33" si="29">SUM(X34:X50)</f>
        <v>637.17115145627611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602.42730392284204</v>
      </c>
      <c r="D43" s="10">
        <v>721.85180511473141</v>
      </c>
      <c r="E43" s="10">
        <v>695.28348499170806</v>
      </c>
      <c r="F43" s="10">
        <v>815.10591528784846</v>
      </c>
      <c r="G43" s="10">
        <v>987.3054569834253</v>
      </c>
      <c r="H43" s="10">
        <v>1016.149519135458</v>
      </c>
      <c r="I43" s="10">
        <v>1016.0787046278822</v>
      </c>
      <c r="J43" s="10">
        <v>1044.2764202316876</v>
      </c>
      <c r="K43" s="10">
        <v>1022.3538729134356</v>
      </c>
      <c r="L43" s="10">
        <v>912.90695740582942</v>
      </c>
      <c r="M43" s="10">
        <v>913.84992113180397</v>
      </c>
      <c r="N43" s="10">
        <v>872.38776273362828</v>
      </c>
      <c r="O43" s="10">
        <v>775.57172492556094</v>
      </c>
      <c r="P43" s="10">
        <v>739.17932061417048</v>
      </c>
      <c r="Q43" s="10">
        <v>683.4752718248792</v>
      </c>
      <c r="R43" s="10">
        <v>707.39873457656768</v>
      </c>
      <c r="S43" s="10">
        <v>712.19984861289333</v>
      </c>
      <c r="T43" s="10">
        <v>697.87070399106369</v>
      </c>
      <c r="U43" s="10">
        <v>682.9277561685326</v>
      </c>
      <c r="V43" s="10">
        <v>700.12757480680375</v>
      </c>
      <c r="W43" s="10">
        <v>602.15027231731756</v>
      </c>
      <c r="X43" s="10">
        <v>637.17115145627611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16.812277346388985</v>
      </c>
      <c r="J52" s="37">
        <f t="shared" si="31"/>
        <v>29.254441587790321</v>
      </c>
      <c r="K52" s="37">
        <f t="shared" si="31"/>
        <v>28.753873732539915</v>
      </c>
      <c r="L52" s="37">
        <f t="shared" si="31"/>
        <v>43.4501341086753</v>
      </c>
      <c r="M52" s="37">
        <f t="shared" si="31"/>
        <v>65.011080931290337</v>
      </c>
      <c r="N52" s="37">
        <f t="shared" si="31"/>
        <v>62.328365966700567</v>
      </c>
      <c r="O52" s="37">
        <f t="shared" si="31"/>
        <v>55.928808024577684</v>
      </c>
      <c r="P52" s="37">
        <f t="shared" si="31"/>
        <v>51.542950543758622</v>
      </c>
      <c r="Q52" s="37">
        <f t="shared" si="31"/>
        <v>46.685564853568138</v>
      </c>
      <c r="R52" s="37">
        <f t="shared" si="31"/>
        <v>56.112163003990993</v>
      </c>
      <c r="S52" s="37">
        <f t="shared" si="31"/>
        <v>42.313004338495013</v>
      </c>
      <c r="T52" s="37">
        <f t="shared" si="31"/>
        <v>40.539028600988949</v>
      </c>
      <c r="U52" s="37">
        <f t="shared" si="31"/>
        <v>42.085663059949923</v>
      </c>
      <c r="V52" s="37">
        <f t="shared" si="31"/>
        <v>43.308024058911201</v>
      </c>
      <c r="W52" s="37">
        <f t="shared" si="31"/>
        <v>39.446692854969598</v>
      </c>
      <c r="X52" s="37">
        <f t="shared" ref="X52" si="32">SUM(X53:X70)</f>
        <v>53.225830394900321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0.35115032670532365</v>
      </c>
      <c r="U65" s="10">
        <v>0.6970607499621766</v>
      </c>
      <c r="V65" s="10">
        <v>0.30511996200151281</v>
      </c>
      <c r="W65" s="10">
        <v>0.23647105421148978</v>
      </c>
      <c r="X65" s="10">
        <v>0.17567156464361811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16.594069755019177</v>
      </c>
      <c r="J66" s="10">
        <v>28.636936363248321</v>
      </c>
      <c r="K66" s="10">
        <v>27.72461851565313</v>
      </c>
      <c r="L66" s="10">
        <v>42.621057910138937</v>
      </c>
      <c r="M66" s="10">
        <v>64.118621960927214</v>
      </c>
      <c r="N66" s="10">
        <v>61.451957372767993</v>
      </c>
      <c r="O66" s="10">
        <v>55.063890098071859</v>
      </c>
      <c r="P66" s="10">
        <v>50.748650706079587</v>
      </c>
      <c r="Q66" s="10">
        <v>45.830646037784007</v>
      </c>
      <c r="R66" s="10">
        <v>55.5142818143688</v>
      </c>
      <c r="S66" s="10">
        <v>41.915906294997114</v>
      </c>
      <c r="T66" s="10">
        <v>40.187878274283626</v>
      </c>
      <c r="U66" s="10">
        <v>41.388602309987746</v>
      </c>
      <c r="V66" s="10">
        <v>43.002904096909688</v>
      </c>
      <c r="W66" s="10">
        <v>39.210221800758106</v>
      </c>
      <c r="X66" s="10">
        <v>53.050158830256706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0.21820759136980933</v>
      </c>
      <c r="J69" s="10">
        <v>0.61750522454200119</v>
      </c>
      <c r="K69" s="10">
        <v>1.0292552168867835</v>
      </c>
      <c r="L69" s="10">
        <v>0.82907619853636061</v>
      </c>
      <c r="M69" s="10">
        <v>0.89245897036312793</v>
      </c>
      <c r="N69" s="10">
        <v>0.87640859393257731</v>
      </c>
      <c r="O69" s="10">
        <v>0.86491792650582344</v>
      </c>
      <c r="P69" s="10">
        <v>0.79429983767903634</v>
      </c>
      <c r="Q69" s="10">
        <v>0.8549188157841322</v>
      </c>
      <c r="R69" s="10">
        <v>0.59788118962218939</v>
      </c>
      <c r="S69" s="10">
        <v>0.39709804349789807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199</v>
      </c>
      <c r="B1" s="4" t="s">
        <v>236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115.00077386070501</v>
      </c>
      <c r="D2" s="31">
        <f t="shared" si="0"/>
        <v>118.19578675838352</v>
      </c>
      <c r="E2" s="31">
        <f t="shared" si="0"/>
        <v>125.65778159931214</v>
      </c>
      <c r="F2" s="31">
        <f t="shared" si="0"/>
        <v>117.13766122098025</v>
      </c>
      <c r="G2" s="31">
        <f t="shared" si="0"/>
        <v>132.07179707652622</v>
      </c>
      <c r="H2" s="31">
        <f t="shared" si="0"/>
        <v>137.40180567497853</v>
      </c>
      <c r="I2" s="31">
        <f t="shared" si="0"/>
        <v>134.20180567497852</v>
      </c>
      <c r="J2" s="31">
        <f t="shared" si="0"/>
        <v>133.5625967325881</v>
      </c>
      <c r="K2" s="31">
        <f t="shared" si="0"/>
        <v>123.29217540842649</v>
      </c>
      <c r="L2" s="31">
        <f t="shared" si="0"/>
        <v>115.07592433361989</v>
      </c>
      <c r="M2" s="31">
        <f t="shared" si="0"/>
        <v>136.66766981943252</v>
      </c>
      <c r="N2" s="31">
        <f t="shared" si="0"/>
        <v>121.23817712811692</v>
      </c>
      <c r="O2" s="31">
        <f t="shared" si="0"/>
        <v>121.21427343078244</v>
      </c>
      <c r="P2" s="31">
        <f t="shared" si="0"/>
        <v>123.2921754084265</v>
      </c>
      <c r="Q2" s="31">
        <f t="shared" si="0"/>
        <v>119.16018916595013</v>
      </c>
      <c r="R2" s="31">
        <f t="shared" si="0"/>
        <v>125.32244196044714</v>
      </c>
      <c r="S2" s="31">
        <f t="shared" si="0"/>
        <v>139.70094582975065</v>
      </c>
      <c r="T2" s="31">
        <f t="shared" si="0"/>
        <v>168.48357695614791</v>
      </c>
      <c r="U2" s="31">
        <f t="shared" si="0"/>
        <v>178.94350816852963</v>
      </c>
      <c r="V2" s="31">
        <f t="shared" si="0"/>
        <v>166.44797936371452</v>
      </c>
      <c r="W2" s="31">
        <f t="shared" si="0"/>
        <v>86.994153052450542</v>
      </c>
      <c r="X2" s="31">
        <f t="shared" ref="X2" si="1">SUM(X3,X17,X22,X25,X26,X51,X52,X71,X74,X75,X76)</f>
        <v>114.49062768701636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FC_TRA_DAVI_PA_E!C5+FC_TRA_DAVI_FR_E!C5</f>
        <v>0</v>
      </c>
      <c r="D5" s="10">
        <f>FC_TRA_DAVI_PA_E!D5+FC_TRA_DAVI_FR_E!D5</f>
        <v>0</v>
      </c>
      <c r="E5" s="10">
        <f>FC_TRA_DAVI_PA_E!E5+FC_TRA_DAVI_FR_E!E5</f>
        <v>0</v>
      </c>
      <c r="F5" s="10">
        <f>FC_TRA_DAVI_PA_E!F5+FC_TRA_DAVI_FR_E!F5</f>
        <v>0</v>
      </c>
      <c r="G5" s="10">
        <f>FC_TRA_DAVI_PA_E!G5+FC_TRA_DAVI_FR_E!G5</f>
        <v>0</v>
      </c>
      <c r="H5" s="10">
        <f>FC_TRA_DAVI_PA_E!H5+FC_TRA_DAVI_FR_E!H5</f>
        <v>0</v>
      </c>
      <c r="I5" s="10">
        <f>FC_TRA_DAVI_PA_E!I5+FC_TRA_DAVI_FR_E!I5</f>
        <v>0</v>
      </c>
      <c r="J5" s="10">
        <f>FC_TRA_DAVI_PA_E!J5+FC_TRA_DAVI_FR_E!J5</f>
        <v>0</v>
      </c>
      <c r="K5" s="10">
        <f>FC_TRA_DAVI_PA_E!K5+FC_TRA_DAVI_FR_E!K5</f>
        <v>0</v>
      </c>
      <c r="L5" s="10">
        <f>FC_TRA_DAVI_PA_E!L5+FC_TRA_DAVI_FR_E!L5</f>
        <v>0</v>
      </c>
      <c r="M5" s="10">
        <f>FC_TRA_DAVI_PA_E!M5+FC_TRA_DAVI_FR_E!M5</f>
        <v>0</v>
      </c>
      <c r="N5" s="10">
        <f>FC_TRA_DAVI_PA_E!N5+FC_TRA_DAVI_FR_E!N5</f>
        <v>0</v>
      </c>
      <c r="O5" s="10">
        <f>FC_TRA_DAVI_PA_E!O5+FC_TRA_DAVI_FR_E!O5</f>
        <v>0</v>
      </c>
      <c r="P5" s="10">
        <f>FC_TRA_DAVI_PA_E!P5+FC_TRA_DAVI_FR_E!P5</f>
        <v>0</v>
      </c>
      <c r="Q5" s="10">
        <f>FC_TRA_DAVI_PA_E!Q5+FC_TRA_DAVI_FR_E!Q5</f>
        <v>0</v>
      </c>
      <c r="R5" s="10">
        <f>FC_TRA_DAVI_PA_E!R5+FC_TRA_DAVI_FR_E!R5</f>
        <v>0</v>
      </c>
      <c r="S5" s="10">
        <f>FC_TRA_DAVI_PA_E!S5+FC_TRA_DAVI_FR_E!S5</f>
        <v>0</v>
      </c>
      <c r="T5" s="10">
        <f>FC_TRA_DAVI_PA_E!T5+FC_TRA_DAVI_FR_E!T5</f>
        <v>0</v>
      </c>
      <c r="U5" s="10">
        <f>FC_TRA_DAVI_PA_E!U5+FC_TRA_DAVI_FR_E!U5</f>
        <v>0</v>
      </c>
      <c r="V5" s="10">
        <f>FC_TRA_DAVI_PA_E!V5+FC_TRA_DAVI_FR_E!V5</f>
        <v>0</v>
      </c>
      <c r="W5" s="10">
        <f>FC_TRA_DAVI_PA_E!W5+FC_TRA_DAVI_FR_E!W5</f>
        <v>0</v>
      </c>
      <c r="X5" s="10">
        <f>FC_TRA_DAVI_PA_E!X5+FC_TRA_DAVI_FR_E!X5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FC_TRA_DAVI_PA_E!C6+FC_TRA_DAVI_FR_E!C6</f>
        <v>0</v>
      </c>
      <c r="D6" s="10">
        <f>FC_TRA_DAVI_PA_E!D6+FC_TRA_DAVI_FR_E!D6</f>
        <v>0</v>
      </c>
      <c r="E6" s="10">
        <f>FC_TRA_DAVI_PA_E!E6+FC_TRA_DAVI_FR_E!E6</f>
        <v>0</v>
      </c>
      <c r="F6" s="10">
        <f>FC_TRA_DAVI_PA_E!F6+FC_TRA_DAVI_FR_E!F6</f>
        <v>0</v>
      </c>
      <c r="G6" s="10">
        <f>FC_TRA_DAVI_PA_E!G6+FC_TRA_DAVI_FR_E!G6</f>
        <v>0</v>
      </c>
      <c r="H6" s="10">
        <f>FC_TRA_DAVI_PA_E!H6+FC_TRA_DAVI_FR_E!H6</f>
        <v>0</v>
      </c>
      <c r="I6" s="10">
        <f>FC_TRA_DAVI_PA_E!I6+FC_TRA_DAVI_FR_E!I6</f>
        <v>0</v>
      </c>
      <c r="J6" s="10">
        <f>FC_TRA_DAVI_PA_E!J6+FC_TRA_DAVI_FR_E!J6</f>
        <v>0</v>
      </c>
      <c r="K6" s="10">
        <f>FC_TRA_DAVI_PA_E!K6+FC_TRA_DAVI_FR_E!K6</f>
        <v>0</v>
      </c>
      <c r="L6" s="10">
        <f>FC_TRA_DAVI_PA_E!L6+FC_TRA_DAVI_FR_E!L6</f>
        <v>0</v>
      </c>
      <c r="M6" s="10">
        <f>FC_TRA_DAVI_PA_E!M6+FC_TRA_DAVI_FR_E!M6</f>
        <v>0</v>
      </c>
      <c r="N6" s="10">
        <f>FC_TRA_DAVI_PA_E!N6+FC_TRA_DAVI_FR_E!N6</f>
        <v>0</v>
      </c>
      <c r="O6" s="10">
        <f>FC_TRA_DAVI_PA_E!O6+FC_TRA_DAVI_FR_E!O6</f>
        <v>0</v>
      </c>
      <c r="P6" s="10">
        <f>FC_TRA_DAVI_PA_E!P6+FC_TRA_DAVI_FR_E!P6</f>
        <v>0</v>
      </c>
      <c r="Q6" s="10">
        <f>FC_TRA_DAVI_PA_E!Q6+FC_TRA_DAVI_FR_E!Q6</f>
        <v>0</v>
      </c>
      <c r="R6" s="10">
        <f>FC_TRA_DAVI_PA_E!R6+FC_TRA_DAVI_FR_E!R6</f>
        <v>0</v>
      </c>
      <c r="S6" s="10">
        <f>FC_TRA_DAVI_PA_E!S6+FC_TRA_DAVI_FR_E!S6</f>
        <v>0</v>
      </c>
      <c r="T6" s="10">
        <f>FC_TRA_DAVI_PA_E!T6+FC_TRA_DAVI_FR_E!T6</f>
        <v>0</v>
      </c>
      <c r="U6" s="10">
        <f>FC_TRA_DAVI_PA_E!U6+FC_TRA_DAVI_FR_E!U6</f>
        <v>0</v>
      </c>
      <c r="V6" s="10">
        <f>FC_TRA_DAVI_PA_E!V6+FC_TRA_DAVI_FR_E!V6</f>
        <v>0</v>
      </c>
      <c r="W6" s="10">
        <f>FC_TRA_DAVI_PA_E!W6+FC_TRA_DAVI_FR_E!W6</f>
        <v>0</v>
      </c>
      <c r="X6" s="10">
        <f>FC_TRA_DAVI_PA_E!X6+FC_TRA_DAVI_FR_E!X6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FC_TRA_DAVI_PA_E!C7+FC_TRA_DAVI_FR_E!C7</f>
        <v>0</v>
      </c>
      <c r="D7" s="10">
        <f>FC_TRA_DAVI_PA_E!D7+FC_TRA_DAVI_FR_E!D7</f>
        <v>0</v>
      </c>
      <c r="E7" s="10">
        <f>FC_TRA_DAVI_PA_E!E7+FC_TRA_DAVI_FR_E!E7</f>
        <v>0</v>
      </c>
      <c r="F7" s="10">
        <f>FC_TRA_DAVI_PA_E!F7+FC_TRA_DAVI_FR_E!F7</f>
        <v>0</v>
      </c>
      <c r="G7" s="10">
        <f>FC_TRA_DAVI_PA_E!G7+FC_TRA_DAVI_FR_E!G7</f>
        <v>0</v>
      </c>
      <c r="H7" s="10">
        <f>FC_TRA_DAVI_PA_E!H7+FC_TRA_DAVI_FR_E!H7</f>
        <v>0</v>
      </c>
      <c r="I7" s="10">
        <f>FC_TRA_DAVI_PA_E!I7+FC_TRA_DAVI_FR_E!I7</f>
        <v>0</v>
      </c>
      <c r="J7" s="10">
        <f>FC_TRA_DAVI_PA_E!J7+FC_TRA_DAVI_FR_E!J7</f>
        <v>0</v>
      </c>
      <c r="K7" s="10">
        <f>FC_TRA_DAVI_PA_E!K7+FC_TRA_DAVI_FR_E!K7</f>
        <v>0</v>
      </c>
      <c r="L7" s="10">
        <f>FC_TRA_DAVI_PA_E!L7+FC_TRA_DAVI_FR_E!L7</f>
        <v>0</v>
      </c>
      <c r="M7" s="10">
        <f>FC_TRA_DAVI_PA_E!M7+FC_TRA_DAVI_FR_E!M7</f>
        <v>0</v>
      </c>
      <c r="N7" s="10">
        <f>FC_TRA_DAVI_PA_E!N7+FC_TRA_DAVI_FR_E!N7</f>
        <v>0</v>
      </c>
      <c r="O7" s="10">
        <f>FC_TRA_DAVI_PA_E!O7+FC_TRA_DAVI_FR_E!O7</f>
        <v>0</v>
      </c>
      <c r="P7" s="10">
        <f>FC_TRA_DAVI_PA_E!P7+FC_TRA_DAVI_FR_E!P7</f>
        <v>0</v>
      </c>
      <c r="Q7" s="10">
        <f>FC_TRA_DAVI_PA_E!Q7+FC_TRA_DAVI_FR_E!Q7</f>
        <v>0</v>
      </c>
      <c r="R7" s="10">
        <f>FC_TRA_DAVI_PA_E!R7+FC_TRA_DAVI_FR_E!R7</f>
        <v>0</v>
      </c>
      <c r="S7" s="10">
        <f>FC_TRA_DAVI_PA_E!S7+FC_TRA_DAVI_FR_E!S7</f>
        <v>0</v>
      </c>
      <c r="T7" s="10">
        <f>FC_TRA_DAVI_PA_E!T7+FC_TRA_DAVI_FR_E!T7</f>
        <v>0</v>
      </c>
      <c r="U7" s="10">
        <f>FC_TRA_DAVI_PA_E!U7+FC_TRA_DAVI_FR_E!U7</f>
        <v>0</v>
      </c>
      <c r="V7" s="10">
        <f>FC_TRA_DAVI_PA_E!V7+FC_TRA_DAVI_FR_E!V7</f>
        <v>0</v>
      </c>
      <c r="W7" s="10">
        <f>FC_TRA_DAVI_PA_E!W7+FC_TRA_DAVI_FR_E!W7</f>
        <v>0</v>
      </c>
      <c r="X7" s="10">
        <f>FC_TRA_DAVI_PA_E!X7+FC_TRA_DAVI_FR_E!X7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FC_TRA_DAVI_PA_E!C9+FC_TRA_DAVI_FR_E!C9</f>
        <v>0</v>
      </c>
      <c r="D9" s="10">
        <f>FC_TRA_DAVI_PA_E!D9+FC_TRA_DAVI_FR_E!D9</f>
        <v>0</v>
      </c>
      <c r="E9" s="10">
        <f>FC_TRA_DAVI_PA_E!E9+FC_TRA_DAVI_FR_E!E9</f>
        <v>0</v>
      </c>
      <c r="F9" s="10">
        <f>FC_TRA_DAVI_PA_E!F9+FC_TRA_DAVI_FR_E!F9</f>
        <v>0</v>
      </c>
      <c r="G9" s="10">
        <f>FC_TRA_DAVI_PA_E!G9+FC_TRA_DAVI_FR_E!G9</f>
        <v>0</v>
      </c>
      <c r="H9" s="10">
        <f>FC_TRA_DAVI_PA_E!H9+FC_TRA_DAVI_FR_E!H9</f>
        <v>0</v>
      </c>
      <c r="I9" s="10">
        <f>FC_TRA_DAVI_PA_E!I9+FC_TRA_DAVI_FR_E!I9</f>
        <v>0</v>
      </c>
      <c r="J9" s="10">
        <f>FC_TRA_DAVI_PA_E!J9+FC_TRA_DAVI_FR_E!J9</f>
        <v>0</v>
      </c>
      <c r="K9" s="10">
        <f>FC_TRA_DAVI_PA_E!K9+FC_TRA_DAVI_FR_E!K9</f>
        <v>0</v>
      </c>
      <c r="L9" s="10">
        <f>FC_TRA_DAVI_PA_E!L9+FC_TRA_DAVI_FR_E!L9</f>
        <v>0</v>
      </c>
      <c r="M9" s="10">
        <f>FC_TRA_DAVI_PA_E!M9+FC_TRA_DAVI_FR_E!M9</f>
        <v>0</v>
      </c>
      <c r="N9" s="10">
        <f>FC_TRA_DAVI_PA_E!N9+FC_TRA_DAVI_FR_E!N9</f>
        <v>0</v>
      </c>
      <c r="O9" s="10">
        <f>FC_TRA_DAVI_PA_E!O9+FC_TRA_DAVI_FR_E!O9</f>
        <v>0</v>
      </c>
      <c r="P9" s="10">
        <f>FC_TRA_DAVI_PA_E!P9+FC_TRA_DAVI_FR_E!P9</f>
        <v>0</v>
      </c>
      <c r="Q9" s="10">
        <f>FC_TRA_DAVI_PA_E!Q9+FC_TRA_DAVI_FR_E!Q9</f>
        <v>0</v>
      </c>
      <c r="R9" s="10">
        <f>FC_TRA_DAVI_PA_E!R9+FC_TRA_DAVI_FR_E!R9</f>
        <v>0</v>
      </c>
      <c r="S9" s="10">
        <f>FC_TRA_DAVI_PA_E!S9+FC_TRA_DAVI_FR_E!S9</f>
        <v>0</v>
      </c>
      <c r="T9" s="10">
        <f>FC_TRA_DAVI_PA_E!T9+FC_TRA_DAVI_FR_E!T9</f>
        <v>0</v>
      </c>
      <c r="U9" s="10">
        <f>FC_TRA_DAVI_PA_E!U9+FC_TRA_DAVI_FR_E!U9</f>
        <v>0</v>
      </c>
      <c r="V9" s="10">
        <f>FC_TRA_DAVI_PA_E!V9+FC_TRA_DAVI_FR_E!V9</f>
        <v>0</v>
      </c>
      <c r="W9" s="10">
        <f>FC_TRA_DAVI_PA_E!W9+FC_TRA_DAVI_FR_E!W9</f>
        <v>0</v>
      </c>
      <c r="X9" s="10">
        <f>FC_TRA_DAVI_PA_E!X9+FC_TRA_DAVI_FR_E!X9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FC_TRA_DAVI_PA_E!C10+FC_TRA_DAVI_FR_E!C10</f>
        <v>0</v>
      </c>
      <c r="D10" s="10">
        <f>FC_TRA_DAVI_PA_E!D10+FC_TRA_DAVI_FR_E!D10</f>
        <v>0</v>
      </c>
      <c r="E10" s="10">
        <f>FC_TRA_DAVI_PA_E!E10+FC_TRA_DAVI_FR_E!E10</f>
        <v>0</v>
      </c>
      <c r="F10" s="10">
        <f>FC_TRA_DAVI_PA_E!F10+FC_TRA_DAVI_FR_E!F10</f>
        <v>0</v>
      </c>
      <c r="G10" s="10">
        <f>FC_TRA_DAVI_PA_E!G10+FC_TRA_DAVI_FR_E!G10</f>
        <v>0</v>
      </c>
      <c r="H10" s="10">
        <f>FC_TRA_DAVI_PA_E!H10+FC_TRA_DAVI_FR_E!H10</f>
        <v>0</v>
      </c>
      <c r="I10" s="10">
        <f>FC_TRA_DAVI_PA_E!I10+FC_TRA_DAVI_FR_E!I10</f>
        <v>0</v>
      </c>
      <c r="J10" s="10">
        <f>FC_TRA_DAVI_PA_E!J10+FC_TRA_DAVI_FR_E!J10</f>
        <v>0</v>
      </c>
      <c r="K10" s="10">
        <f>FC_TRA_DAVI_PA_E!K10+FC_TRA_DAVI_FR_E!K10</f>
        <v>0</v>
      </c>
      <c r="L10" s="10">
        <f>FC_TRA_DAVI_PA_E!L10+FC_TRA_DAVI_FR_E!L10</f>
        <v>0</v>
      </c>
      <c r="M10" s="10">
        <f>FC_TRA_DAVI_PA_E!M10+FC_TRA_DAVI_FR_E!M10</f>
        <v>0</v>
      </c>
      <c r="N10" s="10">
        <f>FC_TRA_DAVI_PA_E!N10+FC_TRA_DAVI_FR_E!N10</f>
        <v>0</v>
      </c>
      <c r="O10" s="10">
        <f>FC_TRA_DAVI_PA_E!O10+FC_TRA_DAVI_FR_E!O10</f>
        <v>0</v>
      </c>
      <c r="P10" s="10">
        <f>FC_TRA_DAVI_PA_E!P10+FC_TRA_DAVI_FR_E!P10</f>
        <v>0</v>
      </c>
      <c r="Q10" s="10">
        <f>FC_TRA_DAVI_PA_E!Q10+FC_TRA_DAVI_FR_E!Q10</f>
        <v>0</v>
      </c>
      <c r="R10" s="10">
        <f>FC_TRA_DAVI_PA_E!R10+FC_TRA_DAVI_FR_E!R10</f>
        <v>0</v>
      </c>
      <c r="S10" s="10">
        <f>FC_TRA_DAVI_PA_E!S10+FC_TRA_DAVI_FR_E!S10</f>
        <v>0</v>
      </c>
      <c r="T10" s="10">
        <f>FC_TRA_DAVI_PA_E!T10+FC_TRA_DAVI_FR_E!T10</f>
        <v>0</v>
      </c>
      <c r="U10" s="10">
        <f>FC_TRA_DAVI_PA_E!U10+FC_TRA_DAVI_FR_E!U10</f>
        <v>0</v>
      </c>
      <c r="V10" s="10">
        <f>FC_TRA_DAVI_PA_E!V10+FC_TRA_DAVI_FR_E!V10</f>
        <v>0</v>
      </c>
      <c r="W10" s="10">
        <f>FC_TRA_DAVI_PA_E!W10+FC_TRA_DAVI_FR_E!W10</f>
        <v>0</v>
      </c>
      <c r="X10" s="10">
        <f>FC_TRA_DAVI_PA_E!X10+FC_TRA_DAVI_FR_E!X10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FC_TRA_DAVI_PA_E!C12+FC_TRA_DAVI_FR_E!C12</f>
        <v>0</v>
      </c>
      <c r="D12" s="10">
        <f>FC_TRA_DAVI_PA_E!D12+FC_TRA_DAVI_FR_E!D12</f>
        <v>0</v>
      </c>
      <c r="E12" s="10">
        <f>FC_TRA_DAVI_PA_E!E12+FC_TRA_DAVI_FR_E!E12</f>
        <v>0</v>
      </c>
      <c r="F12" s="10">
        <f>FC_TRA_DAVI_PA_E!F12+FC_TRA_DAVI_FR_E!F12</f>
        <v>0</v>
      </c>
      <c r="G12" s="10">
        <f>FC_TRA_DAVI_PA_E!G12+FC_TRA_DAVI_FR_E!G12</f>
        <v>0</v>
      </c>
      <c r="H12" s="10">
        <f>FC_TRA_DAVI_PA_E!H12+FC_TRA_DAVI_FR_E!H12</f>
        <v>0</v>
      </c>
      <c r="I12" s="10">
        <f>FC_TRA_DAVI_PA_E!I12+FC_TRA_DAVI_FR_E!I12</f>
        <v>0</v>
      </c>
      <c r="J12" s="10">
        <f>FC_TRA_DAVI_PA_E!J12+FC_TRA_DAVI_FR_E!J12</f>
        <v>0</v>
      </c>
      <c r="K12" s="10">
        <f>FC_TRA_DAVI_PA_E!K12+FC_TRA_DAVI_FR_E!K12</f>
        <v>0</v>
      </c>
      <c r="L12" s="10">
        <f>FC_TRA_DAVI_PA_E!L12+FC_TRA_DAVI_FR_E!L12</f>
        <v>0</v>
      </c>
      <c r="M12" s="10">
        <f>FC_TRA_DAVI_PA_E!M12+FC_TRA_DAVI_FR_E!M12</f>
        <v>0</v>
      </c>
      <c r="N12" s="10">
        <f>FC_TRA_DAVI_PA_E!N12+FC_TRA_DAVI_FR_E!N12</f>
        <v>0</v>
      </c>
      <c r="O12" s="10">
        <f>FC_TRA_DAVI_PA_E!O12+FC_TRA_DAVI_FR_E!O12</f>
        <v>0</v>
      </c>
      <c r="P12" s="10">
        <f>FC_TRA_DAVI_PA_E!P12+FC_TRA_DAVI_FR_E!P12</f>
        <v>0</v>
      </c>
      <c r="Q12" s="10">
        <f>FC_TRA_DAVI_PA_E!Q12+FC_TRA_DAVI_FR_E!Q12</f>
        <v>0</v>
      </c>
      <c r="R12" s="10">
        <f>FC_TRA_DAVI_PA_E!R12+FC_TRA_DAVI_FR_E!R12</f>
        <v>0</v>
      </c>
      <c r="S12" s="10">
        <f>FC_TRA_DAVI_PA_E!S12+FC_TRA_DAVI_FR_E!S12</f>
        <v>0</v>
      </c>
      <c r="T12" s="10">
        <f>FC_TRA_DAVI_PA_E!T12+FC_TRA_DAVI_FR_E!T12</f>
        <v>0</v>
      </c>
      <c r="U12" s="10">
        <f>FC_TRA_DAVI_PA_E!U12+FC_TRA_DAVI_FR_E!U12</f>
        <v>0</v>
      </c>
      <c r="V12" s="10">
        <f>FC_TRA_DAVI_PA_E!V12+FC_TRA_DAVI_FR_E!V12</f>
        <v>0</v>
      </c>
      <c r="W12" s="10">
        <f>FC_TRA_DAVI_PA_E!W12+FC_TRA_DAVI_FR_E!W12</f>
        <v>0</v>
      </c>
      <c r="X12" s="10">
        <f>FC_TRA_DAVI_PA_E!X12+FC_TRA_DAVI_FR_E!X12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FC_TRA_DAVI_PA_E!C13+FC_TRA_DAVI_FR_E!C13</f>
        <v>0</v>
      </c>
      <c r="D13" s="10">
        <f>FC_TRA_DAVI_PA_E!D13+FC_TRA_DAVI_FR_E!D13</f>
        <v>0</v>
      </c>
      <c r="E13" s="10">
        <f>FC_TRA_DAVI_PA_E!E13+FC_TRA_DAVI_FR_E!E13</f>
        <v>0</v>
      </c>
      <c r="F13" s="10">
        <f>FC_TRA_DAVI_PA_E!F13+FC_TRA_DAVI_FR_E!F13</f>
        <v>0</v>
      </c>
      <c r="G13" s="10">
        <f>FC_TRA_DAVI_PA_E!G13+FC_TRA_DAVI_FR_E!G13</f>
        <v>0</v>
      </c>
      <c r="H13" s="10">
        <f>FC_TRA_DAVI_PA_E!H13+FC_TRA_DAVI_FR_E!H13</f>
        <v>0</v>
      </c>
      <c r="I13" s="10">
        <f>FC_TRA_DAVI_PA_E!I13+FC_TRA_DAVI_FR_E!I13</f>
        <v>0</v>
      </c>
      <c r="J13" s="10">
        <f>FC_TRA_DAVI_PA_E!J13+FC_TRA_DAVI_FR_E!J13</f>
        <v>0</v>
      </c>
      <c r="K13" s="10">
        <f>FC_TRA_DAVI_PA_E!K13+FC_TRA_DAVI_FR_E!K13</f>
        <v>0</v>
      </c>
      <c r="L13" s="10">
        <f>FC_TRA_DAVI_PA_E!L13+FC_TRA_DAVI_FR_E!L13</f>
        <v>0</v>
      </c>
      <c r="M13" s="10">
        <f>FC_TRA_DAVI_PA_E!M13+FC_TRA_DAVI_FR_E!M13</f>
        <v>0</v>
      </c>
      <c r="N13" s="10">
        <f>FC_TRA_DAVI_PA_E!N13+FC_TRA_DAVI_FR_E!N13</f>
        <v>0</v>
      </c>
      <c r="O13" s="10">
        <f>FC_TRA_DAVI_PA_E!O13+FC_TRA_DAVI_FR_E!O13</f>
        <v>0</v>
      </c>
      <c r="P13" s="10">
        <f>FC_TRA_DAVI_PA_E!P13+FC_TRA_DAVI_FR_E!P13</f>
        <v>0</v>
      </c>
      <c r="Q13" s="10">
        <f>FC_TRA_DAVI_PA_E!Q13+FC_TRA_DAVI_FR_E!Q13</f>
        <v>0</v>
      </c>
      <c r="R13" s="10">
        <f>FC_TRA_DAVI_PA_E!R13+FC_TRA_DAVI_FR_E!R13</f>
        <v>0</v>
      </c>
      <c r="S13" s="10">
        <f>FC_TRA_DAVI_PA_E!S13+FC_TRA_DAVI_FR_E!S13</f>
        <v>0</v>
      </c>
      <c r="T13" s="10">
        <f>FC_TRA_DAVI_PA_E!T13+FC_TRA_DAVI_FR_E!T13</f>
        <v>0</v>
      </c>
      <c r="U13" s="10">
        <f>FC_TRA_DAVI_PA_E!U13+FC_TRA_DAVI_FR_E!U13</f>
        <v>0</v>
      </c>
      <c r="V13" s="10">
        <f>FC_TRA_DAVI_PA_E!V13+FC_TRA_DAVI_FR_E!V13</f>
        <v>0</v>
      </c>
      <c r="W13" s="10">
        <f>FC_TRA_DAVI_PA_E!W13+FC_TRA_DAVI_FR_E!W13</f>
        <v>0</v>
      </c>
      <c r="X13" s="10">
        <f>FC_TRA_DAVI_PA_E!X13+FC_TRA_DAVI_FR_E!X13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FC_TRA_DAVI_PA_E!C14+FC_TRA_DAVI_FR_E!C14</f>
        <v>0</v>
      </c>
      <c r="D14" s="10">
        <f>FC_TRA_DAVI_PA_E!D14+FC_TRA_DAVI_FR_E!D14</f>
        <v>0</v>
      </c>
      <c r="E14" s="10">
        <f>FC_TRA_DAVI_PA_E!E14+FC_TRA_DAVI_FR_E!E14</f>
        <v>0</v>
      </c>
      <c r="F14" s="10">
        <f>FC_TRA_DAVI_PA_E!F14+FC_TRA_DAVI_FR_E!F14</f>
        <v>0</v>
      </c>
      <c r="G14" s="10">
        <f>FC_TRA_DAVI_PA_E!G14+FC_TRA_DAVI_FR_E!G14</f>
        <v>0</v>
      </c>
      <c r="H14" s="10">
        <f>FC_TRA_DAVI_PA_E!H14+FC_TRA_DAVI_FR_E!H14</f>
        <v>0</v>
      </c>
      <c r="I14" s="10">
        <f>FC_TRA_DAVI_PA_E!I14+FC_TRA_DAVI_FR_E!I14</f>
        <v>0</v>
      </c>
      <c r="J14" s="10">
        <f>FC_TRA_DAVI_PA_E!J14+FC_TRA_DAVI_FR_E!J14</f>
        <v>0</v>
      </c>
      <c r="K14" s="10">
        <f>FC_TRA_DAVI_PA_E!K14+FC_TRA_DAVI_FR_E!K14</f>
        <v>0</v>
      </c>
      <c r="L14" s="10">
        <f>FC_TRA_DAVI_PA_E!L14+FC_TRA_DAVI_FR_E!L14</f>
        <v>0</v>
      </c>
      <c r="M14" s="10">
        <f>FC_TRA_DAVI_PA_E!M14+FC_TRA_DAVI_FR_E!M14</f>
        <v>0</v>
      </c>
      <c r="N14" s="10">
        <f>FC_TRA_DAVI_PA_E!N14+FC_TRA_DAVI_FR_E!N14</f>
        <v>0</v>
      </c>
      <c r="O14" s="10">
        <f>FC_TRA_DAVI_PA_E!O14+FC_TRA_DAVI_FR_E!O14</f>
        <v>0</v>
      </c>
      <c r="P14" s="10">
        <f>FC_TRA_DAVI_PA_E!P14+FC_TRA_DAVI_FR_E!P14</f>
        <v>0</v>
      </c>
      <c r="Q14" s="10">
        <f>FC_TRA_DAVI_PA_E!Q14+FC_TRA_DAVI_FR_E!Q14</f>
        <v>0</v>
      </c>
      <c r="R14" s="10">
        <f>FC_TRA_DAVI_PA_E!R14+FC_TRA_DAVI_FR_E!R14</f>
        <v>0</v>
      </c>
      <c r="S14" s="10">
        <f>FC_TRA_DAVI_PA_E!S14+FC_TRA_DAVI_FR_E!S14</f>
        <v>0</v>
      </c>
      <c r="T14" s="10">
        <f>FC_TRA_DAVI_PA_E!T14+FC_TRA_DAVI_FR_E!T14</f>
        <v>0</v>
      </c>
      <c r="U14" s="10">
        <f>FC_TRA_DAVI_PA_E!U14+FC_TRA_DAVI_FR_E!U14</f>
        <v>0</v>
      </c>
      <c r="V14" s="10">
        <f>FC_TRA_DAVI_PA_E!V14+FC_TRA_DAVI_FR_E!V14</f>
        <v>0</v>
      </c>
      <c r="W14" s="10">
        <f>FC_TRA_DAVI_PA_E!W14+FC_TRA_DAVI_FR_E!W14</f>
        <v>0</v>
      </c>
      <c r="X14" s="10">
        <f>FC_TRA_DAVI_PA_E!X14+FC_TRA_DAVI_FR_E!X14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FC_TRA_DAVI_PA_E!C15+FC_TRA_DAVI_FR_E!C15</f>
        <v>0</v>
      </c>
      <c r="D15" s="10">
        <f>FC_TRA_DAVI_PA_E!D15+FC_TRA_DAVI_FR_E!D15</f>
        <v>0</v>
      </c>
      <c r="E15" s="10">
        <f>FC_TRA_DAVI_PA_E!E15+FC_TRA_DAVI_FR_E!E15</f>
        <v>0</v>
      </c>
      <c r="F15" s="10">
        <f>FC_TRA_DAVI_PA_E!F15+FC_TRA_DAVI_FR_E!F15</f>
        <v>0</v>
      </c>
      <c r="G15" s="10">
        <f>FC_TRA_DAVI_PA_E!G15+FC_TRA_DAVI_FR_E!G15</f>
        <v>0</v>
      </c>
      <c r="H15" s="10">
        <f>FC_TRA_DAVI_PA_E!H15+FC_TRA_DAVI_FR_E!H15</f>
        <v>0</v>
      </c>
      <c r="I15" s="10">
        <f>FC_TRA_DAVI_PA_E!I15+FC_TRA_DAVI_FR_E!I15</f>
        <v>0</v>
      </c>
      <c r="J15" s="10">
        <f>FC_TRA_DAVI_PA_E!J15+FC_TRA_DAVI_FR_E!J15</f>
        <v>0</v>
      </c>
      <c r="K15" s="10">
        <f>FC_TRA_DAVI_PA_E!K15+FC_TRA_DAVI_FR_E!K15</f>
        <v>0</v>
      </c>
      <c r="L15" s="10">
        <f>FC_TRA_DAVI_PA_E!L15+FC_TRA_DAVI_FR_E!L15</f>
        <v>0</v>
      </c>
      <c r="M15" s="10">
        <f>FC_TRA_DAVI_PA_E!M15+FC_TRA_DAVI_FR_E!M15</f>
        <v>0</v>
      </c>
      <c r="N15" s="10">
        <f>FC_TRA_DAVI_PA_E!N15+FC_TRA_DAVI_FR_E!N15</f>
        <v>0</v>
      </c>
      <c r="O15" s="10">
        <f>FC_TRA_DAVI_PA_E!O15+FC_TRA_DAVI_FR_E!O15</f>
        <v>0</v>
      </c>
      <c r="P15" s="10">
        <f>FC_TRA_DAVI_PA_E!P15+FC_TRA_DAVI_FR_E!P15</f>
        <v>0</v>
      </c>
      <c r="Q15" s="10">
        <f>FC_TRA_DAVI_PA_E!Q15+FC_TRA_DAVI_FR_E!Q15</f>
        <v>0</v>
      </c>
      <c r="R15" s="10">
        <f>FC_TRA_DAVI_PA_E!R15+FC_TRA_DAVI_FR_E!R15</f>
        <v>0</v>
      </c>
      <c r="S15" s="10">
        <f>FC_TRA_DAVI_PA_E!S15+FC_TRA_DAVI_FR_E!S15</f>
        <v>0</v>
      </c>
      <c r="T15" s="10">
        <f>FC_TRA_DAVI_PA_E!T15+FC_TRA_DAVI_FR_E!T15</f>
        <v>0</v>
      </c>
      <c r="U15" s="10">
        <f>FC_TRA_DAVI_PA_E!U15+FC_TRA_DAVI_FR_E!U15</f>
        <v>0</v>
      </c>
      <c r="V15" s="10">
        <f>FC_TRA_DAVI_PA_E!V15+FC_TRA_DAVI_FR_E!V15</f>
        <v>0</v>
      </c>
      <c r="W15" s="10">
        <f>FC_TRA_DAVI_PA_E!W15+FC_TRA_DAVI_FR_E!W15</f>
        <v>0</v>
      </c>
      <c r="X15" s="10">
        <f>FC_TRA_DAVI_PA_E!X15+FC_TRA_DAVI_FR_E!X15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FC_TRA_DAVI_PA_E!C16+FC_TRA_DAVI_FR_E!C16</f>
        <v>0</v>
      </c>
      <c r="D16" s="10">
        <f>FC_TRA_DAVI_PA_E!D16+FC_TRA_DAVI_FR_E!D16</f>
        <v>0</v>
      </c>
      <c r="E16" s="10">
        <f>FC_TRA_DAVI_PA_E!E16+FC_TRA_DAVI_FR_E!E16</f>
        <v>0</v>
      </c>
      <c r="F16" s="10">
        <f>FC_TRA_DAVI_PA_E!F16+FC_TRA_DAVI_FR_E!F16</f>
        <v>0</v>
      </c>
      <c r="G16" s="10">
        <f>FC_TRA_DAVI_PA_E!G16+FC_TRA_DAVI_FR_E!G16</f>
        <v>0</v>
      </c>
      <c r="H16" s="10">
        <f>FC_TRA_DAVI_PA_E!H16+FC_TRA_DAVI_FR_E!H16</f>
        <v>0</v>
      </c>
      <c r="I16" s="10">
        <f>FC_TRA_DAVI_PA_E!I16+FC_TRA_DAVI_FR_E!I16</f>
        <v>0</v>
      </c>
      <c r="J16" s="10">
        <f>FC_TRA_DAVI_PA_E!J16+FC_TRA_DAVI_FR_E!J16</f>
        <v>0</v>
      </c>
      <c r="K16" s="10">
        <f>FC_TRA_DAVI_PA_E!K16+FC_TRA_DAVI_FR_E!K16</f>
        <v>0</v>
      </c>
      <c r="L16" s="10">
        <f>FC_TRA_DAVI_PA_E!L16+FC_TRA_DAVI_FR_E!L16</f>
        <v>0</v>
      </c>
      <c r="M16" s="10">
        <f>FC_TRA_DAVI_PA_E!M16+FC_TRA_DAVI_FR_E!M16</f>
        <v>0</v>
      </c>
      <c r="N16" s="10">
        <f>FC_TRA_DAVI_PA_E!N16+FC_TRA_DAVI_FR_E!N16</f>
        <v>0</v>
      </c>
      <c r="O16" s="10">
        <f>FC_TRA_DAVI_PA_E!O16+FC_TRA_DAVI_FR_E!O16</f>
        <v>0</v>
      </c>
      <c r="P16" s="10">
        <f>FC_TRA_DAVI_PA_E!P16+FC_TRA_DAVI_FR_E!P16</f>
        <v>0</v>
      </c>
      <c r="Q16" s="10">
        <f>FC_TRA_DAVI_PA_E!Q16+FC_TRA_DAVI_FR_E!Q16</f>
        <v>0</v>
      </c>
      <c r="R16" s="10">
        <f>FC_TRA_DAVI_PA_E!R16+FC_TRA_DAVI_FR_E!R16</f>
        <v>0</v>
      </c>
      <c r="S16" s="10">
        <f>FC_TRA_DAVI_PA_E!S16+FC_TRA_DAVI_FR_E!S16</f>
        <v>0</v>
      </c>
      <c r="T16" s="10">
        <f>FC_TRA_DAVI_PA_E!T16+FC_TRA_DAVI_FR_E!T16</f>
        <v>0</v>
      </c>
      <c r="U16" s="10">
        <f>FC_TRA_DAVI_PA_E!U16+FC_TRA_DAVI_FR_E!U16</f>
        <v>0</v>
      </c>
      <c r="V16" s="10">
        <f>FC_TRA_DAVI_PA_E!V16+FC_TRA_DAVI_FR_E!V16</f>
        <v>0</v>
      </c>
      <c r="W16" s="10">
        <f>FC_TRA_DAVI_PA_E!W16+FC_TRA_DAVI_FR_E!W16</f>
        <v>0</v>
      </c>
      <c r="X16" s="10">
        <f>FC_TRA_DAVI_PA_E!X16+FC_TRA_DAVI_FR_E!X16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FC_TRA_DAVI_PA_E!C18+FC_TRA_DAVI_FR_E!C18</f>
        <v>0</v>
      </c>
      <c r="D18" s="10">
        <f>FC_TRA_DAVI_PA_E!D18+FC_TRA_DAVI_FR_E!D18</f>
        <v>0</v>
      </c>
      <c r="E18" s="10">
        <f>FC_TRA_DAVI_PA_E!E18+FC_TRA_DAVI_FR_E!E18</f>
        <v>0</v>
      </c>
      <c r="F18" s="10">
        <f>FC_TRA_DAVI_PA_E!F18+FC_TRA_DAVI_FR_E!F18</f>
        <v>0</v>
      </c>
      <c r="G18" s="10">
        <f>FC_TRA_DAVI_PA_E!G18+FC_TRA_DAVI_FR_E!G18</f>
        <v>0</v>
      </c>
      <c r="H18" s="10">
        <f>FC_TRA_DAVI_PA_E!H18+FC_TRA_DAVI_FR_E!H18</f>
        <v>0</v>
      </c>
      <c r="I18" s="10">
        <f>FC_TRA_DAVI_PA_E!I18+FC_TRA_DAVI_FR_E!I18</f>
        <v>0</v>
      </c>
      <c r="J18" s="10">
        <f>FC_TRA_DAVI_PA_E!J18+FC_TRA_DAVI_FR_E!J18</f>
        <v>0</v>
      </c>
      <c r="K18" s="10">
        <f>FC_TRA_DAVI_PA_E!K18+FC_TRA_DAVI_FR_E!K18</f>
        <v>0</v>
      </c>
      <c r="L18" s="10">
        <f>FC_TRA_DAVI_PA_E!L18+FC_TRA_DAVI_FR_E!L18</f>
        <v>0</v>
      </c>
      <c r="M18" s="10">
        <f>FC_TRA_DAVI_PA_E!M18+FC_TRA_DAVI_FR_E!M18</f>
        <v>0</v>
      </c>
      <c r="N18" s="10">
        <f>FC_TRA_DAVI_PA_E!N18+FC_TRA_DAVI_FR_E!N18</f>
        <v>0</v>
      </c>
      <c r="O18" s="10">
        <f>FC_TRA_DAVI_PA_E!O18+FC_TRA_DAVI_FR_E!O18</f>
        <v>0</v>
      </c>
      <c r="P18" s="10">
        <f>FC_TRA_DAVI_PA_E!P18+FC_TRA_DAVI_FR_E!P18</f>
        <v>0</v>
      </c>
      <c r="Q18" s="10">
        <f>FC_TRA_DAVI_PA_E!Q18+FC_TRA_DAVI_FR_E!Q18</f>
        <v>0</v>
      </c>
      <c r="R18" s="10">
        <f>FC_TRA_DAVI_PA_E!R18+FC_TRA_DAVI_FR_E!R18</f>
        <v>0</v>
      </c>
      <c r="S18" s="10">
        <f>FC_TRA_DAVI_PA_E!S18+FC_TRA_DAVI_FR_E!S18</f>
        <v>0</v>
      </c>
      <c r="T18" s="10">
        <f>FC_TRA_DAVI_PA_E!T18+FC_TRA_DAVI_FR_E!T18</f>
        <v>0</v>
      </c>
      <c r="U18" s="10">
        <f>FC_TRA_DAVI_PA_E!U18+FC_TRA_DAVI_FR_E!U18</f>
        <v>0</v>
      </c>
      <c r="V18" s="10">
        <f>FC_TRA_DAVI_PA_E!V18+FC_TRA_DAVI_FR_E!V18</f>
        <v>0</v>
      </c>
      <c r="W18" s="10">
        <f>FC_TRA_DAVI_PA_E!W18+FC_TRA_DAVI_FR_E!W18</f>
        <v>0</v>
      </c>
      <c r="X18" s="10">
        <f>FC_TRA_DAVI_PA_E!X18+FC_TRA_DAVI_FR_E!X18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FC_TRA_DAVI_PA_E!C19+FC_TRA_DAVI_FR_E!C19</f>
        <v>0</v>
      </c>
      <c r="D19" s="10">
        <f>FC_TRA_DAVI_PA_E!D19+FC_TRA_DAVI_FR_E!D19</f>
        <v>0</v>
      </c>
      <c r="E19" s="10">
        <f>FC_TRA_DAVI_PA_E!E19+FC_TRA_DAVI_FR_E!E19</f>
        <v>0</v>
      </c>
      <c r="F19" s="10">
        <f>FC_TRA_DAVI_PA_E!F19+FC_TRA_DAVI_FR_E!F19</f>
        <v>0</v>
      </c>
      <c r="G19" s="10">
        <f>FC_TRA_DAVI_PA_E!G19+FC_TRA_DAVI_FR_E!G19</f>
        <v>0</v>
      </c>
      <c r="H19" s="10">
        <f>FC_TRA_DAVI_PA_E!H19+FC_TRA_DAVI_FR_E!H19</f>
        <v>0</v>
      </c>
      <c r="I19" s="10">
        <f>FC_TRA_DAVI_PA_E!I19+FC_TRA_DAVI_FR_E!I19</f>
        <v>0</v>
      </c>
      <c r="J19" s="10">
        <f>FC_TRA_DAVI_PA_E!J19+FC_TRA_DAVI_FR_E!J19</f>
        <v>0</v>
      </c>
      <c r="K19" s="10">
        <f>FC_TRA_DAVI_PA_E!K19+FC_TRA_DAVI_FR_E!K19</f>
        <v>0</v>
      </c>
      <c r="L19" s="10">
        <f>FC_TRA_DAVI_PA_E!L19+FC_TRA_DAVI_FR_E!L19</f>
        <v>0</v>
      </c>
      <c r="M19" s="10">
        <f>FC_TRA_DAVI_PA_E!M19+FC_TRA_DAVI_FR_E!M19</f>
        <v>0</v>
      </c>
      <c r="N19" s="10">
        <f>FC_TRA_DAVI_PA_E!N19+FC_TRA_DAVI_FR_E!N19</f>
        <v>0</v>
      </c>
      <c r="O19" s="10">
        <f>FC_TRA_DAVI_PA_E!O19+FC_TRA_DAVI_FR_E!O19</f>
        <v>0</v>
      </c>
      <c r="P19" s="10">
        <f>FC_TRA_DAVI_PA_E!P19+FC_TRA_DAVI_FR_E!P19</f>
        <v>0</v>
      </c>
      <c r="Q19" s="10">
        <f>FC_TRA_DAVI_PA_E!Q19+FC_TRA_DAVI_FR_E!Q19</f>
        <v>0</v>
      </c>
      <c r="R19" s="10">
        <f>FC_TRA_DAVI_PA_E!R19+FC_TRA_DAVI_FR_E!R19</f>
        <v>0</v>
      </c>
      <c r="S19" s="10">
        <f>FC_TRA_DAVI_PA_E!S19+FC_TRA_DAVI_FR_E!S19</f>
        <v>0</v>
      </c>
      <c r="T19" s="10">
        <f>FC_TRA_DAVI_PA_E!T19+FC_TRA_DAVI_FR_E!T19</f>
        <v>0</v>
      </c>
      <c r="U19" s="10">
        <f>FC_TRA_DAVI_PA_E!U19+FC_TRA_DAVI_FR_E!U19</f>
        <v>0</v>
      </c>
      <c r="V19" s="10">
        <f>FC_TRA_DAVI_PA_E!V19+FC_TRA_DAVI_FR_E!V19</f>
        <v>0</v>
      </c>
      <c r="W19" s="10">
        <f>FC_TRA_DAVI_PA_E!W19+FC_TRA_DAVI_FR_E!W19</f>
        <v>0</v>
      </c>
      <c r="X19" s="10">
        <f>FC_TRA_DAVI_PA_E!X19+FC_TRA_DAVI_FR_E!X19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FC_TRA_DAVI_PA_E!C20+FC_TRA_DAVI_FR_E!C20</f>
        <v>0</v>
      </c>
      <c r="D20" s="10">
        <f>FC_TRA_DAVI_PA_E!D20+FC_TRA_DAVI_FR_E!D20</f>
        <v>0</v>
      </c>
      <c r="E20" s="10">
        <f>FC_TRA_DAVI_PA_E!E20+FC_TRA_DAVI_FR_E!E20</f>
        <v>0</v>
      </c>
      <c r="F20" s="10">
        <f>FC_TRA_DAVI_PA_E!F20+FC_TRA_DAVI_FR_E!F20</f>
        <v>0</v>
      </c>
      <c r="G20" s="10">
        <f>FC_TRA_DAVI_PA_E!G20+FC_TRA_DAVI_FR_E!G20</f>
        <v>0</v>
      </c>
      <c r="H20" s="10">
        <f>FC_TRA_DAVI_PA_E!H20+FC_TRA_DAVI_FR_E!H20</f>
        <v>0</v>
      </c>
      <c r="I20" s="10">
        <f>FC_TRA_DAVI_PA_E!I20+FC_TRA_DAVI_FR_E!I20</f>
        <v>0</v>
      </c>
      <c r="J20" s="10">
        <f>FC_TRA_DAVI_PA_E!J20+FC_TRA_DAVI_FR_E!J20</f>
        <v>0</v>
      </c>
      <c r="K20" s="10">
        <f>FC_TRA_DAVI_PA_E!K20+FC_TRA_DAVI_FR_E!K20</f>
        <v>0</v>
      </c>
      <c r="L20" s="10">
        <f>FC_TRA_DAVI_PA_E!L20+FC_TRA_DAVI_FR_E!L20</f>
        <v>0</v>
      </c>
      <c r="M20" s="10">
        <f>FC_TRA_DAVI_PA_E!M20+FC_TRA_DAVI_FR_E!M20</f>
        <v>0</v>
      </c>
      <c r="N20" s="10">
        <f>FC_TRA_DAVI_PA_E!N20+FC_TRA_DAVI_FR_E!N20</f>
        <v>0</v>
      </c>
      <c r="O20" s="10">
        <f>FC_TRA_DAVI_PA_E!O20+FC_TRA_DAVI_FR_E!O20</f>
        <v>0</v>
      </c>
      <c r="P20" s="10">
        <f>FC_TRA_DAVI_PA_E!P20+FC_TRA_DAVI_FR_E!P20</f>
        <v>0</v>
      </c>
      <c r="Q20" s="10">
        <f>FC_TRA_DAVI_PA_E!Q20+FC_TRA_DAVI_FR_E!Q20</f>
        <v>0</v>
      </c>
      <c r="R20" s="10">
        <f>FC_TRA_DAVI_PA_E!R20+FC_TRA_DAVI_FR_E!R20</f>
        <v>0</v>
      </c>
      <c r="S20" s="10">
        <f>FC_TRA_DAVI_PA_E!S20+FC_TRA_DAVI_FR_E!S20</f>
        <v>0</v>
      </c>
      <c r="T20" s="10">
        <f>FC_TRA_DAVI_PA_E!T20+FC_TRA_DAVI_FR_E!T20</f>
        <v>0</v>
      </c>
      <c r="U20" s="10">
        <f>FC_TRA_DAVI_PA_E!U20+FC_TRA_DAVI_FR_E!U20</f>
        <v>0</v>
      </c>
      <c r="V20" s="10">
        <f>FC_TRA_DAVI_PA_E!V20+FC_TRA_DAVI_FR_E!V20</f>
        <v>0</v>
      </c>
      <c r="W20" s="10">
        <f>FC_TRA_DAVI_PA_E!W20+FC_TRA_DAVI_FR_E!W20</f>
        <v>0</v>
      </c>
      <c r="X20" s="10">
        <f>FC_TRA_DAVI_PA_E!X20+FC_TRA_DAVI_FR_E!X20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FC_TRA_DAVI_PA_E!C21+FC_TRA_DAVI_FR_E!C21</f>
        <v>0</v>
      </c>
      <c r="D21" s="10">
        <f>FC_TRA_DAVI_PA_E!D21+FC_TRA_DAVI_FR_E!D21</f>
        <v>0</v>
      </c>
      <c r="E21" s="10">
        <f>FC_TRA_DAVI_PA_E!E21+FC_TRA_DAVI_FR_E!E21</f>
        <v>0</v>
      </c>
      <c r="F21" s="10">
        <f>FC_TRA_DAVI_PA_E!F21+FC_TRA_DAVI_FR_E!F21</f>
        <v>0</v>
      </c>
      <c r="G21" s="10">
        <f>FC_TRA_DAVI_PA_E!G21+FC_TRA_DAVI_FR_E!G21</f>
        <v>0</v>
      </c>
      <c r="H21" s="10">
        <f>FC_TRA_DAVI_PA_E!H21+FC_TRA_DAVI_FR_E!H21</f>
        <v>0</v>
      </c>
      <c r="I21" s="10">
        <f>FC_TRA_DAVI_PA_E!I21+FC_TRA_DAVI_FR_E!I21</f>
        <v>0</v>
      </c>
      <c r="J21" s="10">
        <f>FC_TRA_DAVI_PA_E!J21+FC_TRA_DAVI_FR_E!J21</f>
        <v>0</v>
      </c>
      <c r="K21" s="10">
        <f>FC_TRA_DAVI_PA_E!K21+FC_TRA_DAVI_FR_E!K21</f>
        <v>0</v>
      </c>
      <c r="L21" s="10">
        <f>FC_TRA_DAVI_PA_E!L21+FC_TRA_DAVI_FR_E!L21</f>
        <v>0</v>
      </c>
      <c r="M21" s="10">
        <f>FC_TRA_DAVI_PA_E!M21+FC_TRA_DAVI_FR_E!M21</f>
        <v>0</v>
      </c>
      <c r="N21" s="10">
        <f>FC_TRA_DAVI_PA_E!N21+FC_TRA_DAVI_FR_E!N21</f>
        <v>0</v>
      </c>
      <c r="O21" s="10">
        <f>FC_TRA_DAVI_PA_E!O21+FC_TRA_DAVI_FR_E!O21</f>
        <v>0</v>
      </c>
      <c r="P21" s="10">
        <f>FC_TRA_DAVI_PA_E!P21+FC_TRA_DAVI_FR_E!P21</f>
        <v>0</v>
      </c>
      <c r="Q21" s="10">
        <f>FC_TRA_DAVI_PA_E!Q21+FC_TRA_DAVI_FR_E!Q21</f>
        <v>0</v>
      </c>
      <c r="R21" s="10">
        <f>FC_TRA_DAVI_PA_E!R21+FC_TRA_DAVI_FR_E!R21</f>
        <v>0</v>
      </c>
      <c r="S21" s="10">
        <f>FC_TRA_DAVI_PA_E!S21+FC_TRA_DAVI_FR_E!S21</f>
        <v>0</v>
      </c>
      <c r="T21" s="10">
        <f>FC_TRA_DAVI_PA_E!T21+FC_TRA_DAVI_FR_E!T21</f>
        <v>0</v>
      </c>
      <c r="U21" s="10">
        <f>FC_TRA_DAVI_PA_E!U21+FC_TRA_DAVI_FR_E!U21</f>
        <v>0</v>
      </c>
      <c r="V21" s="10">
        <f>FC_TRA_DAVI_PA_E!V21+FC_TRA_DAVI_FR_E!V21</f>
        <v>0</v>
      </c>
      <c r="W21" s="10">
        <f>FC_TRA_DAVI_PA_E!W21+FC_TRA_DAVI_FR_E!W21</f>
        <v>0</v>
      </c>
      <c r="X21" s="10">
        <f>FC_TRA_DAVI_PA_E!X21+FC_TRA_DAVI_FR_E!X21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FC_TRA_DAVI_PA_E!C23+FC_TRA_DAVI_FR_E!C23</f>
        <v>0</v>
      </c>
      <c r="D23" s="10">
        <f>FC_TRA_DAVI_PA_E!D23+FC_TRA_DAVI_FR_E!D23</f>
        <v>0</v>
      </c>
      <c r="E23" s="10">
        <f>FC_TRA_DAVI_PA_E!E23+FC_TRA_DAVI_FR_E!E23</f>
        <v>0</v>
      </c>
      <c r="F23" s="10">
        <f>FC_TRA_DAVI_PA_E!F23+FC_TRA_DAVI_FR_E!F23</f>
        <v>0</v>
      </c>
      <c r="G23" s="10">
        <f>FC_TRA_DAVI_PA_E!G23+FC_TRA_DAVI_FR_E!G23</f>
        <v>0</v>
      </c>
      <c r="H23" s="10">
        <f>FC_TRA_DAVI_PA_E!H23+FC_TRA_DAVI_FR_E!H23</f>
        <v>0</v>
      </c>
      <c r="I23" s="10">
        <f>FC_TRA_DAVI_PA_E!I23+FC_TRA_DAVI_FR_E!I23</f>
        <v>0</v>
      </c>
      <c r="J23" s="10">
        <f>FC_TRA_DAVI_PA_E!J23+FC_TRA_DAVI_FR_E!J23</f>
        <v>0</v>
      </c>
      <c r="K23" s="10">
        <f>FC_TRA_DAVI_PA_E!K23+FC_TRA_DAVI_FR_E!K23</f>
        <v>0</v>
      </c>
      <c r="L23" s="10">
        <f>FC_TRA_DAVI_PA_E!L23+FC_TRA_DAVI_FR_E!L23</f>
        <v>0</v>
      </c>
      <c r="M23" s="10">
        <f>FC_TRA_DAVI_PA_E!M23+FC_TRA_DAVI_FR_E!M23</f>
        <v>0</v>
      </c>
      <c r="N23" s="10">
        <f>FC_TRA_DAVI_PA_E!N23+FC_TRA_DAVI_FR_E!N23</f>
        <v>0</v>
      </c>
      <c r="O23" s="10">
        <f>FC_TRA_DAVI_PA_E!O23+FC_TRA_DAVI_FR_E!O23</f>
        <v>0</v>
      </c>
      <c r="P23" s="10">
        <f>FC_TRA_DAVI_PA_E!P23+FC_TRA_DAVI_FR_E!P23</f>
        <v>0</v>
      </c>
      <c r="Q23" s="10">
        <f>FC_TRA_DAVI_PA_E!Q23+FC_TRA_DAVI_FR_E!Q23</f>
        <v>0</v>
      </c>
      <c r="R23" s="10">
        <f>FC_TRA_DAVI_PA_E!R23+FC_TRA_DAVI_FR_E!R23</f>
        <v>0</v>
      </c>
      <c r="S23" s="10">
        <f>FC_TRA_DAVI_PA_E!S23+FC_TRA_DAVI_FR_E!S23</f>
        <v>0</v>
      </c>
      <c r="T23" s="10">
        <f>FC_TRA_DAVI_PA_E!T23+FC_TRA_DAVI_FR_E!T23</f>
        <v>0</v>
      </c>
      <c r="U23" s="10">
        <f>FC_TRA_DAVI_PA_E!U23+FC_TRA_DAVI_FR_E!U23</f>
        <v>0</v>
      </c>
      <c r="V23" s="10">
        <f>FC_TRA_DAVI_PA_E!V23+FC_TRA_DAVI_FR_E!V23</f>
        <v>0</v>
      </c>
      <c r="W23" s="10">
        <f>FC_TRA_DAVI_PA_E!W23+FC_TRA_DAVI_FR_E!W23</f>
        <v>0</v>
      </c>
      <c r="X23" s="10">
        <f>FC_TRA_DAVI_PA_E!X23+FC_TRA_DAVI_FR_E!X23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FC_TRA_DAVI_PA_E!C24+FC_TRA_DAVI_FR_E!C24</f>
        <v>0</v>
      </c>
      <c r="D24" s="10">
        <f>FC_TRA_DAVI_PA_E!D24+FC_TRA_DAVI_FR_E!D24</f>
        <v>0</v>
      </c>
      <c r="E24" s="10">
        <f>FC_TRA_DAVI_PA_E!E24+FC_TRA_DAVI_FR_E!E24</f>
        <v>0</v>
      </c>
      <c r="F24" s="10">
        <f>FC_TRA_DAVI_PA_E!F24+FC_TRA_DAVI_FR_E!F24</f>
        <v>0</v>
      </c>
      <c r="G24" s="10">
        <f>FC_TRA_DAVI_PA_E!G24+FC_TRA_DAVI_FR_E!G24</f>
        <v>0</v>
      </c>
      <c r="H24" s="10">
        <f>FC_TRA_DAVI_PA_E!H24+FC_TRA_DAVI_FR_E!H24</f>
        <v>0</v>
      </c>
      <c r="I24" s="10">
        <f>FC_TRA_DAVI_PA_E!I24+FC_TRA_DAVI_FR_E!I24</f>
        <v>0</v>
      </c>
      <c r="J24" s="10">
        <f>FC_TRA_DAVI_PA_E!J24+FC_TRA_DAVI_FR_E!J24</f>
        <v>0</v>
      </c>
      <c r="K24" s="10">
        <f>FC_TRA_DAVI_PA_E!K24+FC_TRA_DAVI_FR_E!K24</f>
        <v>0</v>
      </c>
      <c r="L24" s="10">
        <f>FC_TRA_DAVI_PA_E!L24+FC_TRA_DAVI_FR_E!L24</f>
        <v>0</v>
      </c>
      <c r="M24" s="10">
        <f>FC_TRA_DAVI_PA_E!M24+FC_TRA_DAVI_FR_E!M24</f>
        <v>0</v>
      </c>
      <c r="N24" s="10">
        <f>FC_TRA_DAVI_PA_E!N24+FC_TRA_DAVI_FR_E!N24</f>
        <v>0</v>
      </c>
      <c r="O24" s="10">
        <f>FC_TRA_DAVI_PA_E!O24+FC_TRA_DAVI_FR_E!O24</f>
        <v>0</v>
      </c>
      <c r="P24" s="10">
        <f>FC_TRA_DAVI_PA_E!P24+FC_TRA_DAVI_FR_E!P24</f>
        <v>0</v>
      </c>
      <c r="Q24" s="10">
        <f>FC_TRA_DAVI_PA_E!Q24+FC_TRA_DAVI_FR_E!Q24</f>
        <v>0</v>
      </c>
      <c r="R24" s="10">
        <f>FC_TRA_DAVI_PA_E!R24+FC_TRA_DAVI_FR_E!R24</f>
        <v>0</v>
      </c>
      <c r="S24" s="10">
        <f>FC_TRA_DAVI_PA_E!S24+FC_TRA_DAVI_FR_E!S24</f>
        <v>0</v>
      </c>
      <c r="T24" s="10">
        <f>FC_TRA_DAVI_PA_E!T24+FC_TRA_DAVI_FR_E!T24</f>
        <v>0</v>
      </c>
      <c r="U24" s="10">
        <f>FC_TRA_DAVI_PA_E!U24+FC_TRA_DAVI_FR_E!U24</f>
        <v>0</v>
      </c>
      <c r="V24" s="10">
        <f>FC_TRA_DAVI_PA_E!V24+FC_TRA_DAVI_FR_E!V24</f>
        <v>0</v>
      </c>
      <c r="W24" s="10">
        <f>FC_TRA_DAVI_PA_E!W24+FC_TRA_DAVI_FR_E!W24</f>
        <v>0</v>
      </c>
      <c r="X24" s="10">
        <f>FC_TRA_DAVI_PA_E!X24+FC_TRA_DAVI_FR_E!X24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FC_TRA_DAVI_PA_E!C25+FC_TRA_DAVI_FR_E!C25</f>
        <v>0</v>
      </c>
      <c r="D25" s="37">
        <f>FC_TRA_DAVI_PA_E!D25+FC_TRA_DAVI_FR_E!D25</f>
        <v>0</v>
      </c>
      <c r="E25" s="37">
        <f>FC_TRA_DAVI_PA_E!E25+FC_TRA_DAVI_FR_E!E25</f>
        <v>0</v>
      </c>
      <c r="F25" s="37">
        <f>FC_TRA_DAVI_PA_E!F25+FC_TRA_DAVI_FR_E!F25</f>
        <v>0</v>
      </c>
      <c r="G25" s="37">
        <f>FC_TRA_DAVI_PA_E!G25+FC_TRA_DAVI_FR_E!G25</f>
        <v>0</v>
      </c>
      <c r="H25" s="37">
        <f>FC_TRA_DAVI_PA_E!H25+FC_TRA_DAVI_FR_E!H25</f>
        <v>0</v>
      </c>
      <c r="I25" s="37">
        <f>FC_TRA_DAVI_PA_E!I25+FC_TRA_DAVI_FR_E!I25</f>
        <v>0</v>
      </c>
      <c r="J25" s="37">
        <f>FC_TRA_DAVI_PA_E!J25+FC_TRA_DAVI_FR_E!J25</f>
        <v>0</v>
      </c>
      <c r="K25" s="37">
        <f>FC_TRA_DAVI_PA_E!K25+FC_TRA_DAVI_FR_E!K25</f>
        <v>0</v>
      </c>
      <c r="L25" s="37">
        <f>FC_TRA_DAVI_PA_E!L25+FC_TRA_DAVI_FR_E!L25</f>
        <v>0</v>
      </c>
      <c r="M25" s="37">
        <f>FC_TRA_DAVI_PA_E!M25+FC_TRA_DAVI_FR_E!M25</f>
        <v>0</v>
      </c>
      <c r="N25" s="37">
        <f>FC_TRA_DAVI_PA_E!N25+FC_TRA_DAVI_FR_E!N25</f>
        <v>0</v>
      </c>
      <c r="O25" s="37">
        <f>FC_TRA_DAVI_PA_E!O25+FC_TRA_DAVI_FR_E!O25</f>
        <v>0</v>
      </c>
      <c r="P25" s="37">
        <f>FC_TRA_DAVI_PA_E!P25+FC_TRA_DAVI_FR_E!P25</f>
        <v>0</v>
      </c>
      <c r="Q25" s="37">
        <f>FC_TRA_DAVI_PA_E!Q25+FC_TRA_DAVI_FR_E!Q25</f>
        <v>0</v>
      </c>
      <c r="R25" s="37">
        <f>FC_TRA_DAVI_PA_E!R25+FC_TRA_DAVI_FR_E!R25</f>
        <v>0</v>
      </c>
      <c r="S25" s="37">
        <f>FC_TRA_DAVI_PA_E!S25+FC_TRA_DAVI_FR_E!S25</f>
        <v>0</v>
      </c>
      <c r="T25" s="37">
        <f>FC_TRA_DAVI_PA_E!T25+FC_TRA_DAVI_FR_E!T25</f>
        <v>0</v>
      </c>
      <c r="U25" s="37">
        <f>FC_TRA_DAVI_PA_E!U25+FC_TRA_DAVI_FR_E!U25</f>
        <v>0</v>
      </c>
      <c r="V25" s="37">
        <f>FC_TRA_DAVI_PA_E!V25+FC_TRA_DAVI_FR_E!V25</f>
        <v>0</v>
      </c>
      <c r="W25" s="37">
        <f>FC_TRA_DAVI_PA_E!W25+FC_TRA_DAVI_FR_E!W25</f>
        <v>0</v>
      </c>
      <c r="X25" s="37">
        <f>FC_TRA_DAVI_PA_E!X25+FC_TRA_DAVI_FR_E!X25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115.00077386070501</v>
      </c>
      <c r="D26" s="37">
        <f t="shared" si="14"/>
        <v>118.19578675838352</v>
      </c>
      <c r="E26" s="37">
        <f t="shared" si="14"/>
        <v>125.65778159931214</v>
      </c>
      <c r="F26" s="37">
        <f t="shared" si="14"/>
        <v>117.13766122098025</v>
      </c>
      <c r="G26" s="37">
        <f t="shared" si="14"/>
        <v>132.07179707652622</v>
      </c>
      <c r="H26" s="37">
        <f t="shared" si="14"/>
        <v>137.40180567497853</v>
      </c>
      <c r="I26" s="37">
        <f t="shared" si="14"/>
        <v>134.20180567497852</v>
      </c>
      <c r="J26" s="37">
        <f t="shared" si="14"/>
        <v>133.5625967325881</v>
      </c>
      <c r="K26" s="37">
        <f t="shared" si="14"/>
        <v>123.29217540842649</v>
      </c>
      <c r="L26" s="37">
        <f t="shared" si="14"/>
        <v>115.07592433361989</v>
      </c>
      <c r="M26" s="37">
        <f t="shared" si="14"/>
        <v>136.66766981943252</v>
      </c>
      <c r="N26" s="37">
        <f t="shared" si="14"/>
        <v>121.23817712811692</v>
      </c>
      <c r="O26" s="37">
        <f t="shared" si="14"/>
        <v>121.21427343078244</v>
      </c>
      <c r="P26" s="37">
        <f t="shared" si="14"/>
        <v>123.2921754084265</v>
      </c>
      <c r="Q26" s="37">
        <f t="shared" si="14"/>
        <v>119.16018916595013</v>
      </c>
      <c r="R26" s="37">
        <f t="shared" si="14"/>
        <v>125.32244196044714</v>
      </c>
      <c r="S26" s="37">
        <f t="shared" si="14"/>
        <v>139.70094582975065</v>
      </c>
      <c r="T26" s="37">
        <f t="shared" si="14"/>
        <v>168.48357695614791</v>
      </c>
      <c r="U26" s="37">
        <f t="shared" si="14"/>
        <v>178.94350816852963</v>
      </c>
      <c r="V26" s="37">
        <f t="shared" si="14"/>
        <v>166.44797936371452</v>
      </c>
      <c r="W26" s="37">
        <f t="shared" si="14"/>
        <v>86.994153052450542</v>
      </c>
      <c r="X26" s="37">
        <f t="shared" ref="X26" si="15">SUM(X27,X33)</f>
        <v>114.49062768701636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FC_TRA_DAVI_PA_E!C28+FC_TRA_DAVI_FR_E!C28</f>
        <v>0</v>
      </c>
      <c r="D28" s="10">
        <f>FC_TRA_DAVI_PA_E!D28+FC_TRA_DAVI_FR_E!D28</f>
        <v>0</v>
      </c>
      <c r="E28" s="10">
        <f>FC_TRA_DAVI_PA_E!E28+FC_TRA_DAVI_FR_E!E28</f>
        <v>0</v>
      </c>
      <c r="F28" s="10">
        <f>FC_TRA_DAVI_PA_E!F28+FC_TRA_DAVI_FR_E!F28</f>
        <v>0</v>
      </c>
      <c r="G28" s="10">
        <f>FC_TRA_DAVI_PA_E!G28+FC_TRA_DAVI_FR_E!G28</f>
        <v>0</v>
      </c>
      <c r="H28" s="10">
        <f>FC_TRA_DAVI_PA_E!H28+FC_TRA_DAVI_FR_E!H28</f>
        <v>0</v>
      </c>
      <c r="I28" s="10">
        <f>FC_TRA_DAVI_PA_E!I28+FC_TRA_DAVI_FR_E!I28</f>
        <v>0</v>
      </c>
      <c r="J28" s="10">
        <f>FC_TRA_DAVI_PA_E!J28+FC_TRA_DAVI_FR_E!J28</f>
        <v>0</v>
      </c>
      <c r="K28" s="10">
        <f>FC_TRA_DAVI_PA_E!K28+FC_TRA_DAVI_FR_E!K28</f>
        <v>0</v>
      </c>
      <c r="L28" s="10">
        <f>FC_TRA_DAVI_PA_E!L28+FC_TRA_DAVI_FR_E!L28</f>
        <v>0</v>
      </c>
      <c r="M28" s="10">
        <f>FC_TRA_DAVI_PA_E!M28+FC_TRA_DAVI_FR_E!M28</f>
        <v>0</v>
      </c>
      <c r="N28" s="10">
        <f>FC_TRA_DAVI_PA_E!N28+FC_TRA_DAVI_FR_E!N28</f>
        <v>0</v>
      </c>
      <c r="O28" s="10">
        <f>FC_TRA_DAVI_PA_E!O28+FC_TRA_DAVI_FR_E!O28</f>
        <v>0</v>
      </c>
      <c r="P28" s="10">
        <f>FC_TRA_DAVI_PA_E!P28+FC_TRA_DAVI_FR_E!P28</f>
        <v>0</v>
      </c>
      <c r="Q28" s="10">
        <f>FC_TRA_DAVI_PA_E!Q28+FC_TRA_DAVI_FR_E!Q28</f>
        <v>0</v>
      </c>
      <c r="R28" s="10">
        <f>FC_TRA_DAVI_PA_E!R28+FC_TRA_DAVI_FR_E!R28</f>
        <v>0</v>
      </c>
      <c r="S28" s="10">
        <f>FC_TRA_DAVI_PA_E!S28+FC_TRA_DAVI_FR_E!S28</f>
        <v>0</v>
      </c>
      <c r="T28" s="10">
        <f>FC_TRA_DAVI_PA_E!T28+FC_TRA_DAVI_FR_E!T28</f>
        <v>0</v>
      </c>
      <c r="U28" s="10">
        <f>FC_TRA_DAVI_PA_E!U28+FC_TRA_DAVI_FR_E!U28</f>
        <v>0</v>
      </c>
      <c r="V28" s="10">
        <f>FC_TRA_DAVI_PA_E!V28+FC_TRA_DAVI_FR_E!V28</f>
        <v>0</v>
      </c>
      <c r="W28" s="10">
        <f>FC_TRA_DAVI_PA_E!W28+FC_TRA_DAVI_FR_E!W28</f>
        <v>0</v>
      </c>
      <c r="X28" s="10">
        <f>FC_TRA_DAVI_PA_E!X28+FC_TRA_DAVI_FR_E!X28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FC_TRA_DAVI_PA_E!C29+FC_TRA_DAVI_FR_E!C29</f>
        <v>0</v>
      </c>
      <c r="D29" s="10">
        <f>FC_TRA_DAVI_PA_E!D29+FC_TRA_DAVI_FR_E!D29</f>
        <v>0</v>
      </c>
      <c r="E29" s="10">
        <f>FC_TRA_DAVI_PA_E!E29+FC_TRA_DAVI_FR_E!E29</f>
        <v>0</v>
      </c>
      <c r="F29" s="10">
        <f>FC_TRA_DAVI_PA_E!F29+FC_TRA_DAVI_FR_E!F29</f>
        <v>0</v>
      </c>
      <c r="G29" s="10">
        <f>FC_TRA_DAVI_PA_E!G29+FC_TRA_DAVI_FR_E!G29</f>
        <v>0</v>
      </c>
      <c r="H29" s="10">
        <f>FC_TRA_DAVI_PA_E!H29+FC_TRA_DAVI_FR_E!H29</f>
        <v>0</v>
      </c>
      <c r="I29" s="10">
        <f>FC_TRA_DAVI_PA_E!I29+FC_TRA_DAVI_FR_E!I29</f>
        <v>0</v>
      </c>
      <c r="J29" s="10">
        <f>FC_TRA_DAVI_PA_E!J29+FC_TRA_DAVI_FR_E!J29</f>
        <v>0</v>
      </c>
      <c r="K29" s="10">
        <f>FC_TRA_DAVI_PA_E!K29+FC_TRA_DAVI_FR_E!K29</f>
        <v>0</v>
      </c>
      <c r="L29" s="10">
        <f>FC_TRA_DAVI_PA_E!L29+FC_TRA_DAVI_FR_E!L29</f>
        <v>0</v>
      </c>
      <c r="M29" s="10">
        <f>FC_TRA_DAVI_PA_E!M29+FC_TRA_DAVI_FR_E!M29</f>
        <v>0</v>
      </c>
      <c r="N29" s="10">
        <f>FC_TRA_DAVI_PA_E!N29+FC_TRA_DAVI_FR_E!N29</f>
        <v>0</v>
      </c>
      <c r="O29" s="10">
        <f>FC_TRA_DAVI_PA_E!O29+FC_TRA_DAVI_FR_E!O29</f>
        <v>0</v>
      </c>
      <c r="P29" s="10">
        <f>FC_TRA_DAVI_PA_E!P29+FC_TRA_DAVI_FR_E!P29</f>
        <v>0</v>
      </c>
      <c r="Q29" s="10">
        <f>FC_TRA_DAVI_PA_E!Q29+FC_TRA_DAVI_FR_E!Q29</f>
        <v>0</v>
      </c>
      <c r="R29" s="10">
        <f>FC_TRA_DAVI_PA_E!R29+FC_TRA_DAVI_FR_E!R29</f>
        <v>0</v>
      </c>
      <c r="S29" s="10">
        <f>FC_TRA_DAVI_PA_E!S29+FC_TRA_DAVI_FR_E!S29</f>
        <v>0</v>
      </c>
      <c r="T29" s="10">
        <f>FC_TRA_DAVI_PA_E!T29+FC_TRA_DAVI_FR_E!T29</f>
        <v>0</v>
      </c>
      <c r="U29" s="10">
        <f>FC_TRA_DAVI_PA_E!U29+FC_TRA_DAVI_FR_E!U29</f>
        <v>0</v>
      </c>
      <c r="V29" s="10">
        <f>FC_TRA_DAVI_PA_E!V29+FC_TRA_DAVI_FR_E!V29</f>
        <v>0</v>
      </c>
      <c r="W29" s="10">
        <f>FC_TRA_DAVI_PA_E!W29+FC_TRA_DAVI_FR_E!W29</f>
        <v>0</v>
      </c>
      <c r="X29" s="10">
        <f>FC_TRA_DAVI_PA_E!X29+FC_TRA_DAVI_FR_E!X29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FC_TRA_DAVI_PA_E!C30+FC_TRA_DAVI_FR_E!C30</f>
        <v>0</v>
      </c>
      <c r="D30" s="10">
        <f>FC_TRA_DAVI_PA_E!D30+FC_TRA_DAVI_FR_E!D30</f>
        <v>0</v>
      </c>
      <c r="E30" s="10">
        <f>FC_TRA_DAVI_PA_E!E30+FC_TRA_DAVI_FR_E!E30</f>
        <v>0</v>
      </c>
      <c r="F30" s="10">
        <f>FC_TRA_DAVI_PA_E!F30+FC_TRA_DAVI_FR_E!F30</f>
        <v>0</v>
      </c>
      <c r="G30" s="10">
        <f>FC_TRA_DAVI_PA_E!G30+FC_TRA_DAVI_FR_E!G30</f>
        <v>0</v>
      </c>
      <c r="H30" s="10">
        <f>FC_TRA_DAVI_PA_E!H30+FC_TRA_DAVI_FR_E!H30</f>
        <v>0</v>
      </c>
      <c r="I30" s="10">
        <f>FC_TRA_DAVI_PA_E!I30+FC_TRA_DAVI_FR_E!I30</f>
        <v>0</v>
      </c>
      <c r="J30" s="10">
        <f>FC_TRA_DAVI_PA_E!J30+FC_TRA_DAVI_FR_E!J30</f>
        <v>0</v>
      </c>
      <c r="K30" s="10">
        <f>FC_TRA_DAVI_PA_E!K30+FC_TRA_DAVI_FR_E!K30</f>
        <v>0</v>
      </c>
      <c r="L30" s="10">
        <f>FC_TRA_DAVI_PA_E!L30+FC_TRA_DAVI_FR_E!L30</f>
        <v>0</v>
      </c>
      <c r="M30" s="10">
        <f>FC_TRA_DAVI_PA_E!M30+FC_TRA_DAVI_FR_E!M30</f>
        <v>0</v>
      </c>
      <c r="N30" s="10">
        <f>FC_TRA_DAVI_PA_E!N30+FC_TRA_DAVI_FR_E!N30</f>
        <v>0</v>
      </c>
      <c r="O30" s="10">
        <f>FC_TRA_DAVI_PA_E!O30+FC_TRA_DAVI_FR_E!O30</f>
        <v>0</v>
      </c>
      <c r="P30" s="10">
        <f>FC_TRA_DAVI_PA_E!P30+FC_TRA_DAVI_FR_E!P30</f>
        <v>0</v>
      </c>
      <c r="Q30" s="10">
        <f>FC_TRA_DAVI_PA_E!Q30+FC_TRA_DAVI_FR_E!Q30</f>
        <v>0</v>
      </c>
      <c r="R30" s="10">
        <f>FC_TRA_DAVI_PA_E!R30+FC_TRA_DAVI_FR_E!R30</f>
        <v>0</v>
      </c>
      <c r="S30" s="10">
        <f>FC_TRA_DAVI_PA_E!S30+FC_TRA_DAVI_FR_E!S30</f>
        <v>0</v>
      </c>
      <c r="T30" s="10">
        <f>FC_TRA_DAVI_PA_E!T30+FC_TRA_DAVI_FR_E!T30</f>
        <v>0</v>
      </c>
      <c r="U30" s="10">
        <f>FC_TRA_DAVI_PA_E!U30+FC_TRA_DAVI_FR_E!U30</f>
        <v>0</v>
      </c>
      <c r="V30" s="10">
        <f>FC_TRA_DAVI_PA_E!V30+FC_TRA_DAVI_FR_E!V30</f>
        <v>0</v>
      </c>
      <c r="W30" s="10">
        <f>FC_TRA_DAVI_PA_E!W30+FC_TRA_DAVI_FR_E!W30</f>
        <v>0</v>
      </c>
      <c r="X30" s="10">
        <f>FC_TRA_DAVI_PA_E!X30+FC_TRA_DAVI_FR_E!X30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FC_TRA_DAVI_PA_E!C31+FC_TRA_DAVI_FR_E!C31</f>
        <v>0</v>
      </c>
      <c r="D31" s="10">
        <f>FC_TRA_DAVI_PA_E!D31+FC_TRA_DAVI_FR_E!D31</f>
        <v>0</v>
      </c>
      <c r="E31" s="10">
        <f>FC_TRA_DAVI_PA_E!E31+FC_TRA_DAVI_FR_E!E31</f>
        <v>0</v>
      </c>
      <c r="F31" s="10">
        <f>FC_TRA_DAVI_PA_E!F31+FC_TRA_DAVI_FR_E!F31</f>
        <v>0</v>
      </c>
      <c r="G31" s="10">
        <f>FC_TRA_DAVI_PA_E!G31+FC_TRA_DAVI_FR_E!G31</f>
        <v>0</v>
      </c>
      <c r="H31" s="10">
        <f>FC_TRA_DAVI_PA_E!H31+FC_TRA_DAVI_FR_E!H31</f>
        <v>0</v>
      </c>
      <c r="I31" s="10">
        <f>FC_TRA_DAVI_PA_E!I31+FC_TRA_DAVI_FR_E!I31</f>
        <v>0</v>
      </c>
      <c r="J31" s="10">
        <f>FC_TRA_DAVI_PA_E!J31+FC_TRA_DAVI_FR_E!J31</f>
        <v>0</v>
      </c>
      <c r="K31" s="10">
        <f>FC_TRA_DAVI_PA_E!K31+FC_TRA_DAVI_FR_E!K31</f>
        <v>0</v>
      </c>
      <c r="L31" s="10">
        <f>FC_TRA_DAVI_PA_E!L31+FC_TRA_DAVI_FR_E!L31</f>
        <v>0</v>
      </c>
      <c r="M31" s="10">
        <f>FC_TRA_DAVI_PA_E!M31+FC_TRA_DAVI_FR_E!M31</f>
        <v>0</v>
      </c>
      <c r="N31" s="10">
        <f>FC_TRA_DAVI_PA_E!N31+FC_TRA_DAVI_FR_E!N31</f>
        <v>0</v>
      </c>
      <c r="O31" s="10">
        <f>FC_TRA_DAVI_PA_E!O31+FC_TRA_DAVI_FR_E!O31</f>
        <v>0</v>
      </c>
      <c r="P31" s="10">
        <f>FC_TRA_DAVI_PA_E!P31+FC_TRA_DAVI_FR_E!P31</f>
        <v>0</v>
      </c>
      <c r="Q31" s="10">
        <f>FC_TRA_DAVI_PA_E!Q31+FC_TRA_DAVI_FR_E!Q31</f>
        <v>0</v>
      </c>
      <c r="R31" s="10">
        <f>FC_TRA_DAVI_PA_E!R31+FC_TRA_DAVI_FR_E!R31</f>
        <v>0</v>
      </c>
      <c r="S31" s="10">
        <f>FC_TRA_DAVI_PA_E!S31+FC_TRA_DAVI_FR_E!S31</f>
        <v>0</v>
      </c>
      <c r="T31" s="10">
        <f>FC_TRA_DAVI_PA_E!T31+FC_TRA_DAVI_FR_E!T31</f>
        <v>0</v>
      </c>
      <c r="U31" s="10">
        <f>FC_TRA_DAVI_PA_E!U31+FC_TRA_DAVI_FR_E!U31</f>
        <v>0</v>
      </c>
      <c r="V31" s="10">
        <f>FC_TRA_DAVI_PA_E!V31+FC_TRA_DAVI_FR_E!V31</f>
        <v>0</v>
      </c>
      <c r="W31" s="10">
        <f>FC_TRA_DAVI_PA_E!W31+FC_TRA_DAVI_FR_E!W31</f>
        <v>0</v>
      </c>
      <c r="X31" s="10">
        <f>FC_TRA_DAVI_PA_E!X31+FC_TRA_DAVI_FR_E!X31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FC_TRA_DAVI_PA_E!C32+FC_TRA_DAVI_FR_E!C32</f>
        <v>0</v>
      </c>
      <c r="D32" s="10">
        <f>FC_TRA_DAVI_PA_E!D32+FC_TRA_DAVI_FR_E!D32</f>
        <v>0</v>
      </c>
      <c r="E32" s="10">
        <f>FC_TRA_DAVI_PA_E!E32+FC_TRA_DAVI_FR_E!E32</f>
        <v>0</v>
      </c>
      <c r="F32" s="10">
        <f>FC_TRA_DAVI_PA_E!F32+FC_TRA_DAVI_FR_E!F32</f>
        <v>0</v>
      </c>
      <c r="G32" s="10">
        <f>FC_TRA_DAVI_PA_E!G32+FC_TRA_DAVI_FR_E!G32</f>
        <v>0</v>
      </c>
      <c r="H32" s="10">
        <f>FC_TRA_DAVI_PA_E!H32+FC_TRA_DAVI_FR_E!H32</f>
        <v>0</v>
      </c>
      <c r="I32" s="10">
        <f>FC_TRA_DAVI_PA_E!I32+FC_TRA_DAVI_FR_E!I32</f>
        <v>0</v>
      </c>
      <c r="J32" s="10">
        <f>FC_TRA_DAVI_PA_E!J32+FC_TRA_DAVI_FR_E!J32</f>
        <v>0</v>
      </c>
      <c r="K32" s="10">
        <f>FC_TRA_DAVI_PA_E!K32+FC_TRA_DAVI_FR_E!K32</f>
        <v>0</v>
      </c>
      <c r="L32" s="10">
        <f>FC_TRA_DAVI_PA_E!L32+FC_TRA_DAVI_FR_E!L32</f>
        <v>0</v>
      </c>
      <c r="M32" s="10">
        <f>FC_TRA_DAVI_PA_E!M32+FC_TRA_DAVI_FR_E!M32</f>
        <v>0</v>
      </c>
      <c r="N32" s="10">
        <f>FC_TRA_DAVI_PA_E!N32+FC_TRA_DAVI_FR_E!N32</f>
        <v>0</v>
      </c>
      <c r="O32" s="10">
        <f>FC_TRA_DAVI_PA_E!O32+FC_TRA_DAVI_FR_E!O32</f>
        <v>0</v>
      </c>
      <c r="P32" s="10">
        <f>FC_TRA_DAVI_PA_E!P32+FC_TRA_DAVI_FR_E!P32</f>
        <v>0</v>
      </c>
      <c r="Q32" s="10">
        <f>FC_TRA_DAVI_PA_E!Q32+FC_TRA_DAVI_FR_E!Q32</f>
        <v>0</v>
      </c>
      <c r="R32" s="10">
        <f>FC_TRA_DAVI_PA_E!R32+FC_TRA_DAVI_FR_E!R32</f>
        <v>0</v>
      </c>
      <c r="S32" s="10">
        <f>FC_TRA_DAVI_PA_E!S32+FC_TRA_DAVI_FR_E!S32</f>
        <v>0</v>
      </c>
      <c r="T32" s="10">
        <f>FC_TRA_DAVI_PA_E!T32+FC_TRA_DAVI_FR_E!T32</f>
        <v>0</v>
      </c>
      <c r="U32" s="10">
        <f>FC_TRA_DAVI_PA_E!U32+FC_TRA_DAVI_FR_E!U32</f>
        <v>0</v>
      </c>
      <c r="V32" s="10">
        <f>FC_TRA_DAVI_PA_E!V32+FC_TRA_DAVI_FR_E!V32</f>
        <v>0</v>
      </c>
      <c r="W32" s="10">
        <f>FC_TRA_DAVI_PA_E!W32+FC_TRA_DAVI_FR_E!W32</f>
        <v>0</v>
      </c>
      <c r="X32" s="10">
        <f>FC_TRA_DAVI_PA_E!X32+FC_TRA_DAVI_FR_E!X32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115.00077386070501</v>
      </c>
      <c r="D33" s="29">
        <f t="shared" si="18"/>
        <v>118.19578675838352</v>
      </c>
      <c r="E33" s="29">
        <f t="shared" si="18"/>
        <v>125.65778159931214</v>
      </c>
      <c r="F33" s="29">
        <f t="shared" si="18"/>
        <v>117.13766122098025</v>
      </c>
      <c r="G33" s="29">
        <f t="shared" si="18"/>
        <v>132.07179707652622</v>
      </c>
      <c r="H33" s="29">
        <f t="shared" si="18"/>
        <v>137.40180567497853</v>
      </c>
      <c r="I33" s="29">
        <f t="shared" si="18"/>
        <v>134.20180567497852</v>
      </c>
      <c r="J33" s="29">
        <f t="shared" si="18"/>
        <v>133.5625967325881</v>
      </c>
      <c r="K33" s="29">
        <f t="shared" si="18"/>
        <v>123.29217540842649</v>
      </c>
      <c r="L33" s="29">
        <f t="shared" si="18"/>
        <v>115.07592433361989</v>
      </c>
      <c r="M33" s="29">
        <f t="shared" si="18"/>
        <v>136.66766981943252</v>
      </c>
      <c r="N33" s="29">
        <f t="shared" si="18"/>
        <v>121.23817712811692</v>
      </c>
      <c r="O33" s="29">
        <f t="shared" si="18"/>
        <v>121.21427343078244</v>
      </c>
      <c r="P33" s="29">
        <f t="shared" si="18"/>
        <v>123.2921754084265</v>
      </c>
      <c r="Q33" s="29">
        <f t="shared" si="18"/>
        <v>119.16018916595013</v>
      </c>
      <c r="R33" s="29">
        <f t="shared" si="18"/>
        <v>125.32244196044714</v>
      </c>
      <c r="S33" s="29">
        <f t="shared" si="18"/>
        <v>139.70094582975065</v>
      </c>
      <c r="T33" s="29">
        <f t="shared" si="18"/>
        <v>168.48357695614791</v>
      </c>
      <c r="U33" s="29">
        <f t="shared" si="18"/>
        <v>178.94350816852963</v>
      </c>
      <c r="V33" s="29">
        <f t="shared" si="18"/>
        <v>166.44797936371452</v>
      </c>
      <c r="W33" s="29">
        <f t="shared" si="18"/>
        <v>86.994153052450542</v>
      </c>
      <c r="X33" s="29">
        <f t="shared" ref="X33" si="19">SUM(X34:X50)</f>
        <v>114.49062768701636</v>
      </c>
    </row>
    <row r="34" spans="1:24" ht="11.25" customHeight="1" x14ac:dyDescent="0.2">
      <c r="A34" s="41" t="s">
        <v>55</v>
      </c>
      <c r="B34" s="9" t="s">
        <v>56</v>
      </c>
      <c r="C34" s="10">
        <f>FC_TRA_DAVI_PA_E!C34+FC_TRA_DAVI_FR_E!C34</f>
        <v>0</v>
      </c>
      <c r="D34" s="10">
        <f>FC_TRA_DAVI_PA_E!D34+FC_TRA_DAVI_FR_E!D34</f>
        <v>0</v>
      </c>
      <c r="E34" s="10">
        <f>FC_TRA_DAVI_PA_E!E34+FC_TRA_DAVI_FR_E!E34</f>
        <v>0</v>
      </c>
      <c r="F34" s="10">
        <f>FC_TRA_DAVI_PA_E!F34+FC_TRA_DAVI_FR_E!F34</f>
        <v>0</v>
      </c>
      <c r="G34" s="10">
        <f>FC_TRA_DAVI_PA_E!G34+FC_TRA_DAVI_FR_E!G34</f>
        <v>0</v>
      </c>
      <c r="H34" s="10">
        <f>FC_TRA_DAVI_PA_E!H34+FC_TRA_DAVI_FR_E!H34</f>
        <v>0</v>
      </c>
      <c r="I34" s="10">
        <f>FC_TRA_DAVI_PA_E!I34+FC_TRA_DAVI_FR_E!I34</f>
        <v>0</v>
      </c>
      <c r="J34" s="10">
        <f>FC_TRA_DAVI_PA_E!J34+FC_TRA_DAVI_FR_E!J34</f>
        <v>0</v>
      </c>
      <c r="K34" s="10">
        <f>FC_TRA_DAVI_PA_E!K34+FC_TRA_DAVI_FR_E!K34</f>
        <v>0</v>
      </c>
      <c r="L34" s="10">
        <f>FC_TRA_DAVI_PA_E!L34+FC_TRA_DAVI_FR_E!L34</f>
        <v>0</v>
      </c>
      <c r="M34" s="10">
        <f>FC_TRA_DAVI_PA_E!M34+FC_TRA_DAVI_FR_E!M34</f>
        <v>0</v>
      </c>
      <c r="N34" s="10">
        <f>FC_TRA_DAVI_PA_E!N34+FC_TRA_DAVI_FR_E!N34</f>
        <v>0</v>
      </c>
      <c r="O34" s="10">
        <f>FC_TRA_DAVI_PA_E!O34+FC_TRA_DAVI_FR_E!O34</f>
        <v>0</v>
      </c>
      <c r="P34" s="10">
        <f>FC_TRA_DAVI_PA_E!P34+FC_TRA_DAVI_FR_E!P34</f>
        <v>0</v>
      </c>
      <c r="Q34" s="10">
        <f>FC_TRA_DAVI_PA_E!Q34+FC_TRA_DAVI_FR_E!Q34</f>
        <v>0</v>
      </c>
      <c r="R34" s="10">
        <f>FC_TRA_DAVI_PA_E!R34+FC_TRA_DAVI_FR_E!R34</f>
        <v>0</v>
      </c>
      <c r="S34" s="10">
        <f>FC_TRA_DAVI_PA_E!S34+FC_TRA_DAVI_FR_E!S34</f>
        <v>0</v>
      </c>
      <c r="T34" s="10">
        <f>FC_TRA_DAVI_PA_E!T34+FC_TRA_DAVI_FR_E!T34</f>
        <v>0</v>
      </c>
      <c r="U34" s="10">
        <f>FC_TRA_DAVI_PA_E!U34+FC_TRA_DAVI_FR_E!U34</f>
        <v>0</v>
      </c>
      <c r="V34" s="10">
        <f>FC_TRA_DAVI_PA_E!V34+FC_TRA_DAVI_FR_E!V34</f>
        <v>0</v>
      </c>
      <c r="W34" s="10">
        <f>FC_TRA_DAVI_PA_E!W34+FC_TRA_DAVI_FR_E!W34</f>
        <v>0</v>
      </c>
      <c r="X34" s="10">
        <f>FC_TRA_DAVI_PA_E!X34+FC_TRA_DAVI_FR_E!X34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FC_TRA_DAVI_PA_E!C35+FC_TRA_DAVI_FR_E!C35</f>
        <v>0</v>
      </c>
      <c r="D35" s="10">
        <f>FC_TRA_DAVI_PA_E!D35+FC_TRA_DAVI_FR_E!D35</f>
        <v>0</v>
      </c>
      <c r="E35" s="10">
        <f>FC_TRA_DAVI_PA_E!E35+FC_TRA_DAVI_FR_E!E35</f>
        <v>0</v>
      </c>
      <c r="F35" s="10">
        <f>FC_TRA_DAVI_PA_E!F35+FC_TRA_DAVI_FR_E!F35</f>
        <v>0</v>
      </c>
      <c r="G35" s="10">
        <f>FC_TRA_DAVI_PA_E!G35+FC_TRA_DAVI_FR_E!G35</f>
        <v>0</v>
      </c>
      <c r="H35" s="10">
        <f>FC_TRA_DAVI_PA_E!H35+FC_TRA_DAVI_FR_E!H35</f>
        <v>0</v>
      </c>
      <c r="I35" s="10">
        <f>FC_TRA_DAVI_PA_E!I35+FC_TRA_DAVI_FR_E!I35</f>
        <v>0</v>
      </c>
      <c r="J35" s="10">
        <f>FC_TRA_DAVI_PA_E!J35+FC_TRA_DAVI_FR_E!J35</f>
        <v>0</v>
      </c>
      <c r="K35" s="10">
        <f>FC_TRA_DAVI_PA_E!K35+FC_TRA_DAVI_FR_E!K35</f>
        <v>0</v>
      </c>
      <c r="L35" s="10">
        <f>FC_TRA_DAVI_PA_E!L35+FC_TRA_DAVI_FR_E!L35</f>
        <v>0</v>
      </c>
      <c r="M35" s="10">
        <f>FC_TRA_DAVI_PA_E!M35+FC_TRA_DAVI_FR_E!M35</f>
        <v>0</v>
      </c>
      <c r="N35" s="10">
        <f>FC_TRA_DAVI_PA_E!N35+FC_TRA_DAVI_FR_E!N35</f>
        <v>0</v>
      </c>
      <c r="O35" s="10">
        <f>FC_TRA_DAVI_PA_E!O35+FC_TRA_DAVI_FR_E!O35</f>
        <v>0</v>
      </c>
      <c r="P35" s="10">
        <f>FC_TRA_DAVI_PA_E!P35+FC_TRA_DAVI_FR_E!P35</f>
        <v>0</v>
      </c>
      <c r="Q35" s="10">
        <f>FC_TRA_DAVI_PA_E!Q35+FC_TRA_DAVI_FR_E!Q35</f>
        <v>0</v>
      </c>
      <c r="R35" s="10">
        <f>FC_TRA_DAVI_PA_E!R35+FC_TRA_DAVI_FR_E!R35</f>
        <v>0</v>
      </c>
      <c r="S35" s="10">
        <f>FC_TRA_DAVI_PA_E!S35+FC_TRA_DAVI_FR_E!S35</f>
        <v>0</v>
      </c>
      <c r="T35" s="10">
        <f>FC_TRA_DAVI_PA_E!T35+FC_TRA_DAVI_FR_E!T35</f>
        <v>0</v>
      </c>
      <c r="U35" s="10">
        <f>FC_TRA_DAVI_PA_E!U35+FC_TRA_DAVI_FR_E!U35</f>
        <v>0</v>
      </c>
      <c r="V35" s="10">
        <f>FC_TRA_DAVI_PA_E!V35+FC_TRA_DAVI_FR_E!V35</f>
        <v>0</v>
      </c>
      <c r="W35" s="10">
        <f>FC_TRA_DAVI_PA_E!W35+FC_TRA_DAVI_FR_E!W35</f>
        <v>0</v>
      </c>
      <c r="X35" s="10">
        <f>FC_TRA_DAVI_PA_E!X35+FC_TRA_DAVI_FR_E!X35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FC_TRA_DAVI_PA_E!C36+FC_TRA_DAVI_FR_E!C36</f>
        <v>0</v>
      </c>
      <c r="D36" s="10">
        <f>FC_TRA_DAVI_PA_E!D36+FC_TRA_DAVI_FR_E!D36</f>
        <v>0</v>
      </c>
      <c r="E36" s="10">
        <f>FC_TRA_DAVI_PA_E!E36+FC_TRA_DAVI_FR_E!E36</f>
        <v>0</v>
      </c>
      <c r="F36" s="10">
        <f>FC_TRA_DAVI_PA_E!F36+FC_TRA_DAVI_FR_E!F36</f>
        <v>0</v>
      </c>
      <c r="G36" s="10">
        <f>FC_TRA_DAVI_PA_E!G36+FC_TRA_DAVI_FR_E!G36</f>
        <v>0</v>
      </c>
      <c r="H36" s="10">
        <f>FC_TRA_DAVI_PA_E!H36+FC_TRA_DAVI_FR_E!H36</f>
        <v>0</v>
      </c>
      <c r="I36" s="10">
        <f>FC_TRA_DAVI_PA_E!I36+FC_TRA_DAVI_FR_E!I36</f>
        <v>0</v>
      </c>
      <c r="J36" s="10">
        <f>FC_TRA_DAVI_PA_E!J36+FC_TRA_DAVI_FR_E!J36</f>
        <v>0</v>
      </c>
      <c r="K36" s="10">
        <f>FC_TRA_DAVI_PA_E!K36+FC_TRA_DAVI_FR_E!K36</f>
        <v>0</v>
      </c>
      <c r="L36" s="10">
        <f>FC_TRA_DAVI_PA_E!L36+FC_TRA_DAVI_FR_E!L36</f>
        <v>0</v>
      </c>
      <c r="M36" s="10">
        <f>FC_TRA_DAVI_PA_E!M36+FC_TRA_DAVI_FR_E!M36</f>
        <v>0</v>
      </c>
      <c r="N36" s="10">
        <f>FC_TRA_DAVI_PA_E!N36+FC_TRA_DAVI_FR_E!N36</f>
        <v>0</v>
      </c>
      <c r="O36" s="10">
        <f>FC_TRA_DAVI_PA_E!O36+FC_TRA_DAVI_FR_E!O36</f>
        <v>0</v>
      </c>
      <c r="P36" s="10">
        <f>FC_TRA_DAVI_PA_E!P36+FC_TRA_DAVI_FR_E!P36</f>
        <v>0</v>
      </c>
      <c r="Q36" s="10">
        <f>FC_TRA_DAVI_PA_E!Q36+FC_TRA_DAVI_FR_E!Q36</f>
        <v>0</v>
      </c>
      <c r="R36" s="10">
        <f>FC_TRA_DAVI_PA_E!R36+FC_TRA_DAVI_FR_E!R36</f>
        <v>0</v>
      </c>
      <c r="S36" s="10">
        <f>FC_TRA_DAVI_PA_E!S36+FC_TRA_DAVI_FR_E!S36</f>
        <v>0</v>
      </c>
      <c r="T36" s="10">
        <f>FC_TRA_DAVI_PA_E!T36+FC_TRA_DAVI_FR_E!T36</f>
        <v>0</v>
      </c>
      <c r="U36" s="10">
        <f>FC_TRA_DAVI_PA_E!U36+FC_TRA_DAVI_FR_E!U36</f>
        <v>0</v>
      </c>
      <c r="V36" s="10">
        <f>FC_TRA_DAVI_PA_E!V36+FC_TRA_DAVI_FR_E!V36</f>
        <v>0</v>
      </c>
      <c r="W36" s="10">
        <f>FC_TRA_DAVI_PA_E!W36+FC_TRA_DAVI_FR_E!W36</f>
        <v>0</v>
      </c>
      <c r="X36" s="10">
        <f>FC_TRA_DAVI_PA_E!X36+FC_TRA_DAVI_FR_E!X36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FC_TRA_DAVI_PA_E!C37+FC_TRA_DAVI_FR_E!C37</f>
        <v>0</v>
      </c>
      <c r="D37" s="10">
        <f>FC_TRA_DAVI_PA_E!D37+FC_TRA_DAVI_FR_E!D37</f>
        <v>0</v>
      </c>
      <c r="E37" s="10">
        <f>FC_TRA_DAVI_PA_E!E37+FC_TRA_DAVI_FR_E!E37</f>
        <v>0</v>
      </c>
      <c r="F37" s="10">
        <f>FC_TRA_DAVI_PA_E!F37+FC_TRA_DAVI_FR_E!F37</f>
        <v>0</v>
      </c>
      <c r="G37" s="10">
        <f>FC_TRA_DAVI_PA_E!G37+FC_TRA_DAVI_FR_E!G37</f>
        <v>0</v>
      </c>
      <c r="H37" s="10">
        <f>FC_TRA_DAVI_PA_E!H37+FC_TRA_DAVI_FR_E!H37</f>
        <v>0</v>
      </c>
      <c r="I37" s="10">
        <f>FC_TRA_DAVI_PA_E!I37+FC_TRA_DAVI_FR_E!I37</f>
        <v>0</v>
      </c>
      <c r="J37" s="10">
        <f>FC_TRA_DAVI_PA_E!J37+FC_TRA_DAVI_FR_E!J37</f>
        <v>0</v>
      </c>
      <c r="K37" s="10">
        <f>FC_TRA_DAVI_PA_E!K37+FC_TRA_DAVI_FR_E!K37</f>
        <v>0</v>
      </c>
      <c r="L37" s="10">
        <f>FC_TRA_DAVI_PA_E!L37+FC_TRA_DAVI_FR_E!L37</f>
        <v>0</v>
      </c>
      <c r="M37" s="10">
        <f>FC_TRA_DAVI_PA_E!M37+FC_TRA_DAVI_FR_E!M37</f>
        <v>0</v>
      </c>
      <c r="N37" s="10">
        <f>FC_TRA_DAVI_PA_E!N37+FC_TRA_DAVI_FR_E!N37</f>
        <v>0</v>
      </c>
      <c r="O37" s="10">
        <f>FC_TRA_DAVI_PA_E!O37+FC_TRA_DAVI_FR_E!O37</f>
        <v>0</v>
      </c>
      <c r="P37" s="10">
        <f>FC_TRA_DAVI_PA_E!P37+FC_TRA_DAVI_FR_E!P37</f>
        <v>0</v>
      </c>
      <c r="Q37" s="10">
        <f>FC_TRA_DAVI_PA_E!Q37+FC_TRA_DAVI_FR_E!Q37</f>
        <v>0</v>
      </c>
      <c r="R37" s="10">
        <f>FC_TRA_DAVI_PA_E!R37+FC_TRA_DAVI_FR_E!R37</f>
        <v>0</v>
      </c>
      <c r="S37" s="10">
        <f>FC_TRA_DAVI_PA_E!S37+FC_TRA_DAVI_FR_E!S37</f>
        <v>0</v>
      </c>
      <c r="T37" s="10">
        <f>FC_TRA_DAVI_PA_E!T37+FC_TRA_DAVI_FR_E!T37</f>
        <v>0</v>
      </c>
      <c r="U37" s="10">
        <f>FC_TRA_DAVI_PA_E!U37+FC_TRA_DAVI_FR_E!U37</f>
        <v>0</v>
      </c>
      <c r="V37" s="10">
        <f>FC_TRA_DAVI_PA_E!V37+FC_TRA_DAVI_FR_E!V37</f>
        <v>0</v>
      </c>
      <c r="W37" s="10">
        <f>FC_TRA_DAVI_PA_E!W37+FC_TRA_DAVI_FR_E!W37</f>
        <v>0</v>
      </c>
      <c r="X37" s="10">
        <f>FC_TRA_DAVI_PA_E!X37+FC_TRA_DAVI_FR_E!X37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FC_TRA_DAVI_PA_E!C38+FC_TRA_DAVI_FR_E!C38</f>
        <v>3.1742906276870162</v>
      </c>
      <c r="D38" s="10">
        <f>FC_TRA_DAVI_PA_E!D38+FC_TRA_DAVI_FR_E!D38</f>
        <v>3.1742906276870158</v>
      </c>
      <c r="E38" s="10">
        <f>FC_TRA_DAVI_PA_E!E38+FC_TRA_DAVI_FR_E!E38</f>
        <v>2.116165090283749</v>
      </c>
      <c r="F38" s="10">
        <f>FC_TRA_DAVI_PA_E!F38+FC_TRA_DAVI_FR_E!F38</f>
        <v>2.116165090283749</v>
      </c>
      <c r="G38" s="10">
        <f>FC_TRA_DAVI_PA_E!G38+FC_TRA_DAVI_FR_E!G38</f>
        <v>2.1400687876182292</v>
      </c>
      <c r="H38" s="10">
        <f>FC_TRA_DAVI_PA_E!H38+FC_TRA_DAVI_FR_E!H38</f>
        <v>3.2100601891659499</v>
      </c>
      <c r="I38" s="10">
        <f>FC_TRA_DAVI_PA_E!I38+FC_TRA_DAVI_FR_E!I38</f>
        <v>2.1400687876182296</v>
      </c>
      <c r="J38" s="10">
        <f>FC_TRA_DAVI_PA_E!J38+FC_TRA_DAVI_FR_E!J38</f>
        <v>2.101805674978503</v>
      </c>
      <c r="K38" s="10">
        <f>FC_TRA_DAVI_PA_E!K38+FC_TRA_DAVI_FR_E!K38</f>
        <v>2.101805674978503</v>
      </c>
      <c r="L38" s="10">
        <f>FC_TRA_DAVI_PA_E!L38+FC_TRA_DAVI_FR_E!L38</f>
        <v>2.101805674978503</v>
      </c>
      <c r="M38" s="10">
        <f>FC_TRA_DAVI_PA_E!M38+FC_TRA_DAVI_FR_E!M38</f>
        <v>3.1527944969905422</v>
      </c>
      <c r="N38" s="10">
        <f>FC_TRA_DAVI_PA_E!N38+FC_TRA_DAVI_FR_E!N38</f>
        <v>2.101805674978503</v>
      </c>
      <c r="O38" s="10">
        <f>FC_TRA_DAVI_PA_E!O38+FC_TRA_DAVI_FR_E!O38</f>
        <v>1.050902837489252</v>
      </c>
      <c r="P38" s="10">
        <f>FC_TRA_DAVI_PA_E!P38+FC_TRA_DAVI_FR_E!P38</f>
        <v>2.101805674978503</v>
      </c>
      <c r="Q38" s="10">
        <f>FC_TRA_DAVI_PA_E!Q38+FC_TRA_DAVI_FR_E!Q38</f>
        <v>1.0509028374892522</v>
      </c>
      <c r="R38" s="10">
        <f>FC_TRA_DAVI_PA_E!R38+FC_TRA_DAVI_FR_E!R38</f>
        <v>1.050902837489252</v>
      </c>
      <c r="S38" s="10">
        <f>FC_TRA_DAVI_PA_E!S38+FC_TRA_DAVI_FR_E!S38</f>
        <v>1.0509028374892522</v>
      </c>
      <c r="T38" s="10">
        <f>FC_TRA_DAVI_PA_E!T38+FC_TRA_DAVI_FR_E!T38</f>
        <v>1.2726569217540842</v>
      </c>
      <c r="U38" s="10">
        <f>FC_TRA_DAVI_PA_E!U38+FC_TRA_DAVI_FR_E!U38</f>
        <v>0.84496990541702477</v>
      </c>
      <c r="V38" s="10">
        <f>FC_TRA_DAVI_PA_E!V38+FC_TRA_DAVI_FR_E!V38</f>
        <v>1.1833190025795359</v>
      </c>
      <c r="W38" s="10">
        <f>FC_TRA_DAVI_PA_E!W38+FC_TRA_DAVI_FR_E!W38</f>
        <v>1.1318142734307821</v>
      </c>
      <c r="X38" s="10">
        <f>FC_TRA_DAVI_PA_E!X38+FC_TRA_DAVI_FR_E!X38</f>
        <v>1.2484952708512467</v>
      </c>
    </row>
    <row r="39" spans="1:24" ht="11.25" customHeight="1" x14ac:dyDescent="0.2">
      <c r="A39" s="41" t="s">
        <v>65</v>
      </c>
      <c r="B39" s="9" t="s">
        <v>66</v>
      </c>
      <c r="C39" s="10">
        <f>FC_TRA_DAVI_PA_E!C39+FC_TRA_DAVI_FR_E!C39</f>
        <v>0</v>
      </c>
      <c r="D39" s="10">
        <f>FC_TRA_DAVI_PA_E!D39+FC_TRA_DAVI_FR_E!D39</f>
        <v>0</v>
      </c>
      <c r="E39" s="10">
        <f>FC_TRA_DAVI_PA_E!E39+FC_TRA_DAVI_FR_E!E39</f>
        <v>0</v>
      </c>
      <c r="F39" s="10">
        <f>FC_TRA_DAVI_PA_E!F39+FC_TRA_DAVI_FR_E!F39</f>
        <v>0</v>
      </c>
      <c r="G39" s="10">
        <f>FC_TRA_DAVI_PA_E!G39+FC_TRA_DAVI_FR_E!G39</f>
        <v>0</v>
      </c>
      <c r="H39" s="10">
        <f>FC_TRA_DAVI_PA_E!H39+FC_TRA_DAVI_FR_E!H39</f>
        <v>0</v>
      </c>
      <c r="I39" s="10">
        <f>FC_TRA_DAVI_PA_E!I39+FC_TRA_DAVI_FR_E!I39</f>
        <v>0</v>
      </c>
      <c r="J39" s="10">
        <f>FC_TRA_DAVI_PA_E!J39+FC_TRA_DAVI_FR_E!J39</f>
        <v>0</v>
      </c>
      <c r="K39" s="10">
        <f>FC_TRA_DAVI_PA_E!K39+FC_TRA_DAVI_FR_E!K39</f>
        <v>0</v>
      </c>
      <c r="L39" s="10">
        <f>FC_TRA_DAVI_PA_E!L39+FC_TRA_DAVI_FR_E!L39</f>
        <v>0</v>
      </c>
      <c r="M39" s="10">
        <f>FC_TRA_DAVI_PA_E!M39+FC_TRA_DAVI_FR_E!M39</f>
        <v>0</v>
      </c>
      <c r="N39" s="10">
        <f>FC_TRA_DAVI_PA_E!N39+FC_TRA_DAVI_FR_E!N39</f>
        <v>0</v>
      </c>
      <c r="O39" s="10">
        <f>FC_TRA_DAVI_PA_E!O39+FC_TRA_DAVI_FR_E!O39</f>
        <v>0</v>
      </c>
      <c r="P39" s="10">
        <f>FC_TRA_DAVI_PA_E!P39+FC_TRA_DAVI_FR_E!P39</f>
        <v>0</v>
      </c>
      <c r="Q39" s="10">
        <f>FC_TRA_DAVI_PA_E!Q39+FC_TRA_DAVI_FR_E!Q39</f>
        <v>0</v>
      </c>
      <c r="R39" s="10">
        <f>FC_TRA_DAVI_PA_E!R39+FC_TRA_DAVI_FR_E!R39</f>
        <v>0</v>
      </c>
      <c r="S39" s="10">
        <f>FC_TRA_DAVI_PA_E!S39+FC_TRA_DAVI_FR_E!S39</f>
        <v>0</v>
      </c>
      <c r="T39" s="10">
        <f>FC_TRA_DAVI_PA_E!T39+FC_TRA_DAVI_FR_E!T39</f>
        <v>0</v>
      </c>
      <c r="U39" s="10">
        <f>FC_TRA_DAVI_PA_E!U39+FC_TRA_DAVI_FR_E!U39</f>
        <v>0</v>
      </c>
      <c r="V39" s="10">
        <f>FC_TRA_DAVI_PA_E!V39+FC_TRA_DAVI_FR_E!V39</f>
        <v>0</v>
      </c>
      <c r="W39" s="10">
        <f>FC_TRA_DAVI_PA_E!W39+FC_TRA_DAVI_FR_E!W39</f>
        <v>0</v>
      </c>
      <c r="X39" s="10">
        <f>FC_TRA_DAVI_PA_E!X39+FC_TRA_DAVI_FR_E!X39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FC_TRA_DAVI_PA_E!C40+FC_TRA_DAVI_FR_E!C40</f>
        <v>111.826483233018</v>
      </c>
      <c r="D40" s="10">
        <f>FC_TRA_DAVI_PA_E!D40+FC_TRA_DAVI_FR_E!D40</f>
        <v>115.02149613069651</v>
      </c>
      <c r="E40" s="10">
        <f>FC_TRA_DAVI_PA_E!E40+FC_TRA_DAVI_FR_E!E40</f>
        <v>123.5416165090284</v>
      </c>
      <c r="F40" s="10">
        <f>FC_TRA_DAVI_PA_E!F40+FC_TRA_DAVI_FR_E!F40</f>
        <v>115.02149613069651</v>
      </c>
      <c r="G40" s="10">
        <f>FC_TRA_DAVI_PA_E!G40+FC_TRA_DAVI_FR_E!G40</f>
        <v>129.931728288908</v>
      </c>
      <c r="H40" s="10">
        <f>FC_TRA_DAVI_PA_E!H40+FC_TRA_DAVI_FR_E!H40</f>
        <v>134.19174548581259</v>
      </c>
      <c r="I40" s="10">
        <f>FC_TRA_DAVI_PA_E!I40+FC_TRA_DAVI_FR_E!I40</f>
        <v>132.0617368873603</v>
      </c>
      <c r="J40" s="10">
        <f>FC_TRA_DAVI_PA_E!J40+FC_TRA_DAVI_FR_E!J40</f>
        <v>131.46079105760961</v>
      </c>
      <c r="K40" s="10">
        <f>FC_TRA_DAVI_PA_E!K40+FC_TRA_DAVI_FR_E!K40</f>
        <v>121.19036973344798</v>
      </c>
      <c r="L40" s="10">
        <f>FC_TRA_DAVI_PA_E!L40+FC_TRA_DAVI_FR_E!L40</f>
        <v>112.97411865864139</v>
      </c>
      <c r="M40" s="10">
        <f>FC_TRA_DAVI_PA_E!M40+FC_TRA_DAVI_FR_E!M40</f>
        <v>133.51487532244198</v>
      </c>
      <c r="N40" s="10">
        <f>FC_TRA_DAVI_PA_E!N40+FC_TRA_DAVI_FR_E!N40</f>
        <v>119.13637145313841</v>
      </c>
      <c r="O40" s="10">
        <f>FC_TRA_DAVI_PA_E!O40+FC_TRA_DAVI_FR_E!O40</f>
        <v>120.16337059329319</v>
      </c>
      <c r="P40" s="10">
        <f>FC_TRA_DAVI_PA_E!P40+FC_TRA_DAVI_FR_E!P40</f>
        <v>121.19036973344799</v>
      </c>
      <c r="Q40" s="10">
        <f>FC_TRA_DAVI_PA_E!Q40+FC_TRA_DAVI_FR_E!Q40</f>
        <v>118.10928632846088</v>
      </c>
      <c r="R40" s="10">
        <f>FC_TRA_DAVI_PA_E!R40+FC_TRA_DAVI_FR_E!R40</f>
        <v>124.27153912295789</v>
      </c>
      <c r="S40" s="10">
        <f>FC_TRA_DAVI_PA_E!S40+FC_TRA_DAVI_FR_E!S40</f>
        <v>138.6500429922614</v>
      </c>
      <c r="T40" s="10">
        <f>FC_TRA_DAVI_PA_E!T40+FC_TRA_DAVI_FR_E!T40</f>
        <v>167.21092003439384</v>
      </c>
      <c r="U40" s="10">
        <f>FC_TRA_DAVI_PA_E!U40+FC_TRA_DAVI_FR_E!U40</f>
        <v>178.0985382631126</v>
      </c>
      <c r="V40" s="10">
        <f>FC_TRA_DAVI_PA_E!V40+FC_TRA_DAVI_FR_E!V40</f>
        <v>165.26466036113499</v>
      </c>
      <c r="W40" s="10">
        <f>FC_TRA_DAVI_PA_E!W40+FC_TRA_DAVI_FR_E!W40</f>
        <v>85.862338779019765</v>
      </c>
      <c r="X40" s="10">
        <f>FC_TRA_DAVI_PA_E!X40+FC_TRA_DAVI_FR_E!X40</f>
        <v>113.24213241616511</v>
      </c>
    </row>
    <row r="41" spans="1:24" ht="11.25" customHeight="1" x14ac:dyDescent="0.2">
      <c r="A41" s="41" t="s">
        <v>69</v>
      </c>
      <c r="B41" s="9" t="s">
        <v>70</v>
      </c>
      <c r="C41" s="10">
        <f>FC_TRA_DAVI_PA_E!C41+FC_TRA_DAVI_FR_E!C41</f>
        <v>0</v>
      </c>
      <c r="D41" s="10">
        <f>FC_TRA_DAVI_PA_E!D41+FC_TRA_DAVI_FR_E!D41</f>
        <v>0</v>
      </c>
      <c r="E41" s="10">
        <f>FC_TRA_DAVI_PA_E!E41+FC_TRA_DAVI_FR_E!E41</f>
        <v>0</v>
      </c>
      <c r="F41" s="10">
        <f>FC_TRA_DAVI_PA_E!F41+FC_TRA_DAVI_FR_E!F41</f>
        <v>0</v>
      </c>
      <c r="G41" s="10">
        <f>FC_TRA_DAVI_PA_E!G41+FC_TRA_DAVI_FR_E!G41</f>
        <v>0</v>
      </c>
      <c r="H41" s="10">
        <f>FC_TRA_DAVI_PA_E!H41+FC_TRA_DAVI_FR_E!H41</f>
        <v>0</v>
      </c>
      <c r="I41" s="10">
        <f>FC_TRA_DAVI_PA_E!I41+FC_TRA_DAVI_FR_E!I41</f>
        <v>0</v>
      </c>
      <c r="J41" s="10">
        <f>FC_TRA_DAVI_PA_E!J41+FC_TRA_DAVI_FR_E!J41</f>
        <v>0</v>
      </c>
      <c r="K41" s="10">
        <f>FC_TRA_DAVI_PA_E!K41+FC_TRA_DAVI_FR_E!K41</f>
        <v>0</v>
      </c>
      <c r="L41" s="10">
        <f>FC_TRA_DAVI_PA_E!L41+FC_TRA_DAVI_FR_E!L41</f>
        <v>0</v>
      </c>
      <c r="M41" s="10">
        <f>FC_TRA_DAVI_PA_E!M41+FC_TRA_DAVI_FR_E!M41</f>
        <v>0</v>
      </c>
      <c r="N41" s="10">
        <f>FC_TRA_DAVI_PA_E!N41+FC_TRA_DAVI_FR_E!N41</f>
        <v>0</v>
      </c>
      <c r="O41" s="10">
        <f>FC_TRA_DAVI_PA_E!O41+FC_TRA_DAVI_FR_E!O41</f>
        <v>0</v>
      </c>
      <c r="P41" s="10">
        <f>FC_TRA_DAVI_PA_E!P41+FC_TRA_DAVI_FR_E!P41</f>
        <v>0</v>
      </c>
      <c r="Q41" s="10">
        <f>FC_TRA_DAVI_PA_E!Q41+FC_TRA_DAVI_FR_E!Q41</f>
        <v>0</v>
      </c>
      <c r="R41" s="10">
        <f>FC_TRA_DAVI_PA_E!R41+FC_TRA_DAVI_FR_E!R41</f>
        <v>0</v>
      </c>
      <c r="S41" s="10">
        <f>FC_TRA_DAVI_PA_E!S41+FC_TRA_DAVI_FR_E!S41</f>
        <v>0</v>
      </c>
      <c r="T41" s="10">
        <f>FC_TRA_DAVI_PA_E!T41+FC_TRA_DAVI_FR_E!T41</f>
        <v>0</v>
      </c>
      <c r="U41" s="10">
        <f>FC_TRA_DAVI_PA_E!U41+FC_TRA_DAVI_FR_E!U41</f>
        <v>0</v>
      </c>
      <c r="V41" s="10">
        <f>FC_TRA_DAVI_PA_E!V41+FC_TRA_DAVI_FR_E!V41</f>
        <v>0</v>
      </c>
      <c r="W41" s="10">
        <f>FC_TRA_DAVI_PA_E!W41+FC_TRA_DAVI_FR_E!W41</f>
        <v>0</v>
      </c>
      <c r="X41" s="10">
        <f>FC_TRA_DAVI_PA_E!X41+FC_TRA_DAVI_FR_E!X41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FC_TRA_DAVI_PA_E!C42+FC_TRA_DAVI_FR_E!C42</f>
        <v>0</v>
      </c>
      <c r="D42" s="10">
        <f>FC_TRA_DAVI_PA_E!D42+FC_TRA_DAVI_FR_E!D42</f>
        <v>0</v>
      </c>
      <c r="E42" s="10">
        <f>FC_TRA_DAVI_PA_E!E42+FC_TRA_DAVI_FR_E!E42</f>
        <v>0</v>
      </c>
      <c r="F42" s="10">
        <f>FC_TRA_DAVI_PA_E!F42+FC_TRA_DAVI_FR_E!F42</f>
        <v>0</v>
      </c>
      <c r="G42" s="10">
        <f>FC_TRA_DAVI_PA_E!G42+FC_TRA_DAVI_FR_E!G42</f>
        <v>0</v>
      </c>
      <c r="H42" s="10">
        <f>FC_TRA_DAVI_PA_E!H42+FC_TRA_DAVI_FR_E!H42</f>
        <v>0</v>
      </c>
      <c r="I42" s="10">
        <f>FC_TRA_DAVI_PA_E!I42+FC_TRA_DAVI_FR_E!I42</f>
        <v>0</v>
      </c>
      <c r="J42" s="10">
        <f>FC_TRA_DAVI_PA_E!J42+FC_TRA_DAVI_FR_E!J42</f>
        <v>0</v>
      </c>
      <c r="K42" s="10">
        <f>FC_TRA_DAVI_PA_E!K42+FC_TRA_DAVI_FR_E!K42</f>
        <v>0</v>
      </c>
      <c r="L42" s="10">
        <f>FC_TRA_DAVI_PA_E!L42+FC_TRA_DAVI_FR_E!L42</f>
        <v>0</v>
      </c>
      <c r="M42" s="10">
        <f>FC_TRA_DAVI_PA_E!M42+FC_TRA_DAVI_FR_E!M42</f>
        <v>0</v>
      </c>
      <c r="N42" s="10">
        <f>FC_TRA_DAVI_PA_E!N42+FC_TRA_DAVI_FR_E!N42</f>
        <v>0</v>
      </c>
      <c r="O42" s="10">
        <f>FC_TRA_DAVI_PA_E!O42+FC_TRA_DAVI_FR_E!O42</f>
        <v>0</v>
      </c>
      <c r="P42" s="10">
        <f>FC_TRA_DAVI_PA_E!P42+FC_TRA_DAVI_FR_E!P42</f>
        <v>0</v>
      </c>
      <c r="Q42" s="10">
        <f>FC_TRA_DAVI_PA_E!Q42+FC_TRA_DAVI_FR_E!Q42</f>
        <v>0</v>
      </c>
      <c r="R42" s="10">
        <f>FC_TRA_DAVI_PA_E!R42+FC_TRA_DAVI_FR_E!R42</f>
        <v>0</v>
      </c>
      <c r="S42" s="10">
        <f>FC_TRA_DAVI_PA_E!S42+FC_TRA_DAVI_FR_E!S42</f>
        <v>0</v>
      </c>
      <c r="T42" s="10">
        <f>FC_TRA_DAVI_PA_E!T42+FC_TRA_DAVI_FR_E!T42</f>
        <v>0</v>
      </c>
      <c r="U42" s="10">
        <f>FC_TRA_DAVI_PA_E!U42+FC_TRA_DAVI_FR_E!U42</f>
        <v>0</v>
      </c>
      <c r="V42" s="10">
        <f>FC_TRA_DAVI_PA_E!V42+FC_TRA_DAVI_FR_E!V42</f>
        <v>0</v>
      </c>
      <c r="W42" s="10">
        <f>FC_TRA_DAVI_PA_E!W42+FC_TRA_DAVI_FR_E!W42</f>
        <v>0</v>
      </c>
      <c r="X42" s="10">
        <f>FC_TRA_DAVI_PA_E!X42+FC_TRA_DAVI_FR_E!X42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FC_TRA_DAVI_PA_E!C43+FC_TRA_DAVI_FR_E!C43</f>
        <v>0</v>
      </c>
      <c r="D43" s="10">
        <f>FC_TRA_DAVI_PA_E!D43+FC_TRA_DAVI_FR_E!D43</f>
        <v>0</v>
      </c>
      <c r="E43" s="10">
        <f>FC_TRA_DAVI_PA_E!E43+FC_TRA_DAVI_FR_E!E43</f>
        <v>0</v>
      </c>
      <c r="F43" s="10">
        <f>FC_TRA_DAVI_PA_E!F43+FC_TRA_DAVI_FR_E!F43</f>
        <v>0</v>
      </c>
      <c r="G43" s="10">
        <f>FC_TRA_DAVI_PA_E!G43+FC_TRA_DAVI_FR_E!G43</f>
        <v>0</v>
      </c>
      <c r="H43" s="10">
        <f>FC_TRA_DAVI_PA_E!H43+FC_TRA_DAVI_FR_E!H43</f>
        <v>0</v>
      </c>
      <c r="I43" s="10">
        <f>FC_TRA_DAVI_PA_E!I43+FC_TRA_DAVI_FR_E!I43</f>
        <v>0</v>
      </c>
      <c r="J43" s="10">
        <f>FC_TRA_DAVI_PA_E!J43+FC_TRA_DAVI_FR_E!J43</f>
        <v>0</v>
      </c>
      <c r="K43" s="10">
        <f>FC_TRA_DAVI_PA_E!K43+FC_TRA_DAVI_FR_E!K43</f>
        <v>0</v>
      </c>
      <c r="L43" s="10">
        <f>FC_TRA_DAVI_PA_E!L43+FC_TRA_DAVI_FR_E!L43</f>
        <v>0</v>
      </c>
      <c r="M43" s="10">
        <f>FC_TRA_DAVI_PA_E!M43+FC_TRA_DAVI_FR_E!M43</f>
        <v>0</v>
      </c>
      <c r="N43" s="10">
        <f>FC_TRA_DAVI_PA_E!N43+FC_TRA_DAVI_FR_E!N43</f>
        <v>0</v>
      </c>
      <c r="O43" s="10">
        <f>FC_TRA_DAVI_PA_E!O43+FC_TRA_DAVI_FR_E!O43</f>
        <v>0</v>
      </c>
      <c r="P43" s="10">
        <f>FC_TRA_DAVI_PA_E!P43+FC_TRA_DAVI_FR_E!P43</f>
        <v>0</v>
      </c>
      <c r="Q43" s="10">
        <f>FC_TRA_DAVI_PA_E!Q43+FC_TRA_DAVI_FR_E!Q43</f>
        <v>0</v>
      </c>
      <c r="R43" s="10">
        <f>FC_TRA_DAVI_PA_E!R43+FC_TRA_DAVI_FR_E!R43</f>
        <v>0</v>
      </c>
      <c r="S43" s="10">
        <f>FC_TRA_DAVI_PA_E!S43+FC_TRA_DAVI_FR_E!S43</f>
        <v>0</v>
      </c>
      <c r="T43" s="10">
        <f>FC_TRA_DAVI_PA_E!T43+FC_TRA_DAVI_FR_E!T43</f>
        <v>0</v>
      </c>
      <c r="U43" s="10">
        <f>FC_TRA_DAVI_PA_E!U43+FC_TRA_DAVI_FR_E!U43</f>
        <v>0</v>
      </c>
      <c r="V43" s="10">
        <f>FC_TRA_DAVI_PA_E!V43+FC_TRA_DAVI_FR_E!V43</f>
        <v>0</v>
      </c>
      <c r="W43" s="10">
        <f>FC_TRA_DAVI_PA_E!W43+FC_TRA_DAVI_FR_E!W43</f>
        <v>0</v>
      </c>
      <c r="X43" s="10">
        <f>FC_TRA_DAVI_PA_E!X43+FC_TRA_DAVI_FR_E!X43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FC_TRA_DAVI_PA_E!C44+FC_TRA_DAVI_FR_E!C44</f>
        <v>0</v>
      </c>
      <c r="D44" s="10">
        <f>FC_TRA_DAVI_PA_E!D44+FC_TRA_DAVI_FR_E!D44</f>
        <v>0</v>
      </c>
      <c r="E44" s="10">
        <f>FC_TRA_DAVI_PA_E!E44+FC_TRA_DAVI_FR_E!E44</f>
        <v>0</v>
      </c>
      <c r="F44" s="10">
        <f>FC_TRA_DAVI_PA_E!F44+FC_TRA_DAVI_FR_E!F44</f>
        <v>0</v>
      </c>
      <c r="G44" s="10">
        <f>FC_TRA_DAVI_PA_E!G44+FC_TRA_DAVI_FR_E!G44</f>
        <v>0</v>
      </c>
      <c r="H44" s="10">
        <f>FC_TRA_DAVI_PA_E!H44+FC_TRA_DAVI_FR_E!H44</f>
        <v>0</v>
      </c>
      <c r="I44" s="10">
        <f>FC_TRA_DAVI_PA_E!I44+FC_TRA_DAVI_FR_E!I44</f>
        <v>0</v>
      </c>
      <c r="J44" s="10">
        <f>FC_TRA_DAVI_PA_E!J44+FC_TRA_DAVI_FR_E!J44</f>
        <v>0</v>
      </c>
      <c r="K44" s="10">
        <f>FC_TRA_DAVI_PA_E!K44+FC_TRA_DAVI_FR_E!K44</f>
        <v>0</v>
      </c>
      <c r="L44" s="10">
        <f>FC_TRA_DAVI_PA_E!L44+FC_TRA_DAVI_FR_E!L44</f>
        <v>0</v>
      </c>
      <c r="M44" s="10">
        <f>FC_TRA_DAVI_PA_E!M44+FC_TRA_DAVI_FR_E!M44</f>
        <v>0</v>
      </c>
      <c r="N44" s="10">
        <f>FC_TRA_DAVI_PA_E!N44+FC_TRA_DAVI_FR_E!N44</f>
        <v>0</v>
      </c>
      <c r="O44" s="10">
        <f>FC_TRA_DAVI_PA_E!O44+FC_TRA_DAVI_FR_E!O44</f>
        <v>0</v>
      </c>
      <c r="P44" s="10">
        <f>FC_TRA_DAVI_PA_E!P44+FC_TRA_DAVI_FR_E!P44</f>
        <v>0</v>
      </c>
      <c r="Q44" s="10">
        <f>FC_TRA_DAVI_PA_E!Q44+FC_TRA_DAVI_FR_E!Q44</f>
        <v>0</v>
      </c>
      <c r="R44" s="10">
        <f>FC_TRA_DAVI_PA_E!R44+FC_TRA_DAVI_FR_E!R44</f>
        <v>0</v>
      </c>
      <c r="S44" s="10">
        <f>FC_TRA_DAVI_PA_E!S44+FC_TRA_DAVI_FR_E!S44</f>
        <v>0</v>
      </c>
      <c r="T44" s="10">
        <f>FC_TRA_DAVI_PA_E!T44+FC_TRA_DAVI_FR_E!T44</f>
        <v>0</v>
      </c>
      <c r="U44" s="10">
        <f>FC_TRA_DAVI_PA_E!U44+FC_TRA_DAVI_FR_E!U44</f>
        <v>0</v>
      </c>
      <c r="V44" s="10">
        <f>FC_TRA_DAVI_PA_E!V44+FC_TRA_DAVI_FR_E!V44</f>
        <v>0</v>
      </c>
      <c r="W44" s="10">
        <f>FC_TRA_DAVI_PA_E!W44+FC_TRA_DAVI_FR_E!W44</f>
        <v>0</v>
      </c>
      <c r="X44" s="10">
        <f>FC_TRA_DAVI_PA_E!X44+FC_TRA_DAVI_FR_E!X44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FC_TRA_DAVI_PA_E!C45+FC_TRA_DAVI_FR_E!C45</f>
        <v>0</v>
      </c>
      <c r="D45" s="10">
        <f>FC_TRA_DAVI_PA_E!D45+FC_TRA_DAVI_FR_E!D45</f>
        <v>0</v>
      </c>
      <c r="E45" s="10">
        <f>FC_TRA_DAVI_PA_E!E45+FC_TRA_DAVI_FR_E!E45</f>
        <v>0</v>
      </c>
      <c r="F45" s="10">
        <f>FC_TRA_DAVI_PA_E!F45+FC_TRA_DAVI_FR_E!F45</f>
        <v>0</v>
      </c>
      <c r="G45" s="10">
        <f>FC_TRA_DAVI_PA_E!G45+FC_TRA_DAVI_FR_E!G45</f>
        <v>0</v>
      </c>
      <c r="H45" s="10">
        <f>FC_TRA_DAVI_PA_E!H45+FC_TRA_DAVI_FR_E!H45</f>
        <v>0</v>
      </c>
      <c r="I45" s="10">
        <f>FC_TRA_DAVI_PA_E!I45+FC_TRA_DAVI_FR_E!I45</f>
        <v>0</v>
      </c>
      <c r="J45" s="10">
        <f>FC_TRA_DAVI_PA_E!J45+FC_TRA_DAVI_FR_E!J45</f>
        <v>0</v>
      </c>
      <c r="K45" s="10">
        <f>FC_TRA_DAVI_PA_E!K45+FC_TRA_DAVI_FR_E!K45</f>
        <v>0</v>
      </c>
      <c r="L45" s="10">
        <f>FC_TRA_DAVI_PA_E!L45+FC_TRA_DAVI_FR_E!L45</f>
        <v>0</v>
      </c>
      <c r="M45" s="10">
        <f>FC_TRA_DAVI_PA_E!M45+FC_TRA_DAVI_FR_E!M45</f>
        <v>0</v>
      </c>
      <c r="N45" s="10">
        <f>FC_TRA_DAVI_PA_E!N45+FC_TRA_DAVI_FR_E!N45</f>
        <v>0</v>
      </c>
      <c r="O45" s="10">
        <f>FC_TRA_DAVI_PA_E!O45+FC_TRA_DAVI_FR_E!O45</f>
        <v>0</v>
      </c>
      <c r="P45" s="10">
        <f>FC_TRA_DAVI_PA_E!P45+FC_TRA_DAVI_FR_E!P45</f>
        <v>0</v>
      </c>
      <c r="Q45" s="10">
        <f>FC_TRA_DAVI_PA_E!Q45+FC_TRA_DAVI_FR_E!Q45</f>
        <v>0</v>
      </c>
      <c r="R45" s="10">
        <f>FC_TRA_DAVI_PA_E!R45+FC_TRA_DAVI_FR_E!R45</f>
        <v>0</v>
      </c>
      <c r="S45" s="10">
        <f>FC_TRA_DAVI_PA_E!S45+FC_TRA_DAVI_FR_E!S45</f>
        <v>0</v>
      </c>
      <c r="T45" s="10">
        <f>FC_TRA_DAVI_PA_E!T45+FC_TRA_DAVI_FR_E!T45</f>
        <v>0</v>
      </c>
      <c r="U45" s="10">
        <f>FC_TRA_DAVI_PA_E!U45+FC_TRA_DAVI_FR_E!U45</f>
        <v>0</v>
      </c>
      <c r="V45" s="10">
        <f>FC_TRA_DAVI_PA_E!V45+FC_TRA_DAVI_FR_E!V45</f>
        <v>0</v>
      </c>
      <c r="W45" s="10">
        <f>FC_TRA_DAVI_PA_E!W45+FC_TRA_DAVI_FR_E!W45</f>
        <v>0</v>
      </c>
      <c r="X45" s="10">
        <f>FC_TRA_DAVI_PA_E!X45+FC_TRA_DAVI_FR_E!X45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FC_TRA_DAVI_PA_E!C46+FC_TRA_DAVI_FR_E!C46</f>
        <v>0</v>
      </c>
      <c r="D46" s="10">
        <f>FC_TRA_DAVI_PA_E!D46+FC_TRA_DAVI_FR_E!D46</f>
        <v>0</v>
      </c>
      <c r="E46" s="10">
        <f>FC_TRA_DAVI_PA_E!E46+FC_TRA_DAVI_FR_E!E46</f>
        <v>0</v>
      </c>
      <c r="F46" s="10">
        <f>FC_TRA_DAVI_PA_E!F46+FC_TRA_DAVI_FR_E!F46</f>
        <v>0</v>
      </c>
      <c r="G46" s="10">
        <f>FC_TRA_DAVI_PA_E!G46+FC_TRA_DAVI_FR_E!G46</f>
        <v>0</v>
      </c>
      <c r="H46" s="10">
        <f>FC_TRA_DAVI_PA_E!H46+FC_TRA_DAVI_FR_E!H46</f>
        <v>0</v>
      </c>
      <c r="I46" s="10">
        <f>FC_TRA_DAVI_PA_E!I46+FC_TRA_DAVI_FR_E!I46</f>
        <v>0</v>
      </c>
      <c r="J46" s="10">
        <f>FC_TRA_DAVI_PA_E!J46+FC_TRA_DAVI_FR_E!J46</f>
        <v>0</v>
      </c>
      <c r="K46" s="10">
        <f>FC_TRA_DAVI_PA_E!K46+FC_TRA_DAVI_FR_E!K46</f>
        <v>0</v>
      </c>
      <c r="L46" s="10">
        <f>FC_TRA_DAVI_PA_E!L46+FC_TRA_DAVI_FR_E!L46</f>
        <v>0</v>
      </c>
      <c r="M46" s="10">
        <f>FC_TRA_DAVI_PA_E!M46+FC_TRA_DAVI_FR_E!M46</f>
        <v>0</v>
      </c>
      <c r="N46" s="10">
        <f>FC_TRA_DAVI_PA_E!N46+FC_TRA_DAVI_FR_E!N46</f>
        <v>0</v>
      </c>
      <c r="O46" s="10">
        <f>FC_TRA_DAVI_PA_E!O46+FC_TRA_DAVI_FR_E!O46</f>
        <v>0</v>
      </c>
      <c r="P46" s="10">
        <f>FC_TRA_DAVI_PA_E!P46+FC_TRA_DAVI_FR_E!P46</f>
        <v>0</v>
      </c>
      <c r="Q46" s="10">
        <f>FC_TRA_DAVI_PA_E!Q46+FC_TRA_DAVI_FR_E!Q46</f>
        <v>0</v>
      </c>
      <c r="R46" s="10">
        <f>FC_TRA_DAVI_PA_E!R46+FC_TRA_DAVI_FR_E!R46</f>
        <v>0</v>
      </c>
      <c r="S46" s="10">
        <f>FC_TRA_DAVI_PA_E!S46+FC_TRA_DAVI_FR_E!S46</f>
        <v>0</v>
      </c>
      <c r="T46" s="10">
        <f>FC_TRA_DAVI_PA_E!T46+FC_TRA_DAVI_FR_E!T46</f>
        <v>0</v>
      </c>
      <c r="U46" s="10">
        <f>FC_TRA_DAVI_PA_E!U46+FC_TRA_DAVI_FR_E!U46</f>
        <v>0</v>
      </c>
      <c r="V46" s="10">
        <f>FC_TRA_DAVI_PA_E!V46+FC_TRA_DAVI_FR_E!V46</f>
        <v>0</v>
      </c>
      <c r="W46" s="10">
        <f>FC_TRA_DAVI_PA_E!W46+FC_TRA_DAVI_FR_E!W46</f>
        <v>0</v>
      </c>
      <c r="X46" s="10">
        <f>FC_TRA_DAVI_PA_E!X46+FC_TRA_DAVI_FR_E!X46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FC_TRA_DAVI_PA_E!C47+FC_TRA_DAVI_FR_E!C47</f>
        <v>0</v>
      </c>
      <c r="D47" s="10">
        <f>FC_TRA_DAVI_PA_E!D47+FC_TRA_DAVI_FR_E!D47</f>
        <v>0</v>
      </c>
      <c r="E47" s="10">
        <f>FC_TRA_DAVI_PA_E!E47+FC_TRA_DAVI_FR_E!E47</f>
        <v>0</v>
      </c>
      <c r="F47" s="10">
        <f>FC_TRA_DAVI_PA_E!F47+FC_TRA_DAVI_FR_E!F47</f>
        <v>0</v>
      </c>
      <c r="G47" s="10">
        <f>FC_TRA_DAVI_PA_E!G47+FC_TRA_DAVI_FR_E!G47</f>
        <v>0</v>
      </c>
      <c r="H47" s="10">
        <f>FC_TRA_DAVI_PA_E!H47+FC_TRA_DAVI_FR_E!H47</f>
        <v>0</v>
      </c>
      <c r="I47" s="10">
        <f>FC_TRA_DAVI_PA_E!I47+FC_TRA_DAVI_FR_E!I47</f>
        <v>0</v>
      </c>
      <c r="J47" s="10">
        <f>FC_TRA_DAVI_PA_E!J47+FC_TRA_DAVI_FR_E!J47</f>
        <v>0</v>
      </c>
      <c r="K47" s="10">
        <f>FC_TRA_DAVI_PA_E!K47+FC_TRA_DAVI_FR_E!K47</f>
        <v>0</v>
      </c>
      <c r="L47" s="10">
        <f>FC_TRA_DAVI_PA_E!L47+FC_TRA_DAVI_FR_E!L47</f>
        <v>0</v>
      </c>
      <c r="M47" s="10">
        <f>FC_TRA_DAVI_PA_E!M47+FC_TRA_DAVI_FR_E!M47</f>
        <v>0</v>
      </c>
      <c r="N47" s="10">
        <f>FC_TRA_DAVI_PA_E!N47+FC_TRA_DAVI_FR_E!N47</f>
        <v>0</v>
      </c>
      <c r="O47" s="10">
        <f>FC_TRA_DAVI_PA_E!O47+FC_TRA_DAVI_FR_E!O47</f>
        <v>0</v>
      </c>
      <c r="P47" s="10">
        <f>FC_TRA_DAVI_PA_E!P47+FC_TRA_DAVI_FR_E!P47</f>
        <v>0</v>
      </c>
      <c r="Q47" s="10">
        <f>FC_TRA_DAVI_PA_E!Q47+FC_TRA_DAVI_FR_E!Q47</f>
        <v>0</v>
      </c>
      <c r="R47" s="10">
        <f>FC_TRA_DAVI_PA_E!R47+FC_TRA_DAVI_FR_E!R47</f>
        <v>0</v>
      </c>
      <c r="S47" s="10">
        <f>FC_TRA_DAVI_PA_E!S47+FC_TRA_DAVI_FR_E!S47</f>
        <v>0</v>
      </c>
      <c r="T47" s="10">
        <f>FC_TRA_DAVI_PA_E!T47+FC_TRA_DAVI_FR_E!T47</f>
        <v>0</v>
      </c>
      <c r="U47" s="10">
        <f>FC_TRA_DAVI_PA_E!U47+FC_TRA_DAVI_FR_E!U47</f>
        <v>0</v>
      </c>
      <c r="V47" s="10">
        <f>FC_TRA_DAVI_PA_E!V47+FC_TRA_DAVI_FR_E!V47</f>
        <v>0</v>
      </c>
      <c r="W47" s="10">
        <f>FC_TRA_DAVI_PA_E!W47+FC_TRA_DAVI_FR_E!W47</f>
        <v>0</v>
      </c>
      <c r="X47" s="10">
        <f>FC_TRA_DAVI_PA_E!X47+FC_TRA_DAVI_FR_E!X47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FC_TRA_DAVI_PA_E!C48+FC_TRA_DAVI_FR_E!C48</f>
        <v>0</v>
      </c>
      <c r="D48" s="10">
        <f>FC_TRA_DAVI_PA_E!D48+FC_TRA_DAVI_FR_E!D48</f>
        <v>0</v>
      </c>
      <c r="E48" s="10">
        <f>FC_TRA_DAVI_PA_E!E48+FC_TRA_DAVI_FR_E!E48</f>
        <v>0</v>
      </c>
      <c r="F48" s="10">
        <f>FC_TRA_DAVI_PA_E!F48+FC_TRA_DAVI_FR_E!F48</f>
        <v>0</v>
      </c>
      <c r="G48" s="10">
        <f>FC_TRA_DAVI_PA_E!G48+FC_TRA_DAVI_FR_E!G48</f>
        <v>0</v>
      </c>
      <c r="H48" s="10">
        <f>FC_TRA_DAVI_PA_E!H48+FC_TRA_DAVI_FR_E!H48</f>
        <v>0</v>
      </c>
      <c r="I48" s="10">
        <f>FC_TRA_DAVI_PA_E!I48+FC_TRA_DAVI_FR_E!I48</f>
        <v>0</v>
      </c>
      <c r="J48" s="10">
        <f>FC_TRA_DAVI_PA_E!J48+FC_TRA_DAVI_FR_E!J48</f>
        <v>0</v>
      </c>
      <c r="K48" s="10">
        <f>FC_TRA_DAVI_PA_E!K48+FC_TRA_DAVI_FR_E!K48</f>
        <v>0</v>
      </c>
      <c r="L48" s="10">
        <f>FC_TRA_DAVI_PA_E!L48+FC_TRA_DAVI_FR_E!L48</f>
        <v>0</v>
      </c>
      <c r="M48" s="10">
        <f>FC_TRA_DAVI_PA_E!M48+FC_TRA_DAVI_FR_E!M48</f>
        <v>0</v>
      </c>
      <c r="N48" s="10">
        <f>FC_TRA_DAVI_PA_E!N48+FC_TRA_DAVI_FR_E!N48</f>
        <v>0</v>
      </c>
      <c r="O48" s="10">
        <f>FC_TRA_DAVI_PA_E!O48+FC_TRA_DAVI_FR_E!O48</f>
        <v>0</v>
      </c>
      <c r="P48" s="10">
        <f>FC_TRA_DAVI_PA_E!P48+FC_TRA_DAVI_FR_E!P48</f>
        <v>0</v>
      </c>
      <c r="Q48" s="10">
        <f>FC_TRA_DAVI_PA_E!Q48+FC_TRA_DAVI_FR_E!Q48</f>
        <v>0</v>
      </c>
      <c r="R48" s="10">
        <f>FC_TRA_DAVI_PA_E!R48+FC_TRA_DAVI_FR_E!R48</f>
        <v>0</v>
      </c>
      <c r="S48" s="10">
        <f>FC_TRA_DAVI_PA_E!S48+FC_TRA_DAVI_FR_E!S48</f>
        <v>0</v>
      </c>
      <c r="T48" s="10">
        <f>FC_TRA_DAVI_PA_E!T48+FC_TRA_DAVI_FR_E!T48</f>
        <v>0</v>
      </c>
      <c r="U48" s="10">
        <f>FC_TRA_DAVI_PA_E!U48+FC_TRA_DAVI_FR_E!U48</f>
        <v>0</v>
      </c>
      <c r="V48" s="10">
        <f>FC_TRA_DAVI_PA_E!V48+FC_TRA_DAVI_FR_E!V48</f>
        <v>0</v>
      </c>
      <c r="W48" s="10">
        <f>FC_TRA_DAVI_PA_E!W48+FC_TRA_DAVI_FR_E!W48</f>
        <v>0</v>
      </c>
      <c r="X48" s="10">
        <f>FC_TRA_DAVI_PA_E!X48+FC_TRA_DAVI_FR_E!X48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FC_TRA_DAVI_PA_E!C49+FC_TRA_DAVI_FR_E!C49</f>
        <v>0</v>
      </c>
      <c r="D49" s="10">
        <f>FC_TRA_DAVI_PA_E!D49+FC_TRA_DAVI_FR_E!D49</f>
        <v>0</v>
      </c>
      <c r="E49" s="10">
        <f>FC_TRA_DAVI_PA_E!E49+FC_TRA_DAVI_FR_E!E49</f>
        <v>0</v>
      </c>
      <c r="F49" s="10">
        <f>FC_TRA_DAVI_PA_E!F49+FC_TRA_DAVI_FR_E!F49</f>
        <v>0</v>
      </c>
      <c r="G49" s="10">
        <f>FC_TRA_DAVI_PA_E!G49+FC_TRA_DAVI_FR_E!G49</f>
        <v>0</v>
      </c>
      <c r="H49" s="10">
        <f>FC_TRA_DAVI_PA_E!H49+FC_TRA_DAVI_FR_E!H49</f>
        <v>0</v>
      </c>
      <c r="I49" s="10">
        <f>FC_TRA_DAVI_PA_E!I49+FC_TRA_DAVI_FR_E!I49</f>
        <v>0</v>
      </c>
      <c r="J49" s="10">
        <f>FC_TRA_DAVI_PA_E!J49+FC_TRA_DAVI_FR_E!J49</f>
        <v>0</v>
      </c>
      <c r="K49" s="10">
        <f>FC_TRA_DAVI_PA_E!K49+FC_TRA_DAVI_FR_E!K49</f>
        <v>0</v>
      </c>
      <c r="L49" s="10">
        <f>FC_TRA_DAVI_PA_E!L49+FC_TRA_DAVI_FR_E!L49</f>
        <v>0</v>
      </c>
      <c r="M49" s="10">
        <f>FC_TRA_DAVI_PA_E!M49+FC_TRA_DAVI_FR_E!M49</f>
        <v>0</v>
      </c>
      <c r="N49" s="10">
        <f>FC_TRA_DAVI_PA_E!N49+FC_TRA_DAVI_FR_E!N49</f>
        <v>0</v>
      </c>
      <c r="O49" s="10">
        <f>FC_TRA_DAVI_PA_E!O49+FC_TRA_DAVI_FR_E!O49</f>
        <v>0</v>
      </c>
      <c r="P49" s="10">
        <f>FC_TRA_DAVI_PA_E!P49+FC_TRA_DAVI_FR_E!P49</f>
        <v>0</v>
      </c>
      <c r="Q49" s="10">
        <f>FC_TRA_DAVI_PA_E!Q49+FC_TRA_DAVI_FR_E!Q49</f>
        <v>0</v>
      </c>
      <c r="R49" s="10">
        <f>FC_TRA_DAVI_PA_E!R49+FC_TRA_DAVI_FR_E!R49</f>
        <v>0</v>
      </c>
      <c r="S49" s="10">
        <f>FC_TRA_DAVI_PA_E!S49+FC_TRA_DAVI_FR_E!S49</f>
        <v>0</v>
      </c>
      <c r="T49" s="10">
        <f>FC_TRA_DAVI_PA_E!T49+FC_TRA_DAVI_FR_E!T49</f>
        <v>0</v>
      </c>
      <c r="U49" s="10">
        <f>FC_TRA_DAVI_PA_E!U49+FC_TRA_DAVI_FR_E!U49</f>
        <v>0</v>
      </c>
      <c r="V49" s="10">
        <f>FC_TRA_DAVI_PA_E!V49+FC_TRA_DAVI_FR_E!V49</f>
        <v>0</v>
      </c>
      <c r="W49" s="10">
        <f>FC_TRA_DAVI_PA_E!W49+FC_TRA_DAVI_FR_E!W49</f>
        <v>0</v>
      </c>
      <c r="X49" s="10">
        <f>FC_TRA_DAVI_PA_E!X49+FC_TRA_DAVI_FR_E!X49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FC_TRA_DAVI_PA_E!C50+FC_TRA_DAVI_FR_E!C50</f>
        <v>0</v>
      </c>
      <c r="D50" s="10">
        <f>FC_TRA_DAVI_PA_E!D50+FC_TRA_DAVI_FR_E!D50</f>
        <v>0</v>
      </c>
      <c r="E50" s="10">
        <f>FC_TRA_DAVI_PA_E!E50+FC_TRA_DAVI_FR_E!E50</f>
        <v>0</v>
      </c>
      <c r="F50" s="10">
        <f>FC_TRA_DAVI_PA_E!F50+FC_TRA_DAVI_FR_E!F50</f>
        <v>0</v>
      </c>
      <c r="G50" s="10">
        <f>FC_TRA_DAVI_PA_E!G50+FC_TRA_DAVI_FR_E!G50</f>
        <v>0</v>
      </c>
      <c r="H50" s="10">
        <f>FC_TRA_DAVI_PA_E!H50+FC_TRA_DAVI_FR_E!H50</f>
        <v>0</v>
      </c>
      <c r="I50" s="10">
        <f>FC_TRA_DAVI_PA_E!I50+FC_TRA_DAVI_FR_E!I50</f>
        <v>0</v>
      </c>
      <c r="J50" s="10">
        <f>FC_TRA_DAVI_PA_E!J50+FC_TRA_DAVI_FR_E!J50</f>
        <v>0</v>
      </c>
      <c r="K50" s="10">
        <f>FC_TRA_DAVI_PA_E!K50+FC_TRA_DAVI_FR_E!K50</f>
        <v>0</v>
      </c>
      <c r="L50" s="10">
        <f>FC_TRA_DAVI_PA_E!L50+FC_TRA_DAVI_FR_E!L50</f>
        <v>0</v>
      </c>
      <c r="M50" s="10">
        <f>FC_TRA_DAVI_PA_E!M50+FC_TRA_DAVI_FR_E!M50</f>
        <v>0</v>
      </c>
      <c r="N50" s="10">
        <f>FC_TRA_DAVI_PA_E!N50+FC_TRA_DAVI_FR_E!N50</f>
        <v>0</v>
      </c>
      <c r="O50" s="10">
        <f>FC_TRA_DAVI_PA_E!O50+FC_TRA_DAVI_FR_E!O50</f>
        <v>0</v>
      </c>
      <c r="P50" s="10">
        <f>FC_TRA_DAVI_PA_E!P50+FC_TRA_DAVI_FR_E!P50</f>
        <v>0</v>
      </c>
      <c r="Q50" s="10">
        <f>FC_TRA_DAVI_PA_E!Q50+FC_TRA_DAVI_FR_E!Q50</f>
        <v>0</v>
      </c>
      <c r="R50" s="10">
        <f>FC_TRA_DAVI_PA_E!R50+FC_TRA_DAVI_FR_E!R50</f>
        <v>0</v>
      </c>
      <c r="S50" s="10">
        <f>FC_TRA_DAVI_PA_E!S50+FC_TRA_DAVI_FR_E!S50</f>
        <v>0</v>
      </c>
      <c r="T50" s="10">
        <f>FC_TRA_DAVI_PA_E!T50+FC_TRA_DAVI_FR_E!T50</f>
        <v>0</v>
      </c>
      <c r="U50" s="10">
        <f>FC_TRA_DAVI_PA_E!U50+FC_TRA_DAVI_FR_E!U50</f>
        <v>0</v>
      </c>
      <c r="V50" s="10">
        <f>FC_TRA_DAVI_PA_E!V50+FC_TRA_DAVI_FR_E!V50</f>
        <v>0</v>
      </c>
      <c r="W50" s="10">
        <f>FC_TRA_DAVI_PA_E!W50+FC_TRA_DAVI_FR_E!W50</f>
        <v>0</v>
      </c>
      <c r="X50" s="10">
        <f>FC_TRA_DAVI_PA_E!X50+FC_TRA_DAVI_FR_E!X50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FC_TRA_DAVI_PA_E!C51+FC_TRA_DAVI_FR_E!C51</f>
        <v>0</v>
      </c>
      <c r="D51" s="37">
        <f>FC_TRA_DAVI_PA_E!D51+FC_TRA_DAVI_FR_E!D51</f>
        <v>0</v>
      </c>
      <c r="E51" s="37">
        <f>FC_TRA_DAVI_PA_E!E51+FC_TRA_DAVI_FR_E!E51</f>
        <v>0</v>
      </c>
      <c r="F51" s="37">
        <f>FC_TRA_DAVI_PA_E!F51+FC_TRA_DAVI_FR_E!F51</f>
        <v>0</v>
      </c>
      <c r="G51" s="37">
        <f>FC_TRA_DAVI_PA_E!G51+FC_TRA_DAVI_FR_E!G51</f>
        <v>0</v>
      </c>
      <c r="H51" s="37">
        <f>FC_TRA_DAVI_PA_E!H51+FC_TRA_DAVI_FR_E!H51</f>
        <v>0</v>
      </c>
      <c r="I51" s="37">
        <f>FC_TRA_DAVI_PA_E!I51+FC_TRA_DAVI_FR_E!I51</f>
        <v>0</v>
      </c>
      <c r="J51" s="37">
        <f>FC_TRA_DAVI_PA_E!J51+FC_TRA_DAVI_FR_E!J51</f>
        <v>0</v>
      </c>
      <c r="K51" s="37">
        <f>FC_TRA_DAVI_PA_E!K51+FC_TRA_DAVI_FR_E!K51</f>
        <v>0</v>
      </c>
      <c r="L51" s="37">
        <f>FC_TRA_DAVI_PA_E!L51+FC_TRA_DAVI_FR_E!L51</f>
        <v>0</v>
      </c>
      <c r="M51" s="37">
        <f>FC_TRA_DAVI_PA_E!M51+FC_TRA_DAVI_FR_E!M51</f>
        <v>0</v>
      </c>
      <c r="N51" s="37">
        <f>FC_TRA_DAVI_PA_E!N51+FC_TRA_DAVI_FR_E!N51</f>
        <v>0</v>
      </c>
      <c r="O51" s="37">
        <f>FC_TRA_DAVI_PA_E!O51+FC_TRA_DAVI_FR_E!O51</f>
        <v>0</v>
      </c>
      <c r="P51" s="37">
        <f>FC_TRA_DAVI_PA_E!P51+FC_TRA_DAVI_FR_E!P51</f>
        <v>0</v>
      </c>
      <c r="Q51" s="37">
        <f>FC_TRA_DAVI_PA_E!Q51+FC_TRA_DAVI_FR_E!Q51</f>
        <v>0</v>
      </c>
      <c r="R51" s="37">
        <f>FC_TRA_DAVI_PA_E!R51+FC_TRA_DAVI_FR_E!R51</f>
        <v>0</v>
      </c>
      <c r="S51" s="37">
        <f>FC_TRA_DAVI_PA_E!S51+FC_TRA_DAVI_FR_E!S51</f>
        <v>0</v>
      </c>
      <c r="T51" s="37">
        <f>FC_TRA_DAVI_PA_E!T51+FC_TRA_DAVI_FR_E!T51</f>
        <v>0</v>
      </c>
      <c r="U51" s="37">
        <f>FC_TRA_DAVI_PA_E!U51+FC_TRA_DAVI_FR_E!U51</f>
        <v>0</v>
      </c>
      <c r="V51" s="37">
        <f>FC_TRA_DAVI_PA_E!V51+FC_TRA_DAVI_FR_E!V51</f>
        <v>0</v>
      </c>
      <c r="W51" s="37">
        <f>FC_TRA_DAVI_PA_E!W51+FC_TRA_DAVI_FR_E!W51</f>
        <v>0</v>
      </c>
      <c r="X51" s="37">
        <f>FC_TRA_DAVI_PA_E!X51+FC_TRA_DAVI_FR_E!X51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FC_TRA_DAVI_PA_E!C53+FC_TRA_DAVI_FR_E!C53</f>
        <v>0</v>
      </c>
      <c r="D53" s="10">
        <f>FC_TRA_DAVI_PA_E!D53+FC_TRA_DAVI_FR_E!D53</f>
        <v>0</v>
      </c>
      <c r="E53" s="10">
        <f>FC_TRA_DAVI_PA_E!E53+FC_TRA_DAVI_FR_E!E53</f>
        <v>0</v>
      </c>
      <c r="F53" s="10">
        <f>FC_TRA_DAVI_PA_E!F53+FC_TRA_DAVI_FR_E!F53</f>
        <v>0</v>
      </c>
      <c r="G53" s="10">
        <f>FC_TRA_DAVI_PA_E!G53+FC_TRA_DAVI_FR_E!G53</f>
        <v>0</v>
      </c>
      <c r="H53" s="10">
        <f>FC_TRA_DAVI_PA_E!H53+FC_TRA_DAVI_FR_E!H53</f>
        <v>0</v>
      </c>
      <c r="I53" s="10">
        <f>FC_TRA_DAVI_PA_E!I53+FC_TRA_DAVI_FR_E!I53</f>
        <v>0</v>
      </c>
      <c r="J53" s="10">
        <f>FC_TRA_DAVI_PA_E!J53+FC_TRA_DAVI_FR_E!J53</f>
        <v>0</v>
      </c>
      <c r="K53" s="10">
        <f>FC_TRA_DAVI_PA_E!K53+FC_TRA_DAVI_FR_E!K53</f>
        <v>0</v>
      </c>
      <c r="L53" s="10">
        <f>FC_TRA_DAVI_PA_E!L53+FC_TRA_DAVI_FR_E!L53</f>
        <v>0</v>
      </c>
      <c r="M53" s="10">
        <f>FC_TRA_DAVI_PA_E!M53+FC_TRA_DAVI_FR_E!M53</f>
        <v>0</v>
      </c>
      <c r="N53" s="10">
        <f>FC_TRA_DAVI_PA_E!N53+FC_TRA_DAVI_FR_E!N53</f>
        <v>0</v>
      </c>
      <c r="O53" s="10">
        <f>FC_TRA_DAVI_PA_E!O53+FC_TRA_DAVI_FR_E!O53</f>
        <v>0</v>
      </c>
      <c r="P53" s="10">
        <f>FC_TRA_DAVI_PA_E!P53+FC_TRA_DAVI_FR_E!P53</f>
        <v>0</v>
      </c>
      <c r="Q53" s="10">
        <f>FC_TRA_DAVI_PA_E!Q53+FC_TRA_DAVI_FR_E!Q53</f>
        <v>0</v>
      </c>
      <c r="R53" s="10">
        <f>FC_TRA_DAVI_PA_E!R53+FC_TRA_DAVI_FR_E!R53</f>
        <v>0</v>
      </c>
      <c r="S53" s="10">
        <f>FC_TRA_DAVI_PA_E!S53+FC_TRA_DAVI_FR_E!S53</f>
        <v>0</v>
      </c>
      <c r="T53" s="10">
        <f>FC_TRA_DAVI_PA_E!T53+FC_TRA_DAVI_FR_E!T53</f>
        <v>0</v>
      </c>
      <c r="U53" s="10">
        <f>FC_TRA_DAVI_PA_E!U53+FC_TRA_DAVI_FR_E!U53</f>
        <v>0</v>
      </c>
      <c r="V53" s="10">
        <f>FC_TRA_DAVI_PA_E!V53+FC_TRA_DAVI_FR_E!V53</f>
        <v>0</v>
      </c>
      <c r="W53" s="10">
        <f>FC_TRA_DAVI_PA_E!W53+FC_TRA_DAVI_FR_E!W53</f>
        <v>0</v>
      </c>
      <c r="X53" s="10">
        <f>FC_TRA_DAVI_PA_E!X53+FC_TRA_DAVI_FR_E!X53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FC_TRA_DAVI_PA_E!C54+FC_TRA_DAVI_FR_E!C54</f>
        <v>0</v>
      </c>
      <c r="D54" s="10">
        <f>FC_TRA_DAVI_PA_E!D54+FC_TRA_DAVI_FR_E!D54</f>
        <v>0</v>
      </c>
      <c r="E54" s="10">
        <f>FC_TRA_DAVI_PA_E!E54+FC_TRA_DAVI_FR_E!E54</f>
        <v>0</v>
      </c>
      <c r="F54" s="10">
        <f>FC_TRA_DAVI_PA_E!F54+FC_TRA_DAVI_FR_E!F54</f>
        <v>0</v>
      </c>
      <c r="G54" s="10">
        <f>FC_TRA_DAVI_PA_E!G54+FC_TRA_DAVI_FR_E!G54</f>
        <v>0</v>
      </c>
      <c r="H54" s="10">
        <f>FC_TRA_DAVI_PA_E!H54+FC_TRA_DAVI_FR_E!H54</f>
        <v>0</v>
      </c>
      <c r="I54" s="10">
        <f>FC_TRA_DAVI_PA_E!I54+FC_TRA_DAVI_FR_E!I54</f>
        <v>0</v>
      </c>
      <c r="J54" s="10">
        <f>FC_TRA_DAVI_PA_E!J54+FC_TRA_DAVI_FR_E!J54</f>
        <v>0</v>
      </c>
      <c r="K54" s="10">
        <f>FC_TRA_DAVI_PA_E!K54+FC_TRA_DAVI_FR_E!K54</f>
        <v>0</v>
      </c>
      <c r="L54" s="10">
        <f>FC_TRA_DAVI_PA_E!L54+FC_TRA_DAVI_FR_E!L54</f>
        <v>0</v>
      </c>
      <c r="M54" s="10">
        <f>FC_TRA_DAVI_PA_E!M54+FC_TRA_DAVI_FR_E!M54</f>
        <v>0</v>
      </c>
      <c r="N54" s="10">
        <f>FC_TRA_DAVI_PA_E!N54+FC_TRA_DAVI_FR_E!N54</f>
        <v>0</v>
      </c>
      <c r="O54" s="10">
        <f>FC_TRA_DAVI_PA_E!O54+FC_TRA_DAVI_FR_E!O54</f>
        <v>0</v>
      </c>
      <c r="P54" s="10">
        <f>FC_TRA_DAVI_PA_E!P54+FC_TRA_DAVI_FR_E!P54</f>
        <v>0</v>
      </c>
      <c r="Q54" s="10">
        <f>FC_TRA_DAVI_PA_E!Q54+FC_TRA_DAVI_FR_E!Q54</f>
        <v>0</v>
      </c>
      <c r="R54" s="10">
        <f>FC_TRA_DAVI_PA_E!R54+FC_TRA_DAVI_FR_E!R54</f>
        <v>0</v>
      </c>
      <c r="S54" s="10">
        <f>FC_TRA_DAVI_PA_E!S54+FC_TRA_DAVI_FR_E!S54</f>
        <v>0</v>
      </c>
      <c r="T54" s="10">
        <f>FC_TRA_DAVI_PA_E!T54+FC_TRA_DAVI_FR_E!T54</f>
        <v>0</v>
      </c>
      <c r="U54" s="10">
        <f>FC_TRA_DAVI_PA_E!U54+FC_TRA_DAVI_FR_E!U54</f>
        <v>0</v>
      </c>
      <c r="V54" s="10">
        <f>FC_TRA_DAVI_PA_E!V54+FC_TRA_DAVI_FR_E!V54</f>
        <v>0</v>
      </c>
      <c r="W54" s="10">
        <f>FC_TRA_DAVI_PA_E!W54+FC_TRA_DAVI_FR_E!W54</f>
        <v>0</v>
      </c>
      <c r="X54" s="10">
        <f>FC_TRA_DAVI_PA_E!X54+FC_TRA_DAVI_FR_E!X54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FC_TRA_DAVI_PA_E!C55+FC_TRA_DAVI_FR_E!C55</f>
        <v>0</v>
      </c>
      <c r="D55" s="10">
        <f>FC_TRA_DAVI_PA_E!D55+FC_TRA_DAVI_FR_E!D55</f>
        <v>0</v>
      </c>
      <c r="E55" s="10">
        <f>FC_TRA_DAVI_PA_E!E55+FC_TRA_DAVI_FR_E!E55</f>
        <v>0</v>
      </c>
      <c r="F55" s="10">
        <f>FC_TRA_DAVI_PA_E!F55+FC_TRA_DAVI_FR_E!F55</f>
        <v>0</v>
      </c>
      <c r="G55" s="10">
        <f>FC_TRA_DAVI_PA_E!G55+FC_TRA_DAVI_FR_E!G55</f>
        <v>0</v>
      </c>
      <c r="H55" s="10">
        <f>FC_TRA_DAVI_PA_E!H55+FC_TRA_DAVI_FR_E!H55</f>
        <v>0</v>
      </c>
      <c r="I55" s="10">
        <f>FC_TRA_DAVI_PA_E!I55+FC_TRA_DAVI_FR_E!I55</f>
        <v>0</v>
      </c>
      <c r="J55" s="10">
        <f>FC_TRA_DAVI_PA_E!J55+FC_TRA_DAVI_FR_E!J55</f>
        <v>0</v>
      </c>
      <c r="K55" s="10">
        <f>FC_TRA_DAVI_PA_E!K55+FC_TRA_DAVI_FR_E!K55</f>
        <v>0</v>
      </c>
      <c r="L55" s="10">
        <f>FC_TRA_DAVI_PA_E!L55+FC_TRA_DAVI_FR_E!L55</f>
        <v>0</v>
      </c>
      <c r="M55" s="10">
        <f>FC_TRA_DAVI_PA_E!M55+FC_TRA_DAVI_FR_E!M55</f>
        <v>0</v>
      </c>
      <c r="N55" s="10">
        <f>FC_TRA_DAVI_PA_E!N55+FC_TRA_DAVI_FR_E!N55</f>
        <v>0</v>
      </c>
      <c r="O55" s="10">
        <f>FC_TRA_DAVI_PA_E!O55+FC_TRA_DAVI_FR_E!O55</f>
        <v>0</v>
      </c>
      <c r="P55" s="10">
        <f>FC_TRA_DAVI_PA_E!P55+FC_TRA_DAVI_FR_E!P55</f>
        <v>0</v>
      </c>
      <c r="Q55" s="10">
        <f>FC_TRA_DAVI_PA_E!Q55+FC_TRA_DAVI_FR_E!Q55</f>
        <v>0</v>
      </c>
      <c r="R55" s="10">
        <f>FC_TRA_DAVI_PA_E!R55+FC_TRA_DAVI_FR_E!R55</f>
        <v>0</v>
      </c>
      <c r="S55" s="10">
        <f>FC_TRA_DAVI_PA_E!S55+FC_TRA_DAVI_FR_E!S55</f>
        <v>0</v>
      </c>
      <c r="T55" s="10">
        <f>FC_TRA_DAVI_PA_E!T55+FC_TRA_DAVI_FR_E!T55</f>
        <v>0</v>
      </c>
      <c r="U55" s="10">
        <f>FC_TRA_DAVI_PA_E!U55+FC_TRA_DAVI_FR_E!U55</f>
        <v>0</v>
      </c>
      <c r="V55" s="10">
        <f>FC_TRA_DAVI_PA_E!V55+FC_TRA_DAVI_FR_E!V55</f>
        <v>0</v>
      </c>
      <c r="W55" s="10">
        <f>FC_TRA_DAVI_PA_E!W55+FC_TRA_DAVI_FR_E!W55</f>
        <v>0</v>
      </c>
      <c r="X55" s="10">
        <f>FC_TRA_DAVI_PA_E!X55+FC_TRA_DAVI_FR_E!X55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FC_TRA_DAVI_PA_E!C56+FC_TRA_DAVI_FR_E!C56</f>
        <v>0</v>
      </c>
      <c r="D56" s="10">
        <f>FC_TRA_DAVI_PA_E!D56+FC_TRA_DAVI_FR_E!D56</f>
        <v>0</v>
      </c>
      <c r="E56" s="10">
        <f>FC_TRA_DAVI_PA_E!E56+FC_TRA_DAVI_FR_E!E56</f>
        <v>0</v>
      </c>
      <c r="F56" s="10">
        <f>FC_TRA_DAVI_PA_E!F56+FC_TRA_DAVI_FR_E!F56</f>
        <v>0</v>
      </c>
      <c r="G56" s="10">
        <f>FC_TRA_DAVI_PA_E!G56+FC_TRA_DAVI_FR_E!G56</f>
        <v>0</v>
      </c>
      <c r="H56" s="10">
        <f>FC_TRA_DAVI_PA_E!H56+FC_TRA_DAVI_FR_E!H56</f>
        <v>0</v>
      </c>
      <c r="I56" s="10">
        <f>FC_TRA_DAVI_PA_E!I56+FC_TRA_DAVI_FR_E!I56</f>
        <v>0</v>
      </c>
      <c r="J56" s="10">
        <f>FC_TRA_DAVI_PA_E!J56+FC_TRA_DAVI_FR_E!J56</f>
        <v>0</v>
      </c>
      <c r="K56" s="10">
        <f>FC_TRA_DAVI_PA_E!K56+FC_TRA_DAVI_FR_E!K56</f>
        <v>0</v>
      </c>
      <c r="L56" s="10">
        <f>FC_TRA_DAVI_PA_E!L56+FC_TRA_DAVI_FR_E!L56</f>
        <v>0</v>
      </c>
      <c r="M56" s="10">
        <f>FC_TRA_DAVI_PA_E!M56+FC_TRA_DAVI_FR_E!M56</f>
        <v>0</v>
      </c>
      <c r="N56" s="10">
        <f>FC_TRA_DAVI_PA_E!N56+FC_TRA_DAVI_FR_E!N56</f>
        <v>0</v>
      </c>
      <c r="O56" s="10">
        <f>FC_TRA_DAVI_PA_E!O56+FC_TRA_DAVI_FR_E!O56</f>
        <v>0</v>
      </c>
      <c r="P56" s="10">
        <f>FC_TRA_DAVI_PA_E!P56+FC_TRA_DAVI_FR_E!P56</f>
        <v>0</v>
      </c>
      <c r="Q56" s="10">
        <f>FC_TRA_DAVI_PA_E!Q56+FC_TRA_DAVI_FR_E!Q56</f>
        <v>0</v>
      </c>
      <c r="R56" s="10">
        <f>FC_TRA_DAVI_PA_E!R56+FC_TRA_DAVI_FR_E!R56</f>
        <v>0</v>
      </c>
      <c r="S56" s="10">
        <f>FC_TRA_DAVI_PA_E!S56+FC_TRA_DAVI_FR_E!S56</f>
        <v>0</v>
      </c>
      <c r="T56" s="10">
        <f>FC_TRA_DAVI_PA_E!T56+FC_TRA_DAVI_FR_E!T56</f>
        <v>0</v>
      </c>
      <c r="U56" s="10">
        <f>FC_TRA_DAVI_PA_E!U56+FC_TRA_DAVI_FR_E!U56</f>
        <v>0</v>
      </c>
      <c r="V56" s="10">
        <f>FC_TRA_DAVI_PA_E!V56+FC_TRA_DAVI_FR_E!V56</f>
        <v>0</v>
      </c>
      <c r="W56" s="10">
        <f>FC_TRA_DAVI_PA_E!W56+FC_TRA_DAVI_FR_E!W56</f>
        <v>0</v>
      </c>
      <c r="X56" s="10">
        <f>FC_TRA_DAVI_PA_E!X56+FC_TRA_DAVI_FR_E!X56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FC_TRA_DAVI_PA_E!C57+FC_TRA_DAVI_FR_E!C57</f>
        <v>0</v>
      </c>
      <c r="D57" s="10">
        <f>FC_TRA_DAVI_PA_E!D57+FC_TRA_DAVI_FR_E!D57</f>
        <v>0</v>
      </c>
      <c r="E57" s="10">
        <f>FC_TRA_DAVI_PA_E!E57+FC_TRA_DAVI_FR_E!E57</f>
        <v>0</v>
      </c>
      <c r="F57" s="10">
        <f>FC_TRA_DAVI_PA_E!F57+FC_TRA_DAVI_FR_E!F57</f>
        <v>0</v>
      </c>
      <c r="G57" s="10">
        <f>FC_TRA_DAVI_PA_E!G57+FC_TRA_DAVI_FR_E!G57</f>
        <v>0</v>
      </c>
      <c r="H57" s="10">
        <f>FC_TRA_DAVI_PA_E!H57+FC_TRA_DAVI_FR_E!H57</f>
        <v>0</v>
      </c>
      <c r="I57" s="10">
        <f>FC_TRA_DAVI_PA_E!I57+FC_TRA_DAVI_FR_E!I57</f>
        <v>0</v>
      </c>
      <c r="J57" s="10">
        <f>FC_TRA_DAVI_PA_E!J57+FC_TRA_DAVI_FR_E!J57</f>
        <v>0</v>
      </c>
      <c r="K57" s="10">
        <f>FC_TRA_DAVI_PA_E!K57+FC_TRA_DAVI_FR_E!K57</f>
        <v>0</v>
      </c>
      <c r="L57" s="10">
        <f>FC_TRA_DAVI_PA_E!L57+FC_TRA_DAVI_FR_E!L57</f>
        <v>0</v>
      </c>
      <c r="M57" s="10">
        <f>FC_TRA_DAVI_PA_E!M57+FC_TRA_DAVI_FR_E!M57</f>
        <v>0</v>
      </c>
      <c r="N57" s="10">
        <f>FC_TRA_DAVI_PA_E!N57+FC_TRA_DAVI_FR_E!N57</f>
        <v>0</v>
      </c>
      <c r="O57" s="10">
        <f>FC_TRA_DAVI_PA_E!O57+FC_TRA_DAVI_FR_E!O57</f>
        <v>0</v>
      </c>
      <c r="P57" s="10">
        <f>FC_TRA_DAVI_PA_E!P57+FC_TRA_DAVI_FR_E!P57</f>
        <v>0</v>
      </c>
      <c r="Q57" s="10">
        <f>FC_TRA_DAVI_PA_E!Q57+FC_TRA_DAVI_FR_E!Q57</f>
        <v>0</v>
      </c>
      <c r="R57" s="10">
        <f>FC_TRA_DAVI_PA_E!R57+FC_TRA_DAVI_FR_E!R57</f>
        <v>0</v>
      </c>
      <c r="S57" s="10">
        <f>FC_TRA_DAVI_PA_E!S57+FC_TRA_DAVI_FR_E!S57</f>
        <v>0</v>
      </c>
      <c r="T57" s="10">
        <f>FC_TRA_DAVI_PA_E!T57+FC_TRA_DAVI_FR_E!T57</f>
        <v>0</v>
      </c>
      <c r="U57" s="10">
        <f>FC_TRA_DAVI_PA_E!U57+FC_TRA_DAVI_FR_E!U57</f>
        <v>0</v>
      </c>
      <c r="V57" s="10">
        <f>FC_TRA_DAVI_PA_E!V57+FC_TRA_DAVI_FR_E!V57</f>
        <v>0</v>
      </c>
      <c r="W57" s="10">
        <f>FC_TRA_DAVI_PA_E!W57+FC_TRA_DAVI_FR_E!W57</f>
        <v>0</v>
      </c>
      <c r="X57" s="10">
        <f>FC_TRA_DAVI_PA_E!X57+FC_TRA_DAVI_FR_E!X57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FC_TRA_DAVI_PA_E!C58+FC_TRA_DAVI_FR_E!C58</f>
        <v>0</v>
      </c>
      <c r="D58" s="10">
        <f>FC_TRA_DAVI_PA_E!D58+FC_TRA_DAVI_FR_E!D58</f>
        <v>0</v>
      </c>
      <c r="E58" s="10">
        <f>FC_TRA_DAVI_PA_E!E58+FC_TRA_DAVI_FR_E!E58</f>
        <v>0</v>
      </c>
      <c r="F58" s="10">
        <f>FC_TRA_DAVI_PA_E!F58+FC_TRA_DAVI_FR_E!F58</f>
        <v>0</v>
      </c>
      <c r="G58" s="10">
        <f>FC_TRA_DAVI_PA_E!G58+FC_TRA_DAVI_FR_E!G58</f>
        <v>0</v>
      </c>
      <c r="H58" s="10">
        <f>FC_TRA_DAVI_PA_E!H58+FC_TRA_DAVI_FR_E!H58</f>
        <v>0</v>
      </c>
      <c r="I58" s="10">
        <f>FC_TRA_DAVI_PA_E!I58+FC_TRA_DAVI_FR_E!I58</f>
        <v>0</v>
      </c>
      <c r="J58" s="10">
        <f>FC_TRA_DAVI_PA_E!J58+FC_TRA_DAVI_FR_E!J58</f>
        <v>0</v>
      </c>
      <c r="K58" s="10">
        <f>FC_TRA_DAVI_PA_E!K58+FC_TRA_DAVI_FR_E!K58</f>
        <v>0</v>
      </c>
      <c r="L58" s="10">
        <f>FC_TRA_DAVI_PA_E!L58+FC_TRA_DAVI_FR_E!L58</f>
        <v>0</v>
      </c>
      <c r="M58" s="10">
        <f>FC_TRA_DAVI_PA_E!M58+FC_TRA_DAVI_FR_E!M58</f>
        <v>0</v>
      </c>
      <c r="N58" s="10">
        <f>FC_TRA_DAVI_PA_E!N58+FC_TRA_DAVI_FR_E!N58</f>
        <v>0</v>
      </c>
      <c r="O58" s="10">
        <f>FC_TRA_DAVI_PA_E!O58+FC_TRA_DAVI_FR_E!O58</f>
        <v>0</v>
      </c>
      <c r="P58" s="10">
        <f>FC_TRA_DAVI_PA_E!P58+FC_TRA_DAVI_FR_E!P58</f>
        <v>0</v>
      </c>
      <c r="Q58" s="10">
        <f>FC_TRA_DAVI_PA_E!Q58+FC_TRA_DAVI_FR_E!Q58</f>
        <v>0</v>
      </c>
      <c r="R58" s="10">
        <f>FC_TRA_DAVI_PA_E!R58+FC_TRA_DAVI_FR_E!R58</f>
        <v>0</v>
      </c>
      <c r="S58" s="10">
        <f>FC_TRA_DAVI_PA_E!S58+FC_TRA_DAVI_FR_E!S58</f>
        <v>0</v>
      </c>
      <c r="T58" s="10">
        <f>FC_TRA_DAVI_PA_E!T58+FC_TRA_DAVI_FR_E!T58</f>
        <v>0</v>
      </c>
      <c r="U58" s="10">
        <f>FC_TRA_DAVI_PA_E!U58+FC_TRA_DAVI_FR_E!U58</f>
        <v>0</v>
      </c>
      <c r="V58" s="10">
        <f>FC_TRA_DAVI_PA_E!V58+FC_TRA_DAVI_FR_E!V58</f>
        <v>0</v>
      </c>
      <c r="W58" s="10">
        <f>FC_TRA_DAVI_PA_E!W58+FC_TRA_DAVI_FR_E!W58</f>
        <v>0</v>
      </c>
      <c r="X58" s="10">
        <f>FC_TRA_DAVI_PA_E!X58+FC_TRA_DAVI_FR_E!X58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FC_TRA_DAVI_PA_E!C59+FC_TRA_DAVI_FR_E!C59</f>
        <v>0</v>
      </c>
      <c r="D59" s="10">
        <f>FC_TRA_DAVI_PA_E!D59+FC_TRA_DAVI_FR_E!D59</f>
        <v>0</v>
      </c>
      <c r="E59" s="10">
        <f>FC_TRA_DAVI_PA_E!E59+FC_TRA_DAVI_FR_E!E59</f>
        <v>0</v>
      </c>
      <c r="F59" s="10">
        <f>FC_TRA_DAVI_PA_E!F59+FC_TRA_DAVI_FR_E!F59</f>
        <v>0</v>
      </c>
      <c r="G59" s="10">
        <f>FC_TRA_DAVI_PA_E!G59+FC_TRA_DAVI_FR_E!G59</f>
        <v>0</v>
      </c>
      <c r="H59" s="10">
        <f>FC_TRA_DAVI_PA_E!H59+FC_TRA_DAVI_FR_E!H59</f>
        <v>0</v>
      </c>
      <c r="I59" s="10">
        <f>FC_TRA_DAVI_PA_E!I59+FC_TRA_DAVI_FR_E!I59</f>
        <v>0</v>
      </c>
      <c r="J59" s="10">
        <f>FC_TRA_DAVI_PA_E!J59+FC_TRA_DAVI_FR_E!J59</f>
        <v>0</v>
      </c>
      <c r="K59" s="10">
        <f>FC_TRA_DAVI_PA_E!K59+FC_TRA_DAVI_FR_E!K59</f>
        <v>0</v>
      </c>
      <c r="L59" s="10">
        <f>FC_TRA_DAVI_PA_E!L59+FC_TRA_DAVI_FR_E!L59</f>
        <v>0</v>
      </c>
      <c r="M59" s="10">
        <f>FC_TRA_DAVI_PA_E!M59+FC_TRA_DAVI_FR_E!M59</f>
        <v>0</v>
      </c>
      <c r="N59" s="10">
        <f>FC_TRA_DAVI_PA_E!N59+FC_TRA_DAVI_FR_E!N59</f>
        <v>0</v>
      </c>
      <c r="O59" s="10">
        <f>FC_TRA_DAVI_PA_E!O59+FC_TRA_DAVI_FR_E!O59</f>
        <v>0</v>
      </c>
      <c r="P59" s="10">
        <f>FC_TRA_DAVI_PA_E!P59+FC_TRA_DAVI_FR_E!P59</f>
        <v>0</v>
      </c>
      <c r="Q59" s="10">
        <f>FC_TRA_DAVI_PA_E!Q59+FC_TRA_DAVI_FR_E!Q59</f>
        <v>0</v>
      </c>
      <c r="R59" s="10">
        <f>FC_TRA_DAVI_PA_E!R59+FC_TRA_DAVI_FR_E!R59</f>
        <v>0</v>
      </c>
      <c r="S59" s="10">
        <f>FC_TRA_DAVI_PA_E!S59+FC_TRA_DAVI_FR_E!S59</f>
        <v>0</v>
      </c>
      <c r="T59" s="10">
        <f>FC_TRA_DAVI_PA_E!T59+FC_TRA_DAVI_FR_E!T59</f>
        <v>0</v>
      </c>
      <c r="U59" s="10">
        <f>FC_TRA_DAVI_PA_E!U59+FC_TRA_DAVI_FR_E!U59</f>
        <v>0</v>
      </c>
      <c r="V59" s="10">
        <f>FC_TRA_DAVI_PA_E!V59+FC_TRA_DAVI_FR_E!V59</f>
        <v>0</v>
      </c>
      <c r="W59" s="10">
        <f>FC_TRA_DAVI_PA_E!W59+FC_TRA_DAVI_FR_E!W59</f>
        <v>0</v>
      </c>
      <c r="X59" s="10">
        <f>FC_TRA_DAVI_PA_E!X59+FC_TRA_DAVI_FR_E!X59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FC_TRA_DAVI_PA_E!C60+FC_TRA_DAVI_FR_E!C60</f>
        <v>0</v>
      </c>
      <c r="D60" s="10">
        <f>FC_TRA_DAVI_PA_E!D60+FC_TRA_DAVI_FR_E!D60</f>
        <v>0</v>
      </c>
      <c r="E60" s="10">
        <f>FC_TRA_DAVI_PA_E!E60+FC_TRA_DAVI_FR_E!E60</f>
        <v>0</v>
      </c>
      <c r="F60" s="10">
        <f>FC_TRA_DAVI_PA_E!F60+FC_TRA_DAVI_FR_E!F60</f>
        <v>0</v>
      </c>
      <c r="G60" s="10">
        <f>FC_TRA_DAVI_PA_E!G60+FC_TRA_DAVI_FR_E!G60</f>
        <v>0</v>
      </c>
      <c r="H60" s="10">
        <f>FC_TRA_DAVI_PA_E!H60+FC_TRA_DAVI_FR_E!H60</f>
        <v>0</v>
      </c>
      <c r="I60" s="10">
        <f>FC_TRA_DAVI_PA_E!I60+FC_TRA_DAVI_FR_E!I60</f>
        <v>0</v>
      </c>
      <c r="J60" s="10">
        <f>FC_TRA_DAVI_PA_E!J60+FC_TRA_DAVI_FR_E!J60</f>
        <v>0</v>
      </c>
      <c r="K60" s="10">
        <f>FC_TRA_DAVI_PA_E!K60+FC_TRA_DAVI_FR_E!K60</f>
        <v>0</v>
      </c>
      <c r="L60" s="10">
        <f>FC_TRA_DAVI_PA_E!L60+FC_TRA_DAVI_FR_E!L60</f>
        <v>0</v>
      </c>
      <c r="M60" s="10">
        <f>FC_TRA_DAVI_PA_E!M60+FC_TRA_DAVI_FR_E!M60</f>
        <v>0</v>
      </c>
      <c r="N60" s="10">
        <f>FC_TRA_DAVI_PA_E!N60+FC_TRA_DAVI_FR_E!N60</f>
        <v>0</v>
      </c>
      <c r="O60" s="10">
        <f>FC_TRA_DAVI_PA_E!O60+FC_TRA_DAVI_FR_E!O60</f>
        <v>0</v>
      </c>
      <c r="P60" s="10">
        <f>FC_TRA_DAVI_PA_E!P60+FC_TRA_DAVI_FR_E!P60</f>
        <v>0</v>
      </c>
      <c r="Q60" s="10">
        <f>FC_TRA_DAVI_PA_E!Q60+FC_TRA_DAVI_FR_E!Q60</f>
        <v>0</v>
      </c>
      <c r="R60" s="10">
        <f>FC_TRA_DAVI_PA_E!R60+FC_TRA_DAVI_FR_E!R60</f>
        <v>0</v>
      </c>
      <c r="S60" s="10">
        <f>FC_TRA_DAVI_PA_E!S60+FC_TRA_DAVI_FR_E!S60</f>
        <v>0</v>
      </c>
      <c r="T60" s="10">
        <f>FC_TRA_DAVI_PA_E!T60+FC_TRA_DAVI_FR_E!T60</f>
        <v>0</v>
      </c>
      <c r="U60" s="10">
        <f>FC_TRA_DAVI_PA_E!U60+FC_TRA_DAVI_FR_E!U60</f>
        <v>0</v>
      </c>
      <c r="V60" s="10">
        <f>FC_TRA_DAVI_PA_E!V60+FC_TRA_DAVI_FR_E!V60</f>
        <v>0</v>
      </c>
      <c r="W60" s="10">
        <f>FC_TRA_DAVI_PA_E!W60+FC_TRA_DAVI_FR_E!W60</f>
        <v>0</v>
      </c>
      <c r="X60" s="10">
        <f>FC_TRA_DAVI_PA_E!X60+FC_TRA_DAVI_FR_E!X60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FC_TRA_DAVI_PA_E!C61+FC_TRA_DAVI_FR_E!C61</f>
        <v>0</v>
      </c>
      <c r="D61" s="10">
        <f>FC_TRA_DAVI_PA_E!D61+FC_TRA_DAVI_FR_E!D61</f>
        <v>0</v>
      </c>
      <c r="E61" s="10">
        <f>FC_TRA_DAVI_PA_E!E61+FC_TRA_DAVI_FR_E!E61</f>
        <v>0</v>
      </c>
      <c r="F61" s="10">
        <f>FC_TRA_DAVI_PA_E!F61+FC_TRA_DAVI_FR_E!F61</f>
        <v>0</v>
      </c>
      <c r="G61" s="10">
        <f>FC_TRA_DAVI_PA_E!G61+FC_TRA_DAVI_FR_E!G61</f>
        <v>0</v>
      </c>
      <c r="H61" s="10">
        <f>FC_TRA_DAVI_PA_E!H61+FC_TRA_DAVI_FR_E!H61</f>
        <v>0</v>
      </c>
      <c r="I61" s="10">
        <f>FC_TRA_DAVI_PA_E!I61+FC_TRA_DAVI_FR_E!I61</f>
        <v>0</v>
      </c>
      <c r="J61" s="10">
        <f>FC_TRA_DAVI_PA_E!J61+FC_TRA_DAVI_FR_E!J61</f>
        <v>0</v>
      </c>
      <c r="K61" s="10">
        <f>FC_TRA_DAVI_PA_E!K61+FC_TRA_DAVI_FR_E!K61</f>
        <v>0</v>
      </c>
      <c r="L61" s="10">
        <f>FC_TRA_DAVI_PA_E!L61+FC_TRA_DAVI_FR_E!L61</f>
        <v>0</v>
      </c>
      <c r="M61" s="10">
        <f>FC_TRA_DAVI_PA_E!M61+FC_TRA_DAVI_FR_E!M61</f>
        <v>0</v>
      </c>
      <c r="N61" s="10">
        <f>FC_TRA_DAVI_PA_E!N61+FC_TRA_DAVI_FR_E!N61</f>
        <v>0</v>
      </c>
      <c r="O61" s="10">
        <f>FC_TRA_DAVI_PA_E!O61+FC_TRA_DAVI_FR_E!O61</f>
        <v>0</v>
      </c>
      <c r="P61" s="10">
        <f>FC_TRA_DAVI_PA_E!P61+FC_TRA_DAVI_FR_E!P61</f>
        <v>0</v>
      </c>
      <c r="Q61" s="10">
        <f>FC_TRA_DAVI_PA_E!Q61+FC_TRA_DAVI_FR_E!Q61</f>
        <v>0</v>
      </c>
      <c r="R61" s="10">
        <f>FC_TRA_DAVI_PA_E!R61+FC_TRA_DAVI_FR_E!R61</f>
        <v>0</v>
      </c>
      <c r="S61" s="10">
        <f>FC_TRA_DAVI_PA_E!S61+FC_TRA_DAVI_FR_E!S61</f>
        <v>0</v>
      </c>
      <c r="T61" s="10">
        <f>FC_TRA_DAVI_PA_E!T61+FC_TRA_DAVI_FR_E!T61</f>
        <v>0</v>
      </c>
      <c r="U61" s="10">
        <f>FC_TRA_DAVI_PA_E!U61+FC_TRA_DAVI_FR_E!U61</f>
        <v>0</v>
      </c>
      <c r="V61" s="10">
        <f>FC_TRA_DAVI_PA_E!V61+FC_TRA_DAVI_FR_E!V61</f>
        <v>0</v>
      </c>
      <c r="W61" s="10">
        <f>FC_TRA_DAVI_PA_E!W61+FC_TRA_DAVI_FR_E!W61</f>
        <v>0</v>
      </c>
      <c r="X61" s="10">
        <f>FC_TRA_DAVI_PA_E!X61+FC_TRA_DAVI_FR_E!X61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FC_TRA_DAVI_PA_E!C62+FC_TRA_DAVI_FR_E!C62</f>
        <v>0</v>
      </c>
      <c r="D62" s="10">
        <f>FC_TRA_DAVI_PA_E!D62+FC_TRA_DAVI_FR_E!D62</f>
        <v>0</v>
      </c>
      <c r="E62" s="10">
        <f>FC_TRA_DAVI_PA_E!E62+FC_TRA_DAVI_FR_E!E62</f>
        <v>0</v>
      </c>
      <c r="F62" s="10">
        <f>FC_TRA_DAVI_PA_E!F62+FC_TRA_DAVI_FR_E!F62</f>
        <v>0</v>
      </c>
      <c r="G62" s="10">
        <f>FC_TRA_DAVI_PA_E!G62+FC_TRA_DAVI_FR_E!G62</f>
        <v>0</v>
      </c>
      <c r="H62" s="10">
        <f>FC_TRA_DAVI_PA_E!H62+FC_TRA_DAVI_FR_E!H62</f>
        <v>0</v>
      </c>
      <c r="I62" s="10">
        <f>FC_TRA_DAVI_PA_E!I62+FC_TRA_DAVI_FR_E!I62</f>
        <v>0</v>
      </c>
      <c r="J62" s="10">
        <f>FC_TRA_DAVI_PA_E!J62+FC_TRA_DAVI_FR_E!J62</f>
        <v>0</v>
      </c>
      <c r="K62" s="10">
        <f>FC_TRA_DAVI_PA_E!K62+FC_TRA_DAVI_FR_E!K62</f>
        <v>0</v>
      </c>
      <c r="L62" s="10">
        <f>FC_TRA_DAVI_PA_E!L62+FC_TRA_DAVI_FR_E!L62</f>
        <v>0</v>
      </c>
      <c r="M62" s="10">
        <f>FC_TRA_DAVI_PA_E!M62+FC_TRA_DAVI_FR_E!M62</f>
        <v>0</v>
      </c>
      <c r="N62" s="10">
        <f>FC_TRA_DAVI_PA_E!N62+FC_TRA_DAVI_FR_E!N62</f>
        <v>0</v>
      </c>
      <c r="O62" s="10">
        <f>FC_TRA_DAVI_PA_E!O62+FC_TRA_DAVI_FR_E!O62</f>
        <v>0</v>
      </c>
      <c r="P62" s="10">
        <f>FC_TRA_DAVI_PA_E!P62+FC_TRA_DAVI_FR_E!P62</f>
        <v>0</v>
      </c>
      <c r="Q62" s="10">
        <f>FC_TRA_DAVI_PA_E!Q62+FC_TRA_DAVI_FR_E!Q62</f>
        <v>0</v>
      </c>
      <c r="R62" s="10">
        <f>FC_TRA_DAVI_PA_E!R62+FC_TRA_DAVI_FR_E!R62</f>
        <v>0</v>
      </c>
      <c r="S62" s="10">
        <f>FC_TRA_DAVI_PA_E!S62+FC_TRA_DAVI_FR_E!S62</f>
        <v>0</v>
      </c>
      <c r="T62" s="10">
        <f>FC_TRA_DAVI_PA_E!T62+FC_TRA_DAVI_FR_E!T62</f>
        <v>0</v>
      </c>
      <c r="U62" s="10">
        <f>FC_TRA_DAVI_PA_E!U62+FC_TRA_DAVI_FR_E!U62</f>
        <v>0</v>
      </c>
      <c r="V62" s="10">
        <f>FC_TRA_DAVI_PA_E!V62+FC_TRA_DAVI_FR_E!V62</f>
        <v>0</v>
      </c>
      <c r="W62" s="10">
        <f>FC_TRA_DAVI_PA_E!W62+FC_TRA_DAVI_FR_E!W62</f>
        <v>0</v>
      </c>
      <c r="X62" s="10">
        <f>FC_TRA_DAVI_PA_E!X62+FC_TRA_DAVI_FR_E!X62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FC_TRA_DAVI_PA_E!C63+FC_TRA_DAVI_FR_E!C63</f>
        <v>0</v>
      </c>
      <c r="D63" s="10">
        <f>FC_TRA_DAVI_PA_E!D63+FC_TRA_DAVI_FR_E!D63</f>
        <v>0</v>
      </c>
      <c r="E63" s="10">
        <f>FC_TRA_DAVI_PA_E!E63+FC_TRA_DAVI_FR_E!E63</f>
        <v>0</v>
      </c>
      <c r="F63" s="10">
        <f>FC_TRA_DAVI_PA_E!F63+FC_TRA_DAVI_FR_E!F63</f>
        <v>0</v>
      </c>
      <c r="G63" s="10">
        <f>FC_TRA_DAVI_PA_E!G63+FC_TRA_DAVI_FR_E!G63</f>
        <v>0</v>
      </c>
      <c r="H63" s="10">
        <f>FC_TRA_DAVI_PA_E!H63+FC_TRA_DAVI_FR_E!H63</f>
        <v>0</v>
      </c>
      <c r="I63" s="10">
        <f>FC_TRA_DAVI_PA_E!I63+FC_TRA_DAVI_FR_E!I63</f>
        <v>0</v>
      </c>
      <c r="J63" s="10">
        <f>FC_TRA_DAVI_PA_E!J63+FC_TRA_DAVI_FR_E!J63</f>
        <v>0</v>
      </c>
      <c r="K63" s="10">
        <f>FC_TRA_DAVI_PA_E!K63+FC_TRA_DAVI_FR_E!K63</f>
        <v>0</v>
      </c>
      <c r="L63" s="10">
        <f>FC_TRA_DAVI_PA_E!L63+FC_TRA_DAVI_FR_E!L63</f>
        <v>0</v>
      </c>
      <c r="M63" s="10">
        <f>FC_TRA_DAVI_PA_E!M63+FC_TRA_DAVI_FR_E!M63</f>
        <v>0</v>
      </c>
      <c r="N63" s="10">
        <f>FC_TRA_DAVI_PA_E!N63+FC_TRA_DAVI_FR_E!N63</f>
        <v>0</v>
      </c>
      <c r="O63" s="10">
        <f>FC_TRA_DAVI_PA_E!O63+FC_TRA_DAVI_FR_E!O63</f>
        <v>0</v>
      </c>
      <c r="P63" s="10">
        <f>FC_TRA_DAVI_PA_E!P63+FC_TRA_DAVI_FR_E!P63</f>
        <v>0</v>
      </c>
      <c r="Q63" s="10">
        <f>FC_TRA_DAVI_PA_E!Q63+FC_TRA_DAVI_FR_E!Q63</f>
        <v>0</v>
      </c>
      <c r="R63" s="10">
        <f>FC_TRA_DAVI_PA_E!R63+FC_TRA_DAVI_FR_E!R63</f>
        <v>0</v>
      </c>
      <c r="S63" s="10">
        <f>FC_TRA_DAVI_PA_E!S63+FC_TRA_DAVI_FR_E!S63</f>
        <v>0</v>
      </c>
      <c r="T63" s="10">
        <f>FC_TRA_DAVI_PA_E!T63+FC_TRA_DAVI_FR_E!T63</f>
        <v>0</v>
      </c>
      <c r="U63" s="10">
        <f>FC_TRA_DAVI_PA_E!U63+FC_TRA_DAVI_FR_E!U63</f>
        <v>0</v>
      </c>
      <c r="V63" s="10">
        <f>FC_TRA_DAVI_PA_E!V63+FC_TRA_DAVI_FR_E!V63</f>
        <v>0</v>
      </c>
      <c r="W63" s="10">
        <f>FC_TRA_DAVI_PA_E!W63+FC_TRA_DAVI_FR_E!W63</f>
        <v>0</v>
      </c>
      <c r="X63" s="10">
        <f>FC_TRA_DAVI_PA_E!X63+FC_TRA_DAVI_FR_E!X63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FC_TRA_DAVI_PA_E!C64+FC_TRA_DAVI_FR_E!C64</f>
        <v>0</v>
      </c>
      <c r="D64" s="10">
        <f>FC_TRA_DAVI_PA_E!D64+FC_TRA_DAVI_FR_E!D64</f>
        <v>0</v>
      </c>
      <c r="E64" s="10">
        <f>FC_TRA_DAVI_PA_E!E64+FC_TRA_DAVI_FR_E!E64</f>
        <v>0</v>
      </c>
      <c r="F64" s="10">
        <f>FC_TRA_DAVI_PA_E!F64+FC_TRA_DAVI_FR_E!F64</f>
        <v>0</v>
      </c>
      <c r="G64" s="10">
        <f>FC_TRA_DAVI_PA_E!G64+FC_TRA_DAVI_FR_E!G64</f>
        <v>0</v>
      </c>
      <c r="H64" s="10">
        <f>FC_TRA_DAVI_PA_E!H64+FC_TRA_DAVI_FR_E!H64</f>
        <v>0</v>
      </c>
      <c r="I64" s="10">
        <f>FC_TRA_DAVI_PA_E!I64+FC_TRA_DAVI_FR_E!I64</f>
        <v>0</v>
      </c>
      <c r="J64" s="10">
        <f>FC_TRA_DAVI_PA_E!J64+FC_TRA_DAVI_FR_E!J64</f>
        <v>0</v>
      </c>
      <c r="K64" s="10">
        <f>FC_TRA_DAVI_PA_E!K64+FC_TRA_DAVI_FR_E!K64</f>
        <v>0</v>
      </c>
      <c r="L64" s="10">
        <f>FC_TRA_DAVI_PA_E!L64+FC_TRA_DAVI_FR_E!L64</f>
        <v>0</v>
      </c>
      <c r="M64" s="10">
        <f>FC_TRA_DAVI_PA_E!M64+FC_TRA_DAVI_FR_E!M64</f>
        <v>0</v>
      </c>
      <c r="N64" s="10">
        <f>FC_TRA_DAVI_PA_E!N64+FC_TRA_DAVI_FR_E!N64</f>
        <v>0</v>
      </c>
      <c r="O64" s="10">
        <f>FC_TRA_DAVI_PA_E!O64+FC_TRA_DAVI_FR_E!O64</f>
        <v>0</v>
      </c>
      <c r="P64" s="10">
        <f>FC_TRA_DAVI_PA_E!P64+FC_TRA_DAVI_FR_E!P64</f>
        <v>0</v>
      </c>
      <c r="Q64" s="10">
        <f>FC_TRA_DAVI_PA_E!Q64+FC_TRA_DAVI_FR_E!Q64</f>
        <v>0</v>
      </c>
      <c r="R64" s="10">
        <f>FC_TRA_DAVI_PA_E!R64+FC_TRA_DAVI_FR_E!R64</f>
        <v>0</v>
      </c>
      <c r="S64" s="10">
        <f>FC_TRA_DAVI_PA_E!S64+FC_TRA_DAVI_FR_E!S64</f>
        <v>0</v>
      </c>
      <c r="T64" s="10">
        <f>FC_TRA_DAVI_PA_E!T64+FC_TRA_DAVI_FR_E!T64</f>
        <v>0</v>
      </c>
      <c r="U64" s="10">
        <f>FC_TRA_DAVI_PA_E!U64+FC_TRA_DAVI_FR_E!U64</f>
        <v>0</v>
      </c>
      <c r="V64" s="10">
        <f>FC_TRA_DAVI_PA_E!V64+FC_TRA_DAVI_FR_E!V64</f>
        <v>0</v>
      </c>
      <c r="W64" s="10">
        <f>FC_TRA_DAVI_PA_E!W64+FC_TRA_DAVI_FR_E!W64</f>
        <v>0</v>
      </c>
      <c r="X64" s="10">
        <f>FC_TRA_DAVI_PA_E!X64+FC_TRA_DAVI_FR_E!X64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FC_TRA_DAVI_PA_E!C65+FC_TRA_DAVI_FR_E!C65</f>
        <v>0</v>
      </c>
      <c r="D65" s="10">
        <f>FC_TRA_DAVI_PA_E!D65+FC_TRA_DAVI_FR_E!D65</f>
        <v>0</v>
      </c>
      <c r="E65" s="10">
        <f>FC_TRA_DAVI_PA_E!E65+FC_TRA_DAVI_FR_E!E65</f>
        <v>0</v>
      </c>
      <c r="F65" s="10">
        <f>FC_TRA_DAVI_PA_E!F65+FC_TRA_DAVI_FR_E!F65</f>
        <v>0</v>
      </c>
      <c r="G65" s="10">
        <f>FC_TRA_DAVI_PA_E!G65+FC_TRA_DAVI_FR_E!G65</f>
        <v>0</v>
      </c>
      <c r="H65" s="10">
        <f>FC_TRA_DAVI_PA_E!H65+FC_TRA_DAVI_FR_E!H65</f>
        <v>0</v>
      </c>
      <c r="I65" s="10">
        <f>FC_TRA_DAVI_PA_E!I65+FC_TRA_DAVI_FR_E!I65</f>
        <v>0</v>
      </c>
      <c r="J65" s="10">
        <f>FC_TRA_DAVI_PA_E!J65+FC_TRA_DAVI_FR_E!J65</f>
        <v>0</v>
      </c>
      <c r="K65" s="10">
        <f>FC_TRA_DAVI_PA_E!K65+FC_TRA_DAVI_FR_E!K65</f>
        <v>0</v>
      </c>
      <c r="L65" s="10">
        <f>FC_TRA_DAVI_PA_E!L65+FC_TRA_DAVI_FR_E!L65</f>
        <v>0</v>
      </c>
      <c r="M65" s="10">
        <f>FC_TRA_DAVI_PA_E!M65+FC_TRA_DAVI_FR_E!M65</f>
        <v>0</v>
      </c>
      <c r="N65" s="10">
        <f>FC_TRA_DAVI_PA_E!N65+FC_TRA_DAVI_FR_E!N65</f>
        <v>0</v>
      </c>
      <c r="O65" s="10">
        <f>FC_TRA_DAVI_PA_E!O65+FC_TRA_DAVI_FR_E!O65</f>
        <v>0</v>
      </c>
      <c r="P65" s="10">
        <f>FC_TRA_DAVI_PA_E!P65+FC_TRA_DAVI_FR_E!P65</f>
        <v>0</v>
      </c>
      <c r="Q65" s="10">
        <f>FC_TRA_DAVI_PA_E!Q65+FC_TRA_DAVI_FR_E!Q65</f>
        <v>0</v>
      </c>
      <c r="R65" s="10">
        <f>FC_TRA_DAVI_PA_E!R65+FC_TRA_DAVI_FR_E!R65</f>
        <v>0</v>
      </c>
      <c r="S65" s="10">
        <f>FC_TRA_DAVI_PA_E!S65+FC_TRA_DAVI_FR_E!S65</f>
        <v>0</v>
      </c>
      <c r="T65" s="10">
        <f>FC_TRA_DAVI_PA_E!T65+FC_TRA_DAVI_FR_E!T65</f>
        <v>0</v>
      </c>
      <c r="U65" s="10">
        <f>FC_TRA_DAVI_PA_E!U65+FC_TRA_DAVI_FR_E!U65</f>
        <v>0</v>
      </c>
      <c r="V65" s="10">
        <f>FC_TRA_DAVI_PA_E!V65+FC_TRA_DAVI_FR_E!V65</f>
        <v>0</v>
      </c>
      <c r="W65" s="10">
        <f>FC_TRA_DAVI_PA_E!W65+FC_TRA_DAVI_FR_E!W65</f>
        <v>0</v>
      </c>
      <c r="X65" s="10">
        <f>FC_TRA_DAVI_PA_E!X65+FC_TRA_DAVI_FR_E!X65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FC_TRA_DAVI_PA_E!C66+FC_TRA_DAVI_FR_E!C66</f>
        <v>0</v>
      </c>
      <c r="D66" s="10">
        <f>FC_TRA_DAVI_PA_E!D66+FC_TRA_DAVI_FR_E!D66</f>
        <v>0</v>
      </c>
      <c r="E66" s="10">
        <f>FC_TRA_DAVI_PA_E!E66+FC_TRA_DAVI_FR_E!E66</f>
        <v>0</v>
      </c>
      <c r="F66" s="10">
        <f>FC_TRA_DAVI_PA_E!F66+FC_TRA_DAVI_FR_E!F66</f>
        <v>0</v>
      </c>
      <c r="G66" s="10">
        <f>FC_TRA_DAVI_PA_E!G66+FC_TRA_DAVI_FR_E!G66</f>
        <v>0</v>
      </c>
      <c r="H66" s="10">
        <f>FC_TRA_DAVI_PA_E!H66+FC_TRA_DAVI_FR_E!H66</f>
        <v>0</v>
      </c>
      <c r="I66" s="10">
        <f>FC_TRA_DAVI_PA_E!I66+FC_TRA_DAVI_FR_E!I66</f>
        <v>0</v>
      </c>
      <c r="J66" s="10">
        <f>FC_TRA_DAVI_PA_E!J66+FC_TRA_DAVI_FR_E!J66</f>
        <v>0</v>
      </c>
      <c r="K66" s="10">
        <f>FC_TRA_DAVI_PA_E!K66+FC_TRA_DAVI_FR_E!K66</f>
        <v>0</v>
      </c>
      <c r="L66" s="10">
        <f>FC_TRA_DAVI_PA_E!L66+FC_TRA_DAVI_FR_E!L66</f>
        <v>0</v>
      </c>
      <c r="M66" s="10">
        <f>FC_TRA_DAVI_PA_E!M66+FC_TRA_DAVI_FR_E!M66</f>
        <v>0</v>
      </c>
      <c r="N66" s="10">
        <f>FC_TRA_DAVI_PA_E!N66+FC_TRA_DAVI_FR_E!N66</f>
        <v>0</v>
      </c>
      <c r="O66" s="10">
        <f>FC_TRA_DAVI_PA_E!O66+FC_TRA_DAVI_FR_E!O66</f>
        <v>0</v>
      </c>
      <c r="P66" s="10">
        <f>FC_TRA_DAVI_PA_E!P66+FC_TRA_DAVI_FR_E!P66</f>
        <v>0</v>
      </c>
      <c r="Q66" s="10">
        <f>FC_TRA_DAVI_PA_E!Q66+FC_TRA_DAVI_FR_E!Q66</f>
        <v>0</v>
      </c>
      <c r="R66" s="10">
        <f>FC_TRA_DAVI_PA_E!R66+FC_TRA_DAVI_FR_E!R66</f>
        <v>0</v>
      </c>
      <c r="S66" s="10">
        <f>FC_TRA_DAVI_PA_E!S66+FC_TRA_DAVI_FR_E!S66</f>
        <v>0</v>
      </c>
      <c r="T66" s="10">
        <f>FC_TRA_DAVI_PA_E!T66+FC_TRA_DAVI_FR_E!T66</f>
        <v>0</v>
      </c>
      <c r="U66" s="10">
        <f>FC_TRA_DAVI_PA_E!U66+FC_TRA_DAVI_FR_E!U66</f>
        <v>0</v>
      </c>
      <c r="V66" s="10">
        <f>FC_TRA_DAVI_PA_E!V66+FC_TRA_DAVI_FR_E!V66</f>
        <v>0</v>
      </c>
      <c r="W66" s="10">
        <f>FC_TRA_DAVI_PA_E!W66+FC_TRA_DAVI_FR_E!W66</f>
        <v>0</v>
      </c>
      <c r="X66" s="10">
        <f>FC_TRA_DAVI_PA_E!X66+FC_TRA_DAVI_FR_E!X66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FC_TRA_DAVI_PA_E!C67+FC_TRA_DAVI_FR_E!C67</f>
        <v>0</v>
      </c>
      <c r="D67" s="10">
        <f>FC_TRA_DAVI_PA_E!D67+FC_TRA_DAVI_FR_E!D67</f>
        <v>0</v>
      </c>
      <c r="E67" s="10">
        <f>FC_TRA_DAVI_PA_E!E67+FC_TRA_DAVI_FR_E!E67</f>
        <v>0</v>
      </c>
      <c r="F67" s="10">
        <f>FC_TRA_DAVI_PA_E!F67+FC_TRA_DAVI_FR_E!F67</f>
        <v>0</v>
      </c>
      <c r="G67" s="10">
        <f>FC_TRA_DAVI_PA_E!G67+FC_TRA_DAVI_FR_E!G67</f>
        <v>0</v>
      </c>
      <c r="H67" s="10">
        <f>FC_TRA_DAVI_PA_E!H67+FC_TRA_DAVI_FR_E!H67</f>
        <v>0</v>
      </c>
      <c r="I67" s="10">
        <f>FC_TRA_DAVI_PA_E!I67+FC_TRA_DAVI_FR_E!I67</f>
        <v>0</v>
      </c>
      <c r="J67" s="10">
        <f>FC_TRA_DAVI_PA_E!J67+FC_TRA_DAVI_FR_E!J67</f>
        <v>0</v>
      </c>
      <c r="K67" s="10">
        <f>FC_TRA_DAVI_PA_E!K67+FC_TRA_DAVI_FR_E!K67</f>
        <v>0</v>
      </c>
      <c r="L67" s="10">
        <f>FC_TRA_DAVI_PA_E!L67+FC_TRA_DAVI_FR_E!L67</f>
        <v>0</v>
      </c>
      <c r="M67" s="10">
        <f>FC_TRA_DAVI_PA_E!M67+FC_TRA_DAVI_FR_E!M67</f>
        <v>0</v>
      </c>
      <c r="N67" s="10">
        <f>FC_TRA_DAVI_PA_E!N67+FC_TRA_DAVI_FR_E!N67</f>
        <v>0</v>
      </c>
      <c r="O67" s="10">
        <f>FC_TRA_DAVI_PA_E!O67+FC_TRA_DAVI_FR_E!O67</f>
        <v>0</v>
      </c>
      <c r="P67" s="10">
        <f>FC_TRA_DAVI_PA_E!P67+FC_TRA_DAVI_FR_E!P67</f>
        <v>0</v>
      </c>
      <c r="Q67" s="10">
        <f>FC_TRA_DAVI_PA_E!Q67+FC_TRA_DAVI_FR_E!Q67</f>
        <v>0</v>
      </c>
      <c r="R67" s="10">
        <f>FC_TRA_DAVI_PA_E!R67+FC_TRA_DAVI_FR_E!R67</f>
        <v>0</v>
      </c>
      <c r="S67" s="10">
        <f>FC_TRA_DAVI_PA_E!S67+FC_TRA_DAVI_FR_E!S67</f>
        <v>0</v>
      </c>
      <c r="T67" s="10">
        <f>FC_TRA_DAVI_PA_E!T67+FC_TRA_DAVI_FR_E!T67</f>
        <v>0</v>
      </c>
      <c r="U67" s="10">
        <f>FC_TRA_DAVI_PA_E!U67+FC_TRA_DAVI_FR_E!U67</f>
        <v>0</v>
      </c>
      <c r="V67" s="10">
        <f>FC_TRA_DAVI_PA_E!V67+FC_TRA_DAVI_FR_E!V67</f>
        <v>0</v>
      </c>
      <c r="W67" s="10">
        <f>FC_TRA_DAVI_PA_E!W67+FC_TRA_DAVI_FR_E!W67</f>
        <v>0</v>
      </c>
      <c r="X67" s="10">
        <f>FC_TRA_DAVI_PA_E!X67+FC_TRA_DAVI_FR_E!X67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FC_TRA_DAVI_PA_E!C68+FC_TRA_DAVI_FR_E!C68</f>
        <v>0</v>
      </c>
      <c r="D68" s="10">
        <f>FC_TRA_DAVI_PA_E!D68+FC_TRA_DAVI_FR_E!D68</f>
        <v>0</v>
      </c>
      <c r="E68" s="10">
        <f>FC_TRA_DAVI_PA_E!E68+FC_TRA_DAVI_FR_E!E68</f>
        <v>0</v>
      </c>
      <c r="F68" s="10">
        <f>FC_TRA_DAVI_PA_E!F68+FC_TRA_DAVI_FR_E!F68</f>
        <v>0</v>
      </c>
      <c r="G68" s="10">
        <f>FC_TRA_DAVI_PA_E!G68+FC_TRA_DAVI_FR_E!G68</f>
        <v>0</v>
      </c>
      <c r="H68" s="10">
        <f>FC_TRA_DAVI_PA_E!H68+FC_TRA_DAVI_FR_E!H68</f>
        <v>0</v>
      </c>
      <c r="I68" s="10">
        <f>FC_TRA_DAVI_PA_E!I68+FC_TRA_DAVI_FR_E!I68</f>
        <v>0</v>
      </c>
      <c r="J68" s="10">
        <f>FC_TRA_DAVI_PA_E!J68+FC_TRA_DAVI_FR_E!J68</f>
        <v>0</v>
      </c>
      <c r="K68" s="10">
        <f>FC_TRA_DAVI_PA_E!K68+FC_TRA_DAVI_FR_E!K68</f>
        <v>0</v>
      </c>
      <c r="L68" s="10">
        <f>FC_TRA_DAVI_PA_E!L68+FC_TRA_DAVI_FR_E!L68</f>
        <v>0</v>
      </c>
      <c r="M68" s="10">
        <f>FC_TRA_DAVI_PA_E!M68+FC_TRA_DAVI_FR_E!M68</f>
        <v>0</v>
      </c>
      <c r="N68" s="10">
        <f>FC_TRA_DAVI_PA_E!N68+FC_TRA_DAVI_FR_E!N68</f>
        <v>0</v>
      </c>
      <c r="O68" s="10">
        <f>FC_TRA_DAVI_PA_E!O68+FC_TRA_DAVI_FR_E!O68</f>
        <v>0</v>
      </c>
      <c r="P68" s="10">
        <f>FC_TRA_DAVI_PA_E!P68+FC_TRA_DAVI_FR_E!P68</f>
        <v>0</v>
      </c>
      <c r="Q68" s="10">
        <f>FC_TRA_DAVI_PA_E!Q68+FC_TRA_DAVI_FR_E!Q68</f>
        <v>0</v>
      </c>
      <c r="R68" s="10">
        <f>FC_TRA_DAVI_PA_E!R68+FC_TRA_DAVI_FR_E!R68</f>
        <v>0</v>
      </c>
      <c r="S68" s="10">
        <f>FC_TRA_DAVI_PA_E!S68+FC_TRA_DAVI_FR_E!S68</f>
        <v>0</v>
      </c>
      <c r="T68" s="10">
        <f>FC_TRA_DAVI_PA_E!T68+FC_TRA_DAVI_FR_E!T68</f>
        <v>0</v>
      </c>
      <c r="U68" s="10">
        <f>FC_TRA_DAVI_PA_E!U68+FC_TRA_DAVI_FR_E!U68</f>
        <v>0</v>
      </c>
      <c r="V68" s="10">
        <f>FC_TRA_DAVI_PA_E!V68+FC_TRA_DAVI_FR_E!V68</f>
        <v>0</v>
      </c>
      <c r="W68" s="10">
        <f>FC_TRA_DAVI_PA_E!W68+FC_TRA_DAVI_FR_E!W68</f>
        <v>0</v>
      </c>
      <c r="X68" s="10">
        <f>FC_TRA_DAVI_PA_E!X68+FC_TRA_DAVI_FR_E!X68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FC_TRA_DAVI_PA_E!C69+FC_TRA_DAVI_FR_E!C69</f>
        <v>0</v>
      </c>
      <c r="D69" s="10">
        <f>FC_TRA_DAVI_PA_E!D69+FC_TRA_DAVI_FR_E!D69</f>
        <v>0</v>
      </c>
      <c r="E69" s="10">
        <f>FC_TRA_DAVI_PA_E!E69+FC_TRA_DAVI_FR_E!E69</f>
        <v>0</v>
      </c>
      <c r="F69" s="10">
        <f>FC_TRA_DAVI_PA_E!F69+FC_TRA_DAVI_FR_E!F69</f>
        <v>0</v>
      </c>
      <c r="G69" s="10">
        <f>FC_TRA_DAVI_PA_E!G69+FC_TRA_DAVI_FR_E!G69</f>
        <v>0</v>
      </c>
      <c r="H69" s="10">
        <f>FC_TRA_DAVI_PA_E!H69+FC_TRA_DAVI_FR_E!H69</f>
        <v>0</v>
      </c>
      <c r="I69" s="10">
        <f>FC_TRA_DAVI_PA_E!I69+FC_TRA_DAVI_FR_E!I69</f>
        <v>0</v>
      </c>
      <c r="J69" s="10">
        <f>FC_TRA_DAVI_PA_E!J69+FC_TRA_DAVI_FR_E!J69</f>
        <v>0</v>
      </c>
      <c r="K69" s="10">
        <f>FC_TRA_DAVI_PA_E!K69+FC_TRA_DAVI_FR_E!K69</f>
        <v>0</v>
      </c>
      <c r="L69" s="10">
        <f>FC_TRA_DAVI_PA_E!L69+FC_TRA_DAVI_FR_E!L69</f>
        <v>0</v>
      </c>
      <c r="M69" s="10">
        <f>FC_TRA_DAVI_PA_E!M69+FC_TRA_DAVI_FR_E!M69</f>
        <v>0</v>
      </c>
      <c r="N69" s="10">
        <f>FC_TRA_DAVI_PA_E!N69+FC_TRA_DAVI_FR_E!N69</f>
        <v>0</v>
      </c>
      <c r="O69" s="10">
        <f>FC_TRA_DAVI_PA_E!O69+FC_TRA_DAVI_FR_E!O69</f>
        <v>0</v>
      </c>
      <c r="P69" s="10">
        <f>FC_TRA_DAVI_PA_E!P69+FC_TRA_DAVI_FR_E!P69</f>
        <v>0</v>
      </c>
      <c r="Q69" s="10">
        <f>FC_TRA_DAVI_PA_E!Q69+FC_TRA_DAVI_FR_E!Q69</f>
        <v>0</v>
      </c>
      <c r="R69" s="10">
        <f>FC_TRA_DAVI_PA_E!R69+FC_TRA_DAVI_FR_E!R69</f>
        <v>0</v>
      </c>
      <c r="S69" s="10">
        <f>FC_TRA_DAVI_PA_E!S69+FC_TRA_DAVI_FR_E!S69</f>
        <v>0</v>
      </c>
      <c r="T69" s="10">
        <f>FC_TRA_DAVI_PA_E!T69+FC_TRA_DAVI_FR_E!T69</f>
        <v>0</v>
      </c>
      <c r="U69" s="10">
        <f>FC_TRA_DAVI_PA_E!U69+FC_TRA_DAVI_FR_E!U69</f>
        <v>0</v>
      </c>
      <c r="V69" s="10">
        <f>FC_TRA_DAVI_PA_E!V69+FC_TRA_DAVI_FR_E!V69</f>
        <v>0</v>
      </c>
      <c r="W69" s="10">
        <f>FC_TRA_DAVI_PA_E!W69+FC_TRA_DAVI_FR_E!W69</f>
        <v>0</v>
      </c>
      <c r="X69" s="10">
        <f>FC_TRA_DAVI_PA_E!X69+FC_TRA_DAVI_FR_E!X69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FC_TRA_DAVI_PA_E!C70+FC_TRA_DAVI_FR_E!C70</f>
        <v>0</v>
      </c>
      <c r="D70" s="10">
        <f>FC_TRA_DAVI_PA_E!D70+FC_TRA_DAVI_FR_E!D70</f>
        <v>0</v>
      </c>
      <c r="E70" s="10">
        <f>FC_TRA_DAVI_PA_E!E70+FC_TRA_DAVI_FR_E!E70</f>
        <v>0</v>
      </c>
      <c r="F70" s="10">
        <f>FC_TRA_DAVI_PA_E!F70+FC_TRA_DAVI_FR_E!F70</f>
        <v>0</v>
      </c>
      <c r="G70" s="10">
        <f>FC_TRA_DAVI_PA_E!G70+FC_TRA_DAVI_FR_E!G70</f>
        <v>0</v>
      </c>
      <c r="H70" s="10">
        <f>FC_TRA_DAVI_PA_E!H70+FC_TRA_DAVI_FR_E!H70</f>
        <v>0</v>
      </c>
      <c r="I70" s="10">
        <f>FC_TRA_DAVI_PA_E!I70+FC_TRA_DAVI_FR_E!I70</f>
        <v>0</v>
      </c>
      <c r="J70" s="10">
        <f>FC_TRA_DAVI_PA_E!J70+FC_TRA_DAVI_FR_E!J70</f>
        <v>0</v>
      </c>
      <c r="K70" s="10">
        <f>FC_TRA_DAVI_PA_E!K70+FC_TRA_DAVI_FR_E!K70</f>
        <v>0</v>
      </c>
      <c r="L70" s="10">
        <f>FC_TRA_DAVI_PA_E!L70+FC_TRA_DAVI_FR_E!L70</f>
        <v>0</v>
      </c>
      <c r="M70" s="10">
        <f>FC_TRA_DAVI_PA_E!M70+FC_TRA_DAVI_FR_E!M70</f>
        <v>0</v>
      </c>
      <c r="N70" s="10">
        <f>FC_TRA_DAVI_PA_E!N70+FC_TRA_DAVI_FR_E!N70</f>
        <v>0</v>
      </c>
      <c r="O70" s="10">
        <f>FC_TRA_DAVI_PA_E!O70+FC_TRA_DAVI_FR_E!O70</f>
        <v>0</v>
      </c>
      <c r="P70" s="10">
        <f>FC_TRA_DAVI_PA_E!P70+FC_TRA_DAVI_FR_E!P70</f>
        <v>0</v>
      </c>
      <c r="Q70" s="10">
        <f>FC_TRA_DAVI_PA_E!Q70+FC_TRA_DAVI_FR_E!Q70</f>
        <v>0</v>
      </c>
      <c r="R70" s="10">
        <f>FC_TRA_DAVI_PA_E!R70+FC_TRA_DAVI_FR_E!R70</f>
        <v>0</v>
      </c>
      <c r="S70" s="10">
        <f>FC_TRA_DAVI_PA_E!S70+FC_TRA_DAVI_FR_E!S70</f>
        <v>0</v>
      </c>
      <c r="T70" s="10">
        <f>FC_TRA_DAVI_PA_E!T70+FC_TRA_DAVI_FR_E!T70</f>
        <v>0</v>
      </c>
      <c r="U70" s="10">
        <f>FC_TRA_DAVI_PA_E!U70+FC_TRA_DAVI_FR_E!U70</f>
        <v>0</v>
      </c>
      <c r="V70" s="10">
        <f>FC_TRA_DAVI_PA_E!V70+FC_TRA_DAVI_FR_E!V70</f>
        <v>0</v>
      </c>
      <c r="W70" s="10">
        <f>FC_TRA_DAVI_PA_E!W70+FC_TRA_DAVI_FR_E!W70</f>
        <v>0</v>
      </c>
      <c r="X70" s="10">
        <f>FC_TRA_DAVI_PA_E!X70+FC_TRA_DAVI_FR_E!X70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FC_TRA_DAVI_PA_E!C72+FC_TRA_DAVI_FR_E!C72</f>
        <v>0</v>
      </c>
      <c r="D72" s="10">
        <f>FC_TRA_DAVI_PA_E!D72+FC_TRA_DAVI_FR_E!D72</f>
        <v>0</v>
      </c>
      <c r="E72" s="10">
        <f>FC_TRA_DAVI_PA_E!E72+FC_TRA_DAVI_FR_E!E72</f>
        <v>0</v>
      </c>
      <c r="F72" s="10">
        <f>FC_TRA_DAVI_PA_E!F72+FC_TRA_DAVI_FR_E!F72</f>
        <v>0</v>
      </c>
      <c r="G72" s="10">
        <f>FC_TRA_DAVI_PA_E!G72+FC_TRA_DAVI_FR_E!G72</f>
        <v>0</v>
      </c>
      <c r="H72" s="10">
        <f>FC_TRA_DAVI_PA_E!H72+FC_TRA_DAVI_FR_E!H72</f>
        <v>0</v>
      </c>
      <c r="I72" s="10">
        <f>FC_TRA_DAVI_PA_E!I72+FC_TRA_DAVI_FR_E!I72</f>
        <v>0</v>
      </c>
      <c r="J72" s="10">
        <f>FC_TRA_DAVI_PA_E!J72+FC_TRA_DAVI_FR_E!J72</f>
        <v>0</v>
      </c>
      <c r="K72" s="10">
        <f>FC_TRA_DAVI_PA_E!K72+FC_TRA_DAVI_FR_E!K72</f>
        <v>0</v>
      </c>
      <c r="L72" s="10">
        <f>FC_TRA_DAVI_PA_E!L72+FC_TRA_DAVI_FR_E!L72</f>
        <v>0</v>
      </c>
      <c r="M72" s="10">
        <f>FC_TRA_DAVI_PA_E!M72+FC_TRA_DAVI_FR_E!M72</f>
        <v>0</v>
      </c>
      <c r="N72" s="10">
        <f>FC_TRA_DAVI_PA_E!N72+FC_TRA_DAVI_FR_E!N72</f>
        <v>0</v>
      </c>
      <c r="O72" s="10">
        <f>FC_TRA_DAVI_PA_E!O72+FC_TRA_DAVI_FR_E!O72</f>
        <v>0</v>
      </c>
      <c r="P72" s="10">
        <f>FC_TRA_DAVI_PA_E!P72+FC_TRA_DAVI_FR_E!P72</f>
        <v>0</v>
      </c>
      <c r="Q72" s="10">
        <f>FC_TRA_DAVI_PA_E!Q72+FC_TRA_DAVI_FR_E!Q72</f>
        <v>0</v>
      </c>
      <c r="R72" s="10">
        <f>FC_TRA_DAVI_PA_E!R72+FC_TRA_DAVI_FR_E!R72</f>
        <v>0</v>
      </c>
      <c r="S72" s="10">
        <f>FC_TRA_DAVI_PA_E!S72+FC_TRA_DAVI_FR_E!S72</f>
        <v>0</v>
      </c>
      <c r="T72" s="10">
        <f>FC_TRA_DAVI_PA_E!T72+FC_TRA_DAVI_FR_E!T72</f>
        <v>0</v>
      </c>
      <c r="U72" s="10">
        <f>FC_TRA_DAVI_PA_E!U72+FC_TRA_DAVI_FR_E!U72</f>
        <v>0</v>
      </c>
      <c r="V72" s="10">
        <f>FC_TRA_DAVI_PA_E!V72+FC_TRA_DAVI_FR_E!V72</f>
        <v>0</v>
      </c>
      <c r="W72" s="10">
        <f>FC_TRA_DAVI_PA_E!W72+FC_TRA_DAVI_FR_E!W72</f>
        <v>0</v>
      </c>
      <c r="X72" s="10">
        <f>FC_TRA_DAVI_PA_E!X72+FC_TRA_DAVI_FR_E!X72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FC_TRA_DAVI_PA_E!C73+FC_TRA_DAVI_FR_E!C73</f>
        <v>0</v>
      </c>
      <c r="D73" s="10">
        <f>FC_TRA_DAVI_PA_E!D73+FC_TRA_DAVI_FR_E!D73</f>
        <v>0</v>
      </c>
      <c r="E73" s="10">
        <f>FC_TRA_DAVI_PA_E!E73+FC_TRA_DAVI_FR_E!E73</f>
        <v>0</v>
      </c>
      <c r="F73" s="10">
        <f>FC_TRA_DAVI_PA_E!F73+FC_TRA_DAVI_FR_E!F73</f>
        <v>0</v>
      </c>
      <c r="G73" s="10">
        <f>FC_TRA_DAVI_PA_E!G73+FC_TRA_DAVI_FR_E!G73</f>
        <v>0</v>
      </c>
      <c r="H73" s="10">
        <f>FC_TRA_DAVI_PA_E!H73+FC_TRA_DAVI_FR_E!H73</f>
        <v>0</v>
      </c>
      <c r="I73" s="10">
        <f>FC_TRA_DAVI_PA_E!I73+FC_TRA_DAVI_FR_E!I73</f>
        <v>0</v>
      </c>
      <c r="J73" s="10">
        <f>FC_TRA_DAVI_PA_E!J73+FC_TRA_DAVI_FR_E!J73</f>
        <v>0</v>
      </c>
      <c r="K73" s="10">
        <f>FC_TRA_DAVI_PA_E!K73+FC_TRA_DAVI_FR_E!K73</f>
        <v>0</v>
      </c>
      <c r="L73" s="10">
        <f>FC_TRA_DAVI_PA_E!L73+FC_TRA_DAVI_FR_E!L73</f>
        <v>0</v>
      </c>
      <c r="M73" s="10">
        <f>FC_TRA_DAVI_PA_E!M73+FC_TRA_DAVI_FR_E!M73</f>
        <v>0</v>
      </c>
      <c r="N73" s="10">
        <f>FC_TRA_DAVI_PA_E!N73+FC_TRA_DAVI_FR_E!N73</f>
        <v>0</v>
      </c>
      <c r="O73" s="10">
        <f>FC_TRA_DAVI_PA_E!O73+FC_TRA_DAVI_FR_E!O73</f>
        <v>0</v>
      </c>
      <c r="P73" s="10">
        <f>FC_TRA_DAVI_PA_E!P73+FC_TRA_DAVI_FR_E!P73</f>
        <v>0</v>
      </c>
      <c r="Q73" s="10">
        <f>FC_TRA_DAVI_PA_E!Q73+FC_TRA_DAVI_FR_E!Q73</f>
        <v>0</v>
      </c>
      <c r="R73" s="10">
        <f>FC_TRA_DAVI_PA_E!R73+FC_TRA_DAVI_FR_E!R73</f>
        <v>0</v>
      </c>
      <c r="S73" s="10">
        <f>FC_TRA_DAVI_PA_E!S73+FC_TRA_DAVI_FR_E!S73</f>
        <v>0</v>
      </c>
      <c r="T73" s="10">
        <f>FC_TRA_DAVI_PA_E!T73+FC_TRA_DAVI_FR_E!T73</f>
        <v>0</v>
      </c>
      <c r="U73" s="10">
        <f>FC_TRA_DAVI_PA_E!U73+FC_TRA_DAVI_FR_E!U73</f>
        <v>0</v>
      </c>
      <c r="V73" s="10">
        <f>FC_TRA_DAVI_PA_E!V73+FC_TRA_DAVI_FR_E!V73</f>
        <v>0</v>
      </c>
      <c r="W73" s="10">
        <f>FC_TRA_DAVI_PA_E!W73+FC_TRA_DAVI_FR_E!W73</f>
        <v>0</v>
      </c>
      <c r="X73" s="10">
        <f>FC_TRA_DAVI_PA_E!X73+FC_TRA_DAVI_FR_E!X73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FC_TRA_DAVI_PA_E!C74+FC_TRA_DAVI_FR_E!C74</f>
        <v>0</v>
      </c>
      <c r="D74" s="37">
        <f>FC_TRA_DAVI_PA_E!D74+FC_TRA_DAVI_FR_E!D74</f>
        <v>0</v>
      </c>
      <c r="E74" s="37">
        <f>FC_TRA_DAVI_PA_E!E74+FC_TRA_DAVI_FR_E!E74</f>
        <v>0</v>
      </c>
      <c r="F74" s="37">
        <f>FC_TRA_DAVI_PA_E!F74+FC_TRA_DAVI_FR_E!F74</f>
        <v>0</v>
      </c>
      <c r="G74" s="37">
        <f>FC_TRA_DAVI_PA_E!G74+FC_TRA_DAVI_FR_E!G74</f>
        <v>0</v>
      </c>
      <c r="H74" s="37">
        <f>FC_TRA_DAVI_PA_E!H74+FC_TRA_DAVI_FR_E!H74</f>
        <v>0</v>
      </c>
      <c r="I74" s="37">
        <f>FC_TRA_DAVI_PA_E!I74+FC_TRA_DAVI_FR_E!I74</f>
        <v>0</v>
      </c>
      <c r="J74" s="37">
        <f>FC_TRA_DAVI_PA_E!J74+FC_TRA_DAVI_FR_E!J74</f>
        <v>0</v>
      </c>
      <c r="K74" s="37">
        <f>FC_TRA_DAVI_PA_E!K74+FC_TRA_DAVI_FR_E!K74</f>
        <v>0</v>
      </c>
      <c r="L74" s="37">
        <f>FC_TRA_DAVI_PA_E!L74+FC_TRA_DAVI_FR_E!L74</f>
        <v>0</v>
      </c>
      <c r="M74" s="37">
        <f>FC_TRA_DAVI_PA_E!M74+FC_TRA_DAVI_FR_E!M74</f>
        <v>0</v>
      </c>
      <c r="N74" s="37">
        <f>FC_TRA_DAVI_PA_E!N74+FC_TRA_DAVI_FR_E!N74</f>
        <v>0</v>
      </c>
      <c r="O74" s="37">
        <f>FC_TRA_DAVI_PA_E!O74+FC_TRA_DAVI_FR_E!O74</f>
        <v>0</v>
      </c>
      <c r="P74" s="37">
        <f>FC_TRA_DAVI_PA_E!P74+FC_TRA_DAVI_FR_E!P74</f>
        <v>0</v>
      </c>
      <c r="Q74" s="37">
        <f>FC_TRA_DAVI_PA_E!Q74+FC_TRA_DAVI_FR_E!Q74</f>
        <v>0</v>
      </c>
      <c r="R74" s="37">
        <f>FC_TRA_DAVI_PA_E!R74+FC_TRA_DAVI_FR_E!R74</f>
        <v>0</v>
      </c>
      <c r="S74" s="37">
        <f>FC_TRA_DAVI_PA_E!S74+FC_TRA_DAVI_FR_E!S74</f>
        <v>0</v>
      </c>
      <c r="T74" s="37">
        <f>FC_TRA_DAVI_PA_E!T74+FC_TRA_DAVI_FR_E!T74</f>
        <v>0</v>
      </c>
      <c r="U74" s="37">
        <f>FC_TRA_DAVI_PA_E!U74+FC_TRA_DAVI_FR_E!U74</f>
        <v>0</v>
      </c>
      <c r="V74" s="37">
        <f>FC_TRA_DAVI_PA_E!V74+FC_TRA_DAVI_FR_E!V74</f>
        <v>0</v>
      </c>
      <c r="W74" s="37">
        <f>FC_TRA_DAVI_PA_E!W74+FC_TRA_DAVI_FR_E!W74</f>
        <v>0</v>
      </c>
      <c r="X74" s="37">
        <f>FC_TRA_DAVI_PA_E!X74+FC_TRA_DAVI_FR_E!X74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FC_TRA_DAVI_PA_E!C75+FC_TRA_DAVI_FR_E!C75</f>
        <v>0</v>
      </c>
      <c r="D75" s="37">
        <f>FC_TRA_DAVI_PA_E!D75+FC_TRA_DAVI_FR_E!D75</f>
        <v>0</v>
      </c>
      <c r="E75" s="37">
        <f>FC_TRA_DAVI_PA_E!E75+FC_TRA_DAVI_FR_E!E75</f>
        <v>0</v>
      </c>
      <c r="F75" s="37">
        <f>FC_TRA_DAVI_PA_E!F75+FC_TRA_DAVI_FR_E!F75</f>
        <v>0</v>
      </c>
      <c r="G75" s="37">
        <f>FC_TRA_DAVI_PA_E!G75+FC_TRA_DAVI_FR_E!G75</f>
        <v>0</v>
      </c>
      <c r="H75" s="37">
        <f>FC_TRA_DAVI_PA_E!H75+FC_TRA_DAVI_FR_E!H75</f>
        <v>0</v>
      </c>
      <c r="I75" s="37">
        <f>FC_TRA_DAVI_PA_E!I75+FC_TRA_DAVI_FR_E!I75</f>
        <v>0</v>
      </c>
      <c r="J75" s="37">
        <f>FC_TRA_DAVI_PA_E!J75+FC_TRA_DAVI_FR_E!J75</f>
        <v>0</v>
      </c>
      <c r="K75" s="37">
        <f>FC_TRA_DAVI_PA_E!K75+FC_TRA_DAVI_FR_E!K75</f>
        <v>0</v>
      </c>
      <c r="L75" s="37">
        <f>FC_TRA_DAVI_PA_E!L75+FC_TRA_DAVI_FR_E!L75</f>
        <v>0</v>
      </c>
      <c r="M75" s="37">
        <f>FC_TRA_DAVI_PA_E!M75+FC_TRA_DAVI_FR_E!M75</f>
        <v>0</v>
      </c>
      <c r="N75" s="37">
        <f>FC_TRA_DAVI_PA_E!N75+FC_TRA_DAVI_FR_E!N75</f>
        <v>0</v>
      </c>
      <c r="O75" s="37">
        <f>FC_TRA_DAVI_PA_E!O75+FC_TRA_DAVI_FR_E!O75</f>
        <v>0</v>
      </c>
      <c r="P75" s="37">
        <f>FC_TRA_DAVI_PA_E!P75+FC_TRA_DAVI_FR_E!P75</f>
        <v>0</v>
      </c>
      <c r="Q75" s="37">
        <f>FC_TRA_DAVI_PA_E!Q75+FC_TRA_DAVI_FR_E!Q75</f>
        <v>0</v>
      </c>
      <c r="R75" s="37">
        <f>FC_TRA_DAVI_PA_E!R75+FC_TRA_DAVI_FR_E!R75</f>
        <v>0</v>
      </c>
      <c r="S75" s="37">
        <f>FC_TRA_DAVI_PA_E!S75+FC_TRA_DAVI_FR_E!S75</f>
        <v>0</v>
      </c>
      <c r="T75" s="37">
        <f>FC_TRA_DAVI_PA_E!T75+FC_TRA_DAVI_FR_E!T75</f>
        <v>0</v>
      </c>
      <c r="U75" s="37">
        <f>FC_TRA_DAVI_PA_E!U75+FC_TRA_DAVI_FR_E!U75</f>
        <v>0</v>
      </c>
      <c r="V75" s="37">
        <f>FC_TRA_DAVI_PA_E!V75+FC_TRA_DAVI_FR_E!V75</f>
        <v>0</v>
      </c>
      <c r="W75" s="37">
        <f>FC_TRA_DAVI_PA_E!W75+FC_TRA_DAVI_FR_E!W75</f>
        <v>0</v>
      </c>
      <c r="X75" s="37">
        <f>FC_TRA_DAVI_PA_E!X75+FC_TRA_DAVI_FR_E!X75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FC_TRA_DAVI_PA_E!C76+FC_TRA_DAVI_FR_E!C76</f>
        <v>0</v>
      </c>
      <c r="D76" s="40">
        <f>FC_TRA_DAVI_PA_E!D76+FC_TRA_DAVI_FR_E!D76</f>
        <v>0</v>
      </c>
      <c r="E76" s="40">
        <f>FC_TRA_DAVI_PA_E!E76+FC_TRA_DAVI_FR_E!E76</f>
        <v>0</v>
      </c>
      <c r="F76" s="40">
        <f>FC_TRA_DAVI_PA_E!F76+FC_TRA_DAVI_FR_E!F76</f>
        <v>0</v>
      </c>
      <c r="G76" s="40">
        <f>FC_TRA_DAVI_PA_E!G76+FC_TRA_DAVI_FR_E!G76</f>
        <v>0</v>
      </c>
      <c r="H76" s="40">
        <f>FC_TRA_DAVI_PA_E!H76+FC_TRA_DAVI_FR_E!H76</f>
        <v>0</v>
      </c>
      <c r="I76" s="40">
        <f>FC_TRA_DAVI_PA_E!I76+FC_TRA_DAVI_FR_E!I76</f>
        <v>0</v>
      </c>
      <c r="J76" s="40">
        <f>FC_TRA_DAVI_PA_E!J76+FC_TRA_DAVI_FR_E!J76</f>
        <v>0</v>
      </c>
      <c r="K76" s="40">
        <f>FC_TRA_DAVI_PA_E!K76+FC_TRA_DAVI_FR_E!K76</f>
        <v>0</v>
      </c>
      <c r="L76" s="40">
        <f>FC_TRA_DAVI_PA_E!L76+FC_TRA_DAVI_FR_E!L76</f>
        <v>0</v>
      </c>
      <c r="M76" s="40">
        <f>FC_TRA_DAVI_PA_E!M76+FC_TRA_DAVI_FR_E!M76</f>
        <v>0</v>
      </c>
      <c r="N76" s="40">
        <f>FC_TRA_DAVI_PA_E!N76+FC_TRA_DAVI_FR_E!N76</f>
        <v>0</v>
      </c>
      <c r="O76" s="40">
        <f>FC_TRA_DAVI_PA_E!O76+FC_TRA_DAVI_FR_E!O76</f>
        <v>0</v>
      </c>
      <c r="P76" s="40">
        <f>FC_TRA_DAVI_PA_E!P76+FC_TRA_DAVI_FR_E!P76</f>
        <v>0</v>
      </c>
      <c r="Q76" s="40">
        <f>FC_TRA_DAVI_PA_E!Q76+FC_TRA_DAVI_FR_E!Q76</f>
        <v>0</v>
      </c>
      <c r="R76" s="40">
        <f>FC_TRA_DAVI_PA_E!R76+FC_TRA_DAVI_FR_E!R76</f>
        <v>0</v>
      </c>
      <c r="S76" s="40">
        <f>FC_TRA_DAVI_PA_E!S76+FC_TRA_DAVI_FR_E!S76</f>
        <v>0</v>
      </c>
      <c r="T76" s="40">
        <f>FC_TRA_DAVI_PA_E!T76+FC_TRA_DAVI_FR_E!T76</f>
        <v>0</v>
      </c>
      <c r="U76" s="40">
        <f>FC_TRA_DAVI_PA_E!U76+FC_TRA_DAVI_FR_E!U76</f>
        <v>0</v>
      </c>
      <c r="V76" s="40">
        <f>FC_TRA_DAVI_PA_E!V76+FC_TRA_DAVI_FR_E!V76</f>
        <v>0</v>
      </c>
      <c r="W76" s="40">
        <f>FC_TRA_DAVI_PA_E!W76+FC_TRA_DAVI_FR_E!W76</f>
        <v>0</v>
      </c>
      <c r="X76" s="40">
        <f>FC_TRA_DAVI_PA_E!X76+FC_TRA_DAVI_FR_E!X76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361</v>
      </c>
      <c r="B1" s="4" t="s">
        <v>364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109.37195198873628</v>
      </c>
      <c r="D2" s="31">
        <f t="shared" si="0"/>
        <v>113.02199114090575</v>
      </c>
      <c r="E2" s="31">
        <f t="shared" si="0"/>
        <v>120.54953398744679</v>
      </c>
      <c r="F2" s="31">
        <f t="shared" si="0"/>
        <v>112.40548157634504</v>
      </c>
      <c r="G2" s="31">
        <f t="shared" si="0"/>
        <v>127.21188071157219</v>
      </c>
      <c r="H2" s="31">
        <f t="shared" si="0"/>
        <v>132.14221081100487</v>
      </c>
      <c r="I2" s="31">
        <f t="shared" si="0"/>
        <v>128.5804153602547</v>
      </c>
      <c r="J2" s="31">
        <f t="shared" si="0"/>
        <v>127.70390336443678</v>
      </c>
      <c r="K2" s="31">
        <f t="shared" si="0"/>
        <v>117.74917548520158</v>
      </c>
      <c r="L2" s="31">
        <f t="shared" si="0"/>
        <v>109.54436494081718</v>
      </c>
      <c r="M2" s="31">
        <f t="shared" si="0"/>
        <v>130.62412169067119</v>
      </c>
      <c r="N2" s="31">
        <f t="shared" si="0"/>
        <v>117.52356764848616</v>
      </c>
      <c r="O2" s="31">
        <f t="shared" si="0"/>
        <v>117.74620131736023</v>
      </c>
      <c r="P2" s="31">
        <f t="shared" si="0"/>
        <v>120.14724834086864</v>
      </c>
      <c r="Q2" s="31">
        <f t="shared" si="0"/>
        <v>116.6984822757083</v>
      </c>
      <c r="R2" s="31">
        <f t="shared" si="0"/>
        <v>123.11846170528901</v>
      </c>
      <c r="S2" s="31">
        <f t="shared" si="0"/>
        <v>138.29499218637366</v>
      </c>
      <c r="T2" s="31">
        <f t="shared" si="0"/>
        <v>166.5283250959925</v>
      </c>
      <c r="U2" s="31">
        <f t="shared" si="0"/>
        <v>176.94371437815846</v>
      </c>
      <c r="V2" s="31">
        <f t="shared" si="0"/>
        <v>164.47275369265452</v>
      </c>
      <c r="W2" s="31">
        <f t="shared" si="0"/>
        <v>85.173198539291718</v>
      </c>
      <c r="X2" s="31">
        <f t="shared" ref="X2" si="1">SUM(X3,X17,X22,X25,X26,X51,X52,X71,X74,X75,X76)</f>
        <v>112.39995680684753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109.37195198873628</v>
      </c>
      <c r="D26" s="37">
        <f t="shared" si="14"/>
        <v>113.02199114090575</v>
      </c>
      <c r="E26" s="37">
        <f t="shared" si="14"/>
        <v>120.54953398744679</v>
      </c>
      <c r="F26" s="37">
        <f t="shared" si="14"/>
        <v>112.40548157634504</v>
      </c>
      <c r="G26" s="37">
        <f t="shared" si="14"/>
        <v>127.21188071157219</v>
      </c>
      <c r="H26" s="37">
        <f t="shared" si="14"/>
        <v>132.14221081100487</v>
      </c>
      <c r="I26" s="37">
        <f t="shared" si="14"/>
        <v>128.5804153602547</v>
      </c>
      <c r="J26" s="37">
        <f t="shared" si="14"/>
        <v>127.70390336443678</v>
      </c>
      <c r="K26" s="37">
        <f t="shared" si="14"/>
        <v>117.74917548520158</v>
      </c>
      <c r="L26" s="37">
        <f t="shared" si="14"/>
        <v>109.54436494081718</v>
      </c>
      <c r="M26" s="37">
        <f t="shared" si="14"/>
        <v>130.62412169067119</v>
      </c>
      <c r="N26" s="37">
        <f t="shared" si="14"/>
        <v>117.52356764848616</v>
      </c>
      <c r="O26" s="37">
        <f t="shared" si="14"/>
        <v>117.74620131736023</v>
      </c>
      <c r="P26" s="37">
        <f t="shared" si="14"/>
        <v>120.14724834086864</v>
      </c>
      <c r="Q26" s="37">
        <f t="shared" si="14"/>
        <v>116.6984822757083</v>
      </c>
      <c r="R26" s="37">
        <f t="shared" si="14"/>
        <v>123.11846170528901</v>
      </c>
      <c r="S26" s="37">
        <f t="shared" si="14"/>
        <v>138.29499218637366</v>
      </c>
      <c r="T26" s="37">
        <f t="shared" si="14"/>
        <v>166.5283250959925</v>
      </c>
      <c r="U26" s="37">
        <f t="shared" si="14"/>
        <v>176.94371437815846</v>
      </c>
      <c r="V26" s="37">
        <f t="shared" si="14"/>
        <v>164.47275369265452</v>
      </c>
      <c r="W26" s="37">
        <f t="shared" si="14"/>
        <v>85.173198539291718</v>
      </c>
      <c r="X26" s="37">
        <f t="shared" ref="X26" si="15">SUM(X27,X33)</f>
        <v>112.39995680684753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109.37195198873628</v>
      </c>
      <c r="D33" s="29">
        <f t="shared" si="18"/>
        <v>113.02199114090575</v>
      </c>
      <c r="E33" s="29">
        <f t="shared" si="18"/>
        <v>120.54953398744679</v>
      </c>
      <c r="F33" s="29">
        <f t="shared" si="18"/>
        <v>112.40548157634504</v>
      </c>
      <c r="G33" s="29">
        <f t="shared" si="18"/>
        <v>127.21188071157219</v>
      </c>
      <c r="H33" s="29">
        <f t="shared" si="18"/>
        <v>132.14221081100487</v>
      </c>
      <c r="I33" s="29">
        <f t="shared" si="18"/>
        <v>128.5804153602547</v>
      </c>
      <c r="J33" s="29">
        <f t="shared" si="18"/>
        <v>127.70390336443678</v>
      </c>
      <c r="K33" s="29">
        <f t="shared" si="18"/>
        <v>117.74917548520158</v>
      </c>
      <c r="L33" s="29">
        <f t="shared" si="18"/>
        <v>109.54436494081718</v>
      </c>
      <c r="M33" s="29">
        <f t="shared" si="18"/>
        <v>130.62412169067119</v>
      </c>
      <c r="N33" s="29">
        <f t="shared" si="18"/>
        <v>117.52356764848616</v>
      </c>
      <c r="O33" s="29">
        <f t="shared" si="18"/>
        <v>117.74620131736023</v>
      </c>
      <c r="P33" s="29">
        <f t="shared" si="18"/>
        <v>120.14724834086864</v>
      </c>
      <c r="Q33" s="29">
        <f t="shared" si="18"/>
        <v>116.6984822757083</v>
      </c>
      <c r="R33" s="29">
        <f t="shared" si="18"/>
        <v>123.11846170528901</v>
      </c>
      <c r="S33" s="29">
        <f t="shared" si="18"/>
        <v>138.29499218637366</v>
      </c>
      <c r="T33" s="29">
        <f t="shared" si="18"/>
        <v>166.5283250959925</v>
      </c>
      <c r="U33" s="29">
        <f t="shared" si="18"/>
        <v>176.94371437815846</v>
      </c>
      <c r="V33" s="29">
        <f t="shared" si="18"/>
        <v>164.47275369265452</v>
      </c>
      <c r="W33" s="29">
        <f t="shared" si="18"/>
        <v>85.173198539291718</v>
      </c>
      <c r="X33" s="29">
        <f t="shared" ref="X33" si="19">SUM(X34:X50)</f>
        <v>112.39995680684753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3.0189219643878276</v>
      </c>
      <c r="D38" s="10">
        <v>3.0353420967068034</v>
      </c>
      <c r="E38" s="10">
        <v>2.0301386211612509</v>
      </c>
      <c r="F38" s="10">
        <v>2.030675306207927</v>
      </c>
      <c r="G38" s="10">
        <v>2.0613195349140594</v>
      </c>
      <c r="H38" s="10">
        <v>3.0871825020712009</v>
      </c>
      <c r="I38" s="10">
        <v>2.0504264620544772</v>
      </c>
      <c r="J38" s="10">
        <v>2.0096104401569348</v>
      </c>
      <c r="K38" s="10">
        <v>2.0073121788872395</v>
      </c>
      <c r="L38" s="10">
        <v>2.0007744385092017</v>
      </c>
      <c r="M38" s="10">
        <v>3.0133755304724854</v>
      </c>
      <c r="N38" s="10">
        <v>2.0374085727656706</v>
      </c>
      <c r="O38" s="10">
        <v>1.0208353650583426</v>
      </c>
      <c r="P38" s="10">
        <v>2.0481929819094598</v>
      </c>
      <c r="Q38" s="10">
        <v>1.0291924426490833</v>
      </c>
      <c r="R38" s="10">
        <v>1.032421158807576</v>
      </c>
      <c r="S38" s="10">
        <v>1.0403265263238013</v>
      </c>
      <c r="T38" s="10">
        <v>1.2578877385579854</v>
      </c>
      <c r="U38" s="10">
        <v>0.83552689411587133</v>
      </c>
      <c r="V38" s="10">
        <v>1.1692766448418022</v>
      </c>
      <c r="W38" s="10">
        <v>1.10812322941293</v>
      </c>
      <c r="X38" s="10">
        <v>1.2256969618583684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106.35303002434846</v>
      </c>
      <c r="D40" s="10">
        <v>109.98664904419896</v>
      </c>
      <c r="E40" s="10">
        <v>118.51939536628554</v>
      </c>
      <c r="F40" s="10">
        <v>110.37480627013711</v>
      </c>
      <c r="G40" s="10">
        <v>125.15056117665813</v>
      </c>
      <c r="H40" s="10">
        <v>129.05502830893369</v>
      </c>
      <c r="I40" s="10">
        <v>126.52998889820023</v>
      </c>
      <c r="J40" s="10">
        <v>125.69429292427985</v>
      </c>
      <c r="K40" s="10">
        <v>115.74186330631434</v>
      </c>
      <c r="L40" s="10">
        <v>107.54359050230798</v>
      </c>
      <c r="M40" s="10">
        <v>127.6107461601987</v>
      </c>
      <c r="N40" s="10">
        <v>115.48615907572049</v>
      </c>
      <c r="O40" s="10">
        <v>116.72536595230189</v>
      </c>
      <c r="P40" s="10">
        <v>118.09905535895918</v>
      </c>
      <c r="Q40" s="10">
        <v>115.66928983305922</v>
      </c>
      <c r="R40" s="10">
        <v>122.08604054648143</v>
      </c>
      <c r="S40" s="10">
        <v>137.25466566004985</v>
      </c>
      <c r="T40" s="10">
        <v>165.2704373574345</v>
      </c>
      <c r="U40" s="10">
        <v>176.10818748404259</v>
      </c>
      <c r="V40" s="10">
        <v>163.30347704781272</v>
      </c>
      <c r="W40" s="10">
        <v>84.065075309878793</v>
      </c>
      <c r="X40" s="10">
        <v>111.17425984498915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G22:X22 C22:F22 C71:M71 N71:X71 C33:X33" formulaRange="1"/>
  </ignoredError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362</v>
      </c>
      <c r="B1" s="4" t="s">
        <v>363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5.6288218719687269</v>
      </c>
      <c r="D2" s="31">
        <f t="shared" si="0"/>
        <v>5.1737956174777668</v>
      </c>
      <c r="E2" s="31">
        <f t="shared" si="0"/>
        <v>5.1082476118653659</v>
      </c>
      <c r="F2" s="31">
        <f t="shared" si="0"/>
        <v>4.7321796446352167</v>
      </c>
      <c r="G2" s="31">
        <f t="shared" si="0"/>
        <v>4.859916364954052</v>
      </c>
      <c r="H2" s="31">
        <f t="shared" si="0"/>
        <v>5.2595948639736516</v>
      </c>
      <c r="I2" s="31">
        <f t="shared" si="0"/>
        <v>5.6213903147238087</v>
      </c>
      <c r="J2" s="31">
        <f t="shared" si="0"/>
        <v>5.8586933681513242</v>
      </c>
      <c r="K2" s="31">
        <f t="shared" si="0"/>
        <v>5.5429999232249045</v>
      </c>
      <c r="L2" s="31">
        <f t="shared" si="0"/>
        <v>5.5315593928027162</v>
      </c>
      <c r="M2" s="31">
        <f t="shared" si="0"/>
        <v>6.0435481287613504</v>
      </c>
      <c r="N2" s="31">
        <f t="shared" si="0"/>
        <v>3.7146094796307416</v>
      </c>
      <c r="O2" s="31">
        <f t="shared" si="0"/>
        <v>3.4680721134222208</v>
      </c>
      <c r="P2" s="31">
        <f t="shared" si="0"/>
        <v>3.144927067557862</v>
      </c>
      <c r="Q2" s="31">
        <f t="shared" si="0"/>
        <v>2.4617068902418331</v>
      </c>
      <c r="R2" s="31">
        <f t="shared" si="0"/>
        <v>2.2039802551581449</v>
      </c>
      <c r="S2" s="31">
        <f t="shared" si="0"/>
        <v>1.4059536433770001</v>
      </c>
      <c r="T2" s="31">
        <f t="shared" si="0"/>
        <v>1.9552518601554267</v>
      </c>
      <c r="U2" s="31">
        <f t="shared" si="0"/>
        <v>1.9997937903711613</v>
      </c>
      <c r="V2" s="31">
        <f t="shared" si="0"/>
        <v>1.9752256710600071</v>
      </c>
      <c r="W2" s="31">
        <f t="shared" si="0"/>
        <v>1.8209545131588301</v>
      </c>
      <c r="X2" s="31">
        <f t="shared" ref="X2" si="1">SUM(X3,X17,X22,X25,X26,X51,X52,X71,X74,X75,X76)</f>
        <v>2.0906708801688261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5.6288218719687269</v>
      </c>
      <c r="D26" s="37">
        <f t="shared" si="14"/>
        <v>5.1737956174777668</v>
      </c>
      <c r="E26" s="37">
        <f t="shared" si="14"/>
        <v>5.1082476118653659</v>
      </c>
      <c r="F26" s="37">
        <f t="shared" si="14"/>
        <v>4.7321796446352167</v>
      </c>
      <c r="G26" s="37">
        <f t="shared" si="14"/>
        <v>4.859916364954052</v>
      </c>
      <c r="H26" s="37">
        <f t="shared" si="14"/>
        <v>5.2595948639736516</v>
      </c>
      <c r="I26" s="37">
        <f t="shared" si="14"/>
        <v>5.6213903147238087</v>
      </c>
      <c r="J26" s="37">
        <f t="shared" si="14"/>
        <v>5.8586933681513242</v>
      </c>
      <c r="K26" s="37">
        <f t="shared" si="14"/>
        <v>5.5429999232249045</v>
      </c>
      <c r="L26" s="37">
        <f t="shared" si="14"/>
        <v>5.5315593928027162</v>
      </c>
      <c r="M26" s="37">
        <f t="shared" si="14"/>
        <v>6.0435481287613504</v>
      </c>
      <c r="N26" s="37">
        <f t="shared" si="14"/>
        <v>3.7146094796307416</v>
      </c>
      <c r="O26" s="37">
        <f t="shared" si="14"/>
        <v>3.4680721134222208</v>
      </c>
      <c r="P26" s="37">
        <f t="shared" si="14"/>
        <v>3.144927067557862</v>
      </c>
      <c r="Q26" s="37">
        <f t="shared" si="14"/>
        <v>2.4617068902418331</v>
      </c>
      <c r="R26" s="37">
        <f t="shared" si="14"/>
        <v>2.2039802551581449</v>
      </c>
      <c r="S26" s="37">
        <f t="shared" si="14"/>
        <v>1.4059536433770001</v>
      </c>
      <c r="T26" s="37">
        <f t="shared" si="14"/>
        <v>1.9552518601554267</v>
      </c>
      <c r="U26" s="37">
        <f t="shared" si="14"/>
        <v>1.9997937903711613</v>
      </c>
      <c r="V26" s="37">
        <f t="shared" si="14"/>
        <v>1.9752256710600071</v>
      </c>
      <c r="W26" s="37">
        <f t="shared" si="14"/>
        <v>1.8209545131588301</v>
      </c>
      <c r="X26" s="37">
        <f t="shared" ref="X26" si="15">SUM(X27,X33)</f>
        <v>2.0906708801688261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5.6288218719687269</v>
      </c>
      <c r="D33" s="29">
        <f t="shared" si="18"/>
        <v>5.1737956174777668</v>
      </c>
      <c r="E33" s="29">
        <f t="shared" si="18"/>
        <v>5.1082476118653659</v>
      </c>
      <c r="F33" s="29">
        <f t="shared" si="18"/>
        <v>4.7321796446352167</v>
      </c>
      <c r="G33" s="29">
        <f t="shared" si="18"/>
        <v>4.859916364954052</v>
      </c>
      <c r="H33" s="29">
        <f t="shared" si="18"/>
        <v>5.2595948639736516</v>
      </c>
      <c r="I33" s="29">
        <f t="shared" si="18"/>
        <v>5.6213903147238087</v>
      </c>
      <c r="J33" s="29">
        <f t="shared" si="18"/>
        <v>5.8586933681513242</v>
      </c>
      <c r="K33" s="29">
        <f t="shared" si="18"/>
        <v>5.5429999232249045</v>
      </c>
      <c r="L33" s="29">
        <f t="shared" si="18"/>
        <v>5.5315593928027162</v>
      </c>
      <c r="M33" s="29">
        <f t="shared" si="18"/>
        <v>6.0435481287613504</v>
      </c>
      <c r="N33" s="29">
        <f t="shared" si="18"/>
        <v>3.7146094796307416</v>
      </c>
      <c r="O33" s="29">
        <f t="shared" si="18"/>
        <v>3.4680721134222208</v>
      </c>
      <c r="P33" s="29">
        <f t="shared" si="18"/>
        <v>3.144927067557862</v>
      </c>
      <c r="Q33" s="29">
        <f t="shared" si="18"/>
        <v>2.4617068902418331</v>
      </c>
      <c r="R33" s="29">
        <f t="shared" si="18"/>
        <v>2.2039802551581449</v>
      </c>
      <c r="S33" s="29">
        <f t="shared" si="18"/>
        <v>1.4059536433770001</v>
      </c>
      <c r="T33" s="29">
        <f t="shared" si="18"/>
        <v>1.9552518601554267</v>
      </c>
      <c r="U33" s="29">
        <f t="shared" si="18"/>
        <v>1.9997937903711613</v>
      </c>
      <c r="V33" s="29">
        <f t="shared" si="18"/>
        <v>1.9752256710600071</v>
      </c>
      <c r="W33" s="29">
        <f t="shared" si="18"/>
        <v>1.8209545131588301</v>
      </c>
      <c r="X33" s="29">
        <f t="shared" ref="X33" si="19">SUM(X34:X50)</f>
        <v>2.0906708801688261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0.15536866329918866</v>
      </c>
      <c r="D38" s="10">
        <v>0.1389485309802124</v>
      </c>
      <c r="E38" s="10">
        <v>8.6026469122497937E-2</v>
      </c>
      <c r="F38" s="10">
        <v>8.5489784075822098E-2</v>
      </c>
      <c r="G38" s="10">
        <v>7.8749252704169881E-2</v>
      </c>
      <c r="H38" s="10">
        <v>0.122877687094749</v>
      </c>
      <c r="I38" s="10">
        <v>8.9642325563752248E-2</v>
      </c>
      <c r="J38" s="10">
        <v>9.2195234821568162E-2</v>
      </c>
      <c r="K38" s="10">
        <v>9.449349609126341E-2</v>
      </c>
      <c r="L38" s="10">
        <v>0.10103123646930143</v>
      </c>
      <c r="M38" s="10">
        <v>0.13941896651805655</v>
      </c>
      <c r="N38" s="10">
        <v>6.4397102212832513E-2</v>
      </c>
      <c r="O38" s="10">
        <v>3.0067472430909344E-2</v>
      </c>
      <c r="P38" s="10">
        <v>5.3612693069043288E-2</v>
      </c>
      <c r="Q38" s="10">
        <v>2.1710394840168824E-2</v>
      </c>
      <c r="R38" s="10">
        <v>1.8481678681676047E-2</v>
      </c>
      <c r="S38" s="10">
        <v>1.0576311165450887E-2</v>
      </c>
      <c r="T38" s="10">
        <v>1.476918319609876E-2</v>
      </c>
      <c r="U38" s="10">
        <v>9.4430113011534714E-3</v>
      </c>
      <c r="V38" s="10">
        <v>1.404235773773386E-2</v>
      </c>
      <c r="W38" s="10">
        <v>2.3691044017852051E-2</v>
      </c>
      <c r="X38" s="10">
        <v>2.2798308992878359E-2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5.4734532086695378</v>
      </c>
      <c r="D40" s="10">
        <v>5.0348470864975541</v>
      </c>
      <c r="E40" s="10">
        <v>5.0222211427428682</v>
      </c>
      <c r="F40" s="10">
        <v>4.6466898605593947</v>
      </c>
      <c r="G40" s="10">
        <v>4.7811671122498822</v>
      </c>
      <c r="H40" s="10">
        <v>5.1367171768789026</v>
      </c>
      <c r="I40" s="10">
        <v>5.5317479891600563</v>
      </c>
      <c r="J40" s="10">
        <v>5.7664981333297565</v>
      </c>
      <c r="K40" s="10">
        <v>5.4485064271336414</v>
      </c>
      <c r="L40" s="10">
        <v>5.4305281563334145</v>
      </c>
      <c r="M40" s="10">
        <v>5.9041291622432936</v>
      </c>
      <c r="N40" s="10">
        <v>3.6502123774179092</v>
      </c>
      <c r="O40" s="10">
        <v>3.4380046409913114</v>
      </c>
      <c r="P40" s="10">
        <v>3.0913143744888187</v>
      </c>
      <c r="Q40" s="10">
        <v>2.4399964954016644</v>
      </c>
      <c r="R40" s="10">
        <v>2.1854985764764687</v>
      </c>
      <c r="S40" s="10">
        <v>1.3953773322115492</v>
      </c>
      <c r="T40" s="10">
        <v>1.940482676959328</v>
      </c>
      <c r="U40" s="10">
        <v>1.9903507790700079</v>
      </c>
      <c r="V40" s="10">
        <v>1.9611833133222734</v>
      </c>
      <c r="W40" s="10">
        <v>1.7972634691409779</v>
      </c>
      <c r="X40" s="10">
        <v>2.0678725711759478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R22 S22:W22 C71:R71 S71:W71 X22:X33 X52:X62 X70:X76 C33:W33" formulaRange="1"/>
  </ignoredErrors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200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44.501547721410141</v>
      </c>
      <c r="D2" s="31">
        <f t="shared" si="0"/>
        <v>50.711006018916592</v>
      </c>
      <c r="E2" s="31">
        <f t="shared" si="0"/>
        <v>91.097764402407563</v>
      </c>
      <c r="F2" s="31">
        <f t="shared" si="0"/>
        <v>66.164832330180559</v>
      </c>
      <c r="G2" s="31">
        <f t="shared" si="0"/>
        <v>25.873000859845231</v>
      </c>
      <c r="H2" s="31">
        <f t="shared" si="0"/>
        <v>17.593637145313838</v>
      </c>
      <c r="I2" s="31">
        <f t="shared" si="0"/>
        <v>20.540756663800519</v>
      </c>
      <c r="J2" s="31">
        <f t="shared" si="0"/>
        <v>125.96732588134134</v>
      </c>
      <c r="K2" s="31">
        <f t="shared" si="0"/>
        <v>137.79019776440239</v>
      </c>
      <c r="L2" s="31">
        <f t="shared" si="0"/>
        <v>197.69277730008602</v>
      </c>
      <c r="M2" s="31">
        <f t="shared" si="0"/>
        <v>122.57575236457436</v>
      </c>
      <c r="N2" s="31">
        <f t="shared" si="0"/>
        <v>116.938950988822</v>
      </c>
      <c r="O2" s="31">
        <f t="shared" si="0"/>
        <v>117.89432502149612</v>
      </c>
      <c r="P2" s="31">
        <f t="shared" si="0"/>
        <v>121.78761822871884</v>
      </c>
      <c r="Q2" s="31">
        <f t="shared" si="0"/>
        <v>86.295098882201202</v>
      </c>
      <c r="R2" s="31">
        <f t="shared" si="0"/>
        <v>98.619432502149607</v>
      </c>
      <c r="S2" s="31">
        <f t="shared" si="0"/>
        <v>111.3498710232158</v>
      </c>
      <c r="T2" s="31">
        <f t="shared" si="0"/>
        <v>98.403353396388638</v>
      </c>
      <c r="U2" s="31">
        <f t="shared" si="0"/>
        <v>102.68022355975924</v>
      </c>
      <c r="V2" s="31">
        <f t="shared" si="0"/>
        <v>87.816337059329328</v>
      </c>
      <c r="W2" s="31">
        <f t="shared" ref="W2:X2" si="1">SUM(W3,W17,W22,W25,W26,W51,W52,W71,W74,W75,W76)</f>
        <v>62.750816852966452</v>
      </c>
      <c r="X2" s="31">
        <f t="shared" si="1"/>
        <v>73.466809974204651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FC_TRA_DNAVI_DCS_E!C5+FC_TRA_DNAVI_IWW_E!C5</f>
        <v>0</v>
      </c>
      <c r="D5" s="10">
        <f>FC_TRA_DNAVI_DCS_E!D5+FC_TRA_DNAVI_IWW_E!D5</f>
        <v>0</v>
      </c>
      <c r="E5" s="10">
        <f>FC_TRA_DNAVI_DCS_E!E5+FC_TRA_DNAVI_IWW_E!E5</f>
        <v>0</v>
      </c>
      <c r="F5" s="10">
        <f>FC_TRA_DNAVI_DCS_E!F5+FC_TRA_DNAVI_IWW_E!F5</f>
        <v>0</v>
      </c>
      <c r="G5" s="10">
        <f>FC_TRA_DNAVI_DCS_E!G5+FC_TRA_DNAVI_IWW_E!G5</f>
        <v>0</v>
      </c>
      <c r="H5" s="10">
        <f>FC_TRA_DNAVI_DCS_E!H5+FC_TRA_DNAVI_IWW_E!H5</f>
        <v>0</v>
      </c>
      <c r="I5" s="10">
        <f>FC_TRA_DNAVI_DCS_E!I5+FC_TRA_DNAVI_IWW_E!I5</f>
        <v>0</v>
      </c>
      <c r="J5" s="10">
        <f>FC_TRA_DNAVI_DCS_E!J5+FC_TRA_DNAVI_IWW_E!J5</f>
        <v>0</v>
      </c>
      <c r="K5" s="10">
        <f>FC_TRA_DNAVI_DCS_E!K5+FC_TRA_DNAVI_IWW_E!K5</f>
        <v>0</v>
      </c>
      <c r="L5" s="10">
        <f>FC_TRA_DNAVI_DCS_E!L5+FC_TRA_DNAVI_IWW_E!L5</f>
        <v>0</v>
      </c>
      <c r="M5" s="10">
        <f>FC_TRA_DNAVI_DCS_E!M5+FC_TRA_DNAVI_IWW_E!M5</f>
        <v>0</v>
      </c>
      <c r="N5" s="10">
        <f>FC_TRA_DNAVI_DCS_E!N5+FC_TRA_DNAVI_IWW_E!N5</f>
        <v>0</v>
      </c>
      <c r="O5" s="10">
        <f>FC_TRA_DNAVI_DCS_E!O5+FC_TRA_DNAVI_IWW_E!O5</f>
        <v>0</v>
      </c>
      <c r="P5" s="10">
        <f>FC_TRA_DNAVI_DCS_E!P5+FC_TRA_DNAVI_IWW_E!P5</f>
        <v>0</v>
      </c>
      <c r="Q5" s="10">
        <f>FC_TRA_DNAVI_DCS_E!Q5+FC_TRA_DNAVI_IWW_E!Q5</f>
        <v>0</v>
      </c>
      <c r="R5" s="10">
        <f>FC_TRA_DNAVI_DCS_E!R5+FC_TRA_DNAVI_IWW_E!R5</f>
        <v>0</v>
      </c>
      <c r="S5" s="10">
        <f>FC_TRA_DNAVI_DCS_E!S5+FC_TRA_DNAVI_IWW_E!S5</f>
        <v>0</v>
      </c>
      <c r="T5" s="10">
        <f>FC_TRA_DNAVI_DCS_E!T5+FC_TRA_DNAVI_IWW_E!T5</f>
        <v>0</v>
      </c>
      <c r="U5" s="10">
        <f>FC_TRA_DNAVI_DCS_E!U5+FC_TRA_DNAVI_IWW_E!U5</f>
        <v>0</v>
      </c>
      <c r="V5" s="10">
        <f>FC_TRA_DNAVI_DCS_E!V5+FC_TRA_DNAVI_IWW_E!V5</f>
        <v>0</v>
      </c>
      <c r="W5" s="10">
        <f>FC_TRA_DNAVI_DCS_E!W5+FC_TRA_DNAVI_IWW_E!W5</f>
        <v>0</v>
      </c>
      <c r="X5" s="10">
        <f>FC_TRA_DNAVI_DCS_E!X5+FC_TRA_DNAVI_IWW_E!X5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FC_TRA_DNAVI_DCS_E!C6+FC_TRA_DNAVI_IWW_E!C6</f>
        <v>0</v>
      </c>
      <c r="D6" s="10">
        <f>FC_TRA_DNAVI_DCS_E!D6+FC_TRA_DNAVI_IWW_E!D6</f>
        <v>0</v>
      </c>
      <c r="E6" s="10">
        <f>FC_TRA_DNAVI_DCS_E!E6+FC_TRA_DNAVI_IWW_E!E6</f>
        <v>0</v>
      </c>
      <c r="F6" s="10">
        <f>FC_TRA_DNAVI_DCS_E!F6+FC_TRA_DNAVI_IWW_E!F6</f>
        <v>0</v>
      </c>
      <c r="G6" s="10">
        <f>FC_TRA_DNAVI_DCS_E!G6+FC_TRA_DNAVI_IWW_E!G6</f>
        <v>0</v>
      </c>
      <c r="H6" s="10">
        <f>FC_TRA_DNAVI_DCS_E!H6+FC_TRA_DNAVI_IWW_E!H6</f>
        <v>0</v>
      </c>
      <c r="I6" s="10">
        <f>FC_TRA_DNAVI_DCS_E!I6+FC_TRA_DNAVI_IWW_E!I6</f>
        <v>0</v>
      </c>
      <c r="J6" s="10">
        <f>FC_TRA_DNAVI_DCS_E!J6+FC_TRA_DNAVI_IWW_E!J6</f>
        <v>0</v>
      </c>
      <c r="K6" s="10">
        <f>FC_TRA_DNAVI_DCS_E!K6+FC_TRA_DNAVI_IWW_E!K6</f>
        <v>0</v>
      </c>
      <c r="L6" s="10">
        <f>FC_TRA_DNAVI_DCS_E!L6+FC_TRA_DNAVI_IWW_E!L6</f>
        <v>0</v>
      </c>
      <c r="M6" s="10">
        <f>FC_TRA_DNAVI_DCS_E!M6+FC_TRA_DNAVI_IWW_E!M6</f>
        <v>0</v>
      </c>
      <c r="N6" s="10">
        <f>FC_TRA_DNAVI_DCS_E!N6+FC_TRA_DNAVI_IWW_E!N6</f>
        <v>0</v>
      </c>
      <c r="O6" s="10">
        <f>FC_TRA_DNAVI_DCS_E!O6+FC_TRA_DNAVI_IWW_E!O6</f>
        <v>0</v>
      </c>
      <c r="P6" s="10">
        <f>FC_TRA_DNAVI_DCS_E!P6+FC_TRA_DNAVI_IWW_E!P6</f>
        <v>0</v>
      </c>
      <c r="Q6" s="10">
        <f>FC_TRA_DNAVI_DCS_E!Q6+FC_TRA_DNAVI_IWW_E!Q6</f>
        <v>0</v>
      </c>
      <c r="R6" s="10">
        <f>FC_TRA_DNAVI_DCS_E!R6+FC_TRA_DNAVI_IWW_E!R6</f>
        <v>0</v>
      </c>
      <c r="S6" s="10">
        <f>FC_TRA_DNAVI_DCS_E!S6+FC_TRA_DNAVI_IWW_E!S6</f>
        <v>0</v>
      </c>
      <c r="T6" s="10">
        <f>FC_TRA_DNAVI_DCS_E!T6+FC_TRA_DNAVI_IWW_E!T6</f>
        <v>0</v>
      </c>
      <c r="U6" s="10">
        <f>FC_TRA_DNAVI_DCS_E!U6+FC_TRA_DNAVI_IWW_E!U6</f>
        <v>0</v>
      </c>
      <c r="V6" s="10">
        <f>FC_TRA_DNAVI_DCS_E!V6+FC_TRA_DNAVI_IWW_E!V6</f>
        <v>0</v>
      </c>
      <c r="W6" s="10">
        <f>FC_TRA_DNAVI_DCS_E!W6+FC_TRA_DNAVI_IWW_E!W6</f>
        <v>0</v>
      </c>
      <c r="X6" s="10">
        <f>FC_TRA_DNAVI_DCS_E!X6+FC_TRA_DNAVI_IWW_E!X6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FC_TRA_DNAVI_DCS_E!C7+FC_TRA_DNAVI_IWW_E!C7</f>
        <v>0</v>
      </c>
      <c r="D7" s="10">
        <f>FC_TRA_DNAVI_DCS_E!D7+FC_TRA_DNAVI_IWW_E!D7</f>
        <v>0</v>
      </c>
      <c r="E7" s="10">
        <f>FC_TRA_DNAVI_DCS_E!E7+FC_TRA_DNAVI_IWW_E!E7</f>
        <v>0</v>
      </c>
      <c r="F7" s="10">
        <f>FC_TRA_DNAVI_DCS_E!F7+FC_TRA_DNAVI_IWW_E!F7</f>
        <v>0</v>
      </c>
      <c r="G7" s="10">
        <f>FC_TRA_DNAVI_DCS_E!G7+FC_TRA_DNAVI_IWW_E!G7</f>
        <v>0</v>
      </c>
      <c r="H7" s="10">
        <f>FC_TRA_DNAVI_DCS_E!H7+FC_TRA_DNAVI_IWW_E!H7</f>
        <v>0</v>
      </c>
      <c r="I7" s="10">
        <f>FC_TRA_DNAVI_DCS_E!I7+FC_TRA_DNAVI_IWW_E!I7</f>
        <v>0</v>
      </c>
      <c r="J7" s="10">
        <f>FC_TRA_DNAVI_DCS_E!J7+FC_TRA_DNAVI_IWW_E!J7</f>
        <v>0</v>
      </c>
      <c r="K7" s="10">
        <f>FC_TRA_DNAVI_DCS_E!K7+FC_TRA_DNAVI_IWW_E!K7</f>
        <v>0</v>
      </c>
      <c r="L7" s="10">
        <f>FC_TRA_DNAVI_DCS_E!L7+FC_TRA_DNAVI_IWW_E!L7</f>
        <v>0</v>
      </c>
      <c r="M7" s="10">
        <f>FC_TRA_DNAVI_DCS_E!M7+FC_TRA_DNAVI_IWW_E!M7</f>
        <v>0</v>
      </c>
      <c r="N7" s="10">
        <f>FC_TRA_DNAVI_DCS_E!N7+FC_TRA_DNAVI_IWW_E!N7</f>
        <v>0</v>
      </c>
      <c r="O7" s="10">
        <f>FC_TRA_DNAVI_DCS_E!O7+FC_TRA_DNAVI_IWW_E!O7</f>
        <v>0</v>
      </c>
      <c r="P7" s="10">
        <f>FC_TRA_DNAVI_DCS_E!P7+FC_TRA_DNAVI_IWW_E!P7</f>
        <v>0</v>
      </c>
      <c r="Q7" s="10">
        <f>FC_TRA_DNAVI_DCS_E!Q7+FC_TRA_DNAVI_IWW_E!Q7</f>
        <v>0</v>
      </c>
      <c r="R7" s="10">
        <f>FC_TRA_DNAVI_DCS_E!R7+FC_TRA_DNAVI_IWW_E!R7</f>
        <v>0</v>
      </c>
      <c r="S7" s="10">
        <f>FC_TRA_DNAVI_DCS_E!S7+FC_TRA_DNAVI_IWW_E!S7</f>
        <v>0</v>
      </c>
      <c r="T7" s="10">
        <f>FC_TRA_DNAVI_DCS_E!T7+FC_TRA_DNAVI_IWW_E!T7</f>
        <v>0</v>
      </c>
      <c r="U7" s="10">
        <f>FC_TRA_DNAVI_DCS_E!U7+FC_TRA_DNAVI_IWW_E!U7</f>
        <v>0</v>
      </c>
      <c r="V7" s="10">
        <f>FC_TRA_DNAVI_DCS_E!V7+FC_TRA_DNAVI_IWW_E!V7</f>
        <v>0</v>
      </c>
      <c r="W7" s="10">
        <f>FC_TRA_DNAVI_DCS_E!W7+FC_TRA_DNAVI_IWW_E!W7</f>
        <v>0</v>
      </c>
      <c r="X7" s="10">
        <f>FC_TRA_DNAVI_DCS_E!X7+FC_TRA_DNAVI_IWW_E!X7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FC_TRA_DNAVI_DCS_E!C9+FC_TRA_DNAVI_IWW_E!C9</f>
        <v>0</v>
      </c>
      <c r="D9" s="10">
        <f>FC_TRA_DNAVI_DCS_E!D9+FC_TRA_DNAVI_IWW_E!D9</f>
        <v>0</v>
      </c>
      <c r="E9" s="10">
        <f>FC_TRA_DNAVI_DCS_E!E9+FC_TRA_DNAVI_IWW_E!E9</f>
        <v>0</v>
      </c>
      <c r="F9" s="10">
        <f>FC_TRA_DNAVI_DCS_E!F9+FC_TRA_DNAVI_IWW_E!F9</f>
        <v>0</v>
      </c>
      <c r="G9" s="10">
        <f>FC_TRA_DNAVI_DCS_E!G9+FC_TRA_DNAVI_IWW_E!G9</f>
        <v>0</v>
      </c>
      <c r="H9" s="10">
        <f>FC_TRA_DNAVI_DCS_E!H9+FC_TRA_DNAVI_IWW_E!H9</f>
        <v>0</v>
      </c>
      <c r="I9" s="10">
        <f>FC_TRA_DNAVI_DCS_E!I9+FC_TRA_DNAVI_IWW_E!I9</f>
        <v>0</v>
      </c>
      <c r="J9" s="10">
        <f>FC_TRA_DNAVI_DCS_E!J9+FC_TRA_DNAVI_IWW_E!J9</f>
        <v>0</v>
      </c>
      <c r="K9" s="10">
        <f>FC_TRA_DNAVI_DCS_E!K9+FC_TRA_DNAVI_IWW_E!K9</f>
        <v>0</v>
      </c>
      <c r="L9" s="10">
        <f>FC_TRA_DNAVI_DCS_E!L9+FC_TRA_DNAVI_IWW_E!L9</f>
        <v>0</v>
      </c>
      <c r="M9" s="10">
        <f>FC_TRA_DNAVI_DCS_E!M9+FC_TRA_DNAVI_IWW_E!M9</f>
        <v>0</v>
      </c>
      <c r="N9" s="10">
        <f>FC_TRA_DNAVI_DCS_E!N9+FC_TRA_DNAVI_IWW_E!N9</f>
        <v>0</v>
      </c>
      <c r="O9" s="10">
        <f>FC_TRA_DNAVI_DCS_E!O9+FC_TRA_DNAVI_IWW_E!O9</f>
        <v>0</v>
      </c>
      <c r="P9" s="10">
        <f>FC_TRA_DNAVI_DCS_E!P9+FC_TRA_DNAVI_IWW_E!P9</f>
        <v>0</v>
      </c>
      <c r="Q9" s="10">
        <f>FC_TRA_DNAVI_DCS_E!Q9+FC_TRA_DNAVI_IWW_E!Q9</f>
        <v>0</v>
      </c>
      <c r="R9" s="10">
        <f>FC_TRA_DNAVI_DCS_E!R9+FC_TRA_DNAVI_IWW_E!R9</f>
        <v>0</v>
      </c>
      <c r="S9" s="10">
        <f>FC_TRA_DNAVI_DCS_E!S9+FC_TRA_DNAVI_IWW_E!S9</f>
        <v>0</v>
      </c>
      <c r="T9" s="10">
        <f>FC_TRA_DNAVI_DCS_E!T9+FC_TRA_DNAVI_IWW_E!T9</f>
        <v>0</v>
      </c>
      <c r="U9" s="10">
        <f>FC_TRA_DNAVI_DCS_E!U9+FC_TRA_DNAVI_IWW_E!U9</f>
        <v>0</v>
      </c>
      <c r="V9" s="10">
        <f>FC_TRA_DNAVI_DCS_E!V9+FC_TRA_DNAVI_IWW_E!V9</f>
        <v>0</v>
      </c>
      <c r="W9" s="10">
        <f>FC_TRA_DNAVI_DCS_E!W9+FC_TRA_DNAVI_IWW_E!W9</f>
        <v>0</v>
      </c>
      <c r="X9" s="10">
        <f>FC_TRA_DNAVI_DCS_E!X9+FC_TRA_DNAVI_IWW_E!X9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FC_TRA_DNAVI_DCS_E!C10+FC_TRA_DNAVI_IWW_E!C10</f>
        <v>0</v>
      </c>
      <c r="D10" s="10">
        <f>FC_TRA_DNAVI_DCS_E!D10+FC_TRA_DNAVI_IWW_E!D10</f>
        <v>0</v>
      </c>
      <c r="E10" s="10">
        <f>FC_TRA_DNAVI_DCS_E!E10+FC_TRA_DNAVI_IWW_E!E10</f>
        <v>0</v>
      </c>
      <c r="F10" s="10">
        <f>FC_TRA_DNAVI_DCS_E!F10+FC_TRA_DNAVI_IWW_E!F10</f>
        <v>0</v>
      </c>
      <c r="G10" s="10">
        <f>FC_TRA_DNAVI_DCS_E!G10+FC_TRA_DNAVI_IWW_E!G10</f>
        <v>0</v>
      </c>
      <c r="H10" s="10">
        <f>FC_TRA_DNAVI_DCS_E!H10+FC_TRA_DNAVI_IWW_E!H10</f>
        <v>0</v>
      </c>
      <c r="I10" s="10">
        <f>FC_TRA_DNAVI_DCS_E!I10+FC_TRA_DNAVI_IWW_E!I10</f>
        <v>0</v>
      </c>
      <c r="J10" s="10">
        <f>FC_TRA_DNAVI_DCS_E!J10+FC_TRA_DNAVI_IWW_E!J10</f>
        <v>0</v>
      </c>
      <c r="K10" s="10">
        <f>FC_TRA_DNAVI_DCS_E!K10+FC_TRA_DNAVI_IWW_E!K10</f>
        <v>0</v>
      </c>
      <c r="L10" s="10">
        <f>FC_TRA_DNAVI_DCS_E!L10+FC_TRA_DNAVI_IWW_E!L10</f>
        <v>0</v>
      </c>
      <c r="M10" s="10">
        <f>FC_TRA_DNAVI_DCS_E!M10+FC_TRA_DNAVI_IWW_E!M10</f>
        <v>0</v>
      </c>
      <c r="N10" s="10">
        <f>FC_TRA_DNAVI_DCS_E!N10+FC_TRA_DNAVI_IWW_E!N10</f>
        <v>0</v>
      </c>
      <c r="O10" s="10">
        <f>FC_TRA_DNAVI_DCS_E!O10+FC_TRA_DNAVI_IWW_E!O10</f>
        <v>0</v>
      </c>
      <c r="P10" s="10">
        <f>FC_TRA_DNAVI_DCS_E!P10+FC_TRA_DNAVI_IWW_E!P10</f>
        <v>0</v>
      </c>
      <c r="Q10" s="10">
        <f>FC_TRA_DNAVI_DCS_E!Q10+FC_TRA_DNAVI_IWW_E!Q10</f>
        <v>0</v>
      </c>
      <c r="R10" s="10">
        <f>FC_TRA_DNAVI_DCS_E!R10+FC_TRA_DNAVI_IWW_E!R10</f>
        <v>0</v>
      </c>
      <c r="S10" s="10">
        <f>FC_TRA_DNAVI_DCS_E!S10+FC_TRA_DNAVI_IWW_E!S10</f>
        <v>0</v>
      </c>
      <c r="T10" s="10">
        <f>FC_TRA_DNAVI_DCS_E!T10+FC_TRA_DNAVI_IWW_E!T10</f>
        <v>0</v>
      </c>
      <c r="U10" s="10">
        <f>FC_TRA_DNAVI_DCS_E!U10+FC_TRA_DNAVI_IWW_E!U10</f>
        <v>0</v>
      </c>
      <c r="V10" s="10">
        <f>FC_TRA_DNAVI_DCS_E!V10+FC_TRA_DNAVI_IWW_E!V10</f>
        <v>0</v>
      </c>
      <c r="W10" s="10">
        <f>FC_TRA_DNAVI_DCS_E!W10+FC_TRA_DNAVI_IWW_E!W10</f>
        <v>0</v>
      </c>
      <c r="X10" s="10">
        <f>FC_TRA_DNAVI_DCS_E!X10+FC_TRA_DNAVI_IWW_E!X10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FC_TRA_DNAVI_DCS_E!C12+FC_TRA_DNAVI_IWW_E!C12</f>
        <v>0</v>
      </c>
      <c r="D12" s="10">
        <f>FC_TRA_DNAVI_DCS_E!D12+FC_TRA_DNAVI_IWW_E!D12</f>
        <v>0</v>
      </c>
      <c r="E12" s="10">
        <f>FC_TRA_DNAVI_DCS_E!E12+FC_TRA_DNAVI_IWW_E!E12</f>
        <v>0</v>
      </c>
      <c r="F12" s="10">
        <f>FC_TRA_DNAVI_DCS_E!F12+FC_TRA_DNAVI_IWW_E!F12</f>
        <v>0</v>
      </c>
      <c r="G12" s="10">
        <f>FC_TRA_DNAVI_DCS_E!G12+FC_TRA_DNAVI_IWW_E!G12</f>
        <v>0</v>
      </c>
      <c r="H12" s="10">
        <f>FC_TRA_DNAVI_DCS_E!H12+FC_TRA_DNAVI_IWW_E!H12</f>
        <v>0</v>
      </c>
      <c r="I12" s="10">
        <f>FC_TRA_DNAVI_DCS_E!I12+FC_TRA_DNAVI_IWW_E!I12</f>
        <v>0</v>
      </c>
      <c r="J12" s="10">
        <f>FC_TRA_DNAVI_DCS_E!J12+FC_TRA_DNAVI_IWW_E!J12</f>
        <v>0</v>
      </c>
      <c r="K12" s="10">
        <f>FC_TRA_DNAVI_DCS_E!K12+FC_TRA_DNAVI_IWW_E!K12</f>
        <v>0</v>
      </c>
      <c r="L12" s="10">
        <f>FC_TRA_DNAVI_DCS_E!L12+FC_TRA_DNAVI_IWW_E!L12</f>
        <v>0</v>
      </c>
      <c r="M12" s="10">
        <f>FC_TRA_DNAVI_DCS_E!M12+FC_TRA_DNAVI_IWW_E!M12</f>
        <v>0</v>
      </c>
      <c r="N12" s="10">
        <f>FC_TRA_DNAVI_DCS_E!N12+FC_TRA_DNAVI_IWW_E!N12</f>
        <v>0</v>
      </c>
      <c r="O12" s="10">
        <f>FC_TRA_DNAVI_DCS_E!O12+FC_TRA_DNAVI_IWW_E!O12</f>
        <v>0</v>
      </c>
      <c r="P12" s="10">
        <f>FC_TRA_DNAVI_DCS_E!P12+FC_TRA_DNAVI_IWW_E!P12</f>
        <v>0</v>
      </c>
      <c r="Q12" s="10">
        <f>FC_TRA_DNAVI_DCS_E!Q12+FC_TRA_DNAVI_IWW_E!Q12</f>
        <v>0</v>
      </c>
      <c r="R12" s="10">
        <f>FC_TRA_DNAVI_DCS_E!R12+FC_TRA_DNAVI_IWW_E!R12</f>
        <v>0</v>
      </c>
      <c r="S12" s="10">
        <f>FC_TRA_DNAVI_DCS_E!S12+FC_TRA_DNAVI_IWW_E!S12</f>
        <v>0</v>
      </c>
      <c r="T12" s="10">
        <f>FC_TRA_DNAVI_DCS_E!T12+FC_TRA_DNAVI_IWW_E!T12</f>
        <v>0</v>
      </c>
      <c r="U12" s="10">
        <f>FC_TRA_DNAVI_DCS_E!U12+FC_TRA_DNAVI_IWW_E!U12</f>
        <v>0</v>
      </c>
      <c r="V12" s="10">
        <f>FC_TRA_DNAVI_DCS_E!V12+FC_TRA_DNAVI_IWW_E!V12</f>
        <v>0</v>
      </c>
      <c r="W12" s="10">
        <f>FC_TRA_DNAVI_DCS_E!W12+FC_TRA_DNAVI_IWW_E!W12</f>
        <v>0</v>
      </c>
      <c r="X12" s="10">
        <f>FC_TRA_DNAVI_DCS_E!X12+FC_TRA_DNAVI_IWW_E!X12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FC_TRA_DNAVI_DCS_E!C13+FC_TRA_DNAVI_IWW_E!C13</f>
        <v>0</v>
      </c>
      <c r="D13" s="10">
        <f>FC_TRA_DNAVI_DCS_E!D13+FC_TRA_DNAVI_IWW_E!D13</f>
        <v>0</v>
      </c>
      <c r="E13" s="10">
        <f>FC_TRA_DNAVI_DCS_E!E13+FC_TRA_DNAVI_IWW_E!E13</f>
        <v>0</v>
      </c>
      <c r="F13" s="10">
        <f>FC_TRA_DNAVI_DCS_E!F13+FC_TRA_DNAVI_IWW_E!F13</f>
        <v>0</v>
      </c>
      <c r="G13" s="10">
        <f>FC_TRA_DNAVI_DCS_E!G13+FC_TRA_DNAVI_IWW_E!G13</f>
        <v>0</v>
      </c>
      <c r="H13" s="10">
        <f>FC_TRA_DNAVI_DCS_E!H13+FC_TRA_DNAVI_IWW_E!H13</f>
        <v>0</v>
      </c>
      <c r="I13" s="10">
        <f>FC_TRA_DNAVI_DCS_E!I13+FC_TRA_DNAVI_IWW_E!I13</f>
        <v>0</v>
      </c>
      <c r="J13" s="10">
        <f>FC_TRA_DNAVI_DCS_E!J13+FC_TRA_DNAVI_IWW_E!J13</f>
        <v>0</v>
      </c>
      <c r="K13" s="10">
        <f>FC_TRA_DNAVI_DCS_E!K13+FC_TRA_DNAVI_IWW_E!K13</f>
        <v>0</v>
      </c>
      <c r="L13" s="10">
        <f>FC_TRA_DNAVI_DCS_E!L13+FC_TRA_DNAVI_IWW_E!L13</f>
        <v>0</v>
      </c>
      <c r="M13" s="10">
        <f>FC_TRA_DNAVI_DCS_E!M13+FC_TRA_DNAVI_IWW_E!M13</f>
        <v>0</v>
      </c>
      <c r="N13" s="10">
        <f>FC_TRA_DNAVI_DCS_E!N13+FC_TRA_DNAVI_IWW_E!N13</f>
        <v>0</v>
      </c>
      <c r="O13" s="10">
        <f>FC_TRA_DNAVI_DCS_E!O13+FC_TRA_DNAVI_IWW_E!O13</f>
        <v>0</v>
      </c>
      <c r="P13" s="10">
        <f>FC_TRA_DNAVI_DCS_E!P13+FC_TRA_DNAVI_IWW_E!P13</f>
        <v>0</v>
      </c>
      <c r="Q13" s="10">
        <f>FC_TRA_DNAVI_DCS_E!Q13+FC_TRA_DNAVI_IWW_E!Q13</f>
        <v>0</v>
      </c>
      <c r="R13" s="10">
        <f>FC_TRA_DNAVI_DCS_E!R13+FC_TRA_DNAVI_IWW_E!R13</f>
        <v>0</v>
      </c>
      <c r="S13" s="10">
        <f>FC_TRA_DNAVI_DCS_E!S13+FC_TRA_DNAVI_IWW_E!S13</f>
        <v>0</v>
      </c>
      <c r="T13" s="10">
        <f>FC_TRA_DNAVI_DCS_E!T13+FC_TRA_DNAVI_IWW_E!T13</f>
        <v>0</v>
      </c>
      <c r="U13" s="10">
        <f>FC_TRA_DNAVI_DCS_E!U13+FC_TRA_DNAVI_IWW_E!U13</f>
        <v>0</v>
      </c>
      <c r="V13" s="10">
        <f>FC_TRA_DNAVI_DCS_E!V13+FC_TRA_DNAVI_IWW_E!V13</f>
        <v>0</v>
      </c>
      <c r="W13" s="10">
        <f>FC_TRA_DNAVI_DCS_E!W13+FC_TRA_DNAVI_IWW_E!W13</f>
        <v>0</v>
      </c>
      <c r="X13" s="10">
        <f>FC_TRA_DNAVI_DCS_E!X13+FC_TRA_DNAVI_IWW_E!X13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FC_TRA_DNAVI_DCS_E!C14+FC_TRA_DNAVI_IWW_E!C14</f>
        <v>0</v>
      </c>
      <c r="D14" s="10">
        <f>FC_TRA_DNAVI_DCS_E!D14+FC_TRA_DNAVI_IWW_E!D14</f>
        <v>0</v>
      </c>
      <c r="E14" s="10">
        <f>FC_TRA_DNAVI_DCS_E!E14+FC_TRA_DNAVI_IWW_E!E14</f>
        <v>0</v>
      </c>
      <c r="F14" s="10">
        <f>FC_TRA_DNAVI_DCS_E!F14+FC_TRA_DNAVI_IWW_E!F14</f>
        <v>0</v>
      </c>
      <c r="G14" s="10">
        <f>FC_TRA_DNAVI_DCS_E!G14+FC_TRA_DNAVI_IWW_E!G14</f>
        <v>0</v>
      </c>
      <c r="H14" s="10">
        <f>FC_TRA_DNAVI_DCS_E!H14+FC_TRA_DNAVI_IWW_E!H14</f>
        <v>0</v>
      </c>
      <c r="I14" s="10">
        <f>FC_TRA_DNAVI_DCS_E!I14+FC_TRA_DNAVI_IWW_E!I14</f>
        <v>0</v>
      </c>
      <c r="J14" s="10">
        <f>FC_TRA_DNAVI_DCS_E!J14+FC_TRA_DNAVI_IWW_E!J14</f>
        <v>0</v>
      </c>
      <c r="K14" s="10">
        <f>FC_TRA_DNAVI_DCS_E!K14+FC_TRA_DNAVI_IWW_E!K14</f>
        <v>0</v>
      </c>
      <c r="L14" s="10">
        <f>FC_TRA_DNAVI_DCS_E!L14+FC_TRA_DNAVI_IWW_E!L14</f>
        <v>0</v>
      </c>
      <c r="M14" s="10">
        <f>FC_TRA_DNAVI_DCS_E!M14+FC_TRA_DNAVI_IWW_E!M14</f>
        <v>0</v>
      </c>
      <c r="N14" s="10">
        <f>FC_TRA_DNAVI_DCS_E!N14+FC_TRA_DNAVI_IWW_E!N14</f>
        <v>0</v>
      </c>
      <c r="O14" s="10">
        <f>FC_TRA_DNAVI_DCS_E!O14+FC_TRA_DNAVI_IWW_E!O14</f>
        <v>0</v>
      </c>
      <c r="P14" s="10">
        <f>FC_TRA_DNAVI_DCS_E!P14+FC_TRA_DNAVI_IWW_E!P14</f>
        <v>0</v>
      </c>
      <c r="Q14" s="10">
        <f>FC_TRA_DNAVI_DCS_E!Q14+FC_TRA_DNAVI_IWW_E!Q14</f>
        <v>0</v>
      </c>
      <c r="R14" s="10">
        <f>FC_TRA_DNAVI_DCS_E!R14+FC_TRA_DNAVI_IWW_E!R14</f>
        <v>0</v>
      </c>
      <c r="S14" s="10">
        <f>FC_TRA_DNAVI_DCS_E!S14+FC_TRA_DNAVI_IWW_E!S14</f>
        <v>0</v>
      </c>
      <c r="T14" s="10">
        <f>FC_TRA_DNAVI_DCS_E!T14+FC_TRA_DNAVI_IWW_E!T14</f>
        <v>0</v>
      </c>
      <c r="U14" s="10">
        <f>FC_TRA_DNAVI_DCS_E!U14+FC_TRA_DNAVI_IWW_E!U14</f>
        <v>0</v>
      </c>
      <c r="V14" s="10">
        <f>FC_TRA_DNAVI_DCS_E!V14+FC_TRA_DNAVI_IWW_E!V14</f>
        <v>0</v>
      </c>
      <c r="W14" s="10">
        <f>FC_TRA_DNAVI_DCS_E!W14+FC_TRA_DNAVI_IWW_E!W14</f>
        <v>0</v>
      </c>
      <c r="X14" s="10">
        <f>FC_TRA_DNAVI_DCS_E!X14+FC_TRA_DNAVI_IWW_E!X14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FC_TRA_DNAVI_DCS_E!C15+FC_TRA_DNAVI_IWW_E!C15</f>
        <v>0</v>
      </c>
      <c r="D15" s="10">
        <f>FC_TRA_DNAVI_DCS_E!D15+FC_TRA_DNAVI_IWW_E!D15</f>
        <v>0</v>
      </c>
      <c r="E15" s="10">
        <f>FC_TRA_DNAVI_DCS_E!E15+FC_TRA_DNAVI_IWW_E!E15</f>
        <v>0</v>
      </c>
      <c r="F15" s="10">
        <f>FC_TRA_DNAVI_DCS_E!F15+FC_TRA_DNAVI_IWW_E!F15</f>
        <v>0</v>
      </c>
      <c r="G15" s="10">
        <f>FC_TRA_DNAVI_DCS_E!G15+FC_TRA_DNAVI_IWW_E!G15</f>
        <v>0</v>
      </c>
      <c r="H15" s="10">
        <f>FC_TRA_DNAVI_DCS_E!H15+FC_TRA_DNAVI_IWW_E!H15</f>
        <v>0</v>
      </c>
      <c r="I15" s="10">
        <f>FC_TRA_DNAVI_DCS_E!I15+FC_TRA_DNAVI_IWW_E!I15</f>
        <v>0</v>
      </c>
      <c r="J15" s="10">
        <f>FC_TRA_DNAVI_DCS_E!J15+FC_TRA_DNAVI_IWW_E!J15</f>
        <v>0</v>
      </c>
      <c r="K15" s="10">
        <f>FC_TRA_DNAVI_DCS_E!K15+FC_TRA_DNAVI_IWW_E!K15</f>
        <v>0</v>
      </c>
      <c r="L15" s="10">
        <f>FC_TRA_DNAVI_DCS_E!L15+FC_TRA_DNAVI_IWW_E!L15</f>
        <v>0</v>
      </c>
      <c r="M15" s="10">
        <f>FC_TRA_DNAVI_DCS_E!M15+FC_TRA_DNAVI_IWW_E!M15</f>
        <v>0</v>
      </c>
      <c r="N15" s="10">
        <f>FC_TRA_DNAVI_DCS_E!N15+FC_TRA_DNAVI_IWW_E!N15</f>
        <v>0</v>
      </c>
      <c r="O15" s="10">
        <f>FC_TRA_DNAVI_DCS_E!O15+FC_TRA_DNAVI_IWW_E!O15</f>
        <v>0</v>
      </c>
      <c r="P15" s="10">
        <f>FC_TRA_DNAVI_DCS_E!P15+FC_TRA_DNAVI_IWW_E!P15</f>
        <v>0</v>
      </c>
      <c r="Q15" s="10">
        <f>FC_TRA_DNAVI_DCS_E!Q15+FC_TRA_DNAVI_IWW_E!Q15</f>
        <v>0</v>
      </c>
      <c r="R15" s="10">
        <f>FC_TRA_DNAVI_DCS_E!R15+FC_TRA_DNAVI_IWW_E!R15</f>
        <v>0</v>
      </c>
      <c r="S15" s="10">
        <f>FC_TRA_DNAVI_DCS_E!S15+FC_TRA_DNAVI_IWW_E!S15</f>
        <v>0</v>
      </c>
      <c r="T15" s="10">
        <f>FC_TRA_DNAVI_DCS_E!T15+FC_TRA_DNAVI_IWW_E!T15</f>
        <v>0</v>
      </c>
      <c r="U15" s="10">
        <f>FC_TRA_DNAVI_DCS_E!U15+FC_TRA_DNAVI_IWW_E!U15</f>
        <v>0</v>
      </c>
      <c r="V15" s="10">
        <f>FC_TRA_DNAVI_DCS_E!V15+FC_TRA_DNAVI_IWW_E!V15</f>
        <v>0</v>
      </c>
      <c r="W15" s="10">
        <f>FC_TRA_DNAVI_DCS_E!W15+FC_TRA_DNAVI_IWW_E!W15</f>
        <v>0</v>
      </c>
      <c r="X15" s="10">
        <f>FC_TRA_DNAVI_DCS_E!X15+FC_TRA_DNAVI_IWW_E!X15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FC_TRA_DNAVI_DCS_E!C16+FC_TRA_DNAVI_IWW_E!C16</f>
        <v>0</v>
      </c>
      <c r="D16" s="10">
        <f>FC_TRA_DNAVI_DCS_E!D16+FC_TRA_DNAVI_IWW_E!D16</f>
        <v>0</v>
      </c>
      <c r="E16" s="10">
        <f>FC_TRA_DNAVI_DCS_E!E16+FC_TRA_DNAVI_IWW_E!E16</f>
        <v>0</v>
      </c>
      <c r="F16" s="10">
        <f>FC_TRA_DNAVI_DCS_E!F16+FC_TRA_DNAVI_IWW_E!F16</f>
        <v>0</v>
      </c>
      <c r="G16" s="10">
        <f>FC_TRA_DNAVI_DCS_E!G16+FC_TRA_DNAVI_IWW_E!G16</f>
        <v>0</v>
      </c>
      <c r="H16" s="10">
        <f>FC_TRA_DNAVI_DCS_E!H16+FC_TRA_DNAVI_IWW_E!H16</f>
        <v>0</v>
      </c>
      <c r="I16" s="10">
        <f>FC_TRA_DNAVI_DCS_E!I16+FC_TRA_DNAVI_IWW_E!I16</f>
        <v>0</v>
      </c>
      <c r="J16" s="10">
        <f>FC_TRA_DNAVI_DCS_E!J16+FC_TRA_DNAVI_IWW_E!J16</f>
        <v>0</v>
      </c>
      <c r="K16" s="10">
        <f>FC_TRA_DNAVI_DCS_E!K16+FC_TRA_DNAVI_IWW_E!K16</f>
        <v>0</v>
      </c>
      <c r="L16" s="10">
        <f>FC_TRA_DNAVI_DCS_E!L16+FC_TRA_DNAVI_IWW_E!L16</f>
        <v>0</v>
      </c>
      <c r="M16" s="10">
        <f>FC_TRA_DNAVI_DCS_E!M16+FC_TRA_DNAVI_IWW_E!M16</f>
        <v>0</v>
      </c>
      <c r="N16" s="10">
        <f>FC_TRA_DNAVI_DCS_E!N16+FC_TRA_DNAVI_IWW_E!N16</f>
        <v>0</v>
      </c>
      <c r="O16" s="10">
        <f>FC_TRA_DNAVI_DCS_E!O16+FC_TRA_DNAVI_IWW_E!O16</f>
        <v>0</v>
      </c>
      <c r="P16" s="10">
        <f>FC_TRA_DNAVI_DCS_E!P16+FC_TRA_DNAVI_IWW_E!P16</f>
        <v>0</v>
      </c>
      <c r="Q16" s="10">
        <f>FC_TRA_DNAVI_DCS_E!Q16+FC_TRA_DNAVI_IWW_E!Q16</f>
        <v>0</v>
      </c>
      <c r="R16" s="10">
        <f>FC_TRA_DNAVI_DCS_E!R16+FC_TRA_DNAVI_IWW_E!R16</f>
        <v>0</v>
      </c>
      <c r="S16" s="10">
        <f>FC_TRA_DNAVI_DCS_E!S16+FC_TRA_DNAVI_IWW_E!S16</f>
        <v>0</v>
      </c>
      <c r="T16" s="10">
        <f>FC_TRA_DNAVI_DCS_E!T16+FC_TRA_DNAVI_IWW_E!T16</f>
        <v>0</v>
      </c>
      <c r="U16" s="10">
        <f>FC_TRA_DNAVI_DCS_E!U16+FC_TRA_DNAVI_IWW_E!U16</f>
        <v>0</v>
      </c>
      <c r="V16" s="10">
        <f>FC_TRA_DNAVI_DCS_E!V16+FC_TRA_DNAVI_IWW_E!V16</f>
        <v>0</v>
      </c>
      <c r="W16" s="10">
        <f>FC_TRA_DNAVI_DCS_E!W16+FC_TRA_DNAVI_IWW_E!W16</f>
        <v>0</v>
      </c>
      <c r="X16" s="10">
        <f>FC_TRA_DNAVI_DCS_E!X16+FC_TRA_DNAVI_IWW_E!X16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FC_TRA_DNAVI_DCS_E!C18+FC_TRA_DNAVI_IWW_E!C18</f>
        <v>0</v>
      </c>
      <c r="D18" s="10">
        <f>FC_TRA_DNAVI_DCS_E!D18+FC_TRA_DNAVI_IWW_E!D18</f>
        <v>0</v>
      </c>
      <c r="E18" s="10">
        <f>FC_TRA_DNAVI_DCS_E!E18+FC_TRA_DNAVI_IWW_E!E18</f>
        <v>0</v>
      </c>
      <c r="F18" s="10">
        <f>FC_TRA_DNAVI_DCS_E!F18+FC_TRA_DNAVI_IWW_E!F18</f>
        <v>0</v>
      </c>
      <c r="G18" s="10">
        <f>FC_TRA_DNAVI_DCS_E!G18+FC_TRA_DNAVI_IWW_E!G18</f>
        <v>0</v>
      </c>
      <c r="H18" s="10">
        <f>FC_TRA_DNAVI_DCS_E!H18+FC_TRA_DNAVI_IWW_E!H18</f>
        <v>0</v>
      </c>
      <c r="I18" s="10">
        <f>FC_TRA_DNAVI_DCS_E!I18+FC_TRA_DNAVI_IWW_E!I18</f>
        <v>0</v>
      </c>
      <c r="J18" s="10">
        <f>FC_TRA_DNAVI_DCS_E!J18+FC_TRA_DNAVI_IWW_E!J18</f>
        <v>0</v>
      </c>
      <c r="K18" s="10">
        <f>FC_TRA_DNAVI_DCS_E!K18+FC_TRA_DNAVI_IWW_E!K18</f>
        <v>0</v>
      </c>
      <c r="L18" s="10">
        <f>FC_TRA_DNAVI_DCS_E!L18+FC_TRA_DNAVI_IWW_E!L18</f>
        <v>0</v>
      </c>
      <c r="M18" s="10">
        <f>FC_TRA_DNAVI_DCS_E!M18+FC_TRA_DNAVI_IWW_E!M18</f>
        <v>0</v>
      </c>
      <c r="N18" s="10">
        <f>FC_TRA_DNAVI_DCS_E!N18+FC_TRA_DNAVI_IWW_E!N18</f>
        <v>0</v>
      </c>
      <c r="O18" s="10">
        <f>FC_TRA_DNAVI_DCS_E!O18+FC_TRA_DNAVI_IWW_E!O18</f>
        <v>0</v>
      </c>
      <c r="P18" s="10">
        <f>FC_TRA_DNAVI_DCS_E!P18+FC_TRA_DNAVI_IWW_E!P18</f>
        <v>0</v>
      </c>
      <c r="Q18" s="10">
        <f>FC_TRA_DNAVI_DCS_E!Q18+FC_TRA_DNAVI_IWW_E!Q18</f>
        <v>0</v>
      </c>
      <c r="R18" s="10">
        <f>FC_TRA_DNAVI_DCS_E!R18+FC_TRA_DNAVI_IWW_E!R18</f>
        <v>0</v>
      </c>
      <c r="S18" s="10">
        <f>FC_TRA_DNAVI_DCS_E!S18+FC_TRA_DNAVI_IWW_E!S18</f>
        <v>0</v>
      </c>
      <c r="T18" s="10">
        <f>FC_TRA_DNAVI_DCS_E!T18+FC_TRA_DNAVI_IWW_E!T18</f>
        <v>0</v>
      </c>
      <c r="U18" s="10">
        <f>FC_TRA_DNAVI_DCS_E!U18+FC_TRA_DNAVI_IWW_E!U18</f>
        <v>0</v>
      </c>
      <c r="V18" s="10">
        <f>FC_TRA_DNAVI_DCS_E!V18+FC_TRA_DNAVI_IWW_E!V18</f>
        <v>0</v>
      </c>
      <c r="W18" s="10">
        <f>FC_TRA_DNAVI_DCS_E!W18+FC_TRA_DNAVI_IWW_E!W18</f>
        <v>0</v>
      </c>
      <c r="X18" s="10">
        <f>FC_TRA_DNAVI_DCS_E!X18+FC_TRA_DNAVI_IWW_E!X18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FC_TRA_DNAVI_DCS_E!C19+FC_TRA_DNAVI_IWW_E!C19</f>
        <v>0</v>
      </c>
      <c r="D19" s="10">
        <f>FC_TRA_DNAVI_DCS_E!D19+FC_TRA_DNAVI_IWW_E!D19</f>
        <v>0</v>
      </c>
      <c r="E19" s="10">
        <f>FC_TRA_DNAVI_DCS_E!E19+FC_TRA_DNAVI_IWW_E!E19</f>
        <v>0</v>
      </c>
      <c r="F19" s="10">
        <f>FC_TRA_DNAVI_DCS_E!F19+FC_TRA_DNAVI_IWW_E!F19</f>
        <v>0</v>
      </c>
      <c r="G19" s="10">
        <f>FC_TRA_DNAVI_DCS_E!G19+FC_TRA_DNAVI_IWW_E!G19</f>
        <v>0</v>
      </c>
      <c r="H19" s="10">
        <f>FC_TRA_DNAVI_DCS_E!H19+FC_TRA_DNAVI_IWW_E!H19</f>
        <v>0</v>
      </c>
      <c r="I19" s="10">
        <f>FC_TRA_DNAVI_DCS_E!I19+FC_TRA_DNAVI_IWW_E!I19</f>
        <v>0</v>
      </c>
      <c r="J19" s="10">
        <f>FC_TRA_DNAVI_DCS_E!J19+FC_TRA_DNAVI_IWW_E!J19</f>
        <v>0</v>
      </c>
      <c r="K19" s="10">
        <f>FC_TRA_DNAVI_DCS_E!K19+FC_TRA_DNAVI_IWW_E!K19</f>
        <v>0</v>
      </c>
      <c r="L19" s="10">
        <f>FC_TRA_DNAVI_DCS_E!L19+FC_TRA_DNAVI_IWW_E!L19</f>
        <v>0</v>
      </c>
      <c r="M19" s="10">
        <f>FC_TRA_DNAVI_DCS_E!M19+FC_TRA_DNAVI_IWW_E!M19</f>
        <v>0</v>
      </c>
      <c r="N19" s="10">
        <f>FC_TRA_DNAVI_DCS_E!N19+FC_TRA_DNAVI_IWW_E!N19</f>
        <v>0</v>
      </c>
      <c r="O19" s="10">
        <f>FC_TRA_DNAVI_DCS_E!O19+FC_TRA_DNAVI_IWW_E!O19</f>
        <v>0</v>
      </c>
      <c r="P19" s="10">
        <f>FC_TRA_DNAVI_DCS_E!P19+FC_TRA_DNAVI_IWW_E!P19</f>
        <v>0</v>
      </c>
      <c r="Q19" s="10">
        <f>FC_TRA_DNAVI_DCS_E!Q19+FC_TRA_DNAVI_IWW_E!Q19</f>
        <v>0</v>
      </c>
      <c r="R19" s="10">
        <f>FC_TRA_DNAVI_DCS_E!R19+FC_TRA_DNAVI_IWW_E!R19</f>
        <v>0</v>
      </c>
      <c r="S19" s="10">
        <f>FC_TRA_DNAVI_DCS_E!S19+FC_TRA_DNAVI_IWW_E!S19</f>
        <v>0</v>
      </c>
      <c r="T19" s="10">
        <f>FC_TRA_DNAVI_DCS_E!T19+FC_TRA_DNAVI_IWW_E!T19</f>
        <v>0</v>
      </c>
      <c r="U19" s="10">
        <f>FC_TRA_DNAVI_DCS_E!U19+FC_TRA_DNAVI_IWW_E!U19</f>
        <v>0</v>
      </c>
      <c r="V19" s="10">
        <f>FC_TRA_DNAVI_DCS_E!V19+FC_TRA_DNAVI_IWW_E!V19</f>
        <v>0</v>
      </c>
      <c r="W19" s="10">
        <f>FC_TRA_DNAVI_DCS_E!W19+FC_TRA_DNAVI_IWW_E!W19</f>
        <v>0</v>
      </c>
      <c r="X19" s="10">
        <f>FC_TRA_DNAVI_DCS_E!X19+FC_TRA_DNAVI_IWW_E!X19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FC_TRA_DNAVI_DCS_E!C20+FC_TRA_DNAVI_IWW_E!C20</f>
        <v>0</v>
      </c>
      <c r="D20" s="10">
        <f>FC_TRA_DNAVI_DCS_E!D20+FC_TRA_DNAVI_IWW_E!D20</f>
        <v>0</v>
      </c>
      <c r="E20" s="10">
        <f>FC_TRA_DNAVI_DCS_E!E20+FC_TRA_DNAVI_IWW_E!E20</f>
        <v>0</v>
      </c>
      <c r="F20" s="10">
        <f>FC_TRA_DNAVI_DCS_E!F20+FC_TRA_DNAVI_IWW_E!F20</f>
        <v>0</v>
      </c>
      <c r="G20" s="10">
        <f>FC_TRA_DNAVI_DCS_E!G20+FC_TRA_DNAVI_IWW_E!G20</f>
        <v>0</v>
      </c>
      <c r="H20" s="10">
        <f>FC_TRA_DNAVI_DCS_E!H20+FC_TRA_DNAVI_IWW_E!H20</f>
        <v>0</v>
      </c>
      <c r="I20" s="10">
        <f>FC_TRA_DNAVI_DCS_E!I20+FC_TRA_DNAVI_IWW_E!I20</f>
        <v>0</v>
      </c>
      <c r="J20" s="10">
        <f>FC_TRA_DNAVI_DCS_E!J20+FC_TRA_DNAVI_IWW_E!J20</f>
        <v>0</v>
      </c>
      <c r="K20" s="10">
        <f>FC_TRA_DNAVI_DCS_E!K20+FC_TRA_DNAVI_IWW_E!K20</f>
        <v>0</v>
      </c>
      <c r="L20" s="10">
        <f>FC_TRA_DNAVI_DCS_E!L20+FC_TRA_DNAVI_IWW_E!L20</f>
        <v>0</v>
      </c>
      <c r="M20" s="10">
        <f>FC_TRA_DNAVI_DCS_E!M20+FC_TRA_DNAVI_IWW_E!M20</f>
        <v>0</v>
      </c>
      <c r="N20" s="10">
        <f>FC_TRA_DNAVI_DCS_E!N20+FC_TRA_DNAVI_IWW_E!N20</f>
        <v>0</v>
      </c>
      <c r="O20" s="10">
        <f>FC_TRA_DNAVI_DCS_E!O20+FC_TRA_DNAVI_IWW_E!O20</f>
        <v>0</v>
      </c>
      <c r="P20" s="10">
        <f>FC_TRA_DNAVI_DCS_E!P20+FC_TRA_DNAVI_IWW_E!P20</f>
        <v>0</v>
      </c>
      <c r="Q20" s="10">
        <f>FC_TRA_DNAVI_DCS_E!Q20+FC_TRA_DNAVI_IWW_E!Q20</f>
        <v>0</v>
      </c>
      <c r="R20" s="10">
        <f>FC_TRA_DNAVI_DCS_E!R20+FC_TRA_DNAVI_IWW_E!R20</f>
        <v>0</v>
      </c>
      <c r="S20" s="10">
        <f>FC_TRA_DNAVI_DCS_E!S20+FC_TRA_DNAVI_IWW_E!S20</f>
        <v>0</v>
      </c>
      <c r="T20" s="10">
        <f>FC_TRA_DNAVI_DCS_E!T20+FC_TRA_DNAVI_IWW_E!T20</f>
        <v>0</v>
      </c>
      <c r="U20" s="10">
        <f>FC_TRA_DNAVI_DCS_E!U20+FC_TRA_DNAVI_IWW_E!U20</f>
        <v>0</v>
      </c>
      <c r="V20" s="10">
        <f>FC_TRA_DNAVI_DCS_E!V20+FC_TRA_DNAVI_IWW_E!V20</f>
        <v>0</v>
      </c>
      <c r="W20" s="10">
        <f>FC_TRA_DNAVI_DCS_E!W20+FC_TRA_DNAVI_IWW_E!W20</f>
        <v>0</v>
      </c>
      <c r="X20" s="10">
        <f>FC_TRA_DNAVI_DCS_E!X20+FC_TRA_DNAVI_IWW_E!X20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FC_TRA_DNAVI_DCS_E!C21+FC_TRA_DNAVI_IWW_E!C21</f>
        <v>0</v>
      </c>
      <c r="D21" s="10">
        <f>FC_TRA_DNAVI_DCS_E!D21+FC_TRA_DNAVI_IWW_E!D21</f>
        <v>0</v>
      </c>
      <c r="E21" s="10">
        <f>FC_TRA_DNAVI_DCS_E!E21+FC_TRA_DNAVI_IWW_E!E21</f>
        <v>0</v>
      </c>
      <c r="F21" s="10">
        <f>FC_TRA_DNAVI_DCS_E!F21+FC_TRA_DNAVI_IWW_E!F21</f>
        <v>0</v>
      </c>
      <c r="G21" s="10">
        <f>FC_TRA_DNAVI_DCS_E!G21+FC_TRA_DNAVI_IWW_E!G21</f>
        <v>0</v>
      </c>
      <c r="H21" s="10">
        <f>FC_TRA_DNAVI_DCS_E!H21+FC_TRA_DNAVI_IWW_E!H21</f>
        <v>0</v>
      </c>
      <c r="I21" s="10">
        <f>FC_TRA_DNAVI_DCS_E!I21+FC_TRA_DNAVI_IWW_E!I21</f>
        <v>0</v>
      </c>
      <c r="J21" s="10">
        <f>FC_TRA_DNAVI_DCS_E!J21+FC_TRA_DNAVI_IWW_E!J21</f>
        <v>0</v>
      </c>
      <c r="K21" s="10">
        <f>FC_TRA_DNAVI_DCS_E!K21+FC_TRA_DNAVI_IWW_E!K21</f>
        <v>0</v>
      </c>
      <c r="L21" s="10">
        <f>FC_TRA_DNAVI_DCS_E!L21+FC_TRA_DNAVI_IWW_E!L21</f>
        <v>0</v>
      </c>
      <c r="M21" s="10">
        <f>FC_TRA_DNAVI_DCS_E!M21+FC_TRA_DNAVI_IWW_E!M21</f>
        <v>0</v>
      </c>
      <c r="N21" s="10">
        <f>FC_TRA_DNAVI_DCS_E!N21+FC_TRA_DNAVI_IWW_E!N21</f>
        <v>0</v>
      </c>
      <c r="O21" s="10">
        <f>FC_TRA_DNAVI_DCS_E!O21+FC_TRA_DNAVI_IWW_E!O21</f>
        <v>0</v>
      </c>
      <c r="P21" s="10">
        <f>FC_TRA_DNAVI_DCS_E!P21+FC_TRA_DNAVI_IWW_E!P21</f>
        <v>0</v>
      </c>
      <c r="Q21" s="10">
        <f>FC_TRA_DNAVI_DCS_E!Q21+FC_TRA_DNAVI_IWW_E!Q21</f>
        <v>0</v>
      </c>
      <c r="R21" s="10">
        <f>FC_TRA_DNAVI_DCS_E!R21+FC_TRA_DNAVI_IWW_E!R21</f>
        <v>0</v>
      </c>
      <c r="S21" s="10">
        <f>FC_TRA_DNAVI_DCS_E!S21+FC_TRA_DNAVI_IWW_E!S21</f>
        <v>0</v>
      </c>
      <c r="T21" s="10">
        <f>FC_TRA_DNAVI_DCS_E!T21+FC_TRA_DNAVI_IWW_E!T21</f>
        <v>0</v>
      </c>
      <c r="U21" s="10">
        <f>FC_TRA_DNAVI_DCS_E!U21+FC_TRA_DNAVI_IWW_E!U21</f>
        <v>0</v>
      </c>
      <c r="V21" s="10">
        <f>FC_TRA_DNAVI_DCS_E!V21+FC_TRA_DNAVI_IWW_E!V21</f>
        <v>0</v>
      </c>
      <c r="W21" s="10">
        <f>FC_TRA_DNAVI_DCS_E!W21+FC_TRA_DNAVI_IWW_E!W21</f>
        <v>0</v>
      </c>
      <c r="X21" s="10">
        <f>FC_TRA_DNAVI_DCS_E!X21+FC_TRA_DNAVI_IWW_E!X21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FC_TRA_DNAVI_DCS_E!C23+FC_TRA_DNAVI_IWW_E!C23</f>
        <v>0</v>
      </c>
      <c r="D23" s="10">
        <f>FC_TRA_DNAVI_DCS_E!D23+FC_TRA_DNAVI_IWW_E!D23</f>
        <v>0</v>
      </c>
      <c r="E23" s="10">
        <f>FC_TRA_DNAVI_DCS_E!E23+FC_TRA_DNAVI_IWW_E!E23</f>
        <v>0</v>
      </c>
      <c r="F23" s="10">
        <f>FC_TRA_DNAVI_DCS_E!F23+FC_TRA_DNAVI_IWW_E!F23</f>
        <v>0</v>
      </c>
      <c r="G23" s="10">
        <f>FC_TRA_DNAVI_DCS_E!G23+FC_TRA_DNAVI_IWW_E!G23</f>
        <v>0</v>
      </c>
      <c r="H23" s="10">
        <f>FC_TRA_DNAVI_DCS_E!H23+FC_TRA_DNAVI_IWW_E!H23</f>
        <v>0</v>
      </c>
      <c r="I23" s="10">
        <f>FC_TRA_DNAVI_DCS_E!I23+FC_TRA_DNAVI_IWW_E!I23</f>
        <v>0</v>
      </c>
      <c r="J23" s="10">
        <f>FC_TRA_DNAVI_DCS_E!J23+FC_TRA_DNAVI_IWW_E!J23</f>
        <v>0</v>
      </c>
      <c r="K23" s="10">
        <f>FC_TRA_DNAVI_DCS_E!K23+FC_TRA_DNAVI_IWW_E!K23</f>
        <v>0</v>
      </c>
      <c r="L23" s="10">
        <f>FC_TRA_DNAVI_DCS_E!L23+FC_TRA_DNAVI_IWW_E!L23</f>
        <v>0</v>
      </c>
      <c r="M23" s="10">
        <f>FC_TRA_DNAVI_DCS_E!M23+FC_TRA_DNAVI_IWW_E!M23</f>
        <v>0</v>
      </c>
      <c r="N23" s="10">
        <f>FC_TRA_DNAVI_DCS_E!N23+FC_TRA_DNAVI_IWW_E!N23</f>
        <v>0</v>
      </c>
      <c r="O23" s="10">
        <f>FC_TRA_DNAVI_DCS_E!O23+FC_TRA_DNAVI_IWW_E!O23</f>
        <v>0</v>
      </c>
      <c r="P23" s="10">
        <f>FC_TRA_DNAVI_DCS_E!P23+FC_TRA_DNAVI_IWW_E!P23</f>
        <v>0</v>
      </c>
      <c r="Q23" s="10">
        <f>FC_TRA_DNAVI_DCS_E!Q23+FC_TRA_DNAVI_IWW_E!Q23</f>
        <v>0</v>
      </c>
      <c r="R23" s="10">
        <f>FC_TRA_DNAVI_DCS_E!R23+FC_TRA_DNAVI_IWW_E!R23</f>
        <v>0</v>
      </c>
      <c r="S23" s="10">
        <f>FC_TRA_DNAVI_DCS_E!S23+FC_TRA_DNAVI_IWW_E!S23</f>
        <v>0</v>
      </c>
      <c r="T23" s="10">
        <f>FC_TRA_DNAVI_DCS_E!T23+FC_TRA_DNAVI_IWW_E!T23</f>
        <v>0</v>
      </c>
      <c r="U23" s="10">
        <f>FC_TRA_DNAVI_DCS_E!U23+FC_TRA_DNAVI_IWW_E!U23</f>
        <v>0</v>
      </c>
      <c r="V23" s="10">
        <f>FC_TRA_DNAVI_DCS_E!V23+FC_TRA_DNAVI_IWW_E!V23</f>
        <v>0</v>
      </c>
      <c r="W23" s="10">
        <f>FC_TRA_DNAVI_DCS_E!W23+FC_TRA_DNAVI_IWW_E!W23</f>
        <v>0</v>
      </c>
      <c r="X23" s="10">
        <f>FC_TRA_DNAVI_DCS_E!X23+FC_TRA_DNAVI_IWW_E!X23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FC_TRA_DNAVI_DCS_E!C24+FC_TRA_DNAVI_IWW_E!C24</f>
        <v>0</v>
      </c>
      <c r="D24" s="10">
        <f>FC_TRA_DNAVI_DCS_E!D24+FC_TRA_DNAVI_IWW_E!D24</f>
        <v>0</v>
      </c>
      <c r="E24" s="10">
        <f>FC_TRA_DNAVI_DCS_E!E24+FC_TRA_DNAVI_IWW_E!E24</f>
        <v>0</v>
      </c>
      <c r="F24" s="10">
        <f>FC_TRA_DNAVI_DCS_E!F24+FC_TRA_DNAVI_IWW_E!F24</f>
        <v>0</v>
      </c>
      <c r="G24" s="10">
        <f>FC_TRA_DNAVI_DCS_E!G24+FC_TRA_DNAVI_IWW_E!G24</f>
        <v>0</v>
      </c>
      <c r="H24" s="10">
        <f>FC_TRA_DNAVI_DCS_E!H24+FC_TRA_DNAVI_IWW_E!H24</f>
        <v>0</v>
      </c>
      <c r="I24" s="10">
        <f>FC_TRA_DNAVI_DCS_E!I24+FC_TRA_DNAVI_IWW_E!I24</f>
        <v>0</v>
      </c>
      <c r="J24" s="10">
        <f>FC_TRA_DNAVI_DCS_E!J24+FC_TRA_DNAVI_IWW_E!J24</f>
        <v>0</v>
      </c>
      <c r="K24" s="10">
        <f>FC_TRA_DNAVI_DCS_E!K24+FC_TRA_DNAVI_IWW_E!K24</f>
        <v>0</v>
      </c>
      <c r="L24" s="10">
        <f>FC_TRA_DNAVI_DCS_E!L24+FC_TRA_DNAVI_IWW_E!L24</f>
        <v>0</v>
      </c>
      <c r="M24" s="10">
        <f>FC_TRA_DNAVI_DCS_E!M24+FC_TRA_DNAVI_IWW_E!M24</f>
        <v>0</v>
      </c>
      <c r="N24" s="10">
        <f>FC_TRA_DNAVI_DCS_E!N24+FC_TRA_DNAVI_IWW_E!N24</f>
        <v>0</v>
      </c>
      <c r="O24" s="10">
        <f>FC_TRA_DNAVI_DCS_E!O24+FC_TRA_DNAVI_IWW_E!O24</f>
        <v>0</v>
      </c>
      <c r="P24" s="10">
        <f>FC_TRA_DNAVI_DCS_E!P24+FC_TRA_DNAVI_IWW_E!P24</f>
        <v>0</v>
      </c>
      <c r="Q24" s="10">
        <f>FC_TRA_DNAVI_DCS_E!Q24+FC_TRA_DNAVI_IWW_E!Q24</f>
        <v>0</v>
      </c>
      <c r="R24" s="10">
        <f>FC_TRA_DNAVI_DCS_E!R24+FC_TRA_DNAVI_IWW_E!R24</f>
        <v>0</v>
      </c>
      <c r="S24" s="10">
        <f>FC_TRA_DNAVI_DCS_E!S24+FC_TRA_DNAVI_IWW_E!S24</f>
        <v>0</v>
      </c>
      <c r="T24" s="10">
        <f>FC_TRA_DNAVI_DCS_E!T24+FC_TRA_DNAVI_IWW_E!T24</f>
        <v>0</v>
      </c>
      <c r="U24" s="10">
        <f>FC_TRA_DNAVI_DCS_E!U24+FC_TRA_DNAVI_IWW_E!U24</f>
        <v>0</v>
      </c>
      <c r="V24" s="10">
        <f>FC_TRA_DNAVI_DCS_E!V24+FC_TRA_DNAVI_IWW_E!V24</f>
        <v>0</v>
      </c>
      <c r="W24" s="10">
        <f>FC_TRA_DNAVI_DCS_E!W24+FC_TRA_DNAVI_IWW_E!W24</f>
        <v>0</v>
      </c>
      <c r="X24" s="10">
        <f>FC_TRA_DNAVI_DCS_E!X24+FC_TRA_DNAVI_IWW_E!X24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FC_TRA_DNAVI_DCS_E!C25+FC_TRA_DNAVI_IWW_E!C25</f>
        <v>0</v>
      </c>
      <c r="D25" s="37">
        <f>FC_TRA_DNAVI_DCS_E!D25+FC_TRA_DNAVI_IWW_E!D25</f>
        <v>0</v>
      </c>
      <c r="E25" s="37">
        <f>FC_TRA_DNAVI_DCS_E!E25+FC_TRA_DNAVI_IWW_E!E25</f>
        <v>0</v>
      </c>
      <c r="F25" s="37">
        <f>FC_TRA_DNAVI_DCS_E!F25+FC_TRA_DNAVI_IWW_E!F25</f>
        <v>0</v>
      </c>
      <c r="G25" s="37">
        <f>FC_TRA_DNAVI_DCS_E!G25+FC_TRA_DNAVI_IWW_E!G25</f>
        <v>0</v>
      </c>
      <c r="H25" s="37">
        <f>FC_TRA_DNAVI_DCS_E!H25+FC_TRA_DNAVI_IWW_E!H25</f>
        <v>0</v>
      </c>
      <c r="I25" s="37">
        <f>FC_TRA_DNAVI_DCS_E!I25+FC_TRA_DNAVI_IWW_E!I25</f>
        <v>0</v>
      </c>
      <c r="J25" s="37">
        <f>FC_TRA_DNAVI_DCS_E!J25+FC_TRA_DNAVI_IWW_E!J25</f>
        <v>0</v>
      </c>
      <c r="K25" s="37">
        <f>FC_TRA_DNAVI_DCS_E!K25+FC_TRA_DNAVI_IWW_E!K25</f>
        <v>0</v>
      </c>
      <c r="L25" s="37">
        <f>FC_TRA_DNAVI_DCS_E!L25+FC_TRA_DNAVI_IWW_E!L25</f>
        <v>0</v>
      </c>
      <c r="M25" s="37">
        <f>FC_TRA_DNAVI_DCS_E!M25+FC_TRA_DNAVI_IWW_E!M25</f>
        <v>0</v>
      </c>
      <c r="N25" s="37">
        <f>FC_TRA_DNAVI_DCS_E!N25+FC_TRA_DNAVI_IWW_E!N25</f>
        <v>0</v>
      </c>
      <c r="O25" s="37">
        <f>FC_TRA_DNAVI_DCS_E!O25+FC_TRA_DNAVI_IWW_E!O25</f>
        <v>0</v>
      </c>
      <c r="P25" s="37">
        <f>FC_TRA_DNAVI_DCS_E!P25+FC_TRA_DNAVI_IWW_E!P25</f>
        <v>0</v>
      </c>
      <c r="Q25" s="37">
        <f>FC_TRA_DNAVI_DCS_E!Q25+FC_TRA_DNAVI_IWW_E!Q25</f>
        <v>0</v>
      </c>
      <c r="R25" s="37">
        <f>FC_TRA_DNAVI_DCS_E!R25+FC_TRA_DNAVI_IWW_E!R25</f>
        <v>0</v>
      </c>
      <c r="S25" s="37">
        <f>FC_TRA_DNAVI_DCS_E!S25+FC_TRA_DNAVI_IWW_E!S25</f>
        <v>0</v>
      </c>
      <c r="T25" s="37">
        <f>FC_TRA_DNAVI_DCS_E!T25+FC_TRA_DNAVI_IWW_E!T25</f>
        <v>0</v>
      </c>
      <c r="U25" s="37">
        <f>FC_TRA_DNAVI_DCS_E!U25+FC_TRA_DNAVI_IWW_E!U25</f>
        <v>0</v>
      </c>
      <c r="V25" s="37">
        <f>FC_TRA_DNAVI_DCS_E!V25+FC_TRA_DNAVI_IWW_E!V25</f>
        <v>0</v>
      </c>
      <c r="W25" s="37">
        <f>FC_TRA_DNAVI_DCS_E!W25+FC_TRA_DNAVI_IWW_E!W25</f>
        <v>0</v>
      </c>
      <c r="X25" s="37">
        <f>FC_TRA_DNAVI_DCS_E!X25+FC_TRA_DNAVI_IWW_E!X25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44.501547721410141</v>
      </c>
      <c r="D26" s="37">
        <f t="shared" si="14"/>
        <v>50.711006018916592</v>
      </c>
      <c r="E26" s="37">
        <f t="shared" si="14"/>
        <v>91.097764402407563</v>
      </c>
      <c r="F26" s="37">
        <f t="shared" si="14"/>
        <v>66.164832330180559</v>
      </c>
      <c r="G26" s="37">
        <f t="shared" si="14"/>
        <v>25.873000859845231</v>
      </c>
      <c r="H26" s="37">
        <f t="shared" si="14"/>
        <v>17.593637145313838</v>
      </c>
      <c r="I26" s="37">
        <f t="shared" si="14"/>
        <v>20.540756663800519</v>
      </c>
      <c r="J26" s="37">
        <f t="shared" si="14"/>
        <v>125.96732588134134</v>
      </c>
      <c r="K26" s="37">
        <f t="shared" si="14"/>
        <v>137.79019776440239</v>
      </c>
      <c r="L26" s="37">
        <f t="shared" si="14"/>
        <v>196.80902837489256</v>
      </c>
      <c r="M26" s="37">
        <f t="shared" si="14"/>
        <v>122.57575236457436</v>
      </c>
      <c r="N26" s="37">
        <f t="shared" si="14"/>
        <v>115.17145313843507</v>
      </c>
      <c r="O26" s="37">
        <f t="shared" si="14"/>
        <v>116.12682717110918</v>
      </c>
      <c r="P26" s="37">
        <f t="shared" si="14"/>
        <v>120.02012037833191</v>
      </c>
      <c r="Q26" s="37">
        <f t="shared" si="14"/>
        <v>84.527601031814271</v>
      </c>
      <c r="R26" s="37">
        <f t="shared" si="14"/>
        <v>95.968271711092001</v>
      </c>
      <c r="S26" s="37">
        <f t="shared" si="14"/>
        <v>108.69871023215819</v>
      </c>
      <c r="T26" s="37">
        <f t="shared" si="14"/>
        <v>96.31685296646603</v>
      </c>
      <c r="U26" s="37">
        <f t="shared" si="14"/>
        <v>100.38873602751505</v>
      </c>
      <c r="V26" s="37">
        <f t="shared" si="14"/>
        <v>86.193809114359425</v>
      </c>
      <c r="W26" s="37">
        <f t="shared" ref="W26:X26" si="15">SUM(W27,W33)</f>
        <v>61.658555460017183</v>
      </c>
      <c r="X26" s="37">
        <f t="shared" si="15"/>
        <v>71.123473774720551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FC_TRA_DNAVI_DCS_E!C28+FC_TRA_DNAVI_IWW_E!C28</f>
        <v>0</v>
      </c>
      <c r="D28" s="10">
        <f>FC_TRA_DNAVI_DCS_E!D28+FC_TRA_DNAVI_IWW_E!D28</f>
        <v>0</v>
      </c>
      <c r="E28" s="10">
        <f>FC_TRA_DNAVI_DCS_E!E28+FC_TRA_DNAVI_IWW_E!E28</f>
        <v>0</v>
      </c>
      <c r="F28" s="10">
        <f>FC_TRA_DNAVI_DCS_E!F28+FC_TRA_DNAVI_IWW_E!F28</f>
        <v>0</v>
      </c>
      <c r="G28" s="10">
        <f>FC_TRA_DNAVI_DCS_E!G28+FC_TRA_DNAVI_IWW_E!G28</f>
        <v>0</v>
      </c>
      <c r="H28" s="10">
        <f>FC_TRA_DNAVI_DCS_E!H28+FC_TRA_DNAVI_IWW_E!H28</f>
        <v>0</v>
      </c>
      <c r="I28" s="10">
        <f>FC_TRA_DNAVI_DCS_E!I28+FC_TRA_DNAVI_IWW_E!I28</f>
        <v>0</v>
      </c>
      <c r="J28" s="10">
        <f>FC_TRA_DNAVI_DCS_E!J28+FC_TRA_DNAVI_IWW_E!J28</f>
        <v>0</v>
      </c>
      <c r="K28" s="10">
        <f>FC_TRA_DNAVI_DCS_E!K28+FC_TRA_DNAVI_IWW_E!K28</f>
        <v>0</v>
      </c>
      <c r="L28" s="10">
        <f>FC_TRA_DNAVI_DCS_E!L28+FC_TRA_DNAVI_IWW_E!L28</f>
        <v>0</v>
      </c>
      <c r="M28" s="10">
        <f>FC_TRA_DNAVI_DCS_E!M28+FC_TRA_DNAVI_IWW_E!M28</f>
        <v>0</v>
      </c>
      <c r="N28" s="10">
        <f>FC_TRA_DNAVI_DCS_E!N28+FC_TRA_DNAVI_IWW_E!N28</f>
        <v>0</v>
      </c>
      <c r="O28" s="10">
        <f>FC_TRA_DNAVI_DCS_E!O28+FC_TRA_DNAVI_IWW_E!O28</f>
        <v>0</v>
      </c>
      <c r="P28" s="10">
        <f>FC_TRA_DNAVI_DCS_E!P28+FC_TRA_DNAVI_IWW_E!P28</f>
        <v>0</v>
      </c>
      <c r="Q28" s="10">
        <f>FC_TRA_DNAVI_DCS_E!Q28+FC_TRA_DNAVI_IWW_E!Q28</f>
        <v>0</v>
      </c>
      <c r="R28" s="10">
        <f>FC_TRA_DNAVI_DCS_E!R28+FC_TRA_DNAVI_IWW_E!R28</f>
        <v>0</v>
      </c>
      <c r="S28" s="10">
        <f>FC_TRA_DNAVI_DCS_E!S28+FC_TRA_DNAVI_IWW_E!S28</f>
        <v>0</v>
      </c>
      <c r="T28" s="10">
        <f>FC_TRA_DNAVI_DCS_E!T28+FC_TRA_DNAVI_IWW_E!T28</f>
        <v>0</v>
      </c>
      <c r="U28" s="10">
        <f>FC_TRA_DNAVI_DCS_E!U28+FC_TRA_DNAVI_IWW_E!U28</f>
        <v>0</v>
      </c>
      <c r="V28" s="10">
        <f>FC_TRA_DNAVI_DCS_E!V28+FC_TRA_DNAVI_IWW_E!V28</f>
        <v>0</v>
      </c>
      <c r="W28" s="10">
        <f>FC_TRA_DNAVI_DCS_E!W28+FC_TRA_DNAVI_IWW_E!W28</f>
        <v>0</v>
      </c>
      <c r="X28" s="10">
        <f>FC_TRA_DNAVI_DCS_E!X28+FC_TRA_DNAVI_IWW_E!X28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FC_TRA_DNAVI_DCS_E!C29+FC_TRA_DNAVI_IWW_E!C29</f>
        <v>0</v>
      </c>
      <c r="D29" s="10">
        <f>FC_TRA_DNAVI_DCS_E!D29+FC_TRA_DNAVI_IWW_E!D29</f>
        <v>0</v>
      </c>
      <c r="E29" s="10">
        <f>FC_TRA_DNAVI_DCS_E!E29+FC_TRA_DNAVI_IWW_E!E29</f>
        <v>0</v>
      </c>
      <c r="F29" s="10">
        <f>FC_TRA_DNAVI_DCS_E!F29+FC_TRA_DNAVI_IWW_E!F29</f>
        <v>0</v>
      </c>
      <c r="G29" s="10">
        <f>FC_TRA_DNAVI_DCS_E!G29+FC_TRA_DNAVI_IWW_E!G29</f>
        <v>0</v>
      </c>
      <c r="H29" s="10">
        <f>FC_TRA_DNAVI_DCS_E!H29+FC_TRA_DNAVI_IWW_E!H29</f>
        <v>0</v>
      </c>
      <c r="I29" s="10">
        <f>FC_TRA_DNAVI_DCS_E!I29+FC_TRA_DNAVI_IWW_E!I29</f>
        <v>0</v>
      </c>
      <c r="J29" s="10">
        <f>FC_TRA_DNAVI_DCS_E!J29+FC_TRA_DNAVI_IWW_E!J29</f>
        <v>0</v>
      </c>
      <c r="K29" s="10">
        <f>FC_TRA_DNAVI_DCS_E!K29+FC_TRA_DNAVI_IWW_E!K29</f>
        <v>0</v>
      </c>
      <c r="L29" s="10">
        <f>FC_TRA_DNAVI_DCS_E!L29+FC_TRA_DNAVI_IWW_E!L29</f>
        <v>0</v>
      </c>
      <c r="M29" s="10">
        <f>FC_TRA_DNAVI_DCS_E!M29+FC_TRA_DNAVI_IWW_E!M29</f>
        <v>0</v>
      </c>
      <c r="N29" s="10">
        <f>FC_TRA_DNAVI_DCS_E!N29+FC_TRA_DNAVI_IWW_E!N29</f>
        <v>0</v>
      </c>
      <c r="O29" s="10">
        <f>FC_TRA_DNAVI_DCS_E!O29+FC_TRA_DNAVI_IWW_E!O29</f>
        <v>0</v>
      </c>
      <c r="P29" s="10">
        <f>FC_TRA_DNAVI_DCS_E!P29+FC_TRA_DNAVI_IWW_E!P29</f>
        <v>0</v>
      </c>
      <c r="Q29" s="10">
        <f>FC_TRA_DNAVI_DCS_E!Q29+FC_TRA_DNAVI_IWW_E!Q29</f>
        <v>0</v>
      </c>
      <c r="R29" s="10">
        <f>FC_TRA_DNAVI_DCS_E!R29+FC_TRA_DNAVI_IWW_E!R29</f>
        <v>0</v>
      </c>
      <c r="S29" s="10">
        <f>FC_TRA_DNAVI_DCS_E!S29+FC_TRA_DNAVI_IWW_E!S29</f>
        <v>0</v>
      </c>
      <c r="T29" s="10">
        <f>FC_TRA_DNAVI_DCS_E!T29+FC_TRA_DNAVI_IWW_E!T29</f>
        <v>0</v>
      </c>
      <c r="U29" s="10">
        <f>FC_TRA_DNAVI_DCS_E!U29+FC_TRA_DNAVI_IWW_E!U29</f>
        <v>0</v>
      </c>
      <c r="V29" s="10">
        <f>FC_TRA_DNAVI_DCS_E!V29+FC_TRA_DNAVI_IWW_E!V29</f>
        <v>0</v>
      </c>
      <c r="W29" s="10">
        <f>FC_TRA_DNAVI_DCS_E!W29+FC_TRA_DNAVI_IWW_E!W29</f>
        <v>0</v>
      </c>
      <c r="X29" s="10">
        <f>FC_TRA_DNAVI_DCS_E!X29+FC_TRA_DNAVI_IWW_E!X29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FC_TRA_DNAVI_DCS_E!C30+FC_TRA_DNAVI_IWW_E!C30</f>
        <v>0</v>
      </c>
      <c r="D30" s="10">
        <f>FC_TRA_DNAVI_DCS_E!D30+FC_TRA_DNAVI_IWW_E!D30</f>
        <v>0</v>
      </c>
      <c r="E30" s="10">
        <f>FC_TRA_DNAVI_DCS_E!E30+FC_TRA_DNAVI_IWW_E!E30</f>
        <v>0</v>
      </c>
      <c r="F30" s="10">
        <f>FC_TRA_DNAVI_DCS_E!F30+FC_TRA_DNAVI_IWW_E!F30</f>
        <v>0</v>
      </c>
      <c r="G30" s="10">
        <f>FC_TRA_DNAVI_DCS_E!G30+FC_TRA_DNAVI_IWW_E!G30</f>
        <v>0</v>
      </c>
      <c r="H30" s="10">
        <f>FC_TRA_DNAVI_DCS_E!H30+FC_TRA_DNAVI_IWW_E!H30</f>
        <v>0</v>
      </c>
      <c r="I30" s="10">
        <f>FC_TRA_DNAVI_DCS_E!I30+FC_TRA_DNAVI_IWW_E!I30</f>
        <v>0</v>
      </c>
      <c r="J30" s="10">
        <f>FC_TRA_DNAVI_DCS_E!J30+FC_TRA_DNAVI_IWW_E!J30</f>
        <v>0</v>
      </c>
      <c r="K30" s="10">
        <f>FC_TRA_DNAVI_DCS_E!K30+FC_TRA_DNAVI_IWW_E!K30</f>
        <v>0</v>
      </c>
      <c r="L30" s="10">
        <f>FC_TRA_DNAVI_DCS_E!L30+FC_TRA_DNAVI_IWW_E!L30</f>
        <v>0</v>
      </c>
      <c r="M30" s="10">
        <f>FC_TRA_DNAVI_DCS_E!M30+FC_TRA_DNAVI_IWW_E!M30</f>
        <v>0</v>
      </c>
      <c r="N30" s="10">
        <f>FC_TRA_DNAVI_DCS_E!N30+FC_TRA_DNAVI_IWW_E!N30</f>
        <v>0</v>
      </c>
      <c r="O30" s="10">
        <f>FC_TRA_DNAVI_DCS_E!O30+FC_TRA_DNAVI_IWW_E!O30</f>
        <v>0</v>
      </c>
      <c r="P30" s="10">
        <f>FC_TRA_DNAVI_DCS_E!P30+FC_TRA_DNAVI_IWW_E!P30</f>
        <v>0</v>
      </c>
      <c r="Q30" s="10">
        <f>FC_TRA_DNAVI_DCS_E!Q30+FC_TRA_DNAVI_IWW_E!Q30</f>
        <v>0</v>
      </c>
      <c r="R30" s="10">
        <f>FC_TRA_DNAVI_DCS_E!R30+FC_TRA_DNAVI_IWW_E!R30</f>
        <v>0</v>
      </c>
      <c r="S30" s="10">
        <f>FC_TRA_DNAVI_DCS_E!S30+FC_TRA_DNAVI_IWW_E!S30</f>
        <v>0</v>
      </c>
      <c r="T30" s="10">
        <f>FC_TRA_DNAVI_DCS_E!T30+FC_TRA_DNAVI_IWW_E!T30</f>
        <v>0</v>
      </c>
      <c r="U30" s="10">
        <f>FC_TRA_DNAVI_DCS_E!U30+FC_TRA_DNAVI_IWW_E!U30</f>
        <v>0</v>
      </c>
      <c r="V30" s="10">
        <f>FC_TRA_DNAVI_DCS_E!V30+FC_TRA_DNAVI_IWW_E!V30</f>
        <v>0</v>
      </c>
      <c r="W30" s="10">
        <f>FC_TRA_DNAVI_DCS_E!W30+FC_TRA_DNAVI_IWW_E!W30</f>
        <v>0</v>
      </c>
      <c r="X30" s="10">
        <f>FC_TRA_DNAVI_DCS_E!X30+FC_TRA_DNAVI_IWW_E!X30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FC_TRA_DNAVI_DCS_E!C31+FC_TRA_DNAVI_IWW_E!C31</f>
        <v>0</v>
      </c>
      <c r="D31" s="10">
        <f>FC_TRA_DNAVI_DCS_E!D31+FC_TRA_DNAVI_IWW_E!D31</f>
        <v>0</v>
      </c>
      <c r="E31" s="10">
        <f>FC_TRA_DNAVI_DCS_E!E31+FC_TRA_DNAVI_IWW_E!E31</f>
        <v>0</v>
      </c>
      <c r="F31" s="10">
        <f>FC_TRA_DNAVI_DCS_E!F31+FC_TRA_DNAVI_IWW_E!F31</f>
        <v>0</v>
      </c>
      <c r="G31" s="10">
        <f>FC_TRA_DNAVI_DCS_E!G31+FC_TRA_DNAVI_IWW_E!G31</f>
        <v>0</v>
      </c>
      <c r="H31" s="10">
        <f>FC_TRA_DNAVI_DCS_E!H31+FC_TRA_DNAVI_IWW_E!H31</f>
        <v>0</v>
      </c>
      <c r="I31" s="10">
        <f>FC_TRA_DNAVI_DCS_E!I31+FC_TRA_DNAVI_IWW_E!I31</f>
        <v>0</v>
      </c>
      <c r="J31" s="10">
        <f>FC_TRA_DNAVI_DCS_E!J31+FC_TRA_DNAVI_IWW_E!J31</f>
        <v>0</v>
      </c>
      <c r="K31" s="10">
        <f>FC_TRA_DNAVI_DCS_E!K31+FC_TRA_DNAVI_IWW_E!K31</f>
        <v>0</v>
      </c>
      <c r="L31" s="10">
        <f>FC_TRA_DNAVI_DCS_E!L31+FC_TRA_DNAVI_IWW_E!L31</f>
        <v>0</v>
      </c>
      <c r="M31" s="10">
        <f>FC_TRA_DNAVI_DCS_E!M31+FC_TRA_DNAVI_IWW_E!M31</f>
        <v>0</v>
      </c>
      <c r="N31" s="10">
        <f>FC_TRA_DNAVI_DCS_E!N31+FC_TRA_DNAVI_IWW_E!N31</f>
        <v>0</v>
      </c>
      <c r="O31" s="10">
        <f>FC_TRA_DNAVI_DCS_E!O31+FC_TRA_DNAVI_IWW_E!O31</f>
        <v>0</v>
      </c>
      <c r="P31" s="10">
        <f>FC_TRA_DNAVI_DCS_E!P31+FC_TRA_DNAVI_IWW_E!P31</f>
        <v>0</v>
      </c>
      <c r="Q31" s="10">
        <f>FC_TRA_DNAVI_DCS_E!Q31+FC_TRA_DNAVI_IWW_E!Q31</f>
        <v>0</v>
      </c>
      <c r="R31" s="10">
        <f>FC_TRA_DNAVI_DCS_E!R31+FC_TRA_DNAVI_IWW_E!R31</f>
        <v>0</v>
      </c>
      <c r="S31" s="10">
        <f>FC_TRA_DNAVI_DCS_E!S31+FC_TRA_DNAVI_IWW_E!S31</f>
        <v>0</v>
      </c>
      <c r="T31" s="10">
        <f>FC_TRA_DNAVI_DCS_E!T31+FC_TRA_DNAVI_IWW_E!T31</f>
        <v>0</v>
      </c>
      <c r="U31" s="10">
        <f>FC_TRA_DNAVI_DCS_E!U31+FC_TRA_DNAVI_IWW_E!U31</f>
        <v>0</v>
      </c>
      <c r="V31" s="10">
        <f>FC_TRA_DNAVI_DCS_E!V31+FC_TRA_DNAVI_IWW_E!V31</f>
        <v>0</v>
      </c>
      <c r="W31" s="10">
        <f>FC_TRA_DNAVI_DCS_E!W31+FC_TRA_DNAVI_IWW_E!W31</f>
        <v>0</v>
      </c>
      <c r="X31" s="10">
        <f>FC_TRA_DNAVI_DCS_E!X31+FC_TRA_DNAVI_IWW_E!X31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FC_TRA_DNAVI_DCS_E!C32+FC_TRA_DNAVI_IWW_E!C32</f>
        <v>0</v>
      </c>
      <c r="D32" s="10">
        <f>FC_TRA_DNAVI_DCS_E!D32+FC_TRA_DNAVI_IWW_E!D32</f>
        <v>0</v>
      </c>
      <c r="E32" s="10">
        <f>FC_TRA_DNAVI_DCS_E!E32+FC_TRA_DNAVI_IWW_E!E32</f>
        <v>0</v>
      </c>
      <c r="F32" s="10">
        <f>FC_TRA_DNAVI_DCS_E!F32+FC_TRA_DNAVI_IWW_E!F32</f>
        <v>0</v>
      </c>
      <c r="G32" s="10">
        <f>FC_TRA_DNAVI_DCS_E!G32+FC_TRA_DNAVI_IWW_E!G32</f>
        <v>0</v>
      </c>
      <c r="H32" s="10">
        <f>FC_TRA_DNAVI_DCS_E!H32+FC_TRA_DNAVI_IWW_E!H32</f>
        <v>0</v>
      </c>
      <c r="I32" s="10">
        <f>FC_TRA_DNAVI_DCS_E!I32+FC_TRA_DNAVI_IWW_E!I32</f>
        <v>0</v>
      </c>
      <c r="J32" s="10">
        <f>FC_TRA_DNAVI_DCS_E!J32+FC_TRA_DNAVI_IWW_E!J32</f>
        <v>0</v>
      </c>
      <c r="K32" s="10">
        <f>FC_TRA_DNAVI_DCS_E!K32+FC_TRA_DNAVI_IWW_E!K32</f>
        <v>0</v>
      </c>
      <c r="L32" s="10">
        <f>FC_TRA_DNAVI_DCS_E!L32+FC_TRA_DNAVI_IWW_E!L32</f>
        <v>0</v>
      </c>
      <c r="M32" s="10">
        <f>FC_TRA_DNAVI_DCS_E!M32+FC_TRA_DNAVI_IWW_E!M32</f>
        <v>0</v>
      </c>
      <c r="N32" s="10">
        <f>FC_TRA_DNAVI_DCS_E!N32+FC_TRA_DNAVI_IWW_E!N32</f>
        <v>0</v>
      </c>
      <c r="O32" s="10">
        <f>FC_TRA_DNAVI_DCS_E!O32+FC_TRA_DNAVI_IWW_E!O32</f>
        <v>0</v>
      </c>
      <c r="P32" s="10">
        <f>FC_TRA_DNAVI_DCS_E!P32+FC_TRA_DNAVI_IWW_E!P32</f>
        <v>0</v>
      </c>
      <c r="Q32" s="10">
        <f>FC_TRA_DNAVI_DCS_E!Q32+FC_TRA_DNAVI_IWW_E!Q32</f>
        <v>0</v>
      </c>
      <c r="R32" s="10">
        <f>FC_TRA_DNAVI_DCS_E!R32+FC_TRA_DNAVI_IWW_E!R32</f>
        <v>0</v>
      </c>
      <c r="S32" s="10">
        <f>FC_TRA_DNAVI_DCS_E!S32+FC_TRA_DNAVI_IWW_E!S32</f>
        <v>0</v>
      </c>
      <c r="T32" s="10">
        <f>FC_TRA_DNAVI_DCS_E!T32+FC_TRA_DNAVI_IWW_E!T32</f>
        <v>0</v>
      </c>
      <c r="U32" s="10">
        <f>FC_TRA_DNAVI_DCS_E!U32+FC_TRA_DNAVI_IWW_E!U32</f>
        <v>0</v>
      </c>
      <c r="V32" s="10">
        <f>FC_TRA_DNAVI_DCS_E!V32+FC_TRA_DNAVI_IWW_E!V32</f>
        <v>0</v>
      </c>
      <c r="W32" s="10">
        <f>FC_TRA_DNAVI_DCS_E!W32+FC_TRA_DNAVI_IWW_E!W32</f>
        <v>0</v>
      </c>
      <c r="X32" s="10">
        <f>FC_TRA_DNAVI_DCS_E!X32+FC_TRA_DNAVI_IWW_E!X32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44.501547721410141</v>
      </c>
      <c r="D33" s="29">
        <f t="shared" si="18"/>
        <v>50.711006018916592</v>
      </c>
      <c r="E33" s="29">
        <f t="shared" si="18"/>
        <v>91.097764402407563</v>
      </c>
      <c r="F33" s="29">
        <f t="shared" si="18"/>
        <v>66.164832330180559</v>
      </c>
      <c r="G33" s="29">
        <f t="shared" si="18"/>
        <v>25.873000859845231</v>
      </c>
      <c r="H33" s="29">
        <f t="shared" si="18"/>
        <v>17.593637145313838</v>
      </c>
      <c r="I33" s="29">
        <f t="shared" si="18"/>
        <v>20.540756663800519</v>
      </c>
      <c r="J33" s="29">
        <f t="shared" si="18"/>
        <v>125.96732588134134</v>
      </c>
      <c r="K33" s="29">
        <f t="shared" si="18"/>
        <v>137.79019776440239</v>
      </c>
      <c r="L33" s="29">
        <f t="shared" si="18"/>
        <v>196.80902837489256</v>
      </c>
      <c r="M33" s="29">
        <f t="shared" si="18"/>
        <v>122.57575236457436</v>
      </c>
      <c r="N33" s="29">
        <f t="shared" si="18"/>
        <v>115.17145313843507</v>
      </c>
      <c r="O33" s="29">
        <f t="shared" si="18"/>
        <v>116.12682717110918</v>
      </c>
      <c r="P33" s="29">
        <f t="shared" si="18"/>
        <v>120.02012037833191</v>
      </c>
      <c r="Q33" s="29">
        <f t="shared" si="18"/>
        <v>84.527601031814271</v>
      </c>
      <c r="R33" s="29">
        <f t="shared" si="18"/>
        <v>95.968271711092001</v>
      </c>
      <c r="S33" s="29">
        <f t="shared" si="18"/>
        <v>108.69871023215819</v>
      </c>
      <c r="T33" s="29">
        <f t="shared" si="18"/>
        <v>96.31685296646603</v>
      </c>
      <c r="U33" s="29">
        <f t="shared" si="18"/>
        <v>100.38873602751505</v>
      </c>
      <c r="V33" s="29">
        <f t="shared" si="18"/>
        <v>86.193809114359425</v>
      </c>
      <c r="W33" s="29">
        <f t="shared" ref="W33:X33" si="19">SUM(W34:W50)</f>
        <v>61.658555460017183</v>
      </c>
      <c r="X33" s="29">
        <f t="shared" si="19"/>
        <v>71.123473774720551</v>
      </c>
    </row>
    <row r="34" spans="1:24" ht="11.25" customHeight="1" x14ac:dyDescent="0.2">
      <c r="A34" s="41" t="s">
        <v>55</v>
      </c>
      <c r="B34" s="9" t="s">
        <v>56</v>
      </c>
      <c r="C34" s="10">
        <f>FC_TRA_DNAVI_DCS_E!C34+FC_TRA_DNAVI_IWW_E!C34</f>
        <v>0</v>
      </c>
      <c r="D34" s="10">
        <f>FC_TRA_DNAVI_DCS_E!D34+FC_TRA_DNAVI_IWW_E!D34</f>
        <v>0</v>
      </c>
      <c r="E34" s="10">
        <f>FC_TRA_DNAVI_DCS_E!E34+FC_TRA_DNAVI_IWW_E!E34</f>
        <v>0</v>
      </c>
      <c r="F34" s="10">
        <f>FC_TRA_DNAVI_DCS_E!F34+FC_TRA_DNAVI_IWW_E!F34</f>
        <v>0</v>
      </c>
      <c r="G34" s="10">
        <f>FC_TRA_DNAVI_DCS_E!G34+FC_TRA_DNAVI_IWW_E!G34</f>
        <v>0</v>
      </c>
      <c r="H34" s="10">
        <f>FC_TRA_DNAVI_DCS_E!H34+FC_TRA_DNAVI_IWW_E!H34</f>
        <v>0</v>
      </c>
      <c r="I34" s="10">
        <f>FC_TRA_DNAVI_DCS_E!I34+FC_TRA_DNAVI_IWW_E!I34</f>
        <v>0</v>
      </c>
      <c r="J34" s="10">
        <f>FC_TRA_DNAVI_DCS_E!J34+FC_TRA_DNAVI_IWW_E!J34</f>
        <v>0</v>
      </c>
      <c r="K34" s="10">
        <f>FC_TRA_DNAVI_DCS_E!K34+FC_TRA_DNAVI_IWW_E!K34</f>
        <v>0</v>
      </c>
      <c r="L34" s="10">
        <f>FC_TRA_DNAVI_DCS_E!L34+FC_TRA_DNAVI_IWW_E!L34</f>
        <v>0</v>
      </c>
      <c r="M34" s="10">
        <f>FC_TRA_DNAVI_DCS_E!M34+FC_TRA_DNAVI_IWW_E!M34</f>
        <v>0</v>
      </c>
      <c r="N34" s="10">
        <f>FC_TRA_DNAVI_DCS_E!N34+FC_TRA_DNAVI_IWW_E!N34</f>
        <v>0</v>
      </c>
      <c r="O34" s="10">
        <f>FC_TRA_DNAVI_DCS_E!O34+FC_TRA_DNAVI_IWW_E!O34</f>
        <v>0</v>
      </c>
      <c r="P34" s="10">
        <f>FC_TRA_DNAVI_DCS_E!P34+FC_TRA_DNAVI_IWW_E!P34</f>
        <v>0</v>
      </c>
      <c r="Q34" s="10">
        <f>FC_TRA_DNAVI_DCS_E!Q34+FC_TRA_DNAVI_IWW_E!Q34</f>
        <v>0</v>
      </c>
      <c r="R34" s="10">
        <f>FC_TRA_DNAVI_DCS_E!R34+FC_TRA_DNAVI_IWW_E!R34</f>
        <v>0</v>
      </c>
      <c r="S34" s="10">
        <f>FC_TRA_DNAVI_DCS_E!S34+FC_TRA_DNAVI_IWW_E!S34</f>
        <v>0</v>
      </c>
      <c r="T34" s="10">
        <f>FC_TRA_DNAVI_DCS_E!T34+FC_TRA_DNAVI_IWW_E!T34</f>
        <v>0</v>
      </c>
      <c r="U34" s="10">
        <f>FC_TRA_DNAVI_DCS_E!U34+FC_TRA_DNAVI_IWW_E!U34</f>
        <v>0</v>
      </c>
      <c r="V34" s="10">
        <f>FC_TRA_DNAVI_DCS_E!V34+FC_TRA_DNAVI_IWW_E!V34</f>
        <v>0</v>
      </c>
      <c r="W34" s="10">
        <f>FC_TRA_DNAVI_DCS_E!W34+FC_TRA_DNAVI_IWW_E!W34</f>
        <v>0</v>
      </c>
      <c r="X34" s="10">
        <f>FC_TRA_DNAVI_DCS_E!X34+FC_TRA_DNAVI_IWW_E!X34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FC_TRA_DNAVI_DCS_E!C35+FC_TRA_DNAVI_IWW_E!C35</f>
        <v>0</v>
      </c>
      <c r="D35" s="10">
        <f>FC_TRA_DNAVI_DCS_E!D35+FC_TRA_DNAVI_IWW_E!D35</f>
        <v>0</v>
      </c>
      <c r="E35" s="10">
        <f>FC_TRA_DNAVI_DCS_E!E35+FC_TRA_DNAVI_IWW_E!E35</f>
        <v>0</v>
      </c>
      <c r="F35" s="10">
        <f>FC_TRA_DNAVI_DCS_E!F35+FC_TRA_DNAVI_IWW_E!F35</f>
        <v>0</v>
      </c>
      <c r="G35" s="10">
        <f>FC_TRA_DNAVI_DCS_E!G35+FC_TRA_DNAVI_IWW_E!G35</f>
        <v>0</v>
      </c>
      <c r="H35" s="10">
        <f>FC_TRA_DNAVI_DCS_E!H35+FC_TRA_DNAVI_IWW_E!H35</f>
        <v>0</v>
      </c>
      <c r="I35" s="10">
        <f>FC_TRA_DNAVI_DCS_E!I35+FC_TRA_DNAVI_IWW_E!I35</f>
        <v>0</v>
      </c>
      <c r="J35" s="10">
        <f>FC_TRA_DNAVI_DCS_E!J35+FC_TRA_DNAVI_IWW_E!J35</f>
        <v>0</v>
      </c>
      <c r="K35" s="10">
        <f>FC_TRA_DNAVI_DCS_E!K35+FC_TRA_DNAVI_IWW_E!K35</f>
        <v>0</v>
      </c>
      <c r="L35" s="10">
        <f>FC_TRA_DNAVI_DCS_E!L35+FC_TRA_DNAVI_IWW_E!L35</f>
        <v>0</v>
      </c>
      <c r="M35" s="10">
        <f>FC_TRA_DNAVI_DCS_E!M35+FC_TRA_DNAVI_IWW_E!M35</f>
        <v>0</v>
      </c>
      <c r="N35" s="10">
        <f>FC_TRA_DNAVI_DCS_E!N35+FC_TRA_DNAVI_IWW_E!N35</f>
        <v>0</v>
      </c>
      <c r="O35" s="10">
        <f>FC_TRA_DNAVI_DCS_E!O35+FC_TRA_DNAVI_IWW_E!O35</f>
        <v>0</v>
      </c>
      <c r="P35" s="10">
        <f>FC_TRA_DNAVI_DCS_E!P35+FC_TRA_DNAVI_IWW_E!P35</f>
        <v>0</v>
      </c>
      <c r="Q35" s="10">
        <f>FC_TRA_DNAVI_DCS_E!Q35+FC_TRA_DNAVI_IWW_E!Q35</f>
        <v>0</v>
      </c>
      <c r="R35" s="10">
        <f>FC_TRA_DNAVI_DCS_E!R35+FC_TRA_DNAVI_IWW_E!R35</f>
        <v>0</v>
      </c>
      <c r="S35" s="10">
        <f>FC_TRA_DNAVI_DCS_E!S35+FC_TRA_DNAVI_IWW_E!S35</f>
        <v>0</v>
      </c>
      <c r="T35" s="10">
        <f>FC_TRA_DNAVI_DCS_E!T35+FC_TRA_DNAVI_IWW_E!T35</f>
        <v>0</v>
      </c>
      <c r="U35" s="10">
        <f>FC_TRA_DNAVI_DCS_E!U35+FC_TRA_DNAVI_IWW_E!U35</f>
        <v>0</v>
      </c>
      <c r="V35" s="10">
        <f>FC_TRA_DNAVI_DCS_E!V35+FC_TRA_DNAVI_IWW_E!V35</f>
        <v>0</v>
      </c>
      <c r="W35" s="10">
        <f>FC_TRA_DNAVI_DCS_E!W35+FC_TRA_DNAVI_IWW_E!W35</f>
        <v>0</v>
      </c>
      <c r="X35" s="10">
        <f>FC_TRA_DNAVI_DCS_E!X35+FC_TRA_DNAVI_IWW_E!X35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FC_TRA_DNAVI_DCS_E!C36+FC_TRA_DNAVI_IWW_E!C36</f>
        <v>0</v>
      </c>
      <c r="D36" s="10">
        <f>FC_TRA_DNAVI_DCS_E!D36+FC_TRA_DNAVI_IWW_E!D36</f>
        <v>0</v>
      </c>
      <c r="E36" s="10">
        <f>FC_TRA_DNAVI_DCS_E!E36+FC_TRA_DNAVI_IWW_E!E36</f>
        <v>1.129750644883921</v>
      </c>
      <c r="F36" s="10">
        <f>FC_TRA_DNAVI_DCS_E!F36+FC_TRA_DNAVI_IWW_E!F36</f>
        <v>0</v>
      </c>
      <c r="G36" s="10">
        <f>FC_TRA_DNAVI_DCS_E!G36+FC_TRA_DNAVI_IWW_E!G36</f>
        <v>0</v>
      </c>
      <c r="H36" s="10">
        <f>FC_TRA_DNAVI_DCS_E!H36+FC_TRA_DNAVI_IWW_E!H36</f>
        <v>0</v>
      </c>
      <c r="I36" s="10">
        <f>FC_TRA_DNAVI_DCS_E!I36+FC_TRA_DNAVI_IWW_E!I36</f>
        <v>0</v>
      </c>
      <c r="J36" s="10">
        <f>FC_TRA_DNAVI_DCS_E!J36+FC_TRA_DNAVI_IWW_E!J36</f>
        <v>0</v>
      </c>
      <c r="K36" s="10">
        <f>FC_TRA_DNAVI_DCS_E!K36+FC_TRA_DNAVI_IWW_E!K36</f>
        <v>0</v>
      </c>
      <c r="L36" s="10">
        <f>FC_TRA_DNAVI_DCS_E!L36+FC_TRA_DNAVI_IWW_E!L36</f>
        <v>0</v>
      </c>
      <c r="M36" s="10">
        <f>FC_TRA_DNAVI_DCS_E!M36+FC_TRA_DNAVI_IWW_E!M36</f>
        <v>0</v>
      </c>
      <c r="N36" s="10">
        <f>FC_TRA_DNAVI_DCS_E!N36+FC_TRA_DNAVI_IWW_E!N36</f>
        <v>0</v>
      </c>
      <c r="O36" s="10">
        <f>FC_TRA_DNAVI_DCS_E!O36+FC_TRA_DNAVI_IWW_E!O36</f>
        <v>0</v>
      </c>
      <c r="P36" s="10">
        <f>FC_TRA_DNAVI_DCS_E!P36+FC_TRA_DNAVI_IWW_E!P36</f>
        <v>0</v>
      </c>
      <c r="Q36" s="10">
        <f>FC_TRA_DNAVI_DCS_E!Q36+FC_TRA_DNAVI_IWW_E!Q36</f>
        <v>0</v>
      </c>
      <c r="R36" s="10">
        <f>FC_TRA_DNAVI_DCS_E!R36+FC_TRA_DNAVI_IWW_E!R36</f>
        <v>0</v>
      </c>
      <c r="S36" s="10">
        <f>FC_TRA_DNAVI_DCS_E!S36+FC_TRA_DNAVI_IWW_E!S36</f>
        <v>0</v>
      </c>
      <c r="T36" s="10">
        <f>FC_TRA_DNAVI_DCS_E!T36+FC_TRA_DNAVI_IWW_E!T36</f>
        <v>0</v>
      </c>
      <c r="U36" s="10">
        <f>FC_TRA_DNAVI_DCS_E!U36+FC_TRA_DNAVI_IWW_E!U36</f>
        <v>0</v>
      </c>
      <c r="V36" s="10">
        <f>FC_TRA_DNAVI_DCS_E!V36+FC_TRA_DNAVI_IWW_E!V36</f>
        <v>0</v>
      </c>
      <c r="W36" s="10">
        <f>FC_TRA_DNAVI_DCS_E!W36+FC_TRA_DNAVI_IWW_E!W36</f>
        <v>0</v>
      </c>
      <c r="X36" s="10">
        <f>FC_TRA_DNAVI_DCS_E!X36+FC_TRA_DNAVI_IWW_E!X36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FC_TRA_DNAVI_DCS_E!C37+FC_TRA_DNAVI_IWW_E!C37</f>
        <v>0</v>
      </c>
      <c r="D37" s="10">
        <f>FC_TRA_DNAVI_DCS_E!D37+FC_TRA_DNAVI_IWW_E!D37</f>
        <v>0</v>
      </c>
      <c r="E37" s="10">
        <f>FC_TRA_DNAVI_DCS_E!E37+FC_TRA_DNAVI_IWW_E!E37</f>
        <v>0</v>
      </c>
      <c r="F37" s="10">
        <f>FC_TRA_DNAVI_DCS_E!F37+FC_TRA_DNAVI_IWW_E!F37</f>
        <v>0</v>
      </c>
      <c r="G37" s="10">
        <f>FC_TRA_DNAVI_DCS_E!G37+FC_TRA_DNAVI_IWW_E!G37</f>
        <v>0</v>
      </c>
      <c r="H37" s="10">
        <f>FC_TRA_DNAVI_DCS_E!H37+FC_TRA_DNAVI_IWW_E!H37</f>
        <v>0</v>
      </c>
      <c r="I37" s="10">
        <f>FC_TRA_DNAVI_DCS_E!I37+FC_TRA_DNAVI_IWW_E!I37</f>
        <v>0</v>
      </c>
      <c r="J37" s="10">
        <f>FC_TRA_DNAVI_DCS_E!J37+FC_TRA_DNAVI_IWW_E!J37</f>
        <v>0</v>
      </c>
      <c r="K37" s="10">
        <f>FC_TRA_DNAVI_DCS_E!K37+FC_TRA_DNAVI_IWW_E!K37</f>
        <v>0</v>
      </c>
      <c r="L37" s="10">
        <f>FC_TRA_DNAVI_DCS_E!L37+FC_TRA_DNAVI_IWW_E!L37</f>
        <v>0</v>
      </c>
      <c r="M37" s="10">
        <f>FC_TRA_DNAVI_DCS_E!M37+FC_TRA_DNAVI_IWW_E!M37</f>
        <v>0</v>
      </c>
      <c r="N37" s="10">
        <f>FC_TRA_DNAVI_DCS_E!N37+FC_TRA_DNAVI_IWW_E!N37</f>
        <v>0</v>
      </c>
      <c r="O37" s="10">
        <f>FC_TRA_DNAVI_DCS_E!O37+FC_TRA_DNAVI_IWW_E!O37</f>
        <v>0</v>
      </c>
      <c r="P37" s="10">
        <f>FC_TRA_DNAVI_DCS_E!P37+FC_TRA_DNAVI_IWW_E!P37</f>
        <v>0</v>
      </c>
      <c r="Q37" s="10">
        <f>FC_TRA_DNAVI_DCS_E!Q37+FC_TRA_DNAVI_IWW_E!Q37</f>
        <v>0</v>
      </c>
      <c r="R37" s="10">
        <f>FC_TRA_DNAVI_DCS_E!R37+FC_TRA_DNAVI_IWW_E!R37</f>
        <v>0</v>
      </c>
      <c r="S37" s="10">
        <f>FC_TRA_DNAVI_DCS_E!S37+FC_TRA_DNAVI_IWW_E!S37</f>
        <v>0</v>
      </c>
      <c r="T37" s="10">
        <f>FC_TRA_DNAVI_DCS_E!T37+FC_TRA_DNAVI_IWW_E!T37</f>
        <v>0</v>
      </c>
      <c r="U37" s="10">
        <f>FC_TRA_DNAVI_DCS_E!U37+FC_TRA_DNAVI_IWW_E!U37</f>
        <v>0</v>
      </c>
      <c r="V37" s="10">
        <f>FC_TRA_DNAVI_DCS_E!V37+FC_TRA_DNAVI_IWW_E!V37</f>
        <v>0</v>
      </c>
      <c r="W37" s="10">
        <f>FC_TRA_DNAVI_DCS_E!W37+FC_TRA_DNAVI_IWW_E!W37</f>
        <v>0</v>
      </c>
      <c r="X37" s="10">
        <f>FC_TRA_DNAVI_DCS_E!X37+FC_TRA_DNAVI_IWW_E!X37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FC_TRA_DNAVI_DCS_E!C38+FC_TRA_DNAVI_IWW_E!C38</f>
        <v>0</v>
      </c>
      <c r="D38" s="10">
        <f>FC_TRA_DNAVI_DCS_E!D38+FC_TRA_DNAVI_IWW_E!D38</f>
        <v>0</v>
      </c>
      <c r="E38" s="10">
        <f>FC_TRA_DNAVI_DCS_E!E38+FC_TRA_DNAVI_IWW_E!E38</f>
        <v>0</v>
      </c>
      <c r="F38" s="10">
        <f>FC_TRA_DNAVI_DCS_E!F38+FC_TRA_DNAVI_IWW_E!F38</f>
        <v>0</v>
      </c>
      <c r="G38" s="10">
        <f>FC_TRA_DNAVI_DCS_E!G38+FC_TRA_DNAVI_IWW_E!G38</f>
        <v>0</v>
      </c>
      <c r="H38" s="10">
        <f>FC_TRA_DNAVI_DCS_E!H38+FC_TRA_DNAVI_IWW_E!H38</f>
        <v>0</v>
      </c>
      <c r="I38" s="10">
        <f>FC_TRA_DNAVI_DCS_E!I38+FC_TRA_DNAVI_IWW_E!I38</f>
        <v>0</v>
      </c>
      <c r="J38" s="10">
        <f>FC_TRA_DNAVI_DCS_E!J38+FC_TRA_DNAVI_IWW_E!J38</f>
        <v>0</v>
      </c>
      <c r="K38" s="10">
        <f>FC_TRA_DNAVI_DCS_E!K38+FC_TRA_DNAVI_IWW_E!K38</f>
        <v>0</v>
      </c>
      <c r="L38" s="10">
        <f>FC_TRA_DNAVI_DCS_E!L38+FC_TRA_DNAVI_IWW_E!L38</f>
        <v>0</v>
      </c>
      <c r="M38" s="10">
        <f>FC_TRA_DNAVI_DCS_E!M38+FC_TRA_DNAVI_IWW_E!M38</f>
        <v>0</v>
      </c>
      <c r="N38" s="10">
        <f>FC_TRA_DNAVI_DCS_E!N38+FC_TRA_DNAVI_IWW_E!N38</f>
        <v>0</v>
      </c>
      <c r="O38" s="10">
        <f>FC_TRA_DNAVI_DCS_E!O38+FC_TRA_DNAVI_IWW_E!O38</f>
        <v>0</v>
      </c>
      <c r="P38" s="10">
        <f>FC_TRA_DNAVI_DCS_E!P38+FC_TRA_DNAVI_IWW_E!P38</f>
        <v>0</v>
      </c>
      <c r="Q38" s="10">
        <f>FC_TRA_DNAVI_DCS_E!Q38+FC_TRA_DNAVI_IWW_E!Q38</f>
        <v>0</v>
      </c>
      <c r="R38" s="10">
        <f>FC_TRA_DNAVI_DCS_E!R38+FC_TRA_DNAVI_IWW_E!R38</f>
        <v>0</v>
      </c>
      <c r="S38" s="10">
        <f>FC_TRA_DNAVI_DCS_E!S38+FC_TRA_DNAVI_IWW_E!S38</f>
        <v>0</v>
      </c>
      <c r="T38" s="10">
        <f>FC_TRA_DNAVI_DCS_E!T38+FC_TRA_DNAVI_IWW_E!T38</f>
        <v>0</v>
      </c>
      <c r="U38" s="10">
        <f>FC_TRA_DNAVI_DCS_E!U38+FC_TRA_DNAVI_IWW_E!U38</f>
        <v>0</v>
      </c>
      <c r="V38" s="10">
        <f>FC_TRA_DNAVI_DCS_E!V38+FC_TRA_DNAVI_IWW_E!V38</f>
        <v>0</v>
      </c>
      <c r="W38" s="10">
        <f>FC_TRA_DNAVI_DCS_E!W38+FC_TRA_DNAVI_IWW_E!W38</f>
        <v>0</v>
      </c>
      <c r="X38" s="10">
        <f>FC_TRA_DNAVI_DCS_E!X38+FC_TRA_DNAVI_IWW_E!X38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FC_TRA_DNAVI_DCS_E!C39+FC_TRA_DNAVI_IWW_E!C39</f>
        <v>0</v>
      </c>
      <c r="D39" s="10">
        <f>FC_TRA_DNAVI_DCS_E!D39+FC_TRA_DNAVI_IWW_E!D39</f>
        <v>0</v>
      </c>
      <c r="E39" s="10">
        <f>FC_TRA_DNAVI_DCS_E!E39+FC_TRA_DNAVI_IWW_E!E39</f>
        <v>0</v>
      </c>
      <c r="F39" s="10">
        <f>FC_TRA_DNAVI_DCS_E!F39+FC_TRA_DNAVI_IWW_E!F39</f>
        <v>0</v>
      </c>
      <c r="G39" s="10">
        <f>FC_TRA_DNAVI_DCS_E!G39+FC_TRA_DNAVI_IWW_E!G39</f>
        <v>0</v>
      </c>
      <c r="H39" s="10">
        <f>FC_TRA_DNAVI_DCS_E!H39+FC_TRA_DNAVI_IWW_E!H39</f>
        <v>0</v>
      </c>
      <c r="I39" s="10">
        <f>FC_TRA_DNAVI_DCS_E!I39+FC_TRA_DNAVI_IWW_E!I39</f>
        <v>0</v>
      </c>
      <c r="J39" s="10">
        <f>FC_TRA_DNAVI_DCS_E!J39+FC_TRA_DNAVI_IWW_E!J39</f>
        <v>0</v>
      </c>
      <c r="K39" s="10">
        <f>FC_TRA_DNAVI_DCS_E!K39+FC_TRA_DNAVI_IWW_E!K39</f>
        <v>0</v>
      </c>
      <c r="L39" s="10">
        <f>FC_TRA_DNAVI_DCS_E!L39+FC_TRA_DNAVI_IWW_E!L39</f>
        <v>0</v>
      </c>
      <c r="M39" s="10">
        <f>FC_TRA_DNAVI_DCS_E!M39+FC_TRA_DNAVI_IWW_E!M39</f>
        <v>0</v>
      </c>
      <c r="N39" s="10">
        <f>FC_TRA_DNAVI_DCS_E!N39+FC_TRA_DNAVI_IWW_E!N39</f>
        <v>0</v>
      </c>
      <c r="O39" s="10">
        <f>FC_TRA_DNAVI_DCS_E!O39+FC_TRA_DNAVI_IWW_E!O39</f>
        <v>0</v>
      </c>
      <c r="P39" s="10">
        <f>FC_TRA_DNAVI_DCS_E!P39+FC_TRA_DNAVI_IWW_E!P39</f>
        <v>0</v>
      </c>
      <c r="Q39" s="10">
        <f>FC_TRA_DNAVI_DCS_E!Q39+FC_TRA_DNAVI_IWW_E!Q39</f>
        <v>0</v>
      </c>
      <c r="R39" s="10">
        <f>FC_TRA_DNAVI_DCS_E!R39+FC_TRA_DNAVI_IWW_E!R39</f>
        <v>0</v>
      </c>
      <c r="S39" s="10">
        <f>FC_TRA_DNAVI_DCS_E!S39+FC_TRA_DNAVI_IWW_E!S39</f>
        <v>0</v>
      </c>
      <c r="T39" s="10">
        <f>FC_TRA_DNAVI_DCS_E!T39+FC_TRA_DNAVI_IWW_E!T39</f>
        <v>0</v>
      </c>
      <c r="U39" s="10">
        <f>FC_TRA_DNAVI_DCS_E!U39+FC_TRA_DNAVI_IWW_E!U39</f>
        <v>0</v>
      </c>
      <c r="V39" s="10">
        <f>FC_TRA_DNAVI_DCS_E!V39+FC_TRA_DNAVI_IWW_E!V39</f>
        <v>0</v>
      </c>
      <c r="W39" s="10">
        <f>FC_TRA_DNAVI_DCS_E!W39+FC_TRA_DNAVI_IWW_E!W39</f>
        <v>0</v>
      </c>
      <c r="X39" s="10">
        <f>FC_TRA_DNAVI_DCS_E!X39+FC_TRA_DNAVI_IWW_E!X39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FC_TRA_DNAVI_DCS_E!C40+FC_TRA_DNAVI_IWW_E!C40</f>
        <v>0</v>
      </c>
      <c r="D40" s="10">
        <f>FC_TRA_DNAVI_DCS_E!D40+FC_TRA_DNAVI_IWW_E!D40</f>
        <v>0</v>
      </c>
      <c r="E40" s="10">
        <f>FC_TRA_DNAVI_DCS_E!E40+FC_TRA_DNAVI_IWW_E!E40</f>
        <v>0</v>
      </c>
      <c r="F40" s="10">
        <f>FC_TRA_DNAVI_DCS_E!F40+FC_TRA_DNAVI_IWW_E!F40</f>
        <v>0</v>
      </c>
      <c r="G40" s="10">
        <f>FC_TRA_DNAVI_DCS_E!G40+FC_TRA_DNAVI_IWW_E!G40</f>
        <v>0</v>
      </c>
      <c r="H40" s="10">
        <f>FC_TRA_DNAVI_DCS_E!H40+FC_TRA_DNAVI_IWW_E!H40</f>
        <v>0</v>
      </c>
      <c r="I40" s="10">
        <f>FC_TRA_DNAVI_DCS_E!I40+FC_TRA_DNAVI_IWW_E!I40</f>
        <v>0</v>
      </c>
      <c r="J40" s="10">
        <f>FC_TRA_DNAVI_DCS_E!J40+FC_TRA_DNAVI_IWW_E!J40</f>
        <v>0</v>
      </c>
      <c r="K40" s="10">
        <f>FC_TRA_DNAVI_DCS_E!K40+FC_TRA_DNAVI_IWW_E!K40</f>
        <v>0</v>
      </c>
      <c r="L40" s="10">
        <f>FC_TRA_DNAVI_DCS_E!L40+FC_TRA_DNAVI_IWW_E!L40</f>
        <v>0</v>
      </c>
      <c r="M40" s="10">
        <f>FC_TRA_DNAVI_DCS_E!M40+FC_TRA_DNAVI_IWW_E!M40</f>
        <v>0</v>
      </c>
      <c r="N40" s="10">
        <f>FC_TRA_DNAVI_DCS_E!N40+FC_TRA_DNAVI_IWW_E!N40</f>
        <v>0</v>
      </c>
      <c r="O40" s="10">
        <f>FC_TRA_DNAVI_DCS_E!O40+FC_TRA_DNAVI_IWW_E!O40</f>
        <v>0</v>
      </c>
      <c r="P40" s="10">
        <f>FC_TRA_DNAVI_DCS_E!P40+FC_TRA_DNAVI_IWW_E!P40</f>
        <v>0</v>
      </c>
      <c r="Q40" s="10">
        <f>FC_TRA_DNAVI_DCS_E!Q40+FC_TRA_DNAVI_IWW_E!Q40</f>
        <v>0</v>
      </c>
      <c r="R40" s="10">
        <f>FC_TRA_DNAVI_DCS_E!R40+FC_TRA_DNAVI_IWW_E!R40</f>
        <v>0</v>
      </c>
      <c r="S40" s="10">
        <f>FC_TRA_DNAVI_DCS_E!S40+FC_TRA_DNAVI_IWW_E!S40</f>
        <v>0</v>
      </c>
      <c r="T40" s="10">
        <f>FC_TRA_DNAVI_DCS_E!T40+FC_TRA_DNAVI_IWW_E!T40</f>
        <v>0</v>
      </c>
      <c r="U40" s="10">
        <f>FC_TRA_DNAVI_DCS_E!U40+FC_TRA_DNAVI_IWW_E!U40</f>
        <v>0</v>
      </c>
      <c r="V40" s="10">
        <f>FC_TRA_DNAVI_DCS_E!V40+FC_TRA_DNAVI_IWW_E!V40</f>
        <v>0</v>
      </c>
      <c r="W40" s="10">
        <f>FC_TRA_DNAVI_DCS_E!W40+FC_TRA_DNAVI_IWW_E!W40</f>
        <v>0</v>
      </c>
      <c r="X40" s="10">
        <f>FC_TRA_DNAVI_DCS_E!X40+FC_TRA_DNAVI_IWW_E!X40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FC_TRA_DNAVI_DCS_E!C41+FC_TRA_DNAVI_IWW_E!C41</f>
        <v>0</v>
      </c>
      <c r="D41" s="10">
        <f>FC_TRA_DNAVI_DCS_E!D41+FC_TRA_DNAVI_IWW_E!D41</f>
        <v>0</v>
      </c>
      <c r="E41" s="10">
        <f>FC_TRA_DNAVI_DCS_E!E41+FC_TRA_DNAVI_IWW_E!E41</f>
        <v>0</v>
      </c>
      <c r="F41" s="10">
        <f>FC_TRA_DNAVI_DCS_E!F41+FC_TRA_DNAVI_IWW_E!F41</f>
        <v>0</v>
      </c>
      <c r="G41" s="10">
        <f>FC_TRA_DNAVI_DCS_E!G41+FC_TRA_DNAVI_IWW_E!G41</f>
        <v>0</v>
      </c>
      <c r="H41" s="10">
        <f>FC_TRA_DNAVI_DCS_E!H41+FC_TRA_DNAVI_IWW_E!H41</f>
        <v>0</v>
      </c>
      <c r="I41" s="10">
        <f>FC_TRA_DNAVI_DCS_E!I41+FC_TRA_DNAVI_IWW_E!I41</f>
        <v>0</v>
      </c>
      <c r="J41" s="10">
        <f>FC_TRA_DNAVI_DCS_E!J41+FC_TRA_DNAVI_IWW_E!J41</f>
        <v>0</v>
      </c>
      <c r="K41" s="10">
        <f>FC_TRA_DNAVI_DCS_E!K41+FC_TRA_DNAVI_IWW_E!K41</f>
        <v>0</v>
      </c>
      <c r="L41" s="10">
        <f>FC_TRA_DNAVI_DCS_E!L41+FC_TRA_DNAVI_IWW_E!L41</f>
        <v>0</v>
      </c>
      <c r="M41" s="10">
        <f>FC_TRA_DNAVI_DCS_E!M41+FC_TRA_DNAVI_IWW_E!M41</f>
        <v>0</v>
      </c>
      <c r="N41" s="10">
        <f>FC_TRA_DNAVI_DCS_E!N41+FC_TRA_DNAVI_IWW_E!N41</f>
        <v>0</v>
      </c>
      <c r="O41" s="10">
        <f>FC_TRA_DNAVI_DCS_E!O41+FC_TRA_DNAVI_IWW_E!O41</f>
        <v>0</v>
      </c>
      <c r="P41" s="10">
        <f>FC_TRA_DNAVI_DCS_E!P41+FC_TRA_DNAVI_IWW_E!P41</f>
        <v>0</v>
      </c>
      <c r="Q41" s="10">
        <f>FC_TRA_DNAVI_DCS_E!Q41+FC_TRA_DNAVI_IWW_E!Q41</f>
        <v>0</v>
      </c>
      <c r="R41" s="10">
        <f>FC_TRA_DNAVI_DCS_E!R41+FC_TRA_DNAVI_IWW_E!R41</f>
        <v>0</v>
      </c>
      <c r="S41" s="10">
        <f>FC_TRA_DNAVI_DCS_E!S41+FC_TRA_DNAVI_IWW_E!S41</f>
        <v>0</v>
      </c>
      <c r="T41" s="10">
        <f>FC_TRA_DNAVI_DCS_E!T41+FC_TRA_DNAVI_IWW_E!T41</f>
        <v>0</v>
      </c>
      <c r="U41" s="10">
        <f>FC_TRA_DNAVI_DCS_E!U41+FC_TRA_DNAVI_IWW_E!U41</f>
        <v>0</v>
      </c>
      <c r="V41" s="10">
        <f>FC_TRA_DNAVI_DCS_E!V41+FC_TRA_DNAVI_IWW_E!V41</f>
        <v>0</v>
      </c>
      <c r="W41" s="10">
        <f>FC_TRA_DNAVI_DCS_E!W41+FC_TRA_DNAVI_IWW_E!W41</f>
        <v>0</v>
      </c>
      <c r="X41" s="10">
        <f>FC_TRA_DNAVI_DCS_E!X41+FC_TRA_DNAVI_IWW_E!X41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FC_TRA_DNAVI_DCS_E!C42+FC_TRA_DNAVI_IWW_E!C42</f>
        <v>0</v>
      </c>
      <c r="D42" s="10">
        <f>FC_TRA_DNAVI_DCS_E!D42+FC_TRA_DNAVI_IWW_E!D42</f>
        <v>0</v>
      </c>
      <c r="E42" s="10">
        <f>FC_TRA_DNAVI_DCS_E!E42+FC_TRA_DNAVI_IWW_E!E42</f>
        <v>0</v>
      </c>
      <c r="F42" s="10">
        <f>FC_TRA_DNAVI_DCS_E!F42+FC_TRA_DNAVI_IWW_E!F42</f>
        <v>0</v>
      </c>
      <c r="G42" s="10">
        <f>FC_TRA_DNAVI_DCS_E!G42+FC_TRA_DNAVI_IWW_E!G42</f>
        <v>0</v>
      </c>
      <c r="H42" s="10">
        <f>FC_TRA_DNAVI_DCS_E!H42+FC_TRA_DNAVI_IWW_E!H42</f>
        <v>0</v>
      </c>
      <c r="I42" s="10">
        <f>FC_TRA_DNAVI_DCS_E!I42+FC_TRA_DNAVI_IWW_E!I42</f>
        <v>0</v>
      </c>
      <c r="J42" s="10">
        <f>FC_TRA_DNAVI_DCS_E!J42+FC_TRA_DNAVI_IWW_E!J42</f>
        <v>0</v>
      </c>
      <c r="K42" s="10">
        <f>FC_TRA_DNAVI_DCS_E!K42+FC_TRA_DNAVI_IWW_E!K42</f>
        <v>0</v>
      </c>
      <c r="L42" s="10">
        <f>FC_TRA_DNAVI_DCS_E!L42+FC_TRA_DNAVI_IWW_E!L42</f>
        <v>0</v>
      </c>
      <c r="M42" s="10">
        <f>FC_TRA_DNAVI_DCS_E!M42+FC_TRA_DNAVI_IWW_E!M42</f>
        <v>0</v>
      </c>
      <c r="N42" s="10">
        <f>FC_TRA_DNAVI_DCS_E!N42+FC_TRA_DNAVI_IWW_E!N42</f>
        <v>0</v>
      </c>
      <c r="O42" s="10">
        <f>FC_TRA_DNAVI_DCS_E!O42+FC_TRA_DNAVI_IWW_E!O42</f>
        <v>0</v>
      </c>
      <c r="P42" s="10">
        <f>FC_TRA_DNAVI_DCS_E!P42+FC_TRA_DNAVI_IWW_E!P42</f>
        <v>0</v>
      </c>
      <c r="Q42" s="10">
        <f>FC_TRA_DNAVI_DCS_E!Q42+FC_TRA_DNAVI_IWW_E!Q42</f>
        <v>0</v>
      </c>
      <c r="R42" s="10">
        <f>FC_TRA_DNAVI_DCS_E!R42+FC_TRA_DNAVI_IWW_E!R42</f>
        <v>0</v>
      </c>
      <c r="S42" s="10">
        <f>FC_TRA_DNAVI_DCS_E!S42+FC_TRA_DNAVI_IWW_E!S42</f>
        <v>0</v>
      </c>
      <c r="T42" s="10">
        <f>FC_TRA_DNAVI_DCS_E!T42+FC_TRA_DNAVI_IWW_E!T42</f>
        <v>0</v>
      </c>
      <c r="U42" s="10">
        <f>FC_TRA_DNAVI_DCS_E!U42+FC_TRA_DNAVI_IWW_E!U42</f>
        <v>0</v>
      </c>
      <c r="V42" s="10">
        <f>FC_TRA_DNAVI_DCS_E!V42+FC_TRA_DNAVI_IWW_E!V42</f>
        <v>0</v>
      </c>
      <c r="W42" s="10">
        <f>FC_TRA_DNAVI_DCS_E!W42+FC_TRA_DNAVI_IWW_E!W42</f>
        <v>0</v>
      </c>
      <c r="X42" s="10">
        <f>FC_TRA_DNAVI_DCS_E!X42+FC_TRA_DNAVI_IWW_E!X42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FC_TRA_DNAVI_DCS_E!C43+FC_TRA_DNAVI_IWW_E!C43</f>
        <v>44.501547721410141</v>
      </c>
      <c r="D43" s="10">
        <f>FC_TRA_DNAVI_DCS_E!D43+FC_TRA_DNAVI_IWW_E!D43</f>
        <v>50.711006018916592</v>
      </c>
      <c r="E43" s="10">
        <f>FC_TRA_DNAVI_DCS_E!E43+FC_TRA_DNAVI_IWW_E!E43</f>
        <v>89.003095442820282</v>
      </c>
      <c r="F43" s="10">
        <f>FC_TRA_DNAVI_DCS_E!F43+FC_TRA_DNAVI_IWW_E!F43</f>
        <v>65.199914015477205</v>
      </c>
      <c r="G43" s="10">
        <f>FC_TRA_DNAVI_DCS_E!G43+FC_TRA_DNAVI_IWW_E!G43</f>
        <v>25.873000859845231</v>
      </c>
      <c r="H43" s="10">
        <f>FC_TRA_DNAVI_DCS_E!H43+FC_TRA_DNAVI_IWW_E!H43</f>
        <v>17.593637145313838</v>
      </c>
      <c r="I43" s="10">
        <f>FC_TRA_DNAVI_DCS_E!I43+FC_TRA_DNAVI_IWW_E!I43</f>
        <v>20.540756663800519</v>
      </c>
      <c r="J43" s="10">
        <f>FC_TRA_DNAVI_DCS_E!J43+FC_TRA_DNAVI_IWW_E!J43</f>
        <v>39.027429062768697</v>
      </c>
      <c r="K43" s="10">
        <f>FC_TRA_DNAVI_DCS_E!K43+FC_TRA_DNAVI_IWW_E!K43</f>
        <v>44.162596732588128</v>
      </c>
      <c r="L43" s="10">
        <f>FC_TRA_DNAVI_DCS_E!L43+FC_TRA_DNAVI_IWW_E!L43</f>
        <v>82.16302665520206</v>
      </c>
      <c r="M43" s="10">
        <f>FC_TRA_DNAVI_DCS_E!M43+FC_TRA_DNAVI_IWW_E!M43</f>
        <v>45.18968185726569</v>
      </c>
      <c r="N43" s="10">
        <f>FC_TRA_DNAVI_DCS_E!N43+FC_TRA_DNAVI_IWW_E!N43</f>
        <v>34.919260533104037</v>
      </c>
      <c r="O43" s="10">
        <f>FC_TRA_DNAVI_DCS_E!O43+FC_TRA_DNAVI_IWW_E!O43</f>
        <v>34.919260533104037</v>
      </c>
      <c r="P43" s="10">
        <f>FC_TRA_DNAVI_DCS_E!P43+FC_TRA_DNAVI_IWW_E!P43</f>
        <v>35.946345657781599</v>
      </c>
      <c r="Q43" s="10">
        <f>FC_TRA_DNAVI_DCS_E!Q43+FC_TRA_DNAVI_IWW_E!Q43</f>
        <v>33.892261392949273</v>
      </c>
      <c r="R43" s="10">
        <f>FC_TRA_DNAVI_DCS_E!R43+FC_TRA_DNAVI_IWW_E!R43</f>
        <v>47.243680137575232</v>
      </c>
      <c r="S43" s="10">
        <f>FC_TRA_DNAVI_DCS_E!S43+FC_TRA_DNAVI_IWW_E!S43</f>
        <v>38.000343938091142</v>
      </c>
      <c r="T43" s="10">
        <f>FC_TRA_DNAVI_DCS_E!T43+FC_TRA_DNAVI_IWW_E!T43</f>
        <v>36.506018916595011</v>
      </c>
      <c r="U43" s="10">
        <f>FC_TRA_DNAVI_DCS_E!U43+FC_TRA_DNAVI_IWW_E!U43</f>
        <v>38.217110920034393</v>
      </c>
      <c r="V43" s="10">
        <f>FC_TRA_DNAVI_DCS_E!V43+FC_TRA_DNAVI_IWW_E!V43</f>
        <v>26.402063628546859</v>
      </c>
      <c r="W43" s="10">
        <f>FC_TRA_DNAVI_DCS_E!W43+FC_TRA_DNAVI_IWW_E!W43</f>
        <v>16.720206362854679</v>
      </c>
      <c r="X43" s="10">
        <f>FC_TRA_DNAVI_DCS_E!X43+FC_TRA_DNAVI_IWW_E!X43</f>
        <v>28.139810834049872</v>
      </c>
    </row>
    <row r="44" spans="1:24" ht="11.25" customHeight="1" x14ac:dyDescent="0.2">
      <c r="A44" s="41" t="s">
        <v>75</v>
      </c>
      <c r="B44" s="9" t="s">
        <v>76</v>
      </c>
      <c r="C44" s="10">
        <f>FC_TRA_DNAVI_DCS_E!C44+FC_TRA_DNAVI_IWW_E!C44</f>
        <v>0</v>
      </c>
      <c r="D44" s="10">
        <f>FC_TRA_DNAVI_DCS_E!D44+FC_TRA_DNAVI_IWW_E!D44</f>
        <v>0</v>
      </c>
      <c r="E44" s="10">
        <f>FC_TRA_DNAVI_DCS_E!E44+FC_TRA_DNAVI_IWW_E!E44</f>
        <v>0.96491831470335343</v>
      </c>
      <c r="F44" s="10">
        <f>FC_TRA_DNAVI_DCS_E!F44+FC_TRA_DNAVI_IWW_E!F44</f>
        <v>0.96491831470335332</v>
      </c>
      <c r="G44" s="10">
        <f>FC_TRA_DNAVI_DCS_E!G44+FC_TRA_DNAVI_IWW_E!G44</f>
        <v>0</v>
      </c>
      <c r="H44" s="10">
        <f>FC_TRA_DNAVI_DCS_E!H44+FC_TRA_DNAVI_IWW_E!H44</f>
        <v>0</v>
      </c>
      <c r="I44" s="10">
        <f>FC_TRA_DNAVI_DCS_E!I44+FC_TRA_DNAVI_IWW_E!I44</f>
        <v>0</v>
      </c>
      <c r="J44" s="10">
        <f>FC_TRA_DNAVI_DCS_E!J44+FC_TRA_DNAVI_IWW_E!J44</f>
        <v>86.939896818572649</v>
      </c>
      <c r="K44" s="10">
        <f>FC_TRA_DNAVI_DCS_E!K44+FC_TRA_DNAVI_IWW_E!K44</f>
        <v>93.627601031814265</v>
      </c>
      <c r="L44" s="10">
        <f>FC_TRA_DNAVI_DCS_E!L44+FC_TRA_DNAVI_IWW_E!L44</f>
        <v>114.6460017196905</v>
      </c>
      <c r="M44" s="10">
        <f>FC_TRA_DNAVI_DCS_E!M44+FC_TRA_DNAVI_IWW_E!M44</f>
        <v>77.386070507308673</v>
      </c>
      <c r="N44" s="10">
        <f>FC_TRA_DNAVI_DCS_E!N44+FC_TRA_DNAVI_IWW_E!N44</f>
        <v>80.252192605331032</v>
      </c>
      <c r="O44" s="10">
        <f>FC_TRA_DNAVI_DCS_E!O44+FC_TRA_DNAVI_IWW_E!O44</f>
        <v>81.207566638005147</v>
      </c>
      <c r="P44" s="10">
        <f>FC_TRA_DNAVI_DCS_E!P44+FC_TRA_DNAVI_IWW_E!P44</f>
        <v>84.073774720550304</v>
      </c>
      <c r="Q44" s="10">
        <f>FC_TRA_DNAVI_DCS_E!Q44+FC_TRA_DNAVI_IWW_E!Q44</f>
        <v>50.635339638864998</v>
      </c>
      <c r="R44" s="10">
        <f>FC_TRA_DNAVI_DCS_E!R44+FC_TRA_DNAVI_IWW_E!R44</f>
        <v>48.724591573516761</v>
      </c>
      <c r="S44" s="10">
        <f>FC_TRA_DNAVI_DCS_E!S44+FC_TRA_DNAVI_IWW_E!S44</f>
        <v>70.698366294067057</v>
      </c>
      <c r="T44" s="10">
        <f>FC_TRA_DNAVI_DCS_E!T44+FC_TRA_DNAVI_IWW_E!T44</f>
        <v>59.810834049871019</v>
      </c>
      <c r="U44" s="10">
        <f>FC_TRA_DNAVI_DCS_E!U44+FC_TRA_DNAVI_IWW_E!U44</f>
        <v>62.171625107480651</v>
      </c>
      <c r="V44" s="10">
        <f>FC_TRA_DNAVI_DCS_E!V44+FC_TRA_DNAVI_IWW_E!V44</f>
        <v>59.791745485812562</v>
      </c>
      <c r="W44" s="10">
        <f>FC_TRA_DNAVI_DCS_E!W44+FC_TRA_DNAVI_IWW_E!W44</f>
        <v>44.938349097162508</v>
      </c>
      <c r="X44" s="10">
        <f>FC_TRA_DNAVI_DCS_E!X44+FC_TRA_DNAVI_IWW_E!X44</f>
        <v>42.983662940670683</v>
      </c>
    </row>
    <row r="45" spans="1:24" ht="11.25" customHeight="1" x14ac:dyDescent="0.2">
      <c r="A45" s="41" t="s">
        <v>77</v>
      </c>
      <c r="B45" s="9" t="s">
        <v>78</v>
      </c>
      <c r="C45" s="10">
        <f>FC_TRA_DNAVI_DCS_E!C45+FC_TRA_DNAVI_IWW_E!C45</f>
        <v>0</v>
      </c>
      <c r="D45" s="10">
        <f>FC_TRA_DNAVI_DCS_E!D45+FC_TRA_DNAVI_IWW_E!D45</f>
        <v>0</v>
      </c>
      <c r="E45" s="10">
        <f>FC_TRA_DNAVI_DCS_E!E45+FC_TRA_DNAVI_IWW_E!E45</f>
        <v>0</v>
      </c>
      <c r="F45" s="10">
        <f>FC_TRA_DNAVI_DCS_E!F45+FC_TRA_DNAVI_IWW_E!F45</f>
        <v>0</v>
      </c>
      <c r="G45" s="10">
        <f>FC_TRA_DNAVI_DCS_E!G45+FC_TRA_DNAVI_IWW_E!G45</f>
        <v>0</v>
      </c>
      <c r="H45" s="10">
        <f>FC_TRA_DNAVI_DCS_E!H45+FC_TRA_DNAVI_IWW_E!H45</f>
        <v>0</v>
      </c>
      <c r="I45" s="10">
        <f>FC_TRA_DNAVI_DCS_E!I45+FC_TRA_DNAVI_IWW_E!I45</f>
        <v>0</v>
      </c>
      <c r="J45" s="10">
        <f>FC_TRA_DNAVI_DCS_E!J45+FC_TRA_DNAVI_IWW_E!J45</f>
        <v>0</v>
      </c>
      <c r="K45" s="10">
        <f>FC_TRA_DNAVI_DCS_E!K45+FC_TRA_DNAVI_IWW_E!K45</f>
        <v>0</v>
      </c>
      <c r="L45" s="10">
        <f>FC_TRA_DNAVI_DCS_E!L45+FC_TRA_DNAVI_IWW_E!L45</f>
        <v>0</v>
      </c>
      <c r="M45" s="10">
        <f>FC_TRA_DNAVI_DCS_E!M45+FC_TRA_DNAVI_IWW_E!M45</f>
        <v>0</v>
      </c>
      <c r="N45" s="10">
        <f>FC_TRA_DNAVI_DCS_E!N45+FC_TRA_DNAVI_IWW_E!N45</f>
        <v>0</v>
      </c>
      <c r="O45" s="10">
        <f>FC_TRA_DNAVI_DCS_E!O45+FC_TRA_DNAVI_IWW_E!O45</f>
        <v>0</v>
      </c>
      <c r="P45" s="10">
        <f>FC_TRA_DNAVI_DCS_E!P45+FC_TRA_DNAVI_IWW_E!P45</f>
        <v>0</v>
      </c>
      <c r="Q45" s="10">
        <f>FC_TRA_DNAVI_DCS_E!Q45+FC_TRA_DNAVI_IWW_E!Q45</f>
        <v>0</v>
      </c>
      <c r="R45" s="10">
        <f>FC_TRA_DNAVI_DCS_E!R45+FC_TRA_DNAVI_IWW_E!R45</f>
        <v>0</v>
      </c>
      <c r="S45" s="10">
        <f>FC_TRA_DNAVI_DCS_E!S45+FC_TRA_DNAVI_IWW_E!S45</f>
        <v>0</v>
      </c>
      <c r="T45" s="10">
        <f>FC_TRA_DNAVI_DCS_E!T45+FC_TRA_DNAVI_IWW_E!T45</f>
        <v>0</v>
      </c>
      <c r="U45" s="10">
        <f>FC_TRA_DNAVI_DCS_E!U45+FC_TRA_DNAVI_IWW_E!U45</f>
        <v>0</v>
      </c>
      <c r="V45" s="10">
        <f>FC_TRA_DNAVI_DCS_E!V45+FC_TRA_DNAVI_IWW_E!V45</f>
        <v>0</v>
      </c>
      <c r="W45" s="10">
        <f>FC_TRA_DNAVI_DCS_E!W45+FC_TRA_DNAVI_IWW_E!W45</f>
        <v>0</v>
      </c>
      <c r="X45" s="10">
        <f>FC_TRA_DNAVI_DCS_E!X45+FC_TRA_DNAVI_IWW_E!X45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FC_TRA_DNAVI_DCS_E!C46+FC_TRA_DNAVI_IWW_E!C46</f>
        <v>0</v>
      </c>
      <c r="D46" s="10">
        <f>FC_TRA_DNAVI_DCS_E!D46+FC_TRA_DNAVI_IWW_E!D46</f>
        <v>0</v>
      </c>
      <c r="E46" s="10">
        <f>FC_TRA_DNAVI_DCS_E!E46+FC_TRA_DNAVI_IWW_E!E46</f>
        <v>0</v>
      </c>
      <c r="F46" s="10">
        <f>FC_TRA_DNAVI_DCS_E!F46+FC_TRA_DNAVI_IWW_E!F46</f>
        <v>0</v>
      </c>
      <c r="G46" s="10">
        <f>FC_TRA_DNAVI_DCS_E!G46+FC_TRA_DNAVI_IWW_E!G46</f>
        <v>0</v>
      </c>
      <c r="H46" s="10">
        <f>FC_TRA_DNAVI_DCS_E!H46+FC_TRA_DNAVI_IWW_E!H46</f>
        <v>0</v>
      </c>
      <c r="I46" s="10">
        <f>FC_TRA_DNAVI_DCS_E!I46+FC_TRA_DNAVI_IWW_E!I46</f>
        <v>0</v>
      </c>
      <c r="J46" s="10">
        <f>FC_TRA_DNAVI_DCS_E!J46+FC_TRA_DNAVI_IWW_E!J46</f>
        <v>0</v>
      </c>
      <c r="K46" s="10">
        <f>FC_TRA_DNAVI_DCS_E!K46+FC_TRA_DNAVI_IWW_E!K46</f>
        <v>0</v>
      </c>
      <c r="L46" s="10">
        <f>FC_TRA_DNAVI_DCS_E!L46+FC_TRA_DNAVI_IWW_E!L46</f>
        <v>0</v>
      </c>
      <c r="M46" s="10">
        <f>FC_TRA_DNAVI_DCS_E!M46+FC_TRA_DNAVI_IWW_E!M46</f>
        <v>0</v>
      </c>
      <c r="N46" s="10">
        <f>FC_TRA_DNAVI_DCS_E!N46+FC_TRA_DNAVI_IWW_E!N46</f>
        <v>0</v>
      </c>
      <c r="O46" s="10">
        <f>FC_TRA_DNAVI_DCS_E!O46+FC_TRA_DNAVI_IWW_E!O46</f>
        <v>0</v>
      </c>
      <c r="P46" s="10">
        <f>FC_TRA_DNAVI_DCS_E!P46+FC_TRA_DNAVI_IWW_E!P46</f>
        <v>0</v>
      </c>
      <c r="Q46" s="10">
        <f>FC_TRA_DNAVI_DCS_E!Q46+FC_TRA_DNAVI_IWW_E!Q46</f>
        <v>0</v>
      </c>
      <c r="R46" s="10">
        <f>FC_TRA_DNAVI_DCS_E!R46+FC_TRA_DNAVI_IWW_E!R46</f>
        <v>0</v>
      </c>
      <c r="S46" s="10">
        <f>FC_TRA_DNAVI_DCS_E!S46+FC_TRA_DNAVI_IWW_E!S46</f>
        <v>0</v>
      </c>
      <c r="T46" s="10">
        <f>FC_TRA_DNAVI_DCS_E!T46+FC_TRA_DNAVI_IWW_E!T46</f>
        <v>0</v>
      </c>
      <c r="U46" s="10">
        <f>FC_TRA_DNAVI_DCS_E!U46+FC_TRA_DNAVI_IWW_E!U46</f>
        <v>0</v>
      </c>
      <c r="V46" s="10">
        <f>FC_TRA_DNAVI_DCS_E!V46+FC_TRA_DNAVI_IWW_E!V46</f>
        <v>0</v>
      </c>
      <c r="W46" s="10">
        <f>FC_TRA_DNAVI_DCS_E!W46+FC_TRA_DNAVI_IWW_E!W46</f>
        <v>0</v>
      </c>
      <c r="X46" s="10">
        <f>FC_TRA_DNAVI_DCS_E!X46+FC_TRA_DNAVI_IWW_E!X46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FC_TRA_DNAVI_DCS_E!C47+FC_TRA_DNAVI_IWW_E!C47</f>
        <v>0</v>
      </c>
      <c r="D47" s="10">
        <f>FC_TRA_DNAVI_DCS_E!D47+FC_TRA_DNAVI_IWW_E!D47</f>
        <v>0</v>
      </c>
      <c r="E47" s="10">
        <f>FC_TRA_DNAVI_DCS_E!E47+FC_TRA_DNAVI_IWW_E!E47</f>
        <v>0</v>
      </c>
      <c r="F47" s="10">
        <f>FC_TRA_DNAVI_DCS_E!F47+FC_TRA_DNAVI_IWW_E!F47</f>
        <v>0</v>
      </c>
      <c r="G47" s="10">
        <f>FC_TRA_DNAVI_DCS_E!G47+FC_TRA_DNAVI_IWW_E!G47</f>
        <v>0</v>
      </c>
      <c r="H47" s="10">
        <f>FC_TRA_DNAVI_DCS_E!H47+FC_TRA_DNAVI_IWW_E!H47</f>
        <v>0</v>
      </c>
      <c r="I47" s="10">
        <f>FC_TRA_DNAVI_DCS_E!I47+FC_TRA_DNAVI_IWW_E!I47</f>
        <v>0</v>
      </c>
      <c r="J47" s="10">
        <f>FC_TRA_DNAVI_DCS_E!J47+FC_TRA_DNAVI_IWW_E!J47</f>
        <v>0</v>
      </c>
      <c r="K47" s="10">
        <f>FC_TRA_DNAVI_DCS_E!K47+FC_TRA_DNAVI_IWW_E!K47</f>
        <v>0</v>
      </c>
      <c r="L47" s="10">
        <f>FC_TRA_DNAVI_DCS_E!L47+FC_TRA_DNAVI_IWW_E!L47</f>
        <v>0</v>
      </c>
      <c r="M47" s="10">
        <f>FC_TRA_DNAVI_DCS_E!M47+FC_TRA_DNAVI_IWW_E!M47</f>
        <v>0</v>
      </c>
      <c r="N47" s="10">
        <f>FC_TRA_DNAVI_DCS_E!N47+FC_TRA_DNAVI_IWW_E!N47</f>
        <v>0</v>
      </c>
      <c r="O47" s="10">
        <f>FC_TRA_DNAVI_DCS_E!O47+FC_TRA_DNAVI_IWW_E!O47</f>
        <v>0</v>
      </c>
      <c r="P47" s="10">
        <f>FC_TRA_DNAVI_DCS_E!P47+FC_TRA_DNAVI_IWW_E!P47</f>
        <v>0</v>
      </c>
      <c r="Q47" s="10">
        <f>FC_TRA_DNAVI_DCS_E!Q47+FC_TRA_DNAVI_IWW_E!Q47</f>
        <v>0</v>
      </c>
      <c r="R47" s="10">
        <f>FC_TRA_DNAVI_DCS_E!R47+FC_TRA_DNAVI_IWW_E!R47</f>
        <v>0</v>
      </c>
      <c r="S47" s="10">
        <f>FC_TRA_DNAVI_DCS_E!S47+FC_TRA_DNAVI_IWW_E!S47</f>
        <v>0</v>
      </c>
      <c r="T47" s="10">
        <f>FC_TRA_DNAVI_DCS_E!T47+FC_TRA_DNAVI_IWW_E!T47</f>
        <v>0</v>
      </c>
      <c r="U47" s="10">
        <f>FC_TRA_DNAVI_DCS_E!U47+FC_TRA_DNAVI_IWW_E!U47</f>
        <v>0</v>
      </c>
      <c r="V47" s="10">
        <f>FC_TRA_DNAVI_DCS_E!V47+FC_TRA_DNAVI_IWW_E!V47</f>
        <v>0</v>
      </c>
      <c r="W47" s="10">
        <f>FC_TRA_DNAVI_DCS_E!W47+FC_TRA_DNAVI_IWW_E!W47</f>
        <v>0</v>
      </c>
      <c r="X47" s="10">
        <f>FC_TRA_DNAVI_DCS_E!X47+FC_TRA_DNAVI_IWW_E!X47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FC_TRA_DNAVI_DCS_E!C48+FC_TRA_DNAVI_IWW_E!C48</f>
        <v>0</v>
      </c>
      <c r="D48" s="10">
        <f>FC_TRA_DNAVI_DCS_E!D48+FC_TRA_DNAVI_IWW_E!D48</f>
        <v>0</v>
      </c>
      <c r="E48" s="10">
        <f>FC_TRA_DNAVI_DCS_E!E48+FC_TRA_DNAVI_IWW_E!E48</f>
        <v>0</v>
      </c>
      <c r="F48" s="10">
        <f>FC_TRA_DNAVI_DCS_E!F48+FC_TRA_DNAVI_IWW_E!F48</f>
        <v>0</v>
      </c>
      <c r="G48" s="10">
        <f>FC_TRA_DNAVI_DCS_E!G48+FC_TRA_DNAVI_IWW_E!G48</f>
        <v>0</v>
      </c>
      <c r="H48" s="10">
        <f>FC_TRA_DNAVI_DCS_E!H48+FC_TRA_DNAVI_IWW_E!H48</f>
        <v>0</v>
      </c>
      <c r="I48" s="10">
        <f>FC_TRA_DNAVI_DCS_E!I48+FC_TRA_DNAVI_IWW_E!I48</f>
        <v>0</v>
      </c>
      <c r="J48" s="10">
        <f>FC_TRA_DNAVI_DCS_E!J48+FC_TRA_DNAVI_IWW_E!J48</f>
        <v>0</v>
      </c>
      <c r="K48" s="10">
        <f>FC_TRA_DNAVI_DCS_E!K48+FC_TRA_DNAVI_IWW_E!K48</f>
        <v>0</v>
      </c>
      <c r="L48" s="10">
        <f>FC_TRA_DNAVI_DCS_E!L48+FC_TRA_DNAVI_IWW_E!L48</f>
        <v>0</v>
      </c>
      <c r="M48" s="10">
        <f>FC_TRA_DNAVI_DCS_E!M48+FC_TRA_DNAVI_IWW_E!M48</f>
        <v>0</v>
      </c>
      <c r="N48" s="10">
        <f>FC_TRA_DNAVI_DCS_E!N48+FC_TRA_DNAVI_IWW_E!N48</f>
        <v>0</v>
      </c>
      <c r="O48" s="10">
        <f>FC_TRA_DNAVI_DCS_E!O48+FC_TRA_DNAVI_IWW_E!O48</f>
        <v>0</v>
      </c>
      <c r="P48" s="10">
        <f>FC_TRA_DNAVI_DCS_E!P48+FC_TRA_DNAVI_IWW_E!P48</f>
        <v>0</v>
      </c>
      <c r="Q48" s="10">
        <f>FC_TRA_DNAVI_DCS_E!Q48+FC_TRA_DNAVI_IWW_E!Q48</f>
        <v>0</v>
      </c>
      <c r="R48" s="10">
        <f>FC_TRA_DNAVI_DCS_E!R48+FC_TRA_DNAVI_IWW_E!R48</f>
        <v>0</v>
      </c>
      <c r="S48" s="10">
        <f>FC_TRA_DNAVI_DCS_E!S48+FC_TRA_DNAVI_IWW_E!S48</f>
        <v>0</v>
      </c>
      <c r="T48" s="10">
        <f>FC_TRA_DNAVI_DCS_E!T48+FC_TRA_DNAVI_IWW_E!T48</f>
        <v>0</v>
      </c>
      <c r="U48" s="10">
        <f>FC_TRA_DNAVI_DCS_E!U48+FC_TRA_DNAVI_IWW_E!U48</f>
        <v>0</v>
      </c>
      <c r="V48" s="10">
        <f>FC_TRA_DNAVI_DCS_E!V48+FC_TRA_DNAVI_IWW_E!V48</f>
        <v>0</v>
      </c>
      <c r="W48" s="10">
        <f>FC_TRA_DNAVI_DCS_E!W48+FC_TRA_DNAVI_IWW_E!W48</f>
        <v>0</v>
      </c>
      <c r="X48" s="10">
        <f>FC_TRA_DNAVI_DCS_E!X48+FC_TRA_DNAVI_IWW_E!X48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FC_TRA_DNAVI_DCS_E!C49+FC_TRA_DNAVI_IWW_E!C49</f>
        <v>0</v>
      </c>
      <c r="D49" s="10">
        <f>FC_TRA_DNAVI_DCS_E!D49+FC_TRA_DNAVI_IWW_E!D49</f>
        <v>0</v>
      </c>
      <c r="E49" s="10">
        <f>FC_TRA_DNAVI_DCS_E!E49+FC_TRA_DNAVI_IWW_E!E49</f>
        <v>0</v>
      </c>
      <c r="F49" s="10">
        <f>FC_TRA_DNAVI_DCS_E!F49+FC_TRA_DNAVI_IWW_E!F49</f>
        <v>0</v>
      </c>
      <c r="G49" s="10">
        <f>FC_TRA_DNAVI_DCS_E!G49+FC_TRA_DNAVI_IWW_E!G49</f>
        <v>0</v>
      </c>
      <c r="H49" s="10">
        <f>FC_TRA_DNAVI_DCS_E!H49+FC_TRA_DNAVI_IWW_E!H49</f>
        <v>0</v>
      </c>
      <c r="I49" s="10">
        <f>FC_TRA_DNAVI_DCS_E!I49+FC_TRA_DNAVI_IWW_E!I49</f>
        <v>0</v>
      </c>
      <c r="J49" s="10">
        <f>FC_TRA_DNAVI_DCS_E!J49+FC_TRA_DNAVI_IWW_E!J49</f>
        <v>0</v>
      </c>
      <c r="K49" s="10">
        <f>FC_TRA_DNAVI_DCS_E!K49+FC_TRA_DNAVI_IWW_E!K49</f>
        <v>0</v>
      </c>
      <c r="L49" s="10">
        <f>FC_TRA_DNAVI_DCS_E!L49+FC_TRA_DNAVI_IWW_E!L49</f>
        <v>0</v>
      </c>
      <c r="M49" s="10">
        <f>FC_TRA_DNAVI_DCS_E!M49+FC_TRA_DNAVI_IWW_E!M49</f>
        <v>0</v>
      </c>
      <c r="N49" s="10">
        <f>FC_TRA_DNAVI_DCS_E!N49+FC_TRA_DNAVI_IWW_E!N49</f>
        <v>0</v>
      </c>
      <c r="O49" s="10">
        <f>FC_TRA_DNAVI_DCS_E!O49+FC_TRA_DNAVI_IWW_E!O49</f>
        <v>0</v>
      </c>
      <c r="P49" s="10">
        <f>FC_TRA_DNAVI_DCS_E!P49+FC_TRA_DNAVI_IWW_E!P49</f>
        <v>0</v>
      </c>
      <c r="Q49" s="10">
        <f>FC_TRA_DNAVI_DCS_E!Q49+FC_TRA_DNAVI_IWW_E!Q49</f>
        <v>0</v>
      </c>
      <c r="R49" s="10">
        <f>FC_TRA_DNAVI_DCS_E!R49+FC_TRA_DNAVI_IWW_E!R49</f>
        <v>0</v>
      </c>
      <c r="S49" s="10">
        <f>FC_TRA_DNAVI_DCS_E!S49+FC_TRA_DNAVI_IWW_E!S49</f>
        <v>0</v>
      </c>
      <c r="T49" s="10">
        <f>FC_TRA_DNAVI_DCS_E!T49+FC_TRA_DNAVI_IWW_E!T49</f>
        <v>0</v>
      </c>
      <c r="U49" s="10">
        <f>FC_TRA_DNAVI_DCS_E!U49+FC_TRA_DNAVI_IWW_E!U49</f>
        <v>0</v>
      </c>
      <c r="V49" s="10">
        <f>FC_TRA_DNAVI_DCS_E!V49+FC_TRA_DNAVI_IWW_E!V49</f>
        <v>0</v>
      </c>
      <c r="W49" s="10">
        <f>FC_TRA_DNAVI_DCS_E!W49+FC_TRA_DNAVI_IWW_E!W49</f>
        <v>0</v>
      </c>
      <c r="X49" s="10">
        <f>FC_TRA_DNAVI_DCS_E!X49+FC_TRA_DNAVI_IWW_E!X49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FC_TRA_DNAVI_DCS_E!C50+FC_TRA_DNAVI_IWW_E!C50</f>
        <v>0</v>
      </c>
      <c r="D50" s="10">
        <f>FC_TRA_DNAVI_DCS_E!D50+FC_TRA_DNAVI_IWW_E!D50</f>
        <v>0</v>
      </c>
      <c r="E50" s="10">
        <f>FC_TRA_DNAVI_DCS_E!E50+FC_TRA_DNAVI_IWW_E!E50</f>
        <v>0</v>
      </c>
      <c r="F50" s="10">
        <f>FC_TRA_DNAVI_DCS_E!F50+FC_TRA_DNAVI_IWW_E!F50</f>
        <v>0</v>
      </c>
      <c r="G50" s="10">
        <f>FC_TRA_DNAVI_DCS_E!G50+FC_TRA_DNAVI_IWW_E!G50</f>
        <v>0</v>
      </c>
      <c r="H50" s="10">
        <f>FC_TRA_DNAVI_DCS_E!H50+FC_TRA_DNAVI_IWW_E!H50</f>
        <v>0</v>
      </c>
      <c r="I50" s="10">
        <f>FC_TRA_DNAVI_DCS_E!I50+FC_TRA_DNAVI_IWW_E!I50</f>
        <v>0</v>
      </c>
      <c r="J50" s="10">
        <f>FC_TRA_DNAVI_DCS_E!J50+FC_TRA_DNAVI_IWW_E!J50</f>
        <v>0</v>
      </c>
      <c r="K50" s="10">
        <f>FC_TRA_DNAVI_DCS_E!K50+FC_TRA_DNAVI_IWW_E!K50</f>
        <v>0</v>
      </c>
      <c r="L50" s="10">
        <f>FC_TRA_DNAVI_DCS_E!L50+FC_TRA_DNAVI_IWW_E!L50</f>
        <v>0</v>
      </c>
      <c r="M50" s="10">
        <f>FC_TRA_DNAVI_DCS_E!M50+FC_TRA_DNAVI_IWW_E!M50</f>
        <v>0</v>
      </c>
      <c r="N50" s="10">
        <f>FC_TRA_DNAVI_DCS_E!N50+FC_TRA_DNAVI_IWW_E!N50</f>
        <v>0</v>
      </c>
      <c r="O50" s="10">
        <f>FC_TRA_DNAVI_DCS_E!O50+FC_TRA_DNAVI_IWW_E!O50</f>
        <v>0</v>
      </c>
      <c r="P50" s="10">
        <f>FC_TRA_DNAVI_DCS_E!P50+FC_TRA_DNAVI_IWW_E!P50</f>
        <v>0</v>
      </c>
      <c r="Q50" s="10">
        <f>FC_TRA_DNAVI_DCS_E!Q50+FC_TRA_DNAVI_IWW_E!Q50</f>
        <v>0</v>
      </c>
      <c r="R50" s="10">
        <f>FC_TRA_DNAVI_DCS_E!R50+FC_TRA_DNAVI_IWW_E!R50</f>
        <v>0</v>
      </c>
      <c r="S50" s="10">
        <f>FC_TRA_DNAVI_DCS_E!S50+FC_TRA_DNAVI_IWW_E!S50</f>
        <v>0</v>
      </c>
      <c r="T50" s="10">
        <f>FC_TRA_DNAVI_DCS_E!T50+FC_TRA_DNAVI_IWW_E!T50</f>
        <v>0</v>
      </c>
      <c r="U50" s="10">
        <f>FC_TRA_DNAVI_DCS_E!U50+FC_TRA_DNAVI_IWW_E!U50</f>
        <v>0</v>
      </c>
      <c r="V50" s="10">
        <f>FC_TRA_DNAVI_DCS_E!V50+FC_TRA_DNAVI_IWW_E!V50</f>
        <v>0</v>
      </c>
      <c r="W50" s="10">
        <f>FC_TRA_DNAVI_DCS_E!W50+FC_TRA_DNAVI_IWW_E!W50</f>
        <v>0</v>
      </c>
      <c r="X50" s="10">
        <f>FC_TRA_DNAVI_DCS_E!X50+FC_TRA_DNAVI_IWW_E!X50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FC_TRA_DNAVI_DCS_E!C51+FC_TRA_DNAVI_IWW_E!C51</f>
        <v>0</v>
      </c>
      <c r="D51" s="37">
        <f>FC_TRA_DNAVI_DCS_E!D51+FC_TRA_DNAVI_IWW_E!D51</f>
        <v>0</v>
      </c>
      <c r="E51" s="37">
        <f>FC_TRA_DNAVI_DCS_E!E51+FC_TRA_DNAVI_IWW_E!E51</f>
        <v>0</v>
      </c>
      <c r="F51" s="37">
        <f>FC_TRA_DNAVI_DCS_E!F51+FC_TRA_DNAVI_IWW_E!F51</f>
        <v>0</v>
      </c>
      <c r="G51" s="37">
        <f>FC_TRA_DNAVI_DCS_E!G51+FC_TRA_DNAVI_IWW_E!G51</f>
        <v>0</v>
      </c>
      <c r="H51" s="37">
        <f>FC_TRA_DNAVI_DCS_E!H51+FC_TRA_DNAVI_IWW_E!H51</f>
        <v>0</v>
      </c>
      <c r="I51" s="37">
        <f>FC_TRA_DNAVI_DCS_E!I51+FC_TRA_DNAVI_IWW_E!I51</f>
        <v>0</v>
      </c>
      <c r="J51" s="37">
        <f>FC_TRA_DNAVI_DCS_E!J51+FC_TRA_DNAVI_IWW_E!J51</f>
        <v>0</v>
      </c>
      <c r="K51" s="37">
        <f>FC_TRA_DNAVI_DCS_E!K51+FC_TRA_DNAVI_IWW_E!K51</f>
        <v>0</v>
      </c>
      <c r="L51" s="37">
        <f>FC_TRA_DNAVI_DCS_E!L51+FC_TRA_DNAVI_IWW_E!L51</f>
        <v>0</v>
      </c>
      <c r="M51" s="37">
        <f>FC_TRA_DNAVI_DCS_E!M51+FC_TRA_DNAVI_IWW_E!M51</f>
        <v>0</v>
      </c>
      <c r="N51" s="37">
        <f>FC_TRA_DNAVI_DCS_E!N51+FC_TRA_DNAVI_IWW_E!N51</f>
        <v>0</v>
      </c>
      <c r="O51" s="37">
        <f>FC_TRA_DNAVI_DCS_E!O51+FC_TRA_DNAVI_IWW_E!O51</f>
        <v>0</v>
      </c>
      <c r="P51" s="37">
        <f>FC_TRA_DNAVI_DCS_E!P51+FC_TRA_DNAVI_IWW_E!P51</f>
        <v>0</v>
      </c>
      <c r="Q51" s="37">
        <f>FC_TRA_DNAVI_DCS_E!Q51+FC_TRA_DNAVI_IWW_E!Q51</f>
        <v>0</v>
      </c>
      <c r="R51" s="37">
        <f>FC_TRA_DNAVI_DCS_E!R51+FC_TRA_DNAVI_IWW_E!R51</f>
        <v>0</v>
      </c>
      <c r="S51" s="37">
        <f>FC_TRA_DNAVI_DCS_E!S51+FC_TRA_DNAVI_IWW_E!S51</f>
        <v>0</v>
      </c>
      <c r="T51" s="37">
        <f>FC_TRA_DNAVI_DCS_E!T51+FC_TRA_DNAVI_IWW_E!T51</f>
        <v>0</v>
      </c>
      <c r="U51" s="37">
        <f>FC_TRA_DNAVI_DCS_E!U51+FC_TRA_DNAVI_IWW_E!U51</f>
        <v>0</v>
      </c>
      <c r="V51" s="37">
        <f>FC_TRA_DNAVI_DCS_E!V51+FC_TRA_DNAVI_IWW_E!V51</f>
        <v>0</v>
      </c>
      <c r="W51" s="37">
        <f>FC_TRA_DNAVI_DCS_E!W51+FC_TRA_DNAVI_IWW_E!W51</f>
        <v>0</v>
      </c>
      <c r="X51" s="37">
        <f>FC_TRA_DNAVI_DCS_E!X51+FC_TRA_DNAVI_IWW_E!X51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0.88374892519346504</v>
      </c>
      <c r="M52" s="37">
        <f t="shared" si="20"/>
        <v>0</v>
      </c>
      <c r="N52" s="37">
        <f t="shared" si="20"/>
        <v>1.7674978503869301</v>
      </c>
      <c r="O52" s="37">
        <f t="shared" si="20"/>
        <v>1.7674978503869301</v>
      </c>
      <c r="P52" s="37">
        <f t="shared" si="20"/>
        <v>1.7674978503869301</v>
      </c>
      <c r="Q52" s="37">
        <f t="shared" si="20"/>
        <v>1.7674978503869301</v>
      </c>
      <c r="R52" s="37">
        <f t="shared" si="20"/>
        <v>2.6511607910576092</v>
      </c>
      <c r="S52" s="37">
        <f t="shared" si="20"/>
        <v>2.6511607910576092</v>
      </c>
      <c r="T52" s="37">
        <f t="shared" si="20"/>
        <v>2.086500429922614</v>
      </c>
      <c r="U52" s="37">
        <f t="shared" si="20"/>
        <v>2.2914875322441959</v>
      </c>
      <c r="V52" s="37">
        <f t="shared" si="20"/>
        <v>1.6225279449699053</v>
      </c>
      <c r="W52" s="37">
        <f t="shared" ref="W52:X52" si="21">SUM(W53:W70)</f>
        <v>1.092261392949269</v>
      </c>
      <c r="X52" s="37">
        <f t="shared" si="21"/>
        <v>2.3433361994840931</v>
      </c>
    </row>
    <row r="53" spans="1:24" ht="11.25" customHeight="1" x14ac:dyDescent="0.2">
      <c r="A53" s="42" t="s">
        <v>93</v>
      </c>
      <c r="B53" s="9" t="s">
        <v>94</v>
      </c>
      <c r="C53" s="10">
        <f>FC_TRA_DNAVI_DCS_E!C53+FC_TRA_DNAVI_IWW_E!C53</f>
        <v>0</v>
      </c>
      <c r="D53" s="10">
        <f>FC_TRA_DNAVI_DCS_E!D53+FC_TRA_DNAVI_IWW_E!D53</f>
        <v>0</v>
      </c>
      <c r="E53" s="10">
        <f>FC_TRA_DNAVI_DCS_E!E53+FC_TRA_DNAVI_IWW_E!E53</f>
        <v>0</v>
      </c>
      <c r="F53" s="10">
        <f>FC_TRA_DNAVI_DCS_E!F53+FC_TRA_DNAVI_IWW_E!F53</f>
        <v>0</v>
      </c>
      <c r="G53" s="10">
        <f>FC_TRA_DNAVI_DCS_E!G53+FC_TRA_DNAVI_IWW_E!G53</f>
        <v>0</v>
      </c>
      <c r="H53" s="10">
        <f>FC_TRA_DNAVI_DCS_E!H53+FC_TRA_DNAVI_IWW_E!H53</f>
        <v>0</v>
      </c>
      <c r="I53" s="10">
        <f>FC_TRA_DNAVI_DCS_E!I53+FC_TRA_DNAVI_IWW_E!I53</f>
        <v>0</v>
      </c>
      <c r="J53" s="10">
        <f>FC_TRA_DNAVI_DCS_E!J53+FC_TRA_DNAVI_IWW_E!J53</f>
        <v>0</v>
      </c>
      <c r="K53" s="10">
        <f>FC_TRA_DNAVI_DCS_E!K53+FC_TRA_DNAVI_IWW_E!K53</f>
        <v>0</v>
      </c>
      <c r="L53" s="10">
        <f>FC_TRA_DNAVI_DCS_E!L53+FC_TRA_DNAVI_IWW_E!L53</f>
        <v>0</v>
      </c>
      <c r="M53" s="10">
        <f>FC_TRA_DNAVI_DCS_E!M53+FC_TRA_DNAVI_IWW_E!M53</f>
        <v>0</v>
      </c>
      <c r="N53" s="10">
        <f>FC_TRA_DNAVI_DCS_E!N53+FC_TRA_DNAVI_IWW_E!N53</f>
        <v>0</v>
      </c>
      <c r="O53" s="10">
        <f>FC_TRA_DNAVI_DCS_E!O53+FC_TRA_DNAVI_IWW_E!O53</f>
        <v>0</v>
      </c>
      <c r="P53" s="10">
        <f>FC_TRA_DNAVI_DCS_E!P53+FC_TRA_DNAVI_IWW_E!P53</f>
        <v>0</v>
      </c>
      <c r="Q53" s="10">
        <f>FC_TRA_DNAVI_DCS_E!Q53+FC_TRA_DNAVI_IWW_E!Q53</f>
        <v>0</v>
      </c>
      <c r="R53" s="10">
        <f>FC_TRA_DNAVI_DCS_E!R53+FC_TRA_DNAVI_IWW_E!R53</f>
        <v>0</v>
      </c>
      <c r="S53" s="10">
        <f>FC_TRA_DNAVI_DCS_E!S53+FC_TRA_DNAVI_IWW_E!S53</f>
        <v>0</v>
      </c>
      <c r="T53" s="10">
        <f>FC_TRA_DNAVI_DCS_E!T53+FC_TRA_DNAVI_IWW_E!T53</f>
        <v>0</v>
      </c>
      <c r="U53" s="10">
        <f>FC_TRA_DNAVI_DCS_E!U53+FC_TRA_DNAVI_IWW_E!U53</f>
        <v>0</v>
      </c>
      <c r="V53" s="10">
        <f>FC_TRA_DNAVI_DCS_E!V53+FC_TRA_DNAVI_IWW_E!V53</f>
        <v>0</v>
      </c>
      <c r="W53" s="10">
        <f>FC_TRA_DNAVI_DCS_E!W53+FC_TRA_DNAVI_IWW_E!W53</f>
        <v>0</v>
      </c>
      <c r="X53" s="10">
        <f>FC_TRA_DNAVI_DCS_E!X53+FC_TRA_DNAVI_IWW_E!X53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FC_TRA_DNAVI_DCS_E!C54+FC_TRA_DNAVI_IWW_E!C54</f>
        <v>0</v>
      </c>
      <c r="D54" s="10">
        <f>FC_TRA_DNAVI_DCS_E!D54+FC_TRA_DNAVI_IWW_E!D54</f>
        <v>0</v>
      </c>
      <c r="E54" s="10">
        <f>FC_TRA_DNAVI_DCS_E!E54+FC_TRA_DNAVI_IWW_E!E54</f>
        <v>0</v>
      </c>
      <c r="F54" s="10">
        <f>FC_TRA_DNAVI_DCS_E!F54+FC_TRA_DNAVI_IWW_E!F54</f>
        <v>0</v>
      </c>
      <c r="G54" s="10">
        <f>FC_TRA_DNAVI_DCS_E!G54+FC_TRA_DNAVI_IWW_E!G54</f>
        <v>0</v>
      </c>
      <c r="H54" s="10">
        <f>FC_TRA_DNAVI_DCS_E!H54+FC_TRA_DNAVI_IWW_E!H54</f>
        <v>0</v>
      </c>
      <c r="I54" s="10">
        <f>FC_TRA_DNAVI_DCS_E!I54+FC_TRA_DNAVI_IWW_E!I54</f>
        <v>0</v>
      </c>
      <c r="J54" s="10">
        <f>FC_TRA_DNAVI_DCS_E!J54+FC_TRA_DNAVI_IWW_E!J54</f>
        <v>0</v>
      </c>
      <c r="K54" s="10">
        <f>FC_TRA_DNAVI_DCS_E!K54+FC_TRA_DNAVI_IWW_E!K54</f>
        <v>0</v>
      </c>
      <c r="L54" s="10">
        <f>FC_TRA_DNAVI_DCS_E!L54+FC_TRA_DNAVI_IWW_E!L54</f>
        <v>0</v>
      </c>
      <c r="M54" s="10">
        <f>FC_TRA_DNAVI_DCS_E!M54+FC_TRA_DNAVI_IWW_E!M54</f>
        <v>0</v>
      </c>
      <c r="N54" s="10">
        <f>FC_TRA_DNAVI_DCS_E!N54+FC_TRA_DNAVI_IWW_E!N54</f>
        <v>0</v>
      </c>
      <c r="O54" s="10">
        <f>FC_TRA_DNAVI_DCS_E!O54+FC_TRA_DNAVI_IWW_E!O54</f>
        <v>0</v>
      </c>
      <c r="P54" s="10">
        <f>FC_TRA_DNAVI_DCS_E!P54+FC_TRA_DNAVI_IWW_E!P54</f>
        <v>0</v>
      </c>
      <c r="Q54" s="10">
        <f>FC_TRA_DNAVI_DCS_E!Q54+FC_TRA_DNAVI_IWW_E!Q54</f>
        <v>0</v>
      </c>
      <c r="R54" s="10">
        <f>FC_TRA_DNAVI_DCS_E!R54+FC_TRA_DNAVI_IWW_E!R54</f>
        <v>0</v>
      </c>
      <c r="S54" s="10">
        <f>FC_TRA_DNAVI_DCS_E!S54+FC_TRA_DNAVI_IWW_E!S54</f>
        <v>0</v>
      </c>
      <c r="T54" s="10">
        <f>FC_TRA_DNAVI_DCS_E!T54+FC_TRA_DNAVI_IWW_E!T54</f>
        <v>0</v>
      </c>
      <c r="U54" s="10">
        <f>FC_TRA_DNAVI_DCS_E!U54+FC_TRA_DNAVI_IWW_E!U54</f>
        <v>0</v>
      </c>
      <c r="V54" s="10">
        <f>FC_TRA_DNAVI_DCS_E!V54+FC_TRA_DNAVI_IWW_E!V54</f>
        <v>0</v>
      </c>
      <c r="W54" s="10">
        <f>FC_TRA_DNAVI_DCS_E!W54+FC_TRA_DNAVI_IWW_E!W54</f>
        <v>0</v>
      </c>
      <c r="X54" s="10">
        <f>FC_TRA_DNAVI_DCS_E!X54+FC_TRA_DNAVI_IWW_E!X54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FC_TRA_DNAVI_DCS_E!C55+FC_TRA_DNAVI_IWW_E!C55</f>
        <v>0</v>
      </c>
      <c r="D55" s="10">
        <f>FC_TRA_DNAVI_DCS_E!D55+FC_TRA_DNAVI_IWW_E!D55</f>
        <v>0</v>
      </c>
      <c r="E55" s="10">
        <f>FC_TRA_DNAVI_DCS_E!E55+FC_TRA_DNAVI_IWW_E!E55</f>
        <v>0</v>
      </c>
      <c r="F55" s="10">
        <f>FC_TRA_DNAVI_DCS_E!F55+FC_TRA_DNAVI_IWW_E!F55</f>
        <v>0</v>
      </c>
      <c r="G55" s="10">
        <f>FC_TRA_DNAVI_DCS_E!G55+FC_TRA_DNAVI_IWW_E!G55</f>
        <v>0</v>
      </c>
      <c r="H55" s="10">
        <f>FC_TRA_DNAVI_DCS_E!H55+FC_TRA_DNAVI_IWW_E!H55</f>
        <v>0</v>
      </c>
      <c r="I55" s="10">
        <f>FC_TRA_DNAVI_DCS_E!I55+FC_TRA_DNAVI_IWW_E!I55</f>
        <v>0</v>
      </c>
      <c r="J55" s="10">
        <f>FC_TRA_DNAVI_DCS_E!J55+FC_TRA_DNAVI_IWW_E!J55</f>
        <v>0</v>
      </c>
      <c r="K55" s="10">
        <f>FC_TRA_DNAVI_DCS_E!K55+FC_TRA_DNAVI_IWW_E!K55</f>
        <v>0</v>
      </c>
      <c r="L55" s="10">
        <f>FC_TRA_DNAVI_DCS_E!L55+FC_TRA_DNAVI_IWW_E!L55</f>
        <v>0</v>
      </c>
      <c r="M55" s="10">
        <f>FC_TRA_DNAVI_DCS_E!M55+FC_TRA_DNAVI_IWW_E!M55</f>
        <v>0</v>
      </c>
      <c r="N55" s="10">
        <f>FC_TRA_DNAVI_DCS_E!N55+FC_TRA_DNAVI_IWW_E!N55</f>
        <v>0</v>
      </c>
      <c r="O55" s="10">
        <f>FC_TRA_DNAVI_DCS_E!O55+FC_TRA_DNAVI_IWW_E!O55</f>
        <v>0</v>
      </c>
      <c r="P55" s="10">
        <f>FC_TRA_DNAVI_DCS_E!P55+FC_TRA_DNAVI_IWW_E!P55</f>
        <v>0</v>
      </c>
      <c r="Q55" s="10">
        <f>FC_TRA_DNAVI_DCS_E!Q55+FC_TRA_DNAVI_IWW_E!Q55</f>
        <v>0</v>
      </c>
      <c r="R55" s="10">
        <f>FC_TRA_DNAVI_DCS_E!R55+FC_TRA_DNAVI_IWW_E!R55</f>
        <v>0</v>
      </c>
      <c r="S55" s="10">
        <f>FC_TRA_DNAVI_DCS_E!S55+FC_TRA_DNAVI_IWW_E!S55</f>
        <v>0</v>
      </c>
      <c r="T55" s="10">
        <f>FC_TRA_DNAVI_DCS_E!T55+FC_TRA_DNAVI_IWW_E!T55</f>
        <v>0</v>
      </c>
      <c r="U55" s="10">
        <f>FC_TRA_DNAVI_DCS_E!U55+FC_TRA_DNAVI_IWW_E!U55</f>
        <v>0</v>
      </c>
      <c r="V55" s="10">
        <f>FC_TRA_DNAVI_DCS_E!V55+FC_TRA_DNAVI_IWW_E!V55</f>
        <v>0</v>
      </c>
      <c r="W55" s="10">
        <f>FC_TRA_DNAVI_DCS_E!W55+FC_TRA_DNAVI_IWW_E!W55</f>
        <v>0</v>
      </c>
      <c r="X55" s="10">
        <f>FC_TRA_DNAVI_DCS_E!X55+FC_TRA_DNAVI_IWW_E!X55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FC_TRA_DNAVI_DCS_E!C56+FC_TRA_DNAVI_IWW_E!C56</f>
        <v>0</v>
      </c>
      <c r="D56" s="10">
        <f>FC_TRA_DNAVI_DCS_E!D56+FC_TRA_DNAVI_IWW_E!D56</f>
        <v>0</v>
      </c>
      <c r="E56" s="10">
        <f>FC_TRA_DNAVI_DCS_E!E56+FC_TRA_DNAVI_IWW_E!E56</f>
        <v>0</v>
      </c>
      <c r="F56" s="10">
        <f>FC_TRA_DNAVI_DCS_E!F56+FC_TRA_DNAVI_IWW_E!F56</f>
        <v>0</v>
      </c>
      <c r="G56" s="10">
        <f>FC_TRA_DNAVI_DCS_E!G56+FC_TRA_DNAVI_IWW_E!G56</f>
        <v>0</v>
      </c>
      <c r="H56" s="10">
        <f>FC_TRA_DNAVI_DCS_E!H56+FC_TRA_DNAVI_IWW_E!H56</f>
        <v>0</v>
      </c>
      <c r="I56" s="10">
        <f>FC_TRA_DNAVI_DCS_E!I56+FC_TRA_DNAVI_IWW_E!I56</f>
        <v>0</v>
      </c>
      <c r="J56" s="10">
        <f>FC_TRA_DNAVI_DCS_E!J56+FC_TRA_DNAVI_IWW_E!J56</f>
        <v>0</v>
      </c>
      <c r="K56" s="10">
        <f>FC_TRA_DNAVI_DCS_E!K56+FC_TRA_DNAVI_IWW_E!K56</f>
        <v>0</v>
      </c>
      <c r="L56" s="10">
        <f>FC_TRA_DNAVI_DCS_E!L56+FC_TRA_DNAVI_IWW_E!L56</f>
        <v>0</v>
      </c>
      <c r="M56" s="10">
        <f>FC_TRA_DNAVI_DCS_E!M56+FC_TRA_DNAVI_IWW_E!M56</f>
        <v>0</v>
      </c>
      <c r="N56" s="10">
        <f>FC_TRA_DNAVI_DCS_E!N56+FC_TRA_DNAVI_IWW_E!N56</f>
        <v>0</v>
      </c>
      <c r="O56" s="10">
        <f>FC_TRA_DNAVI_DCS_E!O56+FC_TRA_DNAVI_IWW_E!O56</f>
        <v>0</v>
      </c>
      <c r="P56" s="10">
        <f>FC_TRA_DNAVI_DCS_E!P56+FC_TRA_DNAVI_IWW_E!P56</f>
        <v>0</v>
      </c>
      <c r="Q56" s="10">
        <f>FC_TRA_DNAVI_DCS_E!Q56+FC_TRA_DNAVI_IWW_E!Q56</f>
        <v>0</v>
      </c>
      <c r="R56" s="10">
        <f>FC_TRA_DNAVI_DCS_E!R56+FC_TRA_DNAVI_IWW_E!R56</f>
        <v>0</v>
      </c>
      <c r="S56" s="10">
        <f>FC_TRA_DNAVI_DCS_E!S56+FC_TRA_DNAVI_IWW_E!S56</f>
        <v>0</v>
      </c>
      <c r="T56" s="10">
        <f>FC_TRA_DNAVI_DCS_E!T56+FC_TRA_DNAVI_IWW_E!T56</f>
        <v>0</v>
      </c>
      <c r="U56" s="10">
        <f>FC_TRA_DNAVI_DCS_E!U56+FC_TRA_DNAVI_IWW_E!U56</f>
        <v>0</v>
      </c>
      <c r="V56" s="10">
        <f>FC_TRA_DNAVI_DCS_E!V56+FC_TRA_DNAVI_IWW_E!V56</f>
        <v>0</v>
      </c>
      <c r="W56" s="10">
        <f>FC_TRA_DNAVI_DCS_E!W56+FC_TRA_DNAVI_IWW_E!W56</f>
        <v>0</v>
      </c>
      <c r="X56" s="10">
        <f>FC_TRA_DNAVI_DCS_E!X56+FC_TRA_DNAVI_IWW_E!X56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FC_TRA_DNAVI_DCS_E!C57+FC_TRA_DNAVI_IWW_E!C57</f>
        <v>0</v>
      </c>
      <c r="D57" s="10">
        <f>FC_TRA_DNAVI_DCS_E!D57+FC_TRA_DNAVI_IWW_E!D57</f>
        <v>0</v>
      </c>
      <c r="E57" s="10">
        <f>FC_TRA_DNAVI_DCS_E!E57+FC_TRA_DNAVI_IWW_E!E57</f>
        <v>0</v>
      </c>
      <c r="F57" s="10">
        <f>FC_TRA_DNAVI_DCS_E!F57+FC_TRA_DNAVI_IWW_E!F57</f>
        <v>0</v>
      </c>
      <c r="G57" s="10">
        <f>FC_TRA_DNAVI_DCS_E!G57+FC_TRA_DNAVI_IWW_E!G57</f>
        <v>0</v>
      </c>
      <c r="H57" s="10">
        <f>FC_TRA_DNAVI_DCS_E!H57+FC_TRA_DNAVI_IWW_E!H57</f>
        <v>0</v>
      </c>
      <c r="I57" s="10">
        <f>FC_TRA_DNAVI_DCS_E!I57+FC_TRA_DNAVI_IWW_E!I57</f>
        <v>0</v>
      </c>
      <c r="J57" s="10">
        <f>FC_TRA_DNAVI_DCS_E!J57+FC_TRA_DNAVI_IWW_E!J57</f>
        <v>0</v>
      </c>
      <c r="K57" s="10">
        <f>FC_TRA_DNAVI_DCS_E!K57+FC_TRA_DNAVI_IWW_E!K57</f>
        <v>0</v>
      </c>
      <c r="L57" s="10">
        <f>FC_TRA_DNAVI_DCS_E!L57+FC_TRA_DNAVI_IWW_E!L57</f>
        <v>0</v>
      </c>
      <c r="M57" s="10">
        <f>FC_TRA_DNAVI_DCS_E!M57+FC_TRA_DNAVI_IWW_E!M57</f>
        <v>0</v>
      </c>
      <c r="N57" s="10">
        <f>FC_TRA_DNAVI_DCS_E!N57+FC_TRA_DNAVI_IWW_E!N57</f>
        <v>0</v>
      </c>
      <c r="O57" s="10">
        <f>FC_TRA_DNAVI_DCS_E!O57+FC_TRA_DNAVI_IWW_E!O57</f>
        <v>0</v>
      </c>
      <c r="P57" s="10">
        <f>FC_TRA_DNAVI_DCS_E!P57+FC_TRA_DNAVI_IWW_E!P57</f>
        <v>0</v>
      </c>
      <c r="Q57" s="10">
        <f>FC_TRA_DNAVI_DCS_E!Q57+FC_TRA_DNAVI_IWW_E!Q57</f>
        <v>0</v>
      </c>
      <c r="R57" s="10">
        <f>FC_TRA_DNAVI_DCS_E!R57+FC_TRA_DNAVI_IWW_E!R57</f>
        <v>0</v>
      </c>
      <c r="S57" s="10">
        <f>FC_TRA_DNAVI_DCS_E!S57+FC_TRA_DNAVI_IWW_E!S57</f>
        <v>0</v>
      </c>
      <c r="T57" s="10">
        <f>FC_TRA_DNAVI_DCS_E!T57+FC_TRA_DNAVI_IWW_E!T57</f>
        <v>0</v>
      </c>
      <c r="U57" s="10">
        <f>FC_TRA_DNAVI_DCS_E!U57+FC_TRA_DNAVI_IWW_E!U57</f>
        <v>0</v>
      </c>
      <c r="V57" s="10">
        <f>FC_TRA_DNAVI_DCS_E!V57+FC_TRA_DNAVI_IWW_E!V57</f>
        <v>0</v>
      </c>
      <c r="W57" s="10">
        <f>FC_TRA_DNAVI_DCS_E!W57+FC_TRA_DNAVI_IWW_E!W57</f>
        <v>0</v>
      </c>
      <c r="X57" s="10">
        <f>FC_TRA_DNAVI_DCS_E!X57+FC_TRA_DNAVI_IWW_E!X57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FC_TRA_DNAVI_DCS_E!C58+FC_TRA_DNAVI_IWW_E!C58</f>
        <v>0</v>
      </c>
      <c r="D58" s="10">
        <f>FC_TRA_DNAVI_DCS_E!D58+FC_TRA_DNAVI_IWW_E!D58</f>
        <v>0</v>
      </c>
      <c r="E58" s="10">
        <f>FC_TRA_DNAVI_DCS_E!E58+FC_TRA_DNAVI_IWW_E!E58</f>
        <v>0</v>
      </c>
      <c r="F58" s="10">
        <f>FC_TRA_DNAVI_DCS_E!F58+FC_TRA_DNAVI_IWW_E!F58</f>
        <v>0</v>
      </c>
      <c r="G58" s="10">
        <f>FC_TRA_DNAVI_DCS_E!G58+FC_TRA_DNAVI_IWW_E!G58</f>
        <v>0</v>
      </c>
      <c r="H58" s="10">
        <f>FC_TRA_DNAVI_DCS_E!H58+FC_TRA_DNAVI_IWW_E!H58</f>
        <v>0</v>
      </c>
      <c r="I58" s="10">
        <f>FC_TRA_DNAVI_DCS_E!I58+FC_TRA_DNAVI_IWW_E!I58</f>
        <v>0</v>
      </c>
      <c r="J58" s="10">
        <f>FC_TRA_DNAVI_DCS_E!J58+FC_TRA_DNAVI_IWW_E!J58</f>
        <v>0</v>
      </c>
      <c r="K58" s="10">
        <f>FC_TRA_DNAVI_DCS_E!K58+FC_TRA_DNAVI_IWW_E!K58</f>
        <v>0</v>
      </c>
      <c r="L58" s="10">
        <f>FC_TRA_DNAVI_DCS_E!L58+FC_TRA_DNAVI_IWW_E!L58</f>
        <v>0</v>
      </c>
      <c r="M58" s="10">
        <f>FC_TRA_DNAVI_DCS_E!M58+FC_TRA_DNAVI_IWW_E!M58</f>
        <v>0</v>
      </c>
      <c r="N58" s="10">
        <f>FC_TRA_DNAVI_DCS_E!N58+FC_TRA_DNAVI_IWW_E!N58</f>
        <v>0</v>
      </c>
      <c r="O58" s="10">
        <f>FC_TRA_DNAVI_DCS_E!O58+FC_TRA_DNAVI_IWW_E!O58</f>
        <v>0</v>
      </c>
      <c r="P58" s="10">
        <f>FC_TRA_DNAVI_DCS_E!P58+FC_TRA_DNAVI_IWW_E!P58</f>
        <v>0</v>
      </c>
      <c r="Q58" s="10">
        <f>FC_TRA_DNAVI_DCS_E!Q58+FC_TRA_DNAVI_IWW_E!Q58</f>
        <v>0</v>
      </c>
      <c r="R58" s="10">
        <f>FC_TRA_DNAVI_DCS_E!R58+FC_TRA_DNAVI_IWW_E!R58</f>
        <v>0</v>
      </c>
      <c r="S58" s="10">
        <f>FC_TRA_DNAVI_DCS_E!S58+FC_TRA_DNAVI_IWW_E!S58</f>
        <v>0</v>
      </c>
      <c r="T58" s="10">
        <f>FC_TRA_DNAVI_DCS_E!T58+FC_TRA_DNAVI_IWW_E!T58</f>
        <v>0</v>
      </c>
      <c r="U58" s="10">
        <f>FC_TRA_DNAVI_DCS_E!U58+FC_TRA_DNAVI_IWW_E!U58</f>
        <v>0</v>
      </c>
      <c r="V58" s="10">
        <f>FC_TRA_DNAVI_DCS_E!V58+FC_TRA_DNAVI_IWW_E!V58</f>
        <v>0</v>
      </c>
      <c r="W58" s="10">
        <f>FC_TRA_DNAVI_DCS_E!W58+FC_TRA_DNAVI_IWW_E!W58</f>
        <v>0</v>
      </c>
      <c r="X58" s="10">
        <f>FC_TRA_DNAVI_DCS_E!X58+FC_TRA_DNAVI_IWW_E!X58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FC_TRA_DNAVI_DCS_E!C59+FC_TRA_DNAVI_IWW_E!C59</f>
        <v>0</v>
      </c>
      <c r="D59" s="10">
        <f>FC_TRA_DNAVI_DCS_E!D59+FC_TRA_DNAVI_IWW_E!D59</f>
        <v>0</v>
      </c>
      <c r="E59" s="10">
        <f>FC_TRA_DNAVI_DCS_E!E59+FC_TRA_DNAVI_IWW_E!E59</f>
        <v>0</v>
      </c>
      <c r="F59" s="10">
        <f>FC_TRA_DNAVI_DCS_E!F59+FC_TRA_DNAVI_IWW_E!F59</f>
        <v>0</v>
      </c>
      <c r="G59" s="10">
        <f>FC_TRA_DNAVI_DCS_E!G59+FC_TRA_DNAVI_IWW_E!G59</f>
        <v>0</v>
      </c>
      <c r="H59" s="10">
        <f>FC_TRA_DNAVI_DCS_E!H59+FC_TRA_DNAVI_IWW_E!H59</f>
        <v>0</v>
      </c>
      <c r="I59" s="10">
        <f>FC_TRA_DNAVI_DCS_E!I59+FC_TRA_DNAVI_IWW_E!I59</f>
        <v>0</v>
      </c>
      <c r="J59" s="10">
        <f>FC_TRA_DNAVI_DCS_E!J59+FC_TRA_DNAVI_IWW_E!J59</f>
        <v>0</v>
      </c>
      <c r="K59" s="10">
        <f>FC_TRA_DNAVI_DCS_E!K59+FC_TRA_DNAVI_IWW_E!K59</f>
        <v>0</v>
      </c>
      <c r="L59" s="10">
        <f>FC_TRA_DNAVI_DCS_E!L59+FC_TRA_DNAVI_IWW_E!L59</f>
        <v>0</v>
      </c>
      <c r="M59" s="10">
        <f>FC_TRA_DNAVI_DCS_E!M59+FC_TRA_DNAVI_IWW_E!M59</f>
        <v>0</v>
      </c>
      <c r="N59" s="10">
        <f>FC_TRA_DNAVI_DCS_E!N59+FC_TRA_DNAVI_IWW_E!N59</f>
        <v>0</v>
      </c>
      <c r="O59" s="10">
        <f>FC_TRA_DNAVI_DCS_E!O59+FC_TRA_DNAVI_IWW_E!O59</f>
        <v>0</v>
      </c>
      <c r="P59" s="10">
        <f>FC_TRA_DNAVI_DCS_E!P59+FC_TRA_DNAVI_IWW_E!P59</f>
        <v>0</v>
      </c>
      <c r="Q59" s="10">
        <f>FC_TRA_DNAVI_DCS_E!Q59+FC_TRA_DNAVI_IWW_E!Q59</f>
        <v>0</v>
      </c>
      <c r="R59" s="10">
        <f>FC_TRA_DNAVI_DCS_E!R59+FC_TRA_DNAVI_IWW_E!R59</f>
        <v>0</v>
      </c>
      <c r="S59" s="10">
        <f>FC_TRA_DNAVI_DCS_E!S59+FC_TRA_DNAVI_IWW_E!S59</f>
        <v>0</v>
      </c>
      <c r="T59" s="10">
        <f>FC_TRA_DNAVI_DCS_E!T59+FC_TRA_DNAVI_IWW_E!T59</f>
        <v>0</v>
      </c>
      <c r="U59" s="10">
        <f>FC_TRA_DNAVI_DCS_E!U59+FC_TRA_DNAVI_IWW_E!U59</f>
        <v>0</v>
      </c>
      <c r="V59" s="10">
        <f>FC_TRA_DNAVI_DCS_E!V59+FC_TRA_DNAVI_IWW_E!V59</f>
        <v>0</v>
      </c>
      <c r="W59" s="10">
        <f>FC_TRA_DNAVI_DCS_E!W59+FC_TRA_DNAVI_IWW_E!W59</f>
        <v>0</v>
      </c>
      <c r="X59" s="10">
        <f>FC_TRA_DNAVI_DCS_E!X59+FC_TRA_DNAVI_IWW_E!X59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FC_TRA_DNAVI_DCS_E!C60+FC_TRA_DNAVI_IWW_E!C60</f>
        <v>0</v>
      </c>
      <c r="D60" s="10">
        <f>FC_TRA_DNAVI_DCS_E!D60+FC_TRA_DNAVI_IWW_E!D60</f>
        <v>0</v>
      </c>
      <c r="E60" s="10">
        <f>FC_TRA_DNAVI_DCS_E!E60+FC_TRA_DNAVI_IWW_E!E60</f>
        <v>0</v>
      </c>
      <c r="F60" s="10">
        <f>FC_TRA_DNAVI_DCS_E!F60+FC_TRA_DNAVI_IWW_E!F60</f>
        <v>0</v>
      </c>
      <c r="G60" s="10">
        <f>FC_TRA_DNAVI_DCS_E!G60+FC_TRA_DNAVI_IWW_E!G60</f>
        <v>0</v>
      </c>
      <c r="H60" s="10">
        <f>FC_TRA_DNAVI_DCS_E!H60+FC_TRA_DNAVI_IWW_E!H60</f>
        <v>0</v>
      </c>
      <c r="I60" s="10">
        <f>FC_TRA_DNAVI_DCS_E!I60+FC_TRA_DNAVI_IWW_E!I60</f>
        <v>0</v>
      </c>
      <c r="J60" s="10">
        <f>FC_TRA_DNAVI_DCS_E!J60+FC_TRA_DNAVI_IWW_E!J60</f>
        <v>0</v>
      </c>
      <c r="K60" s="10">
        <f>FC_TRA_DNAVI_DCS_E!K60+FC_TRA_DNAVI_IWW_E!K60</f>
        <v>0</v>
      </c>
      <c r="L60" s="10">
        <f>FC_TRA_DNAVI_DCS_E!L60+FC_TRA_DNAVI_IWW_E!L60</f>
        <v>0</v>
      </c>
      <c r="M60" s="10">
        <f>FC_TRA_DNAVI_DCS_E!M60+FC_TRA_DNAVI_IWW_E!M60</f>
        <v>0</v>
      </c>
      <c r="N60" s="10">
        <f>FC_TRA_DNAVI_DCS_E!N60+FC_TRA_DNAVI_IWW_E!N60</f>
        <v>0</v>
      </c>
      <c r="O60" s="10">
        <f>FC_TRA_DNAVI_DCS_E!O60+FC_TRA_DNAVI_IWW_E!O60</f>
        <v>0</v>
      </c>
      <c r="P60" s="10">
        <f>FC_TRA_DNAVI_DCS_E!P60+FC_TRA_DNAVI_IWW_E!P60</f>
        <v>0</v>
      </c>
      <c r="Q60" s="10">
        <f>FC_TRA_DNAVI_DCS_E!Q60+FC_TRA_DNAVI_IWW_E!Q60</f>
        <v>0</v>
      </c>
      <c r="R60" s="10">
        <f>FC_TRA_DNAVI_DCS_E!R60+FC_TRA_DNAVI_IWW_E!R60</f>
        <v>0</v>
      </c>
      <c r="S60" s="10">
        <f>FC_TRA_DNAVI_DCS_E!S60+FC_TRA_DNAVI_IWW_E!S60</f>
        <v>0</v>
      </c>
      <c r="T60" s="10">
        <f>FC_TRA_DNAVI_DCS_E!T60+FC_TRA_DNAVI_IWW_E!T60</f>
        <v>0</v>
      </c>
      <c r="U60" s="10">
        <f>FC_TRA_DNAVI_DCS_E!U60+FC_TRA_DNAVI_IWW_E!U60</f>
        <v>0</v>
      </c>
      <c r="V60" s="10">
        <f>FC_TRA_DNAVI_DCS_E!V60+FC_TRA_DNAVI_IWW_E!V60</f>
        <v>0</v>
      </c>
      <c r="W60" s="10">
        <f>FC_TRA_DNAVI_DCS_E!W60+FC_TRA_DNAVI_IWW_E!W60</f>
        <v>0</v>
      </c>
      <c r="X60" s="10">
        <f>FC_TRA_DNAVI_DCS_E!X60+FC_TRA_DNAVI_IWW_E!X60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FC_TRA_DNAVI_DCS_E!C61+FC_TRA_DNAVI_IWW_E!C61</f>
        <v>0</v>
      </c>
      <c r="D61" s="10">
        <f>FC_TRA_DNAVI_DCS_E!D61+FC_TRA_DNAVI_IWW_E!D61</f>
        <v>0</v>
      </c>
      <c r="E61" s="10">
        <f>FC_TRA_DNAVI_DCS_E!E61+FC_TRA_DNAVI_IWW_E!E61</f>
        <v>0</v>
      </c>
      <c r="F61" s="10">
        <f>FC_TRA_DNAVI_DCS_E!F61+FC_TRA_DNAVI_IWW_E!F61</f>
        <v>0</v>
      </c>
      <c r="G61" s="10">
        <f>FC_TRA_DNAVI_DCS_E!G61+FC_TRA_DNAVI_IWW_E!G61</f>
        <v>0</v>
      </c>
      <c r="H61" s="10">
        <f>FC_TRA_DNAVI_DCS_E!H61+FC_TRA_DNAVI_IWW_E!H61</f>
        <v>0</v>
      </c>
      <c r="I61" s="10">
        <f>FC_TRA_DNAVI_DCS_E!I61+FC_TRA_DNAVI_IWW_E!I61</f>
        <v>0</v>
      </c>
      <c r="J61" s="10">
        <f>FC_TRA_DNAVI_DCS_E!J61+FC_TRA_DNAVI_IWW_E!J61</f>
        <v>0</v>
      </c>
      <c r="K61" s="10">
        <f>FC_TRA_DNAVI_DCS_E!K61+FC_TRA_DNAVI_IWW_E!K61</f>
        <v>0</v>
      </c>
      <c r="L61" s="10">
        <f>FC_TRA_DNAVI_DCS_E!L61+FC_TRA_DNAVI_IWW_E!L61</f>
        <v>0</v>
      </c>
      <c r="M61" s="10">
        <f>FC_TRA_DNAVI_DCS_E!M61+FC_TRA_DNAVI_IWW_E!M61</f>
        <v>0</v>
      </c>
      <c r="N61" s="10">
        <f>FC_TRA_DNAVI_DCS_E!N61+FC_TRA_DNAVI_IWW_E!N61</f>
        <v>0</v>
      </c>
      <c r="O61" s="10">
        <f>FC_TRA_DNAVI_DCS_E!O61+FC_TRA_DNAVI_IWW_E!O61</f>
        <v>0</v>
      </c>
      <c r="P61" s="10">
        <f>FC_TRA_DNAVI_DCS_E!P61+FC_TRA_DNAVI_IWW_E!P61</f>
        <v>0</v>
      </c>
      <c r="Q61" s="10">
        <f>FC_TRA_DNAVI_DCS_E!Q61+FC_TRA_DNAVI_IWW_E!Q61</f>
        <v>0</v>
      </c>
      <c r="R61" s="10">
        <f>FC_TRA_DNAVI_DCS_E!R61+FC_TRA_DNAVI_IWW_E!R61</f>
        <v>0</v>
      </c>
      <c r="S61" s="10">
        <f>FC_TRA_DNAVI_DCS_E!S61+FC_TRA_DNAVI_IWW_E!S61</f>
        <v>0</v>
      </c>
      <c r="T61" s="10">
        <f>FC_TRA_DNAVI_DCS_E!T61+FC_TRA_DNAVI_IWW_E!T61</f>
        <v>0</v>
      </c>
      <c r="U61" s="10">
        <f>FC_TRA_DNAVI_DCS_E!U61+FC_TRA_DNAVI_IWW_E!U61</f>
        <v>0</v>
      </c>
      <c r="V61" s="10">
        <f>FC_TRA_DNAVI_DCS_E!V61+FC_TRA_DNAVI_IWW_E!V61</f>
        <v>0</v>
      </c>
      <c r="W61" s="10">
        <f>FC_TRA_DNAVI_DCS_E!W61+FC_TRA_DNAVI_IWW_E!W61</f>
        <v>0</v>
      </c>
      <c r="X61" s="10">
        <f>FC_TRA_DNAVI_DCS_E!X61+FC_TRA_DNAVI_IWW_E!X61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FC_TRA_DNAVI_DCS_E!C62+FC_TRA_DNAVI_IWW_E!C62</f>
        <v>0</v>
      </c>
      <c r="D62" s="10">
        <f>FC_TRA_DNAVI_DCS_E!D62+FC_TRA_DNAVI_IWW_E!D62</f>
        <v>0</v>
      </c>
      <c r="E62" s="10">
        <f>FC_TRA_DNAVI_DCS_E!E62+FC_TRA_DNAVI_IWW_E!E62</f>
        <v>0</v>
      </c>
      <c r="F62" s="10">
        <f>FC_TRA_DNAVI_DCS_E!F62+FC_TRA_DNAVI_IWW_E!F62</f>
        <v>0</v>
      </c>
      <c r="G62" s="10">
        <f>FC_TRA_DNAVI_DCS_E!G62+FC_TRA_DNAVI_IWW_E!G62</f>
        <v>0</v>
      </c>
      <c r="H62" s="10">
        <f>FC_TRA_DNAVI_DCS_E!H62+FC_TRA_DNAVI_IWW_E!H62</f>
        <v>0</v>
      </c>
      <c r="I62" s="10">
        <f>FC_TRA_DNAVI_DCS_E!I62+FC_TRA_DNAVI_IWW_E!I62</f>
        <v>0</v>
      </c>
      <c r="J62" s="10">
        <f>FC_TRA_DNAVI_DCS_E!J62+FC_TRA_DNAVI_IWW_E!J62</f>
        <v>0</v>
      </c>
      <c r="K62" s="10">
        <f>FC_TRA_DNAVI_DCS_E!K62+FC_TRA_DNAVI_IWW_E!K62</f>
        <v>0</v>
      </c>
      <c r="L62" s="10">
        <f>FC_TRA_DNAVI_DCS_E!L62+FC_TRA_DNAVI_IWW_E!L62</f>
        <v>0</v>
      </c>
      <c r="M62" s="10">
        <f>FC_TRA_DNAVI_DCS_E!M62+FC_TRA_DNAVI_IWW_E!M62</f>
        <v>0</v>
      </c>
      <c r="N62" s="10">
        <f>FC_TRA_DNAVI_DCS_E!N62+FC_TRA_DNAVI_IWW_E!N62</f>
        <v>0</v>
      </c>
      <c r="O62" s="10">
        <f>FC_TRA_DNAVI_DCS_E!O62+FC_TRA_DNAVI_IWW_E!O62</f>
        <v>0</v>
      </c>
      <c r="P62" s="10">
        <f>FC_TRA_DNAVI_DCS_E!P62+FC_TRA_DNAVI_IWW_E!P62</f>
        <v>0</v>
      </c>
      <c r="Q62" s="10">
        <f>FC_TRA_DNAVI_DCS_E!Q62+FC_TRA_DNAVI_IWW_E!Q62</f>
        <v>0</v>
      </c>
      <c r="R62" s="10">
        <f>FC_TRA_DNAVI_DCS_E!R62+FC_TRA_DNAVI_IWW_E!R62</f>
        <v>0</v>
      </c>
      <c r="S62" s="10">
        <f>FC_TRA_DNAVI_DCS_E!S62+FC_TRA_DNAVI_IWW_E!S62</f>
        <v>0</v>
      </c>
      <c r="T62" s="10">
        <f>FC_TRA_DNAVI_DCS_E!T62+FC_TRA_DNAVI_IWW_E!T62</f>
        <v>0</v>
      </c>
      <c r="U62" s="10">
        <f>FC_TRA_DNAVI_DCS_E!U62+FC_TRA_DNAVI_IWW_E!U62</f>
        <v>0</v>
      </c>
      <c r="V62" s="10">
        <f>FC_TRA_DNAVI_DCS_E!V62+FC_TRA_DNAVI_IWW_E!V62</f>
        <v>0</v>
      </c>
      <c r="W62" s="10">
        <f>FC_TRA_DNAVI_DCS_E!W62+FC_TRA_DNAVI_IWW_E!W62</f>
        <v>0</v>
      </c>
      <c r="X62" s="10">
        <f>FC_TRA_DNAVI_DCS_E!X62+FC_TRA_DNAVI_IWW_E!X62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FC_TRA_DNAVI_DCS_E!C63+FC_TRA_DNAVI_IWW_E!C63</f>
        <v>0</v>
      </c>
      <c r="D63" s="10">
        <f>FC_TRA_DNAVI_DCS_E!D63+FC_TRA_DNAVI_IWW_E!D63</f>
        <v>0</v>
      </c>
      <c r="E63" s="10">
        <f>FC_TRA_DNAVI_DCS_E!E63+FC_TRA_DNAVI_IWW_E!E63</f>
        <v>0</v>
      </c>
      <c r="F63" s="10">
        <f>FC_TRA_DNAVI_DCS_E!F63+FC_TRA_DNAVI_IWW_E!F63</f>
        <v>0</v>
      </c>
      <c r="G63" s="10">
        <f>FC_TRA_DNAVI_DCS_E!G63+FC_TRA_DNAVI_IWW_E!G63</f>
        <v>0</v>
      </c>
      <c r="H63" s="10">
        <f>FC_TRA_DNAVI_DCS_E!H63+FC_TRA_DNAVI_IWW_E!H63</f>
        <v>0</v>
      </c>
      <c r="I63" s="10">
        <f>FC_TRA_DNAVI_DCS_E!I63+FC_TRA_DNAVI_IWW_E!I63</f>
        <v>0</v>
      </c>
      <c r="J63" s="10">
        <f>FC_TRA_DNAVI_DCS_E!J63+FC_TRA_DNAVI_IWW_E!J63</f>
        <v>0</v>
      </c>
      <c r="K63" s="10">
        <f>FC_TRA_DNAVI_DCS_E!K63+FC_TRA_DNAVI_IWW_E!K63</f>
        <v>0</v>
      </c>
      <c r="L63" s="10">
        <f>FC_TRA_DNAVI_DCS_E!L63+FC_TRA_DNAVI_IWW_E!L63</f>
        <v>0</v>
      </c>
      <c r="M63" s="10">
        <f>FC_TRA_DNAVI_DCS_E!M63+FC_TRA_DNAVI_IWW_E!M63</f>
        <v>0</v>
      </c>
      <c r="N63" s="10">
        <f>FC_TRA_DNAVI_DCS_E!N63+FC_TRA_DNAVI_IWW_E!N63</f>
        <v>0</v>
      </c>
      <c r="O63" s="10">
        <f>FC_TRA_DNAVI_DCS_E!O63+FC_TRA_DNAVI_IWW_E!O63</f>
        <v>0</v>
      </c>
      <c r="P63" s="10">
        <f>FC_TRA_DNAVI_DCS_E!P63+FC_TRA_DNAVI_IWW_E!P63</f>
        <v>0</v>
      </c>
      <c r="Q63" s="10">
        <f>FC_TRA_DNAVI_DCS_E!Q63+FC_TRA_DNAVI_IWW_E!Q63</f>
        <v>0</v>
      </c>
      <c r="R63" s="10">
        <f>FC_TRA_DNAVI_DCS_E!R63+FC_TRA_DNAVI_IWW_E!R63</f>
        <v>0</v>
      </c>
      <c r="S63" s="10">
        <f>FC_TRA_DNAVI_DCS_E!S63+FC_TRA_DNAVI_IWW_E!S63</f>
        <v>0</v>
      </c>
      <c r="T63" s="10">
        <f>FC_TRA_DNAVI_DCS_E!T63+FC_TRA_DNAVI_IWW_E!T63</f>
        <v>0</v>
      </c>
      <c r="U63" s="10">
        <f>FC_TRA_DNAVI_DCS_E!U63+FC_TRA_DNAVI_IWW_E!U63</f>
        <v>0</v>
      </c>
      <c r="V63" s="10">
        <f>FC_TRA_DNAVI_DCS_E!V63+FC_TRA_DNAVI_IWW_E!V63</f>
        <v>0</v>
      </c>
      <c r="W63" s="10">
        <f>FC_TRA_DNAVI_DCS_E!W63+FC_TRA_DNAVI_IWW_E!W63</f>
        <v>0</v>
      </c>
      <c r="X63" s="10">
        <f>FC_TRA_DNAVI_DCS_E!X63+FC_TRA_DNAVI_IWW_E!X63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FC_TRA_DNAVI_DCS_E!C64+FC_TRA_DNAVI_IWW_E!C64</f>
        <v>0</v>
      </c>
      <c r="D64" s="10">
        <f>FC_TRA_DNAVI_DCS_E!D64+FC_TRA_DNAVI_IWW_E!D64</f>
        <v>0</v>
      </c>
      <c r="E64" s="10">
        <f>FC_TRA_DNAVI_DCS_E!E64+FC_TRA_DNAVI_IWW_E!E64</f>
        <v>0</v>
      </c>
      <c r="F64" s="10">
        <f>FC_TRA_DNAVI_DCS_E!F64+FC_TRA_DNAVI_IWW_E!F64</f>
        <v>0</v>
      </c>
      <c r="G64" s="10">
        <f>FC_TRA_DNAVI_DCS_E!G64+FC_TRA_DNAVI_IWW_E!G64</f>
        <v>0</v>
      </c>
      <c r="H64" s="10">
        <f>FC_TRA_DNAVI_DCS_E!H64+FC_TRA_DNAVI_IWW_E!H64</f>
        <v>0</v>
      </c>
      <c r="I64" s="10">
        <f>FC_TRA_DNAVI_DCS_E!I64+FC_TRA_DNAVI_IWW_E!I64</f>
        <v>0</v>
      </c>
      <c r="J64" s="10">
        <f>FC_TRA_DNAVI_DCS_E!J64+FC_TRA_DNAVI_IWW_E!J64</f>
        <v>0</v>
      </c>
      <c r="K64" s="10">
        <f>FC_TRA_DNAVI_DCS_E!K64+FC_TRA_DNAVI_IWW_E!K64</f>
        <v>0</v>
      </c>
      <c r="L64" s="10">
        <f>FC_TRA_DNAVI_DCS_E!L64+FC_TRA_DNAVI_IWW_E!L64</f>
        <v>0</v>
      </c>
      <c r="M64" s="10">
        <f>FC_TRA_DNAVI_DCS_E!M64+FC_TRA_DNAVI_IWW_E!M64</f>
        <v>0</v>
      </c>
      <c r="N64" s="10">
        <f>FC_TRA_DNAVI_DCS_E!N64+FC_TRA_DNAVI_IWW_E!N64</f>
        <v>0</v>
      </c>
      <c r="O64" s="10">
        <f>FC_TRA_DNAVI_DCS_E!O64+FC_TRA_DNAVI_IWW_E!O64</f>
        <v>0</v>
      </c>
      <c r="P64" s="10">
        <f>FC_TRA_DNAVI_DCS_E!P64+FC_TRA_DNAVI_IWW_E!P64</f>
        <v>0</v>
      </c>
      <c r="Q64" s="10">
        <f>FC_TRA_DNAVI_DCS_E!Q64+FC_TRA_DNAVI_IWW_E!Q64</f>
        <v>0</v>
      </c>
      <c r="R64" s="10">
        <f>FC_TRA_DNAVI_DCS_E!R64+FC_TRA_DNAVI_IWW_E!R64</f>
        <v>0</v>
      </c>
      <c r="S64" s="10">
        <f>FC_TRA_DNAVI_DCS_E!S64+FC_TRA_DNAVI_IWW_E!S64</f>
        <v>0</v>
      </c>
      <c r="T64" s="10">
        <f>FC_TRA_DNAVI_DCS_E!T64+FC_TRA_DNAVI_IWW_E!T64</f>
        <v>0</v>
      </c>
      <c r="U64" s="10">
        <f>FC_TRA_DNAVI_DCS_E!U64+FC_TRA_DNAVI_IWW_E!U64</f>
        <v>0</v>
      </c>
      <c r="V64" s="10">
        <f>FC_TRA_DNAVI_DCS_E!V64+FC_TRA_DNAVI_IWW_E!V64</f>
        <v>0</v>
      </c>
      <c r="W64" s="10">
        <f>FC_TRA_DNAVI_DCS_E!W64+FC_TRA_DNAVI_IWW_E!W64</f>
        <v>0</v>
      </c>
      <c r="X64" s="10">
        <f>FC_TRA_DNAVI_DCS_E!X64+FC_TRA_DNAVI_IWW_E!X64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FC_TRA_DNAVI_DCS_E!C65+FC_TRA_DNAVI_IWW_E!C65</f>
        <v>0</v>
      </c>
      <c r="D65" s="10">
        <f>FC_TRA_DNAVI_DCS_E!D65+FC_TRA_DNAVI_IWW_E!D65</f>
        <v>0</v>
      </c>
      <c r="E65" s="10">
        <f>FC_TRA_DNAVI_DCS_E!E65+FC_TRA_DNAVI_IWW_E!E65</f>
        <v>0</v>
      </c>
      <c r="F65" s="10">
        <f>FC_TRA_DNAVI_DCS_E!F65+FC_TRA_DNAVI_IWW_E!F65</f>
        <v>0</v>
      </c>
      <c r="G65" s="10">
        <f>FC_TRA_DNAVI_DCS_E!G65+FC_TRA_DNAVI_IWW_E!G65</f>
        <v>0</v>
      </c>
      <c r="H65" s="10">
        <f>FC_TRA_DNAVI_DCS_E!H65+FC_TRA_DNAVI_IWW_E!H65</f>
        <v>0</v>
      </c>
      <c r="I65" s="10">
        <f>FC_TRA_DNAVI_DCS_E!I65+FC_TRA_DNAVI_IWW_E!I65</f>
        <v>0</v>
      </c>
      <c r="J65" s="10">
        <f>FC_TRA_DNAVI_DCS_E!J65+FC_TRA_DNAVI_IWW_E!J65</f>
        <v>0</v>
      </c>
      <c r="K65" s="10">
        <f>FC_TRA_DNAVI_DCS_E!K65+FC_TRA_DNAVI_IWW_E!K65</f>
        <v>0</v>
      </c>
      <c r="L65" s="10">
        <f>FC_TRA_DNAVI_DCS_E!L65+FC_TRA_DNAVI_IWW_E!L65</f>
        <v>0</v>
      </c>
      <c r="M65" s="10">
        <f>FC_TRA_DNAVI_DCS_E!M65+FC_TRA_DNAVI_IWW_E!M65</f>
        <v>0</v>
      </c>
      <c r="N65" s="10">
        <f>FC_TRA_DNAVI_DCS_E!N65+FC_TRA_DNAVI_IWW_E!N65</f>
        <v>0</v>
      </c>
      <c r="O65" s="10">
        <f>FC_TRA_DNAVI_DCS_E!O65+FC_TRA_DNAVI_IWW_E!O65</f>
        <v>0</v>
      </c>
      <c r="P65" s="10">
        <f>FC_TRA_DNAVI_DCS_E!P65+FC_TRA_DNAVI_IWW_E!P65</f>
        <v>0</v>
      </c>
      <c r="Q65" s="10">
        <f>FC_TRA_DNAVI_DCS_E!Q65+FC_TRA_DNAVI_IWW_E!Q65</f>
        <v>0</v>
      </c>
      <c r="R65" s="10">
        <f>FC_TRA_DNAVI_DCS_E!R65+FC_TRA_DNAVI_IWW_E!R65</f>
        <v>0</v>
      </c>
      <c r="S65" s="10">
        <f>FC_TRA_DNAVI_DCS_E!S65+FC_TRA_DNAVI_IWW_E!S65</f>
        <v>0</v>
      </c>
      <c r="T65" s="10">
        <f>FC_TRA_DNAVI_DCS_E!T65+FC_TRA_DNAVI_IWW_E!T65</f>
        <v>0</v>
      </c>
      <c r="U65" s="10">
        <f>FC_TRA_DNAVI_DCS_E!U65+FC_TRA_DNAVI_IWW_E!U65</f>
        <v>0</v>
      </c>
      <c r="V65" s="10">
        <f>FC_TRA_DNAVI_DCS_E!V65+FC_TRA_DNAVI_IWW_E!V65</f>
        <v>0</v>
      </c>
      <c r="W65" s="10">
        <f>FC_TRA_DNAVI_DCS_E!W65+FC_TRA_DNAVI_IWW_E!W65</f>
        <v>0</v>
      </c>
      <c r="X65" s="10">
        <f>FC_TRA_DNAVI_DCS_E!X65+FC_TRA_DNAVI_IWW_E!X65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FC_TRA_DNAVI_DCS_E!C66+FC_TRA_DNAVI_IWW_E!C66</f>
        <v>0</v>
      </c>
      <c r="D66" s="10">
        <f>FC_TRA_DNAVI_DCS_E!D66+FC_TRA_DNAVI_IWW_E!D66</f>
        <v>0</v>
      </c>
      <c r="E66" s="10">
        <f>FC_TRA_DNAVI_DCS_E!E66+FC_TRA_DNAVI_IWW_E!E66</f>
        <v>0</v>
      </c>
      <c r="F66" s="10">
        <f>FC_TRA_DNAVI_DCS_E!F66+FC_TRA_DNAVI_IWW_E!F66</f>
        <v>0</v>
      </c>
      <c r="G66" s="10">
        <f>FC_TRA_DNAVI_DCS_E!G66+FC_TRA_DNAVI_IWW_E!G66</f>
        <v>0</v>
      </c>
      <c r="H66" s="10">
        <f>FC_TRA_DNAVI_DCS_E!H66+FC_TRA_DNAVI_IWW_E!H66</f>
        <v>0</v>
      </c>
      <c r="I66" s="10">
        <f>FC_TRA_DNAVI_DCS_E!I66+FC_TRA_DNAVI_IWW_E!I66</f>
        <v>0</v>
      </c>
      <c r="J66" s="10">
        <f>FC_TRA_DNAVI_DCS_E!J66+FC_TRA_DNAVI_IWW_E!J66</f>
        <v>0</v>
      </c>
      <c r="K66" s="10">
        <f>FC_TRA_DNAVI_DCS_E!K66+FC_TRA_DNAVI_IWW_E!K66</f>
        <v>0</v>
      </c>
      <c r="L66" s="10">
        <f>FC_TRA_DNAVI_DCS_E!L66+FC_TRA_DNAVI_IWW_E!L66</f>
        <v>0.88374892519346504</v>
      </c>
      <c r="M66" s="10">
        <f>FC_TRA_DNAVI_DCS_E!M66+FC_TRA_DNAVI_IWW_E!M66</f>
        <v>0</v>
      </c>
      <c r="N66" s="10">
        <f>FC_TRA_DNAVI_DCS_E!N66+FC_TRA_DNAVI_IWW_E!N66</f>
        <v>1.7674978503869301</v>
      </c>
      <c r="O66" s="10">
        <f>FC_TRA_DNAVI_DCS_E!O66+FC_TRA_DNAVI_IWW_E!O66</f>
        <v>1.7674978503869301</v>
      </c>
      <c r="P66" s="10">
        <f>FC_TRA_DNAVI_DCS_E!P66+FC_TRA_DNAVI_IWW_E!P66</f>
        <v>1.7674978503869301</v>
      </c>
      <c r="Q66" s="10">
        <f>FC_TRA_DNAVI_DCS_E!Q66+FC_TRA_DNAVI_IWW_E!Q66</f>
        <v>1.7674978503869301</v>
      </c>
      <c r="R66" s="10">
        <f>FC_TRA_DNAVI_DCS_E!R66+FC_TRA_DNAVI_IWW_E!R66</f>
        <v>2.6511607910576092</v>
      </c>
      <c r="S66" s="10">
        <f>FC_TRA_DNAVI_DCS_E!S66+FC_TRA_DNAVI_IWW_E!S66</f>
        <v>2.6511607910576092</v>
      </c>
      <c r="T66" s="10">
        <f>FC_TRA_DNAVI_DCS_E!T66+FC_TRA_DNAVI_IWW_E!T66</f>
        <v>2.086500429922614</v>
      </c>
      <c r="U66" s="10">
        <f>FC_TRA_DNAVI_DCS_E!U66+FC_TRA_DNAVI_IWW_E!U66</f>
        <v>2.2914875322441959</v>
      </c>
      <c r="V66" s="10">
        <f>FC_TRA_DNAVI_DCS_E!V66+FC_TRA_DNAVI_IWW_E!V66</f>
        <v>1.6225279449699053</v>
      </c>
      <c r="W66" s="10">
        <f>FC_TRA_DNAVI_DCS_E!W66+FC_TRA_DNAVI_IWW_E!W66</f>
        <v>1.092261392949269</v>
      </c>
      <c r="X66" s="10">
        <f>FC_TRA_DNAVI_DCS_E!X66+FC_TRA_DNAVI_IWW_E!X66</f>
        <v>2.3433361994840931</v>
      </c>
    </row>
    <row r="67" spans="1:24" ht="11.25" customHeight="1" x14ac:dyDescent="0.2">
      <c r="A67" s="42" t="s">
        <v>121</v>
      </c>
      <c r="B67" s="9" t="s">
        <v>122</v>
      </c>
      <c r="C67" s="10">
        <f>FC_TRA_DNAVI_DCS_E!C67+FC_TRA_DNAVI_IWW_E!C67</f>
        <v>0</v>
      </c>
      <c r="D67" s="10">
        <f>FC_TRA_DNAVI_DCS_E!D67+FC_TRA_DNAVI_IWW_E!D67</f>
        <v>0</v>
      </c>
      <c r="E67" s="10">
        <f>FC_TRA_DNAVI_DCS_E!E67+FC_TRA_DNAVI_IWW_E!E67</f>
        <v>0</v>
      </c>
      <c r="F67" s="10">
        <f>FC_TRA_DNAVI_DCS_E!F67+FC_TRA_DNAVI_IWW_E!F67</f>
        <v>0</v>
      </c>
      <c r="G67" s="10">
        <f>FC_TRA_DNAVI_DCS_E!G67+FC_TRA_DNAVI_IWW_E!G67</f>
        <v>0</v>
      </c>
      <c r="H67" s="10">
        <f>FC_TRA_DNAVI_DCS_E!H67+FC_TRA_DNAVI_IWW_E!H67</f>
        <v>0</v>
      </c>
      <c r="I67" s="10">
        <f>FC_TRA_DNAVI_DCS_E!I67+FC_TRA_DNAVI_IWW_E!I67</f>
        <v>0</v>
      </c>
      <c r="J67" s="10">
        <f>FC_TRA_DNAVI_DCS_E!J67+FC_TRA_DNAVI_IWW_E!J67</f>
        <v>0</v>
      </c>
      <c r="K67" s="10">
        <f>FC_TRA_DNAVI_DCS_E!K67+FC_TRA_DNAVI_IWW_E!K67</f>
        <v>0</v>
      </c>
      <c r="L67" s="10">
        <f>FC_TRA_DNAVI_DCS_E!L67+FC_TRA_DNAVI_IWW_E!L67</f>
        <v>0</v>
      </c>
      <c r="M67" s="10">
        <f>FC_TRA_DNAVI_DCS_E!M67+FC_TRA_DNAVI_IWW_E!M67</f>
        <v>0</v>
      </c>
      <c r="N67" s="10">
        <f>FC_TRA_DNAVI_DCS_E!N67+FC_TRA_DNAVI_IWW_E!N67</f>
        <v>0</v>
      </c>
      <c r="O67" s="10">
        <f>FC_TRA_DNAVI_DCS_E!O67+FC_TRA_DNAVI_IWW_E!O67</f>
        <v>0</v>
      </c>
      <c r="P67" s="10">
        <f>FC_TRA_DNAVI_DCS_E!P67+FC_TRA_DNAVI_IWW_E!P67</f>
        <v>0</v>
      </c>
      <c r="Q67" s="10">
        <f>FC_TRA_DNAVI_DCS_E!Q67+FC_TRA_DNAVI_IWW_E!Q67</f>
        <v>0</v>
      </c>
      <c r="R67" s="10">
        <f>FC_TRA_DNAVI_DCS_E!R67+FC_TRA_DNAVI_IWW_E!R67</f>
        <v>0</v>
      </c>
      <c r="S67" s="10">
        <f>FC_TRA_DNAVI_DCS_E!S67+FC_TRA_DNAVI_IWW_E!S67</f>
        <v>0</v>
      </c>
      <c r="T67" s="10">
        <f>FC_TRA_DNAVI_DCS_E!T67+FC_TRA_DNAVI_IWW_E!T67</f>
        <v>0</v>
      </c>
      <c r="U67" s="10">
        <f>FC_TRA_DNAVI_DCS_E!U67+FC_TRA_DNAVI_IWW_E!U67</f>
        <v>0</v>
      </c>
      <c r="V67" s="10">
        <f>FC_TRA_DNAVI_DCS_E!V67+FC_TRA_DNAVI_IWW_E!V67</f>
        <v>0</v>
      </c>
      <c r="W67" s="10">
        <f>FC_TRA_DNAVI_DCS_E!W67+FC_TRA_DNAVI_IWW_E!W67</f>
        <v>0</v>
      </c>
      <c r="X67" s="10">
        <f>FC_TRA_DNAVI_DCS_E!X67+FC_TRA_DNAVI_IWW_E!X67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FC_TRA_DNAVI_DCS_E!C68+FC_TRA_DNAVI_IWW_E!C68</f>
        <v>0</v>
      </c>
      <c r="D68" s="10">
        <f>FC_TRA_DNAVI_DCS_E!D68+FC_TRA_DNAVI_IWW_E!D68</f>
        <v>0</v>
      </c>
      <c r="E68" s="10">
        <f>FC_TRA_DNAVI_DCS_E!E68+FC_TRA_DNAVI_IWW_E!E68</f>
        <v>0</v>
      </c>
      <c r="F68" s="10">
        <f>FC_TRA_DNAVI_DCS_E!F68+FC_TRA_DNAVI_IWW_E!F68</f>
        <v>0</v>
      </c>
      <c r="G68" s="10">
        <f>FC_TRA_DNAVI_DCS_E!G68+FC_TRA_DNAVI_IWW_E!G68</f>
        <v>0</v>
      </c>
      <c r="H68" s="10">
        <f>FC_TRA_DNAVI_DCS_E!H68+FC_TRA_DNAVI_IWW_E!H68</f>
        <v>0</v>
      </c>
      <c r="I68" s="10">
        <f>FC_TRA_DNAVI_DCS_E!I68+FC_TRA_DNAVI_IWW_E!I68</f>
        <v>0</v>
      </c>
      <c r="J68" s="10">
        <f>FC_TRA_DNAVI_DCS_E!J68+FC_TRA_DNAVI_IWW_E!J68</f>
        <v>0</v>
      </c>
      <c r="K68" s="10">
        <f>FC_TRA_DNAVI_DCS_E!K68+FC_TRA_DNAVI_IWW_E!K68</f>
        <v>0</v>
      </c>
      <c r="L68" s="10">
        <f>FC_TRA_DNAVI_DCS_E!L68+FC_TRA_DNAVI_IWW_E!L68</f>
        <v>0</v>
      </c>
      <c r="M68" s="10">
        <f>FC_TRA_DNAVI_DCS_E!M68+FC_TRA_DNAVI_IWW_E!M68</f>
        <v>0</v>
      </c>
      <c r="N68" s="10">
        <f>FC_TRA_DNAVI_DCS_E!N68+FC_TRA_DNAVI_IWW_E!N68</f>
        <v>0</v>
      </c>
      <c r="O68" s="10">
        <f>FC_TRA_DNAVI_DCS_E!O68+FC_TRA_DNAVI_IWW_E!O68</f>
        <v>0</v>
      </c>
      <c r="P68" s="10">
        <f>FC_TRA_DNAVI_DCS_E!P68+FC_TRA_DNAVI_IWW_E!P68</f>
        <v>0</v>
      </c>
      <c r="Q68" s="10">
        <f>FC_TRA_DNAVI_DCS_E!Q68+FC_TRA_DNAVI_IWW_E!Q68</f>
        <v>0</v>
      </c>
      <c r="R68" s="10">
        <f>FC_TRA_DNAVI_DCS_E!R68+FC_TRA_DNAVI_IWW_E!R68</f>
        <v>0</v>
      </c>
      <c r="S68" s="10">
        <f>FC_TRA_DNAVI_DCS_E!S68+FC_TRA_DNAVI_IWW_E!S68</f>
        <v>0</v>
      </c>
      <c r="T68" s="10">
        <f>FC_TRA_DNAVI_DCS_E!T68+FC_TRA_DNAVI_IWW_E!T68</f>
        <v>0</v>
      </c>
      <c r="U68" s="10">
        <f>FC_TRA_DNAVI_DCS_E!U68+FC_TRA_DNAVI_IWW_E!U68</f>
        <v>0</v>
      </c>
      <c r="V68" s="10">
        <f>FC_TRA_DNAVI_DCS_E!V68+FC_TRA_DNAVI_IWW_E!V68</f>
        <v>0</v>
      </c>
      <c r="W68" s="10">
        <f>FC_TRA_DNAVI_DCS_E!W68+FC_TRA_DNAVI_IWW_E!W68</f>
        <v>0</v>
      </c>
      <c r="X68" s="10">
        <f>FC_TRA_DNAVI_DCS_E!X68+FC_TRA_DNAVI_IWW_E!X68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FC_TRA_DNAVI_DCS_E!C69+FC_TRA_DNAVI_IWW_E!C69</f>
        <v>0</v>
      </c>
      <c r="D69" s="10">
        <f>FC_TRA_DNAVI_DCS_E!D69+FC_TRA_DNAVI_IWW_E!D69</f>
        <v>0</v>
      </c>
      <c r="E69" s="10">
        <f>FC_TRA_DNAVI_DCS_E!E69+FC_TRA_DNAVI_IWW_E!E69</f>
        <v>0</v>
      </c>
      <c r="F69" s="10">
        <f>FC_TRA_DNAVI_DCS_E!F69+FC_TRA_DNAVI_IWW_E!F69</f>
        <v>0</v>
      </c>
      <c r="G69" s="10">
        <f>FC_TRA_DNAVI_DCS_E!G69+FC_TRA_DNAVI_IWW_E!G69</f>
        <v>0</v>
      </c>
      <c r="H69" s="10">
        <f>FC_TRA_DNAVI_DCS_E!H69+FC_TRA_DNAVI_IWW_E!H69</f>
        <v>0</v>
      </c>
      <c r="I69" s="10">
        <f>FC_TRA_DNAVI_DCS_E!I69+FC_TRA_DNAVI_IWW_E!I69</f>
        <v>0</v>
      </c>
      <c r="J69" s="10">
        <f>FC_TRA_DNAVI_DCS_E!J69+FC_TRA_DNAVI_IWW_E!J69</f>
        <v>0</v>
      </c>
      <c r="K69" s="10">
        <f>FC_TRA_DNAVI_DCS_E!K69+FC_TRA_DNAVI_IWW_E!K69</f>
        <v>0</v>
      </c>
      <c r="L69" s="10">
        <f>FC_TRA_DNAVI_DCS_E!L69+FC_TRA_DNAVI_IWW_E!L69</f>
        <v>0</v>
      </c>
      <c r="M69" s="10">
        <f>FC_TRA_DNAVI_DCS_E!M69+FC_TRA_DNAVI_IWW_E!M69</f>
        <v>0</v>
      </c>
      <c r="N69" s="10">
        <f>FC_TRA_DNAVI_DCS_E!N69+FC_TRA_DNAVI_IWW_E!N69</f>
        <v>0</v>
      </c>
      <c r="O69" s="10">
        <f>FC_TRA_DNAVI_DCS_E!O69+FC_TRA_DNAVI_IWW_E!O69</f>
        <v>0</v>
      </c>
      <c r="P69" s="10">
        <f>FC_TRA_DNAVI_DCS_E!P69+FC_TRA_DNAVI_IWW_E!P69</f>
        <v>0</v>
      </c>
      <c r="Q69" s="10">
        <f>FC_TRA_DNAVI_DCS_E!Q69+FC_TRA_DNAVI_IWW_E!Q69</f>
        <v>0</v>
      </c>
      <c r="R69" s="10">
        <f>FC_TRA_DNAVI_DCS_E!R69+FC_TRA_DNAVI_IWW_E!R69</f>
        <v>0</v>
      </c>
      <c r="S69" s="10">
        <f>FC_TRA_DNAVI_DCS_E!S69+FC_TRA_DNAVI_IWW_E!S69</f>
        <v>0</v>
      </c>
      <c r="T69" s="10">
        <f>FC_TRA_DNAVI_DCS_E!T69+FC_TRA_DNAVI_IWW_E!T69</f>
        <v>0</v>
      </c>
      <c r="U69" s="10">
        <f>FC_TRA_DNAVI_DCS_E!U69+FC_TRA_DNAVI_IWW_E!U69</f>
        <v>0</v>
      </c>
      <c r="V69" s="10">
        <f>FC_TRA_DNAVI_DCS_E!V69+FC_TRA_DNAVI_IWW_E!V69</f>
        <v>0</v>
      </c>
      <c r="W69" s="10">
        <f>FC_TRA_DNAVI_DCS_E!W69+FC_TRA_DNAVI_IWW_E!W69</f>
        <v>0</v>
      </c>
      <c r="X69" s="10">
        <f>FC_TRA_DNAVI_DCS_E!X69+FC_TRA_DNAVI_IWW_E!X69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FC_TRA_DNAVI_DCS_E!C70+FC_TRA_DNAVI_IWW_E!C70</f>
        <v>0</v>
      </c>
      <c r="D70" s="10">
        <f>FC_TRA_DNAVI_DCS_E!D70+FC_TRA_DNAVI_IWW_E!D70</f>
        <v>0</v>
      </c>
      <c r="E70" s="10">
        <f>FC_TRA_DNAVI_DCS_E!E70+FC_TRA_DNAVI_IWW_E!E70</f>
        <v>0</v>
      </c>
      <c r="F70" s="10">
        <f>FC_TRA_DNAVI_DCS_E!F70+FC_TRA_DNAVI_IWW_E!F70</f>
        <v>0</v>
      </c>
      <c r="G70" s="10">
        <f>FC_TRA_DNAVI_DCS_E!G70+FC_TRA_DNAVI_IWW_E!G70</f>
        <v>0</v>
      </c>
      <c r="H70" s="10">
        <f>FC_TRA_DNAVI_DCS_E!H70+FC_TRA_DNAVI_IWW_E!H70</f>
        <v>0</v>
      </c>
      <c r="I70" s="10">
        <f>FC_TRA_DNAVI_DCS_E!I70+FC_TRA_DNAVI_IWW_E!I70</f>
        <v>0</v>
      </c>
      <c r="J70" s="10">
        <f>FC_TRA_DNAVI_DCS_E!J70+FC_TRA_DNAVI_IWW_E!J70</f>
        <v>0</v>
      </c>
      <c r="K70" s="10">
        <f>FC_TRA_DNAVI_DCS_E!K70+FC_TRA_DNAVI_IWW_E!K70</f>
        <v>0</v>
      </c>
      <c r="L70" s="10">
        <f>FC_TRA_DNAVI_DCS_E!L70+FC_TRA_DNAVI_IWW_E!L70</f>
        <v>0</v>
      </c>
      <c r="M70" s="10">
        <f>FC_TRA_DNAVI_DCS_E!M70+FC_TRA_DNAVI_IWW_E!M70</f>
        <v>0</v>
      </c>
      <c r="N70" s="10">
        <f>FC_TRA_DNAVI_DCS_E!N70+FC_TRA_DNAVI_IWW_E!N70</f>
        <v>0</v>
      </c>
      <c r="O70" s="10">
        <f>FC_TRA_DNAVI_DCS_E!O70+FC_TRA_DNAVI_IWW_E!O70</f>
        <v>0</v>
      </c>
      <c r="P70" s="10">
        <f>FC_TRA_DNAVI_DCS_E!P70+FC_TRA_DNAVI_IWW_E!P70</f>
        <v>0</v>
      </c>
      <c r="Q70" s="10">
        <f>FC_TRA_DNAVI_DCS_E!Q70+FC_TRA_DNAVI_IWW_E!Q70</f>
        <v>0</v>
      </c>
      <c r="R70" s="10">
        <f>FC_TRA_DNAVI_DCS_E!R70+FC_TRA_DNAVI_IWW_E!R70</f>
        <v>0</v>
      </c>
      <c r="S70" s="10">
        <f>FC_TRA_DNAVI_DCS_E!S70+FC_TRA_DNAVI_IWW_E!S70</f>
        <v>0</v>
      </c>
      <c r="T70" s="10">
        <f>FC_TRA_DNAVI_DCS_E!T70+FC_TRA_DNAVI_IWW_E!T70</f>
        <v>0</v>
      </c>
      <c r="U70" s="10">
        <f>FC_TRA_DNAVI_DCS_E!U70+FC_TRA_DNAVI_IWW_E!U70</f>
        <v>0</v>
      </c>
      <c r="V70" s="10">
        <f>FC_TRA_DNAVI_DCS_E!V70+FC_TRA_DNAVI_IWW_E!V70</f>
        <v>0</v>
      </c>
      <c r="W70" s="10">
        <f>FC_TRA_DNAVI_DCS_E!W70+FC_TRA_DNAVI_IWW_E!W70</f>
        <v>0</v>
      </c>
      <c r="X70" s="10">
        <f>FC_TRA_DNAVI_DCS_E!X70+FC_TRA_DNAVI_IWW_E!X70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FC_TRA_DNAVI_DCS_E!C72+FC_TRA_DNAVI_IWW_E!C72</f>
        <v>0</v>
      </c>
      <c r="D72" s="10">
        <f>FC_TRA_DNAVI_DCS_E!D72+FC_TRA_DNAVI_IWW_E!D72</f>
        <v>0</v>
      </c>
      <c r="E72" s="10">
        <f>FC_TRA_DNAVI_DCS_E!E72+FC_TRA_DNAVI_IWW_E!E72</f>
        <v>0</v>
      </c>
      <c r="F72" s="10">
        <f>FC_TRA_DNAVI_DCS_E!F72+FC_TRA_DNAVI_IWW_E!F72</f>
        <v>0</v>
      </c>
      <c r="G72" s="10">
        <f>FC_TRA_DNAVI_DCS_E!G72+FC_TRA_DNAVI_IWW_E!G72</f>
        <v>0</v>
      </c>
      <c r="H72" s="10">
        <f>FC_TRA_DNAVI_DCS_E!H72+FC_TRA_DNAVI_IWW_E!H72</f>
        <v>0</v>
      </c>
      <c r="I72" s="10">
        <f>FC_TRA_DNAVI_DCS_E!I72+FC_TRA_DNAVI_IWW_E!I72</f>
        <v>0</v>
      </c>
      <c r="J72" s="10">
        <f>FC_TRA_DNAVI_DCS_E!J72+FC_TRA_DNAVI_IWW_E!J72</f>
        <v>0</v>
      </c>
      <c r="K72" s="10">
        <f>FC_TRA_DNAVI_DCS_E!K72+FC_TRA_DNAVI_IWW_E!K72</f>
        <v>0</v>
      </c>
      <c r="L72" s="10">
        <f>FC_TRA_DNAVI_DCS_E!L72+FC_TRA_DNAVI_IWW_E!L72</f>
        <v>0</v>
      </c>
      <c r="M72" s="10">
        <f>FC_TRA_DNAVI_DCS_E!M72+FC_TRA_DNAVI_IWW_E!M72</f>
        <v>0</v>
      </c>
      <c r="N72" s="10">
        <f>FC_TRA_DNAVI_DCS_E!N72+FC_TRA_DNAVI_IWW_E!N72</f>
        <v>0</v>
      </c>
      <c r="O72" s="10">
        <f>FC_TRA_DNAVI_DCS_E!O72+FC_TRA_DNAVI_IWW_E!O72</f>
        <v>0</v>
      </c>
      <c r="P72" s="10">
        <f>FC_TRA_DNAVI_DCS_E!P72+FC_TRA_DNAVI_IWW_E!P72</f>
        <v>0</v>
      </c>
      <c r="Q72" s="10">
        <f>FC_TRA_DNAVI_DCS_E!Q72+FC_TRA_DNAVI_IWW_E!Q72</f>
        <v>0</v>
      </c>
      <c r="R72" s="10">
        <f>FC_TRA_DNAVI_DCS_E!R72+FC_TRA_DNAVI_IWW_E!R72</f>
        <v>0</v>
      </c>
      <c r="S72" s="10">
        <f>FC_TRA_DNAVI_DCS_E!S72+FC_TRA_DNAVI_IWW_E!S72</f>
        <v>0</v>
      </c>
      <c r="T72" s="10">
        <f>FC_TRA_DNAVI_DCS_E!T72+FC_TRA_DNAVI_IWW_E!T72</f>
        <v>0</v>
      </c>
      <c r="U72" s="10">
        <f>FC_TRA_DNAVI_DCS_E!U72+FC_TRA_DNAVI_IWW_E!U72</f>
        <v>0</v>
      </c>
      <c r="V72" s="10">
        <f>FC_TRA_DNAVI_DCS_E!V72+FC_TRA_DNAVI_IWW_E!V72</f>
        <v>0</v>
      </c>
      <c r="W72" s="10">
        <f>FC_TRA_DNAVI_DCS_E!W72+FC_TRA_DNAVI_IWW_E!W72</f>
        <v>0</v>
      </c>
      <c r="X72" s="10">
        <f>FC_TRA_DNAVI_DCS_E!X72+FC_TRA_DNAVI_IWW_E!X72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FC_TRA_DNAVI_DCS_E!C73+FC_TRA_DNAVI_IWW_E!C73</f>
        <v>0</v>
      </c>
      <c r="D73" s="10">
        <f>FC_TRA_DNAVI_DCS_E!D73+FC_TRA_DNAVI_IWW_E!D73</f>
        <v>0</v>
      </c>
      <c r="E73" s="10">
        <f>FC_TRA_DNAVI_DCS_E!E73+FC_TRA_DNAVI_IWW_E!E73</f>
        <v>0</v>
      </c>
      <c r="F73" s="10">
        <f>FC_TRA_DNAVI_DCS_E!F73+FC_TRA_DNAVI_IWW_E!F73</f>
        <v>0</v>
      </c>
      <c r="G73" s="10">
        <f>FC_TRA_DNAVI_DCS_E!G73+FC_TRA_DNAVI_IWW_E!G73</f>
        <v>0</v>
      </c>
      <c r="H73" s="10">
        <f>FC_TRA_DNAVI_DCS_E!H73+FC_TRA_DNAVI_IWW_E!H73</f>
        <v>0</v>
      </c>
      <c r="I73" s="10">
        <f>FC_TRA_DNAVI_DCS_E!I73+FC_TRA_DNAVI_IWW_E!I73</f>
        <v>0</v>
      </c>
      <c r="J73" s="10">
        <f>FC_TRA_DNAVI_DCS_E!J73+FC_TRA_DNAVI_IWW_E!J73</f>
        <v>0</v>
      </c>
      <c r="K73" s="10">
        <f>FC_TRA_DNAVI_DCS_E!K73+FC_TRA_DNAVI_IWW_E!K73</f>
        <v>0</v>
      </c>
      <c r="L73" s="10">
        <f>FC_TRA_DNAVI_DCS_E!L73+FC_TRA_DNAVI_IWW_E!L73</f>
        <v>0</v>
      </c>
      <c r="M73" s="10">
        <f>FC_TRA_DNAVI_DCS_E!M73+FC_TRA_DNAVI_IWW_E!M73</f>
        <v>0</v>
      </c>
      <c r="N73" s="10">
        <f>FC_TRA_DNAVI_DCS_E!N73+FC_TRA_DNAVI_IWW_E!N73</f>
        <v>0</v>
      </c>
      <c r="O73" s="10">
        <f>FC_TRA_DNAVI_DCS_E!O73+FC_TRA_DNAVI_IWW_E!O73</f>
        <v>0</v>
      </c>
      <c r="P73" s="10">
        <f>FC_TRA_DNAVI_DCS_E!P73+FC_TRA_DNAVI_IWW_E!P73</f>
        <v>0</v>
      </c>
      <c r="Q73" s="10">
        <f>FC_TRA_DNAVI_DCS_E!Q73+FC_TRA_DNAVI_IWW_E!Q73</f>
        <v>0</v>
      </c>
      <c r="R73" s="10">
        <f>FC_TRA_DNAVI_DCS_E!R73+FC_TRA_DNAVI_IWW_E!R73</f>
        <v>0</v>
      </c>
      <c r="S73" s="10">
        <f>FC_TRA_DNAVI_DCS_E!S73+FC_TRA_DNAVI_IWW_E!S73</f>
        <v>0</v>
      </c>
      <c r="T73" s="10">
        <f>FC_TRA_DNAVI_DCS_E!T73+FC_TRA_DNAVI_IWW_E!T73</f>
        <v>0</v>
      </c>
      <c r="U73" s="10">
        <f>FC_TRA_DNAVI_DCS_E!U73+FC_TRA_DNAVI_IWW_E!U73</f>
        <v>0</v>
      </c>
      <c r="V73" s="10">
        <f>FC_TRA_DNAVI_DCS_E!V73+FC_TRA_DNAVI_IWW_E!V73</f>
        <v>0</v>
      </c>
      <c r="W73" s="10">
        <f>FC_TRA_DNAVI_DCS_E!W73+FC_TRA_DNAVI_IWW_E!W73</f>
        <v>0</v>
      </c>
      <c r="X73" s="10">
        <f>FC_TRA_DNAVI_DCS_E!X73+FC_TRA_DNAVI_IWW_E!X73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FC_TRA_DNAVI_DCS_E!C74+FC_TRA_DNAVI_IWW_E!C74</f>
        <v>0</v>
      </c>
      <c r="D74" s="37">
        <f>FC_TRA_DNAVI_DCS_E!D74+FC_TRA_DNAVI_IWW_E!D74</f>
        <v>0</v>
      </c>
      <c r="E74" s="37">
        <f>FC_TRA_DNAVI_DCS_E!E74+FC_TRA_DNAVI_IWW_E!E74</f>
        <v>0</v>
      </c>
      <c r="F74" s="37">
        <f>FC_TRA_DNAVI_DCS_E!F74+FC_TRA_DNAVI_IWW_E!F74</f>
        <v>0</v>
      </c>
      <c r="G74" s="37">
        <f>FC_TRA_DNAVI_DCS_E!G74+FC_TRA_DNAVI_IWW_E!G74</f>
        <v>0</v>
      </c>
      <c r="H74" s="37">
        <f>FC_TRA_DNAVI_DCS_E!H74+FC_TRA_DNAVI_IWW_E!H74</f>
        <v>0</v>
      </c>
      <c r="I74" s="37">
        <f>FC_TRA_DNAVI_DCS_E!I74+FC_TRA_DNAVI_IWW_E!I74</f>
        <v>0</v>
      </c>
      <c r="J74" s="37">
        <f>FC_TRA_DNAVI_DCS_E!J74+FC_TRA_DNAVI_IWW_E!J74</f>
        <v>0</v>
      </c>
      <c r="K74" s="37">
        <f>FC_TRA_DNAVI_DCS_E!K74+FC_TRA_DNAVI_IWW_E!K74</f>
        <v>0</v>
      </c>
      <c r="L74" s="37">
        <f>FC_TRA_DNAVI_DCS_E!L74+FC_TRA_DNAVI_IWW_E!L74</f>
        <v>0</v>
      </c>
      <c r="M74" s="37">
        <f>FC_TRA_DNAVI_DCS_E!M74+FC_TRA_DNAVI_IWW_E!M74</f>
        <v>0</v>
      </c>
      <c r="N74" s="37">
        <f>FC_TRA_DNAVI_DCS_E!N74+FC_TRA_DNAVI_IWW_E!N74</f>
        <v>0</v>
      </c>
      <c r="O74" s="37">
        <f>FC_TRA_DNAVI_DCS_E!O74+FC_TRA_DNAVI_IWW_E!O74</f>
        <v>0</v>
      </c>
      <c r="P74" s="37">
        <f>FC_TRA_DNAVI_DCS_E!P74+FC_TRA_DNAVI_IWW_E!P74</f>
        <v>0</v>
      </c>
      <c r="Q74" s="37">
        <f>FC_TRA_DNAVI_DCS_E!Q74+FC_TRA_DNAVI_IWW_E!Q74</f>
        <v>0</v>
      </c>
      <c r="R74" s="37">
        <f>FC_TRA_DNAVI_DCS_E!R74+FC_TRA_DNAVI_IWW_E!R74</f>
        <v>0</v>
      </c>
      <c r="S74" s="37">
        <f>FC_TRA_DNAVI_DCS_E!S74+FC_TRA_DNAVI_IWW_E!S74</f>
        <v>0</v>
      </c>
      <c r="T74" s="37">
        <f>FC_TRA_DNAVI_DCS_E!T74+FC_TRA_DNAVI_IWW_E!T74</f>
        <v>0</v>
      </c>
      <c r="U74" s="37">
        <f>FC_TRA_DNAVI_DCS_E!U74+FC_TRA_DNAVI_IWW_E!U74</f>
        <v>0</v>
      </c>
      <c r="V74" s="37">
        <f>FC_TRA_DNAVI_DCS_E!V74+FC_TRA_DNAVI_IWW_E!V74</f>
        <v>0</v>
      </c>
      <c r="W74" s="37">
        <f>FC_TRA_DNAVI_DCS_E!W74+FC_TRA_DNAVI_IWW_E!W74</f>
        <v>0</v>
      </c>
      <c r="X74" s="37">
        <f>FC_TRA_DNAVI_DCS_E!X74+FC_TRA_DNAVI_IWW_E!X74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FC_TRA_DNAVI_DCS_E!C75+FC_TRA_DNAVI_IWW_E!C75</f>
        <v>0</v>
      </c>
      <c r="D75" s="37">
        <f>FC_TRA_DNAVI_DCS_E!D75+FC_TRA_DNAVI_IWW_E!D75</f>
        <v>0</v>
      </c>
      <c r="E75" s="37">
        <f>FC_TRA_DNAVI_DCS_E!E75+FC_TRA_DNAVI_IWW_E!E75</f>
        <v>0</v>
      </c>
      <c r="F75" s="37">
        <f>FC_TRA_DNAVI_DCS_E!F75+FC_TRA_DNAVI_IWW_E!F75</f>
        <v>0</v>
      </c>
      <c r="G75" s="37">
        <f>FC_TRA_DNAVI_DCS_E!G75+FC_TRA_DNAVI_IWW_E!G75</f>
        <v>0</v>
      </c>
      <c r="H75" s="37">
        <f>FC_TRA_DNAVI_DCS_E!H75+FC_TRA_DNAVI_IWW_E!H75</f>
        <v>0</v>
      </c>
      <c r="I75" s="37">
        <f>FC_TRA_DNAVI_DCS_E!I75+FC_TRA_DNAVI_IWW_E!I75</f>
        <v>0</v>
      </c>
      <c r="J75" s="37">
        <f>FC_TRA_DNAVI_DCS_E!J75+FC_TRA_DNAVI_IWW_E!J75</f>
        <v>0</v>
      </c>
      <c r="K75" s="37">
        <f>FC_TRA_DNAVI_DCS_E!K75+FC_TRA_DNAVI_IWW_E!K75</f>
        <v>0</v>
      </c>
      <c r="L75" s="37">
        <f>FC_TRA_DNAVI_DCS_E!L75+FC_TRA_DNAVI_IWW_E!L75</f>
        <v>0</v>
      </c>
      <c r="M75" s="37">
        <f>FC_TRA_DNAVI_DCS_E!M75+FC_TRA_DNAVI_IWW_E!M75</f>
        <v>0</v>
      </c>
      <c r="N75" s="37">
        <f>FC_TRA_DNAVI_DCS_E!N75+FC_TRA_DNAVI_IWW_E!N75</f>
        <v>0</v>
      </c>
      <c r="O75" s="37">
        <f>FC_TRA_DNAVI_DCS_E!O75+FC_TRA_DNAVI_IWW_E!O75</f>
        <v>0</v>
      </c>
      <c r="P75" s="37">
        <f>FC_TRA_DNAVI_DCS_E!P75+FC_TRA_DNAVI_IWW_E!P75</f>
        <v>0</v>
      </c>
      <c r="Q75" s="37">
        <f>FC_TRA_DNAVI_DCS_E!Q75+FC_TRA_DNAVI_IWW_E!Q75</f>
        <v>0</v>
      </c>
      <c r="R75" s="37">
        <f>FC_TRA_DNAVI_DCS_E!R75+FC_TRA_DNAVI_IWW_E!R75</f>
        <v>0</v>
      </c>
      <c r="S75" s="37">
        <f>FC_TRA_DNAVI_DCS_E!S75+FC_TRA_DNAVI_IWW_E!S75</f>
        <v>0</v>
      </c>
      <c r="T75" s="37">
        <f>FC_TRA_DNAVI_DCS_E!T75+FC_TRA_DNAVI_IWW_E!T75</f>
        <v>0</v>
      </c>
      <c r="U75" s="37">
        <f>FC_TRA_DNAVI_DCS_E!U75+FC_TRA_DNAVI_IWW_E!U75</f>
        <v>0</v>
      </c>
      <c r="V75" s="37">
        <f>FC_TRA_DNAVI_DCS_E!V75+FC_TRA_DNAVI_IWW_E!V75</f>
        <v>0</v>
      </c>
      <c r="W75" s="37">
        <f>FC_TRA_DNAVI_DCS_E!W75+FC_TRA_DNAVI_IWW_E!W75</f>
        <v>0</v>
      </c>
      <c r="X75" s="37">
        <f>FC_TRA_DNAVI_DCS_E!X75+FC_TRA_DNAVI_IWW_E!X75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FC_TRA_DNAVI_DCS_E!C76+FC_TRA_DNAVI_IWW_E!C76</f>
        <v>0</v>
      </c>
      <c r="D76" s="40">
        <f>FC_TRA_DNAVI_DCS_E!D76+FC_TRA_DNAVI_IWW_E!D76</f>
        <v>0</v>
      </c>
      <c r="E76" s="40">
        <f>FC_TRA_DNAVI_DCS_E!E76+FC_TRA_DNAVI_IWW_E!E76</f>
        <v>0</v>
      </c>
      <c r="F76" s="40">
        <f>FC_TRA_DNAVI_DCS_E!F76+FC_TRA_DNAVI_IWW_E!F76</f>
        <v>0</v>
      </c>
      <c r="G76" s="40">
        <f>FC_TRA_DNAVI_DCS_E!G76+FC_TRA_DNAVI_IWW_E!G76</f>
        <v>0</v>
      </c>
      <c r="H76" s="40">
        <f>FC_TRA_DNAVI_DCS_E!H76+FC_TRA_DNAVI_IWW_E!H76</f>
        <v>0</v>
      </c>
      <c r="I76" s="40">
        <f>FC_TRA_DNAVI_DCS_E!I76+FC_TRA_DNAVI_IWW_E!I76</f>
        <v>0</v>
      </c>
      <c r="J76" s="40">
        <f>FC_TRA_DNAVI_DCS_E!J76+FC_TRA_DNAVI_IWW_E!J76</f>
        <v>0</v>
      </c>
      <c r="K76" s="40">
        <f>FC_TRA_DNAVI_DCS_E!K76+FC_TRA_DNAVI_IWW_E!K76</f>
        <v>0</v>
      </c>
      <c r="L76" s="40">
        <f>FC_TRA_DNAVI_DCS_E!L76+FC_TRA_DNAVI_IWW_E!L76</f>
        <v>0</v>
      </c>
      <c r="M76" s="40">
        <f>FC_TRA_DNAVI_DCS_E!M76+FC_TRA_DNAVI_IWW_E!M76</f>
        <v>0</v>
      </c>
      <c r="N76" s="40">
        <f>FC_TRA_DNAVI_DCS_E!N76+FC_TRA_DNAVI_IWW_E!N76</f>
        <v>0</v>
      </c>
      <c r="O76" s="40">
        <f>FC_TRA_DNAVI_DCS_E!O76+FC_TRA_DNAVI_IWW_E!O76</f>
        <v>0</v>
      </c>
      <c r="P76" s="40">
        <f>FC_TRA_DNAVI_DCS_E!P76+FC_TRA_DNAVI_IWW_E!P76</f>
        <v>0</v>
      </c>
      <c r="Q76" s="40">
        <f>FC_TRA_DNAVI_DCS_E!Q76+FC_TRA_DNAVI_IWW_E!Q76</f>
        <v>0</v>
      </c>
      <c r="R76" s="40">
        <f>FC_TRA_DNAVI_DCS_E!R76+FC_TRA_DNAVI_IWW_E!R76</f>
        <v>0</v>
      </c>
      <c r="S76" s="40">
        <f>FC_TRA_DNAVI_DCS_E!S76+FC_TRA_DNAVI_IWW_E!S76</f>
        <v>0</v>
      </c>
      <c r="T76" s="40">
        <f>FC_TRA_DNAVI_DCS_E!T76+FC_TRA_DNAVI_IWW_E!T76</f>
        <v>0</v>
      </c>
      <c r="U76" s="40">
        <f>FC_TRA_DNAVI_DCS_E!U76+FC_TRA_DNAVI_IWW_E!U76</f>
        <v>0</v>
      </c>
      <c r="V76" s="40">
        <f>FC_TRA_DNAVI_DCS_E!V76+FC_TRA_DNAVI_IWW_E!V76</f>
        <v>0</v>
      </c>
      <c r="W76" s="40">
        <f>FC_TRA_DNAVI_DCS_E!W76+FC_TRA_DNAVI_IWW_E!W76</f>
        <v>0</v>
      </c>
      <c r="X76" s="40">
        <f>FC_TRA_DNAVI_DCS_E!X76+FC_TRA_DNAVI_IWW_E!X76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368</v>
      </c>
      <c r="B1" s="4" t="s">
        <v>365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44.501547721410141</v>
      </c>
      <c r="D2" s="31">
        <f t="shared" si="0"/>
        <v>50.711006018916592</v>
      </c>
      <c r="E2" s="31">
        <f t="shared" si="0"/>
        <v>91.097764402407563</v>
      </c>
      <c r="F2" s="31">
        <f t="shared" si="0"/>
        <v>66.164832330180559</v>
      </c>
      <c r="G2" s="31">
        <f t="shared" si="0"/>
        <v>25.873000859845231</v>
      </c>
      <c r="H2" s="31">
        <f t="shared" si="0"/>
        <v>17.593637145313838</v>
      </c>
      <c r="I2" s="31">
        <f t="shared" si="0"/>
        <v>20.540756663800519</v>
      </c>
      <c r="J2" s="31">
        <f t="shared" si="0"/>
        <v>125.96732588134134</v>
      </c>
      <c r="K2" s="31">
        <f t="shared" si="0"/>
        <v>137.79019776440239</v>
      </c>
      <c r="L2" s="31">
        <f t="shared" si="0"/>
        <v>197.69277730008602</v>
      </c>
      <c r="M2" s="31">
        <f t="shared" si="0"/>
        <v>122.57575236457436</v>
      </c>
      <c r="N2" s="31">
        <f t="shared" si="0"/>
        <v>116.938950988822</v>
      </c>
      <c r="O2" s="31">
        <f t="shared" si="0"/>
        <v>117.89432502149612</v>
      </c>
      <c r="P2" s="31">
        <f t="shared" si="0"/>
        <v>121.78761822871884</v>
      </c>
      <c r="Q2" s="31">
        <f t="shared" si="0"/>
        <v>86.295098882201202</v>
      </c>
      <c r="R2" s="31">
        <f t="shared" si="0"/>
        <v>98.619432502149607</v>
      </c>
      <c r="S2" s="31">
        <f t="shared" si="0"/>
        <v>111.3498710232158</v>
      </c>
      <c r="T2" s="31">
        <f t="shared" si="0"/>
        <v>98.403353396388638</v>
      </c>
      <c r="U2" s="31">
        <f t="shared" si="0"/>
        <v>102.68022355975924</v>
      </c>
      <c r="V2" s="31">
        <f t="shared" si="0"/>
        <v>87.816337059329328</v>
      </c>
      <c r="W2" s="31">
        <f t="shared" ref="W2:X2" si="1">SUM(W3,W17,W22,W25,W26,W51,W52,W71,W74,W75,W76)</f>
        <v>62.750816852966452</v>
      </c>
      <c r="X2" s="31">
        <f t="shared" si="1"/>
        <v>73.466809974204651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>SUM(W9:W10)</f>
        <v>0</v>
      </c>
      <c r="X8" s="29">
        <f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7">SUM(C12:C16)</f>
        <v>0</v>
      </c>
      <c r="D11" s="29">
        <f t="shared" si="7"/>
        <v>0</v>
      </c>
      <c r="E11" s="29">
        <f t="shared" si="7"/>
        <v>0</v>
      </c>
      <c r="F11" s="29">
        <f t="shared" si="7"/>
        <v>0</v>
      </c>
      <c r="G11" s="29">
        <f t="shared" si="7"/>
        <v>0</v>
      </c>
      <c r="H11" s="29">
        <f t="shared" si="7"/>
        <v>0</v>
      </c>
      <c r="I11" s="29">
        <f t="shared" si="7"/>
        <v>0</v>
      </c>
      <c r="J11" s="29">
        <f t="shared" si="7"/>
        <v>0</v>
      </c>
      <c r="K11" s="29">
        <f t="shared" si="7"/>
        <v>0</v>
      </c>
      <c r="L11" s="29">
        <f t="shared" si="7"/>
        <v>0</v>
      </c>
      <c r="M11" s="29">
        <f t="shared" si="7"/>
        <v>0</v>
      </c>
      <c r="N11" s="29">
        <f t="shared" si="7"/>
        <v>0</v>
      </c>
      <c r="O11" s="29">
        <f t="shared" si="7"/>
        <v>0</v>
      </c>
      <c r="P11" s="29">
        <f t="shared" si="7"/>
        <v>0</v>
      </c>
      <c r="Q11" s="29">
        <f t="shared" si="7"/>
        <v>0</v>
      </c>
      <c r="R11" s="29">
        <f t="shared" si="7"/>
        <v>0</v>
      </c>
      <c r="S11" s="29">
        <f t="shared" si="7"/>
        <v>0</v>
      </c>
      <c r="T11" s="29">
        <f t="shared" si="7"/>
        <v>0</v>
      </c>
      <c r="U11" s="29">
        <f t="shared" si="7"/>
        <v>0</v>
      </c>
      <c r="V11" s="29">
        <f t="shared" si="7"/>
        <v>0</v>
      </c>
      <c r="W11" s="29">
        <f>SUM(W12:W16)</f>
        <v>0</v>
      </c>
      <c r="X11" s="29">
        <f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8">SUM(C18:C21)</f>
        <v>0</v>
      </c>
      <c r="D17" s="37">
        <f t="shared" si="8"/>
        <v>0</v>
      </c>
      <c r="E17" s="37">
        <f t="shared" si="8"/>
        <v>0</v>
      </c>
      <c r="F17" s="37">
        <f t="shared" si="8"/>
        <v>0</v>
      </c>
      <c r="G17" s="37">
        <f t="shared" si="8"/>
        <v>0</v>
      </c>
      <c r="H17" s="37">
        <f t="shared" si="8"/>
        <v>0</v>
      </c>
      <c r="I17" s="37">
        <f t="shared" si="8"/>
        <v>0</v>
      </c>
      <c r="J17" s="37">
        <f t="shared" si="8"/>
        <v>0</v>
      </c>
      <c r="K17" s="37">
        <f t="shared" si="8"/>
        <v>0</v>
      </c>
      <c r="L17" s="37">
        <f t="shared" si="8"/>
        <v>0</v>
      </c>
      <c r="M17" s="37">
        <f t="shared" si="8"/>
        <v>0</v>
      </c>
      <c r="N17" s="37">
        <f t="shared" si="8"/>
        <v>0</v>
      </c>
      <c r="O17" s="37">
        <f t="shared" si="8"/>
        <v>0</v>
      </c>
      <c r="P17" s="37">
        <f t="shared" si="8"/>
        <v>0</v>
      </c>
      <c r="Q17" s="37">
        <f t="shared" si="8"/>
        <v>0</v>
      </c>
      <c r="R17" s="37">
        <f t="shared" si="8"/>
        <v>0</v>
      </c>
      <c r="S17" s="37">
        <f t="shared" si="8"/>
        <v>0</v>
      </c>
      <c r="T17" s="37">
        <f t="shared" si="8"/>
        <v>0</v>
      </c>
      <c r="U17" s="37">
        <f t="shared" si="8"/>
        <v>0</v>
      </c>
      <c r="V17" s="37">
        <f t="shared" si="8"/>
        <v>0</v>
      </c>
      <c r="W17" s="37">
        <f>SUM(W18:W21)</f>
        <v>0</v>
      </c>
      <c r="X17" s="37">
        <f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9">SUM(C23:C24)</f>
        <v>0</v>
      </c>
      <c r="D22" s="37">
        <f t="shared" si="9"/>
        <v>0</v>
      </c>
      <c r="E22" s="37">
        <f t="shared" si="9"/>
        <v>0</v>
      </c>
      <c r="F22" s="37">
        <f t="shared" si="9"/>
        <v>0</v>
      </c>
      <c r="G22" s="37">
        <f t="shared" si="9"/>
        <v>0</v>
      </c>
      <c r="H22" s="37">
        <f t="shared" si="9"/>
        <v>0</v>
      </c>
      <c r="I22" s="37">
        <f t="shared" si="9"/>
        <v>0</v>
      </c>
      <c r="J22" s="37">
        <f t="shared" si="9"/>
        <v>0</v>
      </c>
      <c r="K22" s="37">
        <f t="shared" si="9"/>
        <v>0</v>
      </c>
      <c r="L22" s="37">
        <f t="shared" si="9"/>
        <v>0</v>
      </c>
      <c r="M22" s="37">
        <f t="shared" si="9"/>
        <v>0</v>
      </c>
      <c r="N22" s="37">
        <f t="shared" si="9"/>
        <v>0</v>
      </c>
      <c r="O22" s="37">
        <f t="shared" si="9"/>
        <v>0</v>
      </c>
      <c r="P22" s="37">
        <f t="shared" si="9"/>
        <v>0</v>
      </c>
      <c r="Q22" s="37">
        <f t="shared" si="9"/>
        <v>0</v>
      </c>
      <c r="R22" s="37">
        <f t="shared" si="9"/>
        <v>0</v>
      </c>
      <c r="S22" s="37">
        <f t="shared" si="9"/>
        <v>0</v>
      </c>
      <c r="T22" s="37">
        <f t="shared" si="9"/>
        <v>0</v>
      </c>
      <c r="U22" s="37">
        <f t="shared" si="9"/>
        <v>0</v>
      </c>
      <c r="V22" s="37">
        <f t="shared" si="9"/>
        <v>0</v>
      </c>
      <c r="W22" s="37">
        <f>SUM(W23:W24)</f>
        <v>0</v>
      </c>
      <c r="X22" s="37">
        <f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0">SUM(C27,C33)</f>
        <v>44.501547721410141</v>
      </c>
      <c r="D26" s="37">
        <f t="shared" si="10"/>
        <v>50.711006018916592</v>
      </c>
      <c r="E26" s="37">
        <f t="shared" si="10"/>
        <v>91.097764402407563</v>
      </c>
      <c r="F26" s="37">
        <f t="shared" si="10"/>
        <v>66.164832330180559</v>
      </c>
      <c r="G26" s="37">
        <f t="shared" si="10"/>
        <v>25.873000859845231</v>
      </c>
      <c r="H26" s="37">
        <f t="shared" si="10"/>
        <v>17.593637145313838</v>
      </c>
      <c r="I26" s="37">
        <f t="shared" si="10"/>
        <v>20.540756663800519</v>
      </c>
      <c r="J26" s="37">
        <f t="shared" si="10"/>
        <v>125.96732588134134</v>
      </c>
      <c r="K26" s="37">
        <f t="shared" si="10"/>
        <v>137.79019776440239</v>
      </c>
      <c r="L26" s="37">
        <f t="shared" si="10"/>
        <v>196.80902837489256</v>
      </c>
      <c r="M26" s="37">
        <f t="shared" si="10"/>
        <v>122.57575236457436</v>
      </c>
      <c r="N26" s="37">
        <f t="shared" si="10"/>
        <v>115.17145313843507</v>
      </c>
      <c r="O26" s="37">
        <f t="shared" si="10"/>
        <v>116.12682717110918</v>
      </c>
      <c r="P26" s="37">
        <f t="shared" si="10"/>
        <v>120.02012037833191</v>
      </c>
      <c r="Q26" s="37">
        <f t="shared" si="10"/>
        <v>84.527601031814271</v>
      </c>
      <c r="R26" s="37">
        <f t="shared" si="10"/>
        <v>95.968271711092001</v>
      </c>
      <c r="S26" s="37">
        <f t="shared" si="10"/>
        <v>108.69871023215819</v>
      </c>
      <c r="T26" s="37">
        <f t="shared" si="10"/>
        <v>96.31685296646603</v>
      </c>
      <c r="U26" s="37">
        <f t="shared" si="10"/>
        <v>100.38873602751505</v>
      </c>
      <c r="V26" s="37">
        <f t="shared" si="10"/>
        <v>86.193809114359425</v>
      </c>
      <c r="W26" s="37">
        <f t="shared" ref="W26:X26" si="11">SUM(W27,W33)</f>
        <v>61.658555460017183</v>
      </c>
      <c r="X26" s="37">
        <f t="shared" si="11"/>
        <v>71.123473774720551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2">SUM(C28:C32)</f>
        <v>0</v>
      </c>
      <c r="D27" s="29">
        <f t="shared" si="12"/>
        <v>0</v>
      </c>
      <c r="E27" s="29">
        <f t="shared" si="12"/>
        <v>0</v>
      </c>
      <c r="F27" s="29">
        <f t="shared" si="12"/>
        <v>0</v>
      </c>
      <c r="G27" s="29">
        <f t="shared" si="12"/>
        <v>0</v>
      </c>
      <c r="H27" s="29">
        <f t="shared" si="12"/>
        <v>0</v>
      </c>
      <c r="I27" s="29">
        <f t="shared" si="12"/>
        <v>0</v>
      </c>
      <c r="J27" s="29">
        <f t="shared" si="12"/>
        <v>0</v>
      </c>
      <c r="K27" s="29">
        <f t="shared" si="12"/>
        <v>0</v>
      </c>
      <c r="L27" s="29">
        <f t="shared" si="12"/>
        <v>0</v>
      </c>
      <c r="M27" s="29">
        <f t="shared" si="12"/>
        <v>0</v>
      </c>
      <c r="N27" s="29">
        <f t="shared" si="12"/>
        <v>0</v>
      </c>
      <c r="O27" s="29">
        <f t="shared" si="12"/>
        <v>0</v>
      </c>
      <c r="P27" s="29">
        <f t="shared" si="12"/>
        <v>0</v>
      </c>
      <c r="Q27" s="29">
        <f t="shared" si="12"/>
        <v>0</v>
      </c>
      <c r="R27" s="29">
        <f t="shared" si="12"/>
        <v>0</v>
      </c>
      <c r="S27" s="29">
        <f t="shared" si="12"/>
        <v>0</v>
      </c>
      <c r="T27" s="29">
        <f t="shared" si="12"/>
        <v>0</v>
      </c>
      <c r="U27" s="29">
        <f t="shared" si="12"/>
        <v>0</v>
      </c>
      <c r="V27" s="29">
        <f t="shared" si="12"/>
        <v>0</v>
      </c>
      <c r="W27" s="29">
        <f t="shared" ref="W27:X27" si="13">SUM(W28:W32)</f>
        <v>0</v>
      </c>
      <c r="X27" s="29">
        <f t="shared" si="13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4">SUM(C34:C50)</f>
        <v>44.501547721410141</v>
      </c>
      <c r="D33" s="29">
        <f t="shared" si="14"/>
        <v>50.711006018916592</v>
      </c>
      <c r="E33" s="29">
        <f t="shared" si="14"/>
        <v>91.097764402407563</v>
      </c>
      <c r="F33" s="29">
        <f t="shared" si="14"/>
        <v>66.164832330180559</v>
      </c>
      <c r="G33" s="29">
        <f t="shared" si="14"/>
        <v>25.873000859845231</v>
      </c>
      <c r="H33" s="29">
        <f t="shared" si="14"/>
        <v>17.593637145313838</v>
      </c>
      <c r="I33" s="29">
        <f t="shared" si="14"/>
        <v>20.540756663800519</v>
      </c>
      <c r="J33" s="29">
        <f t="shared" si="14"/>
        <v>125.96732588134134</v>
      </c>
      <c r="K33" s="29">
        <f t="shared" si="14"/>
        <v>137.79019776440239</v>
      </c>
      <c r="L33" s="29">
        <f t="shared" si="14"/>
        <v>196.80902837489256</v>
      </c>
      <c r="M33" s="29">
        <f t="shared" si="14"/>
        <v>122.57575236457436</v>
      </c>
      <c r="N33" s="29">
        <f t="shared" si="14"/>
        <v>115.17145313843507</v>
      </c>
      <c r="O33" s="29">
        <f t="shared" si="14"/>
        <v>116.12682717110918</v>
      </c>
      <c r="P33" s="29">
        <f t="shared" si="14"/>
        <v>120.02012037833191</v>
      </c>
      <c r="Q33" s="29">
        <f t="shared" si="14"/>
        <v>84.527601031814271</v>
      </c>
      <c r="R33" s="29">
        <f t="shared" si="14"/>
        <v>95.968271711092001</v>
      </c>
      <c r="S33" s="29">
        <f t="shared" si="14"/>
        <v>108.69871023215819</v>
      </c>
      <c r="T33" s="29">
        <f t="shared" si="14"/>
        <v>96.31685296646603</v>
      </c>
      <c r="U33" s="29">
        <f t="shared" si="14"/>
        <v>100.38873602751505</v>
      </c>
      <c r="V33" s="29">
        <f t="shared" si="14"/>
        <v>86.193809114359425</v>
      </c>
      <c r="W33" s="29">
        <f t="shared" ref="W33:X33" si="15">SUM(W34:W50)</f>
        <v>61.658555460017183</v>
      </c>
      <c r="X33" s="29">
        <f t="shared" si="15"/>
        <v>71.123473774720551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1.129750644883921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44.501547721410141</v>
      </c>
      <c r="D43" s="10">
        <v>50.711006018916592</v>
      </c>
      <c r="E43" s="10">
        <v>89.003095442820282</v>
      </c>
      <c r="F43" s="10">
        <v>65.199914015477205</v>
      </c>
      <c r="G43" s="10">
        <v>25.873000859845231</v>
      </c>
      <c r="H43" s="10">
        <v>17.593637145313838</v>
      </c>
      <c r="I43" s="10">
        <v>20.540756663800519</v>
      </c>
      <c r="J43" s="10">
        <v>39.027429062768697</v>
      </c>
      <c r="K43" s="10">
        <v>44.162596732588128</v>
      </c>
      <c r="L43" s="10">
        <v>82.16302665520206</v>
      </c>
      <c r="M43" s="10">
        <v>45.18968185726569</v>
      </c>
      <c r="N43" s="10">
        <v>34.919260533104037</v>
      </c>
      <c r="O43" s="10">
        <v>34.919260533104037</v>
      </c>
      <c r="P43" s="10">
        <v>35.946345657781599</v>
      </c>
      <c r="Q43" s="10">
        <v>33.892261392949273</v>
      </c>
      <c r="R43" s="10">
        <v>47.243680137575232</v>
      </c>
      <c r="S43" s="10">
        <v>38.000343938091142</v>
      </c>
      <c r="T43" s="10">
        <v>36.506018916595011</v>
      </c>
      <c r="U43" s="10">
        <v>38.217110920034393</v>
      </c>
      <c r="V43" s="10">
        <v>26.402063628546859</v>
      </c>
      <c r="W43" s="10">
        <v>16.720206362854679</v>
      </c>
      <c r="X43" s="10">
        <v>28.139810834049872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0.96491831470335343</v>
      </c>
      <c r="F44" s="10">
        <v>0.96491831470335332</v>
      </c>
      <c r="G44" s="10">
        <v>0</v>
      </c>
      <c r="H44" s="10">
        <v>0</v>
      </c>
      <c r="I44" s="10">
        <v>0</v>
      </c>
      <c r="J44" s="10">
        <v>86.939896818572649</v>
      </c>
      <c r="K44" s="10">
        <v>93.627601031814265</v>
      </c>
      <c r="L44" s="10">
        <v>114.6460017196905</v>
      </c>
      <c r="M44" s="10">
        <v>77.386070507308673</v>
      </c>
      <c r="N44" s="10">
        <v>80.252192605331032</v>
      </c>
      <c r="O44" s="10">
        <v>81.207566638005147</v>
      </c>
      <c r="P44" s="10">
        <v>84.073774720550304</v>
      </c>
      <c r="Q44" s="10">
        <v>50.635339638864998</v>
      </c>
      <c r="R44" s="10">
        <v>48.724591573516761</v>
      </c>
      <c r="S44" s="10">
        <v>70.698366294067057</v>
      </c>
      <c r="T44" s="10">
        <v>59.810834049871019</v>
      </c>
      <c r="U44" s="10">
        <v>62.171625107480651</v>
      </c>
      <c r="V44" s="10">
        <v>59.791745485812562</v>
      </c>
      <c r="W44" s="10">
        <v>44.938349097162508</v>
      </c>
      <c r="X44" s="10">
        <v>42.983662940670683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0.88374892519346504</v>
      </c>
      <c r="M52" s="37">
        <f t="shared" si="16"/>
        <v>0</v>
      </c>
      <c r="N52" s="37">
        <f t="shared" si="16"/>
        <v>1.7674978503869301</v>
      </c>
      <c r="O52" s="37">
        <f t="shared" si="16"/>
        <v>1.7674978503869301</v>
      </c>
      <c r="P52" s="37">
        <f t="shared" si="16"/>
        <v>1.7674978503869301</v>
      </c>
      <c r="Q52" s="37">
        <f t="shared" si="16"/>
        <v>1.7674978503869301</v>
      </c>
      <c r="R52" s="37">
        <f t="shared" si="16"/>
        <v>2.6511607910576092</v>
      </c>
      <c r="S52" s="37">
        <f t="shared" si="16"/>
        <v>2.6511607910576092</v>
      </c>
      <c r="T52" s="37">
        <f t="shared" si="16"/>
        <v>2.086500429922614</v>
      </c>
      <c r="U52" s="37">
        <f t="shared" si="16"/>
        <v>2.2914875322441959</v>
      </c>
      <c r="V52" s="37">
        <f t="shared" si="16"/>
        <v>1.6225279449699053</v>
      </c>
      <c r="W52" s="37">
        <f t="shared" ref="W52:X52" si="17">SUM(W53:W70)</f>
        <v>1.092261392949269</v>
      </c>
      <c r="X52" s="37">
        <f t="shared" si="17"/>
        <v>2.3433361994840931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0.88374892519346504</v>
      </c>
      <c r="M66" s="10">
        <v>0</v>
      </c>
      <c r="N66" s="10">
        <v>1.7674978503869301</v>
      </c>
      <c r="O66" s="10">
        <v>1.7674978503869301</v>
      </c>
      <c r="P66" s="10">
        <v>1.7674978503869301</v>
      </c>
      <c r="Q66" s="10">
        <v>1.7674978503869301</v>
      </c>
      <c r="R66" s="10">
        <v>2.6511607910576092</v>
      </c>
      <c r="S66" s="10">
        <v>2.6511607910576092</v>
      </c>
      <c r="T66" s="10">
        <v>2.086500429922614</v>
      </c>
      <c r="U66" s="10">
        <v>2.2914875322441959</v>
      </c>
      <c r="V66" s="10">
        <v>1.6225279449699053</v>
      </c>
      <c r="W66" s="10">
        <v>1.092261392949269</v>
      </c>
      <c r="X66" s="10">
        <v>2.3433361994840931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18">SUM(C72:C73)</f>
        <v>0</v>
      </c>
      <c r="D71" s="37">
        <f t="shared" si="18"/>
        <v>0</v>
      </c>
      <c r="E71" s="37">
        <f t="shared" si="18"/>
        <v>0</v>
      </c>
      <c r="F71" s="37">
        <f t="shared" si="18"/>
        <v>0</v>
      </c>
      <c r="G71" s="37">
        <f t="shared" si="18"/>
        <v>0</v>
      </c>
      <c r="H71" s="37">
        <f t="shared" si="18"/>
        <v>0</v>
      </c>
      <c r="I71" s="37">
        <f t="shared" si="18"/>
        <v>0</v>
      </c>
      <c r="J71" s="37">
        <f t="shared" si="18"/>
        <v>0</v>
      </c>
      <c r="K71" s="37">
        <f t="shared" si="18"/>
        <v>0</v>
      </c>
      <c r="L71" s="37">
        <f t="shared" si="18"/>
        <v>0</v>
      </c>
      <c r="M71" s="37">
        <f t="shared" si="18"/>
        <v>0</v>
      </c>
      <c r="N71" s="37">
        <f t="shared" si="18"/>
        <v>0</v>
      </c>
      <c r="O71" s="37">
        <f t="shared" si="18"/>
        <v>0</v>
      </c>
      <c r="P71" s="37">
        <f t="shared" si="18"/>
        <v>0</v>
      </c>
      <c r="Q71" s="37">
        <f t="shared" si="18"/>
        <v>0</v>
      </c>
      <c r="R71" s="37">
        <f t="shared" si="18"/>
        <v>0</v>
      </c>
      <c r="S71" s="37">
        <f t="shared" si="18"/>
        <v>0</v>
      </c>
      <c r="T71" s="37">
        <f t="shared" si="18"/>
        <v>0</v>
      </c>
      <c r="U71" s="37">
        <f t="shared" si="18"/>
        <v>0</v>
      </c>
      <c r="V71" s="37">
        <f t="shared" si="18"/>
        <v>0</v>
      </c>
      <c r="W71" s="37">
        <f t="shared" ref="W71:X71" si="19">SUM(W72:W73)</f>
        <v>0</v>
      </c>
      <c r="X71" s="37">
        <f t="shared" si="19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2 C71:W71 X22:X33 X52:X58 X70:X76 C33:W33" formulaRange="1"/>
  </ignoredErrors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367</v>
      </c>
      <c r="B1" s="4" t="s">
        <v>366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ref="W2:X2" si="1">SUM(W3,W17,W22,W25,W26,W51,W52,W71,W74,W75,W76)</f>
        <v>0</v>
      </c>
      <c r="X2" s="31">
        <f t="shared" si="1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>SUM(W9:W10)</f>
        <v>0</v>
      </c>
      <c r="X8" s="29">
        <f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7">SUM(C12:C16)</f>
        <v>0</v>
      </c>
      <c r="D11" s="29">
        <f t="shared" si="7"/>
        <v>0</v>
      </c>
      <c r="E11" s="29">
        <f t="shared" si="7"/>
        <v>0</v>
      </c>
      <c r="F11" s="29">
        <f t="shared" si="7"/>
        <v>0</v>
      </c>
      <c r="G11" s="29">
        <f t="shared" si="7"/>
        <v>0</v>
      </c>
      <c r="H11" s="29">
        <f t="shared" si="7"/>
        <v>0</v>
      </c>
      <c r="I11" s="29">
        <f t="shared" si="7"/>
        <v>0</v>
      </c>
      <c r="J11" s="29">
        <f t="shared" si="7"/>
        <v>0</v>
      </c>
      <c r="K11" s="29">
        <f t="shared" si="7"/>
        <v>0</v>
      </c>
      <c r="L11" s="29">
        <f t="shared" si="7"/>
        <v>0</v>
      </c>
      <c r="M11" s="29">
        <f t="shared" si="7"/>
        <v>0</v>
      </c>
      <c r="N11" s="29">
        <f t="shared" si="7"/>
        <v>0</v>
      </c>
      <c r="O11" s="29">
        <f t="shared" si="7"/>
        <v>0</v>
      </c>
      <c r="P11" s="29">
        <f t="shared" si="7"/>
        <v>0</v>
      </c>
      <c r="Q11" s="29">
        <f t="shared" si="7"/>
        <v>0</v>
      </c>
      <c r="R11" s="29">
        <f t="shared" si="7"/>
        <v>0</v>
      </c>
      <c r="S11" s="29">
        <f t="shared" si="7"/>
        <v>0</v>
      </c>
      <c r="T11" s="29">
        <f t="shared" si="7"/>
        <v>0</v>
      </c>
      <c r="U11" s="29">
        <f t="shared" si="7"/>
        <v>0</v>
      </c>
      <c r="V11" s="29">
        <f t="shared" si="7"/>
        <v>0</v>
      </c>
      <c r="W11" s="29">
        <f>SUM(W12:W16)</f>
        <v>0</v>
      </c>
      <c r="X11" s="29">
        <f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8">SUM(C18:C21)</f>
        <v>0</v>
      </c>
      <c r="D17" s="37">
        <f t="shared" si="8"/>
        <v>0</v>
      </c>
      <c r="E17" s="37">
        <f t="shared" si="8"/>
        <v>0</v>
      </c>
      <c r="F17" s="37">
        <f t="shared" si="8"/>
        <v>0</v>
      </c>
      <c r="G17" s="37">
        <f t="shared" si="8"/>
        <v>0</v>
      </c>
      <c r="H17" s="37">
        <f t="shared" si="8"/>
        <v>0</v>
      </c>
      <c r="I17" s="37">
        <f t="shared" si="8"/>
        <v>0</v>
      </c>
      <c r="J17" s="37">
        <f t="shared" si="8"/>
        <v>0</v>
      </c>
      <c r="K17" s="37">
        <f t="shared" si="8"/>
        <v>0</v>
      </c>
      <c r="L17" s="37">
        <f t="shared" si="8"/>
        <v>0</v>
      </c>
      <c r="M17" s="37">
        <f t="shared" si="8"/>
        <v>0</v>
      </c>
      <c r="N17" s="37">
        <f t="shared" si="8"/>
        <v>0</v>
      </c>
      <c r="O17" s="37">
        <f t="shared" si="8"/>
        <v>0</v>
      </c>
      <c r="P17" s="37">
        <f t="shared" si="8"/>
        <v>0</v>
      </c>
      <c r="Q17" s="37">
        <f t="shared" si="8"/>
        <v>0</v>
      </c>
      <c r="R17" s="37">
        <f t="shared" si="8"/>
        <v>0</v>
      </c>
      <c r="S17" s="37">
        <f t="shared" si="8"/>
        <v>0</v>
      </c>
      <c r="T17" s="37">
        <f t="shared" si="8"/>
        <v>0</v>
      </c>
      <c r="U17" s="37">
        <f t="shared" si="8"/>
        <v>0</v>
      </c>
      <c r="V17" s="37">
        <f t="shared" si="8"/>
        <v>0</v>
      </c>
      <c r="W17" s="37">
        <f>SUM(W18:W21)</f>
        <v>0</v>
      </c>
      <c r="X17" s="37">
        <f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9">SUM(C23:C24)</f>
        <v>0</v>
      </c>
      <c r="D22" s="37">
        <f t="shared" si="9"/>
        <v>0</v>
      </c>
      <c r="E22" s="37">
        <f t="shared" si="9"/>
        <v>0</v>
      </c>
      <c r="F22" s="37">
        <f t="shared" si="9"/>
        <v>0</v>
      </c>
      <c r="G22" s="37">
        <f t="shared" si="9"/>
        <v>0</v>
      </c>
      <c r="H22" s="37">
        <f t="shared" si="9"/>
        <v>0</v>
      </c>
      <c r="I22" s="37">
        <f t="shared" si="9"/>
        <v>0</v>
      </c>
      <c r="J22" s="37">
        <f t="shared" si="9"/>
        <v>0</v>
      </c>
      <c r="K22" s="37">
        <f t="shared" si="9"/>
        <v>0</v>
      </c>
      <c r="L22" s="37">
        <f t="shared" si="9"/>
        <v>0</v>
      </c>
      <c r="M22" s="37">
        <f t="shared" si="9"/>
        <v>0</v>
      </c>
      <c r="N22" s="37">
        <f t="shared" si="9"/>
        <v>0</v>
      </c>
      <c r="O22" s="37">
        <f t="shared" si="9"/>
        <v>0</v>
      </c>
      <c r="P22" s="37">
        <f t="shared" si="9"/>
        <v>0</v>
      </c>
      <c r="Q22" s="37">
        <f t="shared" si="9"/>
        <v>0</v>
      </c>
      <c r="R22" s="37">
        <f t="shared" si="9"/>
        <v>0</v>
      </c>
      <c r="S22" s="37">
        <f t="shared" si="9"/>
        <v>0</v>
      </c>
      <c r="T22" s="37">
        <f t="shared" si="9"/>
        <v>0</v>
      </c>
      <c r="U22" s="37">
        <f t="shared" si="9"/>
        <v>0</v>
      </c>
      <c r="V22" s="37">
        <f t="shared" si="9"/>
        <v>0</v>
      </c>
      <c r="W22" s="37">
        <f>SUM(W23:W24)</f>
        <v>0</v>
      </c>
      <c r="X22" s="37">
        <f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0">SUM(C27,C33)</f>
        <v>0</v>
      </c>
      <c r="D26" s="37">
        <f t="shared" si="10"/>
        <v>0</v>
      </c>
      <c r="E26" s="37">
        <f t="shared" si="10"/>
        <v>0</v>
      </c>
      <c r="F26" s="37">
        <f t="shared" si="10"/>
        <v>0</v>
      </c>
      <c r="G26" s="37">
        <f t="shared" si="10"/>
        <v>0</v>
      </c>
      <c r="H26" s="37">
        <f t="shared" si="10"/>
        <v>0</v>
      </c>
      <c r="I26" s="37">
        <f t="shared" si="10"/>
        <v>0</v>
      </c>
      <c r="J26" s="37">
        <f t="shared" si="10"/>
        <v>0</v>
      </c>
      <c r="K26" s="37">
        <f t="shared" si="10"/>
        <v>0</v>
      </c>
      <c r="L26" s="37">
        <f t="shared" si="10"/>
        <v>0</v>
      </c>
      <c r="M26" s="37">
        <f t="shared" si="10"/>
        <v>0</v>
      </c>
      <c r="N26" s="37">
        <f t="shared" si="10"/>
        <v>0</v>
      </c>
      <c r="O26" s="37">
        <f t="shared" si="10"/>
        <v>0</v>
      </c>
      <c r="P26" s="37">
        <f t="shared" si="10"/>
        <v>0</v>
      </c>
      <c r="Q26" s="37">
        <f t="shared" si="10"/>
        <v>0</v>
      </c>
      <c r="R26" s="37">
        <f t="shared" si="10"/>
        <v>0</v>
      </c>
      <c r="S26" s="37">
        <f t="shared" si="10"/>
        <v>0</v>
      </c>
      <c r="T26" s="37">
        <f t="shared" si="10"/>
        <v>0</v>
      </c>
      <c r="U26" s="37">
        <f t="shared" si="10"/>
        <v>0</v>
      </c>
      <c r="V26" s="37">
        <f t="shared" si="10"/>
        <v>0</v>
      </c>
      <c r="W26" s="37">
        <f t="shared" ref="W26:X26" si="11">SUM(W27,W33)</f>
        <v>0</v>
      </c>
      <c r="X26" s="37">
        <f t="shared" si="11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2">SUM(C28:C32)</f>
        <v>0</v>
      </c>
      <c r="D27" s="29">
        <f t="shared" si="12"/>
        <v>0</v>
      </c>
      <c r="E27" s="29">
        <f t="shared" si="12"/>
        <v>0</v>
      </c>
      <c r="F27" s="29">
        <f t="shared" si="12"/>
        <v>0</v>
      </c>
      <c r="G27" s="29">
        <f t="shared" si="12"/>
        <v>0</v>
      </c>
      <c r="H27" s="29">
        <f t="shared" si="12"/>
        <v>0</v>
      </c>
      <c r="I27" s="29">
        <f t="shared" si="12"/>
        <v>0</v>
      </c>
      <c r="J27" s="29">
        <f t="shared" si="12"/>
        <v>0</v>
      </c>
      <c r="K27" s="29">
        <f t="shared" si="12"/>
        <v>0</v>
      </c>
      <c r="L27" s="29">
        <f t="shared" si="12"/>
        <v>0</v>
      </c>
      <c r="M27" s="29">
        <f t="shared" si="12"/>
        <v>0</v>
      </c>
      <c r="N27" s="29">
        <f t="shared" si="12"/>
        <v>0</v>
      </c>
      <c r="O27" s="29">
        <f t="shared" si="12"/>
        <v>0</v>
      </c>
      <c r="P27" s="29">
        <f t="shared" si="12"/>
        <v>0</v>
      </c>
      <c r="Q27" s="29">
        <f t="shared" si="12"/>
        <v>0</v>
      </c>
      <c r="R27" s="29">
        <f t="shared" si="12"/>
        <v>0</v>
      </c>
      <c r="S27" s="29">
        <f t="shared" si="12"/>
        <v>0</v>
      </c>
      <c r="T27" s="29">
        <f t="shared" si="12"/>
        <v>0</v>
      </c>
      <c r="U27" s="29">
        <f t="shared" si="12"/>
        <v>0</v>
      </c>
      <c r="V27" s="29">
        <f t="shared" si="12"/>
        <v>0</v>
      </c>
      <c r="W27" s="29">
        <f t="shared" ref="W27:X27" si="13">SUM(W28:W32)</f>
        <v>0</v>
      </c>
      <c r="X27" s="29">
        <f t="shared" si="13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4">SUM(C34:C50)</f>
        <v>0</v>
      </c>
      <c r="D33" s="29">
        <f t="shared" si="14"/>
        <v>0</v>
      </c>
      <c r="E33" s="29">
        <f t="shared" si="14"/>
        <v>0</v>
      </c>
      <c r="F33" s="29">
        <f t="shared" si="14"/>
        <v>0</v>
      </c>
      <c r="G33" s="29">
        <f t="shared" si="14"/>
        <v>0</v>
      </c>
      <c r="H33" s="29">
        <f t="shared" si="14"/>
        <v>0</v>
      </c>
      <c r="I33" s="29">
        <f t="shared" si="14"/>
        <v>0</v>
      </c>
      <c r="J33" s="29">
        <f t="shared" si="14"/>
        <v>0</v>
      </c>
      <c r="K33" s="29">
        <f t="shared" si="14"/>
        <v>0</v>
      </c>
      <c r="L33" s="29">
        <f t="shared" si="14"/>
        <v>0</v>
      </c>
      <c r="M33" s="29">
        <f t="shared" si="14"/>
        <v>0</v>
      </c>
      <c r="N33" s="29">
        <f t="shared" si="14"/>
        <v>0</v>
      </c>
      <c r="O33" s="29">
        <f t="shared" si="14"/>
        <v>0</v>
      </c>
      <c r="P33" s="29">
        <f t="shared" si="14"/>
        <v>0</v>
      </c>
      <c r="Q33" s="29">
        <f t="shared" si="14"/>
        <v>0</v>
      </c>
      <c r="R33" s="29">
        <f t="shared" si="14"/>
        <v>0</v>
      </c>
      <c r="S33" s="29">
        <f t="shared" si="14"/>
        <v>0</v>
      </c>
      <c r="T33" s="29">
        <f t="shared" si="14"/>
        <v>0</v>
      </c>
      <c r="U33" s="29">
        <f t="shared" si="14"/>
        <v>0</v>
      </c>
      <c r="V33" s="29">
        <f t="shared" si="14"/>
        <v>0</v>
      </c>
      <c r="W33" s="29">
        <f t="shared" ref="W33:X33" si="15">SUM(W34:W50)</f>
        <v>0</v>
      </c>
      <c r="X33" s="29">
        <f t="shared" si="15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ref="W52:X52" si="17">SUM(W53:W70)</f>
        <v>0</v>
      </c>
      <c r="X52" s="37">
        <f t="shared" si="17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18">SUM(C72:C73)</f>
        <v>0</v>
      </c>
      <c r="D71" s="37">
        <f t="shared" si="18"/>
        <v>0</v>
      </c>
      <c r="E71" s="37">
        <f t="shared" si="18"/>
        <v>0</v>
      </c>
      <c r="F71" s="37">
        <f t="shared" si="18"/>
        <v>0</v>
      </c>
      <c r="G71" s="37">
        <f t="shared" si="18"/>
        <v>0</v>
      </c>
      <c r="H71" s="37">
        <f t="shared" si="18"/>
        <v>0</v>
      </c>
      <c r="I71" s="37">
        <f t="shared" si="18"/>
        <v>0</v>
      </c>
      <c r="J71" s="37">
        <f t="shared" si="18"/>
        <v>0</v>
      </c>
      <c r="K71" s="37">
        <f t="shared" si="18"/>
        <v>0</v>
      </c>
      <c r="L71" s="37">
        <f t="shared" si="18"/>
        <v>0</v>
      </c>
      <c r="M71" s="37">
        <f t="shared" si="18"/>
        <v>0</v>
      </c>
      <c r="N71" s="37">
        <f t="shared" si="18"/>
        <v>0</v>
      </c>
      <c r="O71" s="37">
        <f t="shared" si="18"/>
        <v>0</v>
      </c>
      <c r="P71" s="37">
        <f t="shared" si="18"/>
        <v>0</v>
      </c>
      <c r="Q71" s="37">
        <f t="shared" si="18"/>
        <v>0</v>
      </c>
      <c r="R71" s="37">
        <f t="shared" si="18"/>
        <v>0</v>
      </c>
      <c r="S71" s="37">
        <f t="shared" si="18"/>
        <v>0</v>
      </c>
      <c r="T71" s="37">
        <f t="shared" si="18"/>
        <v>0</v>
      </c>
      <c r="U71" s="37">
        <f t="shared" si="18"/>
        <v>0</v>
      </c>
      <c r="V71" s="37">
        <f t="shared" si="18"/>
        <v>0</v>
      </c>
      <c r="W71" s="37">
        <f t="shared" ref="W71:X71" si="19">SUM(W72:W73)</f>
        <v>0</v>
      </c>
      <c r="X71" s="37">
        <f t="shared" si="19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201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1.1177987962166811</v>
      </c>
      <c r="O2" s="31">
        <f t="shared" si="0"/>
        <v>1.20378331900258</v>
      </c>
      <c r="P2" s="31">
        <f t="shared" si="0"/>
        <v>0.7738607050730868</v>
      </c>
      <c r="Q2" s="31">
        <f t="shared" si="0"/>
        <v>0.60189165950128976</v>
      </c>
      <c r="R2" s="31">
        <f t="shared" si="0"/>
        <v>0.60189165950128976</v>
      </c>
      <c r="S2" s="31">
        <f t="shared" si="0"/>
        <v>0.54316423043852102</v>
      </c>
      <c r="T2" s="31">
        <f t="shared" si="0"/>
        <v>0.50180567497850381</v>
      </c>
      <c r="U2" s="31">
        <f t="shared" si="0"/>
        <v>0.50369733447979359</v>
      </c>
      <c r="V2" s="31">
        <f t="shared" si="0"/>
        <v>0.52691315563198626</v>
      </c>
      <c r="W2" s="31">
        <f t="shared" si="0"/>
        <v>0.48736027515047292</v>
      </c>
      <c r="X2" s="31">
        <f t="shared" ref="X2" si="1">SUM(X3,X17,X22,X25,X26,X51,X52,X71,X74,X75,X76)</f>
        <v>0.45941530524505592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1.1177987962166811</v>
      </c>
      <c r="O76" s="40">
        <v>1.20378331900258</v>
      </c>
      <c r="P76" s="40">
        <v>0.7738607050730868</v>
      </c>
      <c r="Q76" s="40">
        <v>0.60189165950128976</v>
      </c>
      <c r="R76" s="40">
        <v>0.60189165950128976</v>
      </c>
      <c r="S76" s="40">
        <v>0.54316423043852102</v>
      </c>
      <c r="T76" s="40">
        <v>0.50180567497850381</v>
      </c>
      <c r="U76" s="40">
        <v>0.50369733447979359</v>
      </c>
      <c r="V76" s="40">
        <v>0.52691315563198626</v>
      </c>
      <c r="W76" s="40">
        <v>0.48736027515047292</v>
      </c>
      <c r="X76" s="40">
        <v>0.45941530524505592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202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4981.9920894239021</v>
      </c>
      <c r="D2" s="31">
        <f t="shared" ref="D2:W2" si="1">SUM(D3,D17,D22,D25,D26,D51,D52,D71,D74,D75,D76)</f>
        <v>5279.9725709372306</v>
      </c>
      <c r="E2" s="31">
        <f t="shared" si="1"/>
        <v>5436.1280309544272</v>
      </c>
      <c r="F2" s="31">
        <f t="shared" si="1"/>
        <v>5464.9586414445384</v>
      </c>
      <c r="G2" s="31">
        <f t="shared" si="1"/>
        <v>5695.0623387790192</v>
      </c>
      <c r="H2" s="31">
        <f t="shared" si="1"/>
        <v>6025.8270851246762</v>
      </c>
      <c r="I2" s="31">
        <f t="shared" si="1"/>
        <v>5733.1562338779022</v>
      </c>
      <c r="J2" s="31">
        <f t="shared" si="1"/>
        <v>5766.2500429922602</v>
      </c>
      <c r="K2" s="31">
        <f t="shared" si="1"/>
        <v>5525.6428437754448</v>
      </c>
      <c r="L2" s="31">
        <f t="shared" si="1"/>
        <v>5698.2517123587731</v>
      </c>
      <c r="M2" s="31">
        <f t="shared" si="1"/>
        <v>5347.5837961226898</v>
      </c>
      <c r="N2" s="31">
        <f t="shared" si="1"/>
        <v>5087.1829217644008</v>
      </c>
      <c r="O2" s="31">
        <f t="shared" si="1"/>
        <v>4973.8092841752787</v>
      </c>
      <c r="P2" s="31">
        <f t="shared" si="1"/>
        <v>4873.8779930213695</v>
      </c>
      <c r="Q2" s="31">
        <f t="shared" si="1"/>
        <v>5516.3136563307944</v>
      </c>
      <c r="R2" s="31">
        <f t="shared" si="1"/>
        <v>5583.7628995839732</v>
      </c>
      <c r="S2" s="31">
        <f t="shared" si="1"/>
        <v>5567.5493475824187</v>
      </c>
      <c r="T2" s="31">
        <f t="shared" si="1"/>
        <v>5584.5655570381541</v>
      </c>
      <c r="U2" s="31">
        <f t="shared" si="1"/>
        <v>5746.1753332458175</v>
      </c>
      <c r="V2" s="31">
        <f t="shared" si="1"/>
        <v>5745.6503655204779</v>
      </c>
      <c r="W2" s="31">
        <f t="shared" si="1"/>
        <v>5695.7992939102423</v>
      </c>
      <c r="X2" s="31">
        <f t="shared" ref="X2" si="2">SUM(X3,X17,X22,X25,X26,X51,X52,X71,X74,X75,X76)</f>
        <v>5757.2114056522623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FC_OTH_CP_E!C5+FC_OTH_HH_E!C5+FC_OTH_AFF_E!C5</f>
        <v>0</v>
      </c>
      <c r="D5" s="10">
        <f>FC_OTH_CP_E!D5+FC_OTH_HH_E!D5+FC_OTH_AFF_E!D5</f>
        <v>0</v>
      </c>
      <c r="E5" s="10">
        <f>FC_OTH_CP_E!E5+FC_OTH_HH_E!E5+FC_OTH_AFF_E!E5</f>
        <v>0</v>
      </c>
      <c r="F5" s="10">
        <f>FC_OTH_CP_E!F5+FC_OTH_HH_E!F5+FC_OTH_AFF_E!F5</f>
        <v>0</v>
      </c>
      <c r="G5" s="10">
        <f>FC_OTH_CP_E!G5+FC_OTH_HH_E!G5+FC_OTH_AFF_E!G5</f>
        <v>0</v>
      </c>
      <c r="H5" s="10">
        <f>FC_OTH_CP_E!H5+FC_OTH_HH_E!H5+FC_OTH_AFF_E!H5</f>
        <v>0</v>
      </c>
      <c r="I5" s="10">
        <f>FC_OTH_CP_E!I5+FC_OTH_HH_E!I5+FC_OTH_AFF_E!I5</f>
        <v>0</v>
      </c>
      <c r="J5" s="10">
        <f>FC_OTH_CP_E!J5+FC_OTH_HH_E!J5+FC_OTH_AFF_E!J5</f>
        <v>0</v>
      </c>
      <c r="K5" s="10">
        <f>FC_OTH_CP_E!K5+FC_OTH_HH_E!K5+FC_OTH_AFF_E!K5</f>
        <v>0</v>
      </c>
      <c r="L5" s="10">
        <f>FC_OTH_CP_E!L5+FC_OTH_HH_E!L5+FC_OTH_AFF_E!L5</f>
        <v>0</v>
      </c>
      <c r="M5" s="10">
        <f>FC_OTH_CP_E!M5+FC_OTH_HH_E!M5+FC_OTH_AFF_E!M5</f>
        <v>0</v>
      </c>
      <c r="N5" s="10">
        <f>FC_OTH_CP_E!N5+FC_OTH_HH_E!N5+FC_OTH_AFF_E!N5</f>
        <v>0</v>
      </c>
      <c r="O5" s="10">
        <f>FC_OTH_CP_E!O5+FC_OTH_HH_E!O5+FC_OTH_AFF_E!O5</f>
        <v>0</v>
      </c>
      <c r="P5" s="10">
        <f>FC_OTH_CP_E!P5+FC_OTH_HH_E!P5+FC_OTH_AFF_E!P5</f>
        <v>0</v>
      </c>
      <c r="Q5" s="10">
        <f>FC_OTH_CP_E!Q5+FC_OTH_HH_E!Q5+FC_OTH_AFF_E!Q5</f>
        <v>0</v>
      </c>
      <c r="R5" s="10">
        <f>FC_OTH_CP_E!R5+FC_OTH_HH_E!R5+FC_OTH_AFF_E!R5</f>
        <v>0</v>
      </c>
      <c r="S5" s="10">
        <f>FC_OTH_CP_E!S5+FC_OTH_HH_E!S5+FC_OTH_AFF_E!S5</f>
        <v>0</v>
      </c>
      <c r="T5" s="10">
        <f>FC_OTH_CP_E!T5+FC_OTH_HH_E!T5+FC_OTH_AFF_E!T5</f>
        <v>0</v>
      </c>
      <c r="U5" s="10">
        <f>FC_OTH_CP_E!U5+FC_OTH_HH_E!U5+FC_OTH_AFF_E!U5</f>
        <v>0</v>
      </c>
      <c r="V5" s="10">
        <f>FC_OTH_CP_E!V5+FC_OTH_HH_E!V5+FC_OTH_AFF_E!V5</f>
        <v>0</v>
      </c>
      <c r="W5" s="10">
        <f>FC_OTH_CP_E!W5+FC_OTH_HH_E!W5+FC_OTH_AFF_E!W5</f>
        <v>0</v>
      </c>
      <c r="X5" s="10">
        <f>FC_OTH_CP_E!X5+FC_OTH_HH_E!X5+FC_OTH_AFF_E!X5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FC_OTH_CP_E!C6+FC_OTH_HH_E!C6+FC_OTH_AFF_E!C6</f>
        <v>0</v>
      </c>
      <c r="D6" s="10">
        <f>FC_OTH_CP_E!D6+FC_OTH_HH_E!D6+FC_OTH_AFF_E!D6</f>
        <v>0</v>
      </c>
      <c r="E6" s="10">
        <f>FC_OTH_CP_E!E6+FC_OTH_HH_E!E6+FC_OTH_AFF_E!E6</f>
        <v>0</v>
      </c>
      <c r="F6" s="10">
        <f>FC_OTH_CP_E!F6+FC_OTH_HH_E!F6+FC_OTH_AFF_E!F6</f>
        <v>0</v>
      </c>
      <c r="G6" s="10">
        <f>FC_OTH_CP_E!G6+FC_OTH_HH_E!G6+FC_OTH_AFF_E!G6</f>
        <v>0</v>
      </c>
      <c r="H6" s="10">
        <f>FC_OTH_CP_E!H6+FC_OTH_HH_E!H6+FC_OTH_AFF_E!H6</f>
        <v>0</v>
      </c>
      <c r="I6" s="10">
        <f>FC_OTH_CP_E!I6+FC_OTH_HH_E!I6+FC_OTH_AFF_E!I6</f>
        <v>0</v>
      </c>
      <c r="J6" s="10">
        <f>FC_OTH_CP_E!J6+FC_OTH_HH_E!J6+FC_OTH_AFF_E!J6</f>
        <v>0</v>
      </c>
      <c r="K6" s="10">
        <f>FC_OTH_CP_E!K6+FC_OTH_HH_E!K6+FC_OTH_AFF_E!K6</f>
        <v>0</v>
      </c>
      <c r="L6" s="10">
        <f>FC_OTH_CP_E!L6+FC_OTH_HH_E!L6+FC_OTH_AFF_E!L6</f>
        <v>0</v>
      </c>
      <c r="M6" s="10">
        <f>FC_OTH_CP_E!M6+FC_OTH_HH_E!M6+FC_OTH_AFF_E!M6</f>
        <v>0</v>
      </c>
      <c r="N6" s="10">
        <f>FC_OTH_CP_E!N6+FC_OTH_HH_E!N6+FC_OTH_AFF_E!N6</f>
        <v>0</v>
      </c>
      <c r="O6" s="10">
        <f>FC_OTH_CP_E!O6+FC_OTH_HH_E!O6+FC_OTH_AFF_E!O6</f>
        <v>0</v>
      </c>
      <c r="P6" s="10">
        <f>FC_OTH_CP_E!P6+FC_OTH_HH_E!P6+FC_OTH_AFF_E!P6</f>
        <v>0</v>
      </c>
      <c r="Q6" s="10">
        <f>FC_OTH_CP_E!Q6+FC_OTH_HH_E!Q6+FC_OTH_AFF_E!Q6</f>
        <v>0</v>
      </c>
      <c r="R6" s="10">
        <f>FC_OTH_CP_E!R6+FC_OTH_HH_E!R6+FC_OTH_AFF_E!R6</f>
        <v>0</v>
      </c>
      <c r="S6" s="10">
        <f>FC_OTH_CP_E!S6+FC_OTH_HH_E!S6+FC_OTH_AFF_E!S6</f>
        <v>0</v>
      </c>
      <c r="T6" s="10">
        <f>FC_OTH_CP_E!T6+FC_OTH_HH_E!T6+FC_OTH_AFF_E!T6</f>
        <v>0</v>
      </c>
      <c r="U6" s="10">
        <f>FC_OTH_CP_E!U6+FC_OTH_HH_E!U6+FC_OTH_AFF_E!U6</f>
        <v>0</v>
      </c>
      <c r="V6" s="10">
        <f>FC_OTH_CP_E!V6+FC_OTH_HH_E!V6+FC_OTH_AFF_E!V6</f>
        <v>0</v>
      </c>
      <c r="W6" s="10">
        <f>FC_OTH_CP_E!W6+FC_OTH_HH_E!W6+FC_OTH_AFF_E!W6</f>
        <v>0</v>
      </c>
      <c r="X6" s="10">
        <f>FC_OTH_CP_E!X6+FC_OTH_HH_E!X6+FC_OTH_AFF_E!X6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FC_OTH_CP_E!C7+FC_OTH_HH_E!C7+FC_OTH_AFF_E!C7</f>
        <v>0</v>
      </c>
      <c r="D7" s="10">
        <f>FC_OTH_CP_E!D7+FC_OTH_HH_E!D7+FC_OTH_AFF_E!D7</f>
        <v>0</v>
      </c>
      <c r="E7" s="10">
        <f>FC_OTH_CP_E!E7+FC_OTH_HH_E!E7+FC_OTH_AFF_E!E7</f>
        <v>0</v>
      </c>
      <c r="F7" s="10">
        <f>FC_OTH_CP_E!F7+FC_OTH_HH_E!F7+FC_OTH_AFF_E!F7</f>
        <v>0</v>
      </c>
      <c r="G7" s="10">
        <f>FC_OTH_CP_E!G7+FC_OTH_HH_E!G7+FC_OTH_AFF_E!G7</f>
        <v>0</v>
      </c>
      <c r="H7" s="10">
        <f>FC_OTH_CP_E!H7+FC_OTH_HH_E!H7+FC_OTH_AFF_E!H7</f>
        <v>0</v>
      </c>
      <c r="I7" s="10">
        <f>FC_OTH_CP_E!I7+FC_OTH_HH_E!I7+FC_OTH_AFF_E!I7</f>
        <v>0</v>
      </c>
      <c r="J7" s="10">
        <f>FC_OTH_CP_E!J7+FC_OTH_HH_E!J7+FC_OTH_AFF_E!J7</f>
        <v>0</v>
      </c>
      <c r="K7" s="10">
        <f>FC_OTH_CP_E!K7+FC_OTH_HH_E!K7+FC_OTH_AFF_E!K7</f>
        <v>0</v>
      </c>
      <c r="L7" s="10">
        <f>FC_OTH_CP_E!L7+FC_OTH_HH_E!L7+FC_OTH_AFF_E!L7</f>
        <v>0</v>
      </c>
      <c r="M7" s="10">
        <f>FC_OTH_CP_E!M7+FC_OTH_HH_E!M7+FC_OTH_AFF_E!M7</f>
        <v>0</v>
      </c>
      <c r="N7" s="10">
        <f>FC_OTH_CP_E!N7+FC_OTH_HH_E!N7+FC_OTH_AFF_E!N7</f>
        <v>0</v>
      </c>
      <c r="O7" s="10">
        <f>FC_OTH_CP_E!O7+FC_OTH_HH_E!O7+FC_OTH_AFF_E!O7</f>
        <v>0</v>
      </c>
      <c r="P7" s="10">
        <f>FC_OTH_CP_E!P7+FC_OTH_HH_E!P7+FC_OTH_AFF_E!P7</f>
        <v>0</v>
      </c>
      <c r="Q7" s="10">
        <f>FC_OTH_CP_E!Q7+FC_OTH_HH_E!Q7+FC_OTH_AFF_E!Q7</f>
        <v>0</v>
      </c>
      <c r="R7" s="10">
        <f>FC_OTH_CP_E!R7+FC_OTH_HH_E!R7+FC_OTH_AFF_E!R7</f>
        <v>0</v>
      </c>
      <c r="S7" s="10">
        <f>FC_OTH_CP_E!S7+FC_OTH_HH_E!S7+FC_OTH_AFF_E!S7</f>
        <v>0</v>
      </c>
      <c r="T7" s="10">
        <f>FC_OTH_CP_E!T7+FC_OTH_HH_E!T7+FC_OTH_AFF_E!T7</f>
        <v>0</v>
      </c>
      <c r="U7" s="10">
        <f>FC_OTH_CP_E!U7+FC_OTH_HH_E!U7+FC_OTH_AFF_E!U7</f>
        <v>0</v>
      </c>
      <c r="V7" s="10">
        <f>FC_OTH_CP_E!V7+FC_OTH_HH_E!V7+FC_OTH_AFF_E!V7</f>
        <v>0</v>
      </c>
      <c r="W7" s="10">
        <f>FC_OTH_CP_E!W7+FC_OTH_HH_E!W7+FC_OTH_AFF_E!W7</f>
        <v>0</v>
      </c>
      <c r="X7" s="10">
        <f>FC_OTH_CP_E!X7+FC_OTH_HH_E!X7+FC_OTH_AFF_E!X7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FC_OTH_CP_E!C9+FC_OTH_HH_E!C9+FC_OTH_AFF_E!C9</f>
        <v>0</v>
      </c>
      <c r="D9" s="10">
        <f>FC_OTH_CP_E!D9+FC_OTH_HH_E!D9+FC_OTH_AFF_E!D9</f>
        <v>0</v>
      </c>
      <c r="E9" s="10">
        <f>FC_OTH_CP_E!E9+FC_OTH_HH_E!E9+FC_OTH_AFF_E!E9</f>
        <v>0</v>
      </c>
      <c r="F9" s="10">
        <f>FC_OTH_CP_E!F9+FC_OTH_HH_E!F9+FC_OTH_AFF_E!F9</f>
        <v>0</v>
      </c>
      <c r="G9" s="10">
        <f>FC_OTH_CP_E!G9+FC_OTH_HH_E!G9+FC_OTH_AFF_E!G9</f>
        <v>0</v>
      </c>
      <c r="H9" s="10">
        <f>FC_OTH_CP_E!H9+FC_OTH_HH_E!H9+FC_OTH_AFF_E!H9</f>
        <v>0</v>
      </c>
      <c r="I9" s="10">
        <f>FC_OTH_CP_E!I9+FC_OTH_HH_E!I9+FC_OTH_AFF_E!I9</f>
        <v>0</v>
      </c>
      <c r="J9" s="10">
        <f>FC_OTH_CP_E!J9+FC_OTH_HH_E!J9+FC_OTH_AFF_E!J9</f>
        <v>0</v>
      </c>
      <c r="K9" s="10">
        <f>FC_OTH_CP_E!K9+FC_OTH_HH_E!K9+FC_OTH_AFF_E!K9</f>
        <v>0</v>
      </c>
      <c r="L9" s="10">
        <f>FC_OTH_CP_E!L9+FC_OTH_HH_E!L9+FC_OTH_AFF_E!L9</f>
        <v>0</v>
      </c>
      <c r="M9" s="10">
        <f>FC_OTH_CP_E!M9+FC_OTH_HH_E!M9+FC_OTH_AFF_E!M9</f>
        <v>0</v>
      </c>
      <c r="N9" s="10">
        <f>FC_OTH_CP_E!N9+FC_OTH_HH_E!N9+FC_OTH_AFF_E!N9</f>
        <v>0</v>
      </c>
      <c r="O9" s="10">
        <f>FC_OTH_CP_E!O9+FC_OTH_HH_E!O9+FC_OTH_AFF_E!O9</f>
        <v>0</v>
      </c>
      <c r="P9" s="10">
        <f>FC_OTH_CP_E!P9+FC_OTH_HH_E!P9+FC_OTH_AFF_E!P9</f>
        <v>0</v>
      </c>
      <c r="Q9" s="10">
        <f>FC_OTH_CP_E!Q9+FC_OTH_HH_E!Q9+FC_OTH_AFF_E!Q9</f>
        <v>0</v>
      </c>
      <c r="R9" s="10">
        <f>FC_OTH_CP_E!R9+FC_OTH_HH_E!R9+FC_OTH_AFF_E!R9</f>
        <v>0</v>
      </c>
      <c r="S9" s="10">
        <f>FC_OTH_CP_E!S9+FC_OTH_HH_E!S9+FC_OTH_AFF_E!S9</f>
        <v>0</v>
      </c>
      <c r="T9" s="10">
        <f>FC_OTH_CP_E!T9+FC_OTH_HH_E!T9+FC_OTH_AFF_E!T9</f>
        <v>0</v>
      </c>
      <c r="U9" s="10">
        <f>FC_OTH_CP_E!U9+FC_OTH_HH_E!U9+FC_OTH_AFF_E!U9</f>
        <v>0</v>
      </c>
      <c r="V9" s="10">
        <f>FC_OTH_CP_E!V9+FC_OTH_HH_E!V9+FC_OTH_AFF_E!V9</f>
        <v>0</v>
      </c>
      <c r="W9" s="10">
        <f>FC_OTH_CP_E!W9+FC_OTH_HH_E!W9+FC_OTH_AFF_E!W9</f>
        <v>0</v>
      </c>
      <c r="X9" s="10">
        <f>FC_OTH_CP_E!X9+FC_OTH_HH_E!X9+FC_OTH_AFF_E!X9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FC_OTH_CP_E!C10+FC_OTH_HH_E!C10+FC_OTH_AFF_E!C10</f>
        <v>0</v>
      </c>
      <c r="D10" s="10">
        <f>FC_OTH_CP_E!D10+FC_OTH_HH_E!D10+FC_OTH_AFF_E!D10</f>
        <v>0</v>
      </c>
      <c r="E10" s="10">
        <f>FC_OTH_CP_E!E10+FC_OTH_HH_E!E10+FC_OTH_AFF_E!E10</f>
        <v>0</v>
      </c>
      <c r="F10" s="10">
        <f>FC_OTH_CP_E!F10+FC_OTH_HH_E!F10+FC_OTH_AFF_E!F10</f>
        <v>0</v>
      </c>
      <c r="G10" s="10">
        <f>FC_OTH_CP_E!G10+FC_OTH_HH_E!G10+FC_OTH_AFF_E!G10</f>
        <v>0</v>
      </c>
      <c r="H10" s="10">
        <f>FC_OTH_CP_E!H10+FC_OTH_HH_E!H10+FC_OTH_AFF_E!H10</f>
        <v>0</v>
      </c>
      <c r="I10" s="10">
        <f>FC_OTH_CP_E!I10+FC_OTH_HH_E!I10+FC_OTH_AFF_E!I10</f>
        <v>0</v>
      </c>
      <c r="J10" s="10">
        <f>FC_OTH_CP_E!J10+FC_OTH_HH_E!J10+FC_OTH_AFF_E!J10</f>
        <v>0</v>
      </c>
      <c r="K10" s="10">
        <f>FC_OTH_CP_E!K10+FC_OTH_HH_E!K10+FC_OTH_AFF_E!K10</f>
        <v>0</v>
      </c>
      <c r="L10" s="10">
        <f>FC_OTH_CP_E!L10+FC_OTH_HH_E!L10+FC_OTH_AFF_E!L10</f>
        <v>0</v>
      </c>
      <c r="M10" s="10">
        <f>FC_OTH_CP_E!M10+FC_OTH_HH_E!M10+FC_OTH_AFF_E!M10</f>
        <v>0</v>
      </c>
      <c r="N10" s="10">
        <f>FC_OTH_CP_E!N10+FC_OTH_HH_E!N10+FC_OTH_AFF_E!N10</f>
        <v>0</v>
      </c>
      <c r="O10" s="10">
        <f>FC_OTH_CP_E!O10+FC_OTH_HH_E!O10+FC_OTH_AFF_E!O10</f>
        <v>0</v>
      </c>
      <c r="P10" s="10">
        <f>FC_OTH_CP_E!P10+FC_OTH_HH_E!P10+FC_OTH_AFF_E!P10</f>
        <v>0</v>
      </c>
      <c r="Q10" s="10">
        <f>FC_OTH_CP_E!Q10+FC_OTH_HH_E!Q10+FC_OTH_AFF_E!Q10</f>
        <v>0</v>
      </c>
      <c r="R10" s="10">
        <f>FC_OTH_CP_E!R10+FC_OTH_HH_E!R10+FC_OTH_AFF_E!R10</f>
        <v>0</v>
      </c>
      <c r="S10" s="10">
        <f>FC_OTH_CP_E!S10+FC_OTH_HH_E!S10+FC_OTH_AFF_E!S10</f>
        <v>0</v>
      </c>
      <c r="T10" s="10">
        <f>FC_OTH_CP_E!T10+FC_OTH_HH_E!T10+FC_OTH_AFF_E!T10</f>
        <v>0</v>
      </c>
      <c r="U10" s="10">
        <f>FC_OTH_CP_E!U10+FC_OTH_HH_E!U10+FC_OTH_AFF_E!U10</f>
        <v>0</v>
      </c>
      <c r="V10" s="10">
        <f>FC_OTH_CP_E!V10+FC_OTH_HH_E!V10+FC_OTH_AFF_E!V10</f>
        <v>0</v>
      </c>
      <c r="W10" s="10">
        <f>FC_OTH_CP_E!W10+FC_OTH_HH_E!W10+FC_OTH_AFF_E!W10</f>
        <v>0</v>
      </c>
      <c r="X10" s="10">
        <f>FC_OTH_CP_E!X10+FC_OTH_HH_E!X10+FC_OTH_AFF_E!X10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FC_OTH_CP_E!C12+FC_OTH_HH_E!C12+FC_OTH_AFF_E!C12</f>
        <v>0</v>
      </c>
      <c r="D12" s="10">
        <f>FC_OTH_CP_E!D12+FC_OTH_HH_E!D12+FC_OTH_AFF_E!D12</f>
        <v>0</v>
      </c>
      <c r="E12" s="10">
        <f>FC_OTH_CP_E!E12+FC_OTH_HH_E!E12+FC_OTH_AFF_E!E12</f>
        <v>0</v>
      </c>
      <c r="F12" s="10">
        <f>FC_OTH_CP_E!F12+FC_OTH_HH_E!F12+FC_OTH_AFF_E!F12</f>
        <v>0</v>
      </c>
      <c r="G12" s="10">
        <f>FC_OTH_CP_E!G12+FC_OTH_HH_E!G12+FC_OTH_AFF_E!G12</f>
        <v>0</v>
      </c>
      <c r="H12" s="10">
        <f>FC_OTH_CP_E!H12+FC_OTH_HH_E!H12+FC_OTH_AFF_E!H12</f>
        <v>0</v>
      </c>
      <c r="I12" s="10">
        <f>FC_OTH_CP_E!I12+FC_OTH_HH_E!I12+FC_OTH_AFF_E!I12</f>
        <v>0</v>
      </c>
      <c r="J12" s="10">
        <f>FC_OTH_CP_E!J12+FC_OTH_HH_E!J12+FC_OTH_AFF_E!J12</f>
        <v>0</v>
      </c>
      <c r="K12" s="10">
        <f>FC_OTH_CP_E!K12+FC_OTH_HH_E!K12+FC_OTH_AFF_E!K12</f>
        <v>0</v>
      </c>
      <c r="L12" s="10">
        <f>FC_OTH_CP_E!L12+FC_OTH_HH_E!L12+FC_OTH_AFF_E!L12</f>
        <v>0</v>
      </c>
      <c r="M12" s="10">
        <f>FC_OTH_CP_E!M12+FC_OTH_HH_E!M12+FC_OTH_AFF_E!M12</f>
        <v>0</v>
      </c>
      <c r="N12" s="10">
        <f>FC_OTH_CP_E!N12+FC_OTH_HH_E!N12+FC_OTH_AFF_E!N12</f>
        <v>0</v>
      </c>
      <c r="O12" s="10">
        <f>FC_OTH_CP_E!O12+FC_OTH_HH_E!O12+FC_OTH_AFF_E!O12</f>
        <v>0</v>
      </c>
      <c r="P12" s="10">
        <f>FC_OTH_CP_E!P12+FC_OTH_HH_E!P12+FC_OTH_AFF_E!P12</f>
        <v>0</v>
      </c>
      <c r="Q12" s="10">
        <f>FC_OTH_CP_E!Q12+FC_OTH_HH_E!Q12+FC_OTH_AFF_E!Q12</f>
        <v>0</v>
      </c>
      <c r="R12" s="10">
        <f>FC_OTH_CP_E!R12+FC_OTH_HH_E!R12+FC_OTH_AFF_E!R12</f>
        <v>0</v>
      </c>
      <c r="S12" s="10">
        <f>FC_OTH_CP_E!S12+FC_OTH_HH_E!S12+FC_OTH_AFF_E!S12</f>
        <v>0</v>
      </c>
      <c r="T12" s="10">
        <f>FC_OTH_CP_E!T12+FC_OTH_HH_E!T12+FC_OTH_AFF_E!T12</f>
        <v>0</v>
      </c>
      <c r="U12" s="10">
        <f>FC_OTH_CP_E!U12+FC_OTH_HH_E!U12+FC_OTH_AFF_E!U12</f>
        <v>0</v>
      </c>
      <c r="V12" s="10">
        <f>FC_OTH_CP_E!V12+FC_OTH_HH_E!V12+FC_OTH_AFF_E!V12</f>
        <v>0</v>
      </c>
      <c r="W12" s="10">
        <f>FC_OTH_CP_E!W12+FC_OTH_HH_E!W12+FC_OTH_AFF_E!W12</f>
        <v>0</v>
      </c>
      <c r="X12" s="10">
        <f>FC_OTH_CP_E!X12+FC_OTH_HH_E!X12+FC_OTH_AFF_E!X12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FC_OTH_CP_E!C13+FC_OTH_HH_E!C13+FC_OTH_AFF_E!C13</f>
        <v>0</v>
      </c>
      <c r="D13" s="10">
        <f>FC_OTH_CP_E!D13+FC_OTH_HH_E!D13+FC_OTH_AFF_E!D13</f>
        <v>0</v>
      </c>
      <c r="E13" s="10">
        <f>FC_OTH_CP_E!E13+FC_OTH_HH_E!E13+FC_OTH_AFF_E!E13</f>
        <v>0</v>
      </c>
      <c r="F13" s="10">
        <f>FC_OTH_CP_E!F13+FC_OTH_HH_E!F13+FC_OTH_AFF_E!F13</f>
        <v>0</v>
      </c>
      <c r="G13" s="10">
        <f>FC_OTH_CP_E!G13+FC_OTH_HH_E!G13+FC_OTH_AFF_E!G13</f>
        <v>0</v>
      </c>
      <c r="H13" s="10">
        <f>FC_OTH_CP_E!H13+FC_OTH_HH_E!H13+FC_OTH_AFF_E!H13</f>
        <v>0</v>
      </c>
      <c r="I13" s="10">
        <f>FC_OTH_CP_E!I13+FC_OTH_HH_E!I13+FC_OTH_AFF_E!I13</f>
        <v>0</v>
      </c>
      <c r="J13" s="10">
        <f>FC_OTH_CP_E!J13+FC_OTH_HH_E!J13+FC_OTH_AFF_E!J13</f>
        <v>0</v>
      </c>
      <c r="K13" s="10">
        <f>FC_OTH_CP_E!K13+FC_OTH_HH_E!K13+FC_OTH_AFF_E!K13</f>
        <v>0</v>
      </c>
      <c r="L13" s="10">
        <f>FC_OTH_CP_E!L13+FC_OTH_HH_E!L13+FC_OTH_AFF_E!L13</f>
        <v>0</v>
      </c>
      <c r="M13" s="10">
        <f>FC_OTH_CP_E!M13+FC_OTH_HH_E!M13+FC_OTH_AFF_E!M13</f>
        <v>0</v>
      </c>
      <c r="N13" s="10">
        <f>FC_OTH_CP_E!N13+FC_OTH_HH_E!N13+FC_OTH_AFF_E!N13</f>
        <v>0</v>
      </c>
      <c r="O13" s="10">
        <f>FC_OTH_CP_E!O13+FC_OTH_HH_E!O13+FC_OTH_AFF_E!O13</f>
        <v>0</v>
      </c>
      <c r="P13" s="10">
        <f>FC_OTH_CP_E!P13+FC_OTH_HH_E!P13+FC_OTH_AFF_E!P13</f>
        <v>0</v>
      </c>
      <c r="Q13" s="10">
        <f>FC_OTH_CP_E!Q13+FC_OTH_HH_E!Q13+FC_OTH_AFF_E!Q13</f>
        <v>0</v>
      </c>
      <c r="R13" s="10">
        <f>FC_OTH_CP_E!R13+FC_OTH_HH_E!R13+FC_OTH_AFF_E!R13</f>
        <v>0</v>
      </c>
      <c r="S13" s="10">
        <f>FC_OTH_CP_E!S13+FC_OTH_HH_E!S13+FC_OTH_AFF_E!S13</f>
        <v>0</v>
      </c>
      <c r="T13" s="10">
        <f>FC_OTH_CP_E!T13+FC_OTH_HH_E!T13+FC_OTH_AFF_E!T13</f>
        <v>0</v>
      </c>
      <c r="U13" s="10">
        <f>FC_OTH_CP_E!U13+FC_OTH_HH_E!U13+FC_OTH_AFF_E!U13</f>
        <v>0</v>
      </c>
      <c r="V13" s="10">
        <f>FC_OTH_CP_E!V13+FC_OTH_HH_E!V13+FC_OTH_AFF_E!V13</f>
        <v>0</v>
      </c>
      <c r="W13" s="10">
        <f>FC_OTH_CP_E!W13+FC_OTH_HH_E!W13+FC_OTH_AFF_E!W13</f>
        <v>0</v>
      </c>
      <c r="X13" s="10">
        <f>FC_OTH_CP_E!X13+FC_OTH_HH_E!X13+FC_OTH_AFF_E!X13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FC_OTH_CP_E!C14+FC_OTH_HH_E!C14+FC_OTH_AFF_E!C14</f>
        <v>0</v>
      </c>
      <c r="D14" s="10">
        <f>FC_OTH_CP_E!D14+FC_OTH_HH_E!D14+FC_OTH_AFF_E!D14</f>
        <v>0</v>
      </c>
      <c r="E14" s="10">
        <f>FC_OTH_CP_E!E14+FC_OTH_HH_E!E14+FC_OTH_AFF_E!E14</f>
        <v>0</v>
      </c>
      <c r="F14" s="10">
        <f>FC_OTH_CP_E!F14+FC_OTH_HH_E!F14+FC_OTH_AFF_E!F14</f>
        <v>0</v>
      </c>
      <c r="G14" s="10">
        <f>FC_OTH_CP_E!G14+FC_OTH_HH_E!G14+FC_OTH_AFF_E!G14</f>
        <v>0</v>
      </c>
      <c r="H14" s="10">
        <f>FC_OTH_CP_E!H14+FC_OTH_HH_E!H14+FC_OTH_AFF_E!H14</f>
        <v>0</v>
      </c>
      <c r="I14" s="10">
        <f>FC_OTH_CP_E!I14+FC_OTH_HH_E!I14+FC_OTH_AFF_E!I14</f>
        <v>0</v>
      </c>
      <c r="J14" s="10">
        <f>FC_OTH_CP_E!J14+FC_OTH_HH_E!J14+FC_OTH_AFF_E!J14</f>
        <v>0</v>
      </c>
      <c r="K14" s="10">
        <f>FC_OTH_CP_E!K14+FC_OTH_HH_E!K14+FC_OTH_AFF_E!K14</f>
        <v>0</v>
      </c>
      <c r="L14" s="10">
        <f>FC_OTH_CP_E!L14+FC_OTH_HH_E!L14+FC_OTH_AFF_E!L14</f>
        <v>0</v>
      </c>
      <c r="M14" s="10">
        <f>FC_OTH_CP_E!M14+FC_OTH_HH_E!M14+FC_OTH_AFF_E!M14</f>
        <v>0</v>
      </c>
      <c r="N14" s="10">
        <f>FC_OTH_CP_E!N14+FC_OTH_HH_E!N14+FC_OTH_AFF_E!N14</f>
        <v>0</v>
      </c>
      <c r="O14" s="10">
        <f>FC_OTH_CP_E!O14+FC_OTH_HH_E!O14+FC_OTH_AFF_E!O14</f>
        <v>0</v>
      </c>
      <c r="P14" s="10">
        <f>FC_OTH_CP_E!P14+FC_OTH_HH_E!P14+FC_OTH_AFF_E!P14</f>
        <v>0</v>
      </c>
      <c r="Q14" s="10">
        <f>FC_OTH_CP_E!Q14+FC_OTH_HH_E!Q14+FC_OTH_AFF_E!Q14</f>
        <v>0</v>
      </c>
      <c r="R14" s="10">
        <f>FC_OTH_CP_E!R14+FC_OTH_HH_E!R14+FC_OTH_AFF_E!R14</f>
        <v>0</v>
      </c>
      <c r="S14" s="10">
        <f>FC_OTH_CP_E!S14+FC_OTH_HH_E!S14+FC_OTH_AFF_E!S14</f>
        <v>0</v>
      </c>
      <c r="T14" s="10">
        <f>FC_OTH_CP_E!T14+FC_OTH_HH_E!T14+FC_OTH_AFF_E!T14</f>
        <v>0</v>
      </c>
      <c r="U14" s="10">
        <f>FC_OTH_CP_E!U14+FC_OTH_HH_E!U14+FC_OTH_AFF_E!U14</f>
        <v>0</v>
      </c>
      <c r="V14" s="10">
        <f>FC_OTH_CP_E!V14+FC_OTH_HH_E!V14+FC_OTH_AFF_E!V14</f>
        <v>0</v>
      </c>
      <c r="W14" s="10">
        <f>FC_OTH_CP_E!W14+FC_OTH_HH_E!W14+FC_OTH_AFF_E!W14</f>
        <v>0</v>
      </c>
      <c r="X14" s="10">
        <f>FC_OTH_CP_E!X14+FC_OTH_HH_E!X14+FC_OTH_AFF_E!X14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FC_OTH_CP_E!C15+FC_OTH_HH_E!C15+FC_OTH_AFF_E!C15</f>
        <v>0</v>
      </c>
      <c r="D15" s="10">
        <f>FC_OTH_CP_E!D15+FC_OTH_HH_E!D15+FC_OTH_AFF_E!D15</f>
        <v>0</v>
      </c>
      <c r="E15" s="10">
        <f>FC_OTH_CP_E!E15+FC_OTH_HH_E!E15+FC_OTH_AFF_E!E15</f>
        <v>0</v>
      </c>
      <c r="F15" s="10">
        <f>FC_OTH_CP_E!F15+FC_OTH_HH_E!F15+FC_OTH_AFF_E!F15</f>
        <v>0</v>
      </c>
      <c r="G15" s="10">
        <f>FC_OTH_CP_E!G15+FC_OTH_HH_E!G15+FC_OTH_AFF_E!G15</f>
        <v>0</v>
      </c>
      <c r="H15" s="10">
        <f>FC_OTH_CP_E!H15+FC_OTH_HH_E!H15+FC_OTH_AFF_E!H15</f>
        <v>0</v>
      </c>
      <c r="I15" s="10">
        <f>FC_OTH_CP_E!I15+FC_OTH_HH_E!I15+FC_OTH_AFF_E!I15</f>
        <v>0</v>
      </c>
      <c r="J15" s="10">
        <f>FC_OTH_CP_E!J15+FC_OTH_HH_E!J15+FC_OTH_AFF_E!J15</f>
        <v>0</v>
      </c>
      <c r="K15" s="10">
        <f>FC_OTH_CP_E!K15+FC_OTH_HH_E!K15+FC_OTH_AFF_E!K15</f>
        <v>0</v>
      </c>
      <c r="L15" s="10">
        <f>FC_OTH_CP_E!L15+FC_OTH_HH_E!L15+FC_OTH_AFF_E!L15</f>
        <v>0</v>
      </c>
      <c r="M15" s="10">
        <f>FC_OTH_CP_E!M15+FC_OTH_HH_E!M15+FC_OTH_AFF_E!M15</f>
        <v>0</v>
      </c>
      <c r="N15" s="10">
        <f>FC_OTH_CP_E!N15+FC_OTH_HH_E!N15+FC_OTH_AFF_E!N15</f>
        <v>0</v>
      </c>
      <c r="O15" s="10">
        <f>FC_OTH_CP_E!O15+FC_OTH_HH_E!O15+FC_OTH_AFF_E!O15</f>
        <v>0</v>
      </c>
      <c r="P15" s="10">
        <f>FC_OTH_CP_E!P15+FC_OTH_HH_E!P15+FC_OTH_AFF_E!P15</f>
        <v>0</v>
      </c>
      <c r="Q15" s="10">
        <f>FC_OTH_CP_E!Q15+FC_OTH_HH_E!Q15+FC_OTH_AFF_E!Q15</f>
        <v>0</v>
      </c>
      <c r="R15" s="10">
        <f>FC_OTH_CP_E!R15+FC_OTH_HH_E!R15+FC_OTH_AFF_E!R15</f>
        <v>0</v>
      </c>
      <c r="S15" s="10">
        <f>FC_OTH_CP_E!S15+FC_OTH_HH_E!S15+FC_OTH_AFF_E!S15</f>
        <v>0</v>
      </c>
      <c r="T15" s="10">
        <f>FC_OTH_CP_E!T15+FC_OTH_HH_E!T15+FC_OTH_AFF_E!T15</f>
        <v>0</v>
      </c>
      <c r="U15" s="10">
        <f>FC_OTH_CP_E!U15+FC_OTH_HH_E!U15+FC_OTH_AFF_E!U15</f>
        <v>0</v>
      </c>
      <c r="V15" s="10">
        <f>FC_OTH_CP_E!V15+FC_OTH_HH_E!V15+FC_OTH_AFF_E!V15</f>
        <v>0</v>
      </c>
      <c r="W15" s="10">
        <f>FC_OTH_CP_E!W15+FC_OTH_HH_E!W15+FC_OTH_AFF_E!W15</f>
        <v>0</v>
      </c>
      <c r="X15" s="10">
        <f>FC_OTH_CP_E!X15+FC_OTH_HH_E!X15+FC_OTH_AFF_E!X15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FC_OTH_CP_E!C16+FC_OTH_HH_E!C16+FC_OTH_AFF_E!C16</f>
        <v>0</v>
      </c>
      <c r="D16" s="10">
        <f>FC_OTH_CP_E!D16+FC_OTH_HH_E!D16+FC_OTH_AFF_E!D16</f>
        <v>0</v>
      </c>
      <c r="E16" s="10">
        <f>FC_OTH_CP_E!E16+FC_OTH_HH_E!E16+FC_OTH_AFF_E!E16</f>
        <v>0</v>
      </c>
      <c r="F16" s="10">
        <f>FC_OTH_CP_E!F16+FC_OTH_HH_E!F16+FC_OTH_AFF_E!F16</f>
        <v>0</v>
      </c>
      <c r="G16" s="10">
        <f>FC_OTH_CP_E!G16+FC_OTH_HH_E!G16+FC_OTH_AFF_E!G16</f>
        <v>0</v>
      </c>
      <c r="H16" s="10">
        <f>FC_OTH_CP_E!H16+FC_OTH_HH_E!H16+FC_OTH_AFF_E!H16</f>
        <v>0</v>
      </c>
      <c r="I16" s="10">
        <f>FC_OTH_CP_E!I16+FC_OTH_HH_E!I16+FC_OTH_AFF_E!I16</f>
        <v>0</v>
      </c>
      <c r="J16" s="10">
        <f>FC_OTH_CP_E!J16+FC_OTH_HH_E!J16+FC_OTH_AFF_E!J16</f>
        <v>0</v>
      </c>
      <c r="K16" s="10">
        <f>FC_OTH_CP_E!K16+FC_OTH_HH_E!K16+FC_OTH_AFF_E!K16</f>
        <v>0</v>
      </c>
      <c r="L16" s="10">
        <f>FC_OTH_CP_E!L16+FC_OTH_HH_E!L16+FC_OTH_AFF_E!L16</f>
        <v>0</v>
      </c>
      <c r="M16" s="10">
        <f>FC_OTH_CP_E!M16+FC_OTH_HH_E!M16+FC_OTH_AFF_E!M16</f>
        <v>0</v>
      </c>
      <c r="N16" s="10">
        <f>FC_OTH_CP_E!N16+FC_OTH_HH_E!N16+FC_OTH_AFF_E!N16</f>
        <v>0</v>
      </c>
      <c r="O16" s="10">
        <f>FC_OTH_CP_E!O16+FC_OTH_HH_E!O16+FC_OTH_AFF_E!O16</f>
        <v>0</v>
      </c>
      <c r="P16" s="10">
        <f>FC_OTH_CP_E!P16+FC_OTH_HH_E!P16+FC_OTH_AFF_E!P16</f>
        <v>0</v>
      </c>
      <c r="Q16" s="10">
        <f>FC_OTH_CP_E!Q16+FC_OTH_HH_E!Q16+FC_OTH_AFF_E!Q16</f>
        <v>0</v>
      </c>
      <c r="R16" s="10">
        <f>FC_OTH_CP_E!R16+FC_OTH_HH_E!R16+FC_OTH_AFF_E!R16</f>
        <v>0</v>
      </c>
      <c r="S16" s="10">
        <f>FC_OTH_CP_E!S16+FC_OTH_HH_E!S16+FC_OTH_AFF_E!S16</f>
        <v>0</v>
      </c>
      <c r="T16" s="10">
        <f>FC_OTH_CP_E!T16+FC_OTH_HH_E!T16+FC_OTH_AFF_E!T16</f>
        <v>0</v>
      </c>
      <c r="U16" s="10">
        <f>FC_OTH_CP_E!U16+FC_OTH_HH_E!U16+FC_OTH_AFF_E!U16</f>
        <v>0</v>
      </c>
      <c r="V16" s="10">
        <f>FC_OTH_CP_E!V16+FC_OTH_HH_E!V16+FC_OTH_AFF_E!V16</f>
        <v>0</v>
      </c>
      <c r="W16" s="10">
        <f>FC_OTH_CP_E!W16+FC_OTH_HH_E!W16+FC_OTH_AFF_E!W16</f>
        <v>0</v>
      </c>
      <c r="X16" s="10">
        <f>FC_OTH_CP_E!X16+FC_OTH_HH_E!X16+FC_OTH_AFF_E!X16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41.831470335339638</v>
      </c>
      <c r="D17" s="37">
        <f t="shared" ref="D17:W17" si="16">SUM(D18:D21)</f>
        <v>4.4496990541702495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FC_OTH_CP_E!C18+FC_OTH_HH_E!C18+FC_OTH_AFF_E!C18</f>
        <v>41.831470335339638</v>
      </c>
      <c r="D18" s="10">
        <f>FC_OTH_CP_E!D18+FC_OTH_HH_E!D18+FC_OTH_AFF_E!D18</f>
        <v>4.4496990541702495</v>
      </c>
      <c r="E18" s="10">
        <f>FC_OTH_CP_E!E18+FC_OTH_HH_E!E18+FC_OTH_AFF_E!E18</f>
        <v>0</v>
      </c>
      <c r="F18" s="10">
        <f>FC_OTH_CP_E!F18+FC_OTH_HH_E!F18+FC_OTH_AFF_E!F18</f>
        <v>0</v>
      </c>
      <c r="G18" s="10">
        <f>FC_OTH_CP_E!G18+FC_OTH_HH_E!G18+FC_OTH_AFF_E!G18</f>
        <v>0</v>
      </c>
      <c r="H18" s="10">
        <f>FC_OTH_CP_E!H18+FC_OTH_HH_E!H18+FC_OTH_AFF_E!H18</f>
        <v>0</v>
      </c>
      <c r="I18" s="10">
        <f>FC_OTH_CP_E!I18+FC_OTH_HH_E!I18+FC_OTH_AFF_E!I18</f>
        <v>0</v>
      </c>
      <c r="J18" s="10">
        <f>FC_OTH_CP_E!J18+FC_OTH_HH_E!J18+FC_OTH_AFF_E!J18</f>
        <v>0</v>
      </c>
      <c r="K18" s="10">
        <f>FC_OTH_CP_E!K18+FC_OTH_HH_E!K18+FC_OTH_AFF_E!K18</f>
        <v>0</v>
      </c>
      <c r="L18" s="10">
        <f>FC_OTH_CP_E!L18+FC_OTH_HH_E!L18+FC_OTH_AFF_E!L18</f>
        <v>0</v>
      </c>
      <c r="M18" s="10">
        <f>FC_OTH_CP_E!M18+FC_OTH_HH_E!M18+FC_OTH_AFF_E!M18</f>
        <v>0</v>
      </c>
      <c r="N18" s="10">
        <f>FC_OTH_CP_E!N18+FC_OTH_HH_E!N18+FC_OTH_AFF_E!N18</f>
        <v>0</v>
      </c>
      <c r="O18" s="10">
        <f>FC_OTH_CP_E!O18+FC_OTH_HH_E!O18+FC_OTH_AFF_E!O18</f>
        <v>0</v>
      </c>
      <c r="P18" s="10">
        <f>FC_OTH_CP_E!P18+FC_OTH_HH_E!P18+FC_OTH_AFF_E!P18</f>
        <v>0</v>
      </c>
      <c r="Q18" s="10">
        <f>FC_OTH_CP_E!Q18+FC_OTH_HH_E!Q18+FC_OTH_AFF_E!Q18</f>
        <v>0</v>
      </c>
      <c r="R18" s="10">
        <f>FC_OTH_CP_E!R18+FC_OTH_HH_E!R18+FC_OTH_AFF_E!R18</f>
        <v>0</v>
      </c>
      <c r="S18" s="10">
        <f>FC_OTH_CP_E!S18+FC_OTH_HH_E!S18+FC_OTH_AFF_E!S18</f>
        <v>0</v>
      </c>
      <c r="T18" s="10">
        <f>FC_OTH_CP_E!T18+FC_OTH_HH_E!T18+FC_OTH_AFF_E!T18</f>
        <v>0</v>
      </c>
      <c r="U18" s="10">
        <f>FC_OTH_CP_E!U18+FC_OTH_HH_E!U18+FC_OTH_AFF_E!U18</f>
        <v>0</v>
      </c>
      <c r="V18" s="10">
        <f>FC_OTH_CP_E!V18+FC_OTH_HH_E!V18+FC_OTH_AFF_E!V18</f>
        <v>0</v>
      </c>
      <c r="W18" s="10">
        <f>FC_OTH_CP_E!W18+FC_OTH_HH_E!W18+FC_OTH_AFF_E!W18</f>
        <v>0</v>
      </c>
      <c r="X18" s="10">
        <f>FC_OTH_CP_E!X18+FC_OTH_HH_E!X18+FC_OTH_AFF_E!X18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FC_OTH_CP_E!C19+FC_OTH_HH_E!C19+FC_OTH_AFF_E!C19</f>
        <v>0</v>
      </c>
      <c r="D19" s="10">
        <f>FC_OTH_CP_E!D19+FC_OTH_HH_E!D19+FC_OTH_AFF_E!D19</f>
        <v>0</v>
      </c>
      <c r="E19" s="10">
        <f>FC_OTH_CP_E!E19+FC_OTH_HH_E!E19+FC_OTH_AFF_E!E19</f>
        <v>0</v>
      </c>
      <c r="F19" s="10">
        <f>FC_OTH_CP_E!F19+FC_OTH_HH_E!F19+FC_OTH_AFF_E!F19</f>
        <v>0</v>
      </c>
      <c r="G19" s="10">
        <f>FC_OTH_CP_E!G19+FC_OTH_HH_E!G19+FC_OTH_AFF_E!G19</f>
        <v>0</v>
      </c>
      <c r="H19" s="10">
        <f>FC_OTH_CP_E!H19+FC_OTH_HH_E!H19+FC_OTH_AFF_E!H19</f>
        <v>0</v>
      </c>
      <c r="I19" s="10">
        <f>FC_OTH_CP_E!I19+FC_OTH_HH_E!I19+FC_OTH_AFF_E!I19</f>
        <v>0</v>
      </c>
      <c r="J19" s="10">
        <f>FC_OTH_CP_E!J19+FC_OTH_HH_E!J19+FC_OTH_AFF_E!J19</f>
        <v>0</v>
      </c>
      <c r="K19" s="10">
        <f>FC_OTH_CP_E!K19+FC_OTH_HH_E!K19+FC_OTH_AFF_E!K19</f>
        <v>0</v>
      </c>
      <c r="L19" s="10">
        <f>FC_OTH_CP_E!L19+FC_OTH_HH_E!L19+FC_OTH_AFF_E!L19</f>
        <v>0</v>
      </c>
      <c r="M19" s="10">
        <f>FC_OTH_CP_E!M19+FC_OTH_HH_E!M19+FC_OTH_AFF_E!M19</f>
        <v>0</v>
      </c>
      <c r="N19" s="10">
        <f>FC_OTH_CP_E!N19+FC_OTH_HH_E!N19+FC_OTH_AFF_E!N19</f>
        <v>0</v>
      </c>
      <c r="O19" s="10">
        <f>FC_OTH_CP_E!O19+FC_OTH_HH_E!O19+FC_OTH_AFF_E!O19</f>
        <v>0</v>
      </c>
      <c r="P19" s="10">
        <f>FC_OTH_CP_E!P19+FC_OTH_HH_E!P19+FC_OTH_AFF_E!P19</f>
        <v>0</v>
      </c>
      <c r="Q19" s="10">
        <f>FC_OTH_CP_E!Q19+FC_OTH_HH_E!Q19+FC_OTH_AFF_E!Q19</f>
        <v>0</v>
      </c>
      <c r="R19" s="10">
        <f>FC_OTH_CP_E!R19+FC_OTH_HH_E!R19+FC_OTH_AFF_E!R19</f>
        <v>0</v>
      </c>
      <c r="S19" s="10">
        <f>FC_OTH_CP_E!S19+FC_OTH_HH_E!S19+FC_OTH_AFF_E!S19</f>
        <v>0</v>
      </c>
      <c r="T19" s="10">
        <f>FC_OTH_CP_E!T19+FC_OTH_HH_E!T19+FC_OTH_AFF_E!T19</f>
        <v>0</v>
      </c>
      <c r="U19" s="10">
        <f>FC_OTH_CP_E!U19+FC_OTH_HH_E!U19+FC_OTH_AFF_E!U19</f>
        <v>0</v>
      </c>
      <c r="V19" s="10">
        <f>FC_OTH_CP_E!V19+FC_OTH_HH_E!V19+FC_OTH_AFF_E!V19</f>
        <v>0</v>
      </c>
      <c r="W19" s="10">
        <f>FC_OTH_CP_E!W19+FC_OTH_HH_E!W19+FC_OTH_AFF_E!W19</f>
        <v>0</v>
      </c>
      <c r="X19" s="10">
        <f>FC_OTH_CP_E!X19+FC_OTH_HH_E!X19+FC_OTH_AFF_E!X19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FC_OTH_CP_E!C20+FC_OTH_HH_E!C20+FC_OTH_AFF_E!C20</f>
        <v>0</v>
      </c>
      <c r="D20" s="10">
        <f>FC_OTH_CP_E!D20+FC_OTH_HH_E!D20+FC_OTH_AFF_E!D20</f>
        <v>0</v>
      </c>
      <c r="E20" s="10">
        <f>FC_OTH_CP_E!E20+FC_OTH_HH_E!E20+FC_OTH_AFF_E!E20</f>
        <v>0</v>
      </c>
      <c r="F20" s="10">
        <f>FC_OTH_CP_E!F20+FC_OTH_HH_E!F20+FC_OTH_AFF_E!F20</f>
        <v>0</v>
      </c>
      <c r="G20" s="10">
        <f>FC_OTH_CP_E!G20+FC_OTH_HH_E!G20+FC_OTH_AFF_E!G20</f>
        <v>0</v>
      </c>
      <c r="H20" s="10">
        <f>FC_OTH_CP_E!H20+FC_OTH_HH_E!H20+FC_OTH_AFF_E!H20</f>
        <v>0</v>
      </c>
      <c r="I20" s="10">
        <f>FC_OTH_CP_E!I20+FC_OTH_HH_E!I20+FC_OTH_AFF_E!I20</f>
        <v>0</v>
      </c>
      <c r="J20" s="10">
        <f>FC_OTH_CP_E!J20+FC_OTH_HH_E!J20+FC_OTH_AFF_E!J20</f>
        <v>0</v>
      </c>
      <c r="K20" s="10">
        <f>FC_OTH_CP_E!K20+FC_OTH_HH_E!K20+FC_OTH_AFF_E!K20</f>
        <v>0</v>
      </c>
      <c r="L20" s="10">
        <f>FC_OTH_CP_E!L20+FC_OTH_HH_E!L20+FC_OTH_AFF_E!L20</f>
        <v>0</v>
      </c>
      <c r="M20" s="10">
        <f>FC_OTH_CP_E!M20+FC_OTH_HH_E!M20+FC_OTH_AFF_E!M20</f>
        <v>0</v>
      </c>
      <c r="N20" s="10">
        <f>FC_OTH_CP_E!N20+FC_OTH_HH_E!N20+FC_OTH_AFF_E!N20</f>
        <v>0</v>
      </c>
      <c r="O20" s="10">
        <f>FC_OTH_CP_E!O20+FC_OTH_HH_E!O20+FC_OTH_AFF_E!O20</f>
        <v>0</v>
      </c>
      <c r="P20" s="10">
        <f>FC_OTH_CP_E!P20+FC_OTH_HH_E!P20+FC_OTH_AFF_E!P20</f>
        <v>0</v>
      </c>
      <c r="Q20" s="10">
        <f>FC_OTH_CP_E!Q20+FC_OTH_HH_E!Q20+FC_OTH_AFF_E!Q20</f>
        <v>0</v>
      </c>
      <c r="R20" s="10">
        <f>FC_OTH_CP_E!R20+FC_OTH_HH_E!R20+FC_OTH_AFF_E!R20</f>
        <v>0</v>
      </c>
      <c r="S20" s="10">
        <f>FC_OTH_CP_E!S20+FC_OTH_HH_E!S20+FC_OTH_AFF_E!S20</f>
        <v>0</v>
      </c>
      <c r="T20" s="10">
        <f>FC_OTH_CP_E!T20+FC_OTH_HH_E!T20+FC_OTH_AFF_E!T20</f>
        <v>0</v>
      </c>
      <c r="U20" s="10">
        <f>FC_OTH_CP_E!U20+FC_OTH_HH_E!U20+FC_OTH_AFF_E!U20</f>
        <v>0</v>
      </c>
      <c r="V20" s="10">
        <f>FC_OTH_CP_E!V20+FC_OTH_HH_E!V20+FC_OTH_AFF_E!V20</f>
        <v>0</v>
      </c>
      <c r="W20" s="10">
        <f>FC_OTH_CP_E!W20+FC_OTH_HH_E!W20+FC_OTH_AFF_E!W20</f>
        <v>0</v>
      </c>
      <c r="X20" s="10">
        <f>FC_OTH_CP_E!X20+FC_OTH_HH_E!X20+FC_OTH_AFF_E!X20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FC_OTH_CP_E!C21+FC_OTH_HH_E!C21+FC_OTH_AFF_E!C21</f>
        <v>0</v>
      </c>
      <c r="D21" s="10">
        <f>FC_OTH_CP_E!D21+FC_OTH_HH_E!D21+FC_OTH_AFF_E!D21</f>
        <v>0</v>
      </c>
      <c r="E21" s="10">
        <f>FC_OTH_CP_E!E21+FC_OTH_HH_E!E21+FC_OTH_AFF_E!E21</f>
        <v>0</v>
      </c>
      <c r="F21" s="10">
        <f>FC_OTH_CP_E!F21+FC_OTH_HH_E!F21+FC_OTH_AFF_E!F21</f>
        <v>0</v>
      </c>
      <c r="G21" s="10">
        <f>FC_OTH_CP_E!G21+FC_OTH_HH_E!G21+FC_OTH_AFF_E!G21</f>
        <v>0</v>
      </c>
      <c r="H21" s="10">
        <f>FC_OTH_CP_E!H21+FC_OTH_HH_E!H21+FC_OTH_AFF_E!H21</f>
        <v>0</v>
      </c>
      <c r="I21" s="10">
        <f>FC_OTH_CP_E!I21+FC_OTH_HH_E!I21+FC_OTH_AFF_E!I21</f>
        <v>0</v>
      </c>
      <c r="J21" s="10">
        <f>FC_OTH_CP_E!J21+FC_OTH_HH_E!J21+FC_OTH_AFF_E!J21</f>
        <v>0</v>
      </c>
      <c r="K21" s="10">
        <f>FC_OTH_CP_E!K21+FC_OTH_HH_E!K21+FC_OTH_AFF_E!K21</f>
        <v>0</v>
      </c>
      <c r="L21" s="10">
        <f>FC_OTH_CP_E!L21+FC_OTH_HH_E!L21+FC_OTH_AFF_E!L21</f>
        <v>0</v>
      </c>
      <c r="M21" s="10">
        <f>FC_OTH_CP_E!M21+FC_OTH_HH_E!M21+FC_OTH_AFF_E!M21</f>
        <v>0</v>
      </c>
      <c r="N21" s="10">
        <f>FC_OTH_CP_E!N21+FC_OTH_HH_E!N21+FC_OTH_AFF_E!N21</f>
        <v>0</v>
      </c>
      <c r="O21" s="10">
        <f>FC_OTH_CP_E!O21+FC_OTH_HH_E!O21+FC_OTH_AFF_E!O21</f>
        <v>0</v>
      </c>
      <c r="P21" s="10">
        <f>FC_OTH_CP_E!P21+FC_OTH_HH_E!P21+FC_OTH_AFF_E!P21</f>
        <v>0</v>
      </c>
      <c r="Q21" s="10">
        <f>FC_OTH_CP_E!Q21+FC_OTH_HH_E!Q21+FC_OTH_AFF_E!Q21</f>
        <v>0</v>
      </c>
      <c r="R21" s="10">
        <f>FC_OTH_CP_E!R21+FC_OTH_HH_E!R21+FC_OTH_AFF_E!R21</f>
        <v>0</v>
      </c>
      <c r="S21" s="10">
        <f>FC_OTH_CP_E!S21+FC_OTH_HH_E!S21+FC_OTH_AFF_E!S21</f>
        <v>0</v>
      </c>
      <c r="T21" s="10">
        <f>FC_OTH_CP_E!T21+FC_OTH_HH_E!T21+FC_OTH_AFF_E!T21</f>
        <v>0</v>
      </c>
      <c r="U21" s="10">
        <f>FC_OTH_CP_E!U21+FC_OTH_HH_E!U21+FC_OTH_AFF_E!U21</f>
        <v>0</v>
      </c>
      <c r="V21" s="10">
        <f>FC_OTH_CP_E!V21+FC_OTH_HH_E!V21+FC_OTH_AFF_E!V21</f>
        <v>0</v>
      </c>
      <c r="W21" s="10">
        <f>FC_OTH_CP_E!W21+FC_OTH_HH_E!W21+FC_OTH_AFF_E!W21</f>
        <v>0</v>
      </c>
      <c r="X21" s="10">
        <f>FC_OTH_CP_E!X21+FC_OTH_HH_E!X21+FC_OTH_AFF_E!X21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FC_OTH_CP_E!C23+FC_OTH_HH_E!C23+FC_OTH_AFF_E!C23</f>
        <v>0</v>
      </c>
      <c r="D23" s="10">
        <f>FC_OTH_CP_E!D23+FC_OTH_HH_E!D23+FC_OTH_AFF_E!D23</f>
        <v>0</v>
      </c>
      <c r="E23" s="10">
        <f>FC_OTH_CP_E!E23+FC_OTH_HH_E!E23+FC_OTH_AFF_E!E23</f>
        <v>0</v>
      </c>
      <c r="F23" s="10">
        <f>FC_OTH_CP_E!F23+FC_OTH_HH_E!F23+FC_OTH_AFF_E!F23</f>
        <v>0</v>
      </c>
      <c r="G23" s="10">
        <f>FC_OTH_CP_E!G23+FC_OTH_HH_E!G23+FC_OTH_AFF_E!G23</f>
        <v>0</v>
      </c>
      <c r="H23" s="10">
        <f>FC_OTH_CP_E!H23+FC_OTH_HH_E!H23+FC_OTH_AFF_E!H23</f>
        <v>0</v>
      </c>
      <c r="I23" s="10">
        <f>FC_OTH_CP_E!I23+FC_OTH_HH_E!I23+FC_OTH_AFF_E!I23</f>
        <v>0</v>
      </c>
      <c r="J23" s="10">
        <f>FC_OTH_CP_E!J23+FC_OTH_HH_E!J23+FC_OTH_AFF_E!J23</f>
        <v>0</v>
      </c>
      <c r="K23" s="10">
        <f>FC_OTH_CP_E!K23+FC_OTH_HH_E!K23+FC_OTH_AFF_E!K23</f>
        <v>0</v>
      </c>
      <c r="L23" s="10">
        <f>FC_OTH_CP_E!L23+FC_OTH_HH_E!L23+FC_OTH_AFF_E!L23</f>
        <v>0</v>
      </c>
      <c r="M23" s="10">
        <f>FC_OTH_CP_E!M23+FC_OTH_HH_E!M23+FC_OTH_AFF_E!M23</f>
        <v>0</v>
      </c>
      <c r="N23" s="10">
        <f>FC_OTH_CP_E!N23+FC_OTH_HH_E!N23+FC_OTH_AFF_E!N23</f>
        <v>0</v>
      </c>
      <c r="O23" s="10">
        <f>FC_OTH_CP_E!O23+FC_OTH_HH_E!O23+FC_OTH_AFF_E!O23</f>
        <v>0</v>
      </c>
      <c r="P23" s="10">
        <f>FC_OTH_CP_E!P23+FC_OTH_HH_E!P23+FC_OTH_AFF_E!P23</f>
        <v>0</v>
      </c>
      <c r="Q23" s="10">
        <f>FC_OTH_CP_E!Q23+FC_OTH_HH_E!Q23+FC_OTH_AFF_E!Q23</f>
        <v>0</v>
      </c>
      <c r="R23" s="10">
        <f>FC_OTH_CP_E!R23+FC_OTH_HH_E!R23+FC_OTH_AFF_E!R23</f>
        <v>0</v>
      </c>
      <c r="S23" s="10">
        <f>FC_OTH_CP_E!S23+FC_OTH_HH_E!S23+FC_OTH_AFF_E!S23</f>
        <v>0</v>
      </c>
      <c r="T23" s="10">
        <f>FC_OTH_CP_E!T23+FC_OTH_HH_E!T23+FC_OTH_AFF_E!T23</f>
        <v>0</v>
      </c>
      <c r="U23" s="10">
        <f>FC_OTH_CP_E!U23+FC_OTH_HH_E!U23+FC_OTH_AFF_E!U23</f>
        <v>0</v>
      </c>
      <c r="V23" s="10">
        <f>FC_OTH_CP_E!V23+FC_OTH_HH_E!V23+FC_OTH_AFF_E!V23</f>
        <v>0</v>
      </c>
      <c r="W23" s="10">
        <f>FC_OTH_CP_E!W23+FC_OTH_HH_E!W23+FC_OTH_AFF_E!W23</f>
        <v>0</v>
      </c>
      <c r="X23" s="10">
        <f>FC_OTH_CP_E!X23+FC_OTH_HH_E!X23+FC_OTH_AFF_E!X23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FC_OTH_CP_E!C24+FC_OTH_HH_E!C24+FC_OTH_AFF_E!C24</f>
        <v>0</v>
      </c>
      <c r="D24" s="10">
        <f>FC_OTH_CP_E!D24+FC_OTH_HH_E!D24+FC_OTH_AFF_E!D24</f>
        <v>0</v>
      </c>
      <c r="E24" s="10">
        <f>FC_OTH_CP_E!E24+FC_OTH_HH_E!E24+FC_OTH_AFF_E!E24</f>
        <v>0</v>
      </c>
      <c r="F24" s="10">
        <f>FC_OTH_CP_E!F24+FC_OTH_HH_E!F24+FC_OTH_AFF_E!F24</f>
        <v>0</v>
      </c>
      <c r="G24" s="10">
        <f>FC_OTH_CP_E!G24+FC_OTH_HH_E!G24+FC_OTH_AFF_E!G24</f>
        <v>0</v>
      </c>
      <c r="H24" s="10">
        <f>FC_OTH_CP_E!H24+FC_OTH_HH_E!H24+FC_OTH_AFF_E!H24</f>
        <v>0</v>
      </c>
      <c r="I24" s="10">
        <f>FC_OTH_CP_E!I24+FC_OTH_HH_E!I24+FC_OTH_AFF_E!I24</f>
        <v>0</v>
      </c>
      <c r="J24" s="10">
        <f>FC_OTH_CP_E!J24+FC_OTH_HH_E!J24+FC_OTH_AFF_E!J24</f>
        <v>0</v>
      </c>
      <c r="K24" s="10">
        <f>FC_OTH_CP_E!K24+FC_OTH_HH_E!K24+FC_OTH_AFF_E!K24</f>
        <v>0</v>
      </c>
      <c r="L24" s="10">
        <f>FC_OTH_CP_E!L24+FC_OTH_HH_E!L24+FC_OTH_AFF_E!L24</f>
        <v>0</v>
      </c>
      <c r="M24" s="10">
        <f>FC_OTH_CP_E!M24+FC_OTH_HH_E!M24+FC_OTH_AFF_E!M24</f>
        <v>0</v>
      </c>
      <c r="N24" s="10">
        <f>FC_OTH_CP_E!N24+FC_OTH_HH_E!N24+FC_OTH_AFF_E!N24</f>
        <v>0</v>
      </c>
      <c r="O24" s="10">
        <f>FC_OTH_CP_E!O24+FC_OTH_HH_E!O24+FC_OTH_AFF_E!O24</f>
        <v>0</v>
      </c>
      <c r="P24" s="10">
        <f>FC_OTH_CP_E!P24+FC_OTH_HH_E!P24+FC_OTH_AFF_E!P24</f>
        <v>0</v>
      </c>
      <c r="Q24" s="10">
        <f>FC_OTH_CP_E!Q24+FC_OTH_HH_E!Q24+FC_OTH_AFF_E!Q24</f>
        <v>0</v>
      </c>
      <c r="R24" s="10">
        <f>FC_OTH_CP_E!R24+FC_OTH_HH_E!R24+FC_OTH_AFF_E!R24</f>
        <v>0</v>
      </c>
      <c r="S24" s="10">
        <f>FC_OTH_CP_E!S24+FC_OTH_HH_E!S24+FC_OTH_AFF_E!S24</f>
        <v>0</v>
      </c>
      <c r="T24" s="10">
        <f>FC_OTH_CP_E!T24+FC_OTH_HH_E!T24+FC_OTH_AFF_E!T24</f>
        <v>0</v>
      </c>
      <c r="U24" s="10">
        <f>FC_OTH_CP_E!U24+FC_OTH_HH_E!U24+FC_OTH_AFF_E!U24</f>
        <v>0</v>
      </c>
      <c r="V24" s="10">
        <f>FC_OTH_CP_E!V24+FC_OTH_HH_E!V24+FC_OTH_AFF_E!V24</f>
        <v>0</v>
      </c>
      <c r="W24" s="10">
        <f>FC_OTH_CP_E!W24+FC_OTH_HH_E!W24+FC_OTH_AFF_E!W24</f>
        <v>0</v>
      </c>
      <c r="X24" s="10">
        <f>FC_OTH_CP_E!X24+FC_OTH_HH_E!X24+FC_OTH_AFF_E!X24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FC_OTH_CP_E!C25+FC_OTH_HH_E!C25+FC_OTH_AFF_E!C25</f>
        <v>0</v>
      </c>
      <c r="D25" s="37">
        <f>FC_OTH_CP_E!D25+FC_OTH_HH_E!D25+FC_OTH_AFF_E!D25</f>
        <v>0</v>
      </c>
      <c r="E25" s="37">
        <f>FC_OTH_CP_E!E25+FC_OTH_HH_E!E25+FC_OTH_AFF_E!E25</f>
        <v>0</v>
      </c>
      <c r="F25" s="37">
        <f>FC_OTH_CP_E!F25+FC_OTH_HH_E!F25+FC_OTH_AFF_E!F25</f>
        <v>0</v>
      </c>
      <c r="G25" s="37">
        <f>FC_OTH_CP_E!G25+FC_OTH_HH_E!G25+FC_OTH_AFF_E!G25</f>
        <v>0</v>
      </c>
      <c r="H25" s="37">
        <f>FC_OTH_CP_E!H25+FC_OTH_HH_E!H25+FC_OTH_AFF_E!H25</f>
        <v>0</v>
      </c>
      <c r="I25" s="37">
        <f>FC_OTH_CP_E!I25+FC_OTH_HH_E!I25+FC_OTH_AFF_E!I25</f>
        <v>0</v>
      </c>
      <c r="J25" s="37">
        <f>FC_OTH_CP_E!J25+FC_OTH_HH_E!J25+FC_OTH_AFF_E!J25</f>
        <v>0</v>
      </c>
      <c r="K25" s="37">
        <f>FC_OTH_CP_E!K25+FC_OTH_HH_E!K25+FC_OTH_AFF_E!K25</f>
        <v>0</v>
      </c>
      <c r="L25" s="37">
        <f>FC_OTH_CP_E!L25+FC_OTH_HH_E!L25+FC_OTH_AFF_E!L25</f>
        <v>0</v>
      </c>
      <c r="M25" s="37">
        <f>FC_OTH_CP_E!M25+FC_OTH_HH_E!M25+FC_OTH_AFF_E!M25</f>
        <v>0</v>
      </c>
      <c r="N25" s="37">
        <f>FC_OTH_CP_E!N25+FC_OTH_HH_E!N25+FC_OTH_AFF_E!N25</f>
        <v>0</v>
      </c>
      <c r="O25" s="37">
        <f>FC_OTH_CP_E!O25+FC_OTH_HH_E!O25+FC_OTH_AFF_E!O25</f>
        <v>0</v>
      </c>
      <c r="P25" s="37">
        <f>FC_OTH_CP_E!P25+FC_OTH_HH_E!P25+FC_OTH_AFF_E!P25</f>
        <v>0</v>
      </c>
      <c r="Q25" s="37">
        <f>FC_OTH_CP_E!Q25+FC_OTH_HH_E!Q25+FC_OTH_AFF_E!Q25</f>
        <v>0</v>
      </c>
      <c r="R25" s="37">
        <f>FC_OTH_CP_E!R25+FC_OTH_HH_E!R25+FC_OTH_AFF_E!R25</f>
        <v>0</v>
      </c>
      <c r="S25" s="37">
        <f>FC_OTH_CP_E!S25+FC_OTH_HH_E!S25+FC_OTH_AFF_E!S25</f>
        <v>0</v>
      </c>
      <c r="T25" s="37">
        <f>FC_OTH_CP_E!T25+FC_OTH_HH_E!T25+FC_OTH_AFF_E!T25</f>
        <v>0</v>
      </c>
      <c r="U25" s="37">
        <f>FC_OTH_CP_E!U25+FC_OTH_HH_E!U25+FC_OTH_AFF_E!U25</f>
        <v>0</v>
      </c>
      <c r="V25" s="37">
        <f>FC_OTH_CP_E!V25+FC_OTH_HH_E!V25+FC_OTH_AFF_E!V25</f>
        <v>0</v>
      </c>
      <c r="W25" s="37">
        <f>FC_OTH_CP_E!W25+FC_OTH_HH_E!W25+FC_OTH_AFF_E!W25</f>
        <v>0</v>
      </c>
      <c r="X25" s="37">
        <f>FC_OTH_CP_E!X25+FC_OTH_HH_E!X25+FC_OTH_AFF_E!X25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1736.3987962166807</v>
      </c>
      <c r="D26" s="37">
        <f t="shared" ref="D26:W26" si="22">SUM(D27,D33)</f>
        <v>1878.3435941530524</v>
      </c>
      <c r="E26" s="37">
        <f t="shared" si="22"/>
        <v>1878.1267411865863</v>
      </c>
      <c r="F26" s="37">
        <f t="shared" si="22"/>
        <v>1773.9416165090281</v>
      </c>
      <c r="G26" s="37">
        <f t="shared" si="22"/>
        <v>1842.7049011177987</v>
      </c>
      <c r="H26" s="37">
        <f t="shared" si="22"/>
        <v>2019.3090283748925</v>
      </c>
      <c r="I26" s="37">
        <f t="shared" si="22"/>
        <v>1625.5154772141013</v>
      </c>
      <c r="J26" s="37">
        <f t="shared" si="22"/>
        <v>1537.922785898538</v>
      </c>
      <c r="K26" s="37">
        <f t="shared" si="22"/>
        <v>1299.0230438521064</v>
      </c>
      <c r="L26" s="37">
        <f t="shared" si="22"/>
        <v>1327.6607050730868</v>
      </c>
      <c r="M26" s="37">
        <f t="shared" si="22"/>
        <v>1317.1275150472916</v>
      </c>
      <c r="N26" s="37">
        <f t="shared" si="22"/>
        <v>1134.2432502149613</v>
      </c>
      <c r="O26" s="37">
        <f t="shared" si="22"/>
        <v>1012.5813413585554</v>
      </c>
      <c r="P26" s="37">
        <f t="shared" si="22"/>
        <v>1000.8238177128115</v>
      </c>
      <c r="Q26" s="37">
        <f t="shared" si="22"/>
        <v>992.66139294926904</v>
      </c>
      <c r="R26" s="37">
        <f t="shared" si="22"/>
        <v>987.16801375752345</v>
      </c>
      <c r="S26" s="37">
        <f t="shared" si="22"/>
        <v>948.18830610490102</v>
      </c>
      <c r="T26" s="37">
        <f t="shared" si="22"/>
        <v>951.25339638865012</v>
      </c>
      <c r="U26" s="37">
        <f t="shared" si="22"/>
        <v>971.28091143594168</v>
      </c>
      <c r="V26" s="37">
        <f t="shared" si="22"/>
        <v>975.75941530524494</v>
      </c>
      <c r="W26" s="37">
        <f t="shared" si="22"/>
        <v>993.0045571797076</v>
      </c>
      <c r="X26" s="37">
        <f t="shared" ref="X26" si="23">SUM(X27,X33)</f>
        <v>940.03215821152185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FC_OTH_CP_E!C28+FC_OTH_HH_E!C28+FC_OTH_AFF_E!C28</f>
        <v>0</v>
      </c>
      <c r="D28" s="10">
        <f>FC_OTH_CP_E!D28+FC_OTH_HH_E!D28+FC_OTH_AFF_E!D28</f>
        <v>0</v>
      </c>
      <c r="E28" s="10">
        <f>FC_OTH_CP_E!E28+FC_OTH_HH_E!E28+FC_OTH_AFF_E!E28</f>
        <v>0</v>
      </c>
      <c r="F28" s="10">
        <f>FC_OTH_CP_E!F28+FC_OTH_HH_E!F28+FC_OTH_AFF_E!F28</f>
        <v>0</v>
      </c>
      <c r="G28" s="10">
        <f>FC_OTH_CP_E!G28+FC_OTH_HH_E!G28+FC_OTH_AFF_E!G28</f>
        <v>0</v>
      </c>
      <c r="H28" s="10">
        <f>FC_OTH_CP_E!H28+FC_OTH_HH_E!H28+FC_OTH_AFF_E!H28</f>
        <v>0</v>
      </c>
      <c r="I28" s="10">
        <f>FC_OTH_CP_E!I28+FC_OTH_HH_E!I28+FC_OTH_AFF_E!I28</f>
        <v>0</v>
      </c>
      <c r="J28" s="10">
        <f>FC_OTH_CP_E!J28+FC_OTH_HH_E!J28+FC_OTH_AFF_E!J28</f>
        <v>0</v>
      </c>
      <c r="K28" s="10">
        <f>FC_OTH_CP_E!K28+FC_OTH_HH_E!K28+FC_OTH_AFF_E!K28</f>
        <v>0</v>
      </c>
      <c r="L28" s="10">
        <f>FC_OTH_CP_E!L28+FC_OTH_HH_E!L28+FC_OTH_AFF_E!L28</f>
        <v>0</v>
      </c>
      <c r="M28" s="10">
        <f>FC_OTH_CP_E!M28+FC_OTH_HH_E!M28+FC_OTH_AFF_E!M28</f>
        <v>0</v>
      </c>
      <c r="N28" s="10">
        <f>FC_OTH_CP_E!N28+FC_OTH_HH_E!N28+FC_OTH_AFF_E!N28</f>
        <v>0</v>
      </c>
      <c r="O28" s="10">
        <f>FC_OTH_CP_E!O28+FC_OTH_HH_E!O28+FC_OTH_AFF_E!O28</f>
        <v>0</v>
      </c>
      <c r="P28" s="10">
        <f>FC_OTH_CP_E!P28+FC_OTH_HH_E!P28+FC_OTH_AFF_E!P28</f>
        <v>0</v>
      </c>
      <c r="Q28" s="10">
        <f>FC_OTH_CP_E!Q28+FC_OTH_HH_E!Q28+FC_OTH_AFF_E!Q28</f>
        <v>0</v>
      </c>
      <c r="R28" s="10">
        <f>FC_OTH_CP_E!R28+FC_OTH_HH_E!R28+FC_OTH_AFF_E!R28</f>
        <v>0</v>
      </c>
      <c r="S28" s="10">
        <f>FC_OTH_CP_E!S28+FC_OTH_HH_E!S28+FC_OTH_AFF_E!S28</f>
        <v>0</v>
      </c>
      <c r="T28" s="10">
        <f>FC_OTH_CP_E!T28+FC_OTH_HH_E!T28+FC_OTH_AFF_E!T28</f>
        <v>0</v>
      </c>
      <c r="U28" s="10">
        <f>FC_OTH_CP_E!U28+FC_OTH_HH_E!U28+FC_OTH_AFF_E!U28</f>
        <v>0</v>
      </c>
      <c r="V28" s="10">
        <f>FC_OTH_CP_E!V28+FC_OTH_HH_E!V28+FC_OTH_AFF_E!V28</f>
        <v>0</v>
      </c>
      <c r="W28" s="10">
        <f>FC_OTH_CP_E!W28+FC_OTH_HH_E!W28+FC_OTH_AFF_E!W28</f>
        <v>0</v>
      </c>
      <c r="X28" s="10">
        <f>FC_OTH_CP_E!X28+FC_OTH_HH_E!X28+FC_OTH_AFF_E!X28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FC_OTH_CP_E!C29+FC_OTH_HH_E!C29+FC_OTH_AFF_E!C29</f>
        <v>0</v>
      </c>
      <c r="D29" s="10">
        <f>FC_OTH_CP_E!D29+FC_OTH_HH_E!D29+FC_OTH_AFF_E!D29</f>
        <v>0</v>
      </c>
      <c r="E29" s="10">
        <f>FC_OTH_CP_E!E29+FC_OTH_HH_E!E29+FC_OTH_AFF_E!E29</f>
        <v>0</v>
      </c>
      <c r="F29" s="10">
        <f>FC_OTH_CP_E!F29+FC_OTH_HH_E!F29+FC_OTH_AFF_E!F29</f>
        <v>0</v>
      </c>
      <c r="G29" s="10">
        <f>FC_OTH_CP_E!G29+FC_OTH_HH_E!G29+FC_OTH_AFF_E!G29</f>
        <v>0</v>
      </c>
      <c r="H29" s="10">
        <f>FC_OTH_CP_E!H29+FC_OTH_HH_E!H29+FC_OTH_AFF_E!H29</f>
        <v>0</v>
      </c>
      <c r="I29" s="10">
        <f>FC_OTH_CP_E!I29+FC_OTH_HH_E!I29+FC_OTH_AFF_E!I29</f>
        <v>0</v>
      </c>
      <c r="J29" s="10">
        <f>FC_OTH_CP_E!J29+FC_OTH_HH_E!J29+FC_OTH_AFF_E!J29</f>
        <v>0</v>
      </c>
      <c r="K29" s="10">
        <f>FC_OTH_CP_E!K29+FC_OTH_HH_E!K29+FC_OTH_AFF_E!K29</f>
        <v>0</v>
      </c>
      <c r="L29" s="10">
        <f>FC_OTH_CP_E!L29+FC_OTH_HH_E!L29+FC_OTH_AFF_E!L29</f>
        <v>0</v>
      </c>
      <c r="M29" s="10">
        <f>FC_OTH_CP_E!M29+FC_OTH_HH_E!M29+FC_OTH_AFF_E!M29</f>
        <v>0</v>
      </c>
      <c r="N29" s="10">
        <f>FC_OTH_CP_E!N29+FC_OTH_HH_E!N29+FC_OTH_AFF_E!N29</f>
        <v>0</v>
      </c>
      <c r="O29" s="10">
        <f>FC_OTH_CP_E!O29+FC_OTH_HH_E!O29+FC_OTH_AFF_E!O29</f>
        <v>0</v>
      </c>
      <c r="P29" s="10">
        <f>FC_OTH_CP_E!P29+FC_OTH_HH_E!P29+FC_OTH_AFF_E!P29</f>
        <v>0</v>
      </c>
      <c r="Q29" s="10">
        <f>FC_OTH_CP_E!Q29+FC_OTH_HH_E!Q29+FC_OTH_AFF_E!Q29</f>
        <v>0</v>
      </c>
      <c r="R29" s="10">
        <f>FC_OTH_CP_E!R29+FC_OTH_HH_E!R29+FC_OTH_AFF_E!R29</f>
        <v>0</v>
      </c>
      <c r="S29" s="10">
        <f>FC_OTH_CP_E!S29+FC_OTH_HH_E!S29+FC_OTH_AFF_E!S29</f>
        <v>0</v>
      </c>
      <c r="T29" s="10">
        <f>FC_OTH_CP_E!T29+FC_OTH_HH_E!T29+FC_OTH_AFF_E!T29</f>
        <v>0</v>
      </c>
      <c r="U29" s="10">
        <f>FC_OTH_CP_E!U29+FC_OTH_HH_E!U29+FC_OTH_AFF_E!U29</f>
        <v>0</v>
      </c>
      <c r="V29" s="10">
        <f>FC_OTH_CP_E!V29+FC_OTH_HH_E!V29+FC_OTH_AFF_E!V29</f>
        <v>0</v>
      </c>
      <c r="W29" s="10">
        <f>FC_OTH_CP_E!W29+FC_OTH_HH_E!W29+FC_OTH_AFF_E!W29</f>
        <v>0</v>
      </c>
      <c r="X29" s="10">
        <f>FC_OTH_CP_E!X29+FC_OTH_HH_E!X29+FC_OTH_AFF_E!X29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FC_OTH_CP_E!C30+FC_OTH_HH_E!C30+FC_OTH_AFF_E!C30</f>
        <v>0</v>
      </c>
      <c r="D30" s="10">
        <f>FC_OTH_CP_E!D30+FC_OTH_HH_E!D30+FC_OTH_AFF_E!D30</f>
        <v>0</v>
      </c>
      <c r="E30" s="10">
        <f>FC_OTH_CP_E!E30+FC_OTH_HH_E!E30+FC_OTH_AFF_E!E30</f>
        <v>0</v>
      </c>
      <c r="F30" s="10">
        <f>FC_OTH_CP_E!F30+FC_OTH_HH_E!F30+FC_OTH_AFF_E!F30</f>
        <v>0</v>
      </c>
      <c r="G30" s="10">
        <f>FC_OTH_CP_E!G30+FC_OTH_HH_E!G30+FC_OTH_AFF_E!G30</f>
        <v>0</v>
      </c>
      <c r="H30" s="10">
        <f>FC_OTH_CP_E!H30+FC_OTH_HH_E!H30+FC_OTH_AFF_E!H30</f>
        <v>0</v>
      </c>
      <c r="I30" s="10">
        <f>FC_OTH_CP_E!I30+FC_OTH_HH_E!I30+FC_OTH_AFF_E!I30</f>
        <v>0</v>
      </c>
      <c r="J30" s="10">
        <f>FC_OTH_CP_E!J30+FC_OTH_HH_E!J30+FC_OTH_AFF_E!J30</f>
        <v>0</v>
      </c>
      <c r="K30" s="10">
        <f>FC_OTH_CP_E!K30+FC_OTH_HH_E!K30+FC_OTH_AFF_E!K30</f>
        <v>0</v>
      </c>
      <c r="L30" s="10">
        <f>FC_OTH_CP_E!L30+FC_OTH_HH_E!L30+FC_OTH_AFF_E!L30</f>
        <v>0</v>
      </c>
      <c r="M30" s="10">
        <f>FC_OTH_CP_E!M30+FC_OTH_HH_E!M30+FC_OTH_AFF_E!M30</f>
        <v>0</v>
      </c>
      <c r="N30" s="10">
        <f>FC_OTH_CP_E!N30+FC_OTH_HH_E!N30+FC_OTH_AFF_E!N30</f>
        <v>0</v>
      </c>
      <c r="O30" s="10">
        <f>FC_OTH_CP_E!O30+FC_OTH_HH_E!O30+FC_OTH_AFF_E!O30</f>
        <v>0</v>
      </c>
      <c r="P30" s="10">
        <f>FC_OTH_CP_E!P30+FC_OTH_HH_E!P30+FC_OTH_AFF_E!P30</f>
        <v>0</v>
      </c>
      <c r="Q30" s="10">
        <f>FC_OTH_CP_E!Q30+FC_OTH_HH_E!Q30+FC_OTH_AFF_E!Q30</f>
        <v>0</v>
      </c>
      <c r="R30" s="10">
        <f>FC_OTH_CP_E!R30+FC_OTH_HH_E!R30+FC_OTH_AFF_E!R30</f>
        <v>0</v>
      </c>
      <c r="S30" s="10">
        <f>FC_OTH_CP_E!S30+FC_OTH_HH_E!S30+FC_OTH_AFF_E!S30</f>
        <v>0</v>
      </c>
      <c r="T30" s="10">
        <f>FC_OTH_CP_E!T30+FC_OTH_HH_E!T30+FC_OTH_AFF_E!T30</f>
        <v>0</v>
      </c>
      <c r="U30" s="10">
        <f>FC_OTH_CP_E!U30+FC_OTH_HH_E!U30+FC_OTH_AFF_E!U30</f>
        <v>0</v>
      </c>
      <c r="V30" s="10">
        <f>FC_OTH_CP_E!V30+FC_OTH_HH_E!V30+FC_OTH_AFF_E!V30</f>
        <v>0</v>
      </c>
      <c r="W30" s="10">
        <f>FC_OTH_CP_E!W30+FC_OTH_HH_E!W30+FC_OTH_AFF_E!W30</f>
        <v>0</v>
      </c>
      <c r="X30" s="10">
        <f>FC_OTH_CP_E!X30+FC_OTH_HH_E!X30+FC_OTH_AFF_E!X30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FC_OTH_CP_E!C31+FC_OTH_HH_E!C31+FC_OTH_AFF_E!C31</f>
        <v>0</v>
      </c>
      <c r="D31" s="10">
        <f>FC_OTH_CP_E!D31+FC_OTH_HH_E!D31+FC_OTH_AFF_E!D31</f>
        <v>0</v>
      </c>
      <c r="E31" s="10">
        <f>FC_OTH_CP_E!E31+FC_OTH_HH_E!E31+FC_OTH_AFF_E!E31</f>
        <v>0</v>
      </c>
      <c r="F31" s="10">
        <f>FC_OTH_CP_E!F31+FC_OTH_HH_E!F31+FC_OTH_AFF_E!F31</f>
        <v>0</v>
      </c>
      <c r="G31" s="10">
        <f>FC_OTH_CP_E!G31+FC_OTH_HH_E!G31+FC_OTH_AFF_E!G31</f>
        <v>0</v>
      </c>
      <c r="H31" s="10">
        <f>FC_OTH_CP_E!H31+FC_OTH_HH_E!H31+FC_OTH_AFF_E!H31</f>
        <v>0</v>
      </c>
      <c r="I31" s="10">
        <f>FC_OTH_CP_E!I31+FC_OTH_HH_E!I31+FC_OTH_AFF_E!I31</f>
        <v>0</v>
      </c>
      <c r="J31" s="10">
        <f>FC_OTH_CP_E!J31+FC_OTH_HH_E!J31+FC_OTH_AFF_E!J31</f>
        <v>0</v>
      </c>
      <c r="K31" s="10">
        <f>FC_OTH_CP_E!K31+FC_OTH_HH_E!K31+FC_OTH_AFF_E!K31</f>
        <v>0</v>
      </c>
      <c r="L31" s="10">
        <f>FC_OTH_CP_E!L31+FC_OTH_HH_E!L31+FC_OTH_AFF_E!L31</f>
        <v>0</v>
      </c>
      <c r="M31" s="10">
        <f>FC_OTH_CP_E!M31+FC_OTH_HH_E!M31+FC_OTH_AFF_E!M31</f>
        <v>0</v>
      </c>
      <c r="N31" s="10">
        <f>FC_OTH_CP_E!N31+FC_OTH_HH_E!N31+FC_OTH_AFF_E!N31</f>
        <v>0</v>
      </c>
      <c r="O31" s="10">
        <f>FC_OTH_CP_E!O31+FC_OTH_HH_E!O31+FC_OTH_AFF_E!O31</f>
        <v>0</v>
      </c>
      <c r="P31" s="10">
        <f>FC_OTH_CP_E!P31+FC_OTH_HH_E!P31+FC_OTH_AFF_E!P31</f>
        <v>0</v>
      </c>
      <c r="Q31" s="10">
        <f>FC_OTH_CP_E!Q31+FC_OTH_HH_E!Q31+FC_OTH_AFF_E!Q31</f>
        <v>0</v>
      </c>
      <c r="R31" s="10">
        <f>FC_OTH_CP_E!R31+FC_OTH_HH_E!R31+FC_OTH_AFF_E!R31</f>
        <v>0</v>
      </c>
      <c r="S31" s="10">
        <f>FC_OTH_CP_E!S31+FC_OTH_HH_E!S31+FC_OTH_AFF_E!S31</f>
        <v>0</v>
      </c>
      <c r="T31" s="10">
        <f>FC_OTH_CP_E!T31+FC_OTH_HH_E!T31+FC_OTH_AFF_E!T31</f>
        <v>0</v>
      </c>
      <c r="U31" s="10">
        <f>FC_OTH_CP_E!U31+FC_OTH_HH_E!U31+FC_OTH_AFF_E!U31</f>
        <v>0</v>
      </c>
      <c r="V31" s="10">
        <f>FC_OTH_CP_E!V31+FC_OTH_HH_E!V31+FC_OTH_AFF_E!V31</f>
        <v>0</v>
      </c>
      <c r="W31" s="10">
        <f>FC_OTH_CP_E!W31+FC_OTH_HH_E!W31+FC_OTH_AFF_E!W31</f>
        <v>0</v>
      </c>
      <c r="X31" s="10">
        <f>FC_OTH_CP_E!X31+FC_OTH_HH_E!X31+FC_OTH_AFF_E!X31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FC_OTH_CP_E!C32+FC_OTH_HH_E!C32+FC_OTH_AFF_E!C32</f>
        <v>0</v>
      </c>
      <c r="D32" s="10">
        <f>FC_OTH_CP_E!D32+FC_OTH_HH_E!D32+FC_OTH_AFF_E!D32</f>
        <v>0</v>
      </c>
      <c r="E32" s="10">
        <f>FC_OTH_CP_E!E32+FC_OTH_HH_E!E32+FC_OTH_AFF_E!E32</f>
        <v>0</v>
      </c>
      <c r="F32" s="10">
        <f>FC_OTH_CP_E!F32+FC_OTH_HH_E!F32+FC_OTH_AFF_E!F32</f>
        <v>0</v>
      </c>
      <c r="G32" s="10">
        <f>FC_OTH_CP_E!G32+FC_OTH_HH_E!G32+FC_OTH_AFF_E!G32</f>
        <v>0</v>
      </c>
      <c r="H32" s="10">
        <f>FC_OTH_CP_E!H32+FC_OTH_HH_E!H32+FC_OTH_AFF_E!H32</f>
        <v>0</v>
      </c>
      <c r="I32" s="10">
        <f>FC_OTH_CP_E!I32+FC_OTH_HH_E!I32+FC_OTH_AFF_E!I32</f>
        <v>0</v>
      </c>
      <c r="J32" s="10">
        <f>FC_OTH_CP_E!J32+FC_OTH_HH_E!J32+FC_OTH_AFF_E!J32</f>
        <v>0</v>
      </c>
      <c r="K32" s="10">
        <f>FC_OTH_CP_E!K32+FC_OTH_HH_E!K32+FC_OTH_AFF_E!K32</f>
        <v>0</v>
      </c>
      <c r="L32" s="10">
        <f>FC_OTH_CP_E!L32+FC_OTH_HH_E!L32+FC_OTH_AFF_E!L32</f>
        <v>0</v>
      </c>
      <c r="M32" s="10">
        <f>FC_OTH_CP_E!M32+FC_OTH_HH_E!M32+FC_OTH_AFF_E!M32</f>
        <v>0</v>
      </c>
      <c r="N32" s="10">
        <f>FC_OTH_CP_E!N32+FC_OTH_HH_E!N32+FC_OTH_AFF_E!N32</f>
        <v>0</v>
      </c>
      <c r="O32" s="10">
        <f>FC_OTH_CP_E!O32+FC_OTH_HH_E!O32+FC_OTH_AFF_E!O32</f>
        <v>0</v>
      </c>
      <c r="P32" s="10">
        <f>FC_OTH_CP_E!P32+FC_OTH_HH_E!P32+FC_OTH_AFF_E!P32</f>
        <v>0</v>
      </c>
      <c r="Q32" s="10">
        <f>FC_OTH_CP_E!Q32+FC_OTH_HH_E!Q32+FC_OTH_AFF_E!Q32</f>
        <v>0</v>
      </c>
      <c r="R32" s="10">
        <f>FC_OTH_CP_E!R32+FC_OTH_HH_E!R32+FC_OTH_AFF_E!R32</f>
        <v>0</v>
      </c>
      <c r="S32" s="10">
        <f>FC_OTH_CP_E!S32+FC_OTH_HH_E!S32+FC_OTH_AFF_E!S32</f>
        <v>0</v>
      </c>
      <c r="T32" s="10">
        <f>FC_OTH_CP_E!T32+FC_OTH_HH_E!T32+FC_OTH_AFF_E!T32</f>
        <v>0</v>
      </c>
      <c r="U32" s="10">
        <f>FC_OTH_CP_E!U32+FC_OTH_HH_E!U32+FC_OTH_AFF_E!U32</f>
        <v>0</v>
      </c>
      <c r="V32" s="10">
        <f>FC_OTH_CP_E!V32+FC_OTH_HH_E!V32+FC_OTH_AFF_E!V32</f>
        <v>0</v>
      </c>
      <c r="W32" s="10">
        <f>FC_OTH_CP_E!W32+FC_OTH_HH_E!W32+FC_OTH_AFF_E!W32</f>
        <v>0</v>
      </c>
      <c r="X32" s="10">
        <f>FC_OTH_CP_E!X32+FC_OTH_HH_E!X32+FC_OTH_AFF_E!X32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1736.3987962166807</v>
      </c>
      <c r="D33" s="29">
        <f t="shared" ref="D33:W33" si="28">SUM(D34:D50)</f>
        <v>1878.3435941530524</v>
      </c>
      <c r="E33" s="29">
        <f t="shared" si="28"/>
        <v>1878.1267411865863</v>
      </c>
      <c r="F33" s="29">
        <f t="shared" si="28"/>
        <v>1773.9416165090281</v>
      </c>
      <c r="G33" s="29">
        <f t="shared" si="28"/>
        <v>1842.7049011177987</v>
      </c>
      <c r="H33" s="29">
        <f t="shared" si="28"/>
        <v>2019.3090283748925</v>
      </c>
      <c r="I33" s="29">
        <f t="shared" si="28"/>
        <v>1625.5154772141013</v>
      </c>
      <c r="J33" s="29">
        <f t="shared" si="28"/>
        <v>1537.922785898538</v>
      </c>
      <c r="K33" s="29">
        <f t="shared" si="28"/>
        <v>1299.0230438521064</v>
      </c>
      <c r="L33" s="29">
        <f t="shared" si="28"/>
        <v>1327.6607050730868</v>
      </c>
      <c r="M33" s="29">
        <f t="shared" si="28"/>
        <v>1317.1275150472916</v>
      </c>
      <c r="N33" s="29">
        <f t="shared" si="28"/>
        <v>1134.2432502149613</v>
      </c>
      <c r="O33" s="29">
        <f t="shared" si="28"/>
        <v>1012.5813413585554</v>
      </c>
      <c r="P33" s="29">
        <f t="shared" si="28"/>
        <v>1000.8238177128115</v>
      </c>
      <c r="Q33" s="29">
        <f t="shared" si="28"/>
        <v>992.66139294926904</v>
      </c>
      <c r="R33" s="29">
        <f t="shared" si="28"/>
        <v>987.16801375752345</v>
      </c>
      <c r="S33" s="29">
        <f t="shared" si="28"/>
        <v>948.18830610490102</v>
      </c>
      <c r="T33" s="29">
        <f t="shared" si="28"/>
        <v>951.25339638865012</v>
      </c>
      <c r="U33" s="29">
        <f t="shared" si="28"/>
        <v>971.28091143594168</v>
      </c>
      <c r="V33" s="29">
        <f t="shared" si="28"/>
        <v>975.75941530524494</v>
      </c>
      <c r="W33" s="29">
        <f t="shared" si="28"/>
        <v>993.0045571797076</v>
      </c>
      <c r="X33" s="29">
        <f t="shared" ref="X33" si="29">SUM(X34:X50)</f>
        <v>940.03215821152185</v>
      </c>
    </row>
    <row r="34" spans="1:24" ht="11.25" customHeight="1" x14ac:dyDescent="0.2">
      <c r="A34" s="41" t="s">
        <v>55</v>
      </c>
      <c r="B34" s="9" t="s">
        <v>56</v>
      </c>
      <c r="C34" s="10">
        <f>FC_OTH_CP_E!C34+FC_OTH_HH_E!C34+FC_OTH_AFF_E!C34</f>
        <v>0</v>
      </c>
      <c r="D34" s="10">
        <f>FC_OTH_CP_E!D34+FC_OTH_HH_E!D34+FC_OTH_AFF_E!D34</f>
        <v>0</v>
      </c>
      <c r="E34" s="10">
        <f>FC_OTH_CP_E!E34+FC_OTH_HH_E!E34+FC_OTH_AFF_E!E34</f>
        <v>0</v>
      </c>
      <c r="F34" s="10">
        <f>FC_OTH_CP_E!F34+FC_OTH_HH_E!F34+FC_OTH_AFF_E!F34</f>
        <v>0</v>
      </c>
      <c r="G34" s="10">
        <f>FC_OTH_CP_E!G34+FC_OTH_HH_E!G34+FC_OTH_AFF_E!G34</f>
        <v>0</v>
      </c>
      <c r="H34" s="10">
        <f>FC_OTH_CP_E!H34+FC_OTH_HH_E!H34+FC_OTH_AFF_E!H34</f>
        <v>0</v>
      </c>
      <c r="I34" s="10">
        <f>FC_OTH_CP_E!I34+FC_OTH_HH_E!I34+FC_OTH_AFF_E!I34</f>
        <v>0</v>
      </c>
      <c r="J34" s="10">
        <f>FC_OTH_CP_E!J34+FC_OTH_HH_E!J34+FC_OTH_AFF_E!J34</f>
        <v>0</v>
      </c>
      <c r="K34" s="10">
        <f>FC_OTH_CP_E!K34+FC_OTH_HH_E!K34+FC_OTH_AFF_E!K34</f>
        <v>0</v>
      </c>
      <c r="L34" s="10">
        <f>FC_OTH_CP_E!L34+FC_OTH_HH_E!L34+FC_OTH_AFF_E!L34</f>
        <v>0</v>
      </c>
      <c r="M34" s="10">
        <f>FC_OTH_CP_E!M34+FC_OTH_HH_E!M34+FC_OTH_AFF_E!M34</f>
        <v>0</v>
      </c>
      <c r="N34" s="10">
        <f>FC_OTH_CP_E!N34+FC_OTH_HH_E!N34+FC_OTH_AFF_E!N34</f>
        <v>0</v>
      </c>
      <c r="O34" s="10">
        <f>FC_OTH_CP_E!O34+FC_OTH_HH_E!O34+FC_OTH_AFF_E!O34</f>
        <v>0</v>
      </c>
      <c r="P34" s="10">
        <f>FC_OTH_CP_E!P34+FC_OTH_HH_E!P34+FC_OTH_AFF_E!P34</f>
        <v>0</v>
      </c>
      <c r="Q34" s="10">
        <f>FC_OTH_CP_E!Q34+FC_OTH_HH_E!Q34+FC_OTH_AFF_E!Q34</f>
        <v>0</v>
      </c>
      <c r="R34" s="10">
        <f>FC_OTH_CP_E!R34+FC_OTH_HH_E!R34+FC_OTH_AFF_E!R34</f>
        <v>0</v>
      </c>
      <c r="S34" s="10">
        <f>FC_OTH_CP_E!S34+FC_OTH_HH_E!S34+FC_OTH_AFF_E!S34</f>
        <v>0</v>
      </c>
      <c r="T34" s="10">
        <f>FC_OTH_CP_E!T34+FC_OTH_HH_E!T34+FC_OTH_AFF_E!T34</f>
        <v>0</v>
      </c>
      <c r="U34" s="10">
        <f>FC_OTH_CP_E!U34+FC_OTH_HH_E!U34+FC_OTH_AFF_E!U34</f>
        <v>0</v>
      </c>
      <c r="V34" s="10">
        <f>FC_OTH_CP_E!V34+FC_OTH_HH_E!V34+FC_OTH_AFF_E!V34</f>
        <v>0</v>
      </c>
      <c r="W34" s="10">
        <f>FC_OTH_CP_E!W34+FC_OTH_HH_E!W34+FC_OTH_AFF_E!W34</f>
        <v>0</v>
      </c>
      <c r="X34" s="10">
        <f>FC_OTH_CP_E!X34+FC_OTH_HH_E!X34+FC_OTH_AFF_E!X34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FC_OTH_CP_E!C35+FC_OTH_HH_E!C35+FC_OTH_AFF_E!C35</f>
        <v>0</v>
      </c>
      <c r="D35" s="10">
        <f>FC_OTH_CP_E!D35+FC_OTH_HH_E!D35+FC_OTH_AFF_E!D35</f>
        <v>0</v>
      </c>
      <c r="E35" s="10">
        <f>FC_OTH_CP_E!E35+FC_OTH_HH_E!E35+FC_OTH_AFF_E!E35</f>
        <v>0</v>
      </c>
      <c r="F35" s="10">
        <f>FC_OTH_CP_E!F35+FC_OTH_HH_E!F35+FC_OTH_AFF_E!F35</f>
        <v>0</v>
      </c>
      <c r="G35" s="10">
        <f>FC_OTH_CP_E!G35+FC_OTH_HH_E!G35+FC_OTH_AFF_E!G35</f>
        <v>0</v>
      </c>
      <c r="H35" s="10">
        <f>FC_OTH_CP_E!H35+FC_OTH_HH_E!H35+FC_OTH_AFF_E!H35</f>
        <v>0</v>
      </c>
      <c r="I35" s="10">
        <f>FC_OTH_CP_E!I35+FC_OTH_HH_E!I35+FC_OTH_AFF_E!I35</f>
        <v>0</v>
      </c>
      <c r="J35" s="10">
        <f>FC_OTH_CP_E!J35+FC_OTH_HH_E!J35+FC_OTH_AFF_E!J35</f>
        <v>0</v>
      </c>
      <c r="K35" s="10">
        <f>FC_OTH_CP_E!K35+FC_OTH_HH_E!K35+FC_OTH_AFF_E!K35</f>
        <v>0</v>
      </c>
      <c r="L35" s="10">
        <f>FC_OTH_CP_E!L35+FC_OTH_HH_E!L35+FC_OTH_AFF_E!L35</f>
        <v>0</v>
      </c>
      <c r="M35" s="10">
        <f>FC_OTH_CP_E!M35+FC_OTH_HH_E!M35+FC_OTH_AFF_E!M35</f>
        <v>0</v>
      </c>
      <c r="N35" s="10">
        <f>FC_OTH_CP_E!N35+FC_OTH_HH_E!N35+FC_OTH_AFF_E!N35</f>
        <v>0</v>
      </c>
      <c r="O35" s="10">
        <f>FC_OTH_CP_E!O35+FC_OTH_HH_E!O35+FC_OTH_AFF_E!O35</f>
        <v>0</v>
      </c>
      <c r="P35" s="10">
        <f>FC_OTH_CP_E!P35+FC_OTH_HH_E!P35+FC_OTH_AFF_E!P35</f>
        <v>0</v>
      </c>
      <c r="Q35" s="10">
        <f>FC_OTH_CP_E!Q35+FC_OTH_HH_E!Q35+FC_OTH_AFF_E!Q35</f>
        <v>0</v>
      </c>
      <c r="R35" s="10">
        <f>FC_OTH_CP_E!R35+FC_OTH_HH_E!R35+FC_OTH_AFF_E!R35</f>
        <v>0</v>
      </c>
      <c r="S35" s="10">
        <f>FC_OTH_CP_E!S35+FC_OTH_HH_E!S35+FC_OTH_AFF_E!S35</f>
        <v>0</v>
      </c>
      <c r="T35" s="10">
        <f>FC_OTH_CP_E!T35+FC_OTH_HH_E!T35+FC_OTH_AFF_E!T35</f>
        <v>0</v>
      </c>
      <c r="U35" s="10">
        <f>FC_OTH_CP_E!U35+FC_OTH_HH_E!U35+FC_OTH_AFF_E!U35</f>
        <v>0</v>
      </c>
      <c r="V35" s="10">
        <f>FC_OTH_CP_E!V35+FC_OTH_HH_E!V35+FC_OTH_AFF_E!V35</f>
        <v>0</v>
      </c>
      <c r="W35" s="10">
        <f>FC_OTH_CP_E!W35+FC_OTH_HH_E!W35+FC_OTH_AFF_E!W35</f>
        <v>0</v>
      </c>
      <c r="X35" s="10">
        <f>FC_OTH_CP_E!X35+FC_OTH_HH_E!X35+FC_OTH_AFF_E!X35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FC_OTH_CP_E!C36+FC_OTH_HH_E!C36+FC_OTH_AFF_E!C36</f>
        <v>761.44557179707658</v>
      </c>
      <c r="D36" s="10">
        <f>FC_OTH_CP_E!D36+FC_OTH_HH_E!D36+FC_OTH_AFF_E!D36</f>
        <v>730.94247635425631</v>
      </c>
      <c r="E36" s="10">
        <f>FC_OTH_CP_E!E36+FC_OTH_HH_E!E36+FC_OTH_AFF_E!E36</f>
        <v>755.79673258813398</v>
      </c>
      <c r="F36" s="10">
        <f>FC_OTH_CP_E!F36+FC_OTH_HH_E!F36+FC_OTH_AFF_E!F36</f>
        <v>869.90060189165933</v>
      </c>
      <c r="G36" s="10">
        <f>FC_OTH_CP_E!G36+FC_OTH_HH_E!G36+FC_OTH_AFF_E!G36</f>
        <v>874.60447119518483</v>
      </c>
      <c r="H36" s="10">
        <f>FC_OTH_CP_E!H36+FC_OTH_HH_E!H36+FC_OTH_AFF_E!H36</f>
        <v>826.01530524505586</v>
      </c>
      <c r="I36" s="10">
        <f>FC_OTH_CP_E!I36+FC_OTH_HH_E!I36+FC_OTH_AFF_E!I36</f>
        <v>762.73654342218401</v>
      </c>
      <c r="J36" s="10">
        <f>FC_OTH_CP_E!J36+FC_OTH_HH_E!J36+FC_OTH_AFF_E!J36</f>
        <v>721.84006878761807</v>
      </c>
      <c r="K36" s="10">
        <f>FC_OTH_CP_E!K36+FC_OTH_HH_E!K36+FC_OTH_AFF_E!K36</f>
        <v>674.59630266552006</v>
      </c>
      <c r="L36" s="10">
        <f>FC_OTH_CP_E!L36+FC_OTH_HH_E!L36+FC_OTH_AFF_E!L36</f>
        <v>641.63568357695613</v>
      </c>
      <c r="M36" s="10">
        <f>FC_OTH_CP_E!M36+FC_OTH_HH_E!M36+FC_OTH_AFF_E!M36</f>
        <v>615.26698194325024</v>
      </c>
      <c r="N36" s="10">
        <f>FC_OTH_CP_E!N36+FC_OTH_HH_E!N36+FC_OTH_AFF_E!N36</f>
        <v>557.03645743766117</v>
      </c>
      <c r="O36" s="10">
        <f>FC_OTH_CP_E!O36+FC_OTH_HH_E!O36+FC_OTH_AFF_E!O36</f>
        <v>518.58228718830605</v>
      </c>
      <c r="P36" s="10">
        <f>FC_OTH_CP_E!P36+FC_OTH_HH_E!P36+FC_OTH_AFF_E!P36</f>
        <v>505.39785038693026</v>
      </c>
      <c r="Q36" s="10">
        <f>FC_OTH_CP_E!Q36+FC_OTH_HH_E!Q36+FC_OTH_AFF_E!Q36</f>
        <v>490.01625107480646</v>
      </c>
      <c r="R36" s="10">
        <f>FC_OTH_CP_E!R36+FC_OTH_HH_E!R36+FC_OTH_AFF_E!R36</f>
        <v>465.84505588993972</v>
      </c>
      <c r="S36" s="10">
        <f>FC_OTH_CP_E!S36+FC_OTH_HH_E!S36+FC_OTH_AFF_E!S36</f>
        <v>454.85812553740323</v>
      </c>
      <c r="T36" s="10">
        <f>FC_OTH_CP_E!T36+FC_OTH_HH_E!T36+FC_OTH_AFF_E!T36</f>
        <v>460.77463456577817</v>
      </c>
      <c r="U36" s="10">
        <f>FC_OTH_CP_E!U36+FC_OTH_HH_E!U36+FC_OTH_AFF_E!U36</f>
        <v>467.47987962166815</v>
      </c>
      <c r="V36" s="10">
        <f>FC_OTH_CP_E!V36+FC_OTH_HH_E!V36+FC_OTH_AFF_E!V36</f>
        <v>457.31031814273416</v>
      </c>
      <c r="W36" s="10">
        <f>FC_OTH_CP_E!W36+FC_OTH_HH_E!W36+FC_OTH_AFF_E!W36</f>
        <v>463.51908856405845</v>
      </c>
      <c r="X36" s="10">
        <f>FC_OTH_CP_E!X36+FC_OTH_HH_E!X36+FC_OTH_AFF_E!X36</f>
        <v>402.50550300945821</v>
      </c>
    </row>
    <row r="37" spans="1:24" ht="11.25" customHeight="1" x14ac:dyDescent="0.2">
      <c r="A37" s="41" t="s">
        <v>61</v>
      </c>
      <c r="B37" s="9" t="s">
        <v>62</v>
      </c>
      <c r="C37" s="10">
        <f>FC_OTH_CP_E!C37+FC_OTH_HH_E!C37+FC_OTH_AFF_E!C37</f>
        <v>0</v>
      </c>
      <c r="D37" s="10">
        <f>FC_OTH_CP_E!D37+FC_OTH_HH_E!D37+FC_OTH_AFF_E!D37</f>
        <v>0</v>
      </c>
      <c r="E37" s="10">
        <f>FC_OTH_CP_E!E37+FC_OTH_HH_E!E37+FC_OTH_AFF_E!E37</f>
        <v>0</v>
      </c>
      <c r="F37" s="10">
        <f>FC_OTH_CP_E!F37+FC_OTH_HH_E!F37+FC_OTH_AFF_E!F37</f>
        <v>0</v>
      </c>
      <c r="G37" s="10">
        <f>FC_OTH_CP_E!G37+FC_OTH_HH_E!G37+FC_OTH_AFF_E!G37</f>
        <v>0</v>
      </c>
      <c r="H37" s="10">
        <f>FC_OTH_CP_E!H37+FC_OTH_HH_E!H37+FC_OTH_AFF_E!H37</f>
        <v>0</v>
      </c>
      <c r="I37" s="10">
        <f>FC_OTH_CP_E!I37+FC_OTH_HH_E!I37+FC_OTH_AFF_E!I37</f>
        <v>0</v>
      </c>
      <c r="J37" s="10">
        <f>FC_OTH_CP_E!J37+FC_OTH_HH_E!J37+FC_OTH_AFF_E!J37</f>
        <v>0</v>
      </c>
      <c r="K37" s="10">
        <f>FC_OTH_CP_E!K37+FC_OTH_HH_E!K37+FC_OTH_AFF_E!K37</f>
        <v>0</v>
      </c>
      <c r="L37" s="10">
        <f>FC_OTH_CP_E!L37+FC_OTH_HH_E!L37+FC_OTH_AFF_E!L37</f>
        <v>3.1527085124677563</v>
      </c>
      <c r="M37" s="10">
        <f>FC_OTH_CP_E!M37+FC_OTH_HH_E!M37+FC_OTH_AFF_E!M37</f>
        <v>2.1018056749785048</v>
      </c>
      <c r="N37" s="10">
        <f>FC_OTH_CP_E!N37+FC_OTH_HH_E!N37+FC_OTH_AFF_E!N37</f>
        <v>2.1018056749785039</v>
      </c>
      <c r="O37" s="10">
        <f>FC_OTH_CP_E!O37+FC_OTH_HH_E!O37+FC_OTH_AFF_E!O37</f>
        <v>0</v>
      </c>
      <c r="P37" s="10">
        <f>FC_OTH_CP_E!P37+FC_OTH_HH_E!P37+FC_OTH_AFF_E!P37</f>
        <v>1.050902837489252</v>
      </c>
      <c r="Q37" s="10">
        <f>FC_OTH_CP_E!Q37+FC_OTH_HH_E!Q37+FC_OTH_AFF_E!Q37</f>
        <v>0</v>
      </c>
      <c r="R37" s="10">
        <f>FC_OTH_CP_E!R37+FC_OTH_HH_E!R37+FC_OTH_AFF_E!R37</f>
        <v>1.050902837489252</v>
      </c>
      <c r="S37" s="10">
        <f>FC_OTH_CP_E!S37+FC_OTH_HH_E!S37+FC_OTH_AFF_E!S37</f>
        <v>0</v>
      </c>
      <c r="T37" s="10">
        <f>FC_OTH_CP_E!T37+FC_OTH_HH_E!T37+FC_OTH_AFF_E!T37</f>
        <v>0</v>
      </c>
      <c r="U37" s="10">
        <f>FC_OTH_CP_E!U37+FC_OTH_HH_E!U37+FC_OTH_AFF_E!U37</f>
        <v>1.0341358555460016</v>
      </c>
      <c r="V37" s="10">
        <f>FC_OTH_CP_E!V37+FC_OTH_HH_E!V37+FC_OTH_AFF_E!V37</f>
        <v>0.36362854686156487</v>
      </c>
      <c r="W37" s="10">
        <f>FC_OTH_CP_E!W37+FC_OTH_HH_E!W37+FC_OTH_AFF_E!W37</f>
        <v>0.52751504729148746</v>
      </c>
      <c r="X37" s="10">
        <f>FC_OTH_CP_E!X37+FC_OTH_HH_E!X37+FC_OTH_AFF_E!X37</f>
        <v>0.47927773000859841</v>
      </c>
    </row>
    <row r="38" spans="1:24" ht="11.25" customHeight="1" x14ac:dyDescent="0.2">
      <c r="A38" s="41" t="s">
        <v>63</v>
      </c>
      <c r="B38" s="9" t="s">
        <v>64</v>
      </c>
      <c r="C38" s="10">
        <f>FC_OTH_CP_E!C38+FC_OTH_HH_E!C38+FC_OTH_AFF_E!C38</f>
        <v>0</v>
      </c>
      <c r="D38" s="10">
        <f>FC_OTH_CP_E!D38+FC_OTH_HH_E!D38+FC_OTH_AFF_E!D38</f>
        <v>0</v>
      </c>
      <c r="E38" s="10">
        <f>FC_OTH_CP_E!E38+FC_OTH_HH_E!E38+FC_OTH_AFF_E!E38</f>
        <v>0</v>
      </c>
      <c r="F38" s="10">
        <f>FC_OTH_CP_E!F38+FC_OTH_HH_E!F38+FC_OTH_AFF_E!F38</f>
        <v>0</v>
      </c>
      <c r="G38" s="10">
        <f>FC_OTH_CP_E!G38+FC_OTH_HH_E!G38+FC_OTH_AFF_E!G38</f>
        <v>0</v>
      </c>
      <c r="H38" s="10">
        <f>FC_OTH_CP_E!H38+FC_OTH_HH_E!H38+FC_OTH_AFF_E!H38</f>
        <v>0</v>
      </c>
      <c r="I38" s="10">
        <f>FC_OTH_CP_E!I38+FC_OTH_HH_E!I38+FC_OTH_AFF_E!I38</f>
        <v>0</v>
      </c>
      <c r="J38" s="10">
        <f>FC_OTH_CP_E!J38+FC_OTH_HH_E!J38+FC_OTH_AFF_E!J38</f>
        <v>0</v>
      </c>
      <c r="K38" s="10">
        <f>FC_OTH_CP_E!K38+FC_OTH_HH_E!K38+FC_OTH_AFF_E!K38</f>
        <v>0</v>
      </c>
      <c r="L38" s="10">
        <f>FC_OTH_CP_E!L38+FC_OTH_HH_E!L38+FC_OTH_AFF_E!L38</f>
        <v>0</v>
      </c>
      <c r="M38" s="10">
        <f>FC_OTH_CP_E!M38+FC_OTH_HH_E!M38+FC_OTH_AFF_E!M38</f>
        <v>0</v>
      </c>
      <c r="N38" s="10">
        <f>FC_OTH_CP_E!N38+FC_OTH_HH_E!N38+FC_OTH_AFF_E!N38</f>
        <v>0</v>
      </c>
      <c r="O38" s="10">
        <f>FC_OTH_CP_E!O38+FC_OTH_HH_E!O38+FC_OTH_AFF_E!O38</f>
        <v>0</v>
      </c>
      <c r="P38" s="10">
        <f>FC_OTH_CP_E!P38+FC_OTH_HH_E!P38+FC_OTH_AFF_E!P38</f>
        <v>0</v>
      </c>
      <c r="Q38" s="10">
        <f>FC_OTH_CP_E!Q38+FC_OTH_HH_E!Q38+FC_OTH_AFF_E!Q38</f>
        <v>0</v>
      </c>
      <c r="R38" s="10">
        <f>FC_OTH_CP_E!R38+FC_OTH_HH_E!R38+FC_OTH_AFF_E!R38</f>
        <v>0</v>
      </c>
      <c r="S38" s="10">
        <f>FC_OTH_CP_E!S38+FC_OTH_HH_E!S38+FC_OTH_AFF_E!S38</f>
        <v>0</v>
      </c>
      <c r="T38" s="10">
        <f>FC_OTH_CP_E!T38+FC_OTH_HH_E!T38+FC_OTH_AFF_E!T38</f>
        <v>0</v>
      </c>
      <c r="U38" s="10">
        <f>FC_OTH_CP_E!U38+FC_OTH_HH_E!U38+FC_OTH_AFF_E!U38</f>
        <v>0.18073946689595866</v>
      </c>
      <c r="V38" s="10">
        <f>FC_OTH_CP_E!V38+FC_OTH_HH_E!V38+FC_OTH_AFF_E!V38</f>
        <v>0.12820292347377468</v>
      </c>
      <c r="W38" s="10">
        <f>FC_OTH_CP_E!W38+FC_OTH_HH_E!W38+FC_OTH_AFF_E!W38</f>
        <v>0.18073946689595868</v>
      </c>
      <c r="X38" s="10">
        <f>FC_OTH_CP_E!X38+FC_OTH_HH_E!X38+FC_OTH_AFF_E!X38</f>
        <v>0.1155631986242476</v>
      </c>
    </row>
    <row r="39" spans="1:24" ht="11.25" customHeight="1" x14ac:dyDescent="0.2">
      <c r="A39" s="41" t="s">
        <v>65</v>
      </c>
      <c r="B39" s="9" t="s">
        <v>66</v>
      </c>
      <c r="C39" s="10">
        <f>FC_OTH_CP_E!C39+FC_OTH_HH_E!C39+FC_OTH_AFF_E!C39</f>
        <v>0</v>
      </c>
      <c r="D39" s="10">
        <f>FC_OTH_CP_E!D39+FC_OTH_HH_E!D39+FC_OTH_AFF_E!D39</f>
        <v>0</v>
      </c>
      <c r="E39" s="10">
        <f>FC_OTH_CP_E!E39+FC_OTH_HH_E!E39+FC_OTH_AFF_E!E39</f>
        <v>0</v>
      </c>
      <c r="F39" s="10">
        <f>FC_OTH_CP_E!F39+FC_OTH_HH_E!F39+FC_OTH_AFF_E!F39</f>
        <v>0</v>
      </c>
      <c r="G39" s="10">
        <f>FC_OTH_CP_E!G39+FC_OTH_HH_E!G39+FC_OTH_AFF_E!G39</f>
        <v>0</v>
      </c>
      <c r="H39" s="10">
        <f>FC_OTH_CP_E!H39+FC_OTH_HH_E!H39+FC_OTH_AFF_E!H39</f>
        <v>0</v>
      </c>
      <c r="I39" s="10">
        <f>FC_OTH_CP_E!I39+FC_OTH_HH_E!I39+FC_OTH_AFF_E!I39</f>
        <v>0</v>
      </c>
      <c r="J39" s="10">
        <f>FC_OTH_CP_E!J39+FC_OTH_HH_E!J39+FC_OTH_AFF_E!J39</f>
        <v>0</v>
      </c>
      <c r="K39" s="10">
        <f>FC_OTH_CP_E!K39+FC_OTH_HH_E!K39+FC_OTH_AFF_E!K39</f>
        <v>0</v>
      </c>
      <c r="L39" s="10">
        <f>FC_OTH_CP_E!L39+FC_OTH_HH_E!L39+FC_OTH_AFF_E!L39</f>
        <v>0</v>
      </c>
      <c r="M39" s="10">
        <f>FC_OTH_CP_E!M39+FC_OTH_HH_E!M39+FC_OTH_AFF_E!M39</f>
        <v>0</v>
      </c>
      <c r="N39" s="10">
        <f>FC_OTH_CP_E!N39+FC_OTH_HH_E!N39+FC_OTH_AFF_E!N39</f>
        <v>0</v>
      </c>
      <c r="O39" s="10">
        <f>FC_OTH_CP_E!O39+FC_OTH_HH_E!O39+FC_OTH_AFF_E!O39</f>
        <v>0</v>
      </c>
      <c r="P39" s="10">
        <f>FC_OTH_CP_E!P39+FC_OTH_HH_E!P39+FC_OTH_AFF_E!P39</f>
        <v>0</v>
      </c>
      <c r="Q39" s="10">
        <f>FC_OTH_CP_E!Q39+FC_OTH_HH_E!Q39+FC_OTH_AFF_E!Q39</f>
        <v>0</v>
      </c>
      <c r="R39" s="10">
        <f>FC_OTH_CP_E!R39+FC_OTH_HH_E!R39+FC_OTH_AFF_E!R39</f>
        <v>0</v>
      </c>
      <c r="S39" s="10">
        <f>FC_OTH_CP_E!S39+FC_OTH_HH_E!S39+FC_OTH_AFF_E!S39</f>
        <v>0</v>
      </c>
      <c r="T39" s="10">
        <f>FC_OTH_CP_E!T39+FC_OTH_HH_E!T39+FC_OTH_AFF_E!T39</f>
        <v>0</v>
      </c>
      <c r="U39" s="10">
        <f>FC_OTH_CP_E!U39+FC_OTH_HH_E!U39+FC_OTH_AFF_E!U39</f>
        <v>0</v>
      </c>
      <c r="V39" s="10">
        <f>FC_OTH_CP_E!V39+FC_OTH_HH_E!V39+FC_OTH_AFF_E!V39</f>
        <v>0</v>
      </c>
      <c r="W39" s="10">
        <f>FC_OTH_CP_E!W39+FC_OTH_HH_E!W39+FC_OTH_AFF_E!W39</f>
        <v>0</v>
      </c>
      <c r="X39" s="10">
        <f>FC_OTH_CP_E!X39+FC_OTH_HH_E!X39+FC_OTH_AFF_E!X39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FC_OTH_CP_E!C40+FC_OTH_HH_E!C40+FC_OTH_AFF_E!C40</f>
        <v>35.14548581255373</v>
      </c>
      <c r="D40" s="10">
        <f>FC_OTH_CP_E!D40+FC_OTH_HH_E!D40+FC_OTH_AFF_E!D40</f>
        <v>22.365262252794498</v>
      </c>
      <c r="E40" s="10">
        <f>FC_OTH_CP_E!E40+FC_OTH_HH_E!E40+FC_OTH_AFF_E!E40</f>
        <v>14.910232158211524</v>
      </c>
      <c r="F40" s="10">
        <f>FC_OTH_CP_E!F40+FC_OTH_HH_E!F40+FC_OTH_AFF_E!F40</f>
        <v>18.105245055889945</v>
      </c>
      <c r="G40" s="10">
        <f>FC_OTH_CP_E!G40+FC_OTH_HH_E!G40+FC_OTH_AFF_E!G40</f>
        <v>13.8451418744626</v>
      </c>
      <c r="H40" s="10">
        <f>FC_OTH_CP_E!H40+FC_OTH_HH_E!H40+FC_OTH_AFF_E!H40</f>
        <v>25.560361134995709</v>
      </c>
      <c r="I40" s="10">
        <f>FC_OTH_CP_E!I40+FC_OTH_HH_E!I40+FC_OTH_AFF_E!I40</f>
        <v>26.625365434221845</v>
      </c>
      <c r="J40" s="10">
        <f>FC_OTH_CP_E!J40+FC_OTH_HH_E!J40+FC_OTH_AFF_E!J40</f>
        <v>25.675924333619943</v>
      </c>
      <c r="K40" s="10">
        <f>FC_OTH_CP_E!K40+FC_OTH_HH_E!K40+FC_OTH_AFF_E!K40</f>
        <v>28.757007738607058</v>
      </c>
      <c r="L40" s="10">
        <f>FC_OTH_CP_E!L40+FC_OTH_HH_E!L40+FC_OTH_AFF_E!L40</f>
        <v>28.757007738607058</v>
      </c>
      <c r="M40" s="10">
        <f>FC_OTH_CP_E!M40+FC_OTH_HH_E!M40+FC_OTH_AFF_E!M40</f>
        <v>28.757007738607072</v>
      </c>
      <c r="N40" s="10">
        <f>FC_OTH_CP_E!N40+FC_OTH_HH_E!N40+FC_OTH_AFF_E!N40</f>
        <v>25.675924333619943</v>
      </c>
      <c r="O40" s="10">
        <f>FC_OTH_CP_E!O40+FC_OTH_HH_E!O40+FC_OTH_AFF_E!O40</f>
        <v>15.40558899398108</v>
      </c>
      <c r="P40" s="10">
        <f>FC_OTH_CP_E!P40+FC_OTH_HH_E!P40+FC_OTH_AFF_E!P40</f>
        <v>19.513671539122956</v>
      </c>
      <c r="Q40" s="10">
        <f>FC_OTH_CP_E!Q40+FC_OTH_HH_E!Q40+FC_OTH_AFF_E!Q40</f>
        <v>22.594840928632834</v>
      </c>
      <c r="R40" s="10">
        <f>FC_OTH_CP_E!R40+FC_OTH_HH_E!R40+FC_OTH_AFF_E!R40</f>
        <v>25.675924333619939</v>
      </c>
      <c r="S40" s="10">
        <f>FC_OTH_CP_E!S40+FC_OTH_HH_E!S40+FC_OTH_AFF_E!S40</f>
        <v>14.378503869303529</v>
      </c>
      <c r="T40" s="10">
        <f>FC_OTH_CP_E!T40+FC_OTH_HH_E!T40+FC_OTH_AFF_E!T40</f>
        <v>14.628116938950996</v>
      </c>
      <c r="U40" s="10">
        <f>FC_OTH_CP_E!U40+FC_OTH_HH_E!U40+FC_OTH_AFF_E!U40</f>
        <v>19.603095442820287</v>
      </c>
      <c r="V40" s="10">
        <f>FC_OTH_CP_E!V40+FC_OTH_HH_E!V40+FC_OTH_AFF_E!V40</f>
        <v>20.237747205503005</v>
      </c>
      <c r="W40" s="10">
        <f>FC_OTH_CP_E!W40+FC_OTH_HH_E!W40+FC_OTH_AFF_E!W40</f>
        <v>22.151160791057606</v>
      </c>
      <c r="X40" s="10">
        <f>FC_OTH_CP_E!X40+FC_OTH_HH_E!X40+FC_OTH_AFF_E!X40</f>
        <v>24.354170249355111</v>
      </c>
    </row>
    <row r="41" spans="1:24" ht="11.25" customHeight="1" x14ac:dyDescent="0.2">
      <c r="A41" s="41" t="s">
        <v>69</v>
      </c>
      <c r="B41" s="9" t="s">
        <v>70</v>
      </c>
      <c r="C41" s="10">
        <f>FC_OTH_CP_E!C41+FC_OTH_HH_E!C41+FC_OTH_AFF_E!C41</f>
        <v>9.4153052450558885</v>
      </c>
      <c r="D41" s="10">
        <f>FC_OTH_CP_E!D41+FC_OTH_HH_E!D41+FC_OTH_AFF_E!D41</f>
        <v>7.3230438521066219</v>
      </c>
      <c r="E41" s="10">
        <f>FC_OTH_CP_E!E41+FC_OTH_HH_E!E41+FC_OTH_AFF_E!E41</f>
        <v>5.2306964746345672</v>
      </c>
      <c r="F41" s="10">
        <f>FC_OTH_CP_E!F41+FC_OTH_HH_E!F41+FC_OTH_AFF_E!F41</f>
        <v>4.1846087704213248</v>
      </c>
      <c r="G41" s="10">
        <f>FC_OTH_CP_E!G41+FC_OTH_HH_E!G41+FC_OTH_AFF_E!G41</f>
        <v>3.134823731728289</v>
      </c>
      <c r="H41" s="10">
        <f>FC_OTH_CP_E!H41+FC_OTH_HH_E!H41+FC_OTH_AFF_E!H41</f>
        <v>3.1348237317282903</v>
      </c>
      <c r="I41" s="10">
        <f>FC_OTH_CP_E!I41+FC_OTH_HH_E!I41+FC_OTH_AFF_E!I41</f>
        <v>2.0899398108340503</v>
      </c>
      <c r="J41" s="10">
        <f>FC_OTH_CP_E!J41+FC_OTH_HH_E!J41+FC_OTH_AFF_E!J41</f>
        <v>1.0449699054170247</v>
      </c>
      <c r="K41" s="10">
        <f>FC_OTH_CP_E!K41+FC_OTH_HH_E!K41+FC_OTH_AFF_E!K41</f>
        <v>2.0899398108340499</v>
      </c>
      <c r="L41" s="10">
        <f>FC_OTH_CP_E!L41+FC_OTH_HH_E!L41+FC_OTH_AFF_E!L41</f>
        <v>2.0899398108340499</v>
      </c>
      <c r="M41" s="10">
        <f>FC_OTH_CP_E!M41+FC_OTH_HH_E!M41+FC_OTH_AFF_E!M41</f>
        <v>2.089939810834049</v>
      </c>
      <c r="N41" s="10">
        <f>FC_OTH_CP_E!N41+FC_OTH_HH_E!N41+FC_OTH_AFF_E!N41</f>
        <v>2.0899398108340499</v>
      </c>
      <c r="O41" s="10">
        <f>FC_OTH_CP_E!O41+FC_OTH_HH_E!O41+FC_OTH_AFF_E!O41</f>
        <v>1.0449699054170249</v>
      </c>
      <c r="P41" s="10">
        <f>FC_OTH_CP_E!P41+FC_OTH_HH_E!P41+FC_OTH_AFF_E!P41</f>
        <v>2.0899398108340494</v>
      </c>
      <c r="Q41" s="10">
        <f>FC_OTH_CP_E!Q41+FC_OTH_HH_E!Q41+FC_OTH_AFF_E!Q41</f>
        <v>1.0449699054170249</v>
      </c>
      <c r="R41" s="10">
        <f>FC_OTH_CP_E!R41+FC_OTH_HH_E!R41+FC_OTH_AFF_E!R41</f>
        <v>1.0449699054170249</v>
      </c>
      <c r="S41" s="10">
        <f>FC_OTH_CP_E!S41+FC_OTH_HH_E!S41+FC_OTH_AFF_E!S41</f>
        <v>1.0449699054170249</v>
      </c>
      <c r="T41" s="10">
        <f>FC_OTH_CP_E!T41+FC_OTH_HH_E!T41+FC_OTH_AFF_E!T41</f>
        <v>0.71900257953568358</v>
      </c>
      <c r="U41" s="10">
        <f>FC_OTH_CP_E!U41+FC_OTH_HH_E!U41+FC_OTH_AFF_E!U41</f>
        <v>0.42312983662940667</v>
      </c>
      <c r="V41" s="10">
        <f>FC_OTH_CP_E!V41+FC_OTH_HH_E!V41+FC_OTH_AFF_E!V41</f>
        <v>0.3500429922613929</v>
      </c>
      <c r="W41" s="10">
        <f>FC_OTH_CP_E!W41+FC_OTH_HH_E!W41+FC_OTH_AFF_E!W41</f>
        <v>0.42639724849527083</v>
      </c>
      <c r="X41" s="10">
        <f>FC_OTH_CP_E!X41+FC_OTH_HH_E!X41+FC_OTH_AFF_E!X41</f>
        <v>1.0303525365434221</v>
      </c>
    </row>
    <row r="42" spans="1:24" ht="11.25" customHeight="1" x14ac:dyDescent="0.2">
      <c r="A42" s="41" t="s">
        <v>71</v>
      </c>
      <c r="B42" s="9" t="s">
        <v>72</v>
      </c>
      <c r="C42" s="10">
        <f>FC_OTH_CP_E!C42+FC_OTH_HH_E!C42+FC_OTH_AFF_E!C42</f>
        <v>0</v>
      </c>
      <c r="D42" s="10">
        <f>FC_OTH_CP_E!D42+FC_OTH_HH_E!D42+FC_OTH_AFF_E!D42</f>
        <v>0</v>
      </c>
      <c r="E42" s="10">
        <f>FC_OTH_CP_E!E42+FC_OTH_HH_E!E42+FC_OTH_AFF_E!E42</f>
        <v>0</v>
      </c>
      <c r="F42" s="10">
        <f>FC_OTH_CP_E!F42+FC_OTH_HH_E!F42+FC_OTH_AFF_E!F42</f>
        <v>0</v>
      </c>
      <c r="G42" s="10">
        <f>FC_OTH_CP_E!G42+FC_OTH_HH_E!G42+FC_OTH_AFF_E!G42</f>
        <v>0</v>
      </c>
      <c r="H42" s="10">
        <f>FC_OTH_CP_E!H42+FC_OTH_HH_E!H42+FC_OTH_AFF_E!H42</f>
        <v>0</v>
      </c>
      <c r="I42" s="10">
        <f>FC_OTH_CP_E!I42+FC_OTH_HH_E!I42+FC_OTH_AFF_E!I42</f>
        <v>0</v>
      </c>
      <c r="J42" s="10">
        <f>FC_OTH_CP_E!J42+FC_OTH_HH_E!J42+FC_OTH_AFF_E!J42</f>
        <v>0</v>
      </c>
      <c r="K42" s="10">
        <f>FC_OTH_CP_E!K42+FC_OTH_HH_E!K42+FC_OTH_AFF_E!K42</f>
        <v>0</v>
      </c>
      <c r="L42" s="10">
        <f>FC_OTH_CP_E!L42+FC_OTH_HH_E!L42+FC_OTH_AFF_E!L42</f>
        <v>0</v>
      </c>
      <c r="M42" s="10">
        <f>FC_OTH_CP_E!M42+FC_OTH_HH_E!M42+FC_OTH_AFF_E!M42</f>
        <v>0</v>
      </c>
      <c r="N42" s="10">
        <f>FC_OTH_CP_E!N42+FC_OTH_HH_E!N42+FC_OTH_AFF_E!N42</f>
        <v>0</v>
      </c>
      <c r="O42" s="10">
        <f>FC_OTH_CP_E!O42+FC_OTH_HH_E!O42+FC_OTH_AFF_E!O42</f>
        <v>0</v>
      </c>
      <c r="P42" s="10">
        <f>FC_OTH_CP_E!P42+FC_OTH_HH_E!P42+FC_OTH_AFF_E!P42</f>
        <v>0</v>
      </c>
      <c r="Q42" s="10">
        <f>FC_OTH_CP_E!Q42+FC_OTH_HH_E!Q42+FC_OTH_AFF_E!Q42</f>
        <v>0</v>
      </c>
      <c r="R42" s="10">
        <f>FC_OTH_CP_E!R42+FC_OTH_HH_E!R42+FC_OTH_AFF_E!R42</f>
        <v>0</v>
      </c>
      <c r="S42" s="10">
        <f>FC_OTH_CP_E!S42+FC_OTH_HH_E!S42+FC_OTH_AFF_E!S42</f>
        <v>0</v>
      </c>
      <c r="T42" s="10">
        <f>FC_OTH_CP_E!T42+FC_OTH_HH_E!T42+FC_OTH_AFF_E!T42</f>
        <v>0</v>
      </c>
      <c r="U42" s="10">
        <f>FC_OTH_CP_E!U42+FC_OTH_HH_E!U42+FC_OTH_AFF_E!U42</f>
        <v>0</v>
      </c>
      <c r="V42" s="10">
        <f>FC_OTH_CP_E!V42+FC_OTH_HH_E!V42+FC_OTH_AFF_E!V42</f>
        <v>0</v>
      </c>
      <c r="W42" s="10">
        <f>FC_OTH_CP_E!W42+FC_OTH_HH_E!W42+FC_OTH_AFF_E!W42</f>
        <v>0</v>
      </c>
      <c r="X42" s="10">
        <f>FC_OTH_CP_E!X42+FC_OTH_HH_E!X42+FC_OTH_AFF_E!X42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FC_OTH_CP_E!C43+FC_OTH_HH_E!C43+FC_OTH_AFF_E!C43</f>
        <v>930.39243336199468</v>
      </c>
      <c r="D43" s="10">
        <f>FC_OTH_CP_E!D43+FC_OTH_HH_E!D43+FC_OTH_AFF_E!D43</f>
        <v>1117.712811693895</v>
      </c>
      <c r="E43" s="10">
        <f>FC_OTH_CP_E!E43+FC_OTH_HH_E!E43+FC_OTH_AFF_E!E43</f>
        <v>1102.1890799656062</v>
      </c>
      <c r="F43" s="10">
        <f>FC_OTH_CP_E!F43+FC_OTH_HH_E!F43+FC_OTH_AFF_E!F43</f>
        <v>881.7511607910576</v>
      </c>
      <c r="G43" s="10">
        <f>FC_OTH_CP_E!G43+FC_OTH_HH_E!G43+FC_OTH_AFF_E!G43</f>
        <v>845.52906276870158</v>
      </c>
      <c r="H43" s="10">
        <f>FC_OTH_CP_E!H43+FC_OTH_HH_E!H43+FC_OTH_AFF_E!H43</f>
        <v>983.17334479793635</v>
      </c>
      <c r="I43" s="10">
        <f>FC_OTH_CP_E!I43+FC_OTH_HH_E!I43+FC_OTH_AFF_E!I43</f>
        <v>659.35795356835774</v>
      </c>
      <c r="J43" s="10">
        <f>FC_OTH_CP_E!J43+FC_OTH_HH_E!J43+FC_OTH_AFF_E!J43</f>
        <v>701.46655202063607</v>
      </c>
      <c r="K43" s="10">
        <f>FC_OTH_CP_E!K43+FC_OTH_HH_E!K43+FC_OTH_AFF_E!K43</f>
        <v>538.16758383490969</v>
      </c>
      <c r="L43" s="10">
        <f>FC_OTH_CP_E!L43+FC_OTH_HH_E!L43+FC_OTH_AFF_E!L43</f>
        <v>609.03310404127251</v>
      </c>
      <c r="M43" s="10">
        <f>FC_OTH_CP_E!M43+FC_OTH_HH_E!M43+FC_OTH_AFF_E!M43</f>
        <v>577.19501289767845</v>
      </c>
      <c r="N43" s="10">
        <f>FC_OTH_CP_E!N43+FC_OTH_HH_E!N43+FC_OTH_AFF_E!N43</f>
        <v>505.30232158211516</v>
      </c>
      <c r="O43" s="10">
        <f>FC_OTH_CP_E!O43+FC_OTH_HH_E!O43+FC_OTH_AFF_E!O43</f>
        <v>449.84239036973349</v>
      </c>
      <c r="P43" s="10">
        <f>FC_OTH_CP_E!P43+FC_OTH_HH_E!P43+FC_OTH_AFF_E!P43</f>
        <v>449.8423043852107</v>
      </c>
      <c r="Q43" s="10">
        <f>FC_OTH_CP_E!Q43+FC_OTH_HH_E!Q43+FC_OTH_AFF_E!Q43</f>
        <v>457.03155631986237</v>
      </c>
      <c r="R43" s="10">
        <f>FC_OTH_CP_E!R43+FC_OTH_HH_E!R43+FC_OTH_AFF_E!R43</f>
        <v>460.11281169389503</v>
      </c>
      <c r="S43" s="10">
        <f>FC_OTH_CP_E!S43+FC_OTH_HH_E!S43+FC_OTH_AFF_E!S43</f>
        <v>454.97755803955278</v>
      </c>
      <c r="T43" s="10">
        <f>FC_OTH_CP_E!T43+FC_OTH_HH_E!T43+FC_OTH_AFF_E!T43</f>
        <v>454.10455717970763</v>
      </c>
      <c r="U43" s="10">
        <f>FC_OTH_CP_E!U43+FC_OTH_HH_E!U43+FC_OTH_AFF_E!U43</f>
        <v>465.10214961306963</v>
      </c>
      <c r="V43" s="10">
        <f>FC_OTH_CP_E!V43+FC_OTH_HH_E!V43+FC_OTH_AFF_E!V43</f>
        <v>478.6220120378332</v>
      </c>
      <c r="W43" s="10">
        <f>FC_OTH_CP_E!W43+FC_OTH_HH_E!W43+FC_OTH_AFF_E!W43</f>
        <v>491.40455717970775</v>
      </c>
      <c r="X43" s="10">
        <f>FC_OTH_CP_E!X43+FC_OTH_HH_E!X43+FC_OTH_AFF_E!X43</f>
        <v>500.48968185726557</v>
      </c>
    </row>
    <row r="44" spans="1:24" ht="11.25" customHeight="1" x14ac:dyDescent="0.2">
      <c r="A44" s="41" t="s">
        <v>75</v>
      </c>
      <c r="B44" s="9" t="s">
        <v>76</v>
      </c>
      <c r="C44" s="10">
        <f>FC_OTH_CP_E!C44+FC_OTH_HH_E!C44+FC_OTH_AFF_E!C44</f>
        <v>0</v>
      </c>
      <c r="D44" s="10">
        <f>FC_OTH_CP_E!D44+FC_OTH_HH_E!D44+FC_OTH_AFF_E!D44</f>
        <v>0</v>
      </c>
      <c r="E44" s="10">
        <f>FC_OTH_CP_E!E44+FC_OTH_HH_E!E44+FC_OTH_AFF_E!E44</f>
        <v>0</v>
      </c>
      <c r="F44" s="10">
        <f>FC_OTH_CP_E!F44+FC_OTH_HH_E!F44+FC_OTH_AFF_E!F44</f>
        <v>0</v>
      </c>
      <c r="G44" s="10">
        <f>FC_OTH_CP_E!G44+FC_OTH_HH_E!G44+FC_OTH_AFF_E!G44</f>
        <v>105.5914015477214</v>
      </c>
      <c r="H44" s="10">
        <f>FC_OTH_CP_E!H44+FC_OTH_HH_E!H44+FC_OTH_AFF_E!H44</f>
        <v>181.42519346517633</v>
      </c>
      <c r="I44" s="10">
        <f>FC_OTH_CP_E!I44+FC_OTH_HH_E!I44+FC_OTH_AFF_E!I44</f>
        <v>174.70567497850391</v>
      </c>
      <c r="J44" s="10">
        <f>FC_OTH_CP_E!J44+FC_OTH_HH_E!J44+FC_OTH_AFF_E!J44</f>
        <v>87.89527085124675</v>
      </c>
      <c r="K44" s="10">
        <f>FC_OTH_CP_E!K44+FC_OTH_HH_E!K44+FC_OTH_AFF_E!K44</f>
        <v>55.412209802235601</v>
      </c>
      <c r="L44" s="10">
        <f>FC_OTH_CP_E!L44+FC_OTH_HH_E!L44+FC_OTH_AFF_E!L44</f>
        <v>42.992261392949274</v>
      </c>
      <c r="M44" s="10">
        <f>FC_OTH_CP_E!M44+FC_OTH_HH_E!M44+FC_OTH_AFF_E!M44</f>
        <v>91.716766981943294</v>
      </c>
      <c r="N44" s="10">
        <f>FC_OTH_CP_E!N44+FC_OTH_HH_E!N44+FC_OTH_AFF_E!N44</f>
        <v>42.036801375752361</v>
      </c>
      <c r="O44" s="10">
        <f>FC_OTH_CP_E!O44+FC_OTH_HH_E!O44+FC_OTH_AFF_E!O44</f>
        <v>27.706104901117797</v>
      </c>
      <c r="P44" s="10">
        <f>FC_OTH_CP_E!P44+FC_OTH_HH_E!P44+FC_OTH_AFF_E!P44</f>
        <v>22.929148753224407</v>
      </c>
      <c r="Q44" s="10">
        <f>FC_OTH_CP_E!Q44+FC_OTH_HH_E!Q44+FC_OTH_AFF_E!Q44</f>
        <v>21.973774720550299</v>
      </c>
      <c r="R44" s="10">
        <f>FC_OTH_CP_E!R44+FC_OTH_HH_E!R44+FC_OTH_AFF_E!R44</f>
        <v>33.438349097162494</v>
      </c>
      <c r="S44" s="10">
        <f>FC_OTH_CP_E!S44+FC_OTH_HH_E!S44+FC_OTH_AFF_E!S44</f>
        <v>22.929148753224414</v>
      </c>
      <c r="T44" s="10">
        <f>FC_OTH_CP_E!T44+FC_OTH_HH_E!T44+FC_OTH_AFF_E!T44</f>
        <v>21.027085124677559</v>
      </c>
      <c r="U44" s="10">
        <f>FC_OTH_CP_E!U44+FC_OTH_HH_E!U44+FC_OTH_AFF_E!U44</f>
        <v>17.457781599312121</v>
      </c>
      <c r="V44" s="10">
        <f>FC_OTH_CP_E!V44+FC_OTH_HH_E!V44+FC_OTH_AFF_E!V44</f>
        <v>18.747463456577808</v>
      </c>
      <c r="W44" s="10">
        <f>FC_OTH_CP_E!W44+FC_OTH_HH_E!W44+FC_OTH_AFF_E!W44</f>
        <v>14.795098882201204</v>
      </c>
      <c r="X44" s="10">
        <f>FC_OTH_CP_E!X44+FC_OTH_HH_E!X44+FC_OTH_AFF_E!X44</f>
        <v>11.057609630266551</v>
      </c>
    </row>
    <row r="45" spans="1:24" ht="11.25" customHeight="1" x14ac:dyDescent="0.2">
      <c r="A45" s="41" t="s">
        <v>77</v>
      </c>
      <c r="B45" s="9" t="s">
        <v>78</v>
      </c>
      <c r="C45" s="10">
        <f>FC_OTH_CP_E!C45+FC_OTH_HH_E!C45+FC_OTH_AFF_E!C45</f>
        <v>0</v>
      </c>
      <c r="D45" s="10">
        <f>FC_OTH_CP_E!D45+FC_OTH_HH_E!D45+FC_OTH_AFF_E!D45</f>
        <v>0</v>
      </c>
      <c r="E45" s="10">
        <f>FC_OTH_CP_E!E45+FC_OTH_HH_E!E45+FC_OTH_AFF_E!E45</f>
        <v>0</v>
      </c>
      <c r="F45" s="10">
        <f>FC_OTH_CP_E!F45+FC_OTH_HH_E!F45+FC_OTH_AFF_E!F45</f>
        <v>0</v>
      </c>
      <c r="G45" s="10">
        <f>FC_OTH_CP_E!G45+FC_OTH_HH_E!G45+FC_OTH_AFF_E!G45</f>
        <v>0</v>
      </c>
      <c r="H45" s="10">
        <f>FC_OTH_CP_E!H45+FC_OTH_HH_E!H45+FC_OTH_AFF_E!H45</f>
        <v>0</v>
      </c>
      <c r="I45" s="10">
        <f>FC_OTH_CP_E!I45+FC_OTH_HH_E!I45+FC_OTH_AFF_E!I45</f>
        <v>0</v>
      </c>
      <c r="J45" s="10">
        <f>FC_OTH_CP_E!J45+FC_OTH_HH_E!J45+FC_OTH_AFF_E!J45</f>
        <v>0</v>
      </c>
      <c r="K45" s="10">
        <f>FC_OTH_CP_E!K45+FC_OTH_HH_E!K45+FC_OTH_AFF_E!K45</f>
        <v>0</v>
      </c>
      <c r="L45" s="10">
        <f>FC_OTH_CP_E!L45+FC_OTH_HH_E!L45+FC_OTH_AFF_E!L45</f>
        <v>0</v>
      </c>
      <c r="M45" s="10">
        <f>FC_OTH_CP_E!M45+FC_OTH_HH_E!M45+FC_OTH_AFF_E!M45</f>
        <v>0</v>
      </c>
      <c r="N45" s="10">
        <f>FC_OTH_CP_E!N45+FC_OTH_HH_E!N45+FC_OTH_AFF_E!N45</f>
        <v>0</v>
      </c>
      <c r="O45" s="10">
        <f>FC_OTH_CP_E!O45+FC_OTH_HH_E!O45+FC_OTH_AFF_E!O45</f>
        <v>0</v>
      </c>
      <c r="P45" s="10">
        <f>FC_OTH_CP_E!P45+FC_OTH_HH_E!P45+FC_OTH_AFF_E!P45</f>
        <v>0</v>
      </c>
      <c r="Q45" s="10">
        <f>FC_OTH_CP_E!Q45+FC_OTH_HH_E!Q45+FC_OTH_AFF_E!Q45</f>
        <v>0</v>
      </c>
      <c r="R45" s="10">
        <f>FC_OTH_CP_E!R45+FC_OTH_HH_E!R45+FC_OTH_AFF_E!R45</f>
        <v>0</v>
      </c>
      <c r="S45" s="10">
        <f>FC_OTH_CP_E!S45+FC_OTH_HH_E!S45+FC_OTH_AFF_E!S45</f>
        <v>0</v>
      </c>
      <c r="T45" s="10">
        <f>FC_OTH_CP_E!T45+FC_OTH_HH_E!T45+FC_OTH_AFF_E!T45</f>
        <v>0</v>
      </c>
      <c r="U45" s="10">
        <f>FC_OTH_CP_E!U45+FC_OTH_HH_E!U45+FC_OTH_AFF_E!U45</f>
        <v>0</v>
      </c>
      <c r="V45" s="10">
        <f>FC_OTH_CP_E!V45+FC_OTH_HH_E!V45+FC_OTH_AFF_E!V45</f>
        <v>0</v>
      </c>
      <c r="W45" s="10">
        <f>FC_OTH_CP_E!W45+FC_OTH_HH_E!W45+FC_OTH_AFF_E!W45</f>
        <v>0</v>
      </c>
      <c r="X45" s="10">
        <f>FC_OTH_CP_E!X45+FC_OTH_HH_E!X45+FC_OTH_AFF_E!X45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FC_OTH_CP_E!C46+FC_OTH_HH_E!C46+FC_OTH_AFF_E!C46</f>
        <v>0</v>
      </c>
      <c r="D46" s="10">
        <f>FC_OTH_CP_E!D46+FC_OTH_HH_E!D46+FC_OTH_AFF_E!D46</f>
        <v>0</v>
      </c>
      <c r="E46" s="10">
        <f>FC_OTH_CP_E!E46+FC_OTH_HH_E!E46+FC_OTH_AFF_E!E46</f>
        <v>0</v>
      </c>
      <c r="F46" s="10">
        <f>FC_OTH_CP_E!F46+FC_OTH_HH_E!F46+FC_OTH_AFF_E!F46</f>
        <v>0</v>
      </c>
      <c r="G46" s="10">
        <f>FC_OTH_CP_E!G46+FC_OTH_HH_E!G46+FC_OTH_AFF_E!G46</f>
        <v>0</v>
      </c>
      <c r="H46" s="10">
        <f>FC_OTH_CP_E!H46+FC_OTH_HH_E!H46+FC_OTH_AFF_E!H46</f>
        <v>0</v>
      </c>
      <c r="I46" s="10">
        <f>FC_OTH_CP_E!I46+FC_OTH_HH_E!I46+FC_OTH_AFF_E!I46</f>
        <v>0</v>
      </c>
      <c r="J46" s="10">
        <f>FC_OTH_CP_E!J46+FC_OTH_HH_E!J46+FC_OTH_AFF_E!J46</f>
        <v>0</v>
      </c>
      <c r="K46" s="10">
        <f>FC_OTH_CP_E!K46+FC_OTH_HH_E!K46+FC_OTH_AFF_E!K46</f>
        <v>0</v>
      </c>
      <c r="L46" s="10">
        <f>FC_OTH_CP_E!L46+FC_OTH_HH_E!L46+FC_OTH_AFF_E!L46</f>
        <v>0</v>
      </c>
      <c r="M46" s="10">
        <f>FC_OTH_CP_E!M46+FC_OTH_HH_E!M46+FC_OTH_AFF_E!M46</f>
        <v>0</v>
      </c>
      <c r="N46" s="10">
        <f>FC_OTH_CP_E!N46+FC_OTH_HH_E!N46+FC_OTH_AFF_E!N46</f>
        <v>0</v>
      </c>
      <c r="O46" s="10">
        <f>FC_OTH_CP_E!O46+FC_OTH_HH_E!O46+FC_OTH_AFF_E!O46</f>
        <v>0</v>
      </c>
      <c r="P46" s="10">
        <f>FC_OTH_CP_E!P46+FC_OTH_HH_E!P46+FC_OTH_AFF_E!P46</f>
        <v>0</v>
      </c>
      <c r="Q46" s="10">
        <f>FC_OTH_CP_E!Q46+FC_OTH_HH_E!Q46+FC_OTH_AFF_E!Q46</f>
        <v>0</v>
      </c>
      <c r="R46" s="10">
        <f>FC_OTH_CP_E!R46+FC_OTH_HH_E!R46+FC_OTH_AFF_E!R46</f>
        <v>0</v>
      </c>
      <c r="S46" s="10">
        <f>FC_OTH_CP_E!S46+FC_OTH_HH_E!S46+FC_OTH_AFF_E!S46</f>
        <v>0</v>
      </c>
      <c r="T46" s="10">
        <f>FC_OTH_CP_E!T46+FC_OTH_HH_E!T46+FC_OTH_AFF_E!T46</f>
        <v>0</v>
      </c>
      <c r="U46" s="10">
        <f>FC_OTH_CP_E!U46+FC_OTH_HH_E!U46+FC_OTH_AFF_E!U46</f>
        <v>0</v>
      </c>
      <c r="V46" s="10">
        <f>FC_OTH_CP_E!V46+FC_OTH_HH_E!V46+FC_OTH_AFF_E!V46</f>
        <v>0</v>
      </c>
      <c r="W46" s="10">
        <f>FC_OTH_CP_E!W46+FC_OTH_HH_E!W46+FC_OTH_AFF_E!W46</f>
        <v>0</v>
      </c>
      <c r="X46" s="10">
        <f>FC_OTH_CP_E!X46+FC_OTH_HH_E!X46+FC_OTH_AFF_E!X46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FC_OTH_CP_E!C47+FC_OTH_HH_E!C47+FC_OTH_AFF_E!C47</f>
        <v>0</v>
      </c>
      <c r="D47" s="10">
        <f>FC_OTH_CP_E!D47+FC_OTH_HH_E!D47+FC_OTH_AFF_E!D47</f>
        <v>0</v>
      </c>
      <c r="E47" s="10">
        <f>FC_OTH_CP_E!E47+FC_OTH_HH_E!E47+FC_OTH_AFF_E!E47</f>
        <v>0</v>
      </c>
      <c r="F47" s="10">
        <f>FC_OTH_CP_E!F47+FC_OTH_HH_E!F47+FC_OTH_AFF_E!F47</f>
        <v>0</v>
      </c>
      <c r="G47" s="10">
        <f>FC_OTH_CP_E!G47+FC_OTH_HH_E!G47+FC_OTH_AFF_E!G47</f>
        <v>0</v>
      </c>
      <c r="H47" s="10">
        <f>FC_OTH_CP_E!H47+FC_OTH_HH_E!H47+FC_OTH_AFF_E!H47</f>
        <v>0</v>
      </c>
      <c r="I47" s="10">
        <f>FC_OTH_CP_E!I47+FC_OTH_HH_E!I47+FC_OTH_AFF_E!I47</f>
        <v>0</v>
      </c>
      <c r="J47" s="10">
        <f>FC_OTH_CP_E!J47+FC_OTH_HH_E!J47+FC_OTH_AFF_E!J47</f>
        <v>0</v>
      </c>
      <c r="K47" s="10">
        <f>FC_OTH_CP_E!K47+FC_OTH_HH_E!K47+FC_OTH_AFF_E!K47</f>
        <v>0</v>
      </c>
      <c r="L47" s="10">
        <f>FC_OTH_CP_E!L47+FC_OTH_HH_E!L47+FC_OTH_AFF_E!L47</f>
        <v>0</v>
      </c>
      <c r="M47" s="10">
        <f>FC_OTH_CP_E!M47+FC_OTH_HH_E!M47+FC_OTH_AFF_E!M47</f>
        <v>0</v>
      </c>
      <c r="N47" s="10">
        <f>FC_OTH_CP_E!N47+FC_OTH_HH_E!N47+FC_OTH_AFF_E!N47</f>
        <v>0</v>
      </c>
      <c r="O47" s="10">
        <f>FC_OTH_CP_E!O47+FC_OTH_HH_E!O47+FC_OTH_AFF_E!O47</f>
        <v>0</v>
      </c>
      <c r="P47" s="10">
        <f>FC_OTH_CP_E!P47+FC_OTH_HH_E!P47+FC_OTH_AFF_E!P47</f>
        <v>0</v>
      </c>
      <c r="Q47" s="10">
        <f>FC_OTH_CP_E!Q47+FC_OTH_HH_E!Q47+FC_OTH_AFF_E!Q47</f>
        <v>0</v>
      </c>
      <c r="R47" s="10">
        <f>FC_OTH_CP_E!R47+FC_OTH_HH_E!R47+FC_OTH_AFF_E!R47</f>
        <v>0</v>
      </c>
      <c r="S47" s="10">
        <f>FC_OTH_CP_E!S47+FC_OTH_HH_E!S47+FC_OTH_AFF_E!S47</f>
        <v>0</v>
      </c>
      <c r="T47" s="10">
        <f>FC_OTH_CP_E!T47+FC_OTH_HH_E!T47+FC_OTH_AFF_E!T47</f>
        <v>0</v>
      </c>
      <c r="U47" s="10">
        <f>FC_OTH_CP_E!U47+FC_OTH_HH_E!U47+FC_OTH_AFF_E!U47</f>
        <v>0</v>
      </c>
      <c r="V47" s="10">
        <f>FC_OTH_CP_E!V47+FC_OTH_HH_E!V47+FC_OTH_AFF_E!V47</f>
        <v>0</v>
      </c>
      <c r="W47" s="10">
        <f>FC_OTH_CP_E!W47+FC_OTH_HH_E!W47+FC_OTH_AFF_E!W47</f>
        <v>0</v>
      </c>
      <c r="X47" s="10">
        <f>FC_OTH_CP_E!X47+FC_OTH_HH_E!X47+FC_OTH_AFF_E!X47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FC_OTH_CP_E!C48+FC_OTH_HH_E!C48+FC_OTH_AFF_E!C48</f>
        <v>0</v>
      </c>
      <c r="D48" s="10">
        <f>FC_OTH_CP_E!D48+FC_OTH_HH_E!D48+FC_OTH_AFF_E!D48</f>
        <v>0</v>
      </c>
      <c r="E48" s="10">
        <f>FC_OTH_CP_E!E48+FC_OTH_HH_E!E48+FC_OTH_AFF_E!E48</f>
        <v>0</v>
      </c>
      <c r="F48" s="10">
        <f>FC_OTH_CP_E!F48+FC_OTH_HH_E!F48+FC_OTH_AFF_E!F48</f>
        <v>0</v>
      </c>
      <c r="G48" s="10">
        <f>FC_OTH_CP_E!G48+FC_OTH_HH_E!G48+FC_OTH_AFF_E!G48</f>
        <v>0</v>
      </c>
      <c r="H48" s="10">
        <f>FC_OTH_CP_E!H48+FC_OTH_HH_E!H48+FC_OTH_AFF_E!H48</f>
        <v>0</v>
      </c>
      <c r="I48" s="10">
        <f>FC_OTH_CP_E!I48+FC_OTH_HH_E!I48+FC_OTH_AFF_E!I48</f>
        <v>0</v>
      </c>
      <c r="J48" s="10">
        <f>FC_OTH_CP_E!J48+FC_OTH_HH_E!J48+FC_OTH_AFF_E!J48</f>
        <v>0</v>
      </c>
      <c r="K48" s="10">
        <f>FC_OTH_CP_E!K48+FC_OTH_HH_E!K48+FC_OTH_AFF_E!K48</f>
        <v>0</v>
      </c>
      <c r="L48" s="10">
        <f>FC_OTH_CP_E!L48+FC_OTH_HH_E!L48+FC_OTH_AFF_E!L48</f>
        <v>0</v>
      </c>
      <c r="M48" s="10">
        <f>FC_OTH_CP_E!M48+FC_OTH_HH_E!M48+FC_OTH_AFF_E!M48</f>
        <v>0</v>
      </c>
      <c r="N48" s="10">
        <f>FC_OTH_CP_E!N48+FC_OTH_HH_E!N48+FC_OTH_AFF_E!N48</f>
        <v>0</v>
      </c>
      <c r="O48" s="10">
        <f>FC_OTH_CP_E!O48+FC_OTH_HH_E!O48+FC_OTH_AFF_E!O48</f>
        <v>0</v>
      </c>
      <c r="P48" s="10">
        <f>FC_OTH_CP_E!P48+FC_OTH_HH_E!P48+FC_OTH_AFF_E!P48</f>
        <v>0</v>
      </c>
      <c r="Q48" s="10">
        <f>FC_OTH_CP_E!Q48+FC_OTH_HH_E!Q48+FC_OTH_AFF_E!Q48</f>
        <v>0</v>
      </c>
      <c r="R48" s="10">
        <f>FC_OTH_CP_E!R48+FC_OTH_HH_E!R48+FC_OTH_AFF_E!R48</f>
        <v>0</v>
      </c>
      <c r="S48" s="10">
        <f>FC_OTH_CP_E!S48+FC_OTH_HH_E!S48+FC_OTH_AFF_E!S48</f>
        <v>0</v>
      </c>
      <c r="T48" s="10">
        <f>FC_OTH_CP_E!T48+FC_OTH_HH_E!T48+FC_OTH_AFF_E!T48</f>
        <v>0</v>
      </c>
      <c r="U48" s="10">
        <f>FC_OTH_CP_E!U48+FC_OTH_HH_E!U48+FC_OTH_AFF_E!U48</f>
        <v>0</v>
      </c>
      <c r="V48" s="10">
        <f>FC_OTH_CP_E!V48+FC_OTH_HH_E!V48+FC_OTH_AFF_E!V48</f>
        <v>0</v>
      </c>
      <c r="W48" s="10">
        <f>FC_OTH_CP_E!W48+FC_OTH_HH_E!W48+FC_OTH_AFF_E!W48</f>
        <v>0</v>
      </c>
      <c r="X48" s="10">
        <f>FC_OTH_CP_E!X48+FC_OTH_HH_E!X48+FC_OTH_AFF_E!X48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FC_OTH_CP_E!C49+FC_OTH_HH_E!C49+FC_OTH_AFF_E!C49</f>
        <v>0</v>
      </c>
      <c r="D49" s="10">
        <f>FC_OTH_CP_E!D49+FC_OTH_HH_E!D49+FC_OTH_AFF_E!D49</f>
        <v>0</v>
      </c>
      <c r="E49" s="10">
        <f>FC_OTH_CP_E!E49+FC_OTH_HH_E!E49+FC_OTH_AFF_E!E49</f>
        <v>0</v>
      </c>
      <c r="F49" s="10">
        <f>FC_OTH_CP_E!F49+FC_OTH_HH_E!F49+FC_OTH_AFF_E!F49</f>
        <v>0</v>
      </c>
      <c r="G49" s="10">
        <f>FC_OTH_CP_E!G49+FC_OTH_HH_E!G49+FC_OTH_AFF_E!G49</f>
        <v>0</v>
      </c>
      <c r="H49" s="10">
        <f>FC_OTH_CP_E!H49+FC_OTH_HH_E!H49+FC_OTH_AFF_E!H49</f>
        <v>0</v>
      </c>
      <c r="I49" s="10">
        <f>FC_OTH_CP_E!I49+FC_OTH_HH_E!I49+FC_OTH_AFF_E!I49</f>
        <v>0</v>
      </c>
      <c r="J49" s="10">
        <f>FC_OTH_CP_E!J49+FC_OTH_HH_E!J49+FC_OTH_AFF_E!J49</f>
        <v>0</v>
      </c>
      <c r="K49" s="10">
        <f>FC_OTH_CP_E!K49+FC_OTH_HH_E!K49+FC_OTH_AFF_E!K49</f>
        <v>0</v>
      </c>
      <c r="L49" s="10">
        <f>FC_OTH_CP_E!L49+FC_OTH_HH_E!L49+FC_OTH_AFF_E!L49</f>
        <v>0</v>
      </c>
      <c r="M49" s="10">
        <f>FC_OTH_CP_E!M49+FC_OTH_HH_E!M49+FC_OTH_AFF_E!M49</f>
        <v>0</v>
      </c>
      <c r="N49" s="10">
        <f>FC_OTH_CP_E!N49+FC_OTH_HH_E!N49+FC_OTH_AFF_E!N49</f>
        <v>0</v>
      </c>
      <c r="O49" s="10">
        <f>FC_OTH_CP_E!O49+FC_OTH_HH_E!O49+FC_OTH_AFF_E!O49</f>
        <v>0</v>
      </c>
      <c r="P49" s="10">
        <f>FC_OTH_CP_E!P49+FC_OTH_HH_E!P49+FC_OTH_AFF_E!P49</f>
        <v>0</v>
      </c>
      <c r="Q49" s="10">
        <f>FC_OTH_CP_E!Q49+FC_OTH_HH_E!Q49+FC_OTH_AFF_E!Q49</f>
        <v>0</v>
      </c>
      <c r="R49" s="10">
        <f>FC_OTH_CP_E!R49+FC_OTH_HH_E!R49+FC_OTH_AFF_E!R49</f>
        <v>0</v>
      </c>
      <c r="S49" s="10">
        <f>FC_OTH_CP_E!S49+FC_OTH_HH_E!S49+FC_OTH_AFF_E!S49</f>
        <v>0</v>
      </c>
      <c r="T49" s="10">
        <f>FC_OTH_CP_E!T49+FC_OTH_HH_E!T49+FC_OTH_AFF_E!T49</f>
        <v>0</v>
      </c>
      <c r="U49" s="10">
        <f>FC_OTH_CP_E!U49+FC_OTH_HH_E!U49+FC_OTH_AFF_E!U49</f>
        <v>0</v>
      </c>
      <c r="V49" s="10">
        <f>FC_OTH_CP_E!V49+FC_OTH_HH_E!V49+FC_OTH_AFF_E!V49</f>
        <v>0</v>
      </c>
      <c r="W49" s="10">
        <f>FC_OTH_CP_E!W49+FC_OTH_HH_E!W49+FC_OTH_AFF_E!W49</f>
        <v>0</v>
      </c>
      <c r="X49" s="10">
        <f>FC_OTH_CP_E!X49+FC_OTH_HH_E!X49+FC_OTH_AFF_E!X49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FC_OTH_CP_E!C50+FC_OTH_HH_E!C50+FC_OTH_AFF_E!C50</f>
        <v>0</v>
      </c>
      <c r="D50" s="10">
        <f>FC_OTH_CP_E!D50+FC_OTH_HH_E!D50+FC_OTH_AFF_E!D50</f>
        <v>0</v>
      </c>
      <c r="E50" s="10">
        <f>FC_OTH_CP_E!E50+FC_OTH_HH_E!E50+FC_OTH_AFF_E!E50</f>
        <v>0</v>
      </c>
      <c r="F50" s="10">
        <f>FC_OTH_CP_E!F50+FC_OTH_HH_E!F50+FC_OTH_AFF_E!F50</f>
        <v>0</v>
      </c>
      <c r="G50" s="10">
        <f>FC_OTH_CP_E!G50+FC_OTH_HH_E!G50+FC_OTH_AFF_E!G50</f>
        <v>0</v>
      </c>
      <c r="H50" s="10">
        <f>FC_OTH_CP_E!H50+FC_OTH_HH_E!H50+FC_OTH_AFF_E!H50</f>
        <v>0</v>
      </c>
      <c r="I50" s="10">
        <f>FC_OTH_CP_E!I50+FC_OTH_HH_E!I50+FC_OTH_AFF_E!I50</f>
        <v>0</v>
      </c>
      <c r="J50" s="10">
        <f>FC_OTH_CP_E!J50+FC_OTH_HH_E!J50+FC_OTH_AFF_E!J50</f>
        <v>0</v>
      </c>
      <c r="K50" s="10">
        <f>FC_OTH_CP_E!K50+FC_OTH_HH_E!K50+FC_OTH_AFF_E!K50</f>
        <v>0</v>
      </c>
      <c r="L50" s="10">
        <f>FC_OTH_CP_E!L50+FC_OTH_HH_E!L50+FC_OTH_AFF_E!L50</f>
        <v>0</v>
      </c>
      <c r="M50" s="10">
        <f>FC_OTH_CP_E!M50+FC_OTH_HH_E!M50+FC_OTH_AFF_E!M50</f>
        <v>0</v>
      </c>
      <c r="N50" s="10">
        <f>FC_OTH_CP_E!N50+FC_OTH_HH_E!N50+FC_OTH_AFF_E!N50</f>
        <v>0</v>
      </c>
      <c r="O50" s="10">
        <f>FC_OTH_CP_E!O50+FC_OTH_HH_E!O50+FC_OTH_AFF_E!O50</f>
        <v>0</v>
      </c>
      <c r="P50" s="10">
        <f>FC_OTH_CP_E!P50+FC_OTH_HH_E!P50+FC_OTH_AFF_E!P50</f>
        <v>0</v>
      </c>
      <c r="Q50" s="10">
        <f>FC_OTH_CP_E!Q50+FC_OTH_HH_E!Q50+FC_OTH_AFF_E!Q50</f>
        <v>0</v>
      </c>
      <c r="R50" s="10">
        <f>FC_OTH_CP_E!R50+FC_OTH_HH_E!R50+FC_OTH_AFF_E!R50</f>
        <v>0</v>
      </c>
      <c r="S50" s="10">
        <f>FC_OTH_CP_E!S50+FC_OTH_HH_E!S50+FC_OTH_AFF_E!S50</f>
        <v>0</v>
      </c>
      <c r="T50" s="10">
        <f>FC_OTH_CP_E!T50+FC_OTH_HH_E!T50+FC_OTH_AFF_E!T50</f>
        <v>0</v>
      </c>
      <c r="U50" s="10">
        <f>FC_OTH_CP_E!U50+FC_OTH_HH_E!U50+FC_OTH_AFF_E!U50</f>
        <v>0</v>
      </c>
      <c r="V50" s="10">
        <f>FC_OTH_CP_E!V50+FC_OTH_HH_E!V50+FC_OTH_AFF_E!V50</f>
        <v>0</v>
      </c>
      <c r="W50" s="10">
        <f>FC_OTH_CP_E!W50+FC_OTH_HH_E!W50+FC_OTH_AFF_E!W50</f>
        <v>0</v>
      </c>
      <c r="X50" s="10">
        <f>FC_OTH_CP_E!X50+FC_OTH_HH_E!X50+FC_OTH_AFF_E!X50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FC_OTH_CP_E!C51+FC_OTH_HH_E!C51+FC_OTH_AFF_E!C51</f>
        <v>130.54600171969045</v>
      </c>
      <c r="D51" s="37">
        <f>FC_OTH_CP_E!D51+FC_OTH_HH_E!D51+FC_OTH_AFF_E!D51</f>
        <v>204.36371453138435</v>
      </c>
      <c r="E51" s="37">
        <f>FC_OTH_CP_E!E51+FC_OTH_HH_E!E51+FC_OTH_AFF_E!E51</f>
        <v>259.41530524505589</v>
      </c>
      <c r="F51" s="37">
        <f>FC_OTH_CP_E!F51+FC_OTH_HH_E!F51+FC_OTH_AFF_E!F51</f>
        <v>278.99828030954421</v>
      </c>
      <c r="G51" s="37">
        <f>FC_OTH_CP_E!G51+FC_OTH_HH_E!G51+FC_OTH_AFF_E!G51</f>
        <v>324.65606190885637</v>
      </c>
      <c r="H51" s="37">
        <f>FC_OTH_CP_E!H51+FC_OTH_HH_E!H51+FC_OTH_AFF_E!H51</f>
        <v>340.04729148753222</v>
      </c>
      <c r="I51" s="37">
        <f>FC_OTH_CP_E!I51+FC_OTH_HH_E!I51+FC_OTH_AFF_E!I51</f>
        <v>362.18830610490107</v>
      </c>
      <c r="J51" s="37">
        <f>FC_OTH_CP_E!J51+FC_OTH_HH_E!J51+FC_OTH_AFF_E!J51</f>
        <v>393.6801375752363</v>
      </c>
      <c r="K51" s="37">
        <f>FC_OTH_CP_E!K51+FC_OTH_HH_E!K51+FC_OTH_AFF_E!K51</f>
        <v>416.05760963026654</v>
      </c>
      <c r="L51" s="37">
        <f>FC_OTH_CP_E!L51+FC_OTH_HH_E!L51+FC_OTH_AFF_E!L51</f>
        <v>471.04471195184874</v>
      </c>
      <c r="M51" s="37">
        <f>FC_OTH_CP_E!M51+FC_OTH_HH_E!M51+FC_OTH_AFF_E!M51</f>
        <v>499.22613929492695</v>
      </c>
      <c r="N51" s="37">
        <f>FC_OTH_CP_E!N51+FC_OTH_HH_E!N51+FC_OTH_AFF_E!N51</f>
        <v>480.84694754944098</v>
      </c>
      <c r="O51" s="37">
        <f>FC_OTH_CP_E!O51+FC_OTH_HH_E!O51+FC_OTH_AFF_E!O51</f>
        <v>481.31986242476358</v>
      </c>
      <c r="P51" s="37">
        <f>FC_OTH_CP_E!P51+FC_OTH_HH_E!P51+FC_OTH_AFF_E!P51</f>
        <v>470.80825451418741</v>
      </c>
      <c r="Q51" s="37">
        <f>FC_OTH_CP_E!Q51+FC_OTH_HH_E!Q51+FC_OTH_AFF_E!Q51</f>
        <v>478.82631126397246</v>
      </c>
      <c r="R51" s="37">
        <f>FC_OTH_CP_E!R51+FC_OTH_HH_E!R51+FC_OTH_AFF_E!R51</f>
        <v>502.52579535683572</v>
      </c>
      <c r="S51" s="37">
        <f>FC_OTH_CP_E!S51+FC_OTH_HH_E!S51+FC_OTH_AFF_E!S51</f>
        <v>501.50111779879632</v>
      </c>
      <c r="T51" s="37">
        <f>FC_OTH_CP_E!T51+FC_OTH_HH_E!T51+FC_OTH_AFF_E!T51</f>
        <v>512.04772141014621</v>
      </c>
      <c r="U51" s="37">
        <f>FC_OTH_CP_E!U51+FC_OTH_HH_E!U51+FC_OTH_AFF_E!U51</f>
        <v>540.72115219260513</v>
      </c>
      <c r="V51" s="37">
        <f>FC_OTH_CP_E!V51+FC_OTH_HH_E!V51+FC_OTH_AFF_E!V51</f>
        <v>539.25950128976785</v>
      </c>
      <c r="W51" s="37">
        <f>FC_OTH_CP_E!W51+FC_OTH_HH_E!W51+FC_OTH_AFF_E!W51</f>
        <v>505.52725709372322</v>
      </c>
      <c r="X51" s="37">
        <f>FC_OTH_CP_E!X51+FC_OTH_HH_E!X51+FC_OTH_AFF_E!X51</f>
        <v>533.70171969045577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1169.4134135855538</v>
      </c>
      <c r="D52" s="37">
        <f t="shared" ref="D52:W52" si="31">SUM(D53:D70)</f>
        <v>1170.0344797936368</v>
      </c>
      <c r="E52" s="37">
        <f t="shared" si="31"/>
        <v>1170.6553740326738</v>
      </c>
      <c r="F52" s="37">
        <f t="shared" si="31"/>
        <v>1171.3241616509022</v>
      </c>
      <c r="G52" s="37">
        <f t="shared" si="31"/>
        <v>1180.328718830611</v>
      </c>
      <c r="H52" s="37">
        <f t="shared" si="31"/>
        <v>1187.8045571797079</v>
      </c>
      <c r="I52" s="37">
        <f t="shared" si="31"/>
        <v>1185.3922613929492</v>
      </c>
      <c r="J52" s="37">
        <f t="shared" si="31"/>
        <v>1194.444539982803</v>
      </c>
      <c r="K52" s="37">
        <f t="shared" si="31"/>
        <v>1198.2183147033529</v>
      </c>
      <c r="L52" s="37">
        <f t="shared" si="31"/>
        <v>1204.6192605331039</v>
      </c>
      <c r="M52" s="37">
        <f t="shared" si="31"/>
        <v>766.28942390369707</v>
      </c>
      <c r="N52" s="37">
        <f t="shared" si="31"/>
        <v>788.57368873602729</v>
      </c>
      <c r="O52" s="37">
        <f t="shared" si="31"/>
        <v>882.52381771281102</v>
      </c>
      <c r="P52" s="37">
        <f t="shared" si="31"/>
        <v>885.47343078245922</v>
      </c>
      <c r="Q52" s="37">
        <f t="shared" si="31"/>
        <v>1482.1220980223557</v>
      </c>
      <c r="R52" s="37">
        <f t="shared" si="31"/>
        <v>1487.8141014617368</v>
      </c>
      <c r="S52" s="37">
        <f t="shared" si="31"/>
        <v>1488.0283748925197</v>
      </c>
      <c r="T52" s="37">
        <f t="shared" si="31"/>
        <v>1516.3797936371457</v>
      </c>
      <c r="U52" s="37">
        <f t="shared" si="31"/>
        <v>1541.5219260533099</v>
      </c>
      <c r="V52" s="37">
        <f t="shared" si="31"/>
        <v>1575.3494411006013</v>
      </c>
      <c r="W52" s="37">
        <f t="shared" si="31"/>
        <v>1625.0288048151328</v>
      </c>
      <c r="X52" s="37">
        <f t="shared" ref="X52" si="32">SUM(X53:X70)</f>
        <v>1675.5882201203785</v>
      </c>
    </row>
    <row r="53" spans="1:24" ht="11.25" customHeight="1" x14ac:dyDescent="0.2">
      <c r="A53" s="42" t="s">
        <v>93</v>
      </c>
      <c r="B53" s="9" t="s">
        <v>94</v>
      </c>
      <c r="C53" s="10">
        <f>FC_OTH_CP_E!C53+FC_OTH_HH_E!C53+FC_OTH_AFF_E!C53</f>
        <v>0</v>
      </c>
      <c r="D53" s="10">
        <f>FC_OTH_CP_E!D53+FC_OTH_HH_E!D53+FC_OTH_AFF_E!D53</f>
        <v>0</v>
      </c>
      <c r="E53" s="10">
        <f>FC_OTH_CP_E!E53+FC_OTH_HH_E!E53+FC_OTH_AFF_E!E53</f>
        <v>0</v>
      </c>
      <c r="F53" s="10">
        <f>FC_OTH_CP_E!F53+FC_OTH_HH_E!F53+FC_OTH_AFF_E!F53</f>
        <v>0</v>
      </c>
      <c r="G53" s="10">
        <f>FC_OTH_CP_E!G53+FC_OTH_HH_E!G53+FC_OTH_AFF_E!G53</f>
        <v>0</v>
      </c>
      <c r="H53" s="10">
        <f>FC_OTH_CP_E!H53+FC_OTH_HH_E!H53+FC_OTH_AFF_E!H53</f>
        <v>0</v>
      </c>
      <c r="I53" s="10">
        <f>FC_OTH_CP_E!I53+FC_OTH_HH_E!I53+FC_OTH_AFF_E!I53</f>
        <v>0</v>
      </c>
      <c r="J53" s="10">
        <f>FC_OTH_CP_E!J53+FC_OTH_HH_E!J53+FC_OTH_AFF_E!J53</f>
        <v>0</v>
      </c>
      <c r="K53" s="10">
        <f>FC_OTH_CP_E!K53+FC_OTH_HH_E!K53+FC_OTH_AFF_E!K53</f>
        <v>0</v>
      </c>
      <c r="L53" s="10">
        <f>FC_OTH_CP_E!L53+FC_OTH_HH_E!L53+FC_OTH_AFF_E!L53</f>
        <v>0</v>
      </c>
      <c r="M53" s="10">
        <f>FC_OTH_CP_E!M53+FC_OTH_HH_E!M53+FC_OTH_AFF_E!M53</f>
        <v>0</v>
      </c>
      <c r="N53" s="10">
        <f>FC_OTH_CP_E!N53+FC_OTH_HH_E!N53+FC_OTH_AFF_E!N53</f>
        <v>0</v>
      </c>
      <c r="O53" s="10">
        <f>FC_OTH_CP_E!O53+FC_OTH_HH_E!O53+FC_OTH_AFF_E!O53</f>
        <v>0</v>
      </c>
      <c r="P53" s="10">
        <f>FC_OTH_CP_E!P53+FC_OTH_HH_E!P53+FC_OTH_AFF_E!P53</f>
        <v>0</v>
      </c>
      <c r="Q53" s="10">
        <f>FC_OTH_CP_E!Q53+FC_OTH_HH_E!Q53+FC_OTH_AFF_E!Q53</f>
        <v>0</v>
      </c>
      <c r="R53" s="10">
        <f>FC_OTH_CP_E!R53+FC_OTH_HH_E!R53+FC_OTH_AFF_E!R53</f>
        <v>0</v>
      </c>
      <c r="S53" s="10">
        <f>FC_OTH_CP_E!S53+FC_OTH_HH_E!S53+FC_OTH_AFF_E!S53</f>
        <v>0</v>
      </c>
      <c r="T53" s="10">
        <f>FC_OTH_CP_E!T53+FC_OTH_HH_E!T53+FC_OTH_AFF_E!T53</f>
        <v>0</v>
      </c>
      <c r="U53" s="10">
        <f>FC_OTH_CP_E!U53+FC_OTH_HH_E!U53+FC_OTH_AFF_E!U53</f>
        <v>0</v>
      </c>
      <c r="V53" s="10">
        <f>FC_OTH_CP_E!V53+FC_OTH_HH_E!V53+FC_OTH_AFF_E!V53</f>
        <v>0</v>
      </c>
      <c r="W53" s="10">
        <f>FC_OTH_CP_E!W53+FC_OTH_HH_E!W53+FC_OTH_AFF_E!W53</f>
        <v>0</v>
      </c>
      <c r="X53" s="10">
        <f>FC_OTH_CP_E!X53+FC_OTH_HH_E!X53+FC_OTH_AFF_E!X53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FC_OTH_CP_E!C54+FC_OTH_HH_E!C54+FC_OTH_AFF_E!C54</f>
        <v>0</v>
      </c>
      <c r="D54" s="10">
        <f>FC_OTH_CP_E!D54+FC_OTH_HH_E!D54+FC_OTH_AFF_E!D54</f>
        <v>0</v>
      </c>
      <c r="E54" s="10">
        <f>FC_OTH_CP_E!E54+FC_OTH_HH_E!E54+FC_OTH_AFF_E!E54</f>
        <v>0</v>
      </c>
      <c r="F54" s="10">
        <f>FC_OTH_CP_E!F54+FC_OTH_HH_E!F54+FC_OTH_AFF_E!F54</f>
        <v>0</v>
      </c>
      <c r="G54" s="10">
        <f>FC_OTH_CP_E!G54+FC_OTH_HH_E!G54+FC_OTH_AFF_E!G54</f>
        <v>0</v>
      </c>
      <c r="H54" s="10">
        <f>FC_OTH_CP_E!H54+FC_OTH_HH_E!H54+FC_OTH_AFF_E!H54</f>
        <v>0</v>
      </c>
      <c r="I54" s="10">
        <f>FC_OTH_CP_E!I54+FC_OTH_HH_E!I54+FC_OTH_AFF_E!I54</f>
        <v>0</v>
      </c>
      <c r="J54" s="10">
        <f>FC_OTH_CP_E!J54+FC_OTH_HH_E!J54+FC_OTH_AFF_E!J54</f>
        <v>0</v>
      </c>
      <c r="K54" s="10">
        <f>FC_OTH_CP_E!K54+FC_OTH_HH_E!K54+FC_OTH_AFF_E!K54</f>
        <v>0</v>
      </c>
      <c r="L54" s="10">
        <f>FC_OTH_CP_E!L54+FC_OTH_HH_E!L54+FC_OTH_AFF_E!L54</f>
        <v>0</v>
      </c>
      <c r="M54" s="10">
        <f>FC_OTH_CP_E!M54+FC_OTH_HH_E!M54+FC_OTH_AFF_E!M54</f>
        <v>0</v>
      </c>
      <c r="N54" s="10">
        <f>FC_OTH_CP_E!N54+FC_OTH_HH_E!N54+FC_OTH_AFF_E!N54</f>
        <v>0</v>
      </c>
      <c r="O54" s="10">
        <f>FC_OTH_CP_E!O54+FC_OTH_HH_E!O54+FC_OTH_AFF_E!O54</f>
        <v>0</v>
      </c>
      <c r="P54" s="10">
        <f>FC_OTH_CP_E!P54+FC_OTH_HH_E!P54+FC_OTH_AFF_E!P54</f>
        <v>0</v>
      </c>
      <c r="Q54" s="10">
        <f>FC_OTH_CP_E!Q54+FC_OTH_HH_E!Q54+FC_OTH_AFF_E!Q54</f>
        <v>0</v>
      </c>
      <c r="R54" s="10">
        <f>FC_OTH_CP_E!R54+FC_OTH_HH_E!R54+FC_OTH_AFF_E!R54</f>
        <v>0</v>
      </c>
      <c r="S54" s="10">
        <f>FC_OTH_CP_E!S54+FC_OTH_HH_E!S54+FC_OTH_AFF_E!S54</f>
        <v>0</v>
      </c>
      <c r="T54" s="10">
        <f>FC_OTH_CP_E!T54+FC_OTH_HH_E!T54+FC_OTH_AFF_E!T54</f>
        <v>0</v>
      </c>
      <c r="U54" s="10">
        <f>FC_OTH_CP_E!U54+FC_OTH_HH_E!U54+FC_OTH_AFF_E!U54</f>
        <v>0</v>
      </c>
      <c r="V54" s="10">
        <f>FC_OTH_CP_E!V54+FC_OTH_HH_E!V54+FC_OTH_AFF_E!V54</f>
        <v>0</v>
      </c>
      <c r="W54" s="10">
        <f>FC_OTH_CP_E!W54+FC_OTH_HH_E!W54+FC_OTH_AFF_E!W54</f>
        <v>0</v>
      </c>
      <c r="X54" s="10">
        <f>FC_OTH_CP_E!X54+FC_OTH_HH_E!X54+FC_OTH_AFF_E!X54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FC_OTH_CP_E!C55+FC_OTH_HH_E!C55+FC_OTH_AFF_E!C55</f>
        <v>0</v>
      </c>
      <c r="D55" s="10">
        <f>FC_OTH_CP_E!D55+FC_OTH_HH_E!D55+FC_OTH_AFF_E!D55</f>
        <v>0</v>
      </c>
      <c r="E55" s="10">
        <f>FC_OTH_CP_E!E55+FC_OTH_HH_E!E55+FC_OTH_AFF_E!E55</f>
        <v>0</v>
      </c>
      <c r="F55" s="10">
        <f>FC_OTH_CP_E!F55+FC_OTH_HH_E!F55+FC_OTH_AFF_E!F55</f>
        <v>0</v>
      </c>
      <c r="G55" s="10">
        <f>FC_OTH_CP_E!G55+FC_OTH_HH_E!G55+FC_OTH_AFF_E!G55</f>
        <v>0</v>
      </c>
      <c r="H55" s="10">
        <f>FC_OTH_CP_E!H55+FC_OTH_HH_E!H55+FC_OTH_AFF_E!H55</f>
        <v>0</v>
      </c>
      <c r="I55" s="10">
        <f>FC_OTH_CP_E!I55+FC_OTH_HH_E!I55+FC_OTH_AFF_E!I55</f>
        <v>0</v>
      </c>
      <c r="J55" s="10">
        <f>FC_OTH_CP_E!J55+FC_OTH_HH_E!J55+FC_OTH_AFF_E!J55</f>
        <v>0</v>
      </c>
      <c r="K55" s="10">
        <f>FC_OTH_CP_E!K55+FC_OTH_HH_E!K55+FC_OTH_AFF_E!K55</f>
        <v>0</v>
      </c>
      <c r="L55" s="10">
        <f>FC_OTH_CP_E!L55+FC_OTH_HH_E!L55+FC_OTH_AFF_E!L55</f>
        <v>0</v>
      </c>
      <c r="M55" s="10">
        <f>FC_OTH_CP_E!M55+FC_OTH_HH_E!M55+FC_OTH_AFF_E!M55</f>
        <v>0</v>
      </c>
      <c r="N55" s="10">
        <f>FC_OTH_CP_E!N55+FC_OTH_HH_E!N55+FC_OTH_AFF_E!N55</f>
        <v>0</v>
      </c>
      <c r="O55" s="10">
        <f>FC_OTH_CP_E!O55+FC_OTH_HH_E!O55+FC_OTH_AFF_E!O55</f>
        <v>0</v>
      </c>
      <c r="P55" s="10">
        <f>FC_OTH_CP_E!P55+FC_OTH_HH_E!P55+FC_OTH_AFF_E!P55</f>
        <v>0</v>
      </c>
      <c r="Q55" s="10">
        <f>FC_OTH_CP_E!Q55+FC_OTH_HH_E!Q55+FC_OTH_AFF_E!Q55</f>
        <v>0</v>
      </c>
      <c r="R55" s="10">
        <f>FC_OTH_CP_E!R55+FC_OTH_HH_E!R55+FC_OTH_AFF_E!R55</f>
        <v>0</v>
      </c>
      <c r="S55" s="10">
        <f>FC_OTH_CP_E!S55+FC_OTH_HH_E!S55+FC_OTH_AFF_E!S55</f>
        <v>0</v>
      </c>
      <c r="T55" s="10">
        <f>FC_OTH_CP_E!T55+FC_OTH_HH_E!T55+FC_OTH_AFF_E!T55</f>
        <v>0</v>
      </c>
      <c r="U55" s="10">
        <f>FC_OTH_CP_E!U55+FC_OTH_HH_E!U55+FC_OTH_AFF_E!U55</f>
        <v>0</v>
      </c>
      <c r="V55" s="10">
        <f>FC_OTH_CP_E!V55+FC_OTH_HH_E!V55+FC_OTH_AFF_E!V55</f>
        <v>0</v>
      </c>
      <c r="W55" s="10">
        <f>FC_OTH_CP_E!W55+FC_OTH_HH_E!W55+FC_OTH_AFF_E!W55</f>
        <v>0</v>
      </c>
      <c r="X55" s="10">
        <f>FC_OTH_CP_E!X55+FC_OTH_HH_E!X55+FC_OTH_AFF_E!X55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FC_OTH_CP_E!C56+FC_OTH_HH_E!C56+FC_OTH_AFF_E!C56</f>
        <v>0</v>
      </c>
      <c r="D56" s="10">
        <f>FC_OTH_CP_E!D56+FC_OTH_HH_E!D56+FC_OTH_AFF_E!D56</f>
        <v>0</v>
      </c>
      <c r="E56" s="10">
        <f>FC_OTH_CP_E!E56+FC_OTH_HH_E!E56+FC_OTH_AFF_E!E56</f>
        <v>0</v>
      </c>
      <c r="F56" s="10">
        <f>FC_OTH_CP_E!F56+FC_OTH_HH_E!F56+FC_OTH_AFF_E!F56</f>
        <v>0</v>
      </c>
      <c r="G56" s="10">
        <f>FC_OTH_CP_E!G56+FC_OTH_HH_E!G56+FC_OTH_AFF_E!G56</f>
        <v>0</v>
      </c>
      <c r="H56" s="10">
        <f>FC_OTH_CP_E!H56+FC_OTH_HH_E!H56+FC_OTH_AFF_E!H56</f>
        <v>0</v>
      </c>
      <c r="I56" s="10">
        <f>FC_OTH_CP_E!I56+FC_OTH_HH_E!I56+FC_OTH_AFF_E!I56</f>
        <v>0</v>
      </c>
      <c r="J56" s="10">
        <f>FC_OTH_CP_E!J56+FC_OTH_HH_E!J56+FC_OTH_AFF_E!J56</f>
        <v>0</v>
      </c>
      <c r="K56" s="10">
        <f>FC_OTH_CP_E!K56+FC_OTH_HH_E!K56+FC_OTH_AFF_E!K56</f>
        <v>0</v>
      </c>
      <c r="L56" s="10">
        <f>FC_OTH_CP_E!L56+FC_OTH_HH_E!L56+FC_OTH_AFF_E!L56</f>
        <v>0</v>
      </c>
      <c r="M56" s="10">
        <f>FC_OTH_CP_E!M56+FC_OTH_HH_E!M56+FC_OTH_AFF_E!M56</f>
        <v>0</v>
      </c>
      <c r="N56" s="10">
        <f>FC_OTH_CP_E!N56+FC_OTH_HH_E!N56+FC_OTH_AFF_E!N56</f>
        <v>0</v>
      </c>
      <c r="O56" s="10">
        <f>FC_OTH_CP_E!O56+FC_OTH_HH_E!O56+FC_OTH_AFF_E!O56</f>
        <v>0</v>
      </c>
      <c r="P56" s="10">
        <f>FC_OTH_CP_E!P56+FC_OTH_HH_E!P56+FC_OTH_AFF_E!P56</f>
        <v>0</v>
      </c>
      <c r="Q56" s="10">
        <f>FC_OTH_CP_E!Q56+FC_OTH_HH_E!Q56+FC_OTH_AFF_E!Q56</f>
        <v>0</v>
      </c>
      <c r="R56" s="10">
        <f>FC_OTH_CP_E!R56+FC_OTH_HH_E!R56+FC_OTH_AFF_E!R56</f>
        <v>0</v>
      </c>
      <c r="S56" s="10">
        <f>FC_OTH_CP_E!S56+FC_OTH_HH_E!S56+FC_OTH_AFF_E!S56</f>
        <v>0</v>
      </c>
      <c r="T56" s="10">
        <f>FC_OTH_CP_E!T56+FC_OTH_HH_E!T56+FC_OTH_AFF_E!T56</f>
        <v>0</v>
      </c>
      <c r="U56" s="10">
        <f>FC_OTH_CP_E!U56+FC_OTH_HH_E!U56+FC_OTH_AFF_E!U56</f>
        <v>0</v>
      </c>
      <c r="V56" s="10">
        <f>FC_OTH_CP_E!V56+FC_OTH_HH_E!V56+FC_OTH_AFF_E!V56</f>
        <v>0</v>
      </c>
      <c r="W56" s="10">
        <f>FC_OTH_CP_E!W56+FC_OTH_HH_E!W56+FC_OTH_AFF_E!W56</f>
        <v>0</v>
      </c>
      <c r="X56" s="10">
        <f>FC_OTH_CP_E!X56+FC_OTH_HH_E!X56+FC_OTH_AFF_E!X56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FC_OTH_CP_E!C57+FC_OTH_HH_E!C57+FC_OTH_AFF_E!C57</f>
        <v>18.391143594153057</v>
      </c>
      <c r="D57" s="10">
        <f>FC_OTH_CP_E!D57+FC_OTH_HH_E!D57+FC_OTH_AFF_E!D57</f>
        <v>19.012209802235603</v>
      </c>
      <c r="E57" s="10">
        <f>FC_OTH_CP_E!E57+FC_OTH_HH_E!E57+FC_OTH_AFF_E!E57</f>
        <v>19.633104041272571</v>
      </c>
      <c r="F57" s="10">
        <f>FC_OTH_CP_E!F57+FC_OTH_HH_E!F57+FC_OTH_AFF_E!F57</f>
        <v>20.301891659501287</v>
      </c>
      <c r="G57" s="10">
        <f>FC_OTH_CP_E!G57+FC_OTH_HH_E!G57+FC_OTH_AFF_E!G57</f>
        <v>20.922957867583833</v>
      </c>
      <c r="H57" s="10">
        <f>FC_OTH_CP_E!H57+FC_OTH_HH_E!H57+FC_OTH_AFF_E!H57</f>
        <v>22.427601031814273</v>
      </c>
      <c r="I57" s="10">
        <f>FC_OTH_CP_E!I57+FC_OTH_HH_E!I57+FC_OTH_AFF_E!I57</f>
        <v>23.598022355975925</v>
      </c>
      <c r="J57" s="10">
        <f>FC_OTH_CP_E!J57+FC_OTH_HH_E!J57+FC_OTH_AFF_E!J57</f>
        <v>25.580395528804821</v>
      </c>
      <c r="K57" s="10">
        <f>FC_OTH_CP_E!K57+FC_OTH_HH_E!K57+FC_OTH_AFF_E!K57</f>
        <v>30.23791917454858</v>
      </c>
      <c r="L57" s="10">
        <f>FC_OTH_CP_E!L57+FC_OTH_HH_E!L57+FC_OTH_AFF_E!L57</f>
        <v>34.871453138435079</v>
      </c>
      <c r="M57" s="10">
        <f>FC_OTH_CP_E!M57+FC_OTH_HH_E!M57+FC_OTH_AFF_E!M57</f>
        <v>48.079707652622517</v>
      </c>
      <c r="N57" s="10">
        <f>FC_OTH_CP_E!N57+FC_OTH_HH_E!N57+FC_OTH_AFF_E!N57</f>
        <v>59.496560619088562</v>
      </c>
      <c r="O57" s="10">
        <f>FC_OTH_CP_E!O57+FC_OTH_HH_E!O57+FC_OTH_AFF_E!O57</f>
        <v>67.354514187446256</v>
      </c>
      <c r="P57" s="10">
        <f>FC_OTH_CP_E!P57+FC_OTH_HH_E!P57+FC_OTH_AFF_E!P57</f>
        <v>72.752450558899397</v>
      </c>
      <c r="Q57" s="10">
        <f>FC_OTH_CP_E!Q57+FC_OTH_HH_E!Q57+FC_OTH_AFF_E!Q57</f>
        <v>76.86061908856405</v>
      </c>
      <c r="R57" s="10">
        <f>FC_OTH_CP_E!R57+FC_OTH_HH_E!R57+FC_OTH_AFF_E!R57</f>
        <v>80.252192605331032</v>
      </c>
      <c r="S57" s="10">
        <f>FC_OTH_CP_E!S57+FC_OTH_HH_E!S57+FC_OTH_AFF_E!S57</f>
        <v>83.954342218400683</v>
      </c>
      <c r="T57" s="10">
        <f>FC_OTH_CP_E!T57+FC_OTH_HH_E!T57+FC_OTH_AFF_E!T57</f>
        <v>87.967755803955299</v>
      </c>
      <c r="U57" s="10">
        <f>FC_OTH_CP_E!U57+FC_OTH_HH_E!U57+FC_OTH_AFF_E!U57</f>
        <v>94.405417024935502</v>
      </c>
      <c r="V57" s="10">
        <f>FC_OTH_CP_E!V57+FC_OTH_HH_E!V57+FC_OTH_AFF_E!V57</f>
        <v>96.330610490111781</v>
      </c>
      <c r="W57" s="10">
        <f>FC_OTH_CP_E!W57+FC_OTH_HH_E!W57+FC_OTH_AFF_E!W57</f>
        <v>100.69200343938091</v>
      </c>
      <c r="X57" s="10">
        <f>FC_OTH_CP_E!X57+FC_OTH_HH_E!X57+FC_OTH_AFF_E!X57</f>
        <v>105.47996560619086</v>
      </c>
    </row>
    <row r="58" spans="1:24" ht="11.25" customHeight="1" x14ac:dyDescent="0.2">
      <c r="A58" s="42" t="s">
        <v>103</v>
      </c>
      <c r="B58" s="9" t="s">
        <v>104</v>
      </c>
      <c r="C58" s="10">
        <f>FC_OTH_CP_E!C58+FC_OTH_HH_E!C58+FC_OTH_AFF_E!C58</f>
        <v>1.0031814273430779</v>
      </c>
      <c r="D58" s="10">
        <f>FC_OTH_CP_E!D58+FC_OTH_HH_E!D58+FC_OTH_AFF_E!D58</f>
        <v>1.0031814273430779</v>
      </c>
      <c r="E58" s="10">
        <f>FC_OTH_CP_E!E58+FC_OTH_HH_E!E58+FC_OTH_AFF_E!E58</f>
        <v>1.0031814273430779</v>
      </c>
      <c r="F58" s="10">
        <f>FC_OTH_CP_E!F58+FC_OTH_HH_E!F58+FC_OTH_AFF_E!F58</f>
        <v>1.0031814273430779</v>
      </c>
      <c r="G58" s="10">
        <f>FC_OTH_CP_E!G58+FC_OTH_HH_E!G58+FC_OTH_AFF_E!G58</f>
        <v>1.0031814273430779</v>
      </c>
      <c r="H58" s="10">
        <f>FC_OTH_CP_E!H58+FC_OTH_HH_E!H58+FC_OTH_AFF_E!H58</f>
        <v>1.0031814273430779</v>
      </c>
      <c r="I58" s="10">
        <f>FC_OTH_CP_E!I58+FC_OTH_HH_E!I58+FC_OTH_AFF_E!I58</f>
        <v>1.0031814273430779</v>
      </c>
      <c r="J58" s="10">
        <f>FC_OTH_CP_E!J58+FC_OTH_HH_E!J58+FC_OTH_AFF_E!J58</f>
        <v>1.0031814273430779</v>
      </c>
      <c r="K58" s="10">
        <f>FC_OTH_CP_E!K58+FC_OTH_HH_E!K58+FC_OTH_AFF_E!K58</f>
        <v>1.0031814273430779</v>
      </c>
      <c r="L58" s="10">
        <f>FC_OTH_CP_E!L58+FC_OTH_HH_E!L58+FC_OTH_AFF_E!L58</f>
        <v>1.0031814273430779</v>
      </c>
      <c r="M58" s="10">
        <f>FC_OTH_CP_E!M58+FC_OTH_HH_E!M58+FC_OTH_AFF_E!M58</f>
        <v>1.0031814273430779</v>
      </c>
      <c r="N58" s="10">
        <f>FC_OTH_CP_E!N58+FC_OTH_HH_E!N58+FC_OTH_AFF_E!N58</f>
        <v>1.5525365434221841</v>
      </c>
      <c r="O58" s="10">
        <f>FC_OTH_CP_E!O58+FC_OTH_HH_E!O58+FC_OTH_AFF_E!O58</f>
        <v>1.5525365434221841</v>
      </c>
      <c r="P58" s="10">
        <f>FC_OTH_CP_E!P58+FC_OTH_HH_E!P58+FC_OTH_AFF_E!P58</f>
        <v>1.241960447119518</v>
      </c>
      <c r="Q58" s="10">
        <f>FC_OTH_CP_E!Q58+FC_OTH_HH_E!Q58+FC_OTH_AFF_E!Q58</f>
        <v>1.3136715391229581</v>
      </c>
      <c r="R58" s="10">
        <f>FC_OTH_CP_E!R58+FC_OTH_HH_E!R58+FC_OTH_AFF_E!R58</f>
        <v>1.5286328460877039</v>
      </c>
      <c r="S58" s="10">
        <f>FC_OTH_CP_E!S58+FC_OTH_HH_E!S58+FC_OTH_AFF_E!S58</f>
        <v>1.361392949269131</v>
      </c>
      <c r="T58" s="10">
        <f>FC_OTH_CP_E!T58+FC_OTH_HH_E!T58+FC_OTH_AFF_E!T58</f>
        <v>1.5525365434221841</v>
      </c>
      <c r="U58" s="10">
        <f>FC_OTH_CP_E!U58+FC_OTH_HH_E!U58+FC_OTH_AFF_E!U58</f>
        <v>1.741960447119518</v>
      </c>
      <c r="V58" s="10">
        <f>FC_OTH_CP_E!V58+FC_OTH_HH_E!V58+FC_OTH_AFF_E!V58</f>
        <v>1.7196904557179711</v>
      </c>
      <c r="W58" s="10">
        <f>FC_OTH_CP_E!W58+FC_OTH_HH_E!W58+FC_OTH_AFF_E!W58</f>
        <v>1.3136715391229581</v>
      </c>
      <c r="X58" s="10">
        <f>FC_OTH_CP_E!X58+FC_OTH_HH_E!X58+FC_OTH_AFF_E!X58</f>
        <v>1.361392949269131</v>
      </c>
    </row>
    <row r="59" spans="1:24" ht="11.25" customHeight="1" x14ac:dyDescent="0.2">
      <c r="A59" s="42" t="s">
        <v>105</v>
      </c>
      <c r="B59" s="9" t="s">
        <v>106</v>
      </c>
      <c r="C59" s="10">
        <f>FC_OTH_CP_E!C59+FC_OTH_HH_E!C59+FC_OTH_AFF_E!C59</f>
        <v>1150.0190885640577</v>
      </c>
      <c r="D59" s="10">
        <f>FC_OTH_CP_E!D59+FC_OTH_HH_E!D59+FC_OTH_AFF_E!D59</f>
        <v>1150.0190885640582</v>
      </c>
      <c r="E59" s="10">
        <f>FC_OTH_CP_E!E59+FC_OTH_HH_E!E59+FC_OTH_AFF_E!E59</f>
        <v>1150.0190885640582</v>
      </c>
      <c r="F59" s="10">
        <f>FC_OTH_CP_E!F59+FC_OTH_HH_E!F59+FC_OTH_AFF_E!F59</f>
        <v>1150.0190885640577</v>
      </c>
      <c r="G59" s="10">
        <f>FC_OTH_CP_E!G59+FC_OTH_HH_E!G59+FC_OTH_AFF_E!G59</f>
        <v>1158.402579535684</v>
      </c>
      <c r="H59" s="10">
        <f>FC_OTH_CP_E!H59+FC_OTH_HH_E!H59+FC_OTH_AFF_E!H59</f>
        <v>1164.3737747205505</v>
      </c>
      <c r="I59" s="10">
        <f>FC_OTH_CP_E!I59+FC_OTH_HH_E!I59+FC_OTH_AFF_E!I59</f>
        <v>1160.7910576096301</v>
      </c>
      <c r="J59" s="10">
        <f>FC_OTH_CP_E!J59+FC_OTH_HH_E!J59+FC_OTH_AFF_E!J59</f>
        <v>1160.7910576096301</v>
      </c>
      <c r="K59" s="10">
        <f>FC_OTH_CP_E!K59+FC_OTH_HH_E!K59+FC_OTH_AFF_E!K59</f>
        <v>1160.7910576096297</v>
      </c>
      <c r="L59" s="10">
        <f>FC_OTH_CP_E!L59+FC_OTH_HH_E!L59+FC_OTH_AFF_E!L59</f>
        <v>1160.7910576096301</v>
      </c>
      <c r="M59" s="10">
        <f>FC_OTH_CP_E!M59+FC_OTH_HH_E!M59+FC_OTH_AFF_E!M59</f>
        <v>711.90404127257068</v>
      </c>
      <c r="N59" s="10">
        <f>FC_OTH_CP_E!N59+FC_OTH_HH_E!N59+FC_OTH_AFF_E!N59</f>
        <v>724.87334479793617</v>
      </c>
      <c r="O59" s="10">
        <f>FC_OTH_CP_E!O59+FC_OTH_HH_E!O59+FC_OTH_AFF_E!O59</f>
        <v>764.80851246775512</v>
      </c>
      <c r="P59" s="10">
        <f>FC_OTH_CP_E!P59+FC_OTH_HH_E!P59+FC_OTH_AFF_E!P59</f>
        <v>776.58349097162522</v>
      </c>
      <c r="Q59" s="10">
        <f>FC_OTH_CP_E!Q59+FC_OTH_HH_E!Q59+FC_OTH_AFF_E!Q59</f>
        <v>774.00395528804791</v>
      </c>
      <c r="R59" s="10">
        <f>FC_OTH_CP_E!R59+FC_OTH_HH_E!R59+FC_OTH_AFF_E!R59</f>
        <v>769.37042132416173</v>
      </c>
      <c r="S59" s="10">
        <f>FC_OTH_CP_E!S59+FC_OTH_HH_E!S59+FC_OTH_AFF_E!S59</f>
        <v>769.20326741186614</v>
      </c>
      <c r="T59" s="10">
        <f>FC_OTH_CP_E!T59+FC_OTH_HH_E!T59+FC_OTH_AFF_E!T59</f>
        <v>772.76208082545179</v>
      </c>
      <c r="U59" s="10">
        <f>FC_OTH_CP_E!U59+FC_OTH_HH_E!U59+FC_OTH_AFF_E!U59</f>
        <v>766.1710232158207</v>
      </c>
      <c r="V59" s="10">
        <f>FC_OTH_CP_E!V59+FC_OTH_HH_E!V59+FC_OTH_AFF_E!V59</f>
        <v>770.44101461736852</v>
      </c>
      <c r="W59" s="10">
        <f>FC_OTH_CP_E!W59+FC_OTH_HH_E!W59+FC_OTH_AFF_E!W59</f>
        <v>781.56001719690403</v>
      </c>
      <c r="X59" s="10">
        <f>FC_OTH_CP_E!X59+FC_OTH_HH_E!X59+FC_OTH_AFF_E!X59</f>
        <v>785.53198624247648</v>
      </c>
    </row>
    <row r="60" spans="1:24" ht="11.25" customHeight="1" x14ac:dyDescent="0.2">
      <c r="A60" s="42" t="s">
        <v>107</v>
      </c>
      <c r="B60" s="9" t="s">
        <v>108</v>
      </c>
      <c r="C60" s="10">
        <f>FC_OTH_CP_E!C60+FC_OTH_HH_E!C60+FC_OTH_AFF_E!C60</f>
        <v>0</v>
      </c>
      <c r="D60" s="10">
        <f>FC_OTH_CP_E!D60+FC_OTH_HH_E!D60+FC_OTH_AFF_E!D60</f>
        <v>0</v>
      </c>
      <c r="E60" s="10">
        <f>FC_OTH_CP_E!E60+FC_OTH_HH_E!E60+FC_OTH_AFF_E!E60</f>
        <v>0</v>
      </c>
      <c r="F60" s="10">
        <f>FC_OTH_CP_E!F60+FC_OTH_HH_E!F60+FC_OTH_AFF_E!F60</f>
        <v>0</v>
      </c>
      <c r="G60" s="10">
        <f>FC_OTH_CP_E!G60+FC_OTH_HH_E!G60+FC_OTH_AFF_E!G60</f>
        <v>0</v>
      </c>
      <c r="H60" s="10">
        <f>FC_OTH_CP_E!H60+FC_OTH_HH_E!H60+FC_OTH_AFF_E!H60</f>
        <v>0</v>
      </c>
      <c r="I60" s="10">
        <f>FC_OTH_CP_E!I60+FC_OTH_HH_E!I60+FC_OTH_AFF_E!I60</f>
        <v>0</v>
      </c>
      <c r="J60" s="10">
        <f>FC_OTH_CP_E!J60+FC_OTH_HH_E!J60+FC_OTH_AFF_E!J60</f>
        <v>0</v>
      </c>
      <c r="K60" s="10">
        <f>FC_OTH_CP_E!K60+FC_OTH_HH_E!K60+FC_OTH_AFF_E!K60</f>
        <v>0</v>
      </c>
      <c r="L60" s="10">
        <f>FC_OTH_CP_E!L60+FC_OTH_HH_E!L60+FC_OTH_AFF_E!L60</f>
        <v>0</v>
      </c>
      <c r="M60" s="10">
        <f>FC_OTH_CP_E!M60+FC_OTH_HH_E!M60+FC_OTH_AFF_E!M60</f>
        <v>0</v>
      </c>
      <c r="N60" s="10">
        <f>FC_OTH_CP_E!N60+FC_OTH_HH_E!N60+FC_OTH_AFF_E!N60</f>
        <v>0</v>
      </c>
      <c r="O60" s="10">
        <f>FC_OTH_CP_E!O60+FC_OTH_HH_E!O60+FC_OTH_AFF_E!O60</f>
        <v>44.389509888220104</v>
      </c>
      <c r="P60" s="10">
        <f>FC_OTH_CP_E!P60+FC_OTH_HH_E!P60+FC_OTH_AFF_E!P60</f>
        <v>29.59303525365435</v>
      </c>
      <c r="Q60" s="10">
        <f>FC_OTH_CP_E!Q60+FC_OTH_HH_E!Q60+FC_OTH_AFF_E!Q60</f>
        <v>29.593035253654342</v>
      </c>
      <c r="R60" s="10">
        <f>FC_OTH_CP_E!R60+FC_OTH_HH_E!R60+FC_OTH_AFF_E!R60</f>
        <v>29.593035253654346</v>
      </c>
      <c r="S60" s="10">
        <f>FC_OTH_CP_E!S60+FC_OTH_HH_E!S60+FC_OTH_AFF_E!S60</f>
        <v>24.660791057609639</v>
      </c>
      <c r="T60" s="10">
        <f>FC_OTH_CP_E!T60+FC_OTH_HH_E!T60+FC_OTH_AFF_E!T60</f>
        <v>26.029148753224423</v>
      </c>
      <c r="U60" s="10">
        <f>FC_OTH_CP_E!U60+FC_OTH_HH_E!U60+FC_OTH_AFF_E!U60</f>
        <v>26.897936371453135</v>
      </c>
      <c r="V60" s="10">
        <f>FC_OTH_CP_E!V60+FC_OTH_HH_E!V60+FC_OTH_AFF_E!V60</f>
        <v>23.180481513327589</v>
      </c>
      <c r="W60" s="10">
        <f>FC_OTH_CP_E!W60+FC_OTH_HH_E!W60+FC_OTH_AFF_E!W60</f>
        <v>20.266981943250201</v>
      </c>
      <c r="X60" s="10">
        <f>FC_OTH_CP_E!X60+FC_OTH_HH_E!X60+FC_OTH_AFF_E!X60</f>
        <v>25.008942390369732</v>
      </c>
    </row>
    <row r="61" spans="1:24" ht="11.25" customHeight="1" x14ac:dyDescent="0.2">
      <c r="A61" s="42" t="s">
        <v>109</v>
      </c>
      <c r="B61" s="9" t="s">
        <v>110</v>
      </c>
      <c r="C61" s="10">
        <f>FC_OTH_CP_E!C61+FC_OTH_HH_E!C61+FC_OTH_AFF_E!C61</f>
        <v>0</v>
      </c>
      <c r="D61" s="10">
        <f>FC_OTH_CP_E!D61+FC_OTH_HH_E!D61+FC_OTH_AFF_E!D61</f>
        <v>0</v>
      </c>
      <c r="E61" s="10">
        <f>FC_OTH_CP_E!E61+FC_OTH_HH_E!E61+FC_OTH_AFF_E!E61</f>
        <v>0</v>
      </c>
      <c r="F61" s="10">
        <f>FC_OTH_CP_E!F61+FC_OTH_HH_E!F61+FC_OTH_AFF_E!F61</f>
        <v>0</v>
      </c>
      <c r="G61" s="10">
        <f>FC_OTH_CP_E!G61+FC_OTH_HH_E!G61+FC_OTH_AFF_E!G61</f>
        <v>0</v>
      </c>
      <c r="H61" s="10">
        <f>FC_OTH_CP_E!H61+FC_OTH_HH_E!H61+FC_OTH_AFF_E!H61</f>
        <v>0</v>
      </c>
      <c r="I61" s="10">
        <f>FC_OTH_CP_E!I61+FC_OTH_HH_E!I61+FC_OTH_AFF_E!I61</f>
        <v>0</v>
      </c>
      <c r="J61" s="10">
        <f>FC_OTH_CP_E!J61+FC_OTH_HH_E!J61+FC_OTH_AFF_E!J61</f>
        <v>0</v>
      </c>
      <c r="K61" s="10">
        <f>FC_OTH_CP_E!K61+FC_OTH_HH_E!K61+FC_OTH_AFF_E!K61</f>
        <v>0</v>
      </c>
      <c r="L61" s="10">
        <f>FC_OTH_CP_E!L61+FC_OTH_HH_E!L61+FC_OTH_AFF_E!L61</f>
        <v>0</v>
      </c>
      <c r="M61" s="10">
        <f>FC_OTH_CP_E!M61+FC_OTH_HH_E!M61+FC_OTH_AFF_E!M61</f>
        <v>0</v>
      </c>
      <c r="N61" s="10">
        <f>FC_OTH_CP_E!N61+FC_OTH_HH_E!N61+FC_OTH_AFF_E!N61</f>
        <v>0</v>
      </c>
      <c r="O61" s="10">
        <f>FC_OTH_CP_E!O61+FC_OTH_HH_E!O61+FC_OTH_AFF_E!O61</f>
        <v>0</v>
      </c>
      <c r="P61" s="10">
        <f>FC_OTH_CP_E!P61+FC_OTH_HH_E!P61+FC_OTH_AFF_E!P61</f>
        <v>0</v>
      </c>
      <c r="Q61" s="10">
        <f>FC_OTH_CP_E!Q61+FC_OTH_HH_E!Q61+FC_OTH_AFF_E!Q61</f>
        <v>0</v>
      </c>
      <c r="R61" s="10">
        <f>FC_OTH_CP_E!R61+FC_OTH_HH_E!R61+FC_OTH_AFF_E!R61</f>
        <v>0</v>
      </c>
      <c r="S61" s="10">
        <f>FC_OTH_CP_E!S61+FC_OTH_HH_E!S61+FC_OTH_AFF_E!S61</f>
        <v>0</v>
      </c>
      <c r="T61" s="10">
        <f>FC_OTH_CP_E!T61+FC_OTH_HH_E!T61+FC_OTH_AFF_E!T61</f>
        <v>0</v>
      </c>
      <c r="U61" s="10">
        <f>FC_OTH_CP_E!U61+FC_OTH_HH_E!U61+FC_OTH_AFF_E!U61</f>
        <v>0</v>
      </c>
      <c r="V61" s="10">
        <f>FC_OTH_CP_E!V61+FC_OTH_HH_E!V61+FC_OTH_AFF_E!V61</f>
        <v>0</v>
      </c>
      <c r="W61" s="10">
        <f>FC_OTH_CP_E!W61+FC_OTH_HH_E!W61+FC_OTH_AFF_E!W61</f>
        <v>0</v>
      </c>
      <c r="X61" s="10">
        <f>FC_OTH_CP_E!X61+FC_OTH_HH_E!X61+FC_OTH_AFF_E!X61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FC_OTH_CP_E!C62+FC_OTH_HH_E!C62+FC_OTH_AFF_E!C62</f>
        <v>0</v>
      </c>
      <c r="D62" s="10">
        <f>FC_OTH_CP_E!D62+FC_OTH_HH_E!D62+FC_OTH_AFF_E!D62</f>
        <v>0</v>
      </c>
      <c r="E62" s="10">
        <f>FC_OTH_CP_E!E62+FC_OTH_HH_E!E62+FC_OTH_AFF_E!E62</f>
        <v>0</v>
      </c>
      <c r="F62" s="10">
        <f>FC_OTH_CP_E!F62+FC_OTH_HH_E!F62+FC_OTH_AFF_E!F62</f>
        <v>0</v>
      </c>
      <c r="G62" s="10">
        <f>FC_OTH_CP_E!G62+FC_OTH_HH_E!G62+FC_OTH_AFF_E!G62</f>
        <v>0</v>
      </c>
      <c r="H62" s="10">
        <f>FC_OTH_CP_E!H62+FC_OTH_HH_E!H62+FC_OTH_AFF_E!H62</f>
        <v>0</v>
      </c>
      <c r="I62" s="10">
        <f>FC_OTH_CP_E!I62+FC_OTH_HH_E!I62+FC_OTH_AFF_E!I62</f>
        <v>0</v>
      </c>
      <c r="J62" s="10">
        <f>FC_OTH_CP_E!J62+FC_OTH_HH_E!J62+FC_OTH_AFF_E!J62</f>
        <v>0</v>
      </c>
      <c r="K62" s="10">
        <f>FC_OTH_CP_E!K62+FC_OTH_HH_E!K62+FC_OTH_AFF_E!K62</f>
        <v>0</v>
      </c>
      <c r="L62" s="10">
        <f>FC_OTH_CP_E!L62+FC_OTH_HH_E!L62+FC_OTH_AFF_E!L62</f>
        <v>0</v>
      </c>
      <c r="M62" s="10">
        <f>FC_OTH_CP_E!M62+FC_OTH_HH_E!M62+FC_OTH_AFF_E!M62</f>
        <v>0</v>
      </c>
      <c r="N62" s="10">
        <f>FC_OTH_CP_E!N62+FC_OTH_HH_E!N62+FC_OTH_AFF_E!N62</f>
        <v>0</v>
      </c>
      <c r="O62" s="10">
        <f>FC_OTH_CP_E!O62+FC_OTH_HH_E!O62+FC_OTH_AFF_E!O62</f>
        <v>0</v>
      </c>
      <c r="P62" s="10">
        <f>FC_OTH_CP_E!P62+FC_OTH_HH_E!P62+FC_OTH_AFF_E!P62</f>
        <v>0</v>
      </c>
      <c r="Q62" s="10">
        <f>FC_OTH_CP_E!Q62+FC_OTH_HH_E!Q62+FC_OTH_AFF_E!Q62</f>
        <v>0</v>
      </c>
      <c r="R62" s="10">
        <f>FC_OTH_CP_E!R62+FC_OTH_HH_E!R62+FC_OTH_AFF_E!R62</f>
        <v>0</v>
      </c>
      <c r="S62" s="10">
        <f>FC_OTH_CP_E!S62+FC_OTH_HH_E!S62+FC_OTH_AFF_E!S62</f>
        <v>0</v>
      </c>
      <c r="T62" s="10">
        <f>FC_OTH_CP_E!T62+FC_OTH_HH_E!T62+FC_OTH_AFF_E!T62</f>
        <v>0</v>
      </c>
      <c r="U62" s="10">
        <f>FC_OTH_CP_E!U62+FC_OTH_HH_E!U62+FC_OTH_AFF_E!U62</f>
        <v>0</v>
      </c>
      <c r="V62" s="10">
        <f>FC_OTH_CP_E!V62+FC_OTH_HH_E!V62+FC_OTH_AFF_E!V62</f>
        <v>0</v>
      </c>
      <c r="W62" s="10">
        <f>FC_OTH_CP_E!W62+FC_OTH_HH_E!W62+FC_OTH_AFF_E!W62</f>
        <v>0</v>
      </c>
      <c r="X62" s="10">
        <f>FC_OTH_CP_E!X62+FC_OTH_HH_E!X62+FC_OTH_AFF_E!X62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FC_OTH_CP_E!C63+FC_OTH_HH_E!C63+FC_OTH_AFF_E!C63</f>
        <v>0</v>
      </c>
      <c r="D63" s="10">
        <f>FC_OTH_CP_E!D63+FC_OTH_HH_E!D63+FC_OTH_AFF_E!D63</f>
        <v>0</v>
      </c>
      <c r="E63" s="10">
        <f>FC_OTH_CP_E!E63+FC_OTH_HH_E!E63+FC_OTH_AFF_E!E63</f>
        <v>0</v>
      </c>
      <c r="F63" s="10">
        <f>FC_OTH_CP_E!F63+FC_OTH_HH_E!F63+FC_OTH_AFF_E!F63</f>
        <v>0</v>
      </c>
      <c r="G63" s="10">
        <f>FC_OTH_CP_E!G63+FC_OTH_HH_E!G63+FC_OTH_AFF_E!G63</f>
        <v>0</v>
      </c>
      <c r="H63" s="10">
        <f>FC_OTH_CP_E!H63+FC_OTH_HH_E!H63+FC_OTH_AFF_E!H63</f>
        <v>0</v>
      </c>
      <c r="I63" s="10">
        <f>FC_OTH_CP_E!I63+FC_OTH_HH_E!I63+FC_OTH_AFF_E!I63</f>
        <v>0</v>
      </c>
      <c r="J63" s="10">
        <f>FC_OTH_CP_E!J63+FC_OTH_HH_E!J63+FC_OTH_AFF_E!J63</f>
        <v>0</v>
      </c>
      <c r="K63" s="10">
        <f>FC_OTH_CP_E!K63+FC_OTH_HH_E!K63+FC_OTH_AFF_E!K63</f>
        <v>0</v>
      </c>
      <c r="L63" s="10">
        <f>FC_OTH_CP_E!L63+FC_OTH_HH_E!L63+FC_OTH_AFF_E!L63</f>
        <v>0</v>
      </c>
      <c r="M63" s="10">
        <f>FC_OTH_CP_E!M63+FC_OTH_HH_E!M63+FC_OTH_AFF_E!M63</f>
        <v>0</v>
      </c>
      <c r="N63" s="10">
        <f>FC_OTH_CP_E!N63+FC_OTH_HH_E!N63+FC_OTH_AFF_E!N63</f>
        <v>0</v>
      </c>
      <c r="O63" s="10">
        <f>FC_OTH_CP_E!O63+FC_OTH_HH_E!O63+FC_OTH_AFF_E!O63</f>
        <v>0</v>
      </c>
      <c r="P63" s="10">
        <f>FC_OTH_CP_E!P63+FC_OTH_HH_E!P63+FC_OTH_AFF_E!P63</f>
        <v>0</v>
      </c>
      <c r="Q63" s="10">
        <f>FC_OTH_CP_E!Q63+FC_OTH_HH_E!Q63+FC_OTH_AFF_E!Q63</f>
        <v>0</v>
      </c>
      <c r="R63" s="10">
        <f>FC_OTH_CP_E!R63+FC_OTH_HH_E!R63+FC_OTH_AFF_E!R63</f>
        <v>0</v>
      </c>
      <c r="S63" s="10">
        <f>FC_OTH_CP_E!S63+FC_OTH_HH_E!S63+FC_OTH_AFF_E!S63</f>
        <v>0</v>
      </c>
      <c r="T63" s="10">
        <f>FC_OTH_CP_E!T63+FC_OTH_HH_E!T63+FC_OTH_AFF_E!T63</f>
        <v>0</v>
      </c>
      <c r="U63" s="10">
        <f>FC_OTH_CP_E!U63+FC_OTH_HH_E!U63+FC_OTH_AFF_E!U63</f>
        <v>0</v>
      </c>
      <c r="V63" s="10">
        <f>FC_OTH_CP_E!V63+FC_OTH_HH_E!V63+FC_OTH_AFF_E!V63</f>
        <v>0</v>
      </c>
      <c r="W63" s="10">
        <f>FC_OTH_CP_E!W63+FC_OTH_HH_E!W63+FC_OTH_AFF_E!W63</f>
        <v>0</v>
      </c>
      <c r="X63" s="10">
        <f>FC_OTH_CP_E!X63+FC_OTH_HH_E!X63+FC_OTH_AFF_E!X63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FC_OTH_CP_E!C64+FC_OTH_HH_E!C64+FC_OTH_AFF_E!C64</f>
        <v>0</v>
      </c>
      <c r="D64" s="10">
        <f>FC_OTH_CP_E!D64+FC_OTH_HH_E!D64+FC_OTH_AFF_E!D64</f>
        <v>0</v>
      </c>
      <c r="E64" s="10">
        <f>FC_OTH_CP_E!E64+FC_OTH_HH_E!E64+FC_OTH_AFF_E!E64</f>
        <v>0</v>
      </c>
      <c r="F64" s="10">
        <f>FC_OTH_CP_E!F64+FC_OTH_HH_E!F64+FC_OTH_AFF_E!F64</f>
        <v>0</v>
      </c>
      <c r="G64" s="10">
        <f>FC_OTH_CP_E!G64+FC_OTH_HH_E!G64+FC_OTH_AFF_E!G64</f>
        <v>0</v>
      </c>
      <c r="H64" s="10">
        <f>FC_OTH_CP_E!H64+FC_OTH_HH_E!H64+FC_OTH_AFF_E!H64</f>
        <v>0</v>
      </c>
      <c r="I64" s="10">
        <f>FC_OTH_CP_E!I64+FC_OTH_HH_E!I64+FC_OTH_AFF_E!I64</f>
        <v>0</v>
      </c>
      <c r="J64" s="10">
        <f>FC_OTH_CP_E!J64+FC_OTH_HH_E!J64+FC_OTH_AFF_E!J64</f>
        <v>0</v>
      </c>
      <c r="K64" s="10">
        <f>FC_OTH_CP_E!K64+FC_OTH_HH_E!K64+FC_OTH_AFF_E!K64</f>
        <v>0</v>
      </c>
      <c r="L64" s="10">
        <f>FC_OTH_CP_E!L64+FC_OTH_HH_E!L64+FC_OTH_AFF_E!L64</f>
        <v>0</v>
      </c>
      <c r="M64" s="10">
        <f>FC_OTH_CP_E!M64+FC_OTH_HH_E!M64+FC_OTH_AFF_E!M64</f>
        <v>0</v>
      </c>
      <c r="N64" s="10">
        <f>FC_OTH_CP_E!N64+FC_OTH_HH_E!N64+FC_OTH_AFF_E!N64</f>
        <v>0</v>
      </c>
      <c r="O64" s="10">
        <f>FC_OTH_CP_E!O64+FC_OTH_HH_E!O64+FC_OTH_AFF_E!O64</f>
        <v>0</v>
      </c>
      <c r="P64" s="10">
        <f>FC_OTH_CP_E!P64+FC_OTH_HH_E!P64+FC_OTH_AFF_E!P64</f>
        <v>0</v>
      </c>
      <c r="Q64" s="10">
        <f>FC_OTH_CP_E!Q64+FC_OTH_HH_E!Q64+FC_OTH_AFF_E!Q64</f>
        <v>0</v>
      </c>
      <c r="R64" s="10">
        <f>FC_OTH_CP_E!R64+FC_OTH_HH_E!R64+FC_OTH_AFF_E!R64</f>
        <v>0</v>
      </c>
      <c r="S64" s="10">
        <f>FC_OTH_CP_E!S64+FC_OTH_HH_E!S64+FC_OTH_AFF_E!S64</f>
        <v>0</v>
      </c>
      <c r="T64" s="10">
        <f>FC_OTH_CP_E!T64+FC_OTH_HH_E!T64+FC_OTH_AFF_E!T64</f>
        <v>0</v>
      </c>
      <c r="U64" s="10">
        <f>FC_OTH_CP_E!U64+FC_OTH_HH_E!U64+FC_OTH_AFF_E!U64</f>
        <v>0</v>
      </c>
      <c r="V64" s="10">
        <f>FC_OTH_CP_E!V64+FC_OTH_HH_E!V64+FC_OTH_AFF_E!V64</f>
        <v>0</v>
      </c>
      <c r="W64" s="10">
        <f>FC_OTH_CP_E!W64+FC_OTH_HH_E!W64+FC_OTH_AFF_E!W64</f>
        <v>0</v>
      </c>
      <c r="X64" s="10">
        <f>FC_OTH_CP_E!X64+FC_OTH_HH_E!X64+FC_OTH_AFF_E!X64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FC_OTH_CP_E!C65+FC_OTH_HH_E!C65+FC_OTH_AFF_E!C65</f>
        <v>0</v>
      </c>
      <c r="D65" s="10">
        <f>FC_OTH_CP_E!D65+FC_OTH_HH_E!D65+FC_OTH_AFF_E!D65</f>
        <v>0</v>
      </c>
      <c r="E65" s="10">
        <f>FC_OTH_CP_E!E65+FC_OTH_HH_E!E65+FC_OTH_AFF_E!E65</f>
        <v>0</v>
      </c>
      <c r="F65" s="10">
        <f>FC_OTH_CP_E!F65+FC_OTH_HH_E!F65+FC_OTH_AFF_E!F65</f>
        <v>0</v>
      </c>
      <c r="G65" s="10">
        <f>FC_OTH_CP_E!G65+FC_OTH_HH_E!G65+FC_OTH_AFF_E!G65</f>
        <v>0</v>
      </c>
      <c r="H65" s="10">
        <f>FC_OTH_CP_E!H65+FC_OTH_HH_E!H65+FC_OTH_AFF_E!H65</f>
        <v>0</v>
      </c>
      <c r="I65" s="10">
        <f>FC_OTH_CP_E!I65+FC_OTH_HH_E!I65+FC_OTH_AFF_E!I65</f>
        <v>0</v>
      </c>
      <c r="J65" s="10">
        <f>FC_OTH_CP_E!J65+FC_OTH_HH_E!J65+FC_OTH_AFF_E!J65</f>
        <v>0</v>
      </c>
      <c r="K65" s="10">
        <f>FC_OTH_CP_E!K65+FC_OTH_HH_E!K65+FC_OTH_AFF_E!K65</f>
        <v>0</v>
      </c>
      <c r="L65" s="10">
        <f>FC_OTH_CP_E!L65+FC_OTH_HH_E!L65+FC_OTH_AFF_E!L65</f>
        <v>0</v>
      </c>
      <c r="M65" s="10">
        <f>FC_OTH_CP_E!M65+FC_OTH_HH_E!M65+FC_OTH_AFF_E!M65</f>
        <v>0</v>
      </c>
      <c r="N65" s="10">
        <f>FC_OTH_CP_E!N65+FC_OTH_HH_E!N65+FC_OTH_AFF_E!N65</f>
        <v>0</v>
      </c>
      <c r="O65" s="10">
        <f>FC_OTH_CP_E!O65+FC_OTH_HH_E!O65+FC_OTH_AFF_E!O65</f>
        <v>0</v>
      </c>
      <c r="P65" s="10">
        <f>FC_OTH_CP_E!P65+FC_OTH_HH_E!P65+FC_OTH_AFF_E!P65</f>
        <v>0</v>
      </c>
      <c r="Q65" s="10">
        <f>FC_OTH_CP_E!Q65+FC_OTH_HH_E!Q65+FC_OTH_AFF_E!Q65</f>
        <v>0</v>
      </c>
      <c r="R65" s="10">
        <f>FC_OTH_CP_E!R65+FC_OTH_HH_E!R65+FC_OTH_AFF_E!R65</f>
        <v>0</v>
      </c>
      <c r="S65" s="10">
        <f>FC_OTH_CP_E!S65+FC_OTH_HH_E!S65+FC_OTH_AFF_E!S65</f>
        <v>0</v>
      </c>
      <c r="T65" s="10">
        <f>FC_OTH_CP_E!T65+FC_OTH_HH_E!T65+FC_OTH_AFF_E!T65</f>
        <v>0</v>
      </c>
      <c r="U65" s="10">
        <f>FC_OTH_CP_E!U65+FC_OTH_HH_E!U65+FC_OTH_AFF_E!U65</f>
        <v>0</v>
      </c>
      <c r="V65" s="10">
        <f>FC_OTH_CP_E!V65+FC_OTH_HH_E!V65+FC_OTH_AFF_E!V65</f>
        <v>0</v>
      </c>
      <c r="W65" s="10">
        <f>FC_OTH_CP_E!W65+FC_OTH_HH_E!W65+FC_OTH_AFF_E!W65</f>
        <v>0</v>
      </c>
      <c r="X65" s="10">
        <f>FC_OTH_CP_E!X65+FC_OTH_HH_E!X65+FC_OTH_AFF_E!X65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FC_OTH_CP_E!C66+FC_OTH_HH_E!C66+FC_OTH_AFF_E!C66</f>
        <v>0</v>
      </c>
      <c r="D66" s="10">
        <f>FC_OTH_CP_E!D66+FC_OTH_HH_E!D66+FC_OTH_AFF_E!D66</f>
        <v>0</v>
      </c>
      <c r="E66" s="10">
        <f>FC_OTH_CP_E!E66+FC_OTH_HH_E!E66+FC_OTH_AFF_E!E66</f>
        <v>0</v>
      </c>
      <c r="F66" s="10">
        <f>FC_OTH_CP_E!F66+FC_OTH_HH_E!F66+FC_OTH_AFF_E!F66</f>
        <v>0</v>
      </c>
      <c r="G66" s="10">
        <f>FC_OTH_CP_E!G66+FC_OTH_HH_E!G66+FC_OTH_AFF_E!G66</f>
        <v>0</v>
      </c>
      <c r="H66" s="10">
        <f>FC_OTH_CP_E!H66+FC_OTH_HH_E!H66+FC_OTH_AFF_E!H66</f>
        <v>0</v>
      </c>
      <c r="I66" s="10">
        <f>FC_OTH_CP_E!I66+FC_OTH_HH_E!I66+FC_OTH_AFF_E!I66</f>
        <v>0</v>
      </c>
      <c r="J66" s="10">
        <f>FC_OTH_CP_E!J66+FC_OTH_HH_E!J66+FC_OTH_AFF_E!J66</f>
        <v>7.069905417024934</v>
      </c>
      <c r="K66" s="10">
        <f>FC_OTH_CP_E!K66+FC_OTH_HH_E!K66+FC_OTH_AFF_E!K66</f>
        <v>6.1861564918314711</v>
      </c>
      <c r="L66" s="10">
        <f>FC_OTH_CP_E!L66+FC_OTH_HH_E!L66+FC_OTH_AFF_E!L66</f>
        <v>7.953568357695616</v>
      </c>
      <c r="M66" s="10">
        <f>FC_OTH_CP_E!M66+FC_OTH_HH_E!M66+FC_OTH_AFF_E!M66</f>
        <v>5.3024935511607918</v>
      </c>
      <c r="N66" s="10">
        <f>FC_OTH_CP_E!N66+FC_OTH_HH_E!N66+FC_OTH_AFF_E!N66</f>
        <v>2.651246775580395</v>
      </c>
      <c r="O66" s="10">
        <f>FC_OTH_CP_E!O66+FC_OTH_HH_E!O66+FC_OTH_AFF_E!O66</f>
        <v>4.4187446259673253</v>
      </c>
      <c r="P66" s="10">
        <f>FC_OTH_CP_E!P66+FC_OTH_HH_E!P66+FC_OTH_AFF_E!P66</f>
        <v>5.3024935511607891</v>
      </c>
      <c r="Q66" s="10">
        <f>FC_OTH_CP_E!Q66+FC_OTH_HH_E!Q66+FC_OTH_AFF_E!Q66</f>
        <v>5.30249355116079</v>
      </c>
      <c r="R66" s="10">
        <f>FC_OTH_CP_E!R66+FC_OTH_HH_E!R66+FC_OTH_AFF_E!R66</f>
        <v>6.1862424763542538</v>
      </c>
      <c r="S66" s="10">
        <f>FC_OTH_CP_E!S66+FC_OTH_HH_E!S66+FC_OTH_AFF_E!S66</f>
        <v>4.4187446259673253</v>
      </c>
      <c r="T66" s="10">
        <f>FC_OTH_CP_E!T66+FC_OTH_HH_E!T66+FC_OTH_AFF_E!T66</f>
        <v>3.6815993121238182</v>
      </c>
      <c r="U66" s="10">
        <f>FC_OTH_CP_E!U66+FC_OTH_HH_E!U66+FC_OTH_AFF_E!U66</f>
        <v>2.4930352536543419</v>
      </c>
      <c r="V66" s="10">
        <f>FC_OTH_CP_E!V66+FC_OTH_HH_E!V66+FC_OTH_AFF_E!V66</f>
        <v>2.4691315563198617</v>
      </c>
      <c r="W66" s="10">
        <f>FC_OTH_CP_E!W66+FC_OTH_HH_E!W66+FC_OTH_AFF_E!W66</f>
        <v>2.6282889079965597</v>
      </c>
      <c r="X66" s="10">
        <f>FC_OTH_CP_E!X66+FC_OTH_HH_E!X66+FC_OTH_AFF_E!X66</f>
        <v>3.4224419604471192</v>
      </c>
    </row>
    <row r="67" spans="1:24" ht="11.25" customHeight="1" x14ac:dyDescent="0.2">
      <c r="A67" s="42" t="s">
        <v>121</v>
      </c>
      <c r="B67" s="9" t="s">
        <v>122</v>
      </c>
      <c r="C67" s="10">
        <f>FC_OTH_CP_E!C67+FC_OTH_HH_E!C67+FC_OTH_AFF_E!C67</f>
        <v>0</v>
      </c>
      <c r="D67" s="10">
        <f>FC_OTH_CP_E!D67+FC_OTH_HH_E!D67+FC_OTH_AFF_E!D67</f>
        <v>0</v>
      </c>
      <c r="E67" s="10">
        <f>FC_OTH_CP_E!E67+FC_OTH_HH_E!E67+FC_OTH_AFF_E!E67</f>
        <v>0</v>
      </c>
      <c r="F67" s="10">
        <f>FC_OTH_CP_E!F67+FC_OTH_HH_E!F67+FC_OTH_AFF_E!F67</f>
        <v>0</v>
      </c>
      <c r="G67" s="10">
        <f>FC_OTH_CP_E!G67+FC_OTH_HH_E!G67+FC_OTH_AFF_E!G67</f>
        <v>0</v>
      </c>
      <c r="H67" s="10">
        <f>FC_OTH_CP_E!H67+FC_OTH_HH_E!H67+FC_OTH_AFF_E!H67</f>
        <v>0</v>
      </c>
      <c r="I67" s="10">
        <f>FC_OTH_CP_E!I67+FC_OTH_HH_E!I67+FC_OTH_AFF_E!I67</f>
        <v>0</v>
      </c>
      <c r="J67" s="10">
        <f>FC_OTH_CP_E!J67+FC_OTH_HH_E!J67+FC_OTH_AFF_E!J67</f>
        <v>0</v>
      </c>
      <c r="K67" s="10">
        <f>FC_OTH_CP_E!K67+FC_OTH_HH_E!K67+FC_OTH_AFF_E!K67</f>
        <v>0</v>
      </c>
      <c r="L67" s="10">
        <f>FC_OTH_CP_E!L67+FC_OTH_HH_E!L67+FC_OTH_AFF_E!L67</f>
        <v>0</v>
      </c>
      <c r="M67" s="10">
        <f>FC_OTH_CP_E!M67+FC_OTH_HH_E!M67+FC_OTH_AFF_E!M67</f>
        <v>0</v>
      </c>
      <c r="N67" s="10">
        <f>FC_OTH_CP_E!N67+FC_OTH_HH_E!N67+FC_OTH_AFF_E!N67</f>
        <v>0</v>
      </c>
      <c r="O67" s="10">
        <f>FC_OTH_CP_E!O67+FC_OTH_HH_E!O67+FC_OTH_AFF_E!O67</f>
        <v>0</v>
      </c>
      <c r="P67" s="10">
        <f>FC_OTH_CP_E!P67+FC_OTH_HH_E!P67+FC_OTH_AFF_E!P67</f>
        <v>0</v>
      </c>
      <c r="Q67" s="10">
        <f>FC_OTH_CP_E!Q67+FC_OTH_HH_E!Q67+FC_OTH_AFF_E!Q67</f>
        <v>0</v>
      </c>
      <c r="R67" s="10">
        <f>FC_OTH_CP_E!R67+FC_OTH_HH_E!R67+FC_OTH_AFF_E!R67</f>
        <v>0</v>
      </c>
      <c r="S67" s="10">
        <f>FC_OTH_CP_E!S67+FC_OTH_HH_E!S67+FC_OTH_AFF_E!S67</f>
        <v>0</v>
      </c>
      <c r="T67" s="10">
        <f>FC_OTH_CP_E!T67+FC_OTH_HH_E!T67+FC_OTH_AFF_E!T67</f>
        <v>0</v>
      </c>
      <c r="U67" s="10">
        <f>FC_OTH_CP_E!U67+FC_OTH_HH_E!U67+FC_OTH_AFF_E!U67</f>
        <v>0</v>
      </c>
      <c r="V67" s="10">
        <f>FC_OTH_CP_E!V67+FC_OTH_HH_E!V67+FC_OTH_AFF_E!V67</f>
        <v>0</v>
      </c>
      <c r="W67" s="10">
        <f>FC_OTH_CP_E!W67+FC_OTH_HH_E!W67+FC_OTH_AFF_E!W67</f>
        <v>0</v>
      </c>
      <c r="X67" s="10">
        <f>FC_OTH_CP_E!X67+FC_OTH_HH_E!X67+FC_OTH_AFF_E!X67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FC_OTH_CP_E!C68+FC_OTH_HH_E!C68+FC_OTH_AFF_E!C68</f>
        <v>0</v>
      </c>
      <c r="D68" s="10">
        <f>FC_OTH_CP_E!D68+FC_OTH_HH_E!D68+FC_OTH_AFF_E!D68</f>
        <v>0</v>
      </c>
      <c r="E68" s="10">
        <f>FC_OTH_CP_E!E68+FC_OTH_HH_E!E68+FC_OTH_AFF_E!E68</f>
        <v>0</v>
      </c>
      <c r="F68" s="10">
        <f>FC_OTH_CP_E!F68+FC_OTH_HH_E!F68+FC_OTH_AFF_E!F68</f>
        <v>0</v>
      </c>
      <c r="G68" s="10">
        <f>FC_OTH_CP_E!G68+FC_OTH_HH_E!G68+FC_OTH_AFF_E!G68</f>
        <v>0</v>
      </c>
      <c r="H68" s="10">
        <f>FC_OTH_CP_E!H68+FC_OTH_HH_E!H68+FC_OTH_AFF_E!H68</f>
        <v>0</v>
      </c>
      <c r="I68" s="10">
        <f>FC_OTH_CP_E!I68+FC_OTH_HH_E!I68+FC_OTH_AFF_E!I68</f>
        <v>0</v>
      </c>
      <c r="J68" s="10">
        <f>FC_OTH_CP_E!J68+FC_OTH_HH_E!J68+FC_OTH_AFF_E!J68</f>
        <v>0</v>
      </c>
      <c r="K68" s="10">
        <f>FC_OTH_CP_E!K68+FC_OTH_HH_E!K68+FC_OTH_AFF_E!K68</f>
        <v>0</v>
      </c>
      <c r="L68" s="10">
        <f>FC_OTH_CP_E!L68+FC_OTH_HH_E!L68+FC_OTH_AFF_E!L68</f>
        <v>0</v>
      </c>
      <c r="M68" s="10">
        <f>FC_OTH_CP_E!M68+FC_OTH_HH_E!M68+FC_OTH_AFF_E!M68</f>
        <v>0</v>
      </c>
      <c r="N68" s="10">
        <f>FC_OTH_CP_E!N68+FC_OTH_HH_E!N68+FC_OTH_AFF_E!N68</f>
        <v>0</v>
      </c>
      <c r="O68" s="10">
        <f>FC_OTH_CP_E!O68+FC_OTH_HH_E!O68+FC_OTH_AFF_E!O68</f>
        <v>0</v>
      </c>
      <c r="P68" s="10">
        <f>FC_OTH_CP_E!P68+FC_OTH_HH_E!P68+FC_OTH_AFF_E!P68</f>
        <v>0</v>
      </c>
      <c r="Q68" s="10">
        <f>FC_OTH_CP_E!Q68+FC_OTH_HH_E!Q68+FC_OTH_AFF_E!Q68</f>
        <v>0</v>
      </c>
      <c r="R68" s="10">
        <f>FC_OTH_CP_E!R68+FC_OTH_HH_E!R68+FC_OTH_AFF_E!R68</f>
        <v>0</v>
      </c>
      <c r="S68" s="10">
        <f>FC_OTH_CP_E!S68+FC_OTH_HH_E!S68+FC_OTH_AFF_E!S68</f>
        <v>0</v>
      </c>
      <c r="T68" s="10">
        <f>FC_OTH_CP_E!T68+FC_OTH_HH_E!T68+FC_OTH_AFF_E!T68</f>
        <v>0</v>
      </c>
      <c r="U68" s="10">
        <f>FC_OTH_CP_E!U68+FC_OTH_HH_E!U68+FC_OTH_AFF_E!U68</f>
        <v>0</v>
      </c>
      <c r="V68" s="10">
        <f>FC_OTH_CP_E!V68+FC_OTH_HH_E!V68+FC_OTH_AFF_E!V68</f>
        <v>0</v>
      </c>
      <c r="W68" s="10">
        <f>FC_OTH_CP_E!W68+FC_OTH_HH_E!W68+FC_OTH_AFF_E!W68</f>
        <v>0</v>
      </c>
      <c r="X68" s="10">
        <f>FC_OTH_CP_E!X68+FC_OTH_HH_E!X68+FC_OTH_AFF_E!X68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FC_OTH_CP_E!C69+FC_OTH_HH_E!C69+FC_OTH_AFF_E!C69</f>
        <v>0</v>
      </c>
      <c r="D69" s="10">
        <f>FC_OTH_CP_E!D69+FC_OTH_HH_E!D69+FC_OTH_AFF_E!D69</f>
        <v>0</v>
      </c>
      <c r="E69" s="10">
        <f>FC_OTH_CP_E!E69+FC_OTH_HH_E!E69+FC_OTH_AFF_E!E69</f>
        <v>0</v>
      </c>
      <c r="F69" s="10">
        <f>FC_OTH_CP_E!F69+FC_OTH_HH_E!F69+FC_OTH_AFF_E!F69</f>
        <v>0</v>
      </c>
      <c r="G69" s="10">
        <f>FC_OTH_CP_E!G69+FC_OTH_HH_E!G69+FC_OTH_AFF_E!G69</f>
        <v>0</v>
      </c>
      <c r="H69" s="10">
        <f>FC_OTH_CP_E!H69+FC_OTH_HH_E!H69+FC_OTH_AFF_E!H69</f>
        <v>0</v>
      </c>
      <c r="I69" s="10">
        <f>FC_OTH_CP_E!I69+FC_OTH_HH_E!I69+FC_OTH_AFF_E!I69</f>
        <v>0</v>
      </c>
      <c r="J69" s="10">
        <f>FC_OTH_CP_E!J69+FC_OTH_HH_E!J69+FC_OTH_AFF_E!J69</f>
        <v>0</v>
      </c>
      <c r="K69" s="10">
        <f>FC_OTH_CP_E!K69+FC_OTH_HH_E!K69+FC_OTH_AFF_E!K69</f>
        <v>0</v>
      </c>
      <c r="L69" s="10">
        <f>FC_OTH_CP_E!L69+FC_OTH_HH_E!L69+FC_OTH_AFF_E!L69</f>
        <v>0</v>
      </c>
      <c r="M69" s="10">
        <f>FC_OTH_CP_E!M69+FC_OTH_HH_E!M69+FC_OTH_AFF_E!M69</f>
        <v>0</v>
      </c>
      <c r="N69" s="10">
        <f>FC_OTH_CP_E!N69+FC_OTH_HH_E!N69+FC_OTH_AFF_E!N69</f>
        <v>0</v>
      </c>
      <c r="O69" s="10">
        <f>FC_OTH_CP_E!O69+FC_OTH_HH_E!O69+FC_OTH_AFF_E!O69</f>
        <v>0</v>
      </c>
      <c r="P69" s="10">
        <f>FC_OTH_CP_E!P69+FC_OTH_HH_E!P69+FC_OTH_AFF_E!P69</f>
        <v>0</v>
      </c>
      <c r="Q69" s="10">
        <f>FC_OTH_CP_E!Q69+FC_OTH_HH_E!Q69+FC_OTH_AFF_E!Q69</f>
        <v>0</v>
      </c>
      <c r="R69" s="10">
        <f>FC_OTH_CP_E!R69+FC_OTH_HH_E!R69+FC_OTH_AFF_E!R69</f>
        <v>0</v>
      </c>
      <c r="S69" s="10">
        <f>FC_OTH_CP_E!S69+FC_OTH_HH_E!S69+FC_OTH_AFF_E!S69</f>
        <v>0</v>
      </c>
      <c r="T69" s="10">
        <f>FC_OTH_CP_E!T69+FC_OTH_HH_E!T69+FC_OTH_AFF_E!T69</f>
        <v>0</v>
      </c>
      <c r="U69" s="10">
        <f>FC_OTH_CP_E!U69+FC_OTH_HH_E!U69+FC_OTH_AFF_E!U69</f>
        <v>0</v>
      </c>
      <c r="V69" s="10">
        <f>FC_OTH_CP_E!V69+FC_OTH_HH_E!V69+FC_OTH_AFF_E!V69</f>
        <v>0</v>
      </c>
      <c r="W69" s="10">
        <f>FC_OTH_CP_E!W69+FC_OTH_HH_E!W69+FC_OTH_AFF_E!W69</f>
        <v>0</v>
      </c>
      <c r="X69" s="10">
        <f>FC_OTH_CP_E!X69+FC_OTH_HH_E!X69+FC_OTH_AFF_E!X69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FC_OTH_CP_E!C70+FC_OTH_HH_E!C70+FC_OTH_AFF_E!C70</f>
        <v>0</v>
      </c>
      <c r="D70" s="10">
        <f>FC_OTH_CP_E!D70+FC_OTH_HH_E!D70+FC_OTH_AFF_E!D70</f>
        <v>0</v>
      </c>
      <c r="E70" s="10">
        <f>FC_OTH_CP_E!E70+FC_OTH_HH_E!E70+FC_OTH_AFF_E!E70</f>
        <v>0</v>
      </c>
      <c r="F70" s="10">
        <f>FC_OTH_CP_E!F70+FC_OTH_HH_E!F70+FC_OTH_AFF_E!F70</f>
        <v>0</v>
      </c>
      <c r="G70" s="10">
        <f>FC_OTH_CP_E!G70+FC_OTH_HH_E!G70+FC_OTH_AFF_E!G70</f>
        <v>0</v>
      </c>
      <c r="H70" s="10">
        <f>FC_OTH_CP_E!H70+FC_OTH_HH_E!H70+FC_OTH_AFF_E!H70</f>
        <v>0</v>
      </c>
      <c r="I70" s="10">
        <f>FC_OTH_CP_E!I70+FC_OTH_HH_E!I70+FC_OTH_AFF_E!I70</f>
        <v>0</v>
      </c>
      <c r="J70" s="10">
        <f>FC_OTH_CP_E!J70+FC_OTH_HH_E!J70+FC_OTH_AFF_E!J70</f>
        <v>0</v>
      </c>
      <c r="K70" s="10">
        <f>FC_OTH_CP_E!K70+FC_OTH_HH_E!K70+FC_OTH_AFF_E!K70</f>
        <v>0</v>
      </c>
      <c r="L70" s="10">
        <f>FC_OTH_CP_E!L70+FC_OTH_HH_E!L70+FC_OTH_AFF_E!L70</f>
        <v>0</v>
      </c>
      <c r="M70" s="10">
        <f>FC_OTH_CP_E!M70+FC_OTH_HH_E!M70+FC_OTH_AFF_E!M70</f>
        <v>0</v>
      </c>
      <c r="N70" s="10">
        <f>FC_OTH_CP_E!N70+FC_OTH_HH_E!N70+FC_OTH_AFF_E!N70</f>
        <v>0</v>
      </c>
      <c r="O70" s="10">
        <f>FC_OTH_CP_E!O70+FC_OTH_HH_E!O70+FC_OTH_AFF_E!O70</f>
        <v>0</v>
      </c>
      <c r="P70" s="10">
        <f>FC_OTH_CP_E!P70+FC_OTH_HH_E!P70+FC_OTH_AFF_E!P70</f>
        <v>0</v>
      </c>
      <c r="Q70" s="10">
        <f>FC_OTH_CP_E!Q70+FC_OTH_HH_E!Q70+FC_OTH_AFF_E!Q70</f>
        <v>595.04832330180568</v>
      </c>
      <c r="R70" s="10">
        <f>FC_OTH_CP_E!R70+FC_OTH_HH_E!R70+FC_OTH_AFF_E!R70</f>
        <v>600.88357695614786</v>
      </c>
      <c r="S70" s="10">
        <f>FC_OTH_CP_E!S70+FC_OTH_HH_E!S70+FC_OTH_AFF_E!S70</f>
        <v>604.42983662940674</v>
      </c>
      <c r="T70" s="10">
        <f>FC_OTH_CP_E!T70+FC_OTH_HH_E!T70+FC_OTH_AFF_E!T70</f>
        <v>624.38667239896813</v>
      </c>
      <c r="U70" s="10">
        <f>FC_OTH_CP_E!U70+FC_OTH_HH_E!U70+FC_OTH_AFF_E!U70</f>
        <v>649.81255374032673</v>
      </c>
      <c r="V70" s="10">
        <f>FC_OTH_CP_E!V70+FC_OTH_HH_E!V70+FC_OTH_AFF_E!V70</f>
        <v>681.20851246775578</v>
      </c>
      <c r="W70" s="10">
        <f>FC_OTH_CP_E!W70+FC_OTH_HH_E!W70+FC_OTH_AFF_E!W70</f>
        <v>718.56784178847806</v>
      </c>
      <c r="X70" s="10">
        <f>FC_OTH_CP_E!X70+FC_OTH_HH_E!X70+FC_OTH_AFF_E!X70</f>
        <v>754.78349097162504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FC_OTH_CP_E!C72+FC_OTH_HH_E!C72+FC_OTH_AFF_E!C72</f>
        <v>0</v>
      </c>
      <c r="D72" s="10">
        <f>FC_OTH_CP_E!D72+FC_OTH_HH_E!D72+FC_OTH_AFF_E!D72</f>
        <v>0</v>
      </c>
      <c r="E72" s="10">
        <f>FC_OTH_CP_E!E72+FC_OTH_HH_E!E72+FC_OTH_AFF_E!E72</f>
        <v>0</v>
      </c>
      <c r="F72" s="10">
        <f>FC_OTH_CP_E!F72+FC_OTH_HH_E!F72+FC_OTH_AFF_E!F72</f>
        <v>0</v>
      </c>
      <c r="G72" s="10">
        <f>FC_OTH_CP_E!G72+FC_OTH_HH_E!G72+FC_OTH_AFF_E!G72</f>
        <v>0</v>
      </c>
      <c r="H72" s="10">
        <f>FC_OTH_CP_E!H72+FC_OTH_HH_E!H72+FC_OTH_AFF_E!H72</f>
        <v>0</v>
      </c>
      <c r="I72" s="10">
        <f>FC_OTH_CP_E!I72+FC_OTH_HH_E!I72+FC_OTH_AFF_E!I72</f>
        <v>0</v>
      </c>
      <c r="J72" s="10">
        <f>FC_OTH_CP_E!J72+FC_OTH_HH_E!J72+FC_OTH_AFF_E!J72</f>
        <v>0</v>
      </c>
      <c r="K72" s="10">
        <f>FC_OTH_CP_E!K72+FC_OTH_HH_E!K72+FC_OTH_AFF_E!K72</f>
        <v>0</v>
      </c>
      <c r="L72" s="10">
        <f>FC_OTH_CP_E!L72+FC_OTH_HH_E!L72+FC_OTH_AFF_E!L72</f>
        <v>0</v>
      </c>
      <c r="M72" s="10">
        <f>FC_OTH_CP_E!M72+FC_OTH_HH_E!M72+FC_OTH_AFF_E!M72</f>
        <v>0</v>
      </c>
      <c r="N72" s="10">
        <f>FC_OTH_CP_E!N72+FC_OTH_HH_E!N72+FC_OTH_AFF_E!N72</f>
        <v>0</v>
      </c>
      <c r="O72" s="10">
        <f>FC_OTH_CP_E!O72+FC_OTH_HH_E!O72+FC_OTH_AFF_E!O72</f>
        <v>0</v>
      </c>
      <c r="P72" s="10">
        <f>FC_OTH_CP_E!P72+FC_OTH_HH_E!P72+FC_OTH_AFF_E!P72</f>
        <v>0</v>
      </c>
      <c r="Q72" s="10">
        <f>FC_OTH_CP_E!Q72+FC_OTH_HH_E!Q72+FC_OTH_AFF_E!Q72</f>
        <v>0</v>
      </c>
      <c r="R72" s="10">
        <f>FC_OTH_CP_E!R72+FC_OTH_HH_E!R72+FC_OTH_AFF_E!R72</f>
        <v>0</v>
      </c>
      <c r="S72" s="10">
        <f>FC_OTH_CP_E!S72+FC_OTH_HH_E!S72+FC_OTH_AFF_E!S72</f>
        <v>0</v>
      </c>
      <c r="T72" s="10">
        <f>FC_OTH_CP_E!T72+FC_OTH_HH_E!T72+FC_OTH_AFF_E!T72</f>
        <v>0</v>
      </c>
      <c r="U72" s="10">
        <f>FC_OTH_CP_E!U72+FC_OTH_HH_E!U72+FC_OTH_AFF_E!U72</f>
        <v>0</v>
      </c>
      <c r="V72" s="10">
        <f>FC_OTH_CP_E!V72+FC_OTH_HH_E!V72+FC_OTH_AFF_E!V72</f>
        <v>0</v>
      </c>
      <c r="W72" s="10">
        <f>FC_OTH_CP_E!W72+FC_OTH_HH_E!W72+FC_OTH_AFF_E!W72</f>
        <v>0</v>
      </c>
      <c r="X72" s="10">
        <f>FC_OTH_CP_E!X72+FC_OTH_HH_E!X72+FC_OTH_AFF_E!X72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FC_OTH_CP_E!C73+FC_OTH_HH_E!C73+FC_OTH_AFF_E!C73</f>
        <v>0</v>
      </c>
      <c r="D73" s="10">
        <f>FC_OTH_CP_E!D73+FC_OTH_HH_E!D73+FC_OTH_AFF_E!D73</f>
        <v>0</v>
      </c>
      <c r="E73" s="10">
        <f>FC_OTH_CP_E!E73+FC_OTH_HH_E!E73+FC_OTH_AFF_E!E73</f>
        <v>0</v>
      </c>
      <c r="F73" s="10">
        <f>FC_OTH_CP_E!F73+FC_OTH_HH_E!F73+FC_OTH_AFF_E!F73</f>
        <v>0</v>
      </c>
      <c r="G73" s="10">
        <f>FC_OTH_CP_E!G73+FC_OTH_HH_E!G73+FC_OTH_AFF_E!G73</f>
        <v>0</v>
      </c>
      <c r="H73" s="10">
        <f>FC_OTH_CP_E!H73+FC_OTH_HH_E!H73+FC_OTH_AFF_E!H73</f>
        <v>0</v>
      </c>
      <c r="I73" s="10">
        <f>FC_OTH_CP_E!I73+FC_OTH_HH_E!I73+FC_OTH_AFF_E!I73</f>
        <v>0</v>
      </c>
      <c r="J73" s="10">
        <f>FC_OTH_CP_E!J73+FC_OTH_HH_E!J73+FC_OTH_AFF_E!J73</f>
        <v>0</v>
      </c>
      <c r="K73" s="10">
        <f>FC_OTH_CP_E!K73+FC_OTH_HH_E!K73+FC_OTH_AFF_E!K73</f>
        <v>0</v>
      </c>
      <c r="L73" s="10">
        <f>FC_OTH_CP_E!L73+FC_OTH_HH_E!L73+FC_OTH_AFF_E!L73</f>
        <v>0</v>
      </c>
      <c r="M73" s="10">
        <f>FC_OTH_CP_E!M73+FC_OTH_HH_E!M73+FC_OTH_AFF_E!M73</f>
        <v>0</v>
      </c>
      <c r="N73" s="10">
        <f>FC_OTH_CP_E!N73+FC_OTH_HH_E!N73+FC_OTH_AFF_E!N73</f>
        <v>0</v>
      </c>
      <c r="O73" s="10">
        <f>FC_OTH_CP_E!O73+FC_OTH_HH_E!O73+FC_OTH_AFF_E!O73</f>
        <v>0</v>
      </c>
      <c r="P73" s="10">
        <f>FC_OTH_CP_E!P73+FC_OTH_HH_E!P73+FC_OTH_AFF_E!P73</f>
        <v>0</v>
      </c>
      <c r="Q73" s="10">
        <f>FC_OTH_CP_E!Q73+FC_OTH_HH_E!Q73+FC_OTH_AFF_E!Q73</f>
        <v>0</v>
      </c>
      <c r="R73" s="10">
        <f>FC_OTH_CP_E!R73+FC_OTH_HH_E!R73+FC_OTH_AFF_E!R73</f>
        <v>0</v>
      </c>
      <c r="S73" s="10">
        <f>FC_OTH_CP_E!S73+FC_OTH_HH_E!S73+FC_OTH_AFF_E!S73</f>
        <v>0</v>
      </c>
      <c r="T73" s="10">
        <f>FC_OTH_CP_E!T73+FC_OTH_HH_E!T73+FC_OTH_AFF_E!T73</f>
        <v>0</v>
      </c>
      <c r="U73" s="10">
        <f>FC_OTH_CP_E!U73+FC_OTH_HH_E!U73+FC_OTH_AFF_E!U73</f>
        <v>0</v>
      </c>
      <c r="V73" s="10">
        <f>FC_OTH_CP_E!V73+FC_OTH_HH_E!V73+FC_OTH_AFF_E!V73</f>
        <v>0</v>
      </c>
      <c r="W73" s="10">
        <f>FC_OTH_CP_E!W73+FC_OTH_HH_E!W73+FC_OTH_AFF_E!W73</f>
        <v>0</v>
      </c>
      <c r="X73" s="10">
        <f>FC_OTH_CP_E!X73+FC_OTH_HH_E!X73+FC_OTH_AFF_E!X73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FC_OTH_CP_E!C74+FC_OTH_HH_E!C74+FC_OTH_AFF_E!C74</f>
        <v>0</v>
      </c>
      <c r="D74" s="37">
        <f>FC_OTH_CP_E!D74+FC_OTH_HH_E!D74+FC_OTH_AFF_E!D74</f>
        <v>0</v>
      </c>
      <c r="E74" s="37">
        <f>FC_OTH_CP_E!E74+FC_OTH_HH_E!E74+FC_OTH_AFF_E!E74</f>
        <v>0</v>
      </c>
      <c r="F74" s="37">
        <f>FC_OTH_CP_E!F74+FC_OTH_HH_E!F74+FC_OTH_AFF_E!F74</f>
        <v>0</v>
      </c>
      <c r="G74" s="37">
        <f>FC_OTH_CP_E!G74+FC_OTH_HH_E!G74+FC_OTH_AFF_E!G74</f>
        <v>0</v>
      </c>
      <c r="H74" s="37">
        <f>FC_OTH_CP_E!H74+FC_OTH_HH_E!H74+FC_OTH_AFF_E!H74</f>
        <v>0</v>
      </c>
      <c r="I74" s="37">
        <f>FC_OTH_CP_E!I74+FC_OTH_HH_E!I74+FC_OTH_AFF_E!I74</f>
        <v>0</v>
      </c>
      <c r="J74" s="37">
        <f>FC_OTH_CP_E!J74+FC_OTH_HH_E!J74+FC_OTH_AFF_E!J74</f>
        <v>0</v>
      </c>
      <c r="K74" s="37">
        <f>FC_OTH_CP_E!K74+FC_OTH_HH_E!K74+FC_OTH_AFF_E!K74</f>
        <v>0</v>
      </c>
      <c r="L74" s="37">
        <f>FC_OTH_CP_E!L74+FC_OTH_HH_E!L74+FC_OTH_AFF_E!L74</f>
        <v>0</v>
      </c>
      <c r="M74" s="37">
        <f>FC_OTH_CP_E!M74+FC_OTH_HH_E!M74+FC_OTH_AFF_E!M74</f>
        <v>0</v>
      </c>
      <c r="N74" s="37">
        <f>FC_OTH_CP_E!N74+FC_OTH_HH_E!N74+FC_OTH_AFF_E!N74</f>
        <v>0</v>
      </c>
      <c r="O74" s="37">
        <f>FC_OTH_CP_E!O74+FC_OTH_HH_E!O74+FC_OTH_AFF_E!O74</f>
        <v>0</v>
      </c>
      <c r="P74" s="37">
        <f>FC_OTH_CP_E!P74+FC_OTH_HH_E!P74+FC_OTH_AFF_E!P74</f>
        <v>0</v>
      </c>
      <c r="Q74" s="37">
        <f>FC_OTH_CP_E!Q74+FC_OTH_HH_E!Q74+FC_OTH_AFF_E!Q74</f>
        <v>0</v>
      </c>
      <c r="R74" s="37">
        <f>FC_OTH_CP_E!R74+FC_OTH_HH_E!R74+FC_OTH_AFF_E!R74</f>
        <v>0</v>
      </c>
      <c r="S74" s="37">
        <f>FC_OTH_CP_E!S74+FC_OTH_HH_E!S74+FC_OTH_AFF_E!S74</f>
        <v>0</v>
      </c>
      <c r="T74" s="37">
        <f>FC_OTH_CP_E!T74+FC_OTH_HH_E!T74+FC_OTH_AFF_E!T74</f>
        <v>0</v>
      </c>
      <c r="U74" s="37">
        <f>FC_OTH_CP_E!U74+FC_OTH_HH_E!U74+FC_OTH_AFF_E!U74</f>
        <v>0</v>
      </c>
      <c r="V74" s="37">
        <f>FC_OTH_CP_E!V74+FC_OTH_HH_E!V74+FC_OTH_AFF_E!V74</f>
        <v>0</v>
      </c>
      <c r="W74" s="37">
        <f>FC_OTH_CP_E!W74+FC_OTH_HH_E!W74+FC_OTH_AFF_E!W74</f>
        <v>0</v>
      </c>
      <c r="X74" s="37">
        <f>FC_OTH_CP_E!X74+FC_OTH_HH_E!X74+FC_OTH_AFF_E!X74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FC_OTH_CP_E!C75+FC_OTH_HH_E!C75+FC_OTH_AFF_E!C75</f>
        <v>7.0698194325021486</v>
      </c>
      <c r="D75" s="37">
        <f>FC_OTH_CP_E!D75+FC_OTH_HH_E!D75+FC_OTH_AFF_E!D75</f>
        <v>9.1955288048151331</v>
      </c>
      <c r="E75" s="37">
        <f>FC_OTH_CP_E!E75+FC_OTH_HH_E!E75+FC_OTH_AFF_E!E75</f>
        <v>13.399226139294926</v>
      </c>
      <c r="F75" s="37">
        <f>FC_OTH_CP_E!F75+FC_OTH_HH_E!F75+FC_OTH_AFF_E!F75</f>
        <v>12.921582115219261</v>
      </c>
      <c r="G75" s="37">
        <f>FC_OTH_CP_E!G75+FC_OTH_HH_E!G75+FC_OTH_AFF_E!G75</f>
        <v>15.644368013757523</v>
      </c>
      <c r="H75" s="37">
        <f>FC_OTH_CP_E!H75+FC_OTH_HH_E!H75+FC_OTH_AFF_E!H75</f>
        <v>12.802063628546852</v>
      </c>
      <c r="I75" s="37">
        <f>FC_OTH_CP_E!I75+FC_OTH_HH_E!I75+FC_OTH_AFF_E!I75</f>
        <v>13.972484952708511</v>
      </c>
      <c r="J75" s="37">
        <f>FC_OTH_CP_E!J75+FC_OTH_HH_E!J75+FC_OTH_AFF_E!J75</f>
        <v>14.665176268271713</v>
      </c>
      <c r="K75" s="37">
        <f>FC_OTH_CP_E!K75+FC_OTH_HH_E!K75+FC_OTH_AFF_E!K75</f>
        <v>12.778245915735162</v>
      </c>
      <c r="L75" s="37">
        <f>FC_OTH_CP_E!L75+FC_OTH_HH_E!L75+FC_OTH_AFF_E!L75</f>
        <v>12.300515907136722</v>
      </c>
      <c r="M75" s="37">
        <f>FC_OTH_CP_E!M75+FC_OTH_HH_E!M75+FC_OTH_AFF_E!M75</f>
        <v>18.414961306964742</v>
      </c>
      <c r="N75" s="37">
        <f>FC_OTH_CP_E!N75+FC_OTH_HH_E!N75+FC_OTH_AFF_E!N75</f>
        <v>17.913499570077391</v>
      </c>
      <c r="O75" s="37">
        <f>FC_OTH_CP_E!O75+FC_OTH_HH_E!O75+FC_OTH_AFF_E!O75</f>
        <v>26.058125537403271</v>
      </c>
      <c r="P75" s="37">
        <f>FC_OTH_CP_E!P75+FC_OTH_HH_E!P75+FC_OTH_AFF_E!P75</f>
        <v>26.726913155631994</v>
      </c>
      <c r="Q75" s="37">
        <f>FC_OTH_CP_E!Q75+FC_OTH_HH_E!Q75+FC_OTH_AFF_E!Q75</f>
        <v>26.67910576096304</v>
      </c>
      <c r="R75" s="37">
        <f>FC_OTH_CP_E!R75+FC_OTH_HH_E!R75+FC_OTH_AFF_E!R75</f>
        <v>25.15047291487533</v>
      </c>
      <c r="S75" s="37">
        <f>FC_OTH_CP_E!S75+FC_OTH_HH_E!S75+FC_OTH_AFF_E!S75</f>
        <v>23.69355116079107</v>
      </c>
      <c r="T75" s="37">
        <f>FC_OTH_CP_E!T75+FC_OTH_HH_E!T75+FC_OTH_AFF_E!T75</f>
        <v>26.211779879621663</v>
      </c>
      <c r="U75" s="37">
        <f>FC_OTH_CP_E!U75+FC_OTH_HH_E!U75+FC_OTH_AFF_E!U75</f>
        <v>25.957179707652625</v>
      </c>
      <c r="V75" s="37">
        <f>FC_OTH_CP_E!V75+FC_OTH_HH_E!V75+FC_OTH_AFF_E!V75</f>
        <v>24.735425623387766</v>
      </c>
      <c r="W75" s="37">
        <f>FC_OTH_CP_E!W75+FC_OTH_HH_E!W75+FC_OTH_AFF_E!W75</f>
        <v>23.848323301805681</v>
      </c>
      <c r="X75" s="37">
        <f>FC_OTH_CP_E!X75+FC_OTH_HH_E!X75+FC_OTH_AFF_E!X75</f>
        <v>25.12906276870164</v>
      </c>
    </row>
    <row r="76" spans="1:24" ht="11.25" customHeight="1" x14ac:dyDescent="0.2">
      <c r="A76" s="38" t="s">
        <v>139</v>
      </c>
      <c r="B76" s="39" t="s">
        <v>140</v>
      </c>
      <c r="C76" s="40">
        <f>FC_OTH_CP_E!C76+FC_OTH_HH_E!C76+FC_OTH_AFF_E!C76</f>
        <v>1896.7325881341355</v>
      </c>
      <c r="D76" s="40">
        <f>FC_OTH_CP_E!D76+FC_OTH_HH_E!D76+FC_OTH_AFF_E!D76</f>
        <v>2013.5855546001717</v>
      </c>
      <c r="E76" s="40">
        <f>FC_OTH_CP_E!E76+FC_OTH_HH_E!E76+FC_OTH_AFF_E!E76</f>
        <v>2114.5313843508166</v>
      </c>
      <c r="F76" s="40">
        <f>FC_OTH_CP_E!F76+FC_OTH_HH_E!F76+FC_OTH_AFF_E!F76</f>
        <v>2227.7730008598446</v>
      </c>
      <c r="G76" s="40">
        <f>FC_OTH_CP_E!G76+FC_OTH_HH_E!G76+FC_OTH_AFF_E!G76</f>
        <v>2331.7282889079956</v>
      </c>
      <c r="H76" s="40">
        <f>FC_OTH_CP_E!H76+FC_OTH_HH_E!H76+FC_OTH_AFF_E!H76</f>
        <v>2465.8641444539971</v>
      </c>
      <c r="I76" s="40">
        <f>FC_OTH_CP_E!I76+FC_OTH_HH_E!I76+FC_OTH_AFF_E!I76</f>
        <v>2546.0877042132424</v>
      </c>
      <c r="J76" s="40">
        <f>FC_OTH_CP_E!J76+FC_OTH_HH_E!J76+FC_OTH_AFF_E!J76</f>
        <v>2625.5374032674108</v>
      </c>
      <c r="K76" s="40">
        <f>FC_OTH_CP_E!K76+FC_OTH_HH_E!K76+FC_OTH_AFF_E!K76</f>
        <v>2599.5656296739835</v>
      </c>
      <c r="L76" s="40">
        <f>FC_OTH_CP_E!L76+FC_OTH_HH_E!L76+FC_OTH_AFF_E!L76</f>
        <v>2682.6265188935972</v>
      </c>
      <c r="M76" s="40">
        <f>FC_OTH_CP_E!M76+FC_OTH_HH_E!M76+FC_OTH_AFF_E!M76</f>
        <v>2746.5257565698089</v>
      </c>
      <c r="N76" s="40">
        <f>FC_OTH_CP_E!N76+FC_OTH_HH_E!N76+FC_OTH_AFF_E!N76</f>
        <v>2665.6055356938937</v>
      </c>
      <c r="O76" s="40">
        <f>FC_OTH_CP_E!O76+FC_OTH_HH_E!O76+FC_OTH_AFF_E!O76</f>
        <v>2571.3261371417452</v>
      </c>
      <c r="P76" s="40">
        <f>FC_OTH_CP_E!P76+FC_OTH_HH_E!P76+FC_OTH_AFF_E!P76</f>
        <v>2490.0455768562792</v>
      </c>
      <c r="Q76" s="40">
        <f>FC_OTH_CP_E!Q76+FC_OTH_HH_E!Q76+FC_OTH_AFF_E!Q76</f>
        <v>2536.0247483342341</v>
      </c>
      <c r="R76" s="40">
        <f>FC_OTH_CP_E!R76+FC_OTH_HH_E!R76+FC_OTH_AFF_E!R76</f>
        <v>2581.1045160930012</v>
      </c>
      <c r="S76" s="40">
        <f>FC_OTH_CP_E!S76+FC_OTH_HH_E!S76+FC_OTH_AFF_E!S76</f>
        <v>2606.1379976254111</v>
      </c>
      <c r="T76" s="40">
        <f>FC_OTH_CP_E!T76+FC_OTH_HH_E!T76+FC_OTH_AFF_E!T76</f>
        <v>2578.6728657225904</v>
      </c>
      <c r="U76" s="40">
        <f>FC_OTH_CP_E!U76+FC_OTH_HH_E!U76+FC_OTH_AFF_E!U76</f>
        <v>2666.6941638563076</v>
      </c>
      <c r="V76" s="40">
        <f>FC_OTH_CP_E!V76+FC_OTH_HH_E!V76+FC_OTH_AFF_E!V76</f>
        <v>2630.5465822014753</v>
      </c>
      <c r="W76" s="40">
        <f>FC_OTH_CP_E!W76+FC_OTH_HH_E!W76+FC_OTH_AFF_E!W76</f>
        <v>2548.3903515198731</v>
      </c>
      <c r="X76" s="40">
        <f>FC_OTH_CP_E!X76+FC_OTH_HH_E!X76+FC_OTH_AFF_E!X76</f>
        <v>2582.7602448612042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203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1435.4321582115217</v>
      </c>
      <c r="D2" s="31">
        <f t="shared" ref="D2:W2" si="1">SUM(D3,D17,D22,D25,D26,D51,D52,D71,D74,D75,D76)</f>
        <v>1542.0375562949905</v>
      </c>
      <c r="E2" s="31">
        <f t="shared" si="1"/>
        <v>1622.5525558007525</v>
      </c>
      <c r="F2" s="31">
        <f t="shared" si="1"/>
        <v>1722.0678132600838</v>
      </c>
      <c r="G2" s="31">
        <f t="shared" si="1"/>
        <v>1888.8659501289767</v>
      </c>
      <c r="H2" s="31">
        <f t="shared" si="1"/>
        <v>2028.79260533104</v>
      </c>
      <c r="I2" s="31">
        <f t="shared" si="1"/>
        <v>2070.3423043852113</v>
      </c>
      <c r="J2" s="31">
        <f t="shared" si="1"/>
        <v>2065.2779019776431</v>
      </c>
      <c r="K2" s="31">
        <f t="shared" si="1"/>
        <v>1975.9819667333131</v>
      </c>
      <c r="L2" s="31">
        <f t="shared" si="1"/>
        <v>2072.0002076296255</v>
      </c>
      <c r="M2" s="31">
        <f t="shared" si="1"/>
        <v>1912.7170721330072</v>
      </c>
      <c r="N2" s="31">
        <f t="shared" si="1"/>
        <v>1881.8566964849504</v>
      </c>
      <c r="O2" s="31">
        <f t="shared" si="1"/>
        <v>1863.6594131520633</v>
      </c>
      <c r="P2" s="31">
        <f t="shared" si="1"/>
        <v>1817.0684487393401</v>
      </c>
      <c r="Q2" s="31">
        <f t="shared" si="1"/>
        <v>2312.0005866833312</v>
      </c>
      <c r="R2" s="31">
        <f t="shared" si="1"/>
        <v>2390.7479382770084</v>
      </c>
      <c r="S2" s="31">
        <f t="shared" si="1"/>
        <v>2312.2619013227459</v>
      </c>
      <c r="T2" s="31">
        <f t="shared" si="1"/>
        <v>2323.0254882505351</v>
      </c>
      <c r="U2" s="31">
        <f t="shared" si="1"/>
        <v>2402.2509996258691</v>
      </c>
      <c r="V2" s="31">
        <f t="shared" si="1"/>
        <v>2376.9397034396525</v>
      </c>
      <c r="W2" s="31">
        <f t="shared" si="1"/>
        <v>2177.0762500581359</v>
      </c>
      <c r="X2" s="31">
        <f t="shared" ref="X2" si="2">SUM(X3,X17,X22,X25,X26,X51,X52,X71,X74,X75,X76)</f>
        <v>2202.5824288680833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FC_OTH_CP_SH_E!C5+FC_OTH_CP_SC_E!C5+FC_OTH_CP_HW_E!C5+FC_OTH_CP_CA_E!C5+FC_OTH_CP_VE_E!C5+FC_OTH_CP_SL_E!C5+FC_OTH_CP_BL_E!C5+FC_OTH_CP_CR_E!C5+FC_OTH_CP_BT_E!C5+FC_OTH_CP_IT_E!C5</f>
        <v>0</v>
      </c>
      <c r="D5" s="10">
        <f>FC_OTH_CP_SH_E!D5+FC_OTH_CP_SC_E!D5+FC_OTH_CP_HW_E!D5+FC_OTH_CP_CA_E!D5+FC_OTH_CP_VE_E!D5+FC_OTH_CP_SL_E!D5+FC_OTH_CP_BL_E!D5+FC_OTH_CP_CR_E!D5+FC_OTH_CP_BT_E!D5+FC_OTH_CP_IT_E!D5</f>
        <v>0</v>
      </c>
      <c r="E5" s="10">
        <f>FC_OTH_CP_SH_E!E5+FC_OTH_CP_SC_E!E5+FC_OTH_CP_HW_E!E5+FC_OTH_CP_CA_E!E5+FC_OTH_CP_VE_E!E5+FC_OTH_CP_SL_E!E5+FC_OTH_CP_BL_E!E5+FC_OTH_CP_CR_E!E5+FC_OTH_CP_BT_E!E5+FC_OTH_CP_IT_E!E5</f>
        <v>0</v>
      </c>
      <c r="F5" s="10">
        <f>FC_OTH_CP_SH_E!F5+FC_OTH_CP_SC_E!F5+FC_OTH_CP_HW_E!F5+FC_OTH_CP_CA_E!F5+FC_OTH_CP_VE_E!F5+FC_OTH_CP_SL_E!F5+FC_OTH_CP_BL_E!F5+FC_OTH_CP_CR_E!F5+FC_OTH_CP_BT_E!F5+FC_OTH_CP_IT_E!F5</f>
        <v>0</v>
      </c>
      <c r="G5" s="10">
        <f>FC_OTH_CP_SH_E!G5+FC_OTH_CP_SC_E!G5+FC_OTH_CP_HW_E!G5+FC_OTH_CP_CA_E!G5+FC_OTH_CP_VE_E!G5+FC_OTH_CP_SL_E!G5+FC_OTH_CP_BL_E!G5+FC_OTH_CP_CR_E!G5+FC_OTH_CP_BT_E!G5+FC_OTH_CP_IT_E!G5</f>
        <v>0</v>
      </c>
      <c r="H5" s="10">
        <f>FC_OTH_CP_SH_E!H5+FC_OTH_CP_SC_E!H5+FC_OTH_CP_HW_E!H5+FC_OTH_CP_CA_E!H5+FC_OTH_CP_VE_E!H5+FC_OTH_CP_SL_E!H5+FC_OTH_CP_BL_E!H5+FC_OTH_CP_CR_E!H5+FC_OTH_CP_BT_E!H5+FC_OTH_CP_IT_E!H5</f>
        <v>0</v>
      </c>
      <c r="I5" s="10">
        <f>FC_OTH_CP_SH_E!I5+FC_OTH_CP_SC_E!I5+FC_OTH_CP_HW_E!I5+FC_OTH_CP_CA_E!I5+FC_OTH_CP_VE_E!I5+FC_OTH_CP_SL_E!I5+FC_OTH_CP_BL_E!I5+FC_OTH_CP_CR_E!I5+FC_OTH_CP_BT_E!I5+FC_OTH_CP_IT_E!I5</f>
        <v>0</v>
      </c>
      <c r="J5" s="10">
        <f>FC_OTH_CP_SH_E!J5+FC_OTH_CP_SC_E!J5+FC_OTH_CP_HW_E!J5+FC_OTH_CP_CA_E!J5+FC_OTH_CP_VE_E!J5+FC_OTH_CP_SL_E!J5+FC_OTH_CP_BL_E!J5+FC_OTH_CP_CR_E!J5+FC_OTH_CP_BT_E!J5+FC_OTH_CP_IT_E!J5</f>
        <v>0</v>
      </c>
      <c r="K5" s="10">
        <f>FC_OTH_CP_SH_E!K5+FC_OTH_CP_SC_E!K5+FC_OTH_CP_HW_E!K5+FC_OTH_CP_CA_E!K5+FC_OTH_CP_VE_E!K5+FC_OTH_CP_SL_E!K5+FC_OTH_CP_BL_E!K5+FC_OTH_CP_CR_E!K5+FC_OTH_CP_BT_E!K5+FC_OTH_CP_IT_E!K5</f>
        <v>0</v>
      </c>
      <c r="L5" s="10">
        <f>FC_OTH_CP_SH_E!L5+FC_OTH_CP_SC_E!L5+FC_OTH_CP_HW_E!L5+FC_OTH_CP_CA_E!L5+FC_OTH_CP_VE_E!L5+FC_OTH_CP_SL_E!L5+FC_OTH_CP_BL_E!L5+FC_OTH_CP_CR_E!L5+FC_OTH_CP_BT_E!L5+FC_OTH_CP_IT_E!L5</f>
        <v>0</v>
      </c>
      <c r="M5" s="10">
        <f>FC_OTH_CP_SH_E!M5+FC_OTH_CP_SC_E!M5+FC_OTH_CP_HW_E!M5+FC_OTH_CP_CA_E!M5+FC_OTH_CP_VE_E!M5+FC_OTH_CP_SL_E!M5+FC_OTH_CP_BL_E!M5+FC_OTH_CP_CR_E!M5+FC_OTH_CP_BT_E!M5+FC_OTH_CP_IT_E!M5</f>
        <v>0</v>
      </c>
      <c r="N5" s="10">
        <f>FC_OTH_CP_SH_E!N5+FC_OTH_CP_SC_E!N5+FC_OTH_CP_HW_E!N5+FC_OTH_CP_CA_E!N5+FC_OTH_CP_VE_E!N5+FC_OTH_CP_SL_E!N5+FC_OTH_CP_BL_E!N5+FC_OTH_CP_CR_E!N5+FC_OTH_CP_BT_E!N5+FC_OTH_CP_IT_E!N5</f>
        <v>0</v>
      </c>
      <c r="O5" s="10">
        <f>FC_OTH_CP_SH_E!O5+FC_OTH_CP_SC_E!O5+FC_OTH_CP_HW_E!O5+FC_OTH_CP_CA_E!O5+FC_OTH_CP_VE_E!O5+FC_OTH_CP_SL_E!O5+FC_OTH_CP_BL_E!O5+FC_OTH_CP_CR_E!O5+FC_OTH_CP_BT_E!O5+FC_OTH_CP_IT_E!O5</f>
        <v>0</v>
      </c>
      <c r="P5" s="10">
        <f>FC_OTH_CP_SH_E!P5+FC_OTH_CP_SC_E!P5+FC_OTH_CP_HW_E!P5+FC_OTH_CP_CA_E!P5+FC_OTH_CP_VE_E!P5+FC_OTH_CP_SL_E!P5+FC_OTH_CP_BL_E!P5+FC_OTH_CP_CR_E!P5+FC_OTH_CP_BT_E!P5+FC_OTH_CP_IT_E!P5</f>
        <v>0</v>
      </c>
      <c r="Q5" s="10">
        <f>FC_OTH_CP_SH_E!Q5+FC_OTH_CP_SC_E!Q5+FC_OTH_CP_HW_E!Q5+FC_OTH_CP_CA_E!Q5+FC_OTH_CP_VE_E!Q5+FC_OTH_CP_SL_E!Q5+FC_OTH_CP_BL_E!Q5+FC_OTH_CP_CR_E!Q5+FC_OTH_CP_BT_E!Q5+FC_OTH_CP_IT_E!Q5</f>
        <v>0</v>
      </c>
      <c r="R5" s="10">
        <f>FC_OTH_CP_SH_E!R5+FC_OTH_CP_SC_E!R5+FC_OTH_CP_HW_E!R5+FC_OTH_CP_CA_E!R5+FC_OTH_CP_VE_E!R5+FC_OTH_CP_SL_E!R5+FC_OTH_CP_BL_E!R5+FC_OTH_CP_CR_E!R5+FC_OTH_CP_BT_E!R5+FC_OTH_CP_IT_E!R5</f>
        <v>0</v>
      </c>
      <c r="S5" s="10">
        <f>FC_OTH_CP_SH_E!S5+FC_OTH_CP_SC_E!S5+FC_OTH_CP_HW_E!S5+FC_OTH_CP_CA_E!S5+FC_OTH_CP_VE_E!S5+FC_OTH_CP_SL_E!S5+FC_OTH_CP_BL_E!S5+FC_OTH_CP_CR_E!S5+FC_OTH_CP_BT_E!S5+FC_OTH_CP_IT_E!S5</f>
        <v>0</v>
      </c>
      <c r="T5" s="10">
        <f>FC_OTH_CP_SH_E!T5+FC_OTH_CP_SC_E!T5+FC_OTH_CP_HW_E!T5+FC_OTH_CP_CA_E!T5+FC_OTH_CP_VE_E!T5+FC_OTH_CP_SL_E!T5+FC_OTH_CP_BL_E!T5+FC_OTH_CP_CR_E!T5+FC_OTH_CP_BT_E!T5+FC_OTH_CP_IT_E!T5</f>
        <v>0</v>
      </c>
      <c r="U5" s="10">
        <f>FC_OTH_CP_SH_E!U5+FC_OTH_CP_SC_E!U5+FC_OTH_CP_HW_E!U5+FC_OTH_CP_CA_E!U5+FC_OTH_CP_VE_E!U5+FC_OTH_CP_SL_E!U5+FC_OTH_CP_BL_E!U5+FC_OTH_CP_CR_E!U5+FC_OTH_CP_BT_E!U5+FC_OTH_CP_IT_E!U5</f>
        <v>0</v>
      </c>
      <c r="V5" s="10">
        <f>FC_OTH_CP_SH_E!V5+FC_OTH_CP_SC_E!V5+FC_OTH_CP_HW_E!V5+FC_OTH_CP_CA_E!V5+FC_OTH_CP_VE_E!V5+FC_OTH_CP_SL_E!V5+FC_OTH_CP_BL_E!V5+FC_OTH_CP_CR_E!V5+FC_OTH_CP_BT_E!V5+FC_OTH_CP_IT_E!V5</f>
        <v>0</v>
      </c>
      <c r="W5" s="10">
        <f>FC_OTH_CP_SH_E!W5+FC_OTH_CP_SC_E!W5+FC_OTH_CP_HW_E!W5+FC_OTH_CP_CA_E!W5+FC_OTH_CP_VE_E!W5+FC_OTH_CP_SL_E!W5+FC_OTH_CP_BL_E!W5+FC_OTH_CP_CR_E!W5+FC_OTH_CP_BT_E!W5+FC_OTH_CP_IT_E!W5</f>
        <v>0</v>
      </c>
      <c r="X5" s="10">
        <f>FC_OTH_CP_SH_E!X5+FC_OTH_CP_SC_E!X5+FC_OTH_CP_HW_E!X5+FC_OTH_CP_CA_E!X5+FC_OTH_CP_VE_E!X5+FC_OTH_CP_SL_E!X5+FC_OTH_CP_BL_E!X5+FC_OTH_CP_CR_E!X5+FC_OTH_CP_BT_E!X5+FC_OTH_CP_IT_E!X5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FC_OTH_CP_SH_E!C6+FC_OTH_CP_SC_E!C6+FC_OTH_CP_HW_E!C6+FC_OTH_CP_CA_E!C6+FC_OTH_CP_VE_E!C6+FC_OTH_CP_SL_E!C6+FC_OTH_CP_BL_E!C6+FC_OTH_CP_CR_E!C6+FC_OTH_CP_BT_E!C6+FC_OTH_CP_IT_E!C6</f>
        <v>0</v>
      </c>
      <c r="D6" s="10">
        <f>FC_OTH_CP_SH_E!D6+FC_OTH_CP_SC_E!D6+FC_OTH_CP_HW_E!D6+FC_OTH_CP_CA_E!D6+FC_OTH_CP_VE_E!D6+FC_OTH_CP_SL_E!D6+FC_OTH_CP_BL_E!D6+FC_OTH_CP_CR_E!D6+FC_OTH_CP_BT_E!D6+FC_OTH_CP_IT_E!D6</f>
        <v>0</v>
      </c>
      <c r="E6" s="10">
        <f>FC_OTH_CP_SH_E!E6+FC_OTH_CP_SC_E!E6+FC_OTH_CP_HW_E!E6+FC_OTH_CP_CA_E!E6+FC_OTH_CP_VE_E!E6+FC_OTH_CP_SL_E!E6+FC_OTH_CP_BL_E!E6+FC_OTH_CP_CR_E!E6+FC_OTH_CP_BT_E!E6+FC_OTH_CP_IT_E!E6</f>
        <v>0</v>
      </c>
      <c r="F6" s="10">
        <f>FC_OTH_CP_SH_E!F6+FC_OTH_CP_SC_E!F6+FC_OTH_CP_HW_E!F6+FC_OTH_CP_CA_E!F6+FC_OTH_CP_VE_E!F6+FC_OTH_CP_SL_E!F6+FC_OTH_CP_BL_E!F6+FC_OTH_CP_CR_E!F6+FC_OTH_CP_BT_E!F6+FC_OTH_CP_IT_E!F6</f>
        <v>0</v>
      </c>
      <c r="G6" s="10">
        <f>FC_OTH_CP_SH_E!G6+FC_OTH_CP_SC_E!G6+FC_OTH_CP_HW_E!G6+FC_OTH_CP_CA_E!G6+FC_OTH_CP_VE_E!G6+FC_OTH_CP_SL_E!G6+FC_OTH_CP_BL_E!G6+FC_OTH_CP_CR_E!G6+FC_OTH_CP_BT_E!G6+FC_OTH_CP_IT_E!G6</f>
        <v>0</v>
      </c>
      <c r="H6" s="10">
        <f>FC_OTH_CP_SH_E!H6+FC_OTH_CP_SC_E!H6+FC_OTH_CP_HW_E!H6+FC_OTH_CP_CA_E!H6+FC_OTH_CP_VE_E!H6+FC_OTH_CP_SL_E!H6+FC_OTH_CP_BL_E!H6+FC_OTH_CP_CR_E!H6+FC_OTH_CP_BT_E!H6+FC_OTH_CP_IT_E!H6</f>
        <v>0</v>
      </c>
      <c r="I6" s="10">
        <f>FC_OTH_CP_SH_E!I6+FC_OTH_CP_SC_E!I6+FC_OTH_CP_HW_E!I6+FC_OTH_CP_CA_E!I6+FC_OTH_CP_VE_E!I6+FC_OTH_CP_SL_E!I6+FC_OTH_CP_BL_E!I6+FC_OTH_CP_CR_E!I6+FC_OTH_CP_BT_E!I6+FC_OTH_CP_IT_E!I6</f>
        <v>0</v>
      </c>
      <c r="J6" s="10">
        <f>FC_OTH_CP_SH_E!J6+FC_OTH_CP_SC_E!J6+FC_OTH_CP_HW_E!J6+FC_OTH_CP_CA_E!J6+FC_OTH_CP_VE_E!J6+FC_OTH_CP_SL_E!J6+FC_OTH_CP_BL_E!J6+FC_OTH_CP_CR_E!J6+FC_OTH_CP_BT_E!J6+FC_OTH_CP_IT_E!J6</f>
        <v>0</v>
      </c>
      <c r="K6" s="10">
        <f>FC_OTH_CP_SH_E!K6+FC_OTH_CP_SC_E!K6+FC_OTH_CP_HW_E!K6+FC_OTH_CP_CA_E!K6+FC_OTH_CP_VE_E!K6+FC_OTH_CP_SL_E!K6+FC_OTH_CP_BL_E!K6+FC_OTH_CP_CR_E!K6+FC_OTH_CP_BT_E!K6+FC_OTH_CP_IT_E!K6</f>
        <v>0</v>
      </c>
      <c r="L6" s="10">
        <f>FC_OTH_CP_SH_E!L6+FC_OTH_CP_SC_E!L6+FC_OTH_CP_HW_E!L6+FC_OTH_CP_CA_E!L6+FC_OTH_CP_VE_E!L6+FC_OTH_CP_SL_E!L6+FC_OTH_CP_BL_E!L6+FC_OTH_CP_CR_E!L6+FC_OTH_CP_BT_E!L6+FC_OTH_CP_IT_E!L6</f>
        <v>0</v>
      </c>
      <c r="M6" s="10">
        <f>FC_OTH_CP_SH_E!M6+FC_OTH_CP_SC_E!M6+FC_OTH_CP_HW_E!M6+FC_OTH_CP_CA_E!M6+FC_OTH_CP_VE_E!M6+FC_OTH_CP_SL_E!M6+FC_OTH_CP_BL_E!M6+FC_OTH_CP_CR_E!M6+FC_OTH_CP_BT_E!M6+FC_OTH_CP_IT_E!M6</f>
        <v>0</v>
      </c>
      <c r="N6" s="10">
        <f>FC_OTH_CP_SH_E!N6+FC_OTH_CP_SC_E!N6+FC_OTH_CP_HW_E!N6+FC_OTH_CP_CA_E!N6+FC_OTH_CP_VE_E!N6+FC_OTH_CP_SL_E!N6+FC_OTH_CP_BL_E!N6+FC_OTH_CP_CR_E!N6+FC_OTH_CP_BT_E!N6+FC_OTH_CP_IT_E!N6</f>
        <v>0</v>
      </c>
      <c r="O6" s="10">
        <f>FC_OTH_CP_SH_E!O6+FC_OTH_CP_SC_E!O6+FC_OTH_CP_HW_E!O6+FC_OTH_CP_CA_E!O6+FC_OTH_CP_VE_E!O6+FC_OTH_CP_SL_E!O6+FC_OTH_CP_BL_E!O6+FC_OTH_CP_CR_E!O6+FC_OTH_CP_BT_E!O6+FC_OTH_CP_IT_E!O6</f>
        <v>0</v>
      </c>
      <c r="P6" s="10">
        <f>FC_OTH_CP_SH_E!P6+FC_OTH_CP_SC_E!P6+FC_OTH_CP_HW_E!P6+FC_OTH_CP_CA_E!P6+FC_OTH_CP_VE_E!P6+FC_OTH_CP_SL_E!P6+FC_OTH_CP_BL_E!P6+FC_OTH_CP_CR_E!P6+FC_OTH_CP_BT_E!P6+FC_OTH_CP_IT_E!P6</f>
        <v>0</v>
      </c>
      <c r="Q6" s="10">
        <f>FC_OTH_CP_SH_E!Q6+FC_OTH_CP_SC_E!Q6+FC_OTH_CP_HW_E!Q6+FC_OTH_CP_CA_E!Q6+FC_OTH_CP_VE_E!Q6+FC_OTH_CP_SL_E!Q6+FC_OTH_CP_BL_E!Q6+FC_OTH_CP_CR_E!Q6+FC_OTH_CP_BT_E!Q6+FC_OTH_CP_IT_E!Q6</f>
        <v>0</v>
      </c>
      <c r="R6" s="10">
        <f>FC_OTH_CP_SH_E!R6+FC_OTH_CP_SC_E!R6+FC_OTH_CP_HW_E!R6+FC_OTH_CP_CA_E!R6+FC_OTH_CP_VE_E!R6+FC_OTH_CP_SL_E!R6+FC_OTH_CP_BL_E!R6+FC_OTH_CP_CR_E!R6+FC_OTH_CP_BT_E!R6+FC_OTH_CP_IT_E!R6</f>
        <v>0</v>
      </c>
      <c r="S6" s="10">
        <f>FC_OTH_CP_SH_E!S6+FC_OTH_CP_SC_E!S6+FC_OTH_CP_HW_E!S6+FC_OTH_CP_CA_E!S6+FC_OTH_CP_VE_E!S6+FC_OTH_CP_SL_E!S6+FC_OTH_CP_BL_E!S6+FC_OTH_CP_CR_E!S6+FC_OTH_CP_BT_E!S6+FC_OTH_CP_IT_E!S6</f>
        <v>0</v>
      </c>
      <c r="T6" s="10">
        <f>FC_OTH_CP_SH_E!T6+FC_OTH_CP_SC_E!T6+FC_OTH_CP_HW_E!T6+FC_OTH_CP_CA_E!T6+FC_OTH_CP_VE_E!T6+FC_OTH_CP_SL_E!T6+FC_OTH_CP_BL_E!T6+FC_OTH_CP_CR_E!T6+FC_OTH_CP_BT_E!T6+FC_OTH_CP_IT_E!T6</f>
        <v>0</v>
      </c>
      <c r="U6" s="10">
        <f>FC_OTH_CP_SH_E!U6+FC_OTH_CP_SC_E!U6+FC_OTH_CP_HW_E!U6+FC_OTH_CP_CA_E!U6+FC_OTH_CP_VE_E!U6+FC_OTH_CP_SL_E!U6+FC_OTH_CP_BL_E!U6+FC_OTH_CP_CR_E!U6+FC_OTH_CP_BT_E!U6+FC_OTH_CP_IT_E!U6</f>
        <v>0</v>
      </c>
      <c r="V6" s="10">
        <f>FC_OTH_CP_SH_E!V6+FC_OTH_CP_SC_E!V6+FC_OTH_CP_HW_E!V6+FC_OTH_CP_CA_E!V6+FC_OTH_CP_VE_E!V6+FC_OTH_CP_SL_E!V6+FC_OTH_CP_BL_E!V6+FC_OTH_CP_CR_E!V6+FC_OTH_CP_BT_E!V6+FC_OTH_CP_IT_E!V6</f>
        <v>0</v>
      </c>
      <c r="W6" s="10">
        <f>FC_OTH_CP_SH_E!W6+FC_OTH_CP_SC_E!W6+FC_OTH_CP_HW_E!W6+FC_OTH_CP_CA_E!W6+FC_OTH_CP_VE_E!W6+FC_OTH_CP_SL_E!W6+FC_OTH_CP_BL_E!W6+FC_OTH_CP_CR_E!W6+FC_OTH_CP_BT_E!W6+FC_OTH_CP_IT_E!W6</f>
        <v>0</v>
      </c>
      <c r="X6" s="10">
        <f>FC_OTH_CP_SH_E!X6+FC_OTH_CP_SC_E!X6+FC_OTH_CP_HW_E!X6+FC_OTH_CP_CA_E!X6+FC_OTH_CP_VE_E!X6+FC_OTH_CP_SL_E!X6+FC_OTH_CP_BL_E!X6+FC_OTH_CP_CR_E!X6+FC_OTH_CP_BT_E!X6+FC_OTH_CP_IT_E!X6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FC_OTH_CP_SH_E!C7+FC_OTH_CP_SC_E!C7+FC_OTH_CP_HW_E!C7+FC_OTH_CP_CA_E!C7+FC_OTH_CP_VE_E!C7+FC_OTH_CP_SL_E!C7+FC_OTH_CP_BL_E!C7+FC_OTH_CP_CR_E!C7+FC_OTH_CP_BT_E!C7+FC_OTH_CP_IT_E!C7</f>
        <v>0</v>
      </c>
      <c r="D7" s="10">
        <f>FC_OTH_CP_SH_E!D7+FC_OTH_CP_SC_E!D7+FC_OTH_CP_HW_E!D7+FC_OTH_CP_CA_E!D7+FC_OTH_CP_VE_E!D7+FC_OTH_CP_SL_E!D7+FC_OTH_CP_BL_E!D7+FC_OTH_CP_CR_E!D7+FC_OTH_CP_BT_E!D7+FC_OTH_CP_IT_E!D7</f>
        <v>0</v>
      </c>
      <c r="E7" s="10">
        <f>FC_OTH_CP_SH_E!E7+FC_OTH_CP_SC_E!E7+FC_OTH_CP_HW_E!E7+FC_OTH_CP_CA_E!E7+FC_OTH_CP_VE_E!E7+FC_OTH_CP_SL_E!E7+FC_OTH_CP_BL_E!E7+FC_OTH_CP_CR_E!E7+FC_OTH_CP_BT_E!E7+FC_OTH_CP_IT_E!E7</f>
        <v>0</v>
      </c>
      <c r="F7" s="10">
        <f>FC_OTH_CP_SH_E!F7+FC_OTH_CP_SC_E!F7+FC_OTH_CP_HW_E!F7+FC_OTH_CP_CA_E!F7+FC_OTH_CP_VE_E!F7+FC_OTH_CP_SL_E!F7+FC_OTH_CP_BL_E!F7+FC_OTH_CP_CR_E!F7+FC_OTH_CP_BT_E!F7+FC_OTH_CP_IT_E!F7</f>
        <v>0</v>
      </c>
      <c r="G7" s="10">
        <f>FC_OTH_CP_SH_E!G7+FC_OTH_CP_SC_E!G7+FC_OTH_CP_HW_E!G7+FC_OTH_CP_CA_E!G7+FC_OTH_CP_VE_E!G7+FC_OTH_CP_SL_E!G7+FC_OTH_CP_BL_E!G7+FC_OTH_CP_CR_E!G7+FC_OTH_CP_BT_E!G7+FC_OTH_CP_IT_E!G7</f>
        <v>0</v>
      </c>
      <c r="H7" s="10">
        <f>FC_OTH_CP_SH_E!H7+FC_OTH_CP_SC_E!H7+FC_OTH_CP_HW_E!H7+FC_OTH_CP_CA_E!H7+FC_OTH_CP_VE_E!H7+FC_OTH_CP_SL_E!H7+FC_OTH_CP_BL_E!H7+FC_OTH_CP_CR_E!H7+FC_OTH_CP_BT_E!H7+FC_OTH_CP_IT_E!H7</f>
        <v>0</v>
      </c>
      <c r="I7" s="10">
        <f>FC_OTH_CP_SH_E!I7+FC_OTH_CP_SC_E!I7+FC_OTH_CP_HW_E!I7+FC_OTH_CP_CA_E!I7+FC_OTH_CP_VE_E!I7+FC_OTH_CP_SL_E!I7+FC_OTH_CP_BL_E!I7+FC_OTH_CP_CR_E!I7+FC_OTH_CP_BT_E!I7+FC_OTH_CP_IT_E!I7</f>
        <v>0</v>
      </c>
      <c r="J7" s="10">
        <f>FC_OTH_CP_SH_E!J7+FC_OTH_CP_SC_E!J7+FC_OTH_CP_HW_E!J7+FC_OTH_CP_CA_E!J7+FC_OTH_CP_VE_E!J7+FC_OTH_CP_SL_E!J7+FC_OTH_CP_BL_E!J7+FC_OTH_CP_CR_E!J7+FC_OTH_CP_BT_E!J7+FC_OTH_CP_IT_E!J7</f>
        <v>0</v>
      </c>
      <c r="K7" s="10">
        <f>FC_OTH_CP_SH_E!K7+FC_OTH_CP_SC_E!K7+FC_OTH_CP_HW_E!K7+FC_OTH_CP_CA_E!K7+FC_OTH_CP_VE_E!K7+FC_OTH_CP_SL_E!K7+FC_OTH_CP_BL_E!K7+FC_OTH_CP_CR_E!K7+FC_OTH_CP_BT_E!K7+FC_OTH_CP_IT_E!K7</f>
        <v>0</v>
      </c>
      <c r="L7" s="10">
        <f>FC_OTH_CP_SH_E!L7+FC_OTH_CP_SC_E!L7+FC_OTH_CP_HW_E!L7+FC_OTH_CP_CA_E!L7+FC_OTH_CP_VE_E!L7+FC_OTH_CP_SL_E!L7+FC_OTH_CP_BL_E!L7+FC_OTH_CP_CR_E!L7+FC_OTH_CP_BT_E!L7+FC_OTH_CP_IT_E!L7</f>
        <v>0</v>
      </c>
      <c r="M7" s="10">
        <f>FC_OTH_CP_SH_E!M7+FC_OTH_CP_SC_E!M7+FC_OTH_CP_HW_E!M7+FC_OTH_CP_CA_E!M7+FC_OTH_CP_VE_E!M7+FC_OTH_CP_SL_E!M7+FC_OTH_CP_BL_E!M7+FC_OTH_CP_CR_E!M7+FC_OTH_CP_BT_E!M7+FC_OTH_CP_IT_E!M7</f>
        <v>0</v>
      </c>
      <c r="N7" s="10">
        <f>FC_OTH_CP_SH_E!N7+FC_OTH_CP_SC_E!N7+FC_OTH_CP_HW_E!N7+FC_OTH_CP_CA_E!N7+FC_OTH_CP_VE_E!N7+FC_OTH_CP_SL_E!N7+FC_OTH_CP_BL_E!N7+FC_OTH_CP_CR_E!N7+FC_OTH_CP_BT_E!N7+FC_OTH_CP_IT_E!N7</f>
        <v>0</v>
      </c>
      <c r="O7" s="10">
        <f>FC_OTH_CP_SH_E!O7+FC_OTH_CP_SC_E!O7+FC_OTH_CP_HW_E!O7+FC_OTH_CP_CA_E!O7+FC_OTH_CP_VE_E!O7+FC_OTH_CP_SL_E!O7+FC_OTH_CP_BL_E!O7+FC_OTH_CP_CR_E!O7+FC_OTH_CP_BT_E!O7+FC_OTH_CP_IT_E!O7</f>
        <v>0</v>
      </c>
      <c r="P7" s="10">
        <f>FC_OTH_CP_SH_E!P7+FC_OTH_CP_SC_E!P7+FC_OTH_CP_HW_E!P7+FC_OTH_CP_CA_E!P7+FC_OTH_CP_VE_E!P7+FC_OTH_CP_SL_E!P7+FC_OTH_CP_BL_E!P7+FC_OTH_CP_CR_E!P7+FC_OTH_CP_BT_E!P7+FC_OTH_CP_IT_E!P7</f>
        <v>0</v>
      </c>
      <c r="Q7" s="10">
        <f>FC_OTH_CP_SH_E!Q7+FC_OTH_CP_SC_E!Q7+FC_OTH_CP_HW_E!Q7+FC_OTH_CP_CA_E!Q7+FC_OTH_CP_VE_E!Q7+FC_OTH_CP_SL_E!Q7+FC_OTH_CP_BL_E!Q7+FC_OTH_CP_CR_E!Q7+FC_OTH_CP_BT_E!Q7+FC_OTH_CP_IT_E!Q7</f>
        <v>0</v>
      </c>
      <c r="R7" s="10">
        <f>FC_OTH_CP_SH_E!R7+FC_OTH_CP_SC_E!R7+FC_OTH_CP_HW_E!R7+FC_OTH_CP_CA_E!R7+FC_OTH_CP_VE_E!R7+FC_OTH_CP_SL_E!R7+FC_OTH_CP_BL_E!R7+FC_OTH_CP_CR_E!R7+FC_OTH_CP_BT_E!R7+FC_OTH_CP_IT_E!R7</f>
        <v>0</v>
      </c>
      <c r="S7" s="10">
        <f>FC_OTH_CP_SH_E!S7+FC_OTH_CP_SC_E!S7+FC_OTH_CP_HW_E!S7+FC_OTH_CP_CA_E!S7+FC_OTH_CP_VE_E!S7+FC_OTH_CP_SL_E!S7+FC_OTH_CP_BL_E!S7+FC_OTH_CP_CR_E!S7+FC_OTH_CP_BT_E!S7+FC_OTH_CP_IT_E!S7</f>
        <v>0</v>
      </c>
      <c r="T7" s="10">
        <f>FC_OTH_CP_SH_E!T7+FC_OTH_CP_SC_E!T7+FC_OTH_CP_HW_E!T7+FC_OTH_CP_CA_E!T7+FC_OTH_CP_VE_E!T7+FC_OTH_CP_SL_E!T7+FC_OTH_CP_BL_E!T7+FC_OTH_CP_CR_E!T7+FC_OTH_CP_BT_E!T7+FC_OTH_CP_IT_E!T7</f>
        <v>0</v>
      </c>
      <c r="U7" s="10">
        <f>FC_OTH_CP_SH_E!U7+FC_OTH_CP_SC_E!U7+FC_OTH_CP_HW_E!U7+FC_OTH_CP_CA_E!U7+FC_OTH_CP_VE_E!U7+FC_OTH_CP_SL_E!U7+FC_OTH_CP_BL_E!U7+FC_OTH_CP_CR_E!U7+FC_OTH_CP_BT_E!U7+FC_OTH_CP_IT_E!U7</f>
        <v>0</v>
      </c>
      <c r="V7" s="10">
        <f>FC_OTH_CP_SH_E!V7+FC_OTH_CP_SC_E!V7+FC_OTH_CP_HW_E!V7+FC_OTH_CP_CA_E!V7+FC_OTH_CP_VE_E!V7+FC_OTH_CP_SL_E!V7+FC_OTH_CP_BL_E!V7+FC_OTH_CP_CR_E!V7+FC_OTH_CP_BT_E!V7+FC_OTH_CP_IT_E!V7</f>
        <v>0</v>
      </c>
      <c r="W7" s="10">
        <f>FC_OTH_CP_SH_E!W7+FC_OTH_CP_SC_E!W7+FC_OTH_CP_HW_E!W7+FC_OTH_CP_CA_E!W7+FC_OTH_CP_VE_E!W7+FC_OTH_CP_SL_E!W7+FC_OTH_CP_BL_E!W7+FC_OTH_CP_CR_E!W7+FC_OTH_CP_BT_E!W7+FC_OTH_CP_IT_E!W7</f>
        <v>0</v>
      </c>
      <c r="X7" s="10">
        <f>FC_OTH_CP_SH_E!X7+FC_OTH_CP_SC_E!X7+FC_OTH_CP_HW_E!X7+FC_OTH_CP_CA_E!X7+FC_OTH_CP_VE_E!X7+FC_OTH_CP_SL_E!X7+FC_OTH_CP_BL_E!X7+FC_OTH_CP_CR_E!X7+FC_OTH_CP_BT_E!X7+FC_OTH_CP_IT_E!X7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FC_OTH_CP_SH_E!C9+FC_OTH_CP_SC_E!C9+FC_OTH_CP_HW_E!C9+FC_OTH_CP_CA_E!C9+FC_OTH_CP_VE_E!C9+FC_OTH_CP_SL_E!C9+FC_OTH_CP_BL_E!C9+FC_OTH_CP_CR_E!C9+FC_OTH_CP_BT_E!C9+FC_OTH_CP_IT_E!C9</f>
        <v>0</v>
      </c>
      <c r="D9" s="10">
        <f>FC_OTH_CP_SH_E!D9+FC_OTH_CP_SC_E!D9+FC_OTH_CP_HW_E!D9+FC_OTH_CP_CA_E!D9+FC_OTH_CP_VE_E!D9+FC_OTH_CP_SL_E!D9+FC_OTH_CP_BL_E!D9+FC_OTH_CP_CR_E!D9+FC_OTH_CP_BT_E!D9+FC_OTH_CP_IT_E!D9</f>
        <v>0</v>
      </c>
      <c r="E9" s="10">
        <f>FC_OTH_CP_SH_E!E9+FC_OTH_CP_SC_E!E9+FC_OTH_CP_HW_E!E9+FC_OTH_CP_CA_E!E9+FC_OTH_CP_VE_E!E9+FC_OTH_CP_SL_E!E9+FC_OTH_CP_BL_E!E9+FC_OTH_CP_CR_E!E9+FC_OTH_CP_BT_E!E9+FC_OTH_CP_IT_E!E9</f>
        <v>0</v>
      </c>
      <c r="F9" s="10">
        <f>FC_OTH_CP_SH_E!F9+FC_OTH_CP_SC_E!F9+FC_OTH_CP_HW_E!F9+FC_OTH_CP_CA_E!F9+FC_OTH_CP_VE_E!F9+FC_OTH_CP_SL_E!F9+FC_OTH_CP_BL_E!F9+FC_OTH_CP_CR_E!F9+FC_OTH_CP_BT_E!F9+FC_OTH_CP_IT_E!F9</f>
        <v>0</v>
      </c>
      <c r="G9" s="10">
        <f>FC_OTH_CP_SH_E!G9+FC_OTH_CP_SC_E!G9+FC_OTH_CP_HW_E!G9+FC_OTH_CP_CA_E!G9+FC_OTH_CP_VE_E!G9+FC_OTH_CP_SL_E!G9+FC_OTH_CP_BL_E!G9+FC_OTH_CP_CR_E!G9+FC_OTH_CP_BT_E!G9+FC_OTH_CP_IT_E!G9</f>
        <v>0</v>
      </c>
      <c r="H9" s="10">
        <f>FC_OTH_CP_SH_E!H9+FC_OTH_CP_SC_E!H9+FC_OTH_CP_HW_E!H9+FC_OTH_CP_CA_E!H9+FC_OTH_CP_VE_E!H9+FC_OTH_CP_SL_E!H9+FC_OTH_CP_BL_E!H9+FC_OTH_CP_CR_E!H9+FC_OTH_CP_BT_E!H9+FC_OTH_CP_IT_E!H9</f>
        <v>0</v>
      </c>
      <c r="I9" s="10">
        <f>FC_OTH_CP_SH_E!I9+FC_OTH_CP_SC_E!I9+FC_OTH_CP_HW_E!I9+FC_OTH_CP_CA_E!I9+FC_OTH_CP_VE_E!I9+FC_OTH_CP_SL_E!I9+FC_OTH_CP_BL_E!I9+FC_OTH_CP_CR_E!I9+FC_OTH_CP_BT_E!I9+FC_OTH_CP_IT_E!I9</f>
        <v>0</v>
      </c>
      <c r="J9" s="10">
        <f>FC_OTH_CP_SH_E!J9+FC_OTH_CP_SC_E!J9+FC_OTH_CP_HW_E!J9+FC_OTH_CP_CA_E!J9+FC_OTH_CP_VE_E!J9+FC_OTH_CP_SL_E!J9+FC_OTH_CP_BL_E!J9+FC_OTH_CP_CR_E!J9+FC_OTH_CP_BT_E!J9+FC_OTH_CP_IT_E!J9</f>
        <v>0</v>
      </c>
      <c r="K9" s="10">
        <f>FC_OTH_CP_SH_E!K9+FC_OTH_CP_SC_E!K9+FC_OTH_CP_HW_E!K9+FC_OTH_CP_CA_E!K9+FC_OTH_CP_VE_E!K9+FC_OTH_CP_SL_E!K9+FC_OTH_CP_BL_E!K9+FC_OTH_CP_CR_E!K9+FC_OTH_CP_BT_E!K9+FC_OTH_CP_IT_E!K9</f>
        <v>0</v>
      </c>
      <c r="L9" s="10">
        <f>FC_OTH_CP_SH_E!L9+FC_OTH_CP_SC_E!L9+FC_OTH_CP_HW_E!L9+FC_OTH_CP_CA_E!L9+FC_OTH_CP_VE_E!L9+FC_OTH_CP_SL_E!L9+FC_OTH_CP_BL_E!L9+FC_OTH_CP_CR_E!L9+FC_OTH_CP_BT_E!L9+FC_OTH_CP_IT_E!L9</f>
        <v>0</v>
      </c>
      <c r="M9" s="10">
        <f>FC_OTH_CP_SH_E!M9+FC_OTH_CP_SC_E!M9+FC_OTH_CP_HW_E!M9+FC_OTH_CP_CA_E!M9+FC_OTH_CP_VE_E!M9+FC_OTH_CP_SL_E!M9+FC_OTH_CP_BL_E!M9+FC_OTH_CP_CR_E!M9+FC_OTH_CP_BT_E!M9+FC_OTH_CP_IT_E!M9</f>
        <v>0</v>
      </c>
      <c r="N9" s="10">
        <f>FC_OTH_CP_SH_E!N9+FC_OTH_CP_SC_E!N9+FC_OTH_CP_HW_E!N9+FC_OTH_CP_CA_E!N9+FC_OTH_CP_VE_E!N9+FC_OTH_CP_SL_E!N9+FC_OTH_CP_BL_E!N9+FC_OTH_CP_CR_E!N9+FC_OTH_CP_BT_E!N9+FC_OTH_CP_IT_E!N9</f>
        <v>0</v>
      </c>
      <c r="O9" s="10">
        <f>FC_OTH_CP_SH_E!O9+FC_OTH_CP_SC_E!O9+FC_OTH_CP_HW_E!O9+FC_OTH_CP_CA_E!O9+FC_OTH_CP_VE_E!O9+FC_OTH_CP_SL_E!O9+FC_OTH_CP_BL_E!O9+FC_OTH_CP_CR_E!O9+FC_OTH_CP_BT_E!O9+FC_OTH_CP_IT_E!O9</f>
        <v>0</v>
      </c>
      <c r="P9" s="10">
        <f>FC_OTH_CP_SH_E!P9+FC_OTH_CP_SC_E!P9+FC_OTH_CP_HW_E!P9+FC_OTH_CP_CA_E!P9+FC_OTH_CP_VE_E!P9+FC_OTH_CP_SL_E!P9+FC_OTH_CP_BL_E!P9+FC_OTH_CP_CR_E!P9+FC_OTH_CP_BT_E!P9+FC_OTH_CP_IT_E!P9</f>
        <v>0</v>
      </c>
      <c r="Q9" s="10">
        <f>FC_OTH_CP_SH_E!Q9+FC_OTH_CP_SC_E!Q9+FC_OTH_CP_HW_E!Q9+FC_OTH_CP_CA_E!Q9+FC_OTH_CP_VE_E!Q9+FC_OTH_CP_SL_E!Q9+FC_OTH_CP_BL_E!Q9+FC_OTH_CP_CR_E!Q9+FC_OTH_CP_BT_E!Q9+FC_OTH_CP_IT_E!Q9</f>
        <v>0</v>
      </c>
      <c r="R9" s="10">
        <f>FC_OTH_CP_SH_E!R9+FC_OTH_CP_SC_E!R9+FC_OTH_CP_HW_E!R9+FC_OTH_CP_CA_E!R9+FC_OTH_CP_VE_E!R9+FC_OTH_CP_SL_E!R9+FC_OTH_CP_BL_E!R9+FC_OTH_CP_CR_E!R9+FC_OTH_CP_BT_E!R9+FC_OTH_CP_IT_E!R9</f>
        <v>0</v>
      </c>
      <c r="S9" s="10">
        <f>FC_OTH_CP_SH_E!S9+FC_OTH_CP_SC_E!S9+FC_OTH_CP_HW_E!S9+FC_OTH_CP_CA_E!S9+FC_OTH_CP_VE_E!S9+FC_OTH_CP_SL_E!S9+FC_OTH_CP_BL_E!S9+FC_OTH_CP_CR_E!S9+FC_OTH_CP_BT_E!S9+FC_OTH_CP_IT_E!S9</f>
        <v>0</v>
      </c>
      <c r="T9" s="10">
        <f>FC_OTH_CP_SH_E!T9+FC_OTH_CP_SC_E!T9+FC_OTH_CP_HW_E!T9+FC_OTH_CP_CA_E!T9+FC_OTH_CP_VE_E!T9+FC_OTH_CP_SL_E!T9+FC_OTH_CP_BL_E!T9+FC_OTH_CP_CR_E!T9+FC_OTH_CP_BT_E!T9+FC_OTH_CP_IT_E!T9</f>
        <v>0</v>
      </c>
      <c r="U9" s="10">
        <f>FC_OTH_CP_SH_E!U9+FC_OTH_CP_SC_E!U9+FC_OTH_CP_HW_E!U9+FC_OTH_CP_CA_E!U9+FC_OTH_CP_VE_E!U9+FC_OTH_CP_SL_E!U9+FC_OTH_CP_BL_E!U9+FC_OTH_CP_CR_E!U9+FC_OTH_CP_BT_E!U9+FC_OTH_CP_IT_E!U9</f>
        <v>0</v>
      </c>
      <c r="V9" s="10">
        <f>FC_OTH_CP_SH_E!V9+FC_OTH_CP_SC_E!V9+FC_OTH_CP_HW_E!V9+FC_OTH_CP_CA_E!V9+FC_OTH_CP_VE_E!V9+FC_OTH_CP_SL_E!V9+FC_OTH_CP_BL_E!V9+FC_OTH_CP_CR_E!V9+FC_OTH_CP_BT_E!V9+FC_OTH_CP_IT_E!V9</f>
        <v>0</v>
      </c>
      <c r="W9" s="10">
        <f>FC_OTH_CP_SH_E!W9+FC_OTH_CP_SC_E!W9+FC_OTH_CP_HW_E!W9+FC_OTH_CP_CA_E!W9+FC_OTH_CP_VE_E!W9+FC_OTH_CP_SL_E!W9+FC_OTH_CP_BL_E!W9+FC_OTH_CP_CR_E!W9+FC_OTH_CP_BT_E!W9+FC_OTH_CP_IT_E!W9</f>
        <v>0</v>
      </c>
      <c r="X9" s="10">
        <f>FC_OTH_CP_SH_E!X9+FC_OTH_CP_SC_E!X9+FC_OTH_CP_HW_E!X9+FC_OTH_CP_CA_E!X9+FC_OTH_CP_VE_E!X9+FC_OTH_CP_SL_E!X9+FC_OTH_CP_BL_E!X9+FC_OTH_CP_CR_E!X9+FC_OTH_CP_BT_E!X9+FC_OTH_CP_IT_E!X9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FC_OTH_CP_SH_E!C10+FC_OTH_CP_SC_E!C10+FC_OTH_CP_HW_E!C10+FC_OTH_CP_CA_E!C10+FC_OTH_CP_VE_E!C10+FC_OTH_CP_SL_E!C10+FC_OTH_CP_BL_E!C10+FC_OTH_CP_CR_E!C10+FC_OTH_CP_BT_E!C10+FC_OTH_CP_IT_E!C10</f>
        <v>0</v>
      </c>
      <c r="D10" s="10">
        <f>FC_OTH_CP_SH_E!D10+FC_OTH_CP_SC_E!D10+FC_OTH_CP_HW_E!D10+FC_OTH_CP_CA_E!D10+FC_OTH_CP_VE_E!D10+FC_OTH_CP_SL_E!D10+FC_OTH_CP_BL_E!D10+FC_OTH_CP_CR_E!D10+FC_OTH_CP_BT_E!D10+FC_OTH_CP_IT_E!D10</f>
        <v>0</v>
      </c>
      <c r="E10" s="10">
        <f>FC_OTH_CP_SH_E!E10+FC_OTH_CP_SC_E!E10+FC_OTH_CP_HW_E!E10+FC_OTH_CP_CA_E!E10+FC_OTH_CP_VE_E!E10+FC_OTH_CP_SL_E!E10+FC_OTH_CP_BL_E!E10+FC_OTH_CP_CR_E!E10+FC_OTH_CP_BT_E!E10+FC_OTH_CP_IT_E!E10</f>
        <v>0</v>
      </c>
      <c r="F10" s="10">
        <f>FC_OTH_CP_SH_E!F10+FC_OTH_CP_SC_E!F10+FC_OTH_CP_HW_E!F10+FC_OTH_CP_CA_E!F10+FC_OTH_CP_VE_E!F10+FC_OTH_CP_SL_E!F10+FC_OTH_CP_BL_E!F10+FC_OTH_CP_CR_E!F10+FC_OTH_CP_BT_E!F10+FC_OTH_CP_IT_E!F10</f>
        <v>0</v>
      </c>
      <c r="G10" s="10">
        <f>FC_OTH_CP_SH_E!G10+FC_OTH_CP_SC_E!G10+FC_OTH_CP_HW_E!G10+FC_OTH_CP_CA_E!G10+FC_OTH_CP_VE_E!G10+FC_OTH_CP_SL_E!G10+FC_OTH_CP_BL_E!G10+FC_OTH_CP_CR_E!G10+FC_OTH_CP_BT_E!G10+FC_OTH_CP_IT_E!G10</f>
        <v>0</v>
      </c>
      <c r="H10" s="10">
        <f>FC_OTH_CP_SH_E!H10+FC_OTH_CP_SC_E!H10+FC_OTH_CP_HW_E!H10+FC_OTH_CP_CA_E!H10+FC_OTH_CP_VE_E!H10+FC_OTH_CP_SL_E!H10+FC_OTH_CP_BL_E!H10+FC_OTH_CP_CR_E!H10+FC_OTH_CP_BT_E!H10+FC_OTH_CP_IT_E!H10</f>
        <v>0</v>
      </c>
      <c r="I10" s="10">
        <f>FC_OTH_CP_SH_E!I10+FC_OTH_CP_SC_E!I10+FC_OTH_CP_HW_E!I10+FC_OTH_CP_CA_E!I10+FC_OTH_CP_VE_E!I10+FC_OTH_CP_SL_E!I10+FC_OTH_CP_BL_E!I10+FC_OTH_CP_CR_E!I10+FC_OTH_CP_BT_E!I10+FC_OTH_CP_IT_E!I10</f>
        <v>0</v>
      </c>
      <c r="J10" s="10">
        <f>FC_OTH_CP_SH_E!J10+FC_OTH_CP_SC_E!J10+FC_OTH_CP_HW_E!J10+FC_OTH_CP_CA_E!J10+FC_OTH_CP_VE_E!J10+FC_OTH_CP_SL_E!J10+FC_OTH_CP_BL_E!J10+FC_OTH_CP_CR_E!J10+FC_OTH_CP_BT_E!J10+FC_OTH_CP_IT_E!J10</f>
        <v>0</v>
      </c>
      <c r="K10" s="10">
        <f>FC_OTH_CP_SH_E!K10+FC_OTH_CP_SC_E!K10+FC_OTH_CP_HW_E!K10+FC_OTH_CP_CA_E!K10+FC_OTH_CP_VE_E!K10+FC_OTH_CP_SL_E!K10+FC_OTH_CP_BL_E!K10+FC_OTH_CP_CR_E!K10+FC_OTH_CP_BT_E!K10+FC_OTH_CP_IT_E!K10</f>
        <v>0</v>
      </c>
      <c r="L10" s="10">
        <f>FC_OTH_CP_SH_E!L10+FC_OTH_CP_SC_E!L10+FC_OTH_CP_HW_E!L10+FC_OTH_CP_CA_E!L10+FC_OTH_CP_VE_E!L10+FC_OTH_CP_SL_E!L10+FC_OTH_CP_BL_E!L10+FC_OTH_CP_CR_E!L10+FC_OTH_CP_BT_E!L10+FC_OTH_CP_IT_E!L10</f>
        <v>0</v>
      </c>
      <c r="M10" s="10">
        <f>FC_OTH_CP_SH_E!M10+FC_OTH_CP_SC_E!M10+FC_OTH_CP_HW_E!M10+FC_OTH_CP_CA_E!M10+FC_OTH_CP_VE_E!M10+FC_OTH_CP_SL_E!M10+FC_OTH_CP_BL_E!M10+FC_OTH_CP_CR_E!M10+FC_OTH_CP_BT_E!M10+FC_OTH_CP_IT_E!M10</f>
        <v>0</v>
      </c>
      <c r="N10" s="10">
        <f>FC_OTH_CP_SH_E!N10+FC_OTH_CP_SC_E!N10+FC_OTH_CP_HW_E!N10+FC_OTH_CP_CA_E!N10+FC_OTH_CP_VE_E!N10+FC_OTH_CP_SL_E!N10+FC_OTH_CP_BL_E!N10+FC_OTH_CP_CR_E!N10+FC_OTH_CP_BT_E!N10+FC_OTH_CP_IT_E!N10</f>
        <v>0</v>
      </c>
      <c r="O10" s="10">
        <f>FC_OTH_CP_SH_E!O10+FC_OTH_CP_SC_E!O10+FC_OTH_CP_HW_E!O10+FC_OTH_CP_CA_E!O10+FC_OTH_CP_VE_E!O10+FC_OTH_CP_SL_E!O10+FC_OTH_CP_BL_E!O10+FC_OTH_CP_CR_E!O10+FC_OTH_CP_BT_E!O10+FC_OTH_CP_IT_E!O10</f>
        <v>0</v>
      </c>
      <c r="P10" s="10">
        <f>FC_OTH_CP_SH_E!P10+FC_OTH_CP_SC_E!P10+FC_OTH_CP_HW_E!P10+FC_OTH_CP_CA_E!P10+FC_OTH_CP_VE_E!P10+FC_OTH_CP_SL_E!P10+FC_OTH_CP_BL_E!P10+FC_OTH_CP_CR_E!P10+FC_OTH_CP_BT_E!P10+FC_OTH_CP_IT_E!P10</f>
        <v>0</v>
      </c>
      <c r="Q10" s="10">
        <f>FC_OTH_CP_SH_E!Q10+FC_OTH_CP_SC_E!Q10+FC_OTH_CP_HW_E!Q10+FC_OTH_CP_CA_E!Q10+FC_OTH_CP_VE_E!Q10+FC_OTH_CP_SL_E!Q10+FC_OTH_CP_BL_E!Q10+FC_OTH_CP_CR_E!Q10+FC_OTH_CP_BT_E!Q10+FC_OTH_CP_IT_E!Q10</f>
        <v>0</v>
      </c>
      <c r="R10" s="10">
        <f>FC_OTH_CP_SH_E!R10+FC_OTH_CP_SC_E!R10+FC_OTH_CP_HW_E!R10+FC_OTH_CP_CA_E!R10+FC_OTH_CP_VE_E!R10+FC_OTH_CP_SL_E!R10+FC_OTH_CP_BL_E!R10+FC_OTH_CP_CR_E!R10+FC_OTH_CP_BT_E!R10+FC_OTH_CP_IT_E!R10</f>
        <v>0</v>
      </c>
      <c r="S10" s="10">
        <f>FC_OTH_CP_SH_E!S10+FC_OTH_CP_SC_E!S10+FC_OTH_CP_HW_E!S10+FC_OTH_CP_CA_E!S10+FC_OTH_CP_VE_E!S10+FC_OTH_CP_SL_E!S10+FC_OTH_CP_BL_E!S10+FC_OTH_CP_CR_E!S10+FC_OTH_CP_BT_E!S10+FC_OTH_CP_IT_E!S10</f>
        <v>0</v>
      </c>
      <c r="T10" s="10">
        <f>FC_OTH_CP_SH_E!T10+FC_OTH_CP_SC_E!T10+FC_OTH_CP_HW_E!T10+FC_OTH_CP_CA_E!T10+FC_OTH_CP_VE_E!T10+FC_OTH_CP_SL_E!T10+FC_OTH_CP_BL_E!T10+FC_OTH_CP_CR_E!T10+FC_OTH_CP_BT_E!T10+FC_OTH_CP_IT_E!T10</f>
        <v>0</v>
      </c>
      <c r="U10" s="10">
        <f>FC_OTH_CP_SH_E!U10+FC_OTH_CP_SC_E!U10+FC_OTH_CP_HW_E!U10+FC_OTH_CP_CA_E!U10+FC_OTH_CP_VE_E!U10+FC_OTH_CP_SL_E!U10+FC_OTH_CP_BL_E!U10+FC_OTH_CP_CR_E!U10+FC_OTH_CP_BT_E!U10+FC_OTH_CP_IT_E!U10</f>
        <v>0</v>
      </c>
      <c r="V10" s="10">
        <f>FC_OTH_CP_SH_E!V10+FC_OTH_CP_SC_E!V10+FC_OTH_CP_HW_E!V10+FC_OTH_CP_CA_E!V10+FC_OTH_CP_VE_E!V10+FC_OTH_CP_SL_E!V10+FC_OTH_CP_BL_E!V10+FC_OTH_CP_CR_E!V10+FC_OTH_CP_BT_E!V10+FC_OTH_CP_IT_E!V10</f>
        <v>0</v>
      </c>
      <c r="W10" s="10">
        <f>FC_OTH_CP_SH_E!W10+FC_OTH_CP_SC_E!W10+FC_OTH_CP_HW_E!W10+FC_OTH_CP_CA_E!W10+FC_OTH_CP_VE_E!W10+FC_OTH_CP_SL_E!W10+FC_OTH_CP_BL_E!W10+FC_OTH_CP_CR_E!W10+FC_OTH_CP_BT_E!W10+FC_OTH_CP_IT_E!W10</f>
        <v>0</v>
      </c>
      <c r="X10" s="10">
        <f>FC_OTH_CP_SH_E!X10+FC_OTH_CP_SC_E!X10+FC_OTH_CP_HW_E!X10+FC_OTH_CP_CA_E!X10+FC_OTH_CP_VE_E!X10+FC_OTH_CP_SL_E!X10+FC_OTH_CP_BL_E!X10+FC_OTH_CP_CR_E!X10+FC_OTH_CP_BT_E!X10+FC_OTH_CP_IT_E!X10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FC_OTH_CP_SH_E!C12+FC_OTH_CP_SC_E!C12+FC_OTH_CP_HW_E!C12+FC_OTH_CP_CA_E!C12+FC_OTH_CP_VE_E!C12+FC_OTH_CP_SL_E!C12+FC_OTH_CP_BL_E!C12+FC_OTH_CP_CR_E!C12+FC_OTH_CP_BT_E!C12+FC_OTH_CP_IT_E!C12</f>
        <v>0</v>
      </c>
      <c r="D12" s="10">
        <f>FC_OTH_CP_SH_E!D12+FC_OTH_CP_SC_E!D12+FC_OTH_CP_HW_E!D12+FC_OTH_CP_CA_E!D12+FC_OTH_CP_VE_E!D12+FC_OTH_CP_SL_E!D12+FC_OTH_CP_BL_E!D12+FC_OTH_CP_CR_E!D12+FC_OTH_CP_BT_E!D12+FC_OTH_CP_IT_E!D12</f>
        <v>0</v>
      </c>
      <c r="E12" s="10">
        <f>FC_OTH_CP_SH_E!E12+FC_OTH_CP_SC_E!E12+FC_OTH_CP_HW_E!E12+FC_OTH_CP_CA_E!E12+FC_OTH_CP_VE_E!E12+FC_OTH_CP_SL_E!E12+FC_OTH_CP_BL_E!E12+FC_OTH_CP_CR_E!E12+FC_OTH_CP_BT_E!E12+FC_OTH_CP_IT_E!E12</f>
        <v>0</v>
      </c>
      <c r="F12" s="10">
        <f>FC_OTH_CP_SH_E!F12+FC_OTH_CP_SC_E!F12+FC_OTH_CP_HW_E!F12+FC_OTH_CP_CA_E!F12+FC_OTH_CP_VE_E!F12+FC_OTH_CP_SL_E!F12+FC_OTH_CP_BL_E!F12+FC_OTH_CP_CR_E!F12+FC_OTH_CP_BT_E!F12+FC_OTH_CP_IT_E!F12</f>
        <v>0</v>
      </c>
      <c r="G12" s="10">
        <f>FC_OTH_CP_SH_E!G12+FC_OTH_CP_SC_E!G12+FC_OTH_CP_HW_E!G12+FC_OTH_CP_CA_E!G12+FC_OTH_CP_VE_E!G12+FC_OTH_CP_SL_E!G12+FC_OTH_CP_BL_E!G12+FC_OTH_CP_CR_E!G12+FC_OTH_CP_BT_E!G12+FC_OTH_CP_IT_E!G12</f>
        <v>0</v>
      </c>
      <c r="H12" s="10">
        <f>FC_OTH_CP_SH_E!H12+FC_OTH_CP_SC_E!H12+FC_OTH_CP_HW_E!H12+FC_OTH_CP_CA_E!H12+FC_OTH_CP_VE_E!H12+FC_OTH_CP_SL_E!H12+FC_OTH_CP_BL_E!H12+FC_OTH_CP_CR_E!H12+FC_OTH_CP_BT_E!H12+FC_OTH_CP_IT_E!H12</f>
        <v>0</v>
      </c>
      <c r="I12" s="10">
        <f>FC_OTH_CP_SH_E!I12+FC_OTH_CP_SC_E!I12+FC_OTH_CP_HW_E!I12+FC_OTH_CP_CA_E!I12+FC_OTH_CP_VE_E!I12+FC_OTH_CP_SL_E!I12+FC_OTH_CP_BL_E!I12+FC_OTH_CP_CR_E!I12+FC_OTH_CP_BT_E!I12+FC_OTH_CP_IT_E!I12</f>
        <v>0</v>
      </c>
      <c r="J12" s="10">
        <f>FC_OTH_CP_SH_E!J12+FC_OTH_CP_SC_E!J12+FC_OTH_CP_HW_E!J12+FC_OTH_CP_CA_E!J12+FC_OTH_CP_VE_E!J12+FC_OTH_CP_SL_E!J12+FC_OTH_CP_BL_E!J12+FC_OTH_CP_CR_E!J12+FC_OTH_CP_BT_E!J12+FC_OTH_CP_IT_E!J12</f>
        <v>0</v>
      </c>
      <c r="K12" s="10">
        <f>FC_OTH_CP_SH_E!K12+FC_OTH_CP_SC_E!K12+FC_OTH_CP_HW_E!K12+FC_OTH_CP_CA_E!K12+FC_OTH_CP_VE_E!K12+FC_OTH_CP_SL_E!K12+FC_OTH_CP_BL_E!K12+FC_OTH_CP_CR_E!K12+FC_OTH_CP_BT_E!K12+FC_OTH_CP_IT_E!K12</f>
        <v>0</v>
      </c>
      <c r="L12" s="10">
        <f>FC_OTH_CP_SH_E!L12+FC_OTH_CP_SC_E!L12+FC_OTH_CP_HW_E!L12+FC_OTH_CP_CA_E!L12+FC_OTH_CP_VE_E!L12+FC_OTH_CP_SL_E!L12+FC_OTH_CP_BL_E!L12+FC_OTH_CP_CR_E!L12+FC_OTH_CP_BT_E!L12+FC_OTH_CP_IT_E!L12</f>
        <v>0</v>
      </c>
      <c r="M12" s="10">
        <f>FC_OTH_CP_SH_E!M12+FC_OTH_CP_SC_E!M12+FC_OTH_CP_HW_E!M12+FC_OTH_CP_CA_E!M12+FC_OTH_CP_VE_E!M12+FC_OTH_CP_SL_E!M12+FC_OTH_CP_BL_E!M12+FC_OTH_CP_CR_E!M12+FC_OTH_CP_BT_E!M12+FC_OTH_CP_IT_E!M12</f>
        <v>0</v>
      </c>
      <c r="N12" s="10">
        <f>FC_OTH_CP_SH_E!N12+FC_OTH_CP_SC_E!N12+FC_OTH_CP_HW_E!N12+FC_OTH_CP_CA_E!N12+FC_OTH_CP_VE_E!N12+FC_OTH_CP_SL_E!N12+FC_OTH_CP_BL_E!N12+FC_OTH_CP_CR_E!N12+FC_OTH_CP_BT_E!N12+FC_OTH_CP_IT_E!N12</f>
        <v>0</v>
      </c>
      <c r="O12" s="10">
        <f>FC_OTH_CP_SH_E!O12+FC_OTH_CP_SC_E!O12+FC_OTH_CP_HW_E!O12+FC_OTH_CP_CA_E!O12+FC_OTH_CP_VE_E!O12+FC_OTH_CP_SL_E!O12+FC_OTH_CP_BL_E!O12+FC_OTH_CP_CR_E!O12+FC_OTH_CP_BT_E!O12+FC_OTH_CP_IT_E!O12</f>
        <v>0</v>
      </c>
      <c r="P12" s="10">
        <f>FC_OTH_CP_SH_E!P12+FC_OTH_CP_SC_E!P12+FC_OTH_CP_HW_E!P12+FC_OTH_CP_CA_E!P12+FC_OTH_CP_VE_E!P12+FC_OTH_CP_SL_E!P12+FC_OTH_CP_BL_E!P12+FC_OTH_CP_CR_E!P12+FC_OTH_CP_BT_E!P12+FC_OTH_CP_IT_E!P12</f>
        <v>0</v>
      </c>
      <c r="Q12" s="10">
        <f>FC_OTH_CP_SH_E!Q12+FC_OTH_CP_SC_E!Q12+FC_OTH_CP_HW_E!Q12+FC_OTH_CP_CA_E!Q12+FC_OTH_CP_VE_E!Q12+FC_OTH_CP_SL_E!Q12+FC_OTH_CP_BL_E!Q12+FC_OTH_CP_CR_E!Q12+FC_OTH_CP_BT_E!Q12+FC_OTH_CP_IT_E!Q12</f>
        <v>0</v>
      </c>
      <c r="R12" s="10">
        <f>FC_OTH_CP_SH_E!R12+FC_OTH_CP_SC_E!R12+FC_OTH_CP_HW_E!R12+FC_OTH_CP_CA_E!R12+FC_OTH_CP_VE_E!R12+FC_OTH_CP_SL_E!R12+FC_OTH_CP_BL_E!R12+FC_OTH_CP_CR_E!R12+FC_OTH_CP_BT_E!R12+FC_OTH_CP_IT_E!R12</f>
        <v>0</v>
      </c>
      <c r="S12" s="10">
        <f>FC_OTH_CP_SH_E!S12+FC_OTH_CP_SC_E!S12+FC_OTH_CP_HW_E!S12+FC_OTH_CP_CA_E!S12+FC_OTH_CP_VE_E!S12+FC_OTH_CP_SL_E!S12+FC_OTH_CP_BL_E!S12+FC_OTH_CP_CR_E!S12+FC_OTH_CP_BT_E!S12+FC_OTH_CP_IT_E!S12</f>
        <v>0</v>
      </c>
      <c r="T12" s="10">
        <f>FC_OTH_CP_SH_E!T12+FC_OTH_CP_SC_E!T12+FC_OTH_CP_HW_E!T12+FC_OTH_CP_CA_E!T12+FC_OTH_CP_VE_E!T12+FC_OTH_CP_SL_E!T12+FC_OTH_CP_BL_E!T12+FC_OTH_CP_CR_E!T12+FC_OTH_CP_BT_E!T12+FC_OTH_CP_IT_E!T12</f>
        <v>0</v>
      </c>
      <c r="U12" s="10">
        <f>FC_OTH_CP_SH_E!U12+FC_OTH_CP_SC_E!U12+FC_OTH_CP_HW_E!U12+FC_OTH_CP_CA_E!U12+FC_OTH_CP_VE_E!U12+FC_OTH_CP_SL_E!U12+FC_OTH_CP_BL_E!U12+FC_OTH_CP_CR_E!U12+FC_OTH_CP_BT_E!U12+FC_OTH_CP_IT_E!U12</f>
        <v>0</v>
      </c>
      <c r="V12" s="10">
        <f>FC_OTH_CP_SH_E!V12+FC_OTH_CP_SC_E!V12+FC_OTH_CP_HW_E!V12+FC_OTH_CP_CA_E!V12+FC_OTH_CP_VE_E!V12+FC_OTH_CP_SL_E!V12+FC_OTH_CP_BL_E!V12+FC_OTH_CP_CR_E!V12+FC_OTH_CP_BT_E!V12+FC_OTH_CP_IT_E!V12</f>
        <v>0</v>
      </c>
      <c r="W12" s="10">
        <f>FC_OTH_CP_SH_E!W12+FC_OTH_CP_SC_E!W12+FC_OTH_CP_HW_E!W12+FC_OTH_CP_CA_E!W12+FC_OTH_CP_VE_E!W12+FC_OTH_CP_SL_E!W12+FC_OTH_CP_BL_E!W12+FC_OTH_CP_CR_E!W12+FC_OTH_CP_BT_E!W12+FC_OTH_CP_IT_E!W12</f>
        <v>0</v>
      </c>
      <c r="X12" s="10">
        <f>FC_OTH_CP_SH_E!X12+FC_OTH_CP_SC_E!X12+FC_OTH_CP_HW_E!X12+FC_OTH_CP_CA_E!X12+FC_OTH_CP_VE_E!X12+FC_OTH_CP_SL_E!X12+FC_OTH_CP_BL_E!X12+FC_OTH_CP_CR_E!X12+FC_OTH_CP_BT_E!X12+FC_OTH_CP_IT_E!X12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FC_OTH_CP_SH_E!C13+FC_OTH_CP_SC_E!C13+FC_OTH_CP_HW_E!C13+FC_OTH_CP_CA_E!C13+FC_OTH_CP_VE_E!C13+FC_OTH_CP_SL_E!C13+FC_OTH_CP_BL_E!C13+FC_OTH_CP_CR_E!C13+FC_OTH_CP_BT_E!C13+FC_OTH_CP_IT_E!C13</f>
        <v>0</v>
      </c>
      <c r="D13" s="10">
        <f>FC_OTH_CP_SH_E!D13+FC_OTH_CP_SC_E!D13+FC_OTH_CP_HW_E!D13+FC_OTH_CP_CA_E!D13+FC_OTH_CP_VE_E!D13+FC_OTH_CP_SL_E!D13+FC_OTH_CP_BL_E!D13+FC_OTH_CP_CR_E!D13+FC_OTH_CP_BT_E!D13+FC_OTH_CP_IT_E!D13</f>
        <v>0</v>
      </c>
      <c r="E13" s="10">
        <f>FC_OTH_CP_SH_E!E13+FC_OTH_CP_SC_E!E13+FC_OTH_CP_HW_E!E13+FC_OTH_CP_CA_E!E13+FC_OTH_CP_VE_E!E13+FC_OTH_CP_SL_E!E13+FC_OTH_CP_BL_E!E13+FC_OTH_CP_CR_E!E13+FC_OTH_CP_BT_E!E13+FC_OTH_CP_IT_E!E13</f>
        <v>0</v>
      </c>
      <c r="F13" s="10">
        <f>FC_OTH_CP_SH_E!F13+FC_OTH_CP_SC_E!F13+FC_OTH_CP_HW_E!F13+FC_OTH_CP_CA_E!F13+FC_OTH_CP_VE_E!F13+FC_OTH_CP_SL_E!F13+FC_OTH_CP_BL_E!F13+FC_OTH_CP_CR_E!F13+FC_OTH_CP_BT_E!F13+FC_OTH_CP_IT_E!F13</f>
        <v>0</v>
      </c>
      <c r="G13" s="10">
        <f>FC_OTH_CP_SH_E!G13+FC_OTH_CP_SC_E!G13+FC_OTH_CP_HW_E!G13+FC_OTH_CP_CA_E!G13+FC_OTH_CP_VE_E!G13+FC_OTH_CP_SL_E!G13+FC_OTH_CP_BL_E!G13+FC_OTH_CP_CR_E!G13+FC_OTH_CP_BT_E!G13+FC_OTH_CP_IT_E!G13</f>
        <v>0</v>
      </c>
      <c r="H13" s="10">
        <f>FC_OTH_CP_SH_E!H13+FC_OTH_CP_SC_E!H13+FC_OTH_CP_HW_E!H13+FC_OTH_CP_CA_E!H13+FC_OTH_CP_VE_E!H13+FC_OTH_CP_SL_E!H13+FC_OTH_CP_BL_E!H13+FC_OTH_CP_CR_E!H13+FC_OTH_CP_BT_E!H13+FC_OTH_CP_IT_E!H13</f>
        <v>0</v>
      </c>
      <c r="I13" s="10">
        <f>FC_OTH_CP_SH_E!I13+FC_OTH_CP_SC_E!I13+FC_OTH_CP_HW_E!I13+FC_OTH_CP_CA_E!I13+FC_OTH_CP_VE_E!I13+FC_OTH_CP_SL_E!I13+FC_OTH_CP_BL_E!I13+FC_OTH_CP_CR_E!I13+FC_OTH_CP_BT_E!I13+FC_OTH_CP_IT_E!I13</f>
        <v>0</v>
      </c>
      <c r="J13" s="10">
        <f>FC_OTH_CP_SH_E!J13+FC_OTH_CP_SC_E!J13+FC_OTH_CP_HW_E!J13+FC_OTH_CP_CA_E!J13+FC_OTH_CP_VE_E!J13+FC_OTH_CP_SL_E!J13+FC_OTH_CP_BL_E!J13+FC_OTH_CP_CR_E!J13+FC_OTH_CP_BT_E!J13+FC_OTH_CP_IT_E!J13</f>
        <v>0</v>
      </c>
      <c r="K13" s="10">
        <f>FC_OTH_CP_SH_E!K13+FC_OTH_CP_SC_E!K13+FC_OTH_CP_HW_E!K13+FC_OTH_CP_CA_E!K13+FC_OTH_CP_VE_E!K13+FC_OTH_CP_SL_E!K13+FC_OTH_CP_BL_E!K13+FC_OTH_CP_CR_E!K13+FC_OTH_CP_BT_E!K13+FC_OTH_CP_IT_E!K13</f>
        <v>0</v>
      </c>
      <c r="L13" s="10">
        <f>FC_OTH_CP_SH_E!L13+FC_OTH_CP_SC_E!L13+FC_OTH_CP_HW_E!L13+FC_OTH_CP_CA_E!L13+FC_OTH_CP_VE_E!L13+FC_OTH_CP_SL_E!L13+FC_OTH_CP_BL_E!L13+FC_OTH_CP_CR_E!L13+FC_OTH_CP_BT_E!L13+FC_OTH_CP_IT_E!L13</f>
        <v>0</v>
      </c>
      <c r="M13" s="10">
        <f>FC_OTH_CP_SH_E!M13+FC_OTH_CP_SC_E!M13+FC_OTH_CP_HW_E!M13+FC_OTH_CP_CA_E!M13+FC_OTH_CP_VE_E!M13+FC_OTH_CP_SL_E!M13+FC_OTH_CP_BL_E!M13+FC_OTH_CP_CR_E!M13+FC_OTH_CP_BT_E!M13+FC_OTH_CP_IT_E!M13</f>
        <v>0</v>
      </c>
      <c r="N13" s="10">
        <f>FC_OTH_CP_SH_E!N13+FC_OTH_CP_SC_E!N13+FC_OTH_CP_HW_E!N13+FC_OTH_CP_CA_E!N13+FC_OTH_CP_VE_E!N13+FC_OTH_CP_SL_E!N13+FC_OTH_CP_BL_E!N13+FC_OTH_CP_CR_E!N13+FC_OTH_CP_BT_E!N13+FC_OTH_CP_IT_E!N13</f>
        <v>0</v>
      </c>
      <c r="O13" s="10">
        <f>FC_OTH_CP_SH_E!O13+FC_OTH_CP_SC_E!O13+FC_OTH_CP_HW_E!O13+FC_OTH_CP_CA_E!O13+FC_OTH_CP_VE_E!O13+FC_OTH_CP_SL_E!O13+FC_OTH_CP_BL_E!O13+FC_OTH_CP_CR_E!O13+FC_OTH_CP_BT_E!O13+FC_OTH_CP_IT_E!O13</f>
        <v>0</v>
      </c>
      <c r="P13" s="10">
        <f>FC_OTH_CP_SH_E!P13+FC_OTH_CP_SC_E!P13+FC_OTH_CP_HW_E!P13+FC_OTH_CP_CA_E!P13+FC_OTH_CP_VE_E!P13+FC_OTH_CP_SL_E!P13+FC_OTH_CP_BL_E!P13+FC_OTH_CP_CR_E!P13+FC_OTH_CP_BT_E!P13+FC_OTH_CP_IT_E!P13</f>
        <v>0</v>
      </c>
      <c r="Q13" s="10">
        <f>FC_OTH_CP_SH_E!Q13+FC_OTH_CP_SC_E!Q13+FC_OTH_CP_HW_E!Q13+FC_OTH_CP_CA_E!Q13+FC_OTH_CP_VE_E!Q13+FC_OTH_CP_SL_E!Q13+FC_OTH_CP_BL_E!Q13+FC_OTH_CP_CR_E!Q13+FC_OTH_CP_BT_E!Q13+FC_OTH_CP_IT_E!Q13</f>
        <v>0</v>
      </c>
      <c r="R13" s="10">
        <f>FC_OTH_CP_SH_E!R13+FC_OTH_CP_SC_E!R13+FC_OTH_CP_HW_E!R13+FC_OTH_CP_CA_E!R13+FC_OTH_CP_VE_E!R13+FC_OTH_CP_SL_E!R13+FC_OTH_CP_BL_E!R13+FC_OTH_CP_CR_E!R13+FC_OTH_CP_BT_E!R13+FC_OTH_CP_IT_E!R13</f>
        <v>0</v>
      </c>
      <c r="S13" s="10">
        <f>FC_OTH_CP_SH_E!S13+FC_OTH_CP_SC_E!S13+FC_OTH_CP_HW_E!S13+FC_OTH_CP_CA_E!S13+FC_OTH_CP_VE_E!S13+FC_OTH_CP_SL_E!S13+FC_OTH_CP_BL_E!S13+FC_OTH_CP_CR_E!S13+FC_OTH_CP_BT_E!S13+FC_OTH_CP_IT_E!S13</f>
        <v>0</v>
      </c>
      <c r="T13" s="10">
        <f>FC_OTH_CP_SH_E!T13+FC_OTH_CP_SC_E!T13+FC_OTH_CP_HW_E!T13+FC_OTH_CP_CA_E!T13+FC_OTH_CP_VE_E!T13+FC_OTH_CP_SL_E!T13+FC_OTH_CP_BL_E!T13+FC_OTH_CP_CR_E!T13+FC_OTH_CP_BT_E!T13+FC_OTH_CP_IT_E!T13</f>
        <v>0</v>
      </c>
      <c r="U13" s="10">
        <f>FC_OTH_CP_SH_E!U13+FC_OTH_CP_SC_E!U13+FC_OTH_CP_HW_E!U13+FC_OTH_CP_CA_E!U13+FC_OTH_CP_VE_E!U13+FC_OTH_CP_SL_E!U13+FC_OTH_CP_BL_E!U13+FC_OTH_CP_CR_E!U13+FC_OTH_CP_BT_E!U13+FC_OTH_CP_IT_E!U13</f>
        <v>0</v>
      </c>
      <c r="V13" s="10">
        <f>FC_OTH_CP_SH_E!V13+FC_OTH_CP_SC_E!V13+FC_OTH_CP_HW_E!V13+FC_OTH_CP_CA_E!V13+FC_OTH_CP_VE_E!V13+FC_OTH_CP_SL_E!V13+FC_OTH_CP_BL_E!V13+FC_OTH_CP_CR_E!V13+FC_OTH_CP_BT_E!V13+FC_OTH_CP_IT_E!V13</f>
        <v>0</v>
      </c>
      <c r="W13" s="10">
        <f>FC_OTH_CP_SH_E!W13+FC_OTH_CP_SC_E!W13+FC_OTH_CP_HW_E!W13+FC_OTH_CP_CA_E!W13+FC_OTH_CP_VE_E!W13+FC_OTH_CP_SL_E!W13+FC_OTH_CP_BL_E!W13+FC_OTH_CP_CR_E!W13+FC_OTH_CP_BT_E!W13+FC_OTH_CP_IT_E!W13</f>
        <v>0</v>
      </c>
      <c r="X13" s="10">
        <f>FC_OTH_CP_SH_E!X13+FC_OTH_CP_SC_E!X13+FC_OTH_CP_HW_E!X13+FC_OTH_CP_CA_E!X13+FC_OTH_CP_VE_E!X13+FC_OTH_CP_SL_E!X13+FC_OTH_CP_BL_E!X13+FC_OTH_CP_CR_E!X13+FC_OTH_CP_BT_E!X13+FC_OTH_CP_IT_E!X13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FC_OTH_CP_SH_E!C14+FC_OTH_CP_SC_E!C14+FC_OTH_CP_HW_E!C14+FC_OTH_CP_CA_E!C14+FC_OTH_CP_VE_E!C14+FC_OTH_CP_SL_E!C14+FC_OTH_CP_BL_E!C14+FC_OTH_CP_CR_E!C14+FC_OTH_CP_BT_E!C14+FC_OTH_CP_IT_E!C14</f>
        <v>0</v>
      </c>
      <c r="D14" s="10">
        <f>FC_OTH_CP_SH_E!D14+FC_OTH_CP_SC_E!D14+FC_OTH_CP_HW_E!D14+FC_OTH_CP_CA_E!D14+FC_OTH_CP_VE_E!D14+FC_OTH_CP_SL_E!D14+FC_OTH_CP_BL_E!D14+FC_OTH_CP_CR_E!D14+FC_OTH_CP_BT_E!D14+FC_OTH_CP_IT_E!D14</f>
        <v>0</v>
      </c>
      <c r="E14" s="10">
        <f>FC_OTH_CP_SH_E!E14+FC_OTH_CP_SC_E!E14+FC_OTH_CP_HW_E!E14+FC_OTH_CP_CA_E!E14+FC_OTH_CP_VE_E!E14+FC_OTH_CP_SL_E!E14+FC_OTH_CP_BL_E!E14+FC_OTH_CP_CR_E!E14+FC_OTH_CP_BT_E!E14+FC_OTH_CP_IT_E!E14</f>
        <v>0</v>
      </c>
      <c r="F14" s="10">
        <f>FC_OTH_CP_SH_E!F14+FC_OTH_CP_SC_E!F14+FC_OTH_CP_HW_E!F14+FC_OTH_CP_CA_E!F14+FC_OTH_CP_VE_E!F14+FC_OTH_CP_SL_E!F14+FC_OTH_CP_BL_E!F14+FC_OTH_CP_CR_E!F14+FC_OTH_CP_BT_E!F14+FC_OTH_CP_IT_E!F14</f>
        <v>0</v>
      </c>
      <c r="G14" s="10">
        <f>FC_OTH_CP_SH_E!G14+FC_OTH_CP_SC_E!G14+FC_OTH_CP_HW_E!G14+FC_OTH_CP_CA_E!G14+FC_OTH_CP_VE_E!G14+FC_OTH_CP_SL_E!G14+FC_OTH_CP_BL_E!G14+FC_OTH_CP_CR_E!G14+FC_OTH_CP_BT_E!G14+FC_OTH_CP_IT_E!G14</f>
        <v>0</v>
      </c>
      <c r="H14" s="10">
        <f>FC_OTH_CP_SH_E!H14+FC_OTH_CP_SC_E!H14+FC_OTH_CP_HW_E!H14+FC_OTH_CP_CA_E!H14+FC_OTH_CP_VE_E!H14+FC_OTH_CP_SL_E!H14+FC_OTH_CP_BL_E!H14+FC_OTH_CP_CR_E!H14+FC_OTH_CP_BT_E!H14+FC_OTH_CP_IT_E!H14</f>
        <v>0</v>
      </c>
      <c r="I14" s="10">
        <f>FC_OTH_CP_SH_E!I14+FC_OTH_CP_SC_E!I14+FC_OTH_CP_HW_E!I14+FC_OTH_CP_CA_E!I14+FC_OTH_CP_VE_E!I14+FC_OTH_CP_SL_E!I14+FC_OTH_CP_BL_E!I14+FC_OTH_CP_CR_E!I14+FC_OTH_CP_BT_E!I14+FC_OTH_CP_IT_E!I14</f>
        <v>0</v>
      </c>
      <c r="J14" s="10">
        <f>FC_OTH_CP_SH_E!J14+FC_OTH_CP_SC_E!J14+FC_OTH_CP_HW_E!J14+FC_OTH_CP_CA_E!J14+FC_OTH_CP_VE_E!J14+FC_OTH_CP_SL_E!J14+FC_OTH_CP_BL_E!J14+FC_OTH_CP_CR_E!J14+FC_OTH_CP_BT_E!J14+FC_OTH_CP_IT_E!J14</f>
        <v>0</v>
      </c>
      <c r="K14" s="10">
        <f>FC_OTH_CP_SH_E!K14+FC_OTH_CP_SC_E!K14+FC_OTH_CP_HW_E!K14+FC_OTH_CP_CA_E!K14+FC_OTH_CP_VE_E!K14+FC_OTH_CP_SL_E!K14+FC_OTH_CP_BL_E!K14+FC_OTH_CP_CR_E!K14+FC_OTH_CP_BT_E!K14+FC_OTH_CP_IT_E!K14</f>
        <v>0</v>
      </c>
      <c r="L14" s="10">
        <f>FC_OTH_CP_SH_E!L14+FC_OTH_CP_SC_E!L14+FC_OTH_CP_HW_E!L14+FC_OTH_CP_CA_E!L14+FC_OTH_CP_VE_E!L14+FC_OTH_CP_SL_E!L14+FC_OTH_CP_BL_E!L14+FC_OTH_CP_CR_E!L14+FC_OTH_CP_BT_E!L14+FC_OTH_CP_IT_E!L14</f>
        <v>0</v>
      </c>
      <c r="M14" s="10">
        <f>FC_OTH_CP_SH_E!M14+FC_OTH_CP_SC_E!M14+FC_OTH_CP_HW_E!M14+FC_OTH_CP_CA_E!M14+FC_OTH_CP_VE_E!M14+FC_OTH_CP_SL_E!M14+FC_OTH_CP_BL_E!M14+FC_OTH_CP_CR_E!M14+FC_OTH_CP_BT_E!M14+FC_OTH_CP_IT_E!M14</f>
        <v>0</v>
      </c>
      <c r="N14" s="10">
        <f>FC_OTH_CP_SH_E!N14+FC_OTH_CP_SC_E!N14+FC_OTH_CP_HW_E!N14+FC_OTH_CP_CA_E!N14+FC_OTH_CP_VE_E!N14+FC_OTH_CP_SL_E!N14+FC_OTH_CP_BL_E!N14+FC_OTH_CP_CR_E!N14+FC_OTH_CP_BT_E!N14+FC_OTH_CP_IT_E!N14</f>
        <v>0</v>
      </c>
      <c r="O14" s="10">
        <f>FC_OTH_CP_SH_E!O14+FC_OTH_CP_SC_E!O14+FC_OTH_CP_HW_E!O14+FC_OTH_CP_CA_E!O14+FC_OTH_CP_VE_E!O14+FC_OTH_CP_SL_E!O14+FC_OTH_CP_BL_E!O14+FC_OTH_CP_CR_E!O14+FC_OTH_CP_BT_E!O14+FC_OTH_CP_IT_E!O14</f>
        <v>0</v>
      </c>
      <c r="P14" s="10">
        <f>FC_OTH_CP_SH_E!P14+FC_OTH_CP_SC_E!P14+FC_OTH_CP_HW_E!P14+FC_OTH_CP_CA_E!P14+FC_OTH_CP_VE_E!P14+FC_OTH_CP_SL_E!P14+FC_OTH_CP_BL_E!P14+FC_OTH_CP_CR_E!P14+FC_OTH_CP_BT_E!P14+FC_OTH_CP_IT_E!P14</f>
        <v>0</v>
      </c>
      <c r="Q14" s="10">
        <f>FC_OTH_CP_SH_E!Q14+FC_OTH_CP_SC_E!Q14+FC_OTH_CP_HW_E!Q14+FC_OTH_CP_CA_E!Q14+FC_OTH_CP_VE_E!Q14+FC_OTH_CP_SL_E!Q14+FC_OTH_CP_BL_E!Q14+FC_OTH_CP_CR_E!Q14+FC_OTH_CP_BT_E!Q14+FC_OTH_CP_IT_E!Q14</f>
        <v>0</v>
      </c>
      <c r="R14" s="10">
        <f>FC_OTH_CP_SH_E!R14+FC_OTH_CP_SC_E!R14+FC_OTH_CP_HW_E!R14+FC_OTH_CP_CA_E!R14+FC_OTH_CP_VE_E!R14+FC_OTH_CP_SL_E!R14+FC_OTH_CP_BL_E!R14+FC_OTH_CP_CR_E!R14+FC_OTH_CP_BT_E!R14+FC_OTH_CP_IT_E!R14</f>
        <v>0</v>
      </c>
      <c r="S14" s="10">
        <f>FC_OTH_CP_SH_E!S14+FC_OTH_CP_SC_E!S14+FC_OTH_CP_HW_E!S14+FC_OTH_CP_CA_E!S14+FC_OTH_CP_VE_E!S14+FC_OTH_CP_SL_E!S14+FC_OTH_CP_BL_E!S14+FC_OTH_CP_CR_E!S14+FC_OTH_CP_BT_E!S14+FC_OTH_CP_IT_E!S14</f>
        <v>0</v>
      </c>
      <c r="T14" s="10">
        <f>FC_OTH_CP_SH_E!T14+FC_OTH_CP_SC_E!T14+FC_OTH_CP_HW_E!T14+FC_OTH_CP_CA_E!T14+FC_OTH_CP_VE_E!T14+FC_OTH_CP_SL_E!T14+FC_OTH_CP_BL_E!T14+FC_OTH_CP_CR_E!T14+FC_OTH_CP_BT_E!T14+FC_OTH_CP_IT_E!T14</f>
        <v>0</v>
      </c>
      <c r="U14" s="10">
        <f>FC_OTH_CP_SH_E!U14+FC_OTH_CP_SC_E!U14+FC_OTH_CP_HW_E!U14+FC_OTH_CP_CA_E!U14+FC_OTH_CP_VE_E!U14+FC_OTH_CP_SL_E!U14+FC_OTH_CP_BL_E!U14+FC_OTH_CP_CR_E!U14+FC_OTH_CP_BT_E!U14+FC_OTH_CP_IT_E!U14</f>
        <v>0</v>
      </c>
      <c r="V14" s="10">
        <f>FC_OTH_CP_SH_E!V14+FC_OTH_CP_SC_E!V14+FC_OTH_CP_HW_E!V14+FC_OTH_CP_CA_E!V14+FC_OTH_CP_VE_E!V14+FC_OTH_CP_SL_E!V14+FC_OTH_CP_BL_E!V14+FC_OTH_CP_CR_E!V14+FC_OTH_CP_BT_E!V14+FC_OTH_CP_IT_E!V14</f>
        <v>0</v>
      </c>
      <c r="W14" s="10">
        <f>FC_OTH_CP_SH_E!W14+FC_OTH_CP_SC_E!W14+FC_OTH_CP_HW_E!W14+FC_OTH_CP_CA_E!W14+FC_OTH_CP_VE_E!W14+FC_OTH_CP_SL_E!W14+FC_OTH_CP_BL_E!W14+FC_OTH_CP_CR_E!W14+FC_OTH_CP_BT_E!W14+FC_OTH_CP_IT_E!W14</f>
        <v>0</v>
      </c>
      <c r="X14" s="10">
        <f>FC_OTH_CP_SH_E!X14+FC_OTH_CP_SC_E!X14+FC_OTH_CP_HW_E!X14+FC_OTH_CP_CA_E!X14+FC_OTH_CP_VE_E!X14+FC_OTH_CP_SL_E!X14+FC_OTH_CP_BL_E!X14+FC_OTH_CP_CR_E!X14+FC_OTH_CP_BT_E!X14+FC_OTH_CP_IT_E!X14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FC_OTH_CP_SH_E!C15+FC_OTH_CP_SC_E!C15+FC_OTH_CP_HW_E!C15+FC_OTH_CP_CA_E!C15+FC_OTH_CP_VE_E!C15+FC_OTH_CP_SL_E!C15+FC_OTH_CP_BL_E!C15+FC_OTH_CP_CR_E!C15+FC_OTH_CP_BT_E!C15+FC_OTH_CP_IT_E!C15</f>
        <v>0</v>
      </c>
      <c r="D15" s="10">
        <f>FC_OTH_CP_SH_E!D15+FC_OTH_CP_SC_E!D15+FC_OTH_CP_HW_E!D15+FC_OTH_CP_CA_E!D15+FC_OTH_CP_VE_E!D15+FC_OTH_CP_SL_E!D15+FC_OTH_CP_BL_E!D15+FC_OTH_CP_CR_E!D15+FC_OTH_CP_BT_E!D15+FC_OTH_CP_IT_E!D15</f>
        <v>0</v>
      </c>
      <c r="E15" s="10">
        <f>FC_OTH_CP_SH_E!E15+FC_OTH_CP_SC_E!E15+FC_OTH_CP_HW_E!E15+FC_OTH_CP_CA_E!E15+FC_OTH_CP_VE_E!E15+FC_OTH_CP_SL_E!E15+FC_OTH_CP_BL_E!E15+FC_OTH_CP_CR_E!E15+FC_OTH_CP_BT_E!E15+FC_OTH_CP_IT_E!E15</f>
        <v>0</v>
      </c>
      <c r="F15" s="10">
        <f>FC_OTH_CP_SH_E!F15+FC_OTH_CP_SC_E!F15+FC_OTH_CP_HW_E!F15+FC_OTH_CP_CA_E!F15+FC_OTH_CP_VE_E!F15+FC_OTH_CP_SL_E!F15+FC_OTH_CP_BL_E!F15+FC_OTH_CP_CR_E!F15+FC_OTH_CP_BT_E!F15+FC_OTH_CP_IT_E!F15</f>
        <v>0</v>
      </c>
      <c r="G15" s="10">
        <f>FC_OTH_CP_SH_E!G15+FC_OTH_CP_SC_E!G15+FC_OTH_CP_HW_E!G15+FC_OTH_CP_CA_E!G15+FC_OTH_CP_VE_E!G15+FC_OTH_CP_SL_E!G15+FC_OTH_CP_BL_E!G15+FC_OTH_CP_CR_E!G15+FC_OTH_CP_BT_E!G15+FC_OTH_CP_IT_E!G15</f>
        <v>0</v>
      </c>
      <c r="H15" s="10">
        <f>FC_OTH_CP_SH_E!H15+FC_OTH_CP_SC_E!H15+FC_OTH_CP_HW_E!H15+FC_OTH_CP_CA_E!H15+FC_OTH_CP_VE_E!H15+FC_OTH_CP_SL_E!H15+FC_OTH_CP_BL_E!H15+FC_OTH_CP_CR_E!H15+FC_OTH_CP_BT_E!H15+FC_OTH_CP_IT_E!H15</f>
        <v>0</v>
      </c>
      <c r="I15" s="10">
        <f>FC_OTH_CP_SH_E!I15+FC_OTH_CP_SC_E!I15+FC_OTH_CP_HW_E!I15+FC_OTH_CP_CA_E!I15+FC_OTH_CP_VE_E!I15+FC_OTH_CP_SL_E!I15+FC_OTH_CP_BL_E!I15+FC_OTH_CP_CR_E!I15+FC_OTH_CP_BT_E!I15+FC_OTH_CP_IT_E!I15</f>
        <v>0</v>
      </c>
      <c r="J15" s="10">
        <f>FC_OTH_CP_SH_E!J15+FC_OTH_CP_SC_E!J15+FC_OTH_CP_HW_E!J15+FC_OTH_CP_CA_E!J15+FC_OTH_CP_VE_E!J15+FC_OTH_CP_SL_E!J15+FC_OTH_CP_BL_E!J15+FC_OTH_CP_CR_E!J15+FC_OTH_CP_BT_E!J15+FC_OTH_CP_IT_E!J15</f>
        <v>0</v>
      </c>
      <c r="K15" s="10">
        <f>FC_OTH_CP_SH_E!K15+FC_OTH_CP_SC_E!K15+FC_OTH_CP_HW_E!K15+FC_OTH_CP_CA_E!K15+FC_OTH_CP_VE_E!K15+FC_OTH_CP_SL_E!K15+FC_OTH_CP_BL_E!K15+FC_OTH_CP_CR_E!K15+FC_OTH_CP_BT_E!K15+FC_OTH_CP_IT_E!K15</f>
        <v>0</v>
      </c>
      <c r="L15" s="10">
        <f>FC_OTH_CP_SH_E!L15+FC_OTH_CP_SC_E!L15+FC_OTH_CP_HW_E!L15+FC_OTH_CP_CA_E!L15+FC_OTH_CP_VE_E!L15+FC_OTH_CP_SL_E!L15+FC_OTH_CP_BL_E!L15+FC_OTH_CP_CR_E!L15+FC_OTH_CP_BT_E!L15+FC_OTH_CP_IT_E!L15</f>
        <v>0</v>
      </c>
      <c r="M15" s="10">
        <f>FC_OTH_CP_SH_E!M15+FC_OTH_CP_SC_E!M15+FC_OTH_CP_HW_E!M15+FC_OTH_CP_CA_E!M15+FC_OTH_CP_VE_E!M15+FC_OTH_CP_SL_E!M15+FC_OTH_CP_BL_E!M15+FC_OTH_CP_CR_E!M15+FC_OTH_CP_BT_E!M15+FC_OTH_CP_IT_E!M15</f>
        <v>0</v>
      </c>
      <c r="N15" s="10">
        <f>FC_OTH_CP_SH_E!N15+FC_OTH_CP_SC_E!N15+FC_OTH_CP_HW_E!N15+FC_OTH_CP_CA_E!N15+FC_OTH_CP_VE_E!N15+FC_OTH_CP_SL_E!N15+FC_OTH_CP_BL_E!N15+FC_OTH_CP_CR_E!N15+FC_OTH_CP_BT_E!N15+FC_OTH_CP_IT_E!N15</f>
        <v>0</v>
      </c>
      <c r="O15" s="10">
        <f>FC_OTH_CP_SH_E!O15+FC_OTH_CP_SC_E!O15+FC_OTH_CP_HW_E!O15+FC_OTH_CP_CA_E!O15+FC_OTH_CP_VE_E!O15+FC_OTH_CP_SL_E!O15+FC_OTH_CP_BL_E!O15+FC_OTH_CP_CR_E!O15+FC_OTH_CP_BT_E!O15+FC_OTH_CP_IT_E!O15</f>
        <v>0</v>
      </c>
      <c r="P15" s="10">
        <f>FC_OTH_CP_SH_E!P15+FC_OTH_CP_SC_E!P15+FC_OTH_CP_HW_E!P15+FC_OTH_CP_CA_E!P15+FC_OTH_CP_VE_E!P15+FC_OTH_CP_SL_E!P15+FC_OTH_CP_BL_E!P15+FC_OTH_CP_CR_E!P15+FC_OTH_CP_BT_E!P15+FC_OTH_CP_IT_E!P15</f>
        <v>0</v>
      </c>
      <c r="Q15" s="10">
        <f>FC_OTH_CP_SH_E!Q15+FC_OTH_CP_SC_E!Q15+FC_OTH_CP_HW_E!Q15+FC_OTH_CP_CA_E!Q15+FC_OTH_CP_VE_E!Q15+FC_OTH_CP_SL_E!Q15+FC_OTH_CP_BL_E!Q15+FC_OTH_CP_CR_E!Q15+FC_OTH_CP_BT_E!Q15+FC_OTH_CP_IT_E!Q15</f>
        <v>0</v>
      </c>
      <c r="R15" s="10">
        <f>FC_OTH_CP_SH_E!R15+FC_OTH_CP_SC_E!R15+FC_OTH_CP_HW_E!R15+FC_OTH_CP_CA_E!R15+FC_OTH_CP_VE_E!R15+FC_OTH_CP_SL_E!R15+FC_OTH_CP_BL_E!R15+FC_OTH_CP_CR_E!R15+FC_OTH_CP_BT_E!R15+FC_OTH_CP_IT_E!R15</f>
        <v>0</v>
      </c>
      <c r="S15" s="10">
        <f>FC_OTH_CP_SH_E!S15+FC_OTH_CP_SC_E!S15+FC_OTH_CP_HW_E!S15+FC_OTH_CP_CA_E!S15+FC_OTH_CP_VE_E!S15+FC_OTH_CP_SL_E!S15+FC_OTH_CP_BL_E!S15+FC_OTH_CP_CR_E!S15+FC_OTH_CP_BT_E!S15+FC_OTH_CP_IT_E!S15</f>
        <v>0</v>
      </c>
      <c r="T15" s="10">
        <f>FC_OTH_CP_SH_E!T15+FC_OTH_CP_SC_E!T15+FC_OTH_CP_HW_E!T15+FC_OTH_CP_CA_E!T15+FC_OTH_CP_VE_E!T15+FC_OTH_CP_SL_E!T15+FC_OTH_CP_BL_E!T15+FC_OTH_CP_CR_E!T15+FC_OTH_CP_BT_E!T15+FC_OTH_CP_IT_E!T15</f>
        <v>0</v>
      </c>
      <c r="U15" s="10">
        <f>FC_OTH_CP_SH_E!U15+FC_OTH_CP_SC_E!U15+FC_OTH_CP_HW_E!U15+FC_OTH_CP_CA_E!U15+FC_OTH_CP_VE_E!U15+FC_OTH_CP_SL_E!U15+FC_OTH_CP_BL_E!U15+FC_OTH_CP_CR_E!U15+FC_OTH_CP_BT_E!U15+FC_OTH_CP_IT_E!U15</f>
        <v>0</v>
      </c>
      <c r="V15" s="10">
        <f>FC_OTH_CP_SH_E!V15+FC_OTH_CP_SC_E!V15+FC_OTH_CP_HW_E!V15+FC_OTH_CP_CA_E!V15+FC_OTH_CP_VE_E!V15+FC_OTH_CP_SL_E!V15+FC_OTH_CP_BL_E!V15+FC_OTH_CP_CR_E!V15+FC_OTH_CP_BT_E!V15+FC_OTH_CP_IT_E!V15</f>
        <v>0</v>
      </c>
      <c r="W15" s="10">
        <f>FC_OTH_CP_SH_E!W15+FC_OTH_CP_SC_E!W15+FC_OTH_CP_HW_E!W15+FC_OTH_CP_CA_E!W15+FC_OTH_CP_VE_E!W15+FC_OTH_CP_SL_E!W15+FC_OTH_CP_BL_E!W15+FC_OTH_CP_CR_E!W15+FC_OTH_CP_BT_E!W15+FC_OTH_CP_IT_E!W15</f>
        <v>0</v>
      </c>
      <c r="X15" s="10">
        <f>FC_OTH_CP_SH_E!X15+FC_OTH_CP_SC_E!X15+FC_OTH_CP_HW_E!X15+FC_OTH_CP_CA_E!X15+FC_OTH_CP_VE_E!X15+FC_OTH_CP_SL_E!X15+FC_OTH_CP_BL_E!X15+FC_OTH_CP_CR_E!X15+FC_OTH_CP_BT_E!X15+FC_OTH_CP_IT_E!X15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FC_OTH_CP_SH_E!C16+FC_OTH_CP_SC_E!C16+FC_OTH_CP_HW_E!C16+FC_OTH_CP_CA_E!C16+FC_OTH_CP_VE_E!C16+FC_OTH_CP_SL_E!C16+FC_OTH_CP_BL_E!C16+FC_OTH_CP_CR_E!C16+FC_OTH_CP_BT_E!C16+FC_OTH_CP_IT_E!C16</f>
        <v>0</v>
      </c>
      <c r="D16" s="10">
        <f>FC_OTH_CP_SH_E!D16+FC_OTH_CP_SC_E!D16+FC_OTH_CP_HW_E!D16+FC_OTH_CP_CA_E!D16+FC_OTH_CP_VE_E!D16+FC_OTH_CP_SL_E!D16+FC_OTH_CP_BL_E!D16+FC_OTH_CP_CR_E!D16+FC_OTH_CP_BT_E!D16+FC_OTH_CP_IT_E!D16</f>
        <v>0</v>
      </c>
      <c r="E16" s="10">
        <f>FC_OTH_CP_SH_E!E16+FC_OTH_CP_SC_E!E16+FC_OTH_CP_HW_E!E16+FC_OTH_CP_CA_E!E16+FC_OTH_CP_VE_E!E16+FC_OTH_CP_SL_E!E16+FC_OTH_CP_BL_E!E16+FC_OTH_CP_CR_E!E16+FC_OTH_CP_BT_E!E16+FC_OTH_CP_IT_E!E16</f>
        <v>0</v>
      </c>
      <c r="F16" s="10">
        <f>FC_OTH_CP_SH_E!F16+FC_OTH_CP_SC_E!F16+FC_OTH_CP_HW_E!F16+FC_OTH_CP_CA_E!F16+FC_OTH_CP_VE_E!F16+FC_OTH_CP_SL_E!F16+FC_OTH_CP_BL_E!F16+FC_OTH_CP_CR_E!F16+FC_OTH_CP_BT_E!F16+FC_OTH_CP_IT_E!F16</f>
        <v>0</v>
      </c>
      <c r="G16" s="10">
        <f>FC_OTH_CP_SH_E!G16+FC_OTH_CP_SC_E!G16+FC_OTH_CP_HW_E!G16+FC_OTH_CP_CA_E!G16+FC_OTH_CP_VE_E!G16+FC_OTH_CP_SL_E!G16+FC_OTH_CP_BL_E!G16+FC_OTH_CP_CR_E!G16+FC_OTH_CP_BT_E!G16+FC_OTH_CP_IT_E!G16</f>
        <v>0</v>
      </c>
      <c r="H16" s="10">
        <f>FC_OTH_CP_SH_E!H16+FC_OTH_CP_SC_E!H16+FC_OTH_CP_HW_E!H16+FC_OTH_CP_CA_E!H16+FC_OTH_CP_VE_E!H16+FC_OTH_CP_SL_E!H16+FC_OTH_CP_BL_E!H16+FC_OTH_CP_CR_E!H16+FC_OTH_CP_BT_E!H16+FC_OTH_CP_IT_E!H16</f>
        <v>0</v>
      </c>
      <c r="I16" s="10">
        <f>FC_OTH_CP_SH_E!I16+FC_OTH_CP_SC_E!I16+FC_OTH_CP_HW_E!I16+FC_OTH_CP_CA_E!I16+FC_OTH_CP_VE_E!I16+FC_OTH_CP_SL_E!I16+FC_OTH_CP_BL_E!I16+FC_OTH_CP_CR_E!I16+FC_OTH_CP_BT_E!I16+FC_OTH_CP_IT_E!I16</f>
        <v>0</v>
      </c>
      <c r="J16" s="10">
        <f>FC_OTH_CP_SH_E!J16+FC_OTH_CP_SC_E!J16+FC_OTH_CP_HW_E!J16+FC_OTH_CP_CA_E!J16+FC_OTH_CP_VE_E!J16+FC_OTH_CP_SL_E!J16+FC_OTH_CP_BL_E!J16+FC_OTH_CP_CR_E!J16+FC_OTH_CP_BT_E!J16+FC_OTH_CP_IT_E!J16</f>
        <v>0</v>
      </c>
      <c r="K16" s="10">
        <f>FC_OTH_CP_SH_E!K16+FC_OTH_CP_SC_E!K16+FC_OTH_CP_HW_E!K16+FC_OTH_CP_CA_E!K16+FC_OTH_CP_VE_E!K16+FC_OTH_CP_SL_E!K16+FC_OTH_CP_BL_E!K16+FC_OTH_CP_CR_E!K16+FC_OTH_CP_BT_E!K16+FC_OTH_CP_IT_E!K16</f>
        <v>0</v>
      </c>
      <c r="L16" s="10">
        <f>FC_OTH_CP_SH_E!L16+FC_OTH_CP_SC_E!L16+FC_OTH_CP_HW_E!L16+FC_OTH_CP_CA_E!L16+FC_OTH_CP_VE_E!L16+FC_OTH_CP_SL_E!L16+FC_OTH_CP_BL_E!L16+FC_OTH_CP_CR_E!L16+FC_OTH_CP_BT_E!L16+FC_OTH_CP_IT_E!L16</f>
        <v>0</v>
      </c>
      <c r="M16" s="10">
        <f>FC_OTH_CP_SH_E!M16+FC_OTH_CP_SC_E!M16+FC_OTH_CP_HW_E!M16+FC_OTH_CP_CA_E!M16+FC_OTH_CP_VE_E!M16+FC_OTH_CP_SL_E!M16+FC_OTH_CP_BL_E!M16+FC_OTH_CP_CR_E!M16+FC_OTH_CP_BT_E!M16+FC_OTH_CP_IT_E!M16</f>
        <v>0</v>
      </c>
      <c r="N16" s="10">
        <f>FC_OTH_CP_SH_E!N16+FC_OTH_CP_SC_E!N16+FC_OTH_CP_HW_E!N16+FC_OTH_CP_CA_E!N16+FC_OTH_CP_VE_E!N16+FC_OTH_CP_SL_E!N16+FC_OTH_CP_BL_E!N16+FC_OTH_CP_CR_E!N16+FC_OTH_CP_BT_E!N16+FC_OTH_CP_IT_E!N16</f>
        <v>0</v>
      </c>
      <c r="O16" s="10">
        <f>FC_OTH_CP_SH_E!O16+FC_OTH_CP_SC_E!O16+FC_OTH_CP_HW_E!O16+FC_OTH_CP_CA_E!O16+FC_OTH_CP_VE_E!O16+FC_OTH_CP_SL_E!O16+FC_OTH_CP_BL_E!O16+FC_OTH_CP_CR_E!O16+FC_OTH_CP_BT_E!O16+FC_OTH_CP_IT_E!O16</f>
        <v>0</v>
      </c>
      <c r="P16" s="10">
        <f>FC_OTH_CP_SH_E!P16+FC_OTH_CP_SC_E!P16+FC_OTH_CP_HW_E!P16+FC_OTH_CP_CA_E!P16+FC_OTH_CP_VE_E!P16+FC_OTH_CP_SL_E!P16+FC_OTH_CP_BL_E!P16+FC_OTH_CP_CR_E!P16+FC_OTH_CP_BT_E!P16+FC_OTH_CP_IT_E!P16</f>
        <v>0</v>
      </c>
      <c r="Q16" s="10">
        <f>FC_OTH_CP_SH_E!Q16+FC_OTH_CP_SC_E!Q16+FC_OTH_CP_HW_E!Q16+FC_OTH_CP_CA_E!Q16+FC_OTH_CP_VE_E!Q16+FC_OTH_CP_SL_E!Q16+FC_OTH_CP_BL_E!Q16+FC_OTH_CP_CR_E!Q16+FC_OTH_CP_BT_E!Q16+FC_OTH_CP_IT_E!Q16</f>
        <v>0</v>
      </c>
      <c r="R16" s="10">
        <f>FC_OTH_CP_SH_E!R16+FC_OTH_CP_SC_E!R16+FC_OTH_CP_HW_E!R16+FC_OTH_CP_CA_E!R16+FC_OTH_CP_VE_E!R16+FC_OTH_CP_SL_E!R16+FC_OTH_CP_BL_E!R16+FC_OTH_CP_CR_E!R16+FC_OTH_CP_BT_E!R16+FC_OTH_CP_IT_E!R16</f>
        <v>0</v>
      </c>
      <c r="S16" s="10">
        <f>FC_OTH_CP_SH_E!S16+FC_OTH_CP_SC_E!S16+FC_OTH_CP_HW_E!S16+FC_OTH_CP_CA_E!S16+FC_OTH_CP_VE_E!S16+FC_OTH_CP_SL_E!S16+FC_OTH_CP_BL_E!S16+FC_OTH_CP_CR_E!S16+FC_OTH_CP_BT_E!S16+FC_OTH_CP_IT_E!S16</f>
        <v>0</v>
      </c>
      <c r="T16" s="10">
        <f>FC_OTH_CP_SH_E!T16+FC_OTH_CP_SC_E!T16+FC_OTH_CP_HW_E!T16+FC_OTH_CP_CA_E!T16+FC_OTH_CP_VE_E!T16+FC_OTH_CP_SL_E!T16+FC_OTH_CP_BL_E!T16+FC_OTH_CP_CR_E!T16+FC_OTH_CP_BT_E!T16+FC_OTH_CP_IT_E!T16</f>
        <v>0</v>
      </c>
      <c r="U16" s="10">
        <f>FC_OTH_CP_SH_E!U16+FC_OTH_CP_SC_E!U16+FC_OTH_CP_HW_E!U16+FC_OTH_CP_CA_E!U16+FC_OTH_CP_VE_E!U16+FC_OTH_CP_SL_E!U16+FC_OTH_CP_BL_E!U16+FC_OTH_CP_CR_E!U16+FC_OTH_CP_BT_E!U16+FC_OTH_CP_IT_E!U16</f>
        <v>0</v>
      </c>
      <c r="V16" s="10">
        <f>FC_OTH_CP_SH_E!V16+FC_OTH_CP_SC_E!V16+FC_OTH_CP_HW_E!V16+FC_OTH_CP_CA_E!V16+FC_OTH_CP_VE_E!V16+FC_OTH_CP_SL_E!V16+FC_OTH_CP_BL_E!V16+FC_OTH_CP_CR_E!V16+FC_OTH_CP_BT_E!V16+FC_OTH_CP_IT_E!V16</f>
        <v>0</v>
      </c>
      <c r="W16" s="10">
        <f>FC_OTH_CP_SH_E!W16+FC_OTH_CP_SC_E!W16+FC_OTH_CP_HW_E!W16+FC_OTH_CP_CA_E!W16+FC_OTH_CP_VE_E!W16+FC_OTH_CP_SL_E!W16+FC_OTH_CP_BL_E!W16+FC_OTH_CP_CR_E!W16+FC_OTH_CP_BT_E!W16+FC_OTH_CP_IT_E!W16</f>
        <v>0</v>
      </c>
      <c r="X16" s="10">
        <f>FC_OTH_CP_SH_E!X16+FC_OTH_CP_SC_E!X16+FC_OTH_CP_HW_E!X16+FC_OTH_CP_CA_E!X16+FC_OTH_CP_VE_E!X16+FC_OTH_CP_SL_E!X16+FC_OTH_CP_BL_E!X16+FC_OTH_CP_CR_E!X16+FC_OTH_CP_BT_E!X16+FC_OTH_CP_IT_E!X16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15.756663800515909</v>
      </c>
      <c r="D17" s="37">
        <f t="shared" ref="D17:W17" si="16">SUM(D18:D21)</f>
        <v>1.225279449699054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FC_OTH_CP_SH_E!C18+FC_OTH_CP_SC_E!C18+FC_OTH_CP_HW_E!C18+FC_OTH_CP_CA_E!C18+FC_OTH_CP_VE_E!C18+FC_OTH_CP_SL_E!C18+FC_OTH_CP_BL_E!C18+FC_OTH_CP_CR_E!C18+FC_OTH_CP_BT_E!C18+FC_OTH_CP_IT_E!C18</f>
        <v>15.756663800515909</v>
      </c>
      <c r="D18" s="10">
        <f>FC_OTH_CP_SH_E!D18+FC_OTH_CP_SC_E!D18+FC_OTH_CP_HW_E!D18+FC_OTH_CP_CA_E!D18+FC_OTH_CP_VE_E!D18+FC_OTH_CP_SL_E!D18+FC_OTH_CP_BL_E!D18+FC_OTH_CP_CR_E!D18+FC_OTH_CP_BT_E!D18+FC_OTH_CP_IT_E!D18</f>
        <v>1.225279449699054</v>
      </c>
      <c r="E18" s="10">
        <f>FC_OTH_CP_SH_E!E18+FC_OTH_CP_SC_E!E18+FC_OTH_CP_HW_E!E18+FC_OTH_CP_CA_E!E18+FC_OTH_CP_VE_E!E18+FC_OTH_CP_SL_E!E18+FC_OTH_CP_BL_E!E18+FC_OTH_CP_CR_E!E18+FC_OTH_CP_BT_E!E18+FC_OTH_CP_IT_E!E18</f>
        <v>0</v>
      </c>
      <c r="F18" s="10">
        <f>FC_OTH_CP_SH_E!F18+FC_OTH_CP_SC_E!F18+FC_OTH_CP_HW_E!F18+FC_OTH_CP_CA_E!F18+FC_OTH_CP_VE_E!F18+FC_OTH_CP_SL_E!F18+FC_OTH_CP_BL_E!F18+FC_OTH_CP_CR_E!F18+FC_OTH_CP_BT_E!F18+FC_OTH_CP_IT_E!F18</f>
        <v>0</v>
      </c>
      <c r="G18" s="10">
        <f>FC_OTH_CP_SH_E!G18+FC_OTH_CP_SC_E!G18+FC_OTH_CP_HW_E!G18+FC_OTH_CP_CA_E!G18+FC_OTH_CP_VE_E!G18+FC_OTH_CP_SL_E!G18+FC_OTH_CP_BL_E!G18+FC_OTH_CP_CR_E!G18+FC_OTH_CP_BT_E!G18+FC_OTH_CP_IT_E!G18</f>
        <v>0</v>
      </c>
      <c r="H18" s="10">
        <f>FC_OTH_CP_SH_E!H18+FC_OTH_CP_SC_E!H18+FC_OTH_CP_HW_E!H18+FC_OTH_CP_CA_E!H18+FC_OTH_CP_VE_E!H18+FC_OTH_CP_SL_E!H18+FC_OTH_CP_BL_E!H18+FC_OTH_CP_CR_E!H18+FC_OTH_CP_BT_E!H18+FC_OTH_CP_IT_E!H18</f>
        <v>0</v>
      </c>
      <c r="I18" s="10">
        <f>FC_OTH_CP_SH_E!I18+FC_OTH_CP_SC_E!I18+FC_OTH_CP_HW_E!I18+FC_OTH_CP_CA_E!I18+FC_OTH_CP_VE_E!I18+FC_OTH_CP_SL_E!I18+FC_OTH_CP_BL_E!I18+FC_OTH_CP_CR_E!I18+FC_OTH_CP_BT_E!I18+FC_OTH_CP_IT_E!I18</f>
        <v>0</v>
      </c>
      <c r="J18" s="10">
        <f>FC_OTH_CP_SH_E!J18+FC_OTH_CP_SC_E!J18+FC_OTH_CP_HW_E!J18+FC_OTH_CP_CA_E!J18+FC_OTH_CP_VE_E!J18+FC_OTH_CP_SL_E!J18+FC_OTH_CP_BL_E!J18+FC_OTH_CP_CR_E!J18+FC_OTH_CP_BT_E!J18+FC_OTH_CP_IT_E!J18</f>
        <v>0</v>
      </c>
      <c r="K18" s="10">
        <f>FC_OTH_CP_SH_E!K18+FC_OTH_CP_SC_E!K18+FC_OTH_CP_HW_E!K18+FC_OTH_CP_CA_E!K18+FC_OTH_CP_VE_E!K18+FC_OTH_CP_SL_E!K18+FC_OTH_CP_BL_E!K18+FC_OTH_CP_CR_E!K18+FC_OTH_CP_BT_E!K18+FC_OTH_CP_IT_E!K18</f>
        <v>0</v>
      </c>
      <c r="L18" s="10">
        <f>FC_OTH_CP_SH_E!L18+FC_OTH_CP_SC_E!L18+FC_OTH_CP_HW_E!L18+FC_OTH_CP_CA_E!L18+FC_OTH_CP_VE_E!L18+FC_OTH_CP_SL_E!L18+FC_OTH_CP_BL_E!L18+FC_OTH_CP_CR_E!L18+FC_OTH_CP_BT_E!L18+FC_OTH_CP_IT_E!L18</f>
        <v>0</v>
      </c>
      <c r="M18" s="10">
        <f>FC_OTH_CP_SH_E!M18+FC_OTH_CP_SC_E!M18+FC_OTH_CP_HW_E!M18+FC_OTH_CP_CA_E!M18+FC_OTH_CP_VE_E!M18+FC_OTH_CP_SL_E!M18+FC_OTH_CP_BL_E!M18+FC_OTH_CP_CR_E!M18+FC_OTH_CP_BT_E!M18+FC_OTH_CP_IT_E!M18</f>
        <v>0</v>
      </c>
      <c r="N18" s="10">
        <f>FC_OTH_CP_SH_E!N18+FC_OTH_CP_SC_E!N18+FC_OTH_CP_HW_E!N18+FC_OTH_CP_CA_E!N18+FC_OTH_CP_VE_E!N18+FC_OTH_CP_SL_E!N18+FC_OTH_CP_BL_E!N18+FC_OTH_CP_CR_E!N18+FC_OTH_CP_BT_E!N18+FC_OTH_CP_IT_E!N18</f>
        <v>0</v>
      </c>
      <c r="O18" s="10">
        <f>FC_OTH_CP_SH_E!O18+FC_OTH_CP_SC_E!O18+FC_OTH_CP_HW_E!O18+FC_OTH_CP_CA_E!O18+FC_OTH_CP_VE_E!O18+FC_OTH_CP_SL_E!O18+FC_OTH_CP_BL_E!O18+FC_OTH_CP_CR_E!O18+FC_OTH_CP_BT_E!O18+FC_OTH_CP_IT_E!O18</f>
        <v>0</v>
      </c>
      <c r="P18" s="10">
        <f>FC_OTH_CP_SH_E!P18+FC_OTH_CP_SC_E!P18+FC_OTH_CP_HW_E!P18+FC_OTH_CP_CA_E!P18+FC_OTH_CP_VE_E!P18+FC_OTH_CP_SL_E!P18+FC_OTH_CP_BL_E!P18+FC_OTH_CP_CR_E!P18+FC_OTH_CP_BT_E!P18+FC_OTH_CP_IT_E!P18</f>
        <v>0</v>
      </c>
      <c r="Q18" s="10">
        <f>FC_OTH_CP_SH_E!Q18+FC_OTH_CP_SC_E!Q18+FC_OTH_CP_HW_E!Q18+FC_OTH_CP_CA_E!Q18+FC_OTH_CP_VE_E!Q18+FC_OTH_CP_SL_E!Q18+FC_OTH_CP_BL_E!Q18+FC_OTH_CP_CR_E!Q18+FC_OTH_CP_BT_E!Q18+FC_OTH_CP_IT_E!Q18</f>
        <v>0</v>
      </c>
      <c r="R18" s="10">
        <f>FC_OTH_CP_SH_E!R18+FC_OTH_CP_SC_E!R18+FC_OTH_CP_HW_E!R18+FC_OTH_CP_CA_E!R18+FC_OTH_CP_VE_E!R18+FC_OTH_CP_SL_E!R18+FC_OTH_CP_BL_E!R18+FC_OTH_CP_CR_E!R18+FC_OTH_CP_BT_E!R18+FC_OTH_CP_IT_E!R18</f>
        <v>0</v>
      </c>
      <c r="S18" s="10">
        <f>FC_OTH_CP_SH_E!S18+FC_OTH_CP_SC_E!S18+FC_OTH_CP_HW_E!S18+FC_OTH_CP_CA_E!S18+FC_OTH_CP_VE_E!S18+FC_OTH_CP_SL_E!S18+FC_OTH_CP_BL_E!S18+FC_OTH_CP_CR_E!S18+FC_OTH_CP_BT_E!S18+FC_OTH_CP_IT_E!S18</f>
        <v>0</v>
      </c>
      <c r="T18" s="10">
        <f>FC_OTH_CP_SH_E!T18+FC_OTH_CP_SC_E!T18+FC_OTH_CP_HW_E!T18+FC_OTH_CP_CA_E!T18+FC_OTH_CP_VE_E!T18+FC_OTH_CP_SL_E!T18+FC_OTH_CP_BL_E!T18+FC_OTH_CP_CR_E!T18+FC_OTH_CP_BT_E!T18+FC_OTH_CP_IT_E!T18</f>
        <v>0</v>
      </c>
      <c r="U18" s="10">
        <f>FC_OTH_CP_SH_E!U18+FC_OTH_CP_SC_E!U18+FC_OTH_CP_HW_E!U18+FC_OTH_CP_CA_E!U18+FC_OTH_CP_VE_E!U18+FC_OTH_CP_SL_E!U18+FC_OTH_CP_BL_E!U18+FC_OTH_CP_CR_E!U18+FC_OTH_CP_BT_E!U18+FC_OTH_CP_IT_E!U18</f>
        <v>0</v>
      </c>
      <c r="V18" s="10">
        <f>FC_OTH_CP_SH_E!V18+FC_OTH_CP_SC_E!V18+FC_OTH_CP_HW_E!V18+FC_OTH_CP_CA_E!V18+FC_OTH_CP_VE_E!V18+FC_OTH_CP_SL_E!V18+FC_OTH_CP_BL_E!V18+FC_OTH_CP_CR_E!V18+FC_OTH_CP_BT_E!V18+FC_OTH_CP_IT_E!V18</f>
        <v>0</v>
      </c>
      <c r="W18" s="10">
        <f>FC_OTH_CP_SH_E!W18+FC_OTH_CP_SC_E!W18+FC_OTH_CP_HW_E!W18+FC_OTH_CP_CA_E!W18+FC_OTH_CP_VE_E!W18+FC_OTH_CP_SL_E!W18+FC_OTH_CP_BL_E!W18+FC_OTH_CP_CR_E!W18+FC_OTH_CP_BT_E!W18+FC_OTH_CP_IT_E!W18</f>
        <v>0</v>
      </c>
      <c r="X18" s="10">
        <f>FC_OTH_CP_SH_E!X18+FC_OTH_CP_SC_E!X18+FC_OTH_CP_HW_E!X18+FC_OTH_CP_CA_E!X18+FC_OTH_CP_VE_E!X18+FC_OTH_CP_SL_E!X18+FC_OTH_CP_BL_E!X18+FC_OTH_CP_CR_E!X18+FC_OTH_CP_BT_E!X18+FC_OTH_CP_IT_E!X18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FC_OTH_CP_SH_E!C19+FC_OTH_CP_SC_E!C19+FC_OTH_CP_HW_E!C19+FC_OTH_CP_CA_E!C19+FC_OTH_CP_VE_E!C19+FC_OTH_CP_SL_E!C19+FC_OTH_CP_BL_E!C19+FC_OTH_CP_CR_E!C19+FC_OTH_CP_BT_E!C19+FC_OTH_CP_IT_E!C19</f>
        <v>0</v>
      </c>
      <c r="D19" s="10">
        <f>FC_OTH_CP_SH_E!D19+FC_OTH_CP_SC_E!D19+FC_OTH_CP_HW_E!D19+FC_OTH_CP_CA_E!D19+FC_OTH_CP_VE_E!D19+FC_OTH_CP_SL_E!D19+FC_OTH_CP_BL_E!D19+FC_OTH_CP_CR_E!D19+FC_OTH_CP_BT_E!D19+FC_OTH_CP_IT_E!D19</f>
        <v>0</v>
      </c>
      <c r="E19" s="10">
        <f>FC_OTH_CP_SH_E!E19+FC_OTH_CP_SC_E!E19+FC_OTH_CP_HW_E!E19+FC_OTH_CP_CA_E!E19+FC_OTH_CP_VE_E!E19+FC_OTH_CP_SL_E!E19+FC_OTH_CP_BL_E!E19+FC_OTH_CP_CR_E!E19+FC_OTH_CP_BT_E!E19+FC_OTH_CP_IT_E!E19</f>
        <v>0</v>
      </c>
      <c r="F19" s="10">
        <f>FC_OTH_CP_SH_E!F19+FC_OTH_CP_SC_E!F19+FC_OTH_CP_HW_E!F19+FC_OTH_CP_CA_E!F19+FC_OTH_CP_VE_E!F19+FC_OTH_CP_SL_E!F19+FC_OTH_CP_BL_E!F19+FC_OTH_CP_CR_E!F19+FC_OTH_CP_BT_E!F19+FC_OTH_CP_IT_E!F19</f>
        <v>0</v>
      </c>
      <c r="G19" s="10">
        <f>FC_OTH_CP_SH_E!G19+FC_OTH_CP_SC_E!G19+FC_OTH_CP_HW_E!G19+FC_OTH_CP_CA_E!G19+FC_OTH_CP_VE_E!G19+FC_OTH_CP_SL_E!G19+FC_OTH_CP_BL_E!G19+FC_OTH_CP_CR_E!G19+FC_OTH_CP_BT_E!G19+FC_OTH_CP_IT_E!G19</f>
        <v>0</v>
      </c>
      <c r="H19" s="10">
        <f>FC_OTH_CP_SH_E!H19+FC_OTH_CP_SC_E!H19+FC_OTH_CP_HW_E!H19+FC_OTH_CP_CA_E!H19+FC_OTH_CP_VE_E!H19+FC_OTH_CP_SL_E!H19+FC_OTH_CP_BL_E!H19+FC_OTH_CP_CR_E!H19+FC_OTH_CP_BT_E!H19+FC_OTH_CP_IT_E!H19</f>
        <v>0</v>
      </c>
      <c r="I19" s="10">
        <f>FC_OTH_CP_SH_E!I19+FC_OTH_CP_SC_E!I19+FC_OTH_CP_HW_E!I19+FC_OTH_CP_CA_E!I19+FC_OTH_CP_VE_E!I19+FC_OTH_CP_SL_E!I19+FC_OTH_CP_BL_E!I19+FC_OTH_CP_CR_E!I19+FC_OTH_CP_BT_E!I19+FC_OTH_CP_IT_E!I19</f>
        <v>0</v>
      </c>
      <c r="J19" s="10">
        <f>FC_OTH_CP_SH_E!J19+FC_OTH_CP_SC_E!J19+FC_OTH_CP_HW_E!J19+FC_OTH_CP_CA_E!J19+FC_OTH_CP_VE_E!J19+FC_OTH_CP_SL_E!J19+FC_OTH_CP_BL_E!J19+FC_OTH_CP_CR_E!J19+FC_OTH_CP_BT_E!J19+FC_OTH_CP_IT_E!J19</f>
        <v>0</v>
      </c>
      <c r="K19" s="10">
        <f>FC_OTH_CP_SH_E!K19+FC_OTH_CP_SC_E!K19+FC_OTH_CP_HW_E!K19+FC_OTH_CP_CA_E!K19+FC_OTH_CP_VE_E!K19+FC_OTH_CP_SL_E!K19+FC_OTH_CP_BL_E!K19+FC_OTH_CP_CR_E!K19+FC_OTH_CP_BT_E!K19+FC_OTH_CP_IT_E!K19</f>
        <v>0</v>
      </c>
      <c r="L19" s="10">
        <f>FC_OTH_CP_SH_E!L19+FC_OTH_CP_SC_E!L19+FC_OTH_CP_HW_E!L19+FC_OTH_CP_CA_E!L19+FC_OTH_CP_VE_E!L19+FC_OTH_CP_SL_E!L19+FC_OTH_CP_BL_E!L19+FC_OTH_CP_CR_E!L19+FC_OTH_CP_BT_E!L19+FC_OTH_CP_IT_E!L19</f>
        <v>0</v>
      </c>
      <c r="M19" s="10">
        <f>FC_OTH_CP_SH_E!M19+FC_OTH_CP_SC_E!M19+FC_OTH_CP_HW_E!M19+FC_OTH_CP_CA_E!M19+FC_OTH_CP_VE_E!M19+FC_OTH_CP_SL_E!M19+FC_OTH_CP_BL_E!M19+FC_OTH_CP_CR_E!M19+FC_OTH_CP_BT_E!M19+FC_OTH_CP_IT_E!M19</f>
        <v>0</v>
      </c>
      <c r="N19" s="10">
        <f>FC_OTH_CP_SH_E!N19+FC_OTH_CP_SC_E!N19+FC_OTH_CP_HW_E!N19+FC_OTH_CP_CA_E!N19+FC_OTH_CP_VE_E!N19+FC_OTH_CP_SL_E!N19+FC_OTH_CP_BL_E!N19+FC_OTH_CP_CR_E!N19+FC_OTH_CP_BT_E!N19+FC_OTH_CP_IT_E!N19</f>
        <v>0</v>
      </c>
      <c r="O19" s="10">
        <f>FC_OTH_CP_SH_E!O19+FC_OTH_CP_SC_E!O19+FC_OTH_CP_HW_E!O19+FC_OTH_CP_CA_E!O19+FC_OTH_CP_VE_E!O19+FC_OTH_CP_SL_E!O19+FC_OTH_CP_BL_E!O19+FC_OTH_CP_CR_E!O19+FC_OTH_CP_BT_E!O19+FC_OTH_CP_IT_E!O19</f>
        <v>0</v>
      </c>
      <c r="P19" s="10">
        <f>FC_OTH_CP_SH_E!P19+FC_OTH_CP_SC_E!P19+FC_OTH_CP_HW_E!P19+FC_OTH_CP_CA_E!P19+FC_OTH_CP_VE_E!P19+FC_OTH_CP_SL_E!P19+FC_OTH_CP_BL_E!P19+FC_OTH_CP_CR_E!P19+FC_OTH_CP_BT_E!P19+FC_OTH_CP_IT_E!P19</f>
        <v>0</v>
      </c>
      <c r="Q19" s="10">
        <f>FC_OTH_CP_SH_E!Q19+FC_OTH_CP_SC_E!Q19+FC_OTH_CP_HW_E!Q19+FC_OTH_CP_CA_E!Q19+FC_OTH_CP_VE_E!Q19+FC_OTH_CP_SL_E!Q19+FC_OTH_CP_BL_E!Q19+FC_OTH_CP_CR_E!Q19+FC_OTH_CP_BT_E!Q19+FC_OTH_CP_IT_E!Q19</f>
        <v>0</v>
      </c>
      <c r="R19" s="10">
        <f>FC_OTH_CP_SH_E!R19+FC_OTH_CP_SC_E!R19+FC_OTH_CP_HW_E!R19+FC_OTH_CP_CA_E!R19+FC_OTH_CP_VE_E!R19+FC_OTH_CP_SL_E!R19+FC_OTH_CP_BL_E!R19+FC_OTH_CP_CR_E!R19+FC_OTH_CP_BT_E!R19+FC_OTH_CP_IT_E!R19</f>
        <v>0</v>
      </c>
      <c r="S19" s="10">
        <f>FC_OTH_CP_SH_E!S19+FC_OTH_CP_SC_E!S19+FC_OTH_CP_HW_E!S19+FC_OTH_CP_CA_E!S19+FC_OTH_CP_VE_E!S19+FC_OTH_CP_SL_E!S19+FC_OTH_CP_BL_E!S19+FC_OTH_CP_CR_E!S19+FC_OTH_CP_BT_E!S19+FC_OTH_CP_IT_E!S19</f>
        <v>0</v>
      </c>
      <c r="T19" s="10">
        <f>FC_OTH_CP_SH_E!T19+FC_OTH_CP_SC_E!T19+FC_OTH_CP_HW_E!T19+FC_OTH_CP_CA_E!T19+FC_OTH_CP_VE_E!T19+FC_OTH_CP_SL_E!T19+FC_OTH_CP_BL_E!T19+FC_OTH_CP_CR_E!T19+FC_OTH_CP_BT_E!T19+FC_OTH_CP_IT_E!T19</f>
        <v>0</v>
      </c>
      <c r="U19" s="10">
        <f>FC_OTH_CP_SH_E!U19+FC_OTH_CP_SC_E!U19+FC_OTH_CP_HW_E!U19+FC_OTH_CP_CA_E!U19+FC_OTH_CP_VE_E!U19+FC_OTH_CP_SL_E!U19+FC_OTH_CP_BL_E!U19+FC_OTH_CP_CR_E!U19+FC_OTH_CP_BT_E!U19+FC_OTH_CP_IT_E!U19</f>
        <v>0</v>
      </c>
      <c r="V19" s="10">
        <f>FC_OTH_CP_SH_E!V19+FC_OTH_CP_SC_E!V19+FC_OTH_CP_HW_E!V19+FC_OTH_CP_CA_E!V19+FC_OTH_CP_VE_E!V19+FC_OTH_CP_SL_E!V19+FC_OTH_CP_BL_E!V19+FC_OTH_CP_CR_E!V19+FC_OTH_CP_BT_E!V19+FC_OTH_CP_IT_E!V19</f>
        <v>0</v>
      </c>
      <c r="W19" s="10">
        <f>FC_OTH_CP_SH_E!W19+FC_OTH_CP_SC_E!W19+FC_OTH_CP_HW_E!W19+FC_OTH_CP_CA_E!W19+FC_OTH_CP_VE_E!W19+FC_OTH_CP_SL_E!W19+FC_OTH_CP_BL_E!W19+FC_OTH_CP_CR_E!W19+FC_OTH_CP_BT_E!W19+FC_OTH_CP_IT_E!W19</f>
        <v>0</v>
      </c>
      <c r="X19" s="10">
        <f>FC_OTH_CP_SH_E!X19+FC_OTH_CP_SC_E!X19+FC_OTH_CP_HW_E!X19+FC_OTH_CP_CA_E!X19+FC_OTH_CP_VE_E!X19+FC_OTH_CP_SL_E!X19+FC_OTH_CP_BL_E!X19+FC_OTH_CP_CR_E!X19+FC_OTH_CP_BT_E!X19+FC_OTH_CP_IT_E!X19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FC_OTH_CP_SH_E!C20+FC_OTH_CP_SC_E!C20+FC_OTH_CP_HW_E!C20+FC_OTH_CP_CA_E!C20+FC_OTH_CP_VE_E!C20+FC_OTH_CP_SL_E!C20+FC_OTH_CP_BL_E!C20+FC_OTH_CP_CR_E!C20+FC_OTH_CP_BT_E!C20+FC_OTH_CP_IT_E!C20</f>
        <v>0</v>
      </c>
      <c r="D20" s="10">
        <f>FC_OTH_CP_SH_E!D20+FC_OTH_CP_SC_E!D20+FC_OTH_CP_HW_E!D20+FC_OTH_CP_CA_E!D20+FC_OTH_CP_VE_E!D20+FC_OTH_CP_SL_E!D20+FC_OTH_CP_BL_E!D20+FC_OTH_CP_CR_E!D20+FC_OTH_CP_BT_E!D20+FC_OTH_CP_IT_E!D20</f>
        <v>0</v>
      </c>
      <c r="E20" s="10">
        <f>FC_OTH_CP_SH_E!E20+FC_OTH_CP_SC_E!E20+FC_OTH_CP_HW_E!E20+FC_OTH_CP_CA_E!E20+FC_OTH_CP_VE_E!E20+FC_OTH_CP_SL_E!E20+FC_OTH_CP_BL_E!E20+FC_OTH_CP_CR_E!E20+FC_OTH_CP_BT_E!E20+FC_OTH_CP_IT_E!E20</f>
        <v>0</v>
      </c>
      <c r="F20" s="10">
        <f>FC_OTH_CP_SH_E!F20+FC_OTH_CP_SC_E!F20+FC_OTH_CP_HW_E!F20+FC_OTH_CP_CA_E!F20+FC_OTH_CP_VE_E!F20+FC_OTH_CP_SL_E!F20+FC_OTH_CP_BL_E!F20+FC_OTH_CP_CR_E!F20+FC_OTH_CP_BT_E!F20+FC_OTH_CP_IT_E!F20</f>
        <v>0</v>
      </c>
      <c r="G20" s="10">
        <f>FC_OTH_CP_SH_E!G20+FC_OTH_CP_SC_E!G20+FC_OTH_CP_HW_E!G20+FC_OTH_CP_CA_E!G20+FC_OTH_CP_VE_E!G20+FC_OTH_CP_SL_E!G20+FC_OTH_CP_BL_E!G20+FC_OTH_CP_CR_E!G20+FC_OTH_CP_BT_E!G20+FC_OTH_CP_IT_E!G20</f>
        <v>0</v>
      </c>
      <c r="H20" s="10">
        <f>FC_OTH_CP_SH_E!H20+FC_OTH_CP_SC_E!H20+FC_OTH_CP_HW_E!H20+FC_OTH_CP_CA_E!H20+FC_OTH_CP_VE_E!H20+FC_OTH_CP_SL_E!H20+FC_OTH_CP_BL_E!H20+FC_OTH_CP_CR_E!H20+FC_OTH_CP_BT_E!H20+FC_OTH_CP_IT_E!H20</f>
        <v>0</v>
      </c>
      <c r="I20" s="10">
        <f>FC_OTH_CP_SH_E!I20+FC_OTH_CP_SC_E!I20+FC_OTH_CP_HW_E!I20+FC_OTH_CP_CA_E!I20+FC_OTH_CP_VE_E!I20+FC_OTH_CP_SL_E!I20+FC_OTH_CP_BL_E!I20+FC_OTH_CP_CR_E!I20+FC_OTH_CP_BT_E!I20+FC_OTH_CP_IT_E!I20</f>
        <v>0</v>
      </c>
      <c r="J20" s="10">
        <f>FC_OTH_CP_SH_E!J20+FC_OTH_CP_SC_E!J20+FC_OTH_CP_HW_E!J20+FC_OTH_CP_CA_E!J20+FC_OTH_CP_VE_E!J20+FC_OTH_CP_SL_E!J20+FC_OTH_CP_BL_E!J20+FC_OTH_CP_CR_E!J20+FC_OTH_CP_BT_E!J20+FC_OTH_CP_IT_E!J20</f>
        <v>0</v>
      </c>
      <c r="K20" s="10">
        <f>FC_OTH_CP_SH_E!K20+FC_OTH_CP_SC_E!K20+FC_OTH_CP_HW_E!K20+FC_OTH_CP_CA_E!K20+FC_OTH_CP_VE_E!K20+FC_OTH_CP_SL_E!K20+FC_OTH_CP_BL_E!K20+FC_OTH_CP_CR_E!K20+FC_OTH_CP_BT_E!K20+FC_OTH_CP_IT_E!K20</f>
        <v>0</v>
      </c>
      <c r="L20" s="10">
        <f>FC_OTH_CP_SH_E!L20+FC_OTH_CP_SC_E!L20+FC_OTH_CP_HW_E!L20+FC_OTH_CP_CA_E!L20+FC_OTH_CP_VE_E!L20+FC_OTH_CP_SL_E!L20+FC_OTH_CP_BL_E!L20+FC_OTH_CP_CR_E!L20+FC_OTH_CP_BT_E!L20+FC_OTH_CP_IT_E!L20</f>
        <v>0</v>
      </c>
      <c r="M20" s="10">
        <f>FC_OTH_CP_SH_E!M20+FC_OTH_CP_SC_E!M20+FC_OTH_CP_HW_E!M20+FC_OTH_CP_CA_E!M20+FC_OTH_CP_VE_E!M20+FC_OTH_CP_SL_E!M20+FC_OTH_CP_BL_E!M20+FC_OTH_CP_CR_E!M20+FC_OTH_CP_BT_E!M20+FC_OTH_CP_IT_E!M20</f>
        <v>0</v>
      </c>
      <c r="N20" s="10">
        <f>FC_OTH_CP_SH_E!N20+FC_OTH_CP_SC_E!N20+FC_OTH_CP_HW_E!N20+FC_OTH_CP_CA_E!N20+FC_OTH_CP_VE_E!N20+FC_OTH_CP_SL_E!N20+FC_OTH_CP_BL_E!N20+FC_OTH_CP_CR_E!N20+FC_OTH_CP_BT_E!N20+FC_OTH_CP_IT_E!N20</f>
        <v>0</v>
      </c>
      <c r="O20" s="10">
        <f>FC_OTH_CP_SH_E!O20+FC_OTH_CP_SC_E!O20+FC_OTH_CP_HW_E!O20+FC_OTH_CP_CA_E!O20+FC_OTH_CP_VE_E!O20+FC_OTH_CP_SL_E!O20+FC_OTH_CP_BL_E!O20+FC_OTH_CP_CR_E!O20+FC_OTH_CP_BT_E!O20+FC_OTH_CP_IT_E!O20</f>
        <v>0</v>
      </c>
      <c r="P20" s="10">
        <f>FC_OTH_CP_SH_E!P20+FC_OTH_CP_SC_E!P20+FC_OTH_CP_HW_E!P20+FC_OTH_CP_CA_E!P20+FC_OTH_CP_VE_E!P20+FC_OTH_CP_SL_E!P20+FC_OTH_CP_BL_E!P20+FC_OTH_CP_CR_E!P20+FC_OTH_CP_BT_E!P20+FC_OTH_CP_IT_E!P20</f>
        <v>0</v>
      </c>
      <c r="Q20" s="10">
        <f>FC_OTH_CP_SH_E!Q20+FC_OTH_CP_SC_E!Q20+FC_OTH_CP_HW_E!Q20+FC_OTH_CP_CA_E!Q20+FC_OTH_CP_VE_E!Q20+FC_OTH_CP_SL_E!Q20+FC_OTH_CP_BL_E!Q20+FC_OTH_CP_CR_E!Q20+FC_OTH_CP_BT_E!Q20+FC_OTH_CP_IT_E!Q20</f>
        <v>0</v>
      </c>
      <c r="R20" s="10">
        <f>FC_OTH_CP_SH_E!R20+FC_OTH_CP_SC_E!R20+FC_OTH_CP_HW_E!R20+FC_OTH_CP_CA_E!R20+FC_OTH_CP_VE_E!R20+FC_OTH_CP_SL_E!R20+FC_OTH_CP_BL_E!R20+FC_OTH_CP_CR_E!R20+FC_OTH_CP_BT_E!R20+FC_OTH_CP_IT_E!R20</f>
        <v>0</v>
      </c>
      <c r="S20" s="10">
        <f>FC_OTH_CP_SH_E!S20+FC_OTH_CP_SC_E!S20+FC_OTH_CP_HW_E!S20+FC_OTH_CP_CA_E!S20+FC_OTH_CP_VE_E!S20+FC_OTH_CP_SL_E!S20+FC_OTH_CP_BL_E!S20+FC_OTH_CP_CR_E!S20+FC_OTH_CP_BT_E!S20+FC_OTH_CP_IT_E!S20</f>
        <v>0</v>
      </c>
      <c r="T20" s="10">
        <f>FC_OTH_CP_SH_E!T20+FC_OTH_CP_SC_E!T20+FC_OTH_CP_HW_E!T20+FC_OTH_CP_CA_E!T20+FC_OTH_CP_VE_E!T20+FC_OTH_CP_SL_E!T20+FC_OTH_CP_BL_E!T20+FC_OTH_CP_CR_E!T20+FC_OTH_CP_BT_E!T20+FC_OTH_CP_IT_E!T20</f>
        <v>0</v>
      </c>
      <c r="U20" s="10">
        <f>FC_OTH_CP_SH_E!U20+FC_OTH_CP_SC_E!U20+FC_OTH_CP_HW_E!U20+FC_OTH_CP_CA_E!U20+FC_OTH_CP_VE_E!U20+FC_OTH_CP_SL_E!U20+FC_OTH_CP_BL_E!U20+FC_OTH_CP_CR_E!U20+FC_OTH_CP_BT_E!U20+FC_OTH_CP_IT_E!U20</f>
        <v>0</v>
      </c>
      <c r="V20" s="10">
        <f>FC_OTH_CP_SH_E!V20+FC_OTH_CP_SC_E!V20+FC_OTH_CP_HW_E!V20+FC_OTH_CP_CA_E!V20+FC_OTH_CP_VE_E!V20+FC_OTH_CP_SL_E!V20+FC_OTH_CP_BL_E!V20+FC_OTH_CP_CR_E!V20+FC_OTH_CP_BT_E!V20+FC_OTH_CP_IT_E!V20</f>
        <v>0</v>
      </c>
      <c r="W20" s="10">
        <f>FC_OTH_CP_SH_E!W20+FC_OTH_CP_SC_E!W20+FC_OTH_CP_HW_E!W20+FC_OTH_CP_CA_E!W20+FC_OTH_CP_VE_E!W20+FC_OTH_CP_SL_E!W20+FC_OTH_CP_BL_E!W20+FC_OTH_CP_CR_E!W20+FC_OTH_CP_BT_E!W20+FC_OTH_CP_IT_E!W20</f>
        <v>0</v>
      </c>
      <c r="X20" s="10">
        <f>FC_OTH_CP_SH_E!X20+FC_OTH_CP_SC_E!X20+FC_OTH_CP_HW_E!X20+FC_OTH_CP_CA_E!X20+FC_OTH_CP_VE_E!X20+FC_OTH_CP_SL_E!X20+FC_OTH_CP_BL_E!X20+FC_OTH_CP_CR_E!X20+FC_OTH_CP_BT_E!X20+FC_OTH_CP_IT_E!X20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FC_OTH_CP_SH_E!C21+FC_OTH_CP_SC_E!C21+FC_OTH_CP_HW_E!C21+FC_OTH_CP_CA_E!C21+FC_OTH_CP_VE_E!C21+FC_OTH_CP_SL_E!C21+FC_OTH_CP_BL_E!C21+FC_OTH_CP_CR_E!C21+FC_OTH_CP_BT_E!C21+FC_OTH_CP_IT_E!C21</f>
        <v>0</v>
      </c>
      <c r="D21" s="10">
        <f>FC_OTH_CP_SH_E!D21+FC_OTH_CP_SC_E!D21+FC_OTH_CP_HW_E!D21+FC_OTH_CP_CA_E!D21+FC_OTH_CP_VE_E!D21+FC_OTH_CP_SL_E!D21+FC_OTH_CP_BL_E!D21+FC_OTH_CP_CR_E!D21+FC_OTH_CP_BT_E!D21+FC_OTH_CP_IT_E!D21</f>
        <v>0</v>
      </c>
      <c r="E21" s="10">
        <f>FC_OTH_CP_SH_E!E21+FC_OTH_CP_SC_E!E21+FC_OTH_CP_HW_E!E21+FC_OTH_CP_CA_E!E21+FC_OTH_CP_VE_E!E21+FC_OTH_CP_SL_E!E21+FC_OTH_CP_BL_E!E21+FC_OTH_CP_CR_E!E21+FC_OTH_CP_BT_E!E21+FC_OTH_CP_IT_E!E21</f>
        <v>0</v>
      </c>
      <c r="F21" s="10">
        <f>FC_OTH_CP_SH_E!F21+FC_OTH_CP_SC_E!F21+FC_OTH_CP_HW_E!F21+FC_OTH_CP_CA_E!F21+FC_OTH_CP_VE_E!F21+FC_OTH_CP_SL_E!F21+FC_OTH_CP_BL_E!F21+FC_OTH_CP_CR_E!F21+FC_OTH_CP_BT_E!F21+FC_OTH_CP_IT_E!F21</f>
        <v>0</v>
      </c>
      <c r="G21" s="10">
        <f>FC_OTH_CP_SH_E!G21+FC_OTH_CP_SC_E!G21+FC_OTH_CP_HW_E!G21+FC_OTH_CP_CA_E!G21+FC_OTH_CP_VE_E!G21+FC_OTH_CP_SL_E!G21+FC_OTH_CP_BL_E!G21+FC_OTH_CP_CR_E!G21+FC_OTH_CP_BT_E!G21+FC_OTH_CP_IT_E!G21</f>
        <v>0</v>
      </c>
      <c r="H21" s="10">
        <f>FC_OTH_CP_SH_E!H21+FC_OTH_CP_SC_E!H21+FC_OTH_CP_HW_E!H21+FC_OTH_CP_CA_E!H21+FC_OTH_CP_VE_E!H21+FC_OTH_CP_SL_E!H21+FC_OTH_CP_BL_E!H21+FC_OTH_CP_CR_E!H21+FC_OTH_CP_BT_E!H21+FC_OTH_CP_IT_E!H21</f>
        <v>0</v>
      </c>
      <c r="I21" s="10">
        <f>FC_OTH_CP_SH_E!I21+FC_OTH_CP_SC_E!I21+FC_OTH_CP_HW_E!I21+FC_OTH_CP_CA_E!I21+FC_OTH_CP_VE_E!I21+FC_OTH_CP_SL_E!I21+FC_OTH_CP_BL_E!I21+FC_OTH_CP_CR_E!I21+FC_OTH_CP_BT_E!I21+FC_OTH_CP_IT_E!I21</f>
        <v>0</v>
      </c>
      <c r="J21" s="10">
        <f>FC_OTH_CP_SH_E!J21+FC_OTH_CP_SC_E!J21+FC_OTH_CP_HW_E!J21+FC_OTH_CP_CA_E!J21+FC_OTH_CP_VE_E!J21+FC_OTH_CP_SL_E!J21+FC_OTH_CP_BL_E!J21+FC_OTH_CP_CR_E!J21+FC_OTH_CP_BT_E!J21+FC_OTH_CP_IT_E!J21</f>
        <v>0</v>
      </c>
      <c r="K21" s="10">
        <f>FC_OTH_CP_SH_E!K21+FC_OTH_CP_SC_E!K21+FC_OTH_CP_HW_E!K21+FC_OTH_CP_CA_E!K21+FC_OTH_CP_VE_E!K21+FC_OTH_CP_SL_E!K21+FC_OTH_CP_BL_E!K21+FC_OTH_CP_CR_E!K21+FC_OTH_CP_BT_E!K21+FC_OTH_CP_IT_E!K21</f>
        <v>0</v>
      </c>
      <c r="L21" s="10">
        <f>FC_OTH_CP_SH_E!L21+FC_OTH_CP_SC_E!L21+FC_OTH_CP_HW_E!L21+FC_OTH_CP_CA_E!L21+FC_OTH_CP_VE_E!L21+FC_OTH_CP_SL_E!L21+FC_OTH_CP_BL_E!L21+FC_OTH_CP_CR_E!L21+FC_OTH_CP_BT_E!L21+FC_OTH_CP_IT_E!L21</f>
        <v>0</v>
      </c>
      <c r="M21" s="10">
        <f>FC_OTH_CP_SH_E!M21+FC_OTH_CP_SC_E!M21+FC_OTH_CP_HW_E!M21+FC_OTH_CP_CA_E!M21+FC_OTH_CP_VE_E!M21+FC_OTH_CP_SL_E!M21+FC_OTH_CP_BL_E!M21+FC_OTH_CP_CR_E!M21+FC_OTH_CP_BT_E!M21+FC_OTH_CP_IT_E!M21</f>
        <v>0</v>
      </c>
      <c r="N21" s="10">
        <f>FC_OTH_CP_SH_E!N21+FC_OTH_CP_SC_E!N21+FC_OTH_CP_HW_E!N21+FC_OTH_CP_CA_E!N21+FC_OTH_CP_VE_E!N21+FC_OTH_CP_SL_E!N21+FC_OTH_CP_BL_E!N21+FC_OTH_CP_CR_E!N21+FC_OTH_CP_BT_E!N21+FC_OTH_CP_IT_E!N21</f>
        <v>0</v>
      </c>
      <c r="O21" s="10">
        <f>FC_OTH_CP_SH_E!O21+FC_OTH_CP_SC_E!O21+FC_OTH_CP_HW_E!O21+FC_OTH_CP_CA_E!O21+FC_OTH_CP_VE_E!O21+FC_OTH_CP_SL_E!O21+FC_OTH_CP_BL_E!O21+FC_OTH_CP_CR_E!O21+FC_OTH_CP_BT_E!O21+FC_OTH_CP_IT_E!O21</f>
        <v>0</v>
      </c>
      <c r="P21" s="10">
        <f>FC_OTH_CP_SH_E!P21+FC_OTH_CP_SC_E!P21+FC_OTH_CP_HW_E!P21+FC_OTH_CP_CA_E!P21+FC_OTH_CP_VE_E!P21+FC_OTH_CP_SL_E!P21+FC_OTH_CP_BL_E!P21+FC_OTH_CP_CR_E!P21+FC_OTH_CP_BT_E!P21+FC_OTH_CP_IT_E!P21</f>
        <v>0</v>
      </c>
      <c r="Q21" s="10">
        <f>FC_OTH_CP_SH_E!Q21+FC_OTH_CP_SC_E!Q21+FC_OTH_CP_HW_E!Q21+FC_OTH_CP_CA_E!Q21+FC_OTH_CP_VE_E!Q21+FC_OTH_CP_SL_E!Q21+FC_OTH_CP_BL_E!Q21+FC_OTH_CP_CR_E!Q21+FC_OTH_CP_BT_E!Q21+FC_OTH_CP_IT_E!Q21</f>
        <v>0</v>
      </c>
      <c r="R21" s="10">
        <f>FC_OTH_CP_SH_E!R21+FC_OTH_CP_SC_E!R21+FC_OTH_CP_HW_E!R21+FC_OTH_CP_CA_E!R21+FC_OTH_CP_VE_E!R21+FC_OTH_CP_SL_E!R21+FC_OTH_CP_BL_E!R21+FC_OTH_CP_CR_E!R21+FC_OTH_CP_BT_E!R21+FC_OTH_CP_IT_E!R21</f>
        <v>0</v>
      </c>
      <c r="S21" s="10">
        <f>FC_OTH_CP_SH_E!S21+FC_OTH_CP_SC_E!S21+FC_OTH_CP_HW_E!S21+FC_OTH_CP_CA_E!S21+FC_OTH_CP_VE_E!S21+FC_OTH_CP_SL_E!S21+FC_OTH_CP_BL_E!S21+FC_OTH_CP_CR_E!S21+FC_OTH_CP_BT_E!S21+FC_OTH_CP_IT_E!S21</f>
        <v>0</v>
      </c>
      <c r="T21" s="10">
        <f>FC_OTH_CP_SH_E!T21+FC_OTH_CP_SC_E!T21+FC_OTH_CP_HW_E!T21+FC_OTH_CP_CA_E!T21+FC_OTH_CP_VE_E!T21+FC_OTH_CP_SL_E!T21+FC_OTH_CP_BL_E!T21+FC_OTH_CP_CR_E!T21+FC_OTH_CP_BT_E!T21+FC_OTH_CP_IT_E!T21</f>
        <v>0</v>
      </c>
      <c r="U21" s="10">
        <f>FC_OTH_CP_SH_E!U21+FC_OTH_CP_SC_E!U21+FC_OTH_CP_HW_E!U21+FC_OTH_CP_CA_E!U21+FC_OTH_CP_VE_E!U21+FC_OTH_CP_SL_E!U21+FC_OTH_CP_BL_E!U21+FC_OTH_CP_CR_E!U21+FC_OTH_CP_BT_E!U21+FC_OTH_CP_IT_E!U21</f>
        <v>0</v>
      </c>
      <c r="V21" s="10">
        <f>FC_OTH_CP_SH_E!V21+FC_OTH_CP_SC_E!V21+FC_OTH_CP_HW_E!V21+FC_OTH_CP_CA_E!V21+FC_OTH_CP_VE_E!V21+FC_OTH_CP_SL_E!V21+FC_OTH_CP_BL_E!V21+FC_OTH_CP_CR_E!V21+FC_OTH_CP_BT_E!V21+FC_OTH_CP_IT_E!V21</f>
        <v>0</v>
      </c>
      <c r="W21" s="10">
        <f>FC_OTH_CP_SH_E!W21+FC_OTH_CP_SC_E!W21+FC_OTH_CP_HW_E!W21+FC_OTH_CP_CA_E!W21+FC_OTH_CP_VE_E!W21+FC_OTH_CP_SL_E!W21+FC_OTH_CP_BL_E!W21+FC_OTH_CP_CR_E!W21+FC_OTH_CP_BT_E!W21+FC_OTH_CP_IT_E!W21</f>
        <v>0</v>
      </c>
      <c r="X21" s="10">
        <f>FC_OTH_CP_SH_E!X21+FC_OTH_CP_SC_E!X21+FC_OTH_CP_HW_E!X21+FC_OTH_CP_CA_E!X21+FC_OTH_CP_VE_E!X21+FC_OTH_CP_SL_E!X21+FC_OTH_CP_BL_E!X21+FC_OTH_CP_CR_E!X21+FC_OTH_CP_BT_E!X21+FC_OTH_CP_IT_E!X21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FC_OTH_CP_SH_E!C23+FC_OTH_CP_SC_E!C23+FC_OTH_CP_HW_E!C23+FC_OTH_CP_CA_E!C23+FC_OTH_CP_VE_E!C23+FC_OTH_CP_SL_E!C23+FC_OTH_CP_BL_E!C23+FC_OTH_CP_CR_E!C23+FC_OTH_CP_BT_E!C23+FC_OTH_CP_IT_E!C23</f>
        <v>0</v>
      </c>
      <c r="D23" s="10">
        <f>FC_OTH_CP_SH_E!D23+FC_OTH_CP_SC_E!D23+FC_OTH_CP_HW_E!D23+FC_OTH_CP_CA_E!D23+FC_OTH_CP_VE_E!D23+FC_OTH_CP_SL_E!D23+FC_OTH_CP_BL_E!D23+FC_OTH_CP_CR_E!D23+FC_OTH_CP_BT_E!D23+FC_OTH_CP_IT_E!D23</f>
        <v>0</v>
      </c>
      <c r="E23" s="10">
        <f>FC_OTH_CP_SH_E!E23+FC_OTH_CP_SC_E!E23+FC_OTH_CP_HW_E!E23+FC_OTH_CP_CA_E!E23+FC_OTH_CP_VE_E!E23+FC_OTH_CP_SL_E!E23+FC_OTH_CP_BL_E!E23+FC_OTH_CP_CR_E!E23+FC_OTH_CP_BT_E!E23+FC_OTH_CP_IT_E!E23</f>
        <v>0</v>
      </c>
      <c r="F23" s="10">
        <f>FC_OTH_CP_SH_E!F23+FC_OTH_CP_SC_E!F23+FC_OTH_CP_HW_E!F23+FC_OTH_CP_CA_E!F23+FC_OTH_CP_VE_E!F23+FC_OTH_CP_SL_E!F23+FC_OTH_CP_BL_E!F23+FC_OTH_CP_CR_E!F23+FC_OTH_CP_BT_E!F23+FC_OTH_CP_IT_E!F23</f>
        <v>0</v>
      </c>
      <c r="G23" s="10">
        <f>FC_OTH_CP_SH_E!G23+FC_OTH_CP_SC_E!G23+FC_OTH_CP_HW_E!G23+FC_OTH_CP_CA_E!G23+FC_OTH_CP_VE_E!G23+FC_OTH_CP_SL_E!G23+FC_OTH_CP_BL_E!G23+FC_OTH_CP_CR_E!G23+FC_OTH_CP_BT_E!G23+FC_OTH_CP_IT_E!G23</f>
        <v>0</v>
      </c>
      <c r="H23" s="10">
        <f>FC_OTH_CP_SH_E!H23+FC_OTH_CP_SC_E!H23+FC_OTH_CP_HW_E!H23+FC_OTH_CP_CA_E!H23+FC_OTH_CP_VE_E!H23+FC_OTH_CP_SL_E!H23+FC_OTH_CP_BL_E!H23+FC_OTH_CP_CR_E!H23+FC_OTH_CP_BT_E!H23+FC_OTH_CP_IT_E!H23</f>
        <v>0</v>
      </c>
      <c r="I23" s="10">
        <f>FC_OTH_CP_SH_E!I23+FC_OTH_CP_SC_E!I23+FC_OTH_CP_HW_E!I23+FC_OTH_CP_CA_E!I23+FC_OTH_CP_VE_E!I23+FC_OTH_CP_SL_E!I23+FC_OTH_CP_BL_E!I23+FC_OTH_CP_CR_E!I23+FC_OTH_CP_BT_E!I23+FC_OTH_CP_IT_E!I23</f>
        <v>0</v>
      </c>
      <c r="J23" s="10">
        <f>FC_OTH_CP_SH_E!J23+FC_OTH_CP_SC_E!J23+FC_OTH_CP_HW_E!J23+FC_OTH_CP_CA_E!J23+FC_OTH_CP_VE_E!J23+FC_OTH_CP_SL_E!J23+FC_OTH_CP_BL_E!J23+FC_OTH_CP_CR_E!J23+FC_OTH_CP_BT_E!J23+FC_OTH_CP_IT_E!J23</f>
        <v>0</v>
      </c>
      <c r="K23" s="10">
        <f>FC_OTH_CP_SH_E!K23+FC_OTH_CP_SC_E!K23+FC_OTH_CP_HW_E!K23+FC_OTH_CP_CA_E!K23+FC_OTH_CP_VE_E!K23+FC_OTH_CP_SL_E!K23+FC_OTH_CP_BL_E!K23+FC_OTH_CP_CR_E!K23+FC_OTH_CP_BT_E!K23+FC_OTH_CP_IT_E!K23</f>
        <v>0</v>
      </c>
      <c r="L23" s="10">
        <f>FC_OTH_CP_SH_E!L23+FC_OTH_CP_SC_E!L23+FC_OTH_CP_HW_E!L23+FC_OTH_CP_CA_E!L23+FC_OTH_CP_VE_E!L23+FC_OTH_CP_SL_E!L23+FC_OTH_CP_BL_E!L23+FC_OTH_CP_CR_E!L23+FC_OTH_CP_BT_E!L23+FC_OTH_CP_IT_E!L23</f>
        <v>0</v>
      </c>
      <c r="M23" s="10">
        <f>FC_OTH_CP_SH_E!M23+FC_OTH_CP_SC_E!M23+FC_OTH_CP_HW_E!M23+FC_OTH_CP_CA_E!M23+FC_OTH_CP_VE_E!M23+FC_OTH_CP_SL_E!M23+FC_OTH_CP_BL_E!M23+FC_OTH_CP_CR_E!M23+FC_OTH_CP_BT_E!M23+FC_OTH_CP_IT_E!M23</f>
        <v>0</v>
      </c>
      <c r="N23" s="10">
        <f>FC_OTH_CP_SH_E!N23+FC_OTH_CP_SC_E!N23+FC_OTH_CP_HW_E!N23+FC_OTH_CP_CA_E!N23+FC_OTH_CP_VE_E!N23+FC_OTH_CP_SL_E!N23+FC_OTH_CP_BL_E!N23+FC_OTH_CP_CR_E!N23+FC_OTH_CP_BT_E!N23+FC_OTH_CP_IT_E!N23</f>
        <v>0</v>
      </c>
      <c r="O23" s="10">
        <f>FC_OTH_CP_SH_E!O23+FC_OTH_CP_SC_E!O23+FC_OTH_CP_HW_E!O23+FC_OTH_CP_CA_E!O23+FC_OTH_CP_VE_E!O23+FC_OTH_CP_SL_E!O23+FC_OTH_CP_BL_E!O23+FC_OTH_CP_CR_E!O23+FC_OTH_CP_BT_E!O23+FC_OTH_CP_IT_E!O23</f>
        <v>0</v>
      </c>
      <c r="P23" s="10">
        <f>FC_OTH_CP_SH_E!P23+FC_OTH_CP_SC_E!P23+FC_OTH_CP_HW_E!P23+FC_OTH_CP_CA_E!P23+FC_OTH_CP_VE_E!P23+FC_OTH_CP_SL_E!P23+FC_OTH_CP_BL_E!P23+FC_OTH_CP_CR_E!P23+FC_OTH_CP_BT_E!P23+FC_OTH_CP_IT_E!P23</f>
        <v>0</v>
      </c>
      <c r="Q23" s="10">
        <f>FC_OTH_CP_SH_E!Q23+FC_OTH_CP_SC_E!Q23+FC_OTH_CP_HW_E!Q23+FC_OTH_CP_CA_E!Q23+FC_OTH_CP_VE_E!Q23+FC_OTH_CP_SL_E!Q23+FC_OTH_CP_BL_E!Q23+FC_OTH_CP_CR_E!Q23+FC_OTH_CP_BT_E!Q23+FC_OTH_CP_IT_E!Q23</f>
        <v>0</v>
      </c>
      <c r="R23" s="10">
        <f>FC_OTH_CP_SH_E!R23+FC_OTH_CP_SC_E!R23+FC_OTH_CP_HW_E!R23+FC_OTH_CP_CA_E!R23+FC_OTH_CP_VE_E!R23+FC_OTH_CP_SL_E!R23+FC_OTH_CP_BL_E!R23+FC_OTH_CP_CR_E!R23+FC_OTH_CP_BT_E!R23+FC_OTH_CP_IT_E!R23</f>
        <v>0</v>
      </c>
      <c r="S23" s="10">
        <f>FC_OTH_CP_SH_E!S23+FC_OTH_CP_SC_E!S23+FC_OTH_CP_HW_E!S23+FC_OTH_CP_CA_E!S23+FC_OTH_CP_VE_E!S23+FC_OTH_CP_SL_E!S23+FC_OTH_CP_BL_E!S23+FC_OTH_CP_CR_E!S23+FC_OTH_CP_BT_E!S23+FC_OTH_CP_IT_E!S23</f>
        <v>0</v>
      </c>
      <c r="T23" s="10">
        <f>FC_OTH_CP_SH_E!T23+FC_OTH_CP_SC_E!T23+FC_OTH_CP_HW_E!T23+FC_OTH_CP_CA_E!T23+FC_OTH_CP_VE_E!T23+FC_OTH_CP_SL_E!T23+FC_OTH_CP_BL_E!T23+FC_OTH_CP_CR_E!T23+FC_OTH_CP_BT_E!T23+FC_OTH_CP_IT_E!T23</f>
        <v>0</v>
      </c>
      <c r="U23" s="10">
        <f>FC_OTH_CP_SH_E!U23+FC_OTH_CP_SC_E!U23+FC_OTH_CP_HW_E!U23+FC_OTH_CP_CA_E!U23+FC_OTH_CP_VE_E!U23+FC_OTH_CP_SL_E!U23+FC_OTH_CP_BL_E!U23+FC_OTH_CP_CR_E!U23+FC_OTH_CP_BT_E!U23+FC_OTH_CP_IT_E!U23</f>
        <v>0</v>
      </c>
      <c r="V23" s="10">
        <f>FC_OTH_CP_SH_E!V23+FC_OTH_CP_SC_E!V23+FC_OTH_CP_HW_E!V23+FC_OTH_CP_CA_E!V23+FC_OTH_CP_VE_E!V23+FC_OTH_CP_SL_E!V23+FC_OTH_CP_BL_E!V23+FC_OTH_CP_CR_E!V23+FC_OTH_CP_BT_E!V23+FC_OTH_CP_IT_E!V23</f>
        <v>0</v>
      </c>
      <c r="W23" s="10">
        <f>FC_OTH_CP_SH_E!W23+FC_OTH_CP_SC_E!W23+FC_OTH_CP_HW_E!W23+FC_OTH_CP_CA_E!W23+FC_OTH_CP_VE_E!W23+FC_OTH_CP_SL_E!W23+FC_OTH_CP_BL_E!W23+FC_OTH_CP_CR_E!W23+FC_OTH_CP_BT_E!W23+FC_OTH_CP_IT_E!W23</f>
        <v>0</v>
      </c>
      <c r="X23" s="10">
        <f>FC_OTH_CP_SH_E!X23+FC_OTH_CP_SC_E!X23+FC_OTH_CP_HW_E!X23+FC_OTH_CP_CA_E!X23+FC_OTH_CP_VE_E!X23+FC_OTH_CP_SL_E!X23+FC_OTH_CP_BL_E!X23+FC_OTH_CP_CR_E!X23+FC_OTH_CP_BT_E!X23+FC_OTH_CP_IT_E!X23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FC_OTH_CP_SH_E!C24+FC_OTH_CP_SC_E!C24+FC_OTH_CP_HW_E!C24+FC_OTH_CP_CA_E!C24+FC_OTH_CP_VE_E!C24+FC_OTH_CP_SL_E!C24+FC_OTH_CP_BL_E!C24+FC_OTH_CP_CR_E!C24+FC_OTH_CP_BT_E!C24+FC_OTH_CP_IT_E!C24</f>
        <v>0</v>
      </c>
      <c r="D24" s="10">
        <f>FC_OTH_CP_SH_E!D24+FC_OTH_CP_SC_E!D24+FC_OTH_CP_HW_E!D24+FC_OTH_CP_CA_E!D24+FC_OTH_CP_VE_E!D24+FC_OTH_CP_SL_E!D24+FC_OTH_CP_BL_E!D24+FC_OTH_CP_CR_E!D24+FC_OTH_CP_BT_E!D24+FC_OTH_CP_IT_E!D24</f>
        <v>0</v>
      </c>
      <c r="E24" s="10">
        <f>FC_OTH_CP_SH_E!E24+FC_OTH_CP_SC_E!E24+FC_OTH_CP_HW_E!E24+FC_OTH_CP_CA_E!E24+FC_OTH_CP_VE_E!E24+FC_OTH_CP_SL_E!E24+FC_OTH_CP_BL_E!E24+FC_OTH_CP_CR_E!E24+FC_OTH_CP_BT_E!E24+FC_OTH_CP_IT_E!E24</f>
        <v>0</v>
      </c>
      <c r="F24" s="10">
        <f>FC_OTH_CP_SH_E!F24+FC_OTH_CP_SC_E!F24+FC_OTH_CP_HW_E!F24+FC_OTH_CP_CA_E!F24+FC_OTH_CP_VE_E!F24+FC_OTH_CP_SL_E!F24+FC_OTH_CP_BL_E!F24+FC_OTH_CP_CR_E!F24+FC_OTH_CP_BT_E!F24+FC_OTH_CP_IT_E!F24</f>
        <v>0</v>
      </c>
      <c r="G24" s="10">
        <f>FC_OTH_CP_SH_E!G24+FC_OTH_CP_SC_E!G24+FC_OTH_CP_HW_E!G24+FC_OTH_CP_CA_E!G24+FC_OTH_CP_VE_E!G24+FC_OTH_CP_SL_E!G24+FC_OTH_CP_BL_E!G24+FC_OTH_CP_CR_E!G24+FC_OTH_CP_BT_E!G24+FC_OTH_CP_IT_E!G24</f>
        <v>0</v>
      </c>
      <c r="H24" s="10">
        <f>FC_OTH_CP_SH_E!H24+FC_OTH_CP_SC_E!H24+FC_OTH_CP_HW_E!H24+FC_OTH_CP_CA_E!H24+FC_OTH_CP_VE_E!H24+FC_OTH_CP_SL_E!H24+FC_OTH_CP_BL_E!H24+FC_OTH_CP_CR_E!H24+FC_OTH_CP_BT_E!H24+FC_OTH_CP_IT_E!H24</f>
        <v>0</v>
      </c>
      <c r="I24" s="10">
        <f>FC_OTH_CP_SH_E!I24+FC_OTH_CP_SC_E!I24+FC_OTH_CP_HW_E!I24+FC_OTH_CP_CA_E!I24+FC_OTH_CP_VE_E!I24+FC_OTH_CP_SL_E!I24+FC_OTH_CP_BL_E!I24+FC_OTH_CP_CR_E!I24+FC_OTH_CP_BT_E!I24+FC_OTH_CP_IT_E!I24</f>
        <v>0</v>
      </c>
      <c r="J24" s="10">
        <f>FC_OTH_CP_SH_E!J24+FC_OTH_CP_SC_E!J24+FC_OTH_CP_HW_E!J24+FC_OTH_CP_CA_E!J24+FC_OTH_CP_VE_E!J24+FC_OTH_CP_SL_E!J24+FC_OTH_CP_BL_E!J24+FC_OTH_CP_CR_E!J24+FC_OTH_CP_BT_E!J24+FC_OTH_CP_IT_E!J24</f>
        <v>0</v>
      </c>
      <c r="K24" s="10">
        <f>FC_OTH_CP_SH_E!K24+FC_OTH_CP_SC_E!K24+FC_OTH_CP_HW_E!K24+FC_OTH_CP_CA_E!K24+FC_OTH_CP_VE_E!K24+FC_OTH_CP_SL_E!K24+FC_OTH_CP_BL_E!K24+FC_OTH_CP_CR_E!K24+FC_OTH_CP_BT_E!K24+FC_OTH_CP_IT_E!K24</f>
        <v>0</v>
      </c>
      <c r="L24" s="10">
        <f>FC_OTH_CP_SH_E!L24+FC_OTH_CP_SC_E!L24+FC_OTH_CP_HW_E!L24+FC_OTH_CP_CA_E!L24+FC_OTH_CP_VE_E!L24+FC_OTH_CP_SL_E!L24+FC_OTH_CP_BL_E!L24+FC_OTH_CP_CR_E!L24+FC_OTH_CP_BT_E!L24+FC_OTH_CP_IT_E!L24</f>
        <v>0</v>
      </c>
      <c r="M24" s="10">
        <f>FC_OTH_CP_SH_E!M24+FC_OTH_CP_SC_E!M24+FC_OTH_CP_HW_E!M24+FC_OTH_CP_CA_E!M24+FC_OTH_CP_VE_E!M24+FC_OTH_CP_SL_E!M24+FC_OTH_CP_BL_E!M24+FC_OTH_CP_CR_E!M24+FC_OTH_CP_BT_E!M24+FC_OTH_CP_IT_E!M24</f>
        <v>0</v>
      </c>
      <c r="N24" s="10">
        <f>FC_OTH_CP_SH_E!N24+FC_OTH_CP_SC_E!N24+FC_OTH_CP_HW_E!N24+FC_OTH_CP_CA_E!N24+FC_OTH_CP_VE_E!N24+FC_OTH_CP_SL_E!N24+FC_OTH_CP_BL_E!N24+FC_OTH_CP_CR_E!N24+FC_OTH_CP_BT_E!N24+FC_OTH_CP_IT_E!N24</f>
        <v>0</v>
      </c>
      <c r="O24" s="10">
        <f>FC_OTH_CP_SH_E!O24+FC_OTH_CP_SC_E!O24+FC_OTH_CP_HW_E!O24+FC_OTH_CP_CA_E!O24+FC_OTH_CP_VE_E!O24+FC_OTH_CP_SL_E!O24+FC_OTH_CP_BL_E!O24+FC_OTH_CP_CR_E!O24+FC_OTH_CP_BT_E!O24+FC_OTH_CP_IT_E!O24</f>
        <v>0</v>
      </c>
      <c r="P24" s="10">
        <f>FC_OTH_CP_SH_E!P24+FC_OTH_CP_SC_E!P24+FC_OTH_CP_HW_E!P24+FC_OTH_CP_CA_E!P24+FC_OTH_CP_VE_E!P24+FC_OTH_CP_SL_E!P24+FC_OTH_CP_BL_E!P24+FC_OTH_CP_CR_E!P24+FC_OTH_CP_BT_E!P24+FC_OTH_CP_IT_E!P24</f>
        <v>0</v>
      </c>
      <c r="Q24" s="10">
        <f>FC_OTH_CP_SH_E!Q24+FC_OTH_CP_SC_E!Q24+FC_OTH_CP_HW_E!Q24+FC_OTH_CP_CA_E!Q24+FC_OTH_CP_VE_E!Q24+FC_OTH_CP_SL_E!Q24+FC_OTH_CP_BL_E!Q24+FC_OTH_CP_CR_E!Q24+FC_OTH_CP_BT_E!Q24+FC_OTH_CP_IT_E!Q24</f>
        <v>0</v>
      </c>
      <c r="R24" s="10">
        <f>FC_OTH_CP_SH_E!R24+FC_OTH_CP_SC_E!R24+FC_OTH_CP_HW_E!R24+FC_OTH_CP_CA_E!R24+FC_OTH_CP_VE_E!R24+FC_OTH_CP_SL_E!R24+FC_OTH_CP_BL_E!R24+FC_OTH_CP_CR_E!R24+FC_OTH_CP_BT_E!R24+FC_OTH_CP_IT_E!R24</f>
        <v>0</v>
      </c>
      <c r="S24" s="10">
        <f>FC_OTH_CP_SH_E!S24+FC_OTH_CP_SC_E!S24+FC_OTH_CP_HW_E!S24+FC_OTH_CP_CA_E!S24+FC_OTH_CP_VE_E!S24+FC_OTH_CP_SL_E!S24+FC_OTH_CP_BL_E!S24+FC_OTH_CP_CR_E!S24+FC_OTH_CP_BT_E!S24+FC_OTH_CP_IT_E!S24</f>
        <v>0</v>
      </c>
      <c r="T24" s="10">
        <f>FC_OTH_CP_SH_E!T24+FC_OTH_CP_SC_E!T24+FC_OTH_CP_HW_E!T24+FC_OTH_CP_CA_E!T24+FC_OTH_CP_VE_E!T24+FC_OTH_CP_SL_E!T24+FC_OTH_CP_BL_E!T24+FC_OTH_CP_CR_E!T24+FC_OTH_CP_BT_E!T24+FC_OTH_CP_IT_E!T24</f>
        <v>0</v>
      </c>
      <c r="U24" s="10">
        <f>FC_OTH_CP_SH_E!U24+FC_OTH_CP_SC_E!U24+FC_OTH_CP_HW_E!U24+FC_OTH_CP_CA_E!U24+FC_OTH_CP_VE_E!U24+FC_OTH_CP_SL_E!U24+FC_OTH_CP_BL_E!U24+FC_OTH_CP_CR_E!U24+FC_OTH_CP_BT_E!U24+FC_OTH_CP_IT_E!U24</f>
        <v>0</v>
      </c>
      <c r="V24" s="10">
        <f>FC_OTH_CP_SH_E!V24+FC_OTH_CP_SC_E!V24+FC_OTH_CP_HW_E!V24+FC_OTH_CP_CA_E!V24+FC_OTH_CP_VE_E!V24+FC_OTH_CP_SL_E!V24+FC_OTH_CP_BL_E!V24+FC_OTH_CP_CR_E!V24+FC_OTH_CP_BT_E!V24+FC_OTH_CP_IT_E!V24</f>
        <v>0</v>
      </c>
      <c r="W24" s="10">
        <f>FC_OTH_CP_SH_E!W24+FC_OTH_CP_SC_E!W24+FC_OTH_CP_HW_E!W24+FC_OTH_CP_CA_E!W24+FC_OTH_CP_VE_E!W24+FC_OTH_CP_SL_E!W24+FC_OTH_CP_BL_E!W24+FC_OTH_CP_CR_E!W24+FC_OTH_CP_BT_E!W24+FC_OTH_CP_IT_E!W24</f>
        <v>0</v>
      </c>
      <c r="X24" s="10">
        <f>FC_OTH_CP_SH_E!X24+FC_OTH_CP_SC_E!X24+FC_OTH_CP_HW_E!X24+FC_OTH_CP_CA_E!X24+FC_OTH_CP_VE_E!X24+FC_OTH_CP_SL_E!X24+FC_OTH_CP_BL_E!X24+FC_OTH_CP_CR_E!X24+FC_OTH_CP_BT_E!X24+FC_OTH_CP_IT_E!X24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FC_OTH_CP_SH_E!C25+FC_OTH_CP_SC_E!C25+FC_OTH_CP_HW_E!C25+FC_OTH_CP_CA_E!C25+FC_OTH_CP_VE_E!C25+FC_OTH_CP_SL_E!C25+FC_OTH_CP_BL_E!C25+FC_OTH_CP_CR_E!C25+FC_OTH_CP_BT_E!C25+FC_OTH_CP_IT_E!C25</f>
        <v>0</v>
      </c>
      <c r="D25" s="37">
        <f>FC_OTH_CP_SH_E!D25+FC_OTH_CP_SC_E!D25+FC_OTH_CP_HW_E!D25+FC_OTH_CP_CA_E!D25+FC_OTH_CP_VE_E!D25+FC_OTH_CP_SL_E!D25+FC_OTH_CP_BL_E!D25+FC_OTH_CP_CR_E!D25+FC_OTH_CP_BT_E!D25+FC_OTH_CP_IT_E!D25</f>
        <v>0</v>
      </c>
      <c r="E25" s="37">
        <f>FC_OTH_CP_SH_E!E25+FC_OTH_CP_SC_E!E25+FC_OTH_CP_HW_E!E25+FC_OTH_CP_CA_E!E25+FC_OTH_CP_VE_E!E25+FC_OTH_CP_SL_E!E25+FC_OTH_CP_BL_E!E25+FC_OTH_CP_CR_E!E25+FC_OTH_CP_BT_E!E25+FC_OTH_CP_IT_E!E25</f>
        <v>0</v>
      </c>
      <c r="F25" s="37">
        <f>FC_OTH_CP_SH_E!F25+FC_OTH_CP_SC_E!F25+FC_OTH_CP_HW_E!F25+FC_OTH_CP_CA_E!F25+FC_OTH_CP_VE_E!F25+FC_OTH_CP_SL_E!F25+FC_OTH_CP_BL_E!F25+FC_OTH_CP_CR_E!F25+FC_OTH_CP_BT_E!F25+FC_OTH_CP_IT_E!F25</f>
        <v>0</v>
      </c>
      <c r="G25" s="37">
        <f>FC_OTH_CP_SH_E!G25+FC_OTH_CP_SC_E!G25+FC_OTH_CP_HW_E!G25+FC_OTH_CP_CA_E!G25+FC_OTH_CP_VE_E!G25+FC_OTH_CP_SL_E!G25+FC_OTH_CP_BL_E!G25+FC_OTH_CP_CR_E!G25+FC_OTH_CP_BT_E!G25+FC_OTH_CP_IT_E!G25</f>
        <v>0</v>
      </c>
      <c r="H25" s="37">
        <f>FC_OTH_CP_SH_E!H25+FC_OTH_CP_SC_E!H25+FC_OTH_CP_HW_E!H25+FC_OTH_CP_CA_E!H25+FC_OTH_CP_VE_E!H25+FC_OTH_CP_SL_E!H25+FC_OTH_CP_BL_E!H25+FC_OTH_CP_CR_E!H25+FC_OTH_CP_BT_E!H25+FC_OTH_CP_IT_E!H25</f>
        <v>0</v>
      </c>
      <c r="I25" s="37">
        <f>FC_OTH_CP_SH_E!I25+FC_OTH_CP_SC_E!I25+FC_OTH_CP_HW_E!I25+FC_OTH_CP_CA_E!I25+FC_OTH_CP_VE_E!I25+FC_OTH_CP_SL_E!I25+FC_OTH_CP_BL_E!I25+FC_OTH_CP_CR_E!I25+FC_OTH_CP_BT_E!I25+FC_OTH_CP_IT_E!I25</f>
        <v>0</v>
      </c>
      <c r="J25" s="37">
        <f>FC_OTH_CP_SH_E!J25+FC_OTH_CP_SC_E!J25+FC_OTH_CP_HW_E!J25+FC_OTH_CP_CA_E!J25+FC_OTH_CP_VE_E!J25+FC_OTH_CP_SL_E!J25+FC_OTH_CP_BL_E!J25+FC_OTH_CP_CR_E!J25+FC_OTH_CP_BT_E!J25+FC_OTH_CP_IT_E!J25</f>
        <v>0</v>
      </c>
      <c r="K25" s="37">
        <f>FC_OTH_CP_SH_E!K25+FC_OTH_CP_SC_E!K25+FC_OTH_CP_HW_E!K25+FC_OTH_CP_CA_E!K25+FC_OTH_CP_VE_E!K25+FC_OTH_CP_SL_E!K25+FC_OTH_CP_BL_E!K25+FC_OTH_CP_CR_E!K25+FC_OTH_CP_BT_E!K25+FC_OTH_CP_IT_E!K25</f>
        <v>0</v>
      </c>
      <c r="L25" s="37">
        <f>FC_OTH_CP_SH_E!L25+FC_OTH_CP_SC_E!L25+FC_OTH_CP_HW_E!L25+FC_OTH_CP_CA_E!L25+FC_OTH_CP_VE_E!L25+FC_OTH_CP_SL_E!L25+FC_OTH_CP_BL_E!L25+FC_OTH_CP_CR_E!L25+FC_OTH_CP_BT_E!L25+FC_OTH_CP_IT_E!L25</f>
        <v>0</v>
      </c>
      <c r="M25" s="37">
        <f>FC_OTH_CP_SH_E!M25+FC_OTH_CP_SC_E!M25+FC_OTH_CP_HW_E!M25+FC_OTH_CP_CA_E!M25+FC_OTH_CP_VE_E!M25+FC_OTH_CP_SL_E!M25+FC_OTH_CP_BL_E!M25+FC_OTH_CP_CR_E!M25+FC_OTH_CP_BT_E!M25+FC_OTH_CP_IT_E!M25</f>
        <v>0</v>
      </c>
      <c r="N25" s="37">
        <f>FC_OTH_CP_SH_E!N25+FC_OTH_CP_SC_E!N25+FC_OTH_CP_HW_E!N25+FC_OTH_CP_CA_E!N25+FC_OTH_CP_VE_E!N25+FC_OTH_CP_SL_E!N25+FC_OTH_CP_BL_E!N25+FC_OTH_CP_CR_E!N25+FC_OTH_CP_BT_E!N25+FC_OTH_CP_IT_E!N25</f>
        <v>0</v>
      </c>
      <c r="O25" s="37">
        <f>FC_OTH_CP_SH_E!O25+FC_OTH_CP_SC_E!O25+FC_OTH_CP_HW_E!O25+FC_OTH_CP_CA_E!O25+FC_OTH_CP_VE_E!O25+FC_OTH_CP_SL_E!O25+FC_OTH_CP_BL_E!O25+FC_OTH_CP_CR_E!O25+FC_OTH_CP_BT_E!O25+FC_OTH_CP_IT_E!O25</f>
        <v>0</v>
      </c>
      <c r="P25" s="37">
        <f>FC_OTH_CP_SH_E!P25+FC_OTH_CP_SC_E!P25+FC_OTH_CP_HW_E!P25+FC_OTH_CP_CA_E!P25+FC_OTH_CP_VE_E!P25+FC_OTH_CP_SL_E!P25+FC_OTH_CP_BL_E!P25+FC_OTH_CP_CR_E!P25+FC_OTH_CP_BT_E!P25+FC_OTH_CP_IT_E!P25</f>
        <v>0</v>
      </c>
      <c r="Q25" s="37">
        <f>FC_OTH_CP_SH_E!Q25+FC_OTH_CP_SC_E!Q25+FC_OTH_CP_HW_E!Q25+FC_OTH_CP_CA_E!Q25+FC_OTH_CP_VE_E!Q25+FC_OTH_CP_SL_E!Q25+FC_OTH_CP_BL_E!Q25+FC_OTH_CP_CR_E!Q25+FC_OTH_CP_BT_E!Q25+FC_OTH_CP_IT_E!Q25</f>
        <v>0</v>
      </c>
      <c r="R25" s="37">
        <f>FC_OTH_CP_SH_E!R25+FC_OTH_CP_SC_E!R25+FC_OTH_CP_HW_E!R25+FC_OTH_CP_CA_E!R25+FC_OTH_CP_VE_E!R25+FC_OTH_CP_SL_E!R25+FC_OTH_CP_BL_E!R25+FC_OTH_CP_CR_E!R25+FC_OTH_CP_BT_E!R25+FC_OTH_CP_IT_E!R25</f>
        <v>0</v>
      </c>
      <c r="S25" s="37">
        <f>FC_OTH_CP_SH_E!S25+FC_OTH_CP_SC_E!S25+FC_OTH_CP_HW_E!S25+FC_OTH_CP_CA_E!S25+FC_OTH_CP_VE_E!S25+FC_OTH_CP_SL_E!S25+FC_OTH_CP_BL_E!S25+FC_OTH_CP_CR_E!S25+FC_OTH_CP_BT_E!S25+FC_OTH_CP_IT_E!S25</f>
        <v>0</v>
      </c>
      <c r="T25" s="37">
        <f>FC_OTH_CP_SH_E!T25+FC_OTH_CP_SC_E!T25+FC_OTH_CP_HW_E!T25+FC_OTH_CP_CA_E!T25+FC_OTH_CP_VE_E!T25+FC_OTH_CP_SL_E!T25+FC_OTH_CP_BL_E!T25+FC_OTH_CP_CR_E!T25+FC_OTH_CP_BT_E!T25+FC_OTH_CP_IT_E!T25</f>
        <v>0</v>
      </c>
      <c r="U25" s="37">
        <f>FC_OTH_CP_SH_E!U25+FC_OTH_CP_SC_E!U25+FC_OTH_CP_HW_E!U25+FC_OTH_CP_CA_E!U25+FC_OTH_CP_VE_E!U25+FC_OTH_CP_SL_E!U25+FC_OTH_CP_BL_E!U25+FC_OTH_CP_CR_E!U25+FC_OTH_CP_BT_E!U25+FC_OTH_CP_IT_E!U25</f>
        <v>0</v>
      </c>
      <c r="V25" s="37">
        <f>FC_OTH_CP_SH_E!V25+FC_OTH_CP_SC_E!V25+FC_OTH_CP_HW_E!V25+FC_OTH_CP_CA_E!V25+FC_OTH_CP_VE_E!V25+FC_OTH_CP_SL_E!V25+FC_OTH_CP_BL_E!V25+FC_OTH_CP_CR_E!V25+FC_OTH_CP_BT_E!V25+FC_OTH_CP_IT_E!V25</f>
        <v>0</v>
      </c>
      <c r="W25" s="37">
        <f>FC_OTH_CP_SH_E!W25+FC_OTH_CP_SC_E!W25+FC_OTH_CP_HW_E!W25+FC_OTH_CP_CA_E!W25+FC_OTH_CP_VE_E!W25+FC_OTH_CP_SL_E!W25+FC_OTH_CP_BL_E!W25+FC_OTH_CP_CR_E!W25+FC_OTH_CP_BT_E!W25+FC_OTH_CP_IT_E!W25</f>
        <v>0</v>
      </c>
      <c r="X25" s="37">
        <f>FC_OTH_CP_SH_E!X25+FC_OTH_CP_SC_E!X25+FC_OTH_CP_HW_E!X25+FC_OTH_CP_CA_E!X25+FC_OTH_CP_VE_E!X25+FC_OTH_CP_SL_E!X25+FC_OTH_CP_BL_E!X25+FC_OTH_CP_CR_E!X25+FC_OTH_CP_BT_E!X25+FC_OTH_CP_IT_E!X25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379.34634565778151</v>
      </c>
      <c r="D26" s="37">
        <f t="shared" ref="D26:W26" si="22">SUM(D27,D33)</f>
        <v>407.17556145406195</v>
      </c>
      <c r="E26" s="37">
        <f t="shared" si="22"/>
        <v>430.35565124357345</v>
      </c>
      <c r="F26" s="37">
        <f t="shared" si="22"/>
        <v>450.54537129963671</v>
      </c>
      <c r="G26" s="37">
        <f t="shared" si="22"/>
        <v>547.33301805674967</v>
      </c>
      <c r="H26" s="37">
        <f t="shared" si="22"/>
        <v>632.47085124677574</v>
      </c>
      <c r="I26" s="37">
        <f t="shared" si="22"/>
        <v>581.83078245915749</v>
      </c>
      <c r="J26" s="37">
        <f t="shared" si="22"/>
        <v>526.50593293207203</v>
      </c>
      <c r="K26" s="37">
        <f t="shared" si="22"/>
        <v>410.64763542562332</v>
      </c>
      <c r="L26" s="37">
        <f t="shared" si="22"/>
        <v>466.6331900257955</v>
      </c>
      <c r="M26" s="37">
        <f t="shared" si="22"/>
        <v>267.84170249355134</v>
      </c>
      <c r="N26" s="37">
        <f t="shared" si="22"/>
        <v>209.7067067927772</v>
      </c>
      <c r="O26" s="37">
        <f t="shared" si="22"/>
        <v>164.4454858125537</v>
      </c>
      <c r="P26" s="37">
        <f t="shared" si="22"/>
        <v>157.68589853826302</v>
      </c>
      <c r="Q26" s="37">
        <f t="shared" si="22"/>
        <v>179.20610490111778</v>
      </c>
      <c r="R26" s="37">
        <f t="shared" si="22"/>
        <v>198.21822871883052</v>
      </c>
      <c r="S26" s="37">
        <f t="shared" si="22"/>
        <v>167.76534823731726</v>
      </c>
      <c r="T26" s="37">
        <f t="shared" si="22"/>
        <v>163.06208082545149</v>
      </c>
      <c r="U26" s="37">
        <f t="shared" si="22"/>
        <v>188.8331900257954</v>
      </c>
      <c r="V26" s="37">
        <f t="shared" si="22"/>
        <v>191.39097162510728</v>
      </c>
      <c r="W26" s="37">
        <f t="shared" si="22"/>
        <v>143.62037833190027</v>
      </c>
      <c r="X26" s="37">
        <f t="shared" ref="X26" si="23">SUM(X27,X33)</f>
        <v>135.0734307824591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FC_OTH_CP_SH_E!C28+FC_OTH_CP_SC_E!C28+FC_OTH_CP_HW_E!C28+FC_OTH_CP_CA_E!C28+FC_OTH_CP_VE_E!C28+FC_OTH_CP_SL_E!C28+FC_OTH_CP_BL_E!C28+FC_OTH_CP_CR_E!C28+FC_OTH_CP_BT_E!C28+FC_OTH_CP_IT_E!C28</f>
        <v>0</v>
      </c>
      <c r="D28" s="10">
        <f>FC_OTH_CP_SH_E!D28+FC_OTH_CP_SC_E!D28+FC_OTH_CP_HW_E!D28+FC_OTH_CP_CA_E!D28+FC_OTH_CP_VE_E!D28+FC_OTH_CP_SL_E!D28+FC_OTH_CP_BL_E!D28+FC_OTH_CP_CR_E!D28+FC_OTH_CP_BT_E!D28+FC_OTH_CP_IT_E!D28</f>
        <v>0</v>
      </c>
      <c r="E28" s="10">
        <f>FC_OTH_CP_SH_E!E28+FC_OTH_CP_SC_E!E28+FC_OTH_CP_HW_E!E28+FC_OTH_CP_CA_E!E28+FC_OTH_CP_VE_E!E28+FC_OTH_CP_SL_E!E28+FC_OTH_CP_BL_E!E28+FC_OTH_CP_CR_E!E28+FC_OTH_CP_BT_E!E28+FC_OTH_CP_IT_E!E28</f>
        <v>0</v>
      </c>
      <c r="F28" s="10">
        <f>FC_OTH_CP_SH_E!F28+FC_OTH_CP_SC_E!F28+FC_OTH_CP_HW_E!F28+FC_OTH_CP_CA_E!F28+FC_OTH_CP_VE_E!F28+FC_OTH_CP_SL_E!F28+FC_OTH_CP_BL_E!F28+FC_OTH_CP_CR_E!F28+FC_OTH_CP_BT_E!F28+FC_OTH_CP_IT_E!F28</f>
        <v>0</v>
      </c>
      <c r="G28" s="10">
        <f>FC_OTH_CP_SH_E!G28+FC_OTH_CP_SC_E!G28+FC_OTH_CP_HW_E!G28+FC_OTH_CP_CA_E!G28+FC_OTH_CP_VE_E!G28+FC_OTH_CP_SL_E!G28+FC_OTH_CP_BL_E!G28+FC_OTH_CP_CR_E!G28+FC_OTH_CP_BT_E!G28+FC_OTH_CP_IT_E!G28</f>
        <v>0</v>
      </c>
      <c r="H28" s="10">
        <f>FC_OTH_CP_SH_E!H28+FC_OTH_CP_SC_E!H28+FC_OTH_CP_HW_E!H28+FC_OTH_CP_CA_E!H28+FC_OTH_CP_VE_E!H28+FC_OTH_CP_SL_E!H28+FC_OTH_CP_BL_E!H28+FC_OTH_CP_CR_E!H28+FC_OTH_CP_BT_E!H28+FC_OTH_CP_IT_E!H28</f>
        <v>0</v>
      </c>
      <c r="I28" s="10">
        <f>FC_OTH_CP_SH_E!I28+FC_OTH_CP_SC_E!I28+FC_OTH_CP_HW_E!I28+FC_OTH_CP_CA_E!I28+FC_OTH_CP_VE_E!I28+FC_OTH_CP_SL_E!I28+FC_OTH_CP_BL_E!I28+FC_OTH_CP_CR_E!I28+FC_OTH_CP_BT_E!I28+FC_OTH_CP_IT_E!I28</f>
        <v>0</v>
      </c>
      <c r="J28" s="10">
        <f>FC_OTH_CP_SH_E!J28+FC_OTH_CP_SC_E!J28+FC_OTH_CP_HW_E!J28+FC_OTH_CP_CA_E!J28+FC_OTH_CP_VE_E!J28+FC_OTH_CP_SL_E!J28+FC_OTH_CP_BL_E!J28+FC_OTH_CP_CR_E!J28+FC_OTH_CP_BT_E!J28+FC_OTH_CP_IT_E!J28</f>
        <v>0</v>
      </c>
      <c r="K28" s="10">
        <f>FC_OTH_CP_SH_E!K28+FC_OTH_CP_SC_E!K28+FC_OTH_CP_HW_E!K28+FC_OTH_CP_CA_E!K28+FC_OTH_CP_VE_E!K28+FC_OTH_CP_SL_E!K28+FC_OTH_CP_BL_E!K28+FC_OTH_CP_CR_E!K28+FC_OTH_CP_BT_E!K28+FC_OTH_CP_IT_E!K28</f>
        <v>0</v>
      </c>
      <c r="L28" s="10">
        <f>FC_OTH_CP_SH_E!L28+FC_OTH_CP_SC_E!L28+FC_OTH_CP_HW_E!L28+FC_OTH_CP_CA_E!L28+FC_OTH_CP_VE_E!L28+FC_OTH_CP_SL_E!L28+FC_OTH_CP_BL_E!L28+FC_OTH_CP_CR_E!L28+FC_OTH_CP_BT_E!L28+FC_OTH_CP_IT_E!L28</f>
        <v>0</v>
      </c>
      <c r="M28" s="10">
        <f>FC_OTH_CP_SH_E!M28+FC_OTH_CP_SC_E!M28+FC_OTH_CP_HW_E!M28+FC_OTH_CP_CA_E!M28+FC_OTH_CP_VE_E!M28+FC_OTH_CP_SL_E!M28+FC_OTH_CP_BL_E!M28+FC_OTH_CP_CR_E!M28+FC_OTH_CP_BT_E!M28+FC_OTH_CP_IT_E!M28</f>
        <v>0</v>
      </c>
      <c r="N28" s="10">
        <f>FC_OTH_CP_SH_E!N28+FC_OTH_CP_SC_E!N28+FC_OTH_CP_HW_E!N28+FC_OTH_CP_CA_E!N28+FC_OTH_CP_VE_E!N28+FC_OTH_CP_SL_E!N28+FC_OTH_CP_BL_E!N28+FC_OTH_CP_CR_E!N28+FC_OTH_CP_BT_E!N28+FC_OTH_CP_IT_E!N28</f>
        <v>0</v>
      </c>
      <c r="O28" s="10">
        <f>FC_OTH_CP_SH_E!O28+FC_OTH_CP_SC_E!O28+FC_OTH_CP_HW_E!O28+FC_OTH_CP_CA_E!O28+FC_OTH_CP_VE_E!O28+FC_OTH_CP_SL_E!O28+FC_OTH_CP_BL_E!O28+FC_OTH_CP_CR_E!O28+FC_OTH_CP_BT_E!O28+FC_OTH_CP_IT_E!O28</f>
        <v>0</v>
      </c>
      <c r="P28" s="10">
        <f>FC_OTH_CP_SH_E!P28+FC_OTH_CP_SC_E!P28+FC_OTH_CP_HW_E!P28+FC_OTH_CP_CA_E!P28+FC_OTH_CP_VE_E!P28+FC_OTH_CP_SL_E!P28+FC_OTH_CP_BL_E!P28+FC_OTH_CP_CR_E!P28+FC_OTH_CP_BT_E!P28+FC_OTH_CP_IT_E!P28</f>
        <v>0</v>
      </c>
      <c r="Q28" s="10">
        <f>FC_OTH_CP_SH_E!Q28+FC_OTH_CP_SC_E!Q28+FC_OTH_CP_HW_E!Q28+FC_OTH_CP_CA_E!Q28+FC_OTH_CP_VE_E!Q28+FC_OTH_CP_SL_E!Q28+FC_OTH_CP_BL_E!Q28+FC_OTH_CP_CR_E!Q28+FC_OTH_CP_BT_E!Q28+FC_OTH_CP_IT_E!Q28</f>
        <v>0</v>
      </c>
      <c r="R28" s="10">
        <f>FC_OTH_CP_SH_E!R28+FC_OTH_CP_SC_E!R28+FC_OTH_CP_HW_E!R28+FC_OTH_CP_CA_E!R28+FC_OTH_CP_VE_E!R28+FC_OTH_CP_SL_E!R28+FC_OTH_CP_BL_E!R28+FC_OTH_CP_CR_E!R28+FC_OTH_CP_BT_E!R28+FC_OTH_CP_IT_E!R28</f>
        <v>0</v>
      </c>
      <c r="S28" s="10">
        <f>FC_OTH_CP_SH_E!S28+FC_OTH_CP_SC_E!S28+FC_OTH_CP_HW_E!S28+FC_OTH_CP_CA_E!S28+FC_OTH_CP_VE_E!S28+FC_OTH_CP_SL_E!S28+FC_OTH_CP_BL_E!S28+FC_OTH_CP_CR_E!S28+FC_OTH_CP_BT_E!S28+FC_OTH_CP_IT_E!S28</f>
        <v>0</v>
      </c>
      <c r="T28" s="10">
        <f>FC_OTH_CP_SH_E!T28+FC_OTH_CP_SC_E!T28+FC_OTH_CP_HW_E!T28+FC_OTH_CP_CA_E!T28+FC_OTH_CP_VE_E!T28+FC_OTH_CP_SL_E!T28+FC_OTH_CP_BL_E!T28+FC_OTH_CP_CR_E!T28+FC_OTH_CP_BT_E!T28+FC_OTH_CP_IT_E!T28</f>
        <v>0</v>
      </c>
      <c r="U28" s="10">
        <f>FC_OTH_CP_SH_E!U28+FC_OTH_CP_SC_E!U28+FC_OTH_CP_HW_E!U28+FC_OTH_CP_CA_E!U28+FC_OTH_CP_VE_E!U28+FC_OTH_CP_SL_E!U28+FC_OTH_CP_BL_E!U28+FC_OTH_CP_CR_E!U28+FC_OTH_CP_BT_E!U28+FC_OTH_CP_IT_E!U28</f>
        <v>0</v>
      </c>
      <c r="V28" s="10">
        <f>FC_OTH_CP_SH_E!V28+FC_OTH_CP_SC_E!V28+FC_OTH_CP_HW_E!V28+FC_OTH_CP_CA_E!V28+FC_OTH_CP_VE_E!V28+FC_OTH_CP_SL_E!V28+FC_OTH_CP_BL_E!V28+FC_OTH_CP_CR_E!V28+FC_OTH_CP_BT_E!V28+FC_OTH_CP_IT_E!V28</f>
        <v>0</v>
      </c>
      <c r="W28" s="10">
        <f>FC_OTH_CP_SH_E!W28+FC_OTH_CP_SC_E!W28+FC_OTH_CP_HW_E!W28+FC_OTH_CP_CA_E!W28+FC_OTH_CP_VE_E!W28+FC_OTH_CP_SL_E!W28+FC_OTH_CP_BL_E!W28+FC_OTH_CP_CR_E!W28+FC_OTH_CP_BT_E!W28+FC_OTH_CP_IT_E!W28</f>
        <v>0</v>
      </c>
      <c r="X28" s="10">
        <f>FC_OTH_CP_SH_E!X28+FC_OTH_CP_SC_E!X28+FC_OTH_CP_HW_E!X28+FC_OTH_CP_CA_E!X28+FC_OTH_CP_VE_E!X28+FC_OTH_CP_SL_E!X28+FC_OTH_CP_BL_E!X28+FC_OTH_CP_CR_E!X28+FC_OTH_CP_BT_E!X28+FC_OTH_CP_IT_E!X28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FC_OTH_CP_SH_E!C29+FC_OTH_CP_SC_E!C29+FC_OTH_CP_HW_E!C29+FC_OTH_CP_CA_E!C29+FC_OTH_CP_VE_E!C29+FC_OTH_CP_SL_E!C29+FC_OTH_CP_BL_E!C29+FC_OTH_CP_CR_E!C29+FC_OTH_CP_BT_E!C29+FC_OTH_CP_IT_E!C29</f>
        <v>0</v>
      </c>
      <c r="D29" s="10">
        <f>FC_OTH_CP_SH_E!D29+FC_OTH_CP_SC_E!D29+FC_OTH_CP_HW_E!D29+FC_OTH_CP_CA_E!D29+FC_OTH_CP_VE_E!D29+FC_OTH_CP_SL_E!D29+FC_OTH_CP_BL_E!D29+FC_OTH_CP_CR_E!D29+FC_OTH_CP_BT_E!D29+FC_OTH_CP_IT_E!D29</f>
        <v>0</v>
      </c>
      <c r="E29" s="10">
        <f>FC_OTH_CP_SH_E!E29+FC_OTH_CP_SC_E!E29+FC_OTH_CP_HW_E!E29+FC_OTH_CP_CA_E!E29+FC_OTH_CP_VE_E!E29+FC_OTH_CP_SL_E!E29+FC_OTH_CP_BL_E!E29+FC_OTH_CP_CR_E!E29+FC_OTH_CP_BT_E!E29+FC_OTH_CP_IT_E!E29</f>
        <v>0</v>
      </c>
      <c r="F29" s="10">
        <f>FC_OTH_CP_SH_E!F29+FC_OTH_CP_SC_E!F29+FC_OTH_CP_HW_E!F29+FC_OTH_CP_CA_E!F29+FC_OTH_CP_VE_E!F29+FC_OTH_CP_SL_E!F29+FC_OTH_CP_BL_E!F29+FC_OTH_CP_CR_E!F29+FC_OTH_CP_BT_E!F29+FC_OTH_CP_IT_E!F29</f>
        <v>0</v>
      </c>
      <c r="G29" s="10">
        <f>FC_OTH_CP_SH_E!G29+FC_OTH_CP_SC_E!G29+FC_OTH_CP_HW_E!G29+FC_OTH_CP_CA_E!G29+FC_OTH_CP_VE_E!G29+FC_OTH_CP_SL_E!G29+FC_OTH_CP_BL_E!G29+FC_OTH_CP_CR_E!G29+FC_OTH_CP_BT_E!G29+FC_OTH_CP_IT_E!G29</f>
        <v>0</v>
      </c>
      <c r="H29" s="10">
        <f>FC_OTH_CP_SH_E!H29+FC_OTH_CP_SC_E!H29+FC_OTH_CP_HW_E!H29+FC_OTH_CP_CA_E!H29+FC_OTH_CP_VE_E!H29+FC_OTH_CP_SL_E!H29+FC_OTH_CP_BL_E!H29+FC_OTH_CP_CR_E!H29+FC_OTH_CP_BT_E!H29+FC_OTH_CP_IT_E!H29</f>
        <v>0</v>
      </c>
      <c r="I29" s="10">
        <f>FC_OTH_CP_SH_E!I29+FC_OTH_CP_SC_E!I29+FC_OTH_CP_HW_E!I29+FC_OTH_CP_CA_E!I29+FC_OTH_CP_VE_E!I29+FC_OTH_CP_SL_E!I29+FC_OTH_CP_BL_E!I29+FC_OTH_CP_CR_E!I29+FC_OTH_CP_BT_E!I29+FC_OTH_CP_IT_E!I29</f>
        <v>0</v>
      </c>
      <c r="J29" s="10">
        <f>FC_OTH_CP_SH_E!J29+FC_OTH_CP_SC_E!J29+FC_OTH_CP_HW_E!J29+FC_OTH_CP_CA_E!J29+FC_OTH_CP_VE_E!J29+FC_OTH_CP_SL_E!J29+FC_OTH_CP_BL_E!J29+FC_OTH_CP_CR_E!J29+FC_OTH_CP_BT_E!J29+FC_OTH_CP_IT_E!J29</f>
        <v>0</v>
      </c>
      <c r="K29" s="10">
        <f>FC_OTH_CP_SH_E!K29+FC_OTH_CP_SC_E!K29+FC_OTH_CP_HW_E!K29+FC_OTH_CP_CA_E!K29+FC_OTH_CP_VE_E!K29+FC_OTH_CP_SL_E!K29+FC_OTH_CP_BL_E!K29+FC_OTH_CP_CR_E!K29+FC_OTH_CP_BT_E!K29+FC_OTH_CP_IT_E!K29</f>
        <v>0</v>
      </c>
      <c r="L29" s="10">
        <f>FC_OTH_CP_SH_E!L29+FC_OTH_CP_SC_E!L29+FC_OTH_CP_HW_E!L29+FC_OTH_CP_CA_E!L29+FC_OTH_CP_VE_E!L29+FC_OTH_CP_SL_E!L29+FC_OTH_CP_BL_E!L29+FC_OTH_CP_CR_E!L29+FC_OTH_CP_BT_E!L29+FC_OTH_CP_IT_E!L29</f>
        <v>0</v>
      </c>
      <c r="M29" s="10">
        <f>FC_OTH_CP_SH_E!M29+FC_OTH_CP_SC_E!M29+FC_OTH_CP_HW_E!M29+FC_OTH_CP_CA_E!M29+FC_OTH_CP_VE_E!M29+FC_OTH_CP_SL_E!M29+FC_OTH_CP_BL_E!M29+FC_OTH_CP_CR_E!M29+FC_OTH_CP_BT_E!M29+FC_OTH_CP_IT_E!M29</f>
        <v>0</v>
      </c>
      <c r="N29" s="10">
        <f>FC_OTH_CP_SH_E!N29+FC_OTH_CP_SC_E!N29+FC_OTH_CP_HW_E!N29+FC_OTH_CP_CA_E!N29+FC_OTH_CP_VE_E!N29+FC_OTH_CP_SL_E!N29+FC_OTH_CP_BL_E!N29+FC_OTH_CP_CR_E!N29+FC_OTH_CP_BT_E!N29+FC_OTH_CP_IT_E!N29</f>
        <v>0</v>
      </c>
      <c r="O29" s="10">
        <f>FC_OTH_CP_SH_E!O29+FC_OTH_CP_SC_E!O29+FC_OTH_CP_HW_E!O29+FC_OTH_CP_CA_E!O29+FC_OTH_CP_VE_E!O29+FC_OTH_CP_SL_E!O29+FC_OTH_CP_BL_E!O29+FC_OTH_CP_CR_E!O29+FC_OTH_CP_BT_E!O29+FC_OTH_CP_IT_E!O29</f>
        <v>0</v>
      </c>
      <c r="P29" s="10">
        <f>FC_OTH_CP_SH_E!P29+FC_OTH_CP_SC_E!P29+FC_OTH_CP_HW_E!P29+FC_OTH_CP_CA_E!P29+FC_OTH_CP_VE_E!P29+FC_OTH_CP_SL_E!P29+FC_OTH_CP_BL_E!P29+FC_OTH_CP_CR_E!P29+FC_OTH_CP_BT_E!P29+FC_OTH_CP_IT_E!P29</f>
        <v>0</v>
      </c>
      <c r="Q29" s="10">
        <f>FC_OTH_CP_SH_E!Q29+FC_OTH_CP_SC_E!Q29+FC_OTH_CP_HW_E!Q29+FC_OTH_CP_CA_E!Q29+FC_OTH_CP_VE_E!Q29+FC_OTH_CP_SL_E!Q29+FC_OTH_CP_BL_E!Q29+FC_OTH_CP_CR_E!Q29+FC_OTH_CP_BT_E!Q29+FC_OTH_CP_IT_E!Q29</f>
        <v>0</v>
      </c>
      <c r="R29" s="10">
        <f>FC_OTH_CP_SH_E!R29+FC_OTH_CP_SC_E!R29+FC_OTH_CP_HW_E!R29+FC_OTH_CP_CA_E!R29+FC_OTH_CP_VE_E!R29+FC_OTH_CP_SL_E!R29+FC_OTH_CP_BL_E!R29+FC_OTH_CP_CR_E!R29+FC_OTH_CP_BT_E!R29+FC_OTH_CP_IT_E!R29</f>
        <v>0</v>
      </c>
      <c r="S29" s="10">
        <f>FC_OTH_CP_SH_E!S29+FC_OTH_CP_SC_E!S29+FC_OTH_CP_HW_E!S29+FC_OTH_CP_CA_E!S29+FC_OTH_CP_VE_E!S29+FC_OTH_CP_SL_E!S29+FC_OTH_CP_BL_E!S29+FC_OTH_CP_CR_E!S29+FC_OTH_CP_BT_E!S29+FC_OTH_CP_IT_E!S29</f>
        <v>0</v>
      </c>
      <c r="T29" s="10">
        <f>FC_OTH_CP_SH_E!T29+FC_OTH_CP_SC_E!T29+FC_OTH_CP_HW_E!T29+FC_OTH_CP_CA_E!T29+FC_OTH_CP_VE_E!T29+FC_OTH_CP_SL_E!T29+FC_OTH_CP_BL_E!T29+FC_OTH_CP_CR_E!T29+FC_OTH_CP_BT_E!T29+FC_OTH_CP_IT_E!T29</f>
        <v>0</v>
      </c>
      <c r="U29" s="10">
        <f>FC_OTH_CP_SH_E!U29+FC_OTH_CP_SC_E!U29+FC_OTH_CP_HW_E!U29+FC_OTH_CP_CA_E!U29+FC_OTH_CP_VE_E!U29+FC_OTH_CP_SL_E!U29+FC_OTH_CP_BL_E!U29+FC_OTH_CP_CR_E!U29+FC_OTH_CP_BT_E!U29+FC_OTH_CP_IT_E!U29</f>
        <v>0</v>
      </c>
      <c r="V29" s="10">
        <f>FC_OTH_CP_SH_E!V29+FC_OTH_CP_SC_E!V29+FC_OTH_CP_HW_E!V29+FC_OTH_CP_CA_E!V29+FC_OTH_CP_VE_E!V29+FC_OTH_CP_SL_E!V29+FC_OTH_CP_BL_E!V29+FC_OTH_CP_CR_E!V29+FC_OTH_CP_BT_E!V29+FC_OTH_CP_IT_E!V29</f>
        <v>0</v>
      </c>
      <c r="W29" s="10">
        <f>FC_OTH_CP_SH_E!W29+FC_OTH_CP_SC_E!W29+FC_OTH_CP_HW_E!W29+FC_OTH_CP_CA_E!W29+FC_OTH_CP_VE_E!W29+FC_OTH_CP_SL_E!W29+FC_OTH_CP_BL_E!W29+FC_OTH_CP_CR_E!W29+FC_OTH_CP_BT_E!W29+FC_OTH_CP_IT_E!W29</f>
        <v>0</v>
      </c>
      <c r="X29" s="10">
        <f>FC_OTH_CP_SH_E!X29+FC_OTH_CP_SC_E!X29+FC_OTH_CP_HW_E!X29+FC_OTH_CP_CA_E!X29+FC_OTH_CP_VE_E!X29+FC_OTH_CP_SL_E!X29+FC_OTH_CP_BL_E!X29+FC_OTH_CP_CR_E!X29+FC_OTH_CP_BT_E!X29+FC_OTH_CP_IT_E!X29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FC_OTH_CP_SH_E!C30+FC_OTH_CP_SC_E!C30+FC_OTH_CP_HW_E!C30+FC_OTH_CP_CA_E!C30+FC_OTH_CP_VE_E!C30+FC_OTH_CP_SL_E!C30+FC_OTH_CP_BL_E!C30+FC_OTH_CP_CR_E!C30+FC_OTH_CP_BT_E!C30+FC_OTH_CP_IT_E!C30</f>
        <v>0</v>
      </c>
      <c r="D30" s="10">
        <f>FC_OTH_CP_SH_E!D30+FC_OTH_CP_SC_E!D30+FC_OTH_CP_HW_E!D30+FC_OTH_CP_CA_E!D30+FC_OTH_CP_VE_E!D30+FC_OTH_CP_SL_E!D30+FC_OTH_CP_BL_E!D30+FC_OTH_CP_CR_E!D30+FC_OTH_CP_BT_E!D30+FC_OTH_CP_IT_E!D30</f>
        <v>0</v>
      </c>
      <c r="E30" s="10">
        <f>FC_OTH_CP_SH_E!E30+FC_OTH_CP_SC_E!E30+FC_OTH_CP_HW_E!E30+FC_OTH_CP_CA_E!E30+FC_OTH_CP_VE_E!E30+FC_OTH_CP_SL_E!E30+FC_OTH_CP_BL_E!E30+FC_OTH_CP_CR_E!E30+FC_OTH_CP_BT_E!E30+FC_OTH_CP_IT_E!E30</f>
        <v>0</v>
      </c>
      <c r="F30" s="10">
        <f>FC_OTH_CP_SH_E!F30+FC_OTH_CP_SC_E!F30+FC_OTH_CP_HW_E!F30+FC_OTH_CP_CA_E!F30+FC_OTH_CP_VE_E!F30+FC_OTH_CP_SL_E!F30+FC_OTH_CP_BL_E!F30+FC_OTH_CP_CR_E!F30+FC_OTH_CP_BT_E!F30+FC_OTH_CP_IT_E!F30</f>
        <v>0</v>
      </c>
      <c r="G30" s="10">
        <f>FC_OTH_CP_SH_E!G30+FC_OTH_CP_SC_E!G30+FC_OTH_CP_HW_E!G30+FC_OTH_CP_CA_E!G30+FC_OTH_CP_VE_E!G30+FC_OTH_CP_SL_E!G30+FC_OTH_CP_BL_E!G30+FC_OTH_CP_CR_E!G30+FC_OTH_CP_BT_E!G30+FC_OTH_CP_IT_E!G30</f>
        <v>0</v>
      </c>
      <c r="H30" s="10">
        <f>FC_OTH_CP_SH_E!H30+FC_OTH_CP_SC_E!H30+FC_OTH_CP_HW_E!H30+FC_OTH_CP_CA_E!H30+FC_OTH_CP_VE_E!H30+FC_OTH_CP_SL_E!H30+FC_OTH_CP_BL_E!H30+FC_OTH_CP_CR_E!H30+FC_OTH_CP_BT_E!H30+FC_OTH_CP_IT_E!H30</f>
        <v>0</v>
      </c>
      <c r="I30" s="10">
        <f>FC_OTH_CP_SH_E!I30+FC_OTH_CP_SC_E!I30+FC_OTH_CP_HW_E!I30+FC_OTH_CP_CA_E!I30+FC_OTH_CP_VE_E!I30+FC_OTH_CP_SL_E!I30+FC_OTH_CP_BL_E!I30+FC_OTH_CP_CR_E!I30+FC_OTH_CP_BT_E!I30+FC_OTH_CP_IT_E!I30</f>
        <v>0</v>
      </c>
      <c r="J30" s="10">
        <f>FC_OTH_CP_SH_E!J30+FC_OTH_CP_SC_E!J30+FC_OTH_CP_HW_E!J30+FC_OTH_CP_CA_E!J30+FC_OTH_CP_VE_E!J30+FC_OTH_CP_SL_E!J30+FC_OTH_CP_BL_E!J30+FC_OTH_CP_CR_E!J30+FC_OTH_CP_BT_E!J30+FC_OTH_CP_IT_E!J30</f>
        <v>0</v>
      </c>
      <c r="K30" s="10">
        <f>FC_OTH_CP_SH_E!K30+FC_OTH_CP_SC_E!K30+FC_OTH_CP_HW_E!K30+FC_OTH_CP_CA_E!K30+FC_OTH_CP_VE_E!K30+FC_OTH_CP_SL_E!K30+FC_OTH_CP_BL_E!K30+FC_OTH_CP_CR_E!K30+FC_OTH_CP_BT_E!K30+FC_OTH_CP_IT_E!K30</f>
        <v>0</v>
      </c>
      <c r="L30" s="10">
        <f>FC_OTH_CP_SH_E!L30+FC_OTH_CP_SC_E!L30+FC_OTH_CP_HW_E!L30+FC_OTH_CP_CA_E!L30+FC_OTH_CP_VE_E!L30+FC_OTH_CP_SL_E!L30+FC_OTH_CP_BL_E!L30+FC_OTH_CP_CR_E!L30+FC_OTH_CP_BT_E!L30+FC_OTH_CP_IT_E!L30</f>
        <v>0</v>
      </c>
      <c r="M30" s="10">
        <f>FC_OTH_CP_SH_E!M30+FC_OTH_CP_SC_E!M30+FC_OTH_CP_HW_E!M30+FC_OTH_CP_CA_E!M30+FC_OTH_CP_VE_E!M30+FC_OTH_CP_SL_E!M30+FC_OTH_CP_BL_E!M30+FC_OTH_CP_CR_E!M30+FC_OTH_CP_BT_E!M30+FC_OTH_CP_IT_E!M30</f>
        <v>0</v>
      </c>
      <c r="N30" s="10">
        <f>FC_OTH_CP_SH_E!N30+FC_OTH_CP_SC_E!N30+FC_OTH_CP_HW_E!N30+FC_OTH_CP_CA_E!N30+FC_OTH_CP_VE_E!N30+FC_OTH_CP_SL_E!N30+FC_OTH_CP_BL_E!N30+FC_OTH_CP_CR_E!N30+FC_OTH_CP_BT_E!N30+FC_OTH_CP_IT_E!N30</f>
        <v>0</v>
      </c>
      <c r="O30" s="10">
        <f>FC_OTH_CP_SH_E!O30+FC_OTH_CP_SC_E!O30+FC_OTH_CP_HW_E!O30+FC_OTH_CP_CA_E!O30+FC_OTH_CP_VE_E!O30+FC_OTH_CP_SL_E!O30+FC_OTH_CP_BL_E!O30+FC_OTH_CP_CR_E!O30+FC_OTH_CP_BT_E!O30+FC_OTH_CP_IT_E!O30</f>
        <v>0</v>
      </c>
      <c r="P30" s="10">
        <f>FC_OTH_CP_SH_E!P30+FC_OTH_CP_SC_E!P30+FC_OTH_CP_HW_E!P30+FC_OTH_CP_CA_E!P30+FC_OTH_CP_VE_E!P30+FC_OTH_CP_SL_E!P30+FC_OTH_CP_BL_E!P30+FC_OTH_CP_CR_E!P30+FC_OTH_CP_BT_E!P30+FC_OTH_CP_IT_E!P30</f>
        <v>0</v>
      </c>
      <c r="Q30" s="10">
        <f>FC_OTH_CP_SH_E!Q30+FC_OTH_CP_SC_E!Q30+FC_OTH_CP_HW_E!Q30+FC_OTH_CP_CA_E!Q30+FC_OTH_CP_VE_E!Q30+FC_OTH_CP_SL_E!Q30+FC_OTH_CP_BL_E!Q30+FC_OTH_CP_CR_E!Q30+FC_OTH_CP_BT_E!Q30+FC_OTH_CP_IT_E!Q30</f>
        <v>0</v>
      </c>
      <c r="R30" s="10">
        <f>FC_OTH_CP_SH_E!R30+FC_OTH_CP_SC_E!R30+FC_OTH_CP_HW_E!R30+FC_OTH_CP_CA_E!R30+FC_OTH_CP_VE_E!R30+FC_OTH_CP_SL_E!R30+FC_OTH_CP_BL_E!R30+FC_OTH_CP_CR_E!R30+FC_OTH_CP_BT_E!R30+FC_OTH_CP_IT_E!R30</f>
        <v>0</v>
      </c>
      <c r="S30" s="10">
        <f>FC_OTH_CP_SH_E!S30+FC_OTH_CP_SC_E!S30+FC_OTH_CP_HW_E!S30+FC_OTH_CP_CA_E!S30+FC_OTH_CP_VE_E!S30+FC_OTH_CP_SL_E!S30+FC_OTH_CP_BL_E!S30+FC_OTH_CP_CR_E!S30+FC_OTH_CP_BT_E!S30+FC_OTH_CP_IT_E!S30</f>
        <v>0</v>
      </c>
      <c r="T30" s="10">
        <f>FC_OTH_CP_SH_E!T30+FC_OTH_CP_SC_E!T30+FC_OTH_CP_HW_E!T30+FC_OTH_CP_CA_E!T30+FC_OTH_CP_VE_E!T30+FC_OTH_CP_SL_E!T30+FC_OTH_CP_BL_E!T30+FC_OTH_CP_CR_E!T30+FC_OTH_CP_BT_E!T30+FC_OTH_CP_IT_E!T30</f>
        <v>0</v>
      </c>
      <c r="U30" s="10">
        <f>FC_OTH_CP_SH_E!U30+FC_OTH_CP_SC_E!U30+FC_OTH_CP_HW_E!U30+FC_OTH_CP_CA_E!U30+FC_OTH_CP_VE_E!U30+FC_OTH_CP_SL_E!U30+FC_OTH_CP_BL_E!U30+FC_OTH_CP_CR_E!U30+FC_OTH_CP_BT_E!U30+FC_OTH_CP_IT_E!U30</f>
        <v>0</v>
      </c>
      <c r="V30" s="10">
        <f>FC_OTH_CP_SH_E!V30+FC_OTH_CP_SC_E!V30+FC_OTH_CP_HW_E!V30+FC_OTH_CP_CA_E!V30+FC_OTH_CP_VE_E!V30+FC_OTH_CP_SL_E!V30+FC_OTH_CP_BL_E!V30+FC_OTH_CP_CR_E!V30+FC_OTH_CP_BT_E!V30+FC_OTH_CP_IT_E!V30</f>
        <v>0</v>
      </c>
      <c r="W30" s="10">
        <f>FC_OTH_CP_SH_E!W30+FC_OTH_CP_SC_E!W30+FC_OTH_CP_HW_E!W30+FC_OTH_CP_CA_E!W30+FC_OTH_CP_VE_E!W30+FC_OTH_CP_SL_E!W30+FC_OTH_CP_BL_E!W30+FC_OTH_CP_CR_E!W30+FC_OTH_CP_BT_E!W30+FC_OTH_CP_IT_E!W30</f>
        <v>0</v>
      </c>
      <c r="X30" s="10">
        <f>FC_OTH_CP_SH_E!X30+FC_OTH_CP_SC_E!X30+FC_OTH_CP_HW_E!X30+FC_OTH_CP_CA_E!X30+FC_OTH_CP_VE_E!X30+FC_OTH_CP_SL_E!X30+FC_OTH_CP_BL_E!X30+FC_OTH_CP_CR_E!X30+FC_OTH_CP_BT_E!X30+FC_OTH_CP_IT_E!X30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FC_OTH_CP_SH_E!C31+FC_OTH_CP_SC_E!C31+FC_OTH_CP_HW_E!C31+FC_OTH_CP_CA_E!C31+FC_OTH_CP_VE_E!C31+FC_OTH_CP_SL_E!C31+FC_OTH_CP_BL_E!C31+FC_OTH_CP_CR_E!C31+FC_OTH_CP_BT_E!C31+FC_OTH_CP_IT_E!C31</f>
        <v>0</v>
      </c>
      <c r="D31" s="10">
        <f>FC_OTH_CP_SH_E!D31+FC_OTH_CP_SC_E!D31+FC_OTH_CP_HW_E!D31+FC_OTH_CP_CA_E!D31+FC_OTH_CP_VE_E!D31+FC_OTH_CP_SL_E!D31+FC_OTH_CP_BL_E!D31+FC_OTH_CP_CR_E!D31+FC_OTH_CP_BT_E!D31+FC_OTH_CP_IT_E!D31</f>
        <v>0</v>
      </c>
      <c r="E31" s="10">
        <f>FC_OTH_CP_SH_E!E31+FC_OTH_CP_SC_E!E31+FC_OTH_CP_HW_E!E31+FC_OTH_CP_CA_E!E31+FC_OTH_CP_VE_E!E31+FC_OTH_CP_SL_E!E31+FC_OTH_CP_BL_E!E31+FC_OTH_CP_CR_E!E31+FC_OTH_CP_BT_E!E31+FC_OTH_CP_IT_E!E31</f>
        <v>0</v>
      </c>
      <c r="F31" s="10">
        <f>FC_OTH_CP_SH_E!F31+FC_OTH_CP_SC_E!F31+FC_OTH_CP_HW_E!F31+FC_OTH_CP_CA_E!F31+FC_OTH_CP_VE_E!F31+FC_OTH_CP_SL_E!F31+FC_OTH_CP_BL_E!F31+FC_OTH_CP_CR_E!F31+FC_OTH_CP_BT_E!F31+FC_OTH_CP_IT_E!F31</f>
        <v>0</v>
      </c>
      <c r="G31" s="10">
        <f>FC_OTH_CP_SH_E!G31+FC_OTH_CP_SC_E!G31+FC_OTH_CP_HW_E!G31+FC_OTH_CP_CA_E!G31+FC_OTH_CP_VE_E!G31+FC_OTH_CP_SL_E!G31+FC_OTH_CP_BL_E!G31+FC_OTH_CP_CR_E!G31+FC_OTH_CP_BT_E!G31+FC_OTH_CP_IT_E!G31</f>
        <v>0</v>
      </c>
      <c r="H31" s="10">
        <f>FC_OTH_CP_SH_E!H31+FC_OTH_CP_SC_E!H31+FC_OTH_CP_HW_E!H31+FC_OTH_CP_CA_E!H31+FC_OTH_CP_VE_E!H31+FC_OTH_CP_SL_E!H31+FC_OTH_CP_BL_E!H31+FC_OTH_CP_CR_E!H31+FC_OTH_CP_BT_E!H31+FC_OTH_CP_IT_E!H31</f>
        <v>0</v>
      </c>
      <c r="I31" s="10">
        <f>FC_OTH_CP_SH_E!I31+FC_OTH_CP_SC_E!I31+FC_OTH_CP_HW_E!I31+FC_OTH_CP_CA_E!I31+FC_OTH_CP_VE_E!I31+FC_OTH_CP_SL_E!I31+FC_OTH_CP_BL_E!I31+FC_OTH_CP_CR_E!I31+FC_OTH_CP_BT_E!I31+FC_OTH_CP_IT_E!I31</f>
        <v>0</v>
      </c>
      <c r="J31" s="10">
        <f>FC_OTH_CP_SH_E!J31+FC_OTH_CP_SC_E!J31+FC_OTH_CP_HW_E!J31+FC_OTH_CP_CA_E!J31+FC_OTH_CP_VE_E!J31+FC_OTH_CP_SL_E!J31+FC_OTH_CP_BL_E!J31+FC_OTH_CP_CR_E!J31+FC_OTH_CP_BT_E!J31+FC_OTH_CP_IT_E!J31</f>
        <v>0</v>
      </c>
      <c r="K31" s="10">
        <f>FC_OTH_CP_SH_E!K31+FC_OTH_CP_SC_E!K31+FC_OTH_CP_HW_E!K31+FC_OTH_CP_CA_E!K31+FC_OTH_CP_VE_E!K31+FC_OTH_CP_SL_E!K31+FC_OTH_CP_BL_E!K31+FC_OTH_CP_CR_E!K31+FC_OTH_CP_BT_E!K31+FC_OTH_CP_IT_E!K31</f>
        <v>0</v>
      </c>
      <c r="L31" s="10">
        <f>FC_OTH_CP_SH_E!L31+FC_OTH_CP_SC_E!L31+FC_OTH_CP_HW_E!L31+FC_OTH_CP_CA_E!L31+FC_OTH_CP_VE_E!L31+FC_OTH_CP_SL_E!L31+FC_OTH_CP_BL_E!L31+FC_OTH_CP_CR_E!L31+FC_OTH_CP_BT_E!L31+FC_OTH_CP_IT_E!L31</f>
        <v>0</v>
      </c>
      <c r="M31" s="10">
        <f>FC_OTH_CP_SH_E!M31+FC_OTH_CP_SC_E!M31+FC_OTH_CP_HW_E!M31+FC_OTH_CP_CA_E!M31+FC_OTH_CP_VE_E!M31+FC_OTH_CP_SL_E!M31+FC_OTH_CP_BL_E!M31+FC_OTH_CP_CR_E!M31+FC_OTH_CP_BT_E!M31+FC_OTH_CP_IT_E!M31</f>
        <v>0</v>
      </c>
      <c r="N31" s="10">
        <f>FC_OTH_CP_SH_E!N31+FC_OTH_CP_SC_E!N31+FC_OTH_CP_HW_E!N31+FC_OTH_CP_CA_E!N31+FC_OTH_CP_VE_E!N31+FC_OTH_CP_SL_E!N31+FC_OTH_CP_BL_E!N31+FC_OTH_CP_CR_E!N31+FC_OTH_CP_BT_E!N31+FC_OTH_CP_IT_E!N31</f>
        <v>0</v>
      </c>
      <c r="O31" s="10">
        <f>FC_OTH_CP_SH_E!O31+FC_OTH_CP_SC_E!O31+FC_OTH_CP_HW_E!O31+FC_OTH_CP_CA_E!O31+FC_OTH_CP_VE_E!O31+FC_OTH_CP_SL_E!O31+FC_OTH_CP_BL_E!O31+FC_OTH_CP_CR_E!O31+FC_OTH_CP_BT_E!O31+FC_OTH_CP_IT_E!O31</f>
        <v>0</v>
      </c>
      <c r="P31" s="10">
        <f>FC_OTH_CP_SH_E!P31+FC_OTH_CP_SC_E!P31+FC_OTH_CP_HW_E!P31+FC_OTH_CP_CA_E!P31+FC_OTH_CP_VE_E!P31+FC_OTH_CP_SL_E!P31+FC_OTH_CP_BL_E!P31+FC_OTH_CP_CR_E!P31+FC_OTH_CP_BT_E!P31+FC_OTH_CP_IT_E!P31</f>
        <v>0</v>
      </c>
      <c r="Q31" s="10">
        <f>FC_OTH_CP_SH_E!Q31+FC_OTH_CP_SC_E!Q31+FC_OTH_CP_HW_E!Q31+FC_OTH_CP_CA_E!Q31+FC_OTH_CP_VE_E!Q31+FC_OTH_CP_SL_E!Q31+FC_OTH_CP_BL_E!Q31+FC_OTH_CP_CR_E!Q31+FC_OTH_CP_BT_E!Q31+FC_OTH_CP_IT_E!Q31</f>
        <v>0</v>
      </c>
      <c r="R31" s="10">
        <f>FC_OTH_CP_SH_E!R31+FC_OTH_CP_SC_E!R31+FC_OTH_CP_HW_E!R31+FC_OTH_CP_CA_E!R31+FC_OTH_CP_VE_E!R31+FC_OTH_CP_SL_E!R31+FC_OTH_CP_BL_E!R31+FC_OTH_CP_CR_E!R31+FC_OTH_CP_BT_E!R31+FC_OTH_CP_IT_E!R31</f>
        <v>0</v>
      </c>
      <c r="S31" s="10">
        <f>FC_OTH_CP_SH_E!S31+FC_OTH_CP_SC_E!S31+FC_OTH_CP_HW_E!S31+FC_OTH_CP_CA_E!S31+FC_OTH_CP_VE_E!S31+FC_OTH_CP_SL_E!S31+FC_OTH_CP_BL_E!S31+FC_OTH_CP_CR_E!S31+FC_OTH_CP_BT_E!S31+FC_OTH_CP_IT_E!S31</f>
        <v>0</v>
      </c>
      <c r="T31" s="10">
        <f>FC_OTH_CP_SH_E!T31+FC_OTH_CP_SC_E!T31+FC_OTH_CP_HW_E!T31+FC_OTH_CP_CA_E!T31+FC_OTH_CP_VE_E!T31+FC_OTH_CP_SL_E!T31+FC_OTH_CP_BL_E!T31+FC_OTH_CP_CR_E!T31+FC_OTH_CP_BT_E!T31+FC_OTH_CP_IT_E!T31</f>
        <v>0</v>
      </c>
      <c r="U31" s="10">
        <f>FC_OTH_CP_SH_E!U31+FC_OTH_CP_SC_E!U31+FC_OTH_CP_HW_E!U31+FC_OTH_CP_CA_E!U31+FC_OTH_CP_VE_E!U31+FC_OTH_CP_SL_E!U31+FC_OTH_CP_BL_E!U31+FC_OTH_CP_CR_E!U31+FC_OTH_CP_BT_E!U31+FC_OTH_CP_IT_E!U31</f>
        <v>0</v>
      </c>
      <c r="V31" s="10">
        <f>FC_OTH_CP_SH_E!V31+FC_OTH_CP_SC_E!V31+FC_OTH_CP_HW_E!V31+FC_OTH_CP_CA_E!V31+FC_OTH_CP_VE_E!V31+FC_OTH_CP_SL_E!V31+FC_OTH_CP_BL_E!V31+FC_OTH_CP_CR_E!V31+FC_OTH_CP_BT_E!V31+FC_OTH_CP_IT_E!V31</f>
        <v>0</v>
      </c>
      <c r="W31" s="10">
        <f>FC_OTH_CP_SH_E!W31+FC_OTH_CP_SC_E!W31+FC_OTH_CP_HW_E!W31+FC_OTH_CP_CA_E!W31+FC_OTH_CP_VE_E!W31+FC_OTH_CP_SL_E!W31+FC_OTH_CP_BL_E!W31+FC_OTH_CP_CR_E!W31+FC_OTH_CP_BT_E!W31+FC_OTH_CP_IT_E!W31</f>
        <v>0</v>
      </c>
      <c r="X31" s="10">
        <f>FC_OTH_CP_SH_E!X31+FC_OTH_CP_SC_E!X31+FC_OTH_CP_HW_E!X31+FC_OTH_CP_CA_E!X31+FC_OTH_CP_VE_E!X31+FC_OTH_CP_SL_E!X31+FC_OTH_CP_BL_E!X31+FC_OTH_CP_CR_E!X31+FC_OTH_CP_BT_E!X31+FC_OTH_CP_IT_E!X31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FC_OTH_CP_SH_E!C32+FC_OTH_CP_SC_E!C32+FC_OTH_CP_HW_E!C32+FC_OTH_CP_CA_E!C32+FC_OTH_CP_VE_E!C32+FC_OTH_CP_SL_E!C32+FC_OTH_CP_BL_E!C32+FC_OTH_CP_CR_E!C32+FC_OTH_CP_BT_E!C32+FC_OTH_CP_IT_E!C32</f>
        <v>0</v>
      </c>
      <c r="D32" s="10">
        <f>FC_OTH_CP_SH_E!D32+FC_OTH_CP_SC_E!D32+FC_OTH_CP_HW_E!D32+FC_OTH_CP_CA_E!D32+FC_OTH_CP_VE_E!D32+FC_OTH_CP_SL_E!D32+FC_OTH_CP_BL_E!D32+FC_OTH_CP_CR_E!D32+FC_OTH_CP_BT_E!D32+FC_OTH_CP_IT_E!D32</f>
        <v>0</v>
      </c>
      <c r="E32" s="10">
        <f>FC_OTH_CP_SH_E!E32+FC_OTH_CP_SC_E!E32+FC_OTH_CP_HW_E!E32+FC_OTH_CP_CA_E!E32+FC_OTH_CP_VE_E!E32+FC_OTH_CP_SL_E!E32+FC_OTH_CP_BL_E!E32+FC_OTH_CP_CR_E!E32+FC_OTH_CP_BT_E!E32+FC_OTH_CP_IT_E!E32</f>
        <v>0</v>
      </c>
      <c r="F32" s="10">
        <f>FC_OTH_CP_SH_E!F32+FC_OTH_CP_SC_E!F32+FC_OTH_CP_HW_E!F32+FC_OTH_CP_CA_E!F32+FC_OTH_CP_VE_E!F32+FC_OTH_CP_SL_E!F32+FC_OTH_CP_BL_E!F32+FC_OTH_CP_CR_E!F32+FC_OTH_CP_BT_E!F32+FC_OTH_CP_IT_E!F32</f>
        <v>0</v>
      </c>
      <c r="G32" s="10">
        <f>FC_OTH_CP_SH_E!G32+FC_OTH_CP_SC_E!G32+FC_OTH_CP_HW_E!G32+FC_OTH_CP_CA_E!G32+FC_OTH_CP_VE_E!G32+FC_OTH_CP_SL_E!G32+FC_OTH_CP_BL_E!G32+FC_OTH_CP_CR_E!G32+FC_OTH_CP_BT_E!G32+FC_OTH_CP_IT_E!G32</f>
        <v>0</v>
      </c>
      <c r="H32" s="10">
        <f>FC_OTH_CP_SH_E!H32+FC_OTH_CP_SC_E!H32+FC_OTH_CP_HW_E!H32+FC_OTH_CP_CA_E!H32+FC_OTH_CP_VE_E!H32+FC_OTH_CP_SL_E!H32+FC_OTH_CP_BL_E!H32+FC_OTH_CP_CR_E!H32+FC_OTH_CP_BT_E!H32+FC_OTH_CP_IT_E!H32</f>
        <v>0</v>
      </c>
      <c r="I32" s="10">
        <f>FC_OTH_CP_SH_E!I32+FC_OTH_CP_SC_E!I32+FC_OTH_CP_HW_E!I32+FC_OTH_CP_CA_E!I32+FC_OTH_CP_VE_E!I32+FC_OTH_CP_SL_E!I32+FC_OTH_CP_BL_E!I32+FC_OTH_CP_CR_E!I32+FC_OTH_CP_BT_E!I32+FC_OTH_CP_IT_E!I32</f>
        <v>0</v>
      </c>
      <c r="J32" s="10">
        <f>FC_OTH_CP_SH_E!J32+FC_OTH_CP_SC_E!J32+FC_OTH_CP_HW_E!J32+FC_OTH_CP_CA_E!J32+FC_OTH_CP_VE_E!J32+FC_OTH_CP_SL_E!J32+FC_OTH_CP_BL_E!J32+FC_OTH_CP_CR_E!J32+FC_OTH_CP_BT_E!J32+FC_OTH_CP_IT_E!J32</f>
        <v>0</v>
      </c>
      <c r="K32" s="10">
        <f>FC_OTH_CP_SH_E!K32+FC_OTH_CP_SC_E!K32+FC_OTH_CP_HW_E!K32+FC_OTH_CP_CA_E!K32+FC_OTH_CP_VE_E!K32+FC_OTH_CP_SL_E!K32+FC_OTH_CP_BL_E!K32+FC_OTH_CP_CR_E!K32+FC_OTH_CP_BT_E!K32+FC_OTH_CP_IT_E!K32</f>
        <v>0</v>
      </c>
      <c r="L32" s="10">
        <f>FC_OTH_CP_SH_E!L32+FC_OTH_CP_SC_E!L32+FC_OTH_CP_HW_E!L32+FC_OTH_CP_CA_E!L32+FC_OTH_CP_VE_E!L32+FC_OTH_CP_SL_E!L32+FC_OTH_CP_BL_E!L32+FC_OTH_CP_CR_E!L32+FC_OTH_CP_BT_E!L32+FC_OTH_CP_IT_E!L32</f>
        <v>0</v>
      </c>
      <c r="M32" s="10">
        <f>FC_OTH_CP_SH_E!M32+FC_OTH_CP_SC_E!M32+FC_OTH_CP_HW_E!M32+FC_OTH_CP_CA_E!M32+FC_OTH_CP_VE_E!M32+FC_OTH_CP_SL_E!M32+FC_OTH_CP_BL_E!M32+FC_OTH_CP_CR_E!M32+FC_OTH_CP_BT_E!M32+FC_OTH_CP_IT_E!M32</f>
        <v>0</v>
      </c>
      <c r="N32" s="10">
        <f>FC_OTH_CP_SH_E!N32+FC_OTH_CP_SC_E!N32+FC_OTH_CP_HW_E!N32+FC_OTH_CP_CA_E!N32+FC_OTH_CP_VE_E!N32+FC_OTH_CP_SL_E!N32+FC_OTH_CP_BL_E!N32+FC_OTH_CP_CR_E!N32+FC_OTH_CP_BT_E!N32+FC_OTH_CP_IT_E!N32</f>
        <v>0</v>
      </c>
      <c r="O32" s="10">
        <f>FC_OTH_CP_SH_E!O32+FC_OTH_CP_SC_E!O32+FC_OTH_CP_HW_E!O32+FC_OTH_CP_CA_E!O32+FC_OTH_CP_VE_E!O32+FC_OTH_CP_SL_E!O32+FC_OTH_CP_BL_E!O32+FC_OTH_CP_CR_E!O32+FC_OTH_CP_BT_E!O32+FC_OTH_CP_IT_E!O32</f>
        <v>0</v>
      </c>
      <c r="P32" s="10">
        <f>FC_OTH_CP_SH_E!P32+FC_OTH_CP_SC_E!P32+FC_OTH_CP_HW_E!P32+FC_OTH_CP_CA_E!P32+FC_OTH_CP_VE_E!P32+FC_OTH_CP_SL_E!P32+FC_OTH_CP_BL_E!P32+FC_OTH_CP_CR_E!P32+FC_OTH_CP_BT_E!P32+FC_OTH_CP_IT_E!P32</f>
        <v>0</v>
      </c>
      <c r="Q32" s="10">
        <f>FC_OTH_CP_SH_E!Q32+FC_OTH_CP_SC_E!Q32+FC_OTH_CP_HW_E!Q32+FC_OTH_CP_CA_E!Q32+FC_OTH_CP_VE_E!Q32+FC_OTH_CP_SL_E!Q32+FC_OTH_CP_BL_E!Q32+FC_OTH_CP_CR_E!Q32+FC_OTH_CP_BT_E!Q32+FC_OTH_CP_IT_E!Q32</f>
        <v>0</v>
      </c>
      <c r="R32" s="10">
        <f>FC_OTH_CP_SH_E!R32+FC_OTH_CP_SC_E!R32+FC_OTH_CP_HW_E!R32+FC_OTH_CP_CA_E!R32+FC_OTH_CP_VE_E!R32+FC_OTH_CP_SL_E!R32+FC_OTH_CP_BL_E!R32+FC_OTH_CP_CR_E!R32+FC_OTH_CP_BT_E!R32+FC_OTH_CP_IT_E!R32</f>
        <v>0</v>
      </c>
      <c r="S32" s="10">
        <f>FC_OTH_CP_SH_E!S32+FC_OTH_CP_SC_E!S32+FC_OTH_CP_HW_E!S32+FC_OTH_CP_CA_E!S32+FC_OTH_CP_VE_E!S32+FC_OTH_CP_SL_E!S32+FC_OTH_CP_BL_E!S32+FC_OTH_CP_CR_E!S32+FC_OTH_CP_BT_E!S32+FC_OTH_CP_IT_E!S32</f>
        <v>0</v>
      </c>
      <c r="T32" s="10">
        <f>FC_OTH_CP_SH_E!T32+FC_OTH_CP_SC_E!T32+FC_OTH_CP_HW_E!T32+FC_OTH_CP_CA_E!T32+FC_OTH_CP_VE_E!T32+FC_OTH_CP_SL_E!T32+FC_OTH_CP_BL_E!T32+FC_OTH_CP_CR_E!T32+FC_OTH_CP_BT_E!T32+FC_OTH_CP_IT_E!T32</f>
        <v>0</v>
      </c>
      <c r="U32" s="10">
        <f>FC_OTH_CP_SH_E!U32+FC_OTH_CP_SC_E!U32+FC_OTH_CP_HW_E!U32+FC_OTH_CP_CA_E!U32+FC_OTH_CP_VE_E!U32+FC_OTH_CP_SL_E!U32+FC_OTH_CP_BL_E!U32+FC_OTH_CP_CR_E!U32+FC_OTH_CP_BT_E!U32+FC_OTH_CP_IT_E!U32</f>
        <v>0</v>
      </c>
      <c r="V32" s="10">
        <f>FC_OTH_CP_SH_E!V32+FC_OTH_CP_SC_E!V32+FC_OTH_CP_HW_E!V32+FC_OTH_CP_CA_E!V32+FC_OTH_CP_VE_E!V32+FC_OTH_CP_SL_E!V32+FC_OTH_CP_BL_E!V32+FC_OTH_CP_CR_E!V32+FC_OTH_CP_BT_E!V32+FC_OTH_CP_IT_E!V32</f>
        <v>0</v>
      </c>
      <c r="W32" s="10">
        <f>FC_OTH_CP_SH_E!W32+FC_OTH_CP_SC_E!W32+FC_OTH_CP_HW_E!W32+FC_OTH_CP_CA_E!W32+FC_OTH_CP_VE_E!W32+FC_OTH_CP_SL_E!W32+FC_OTH_CP_BL_E!W32+FC_OTH_CP_CR_E!W32+FC_OTH_CP_BT_E!W32+FC_OTH_CP_IT_E!W32</f>
        <v>0</v>
      </c>
      <c r="X32" s="10">
        <f>FC_OTH_CP_SH_E!X32+FC_OTH_CP_SC_E!X32+FC_OTH_CP_HW_E!X32+FC_OTH_CP_CA_E!X32+FC_OTH_CP_VE_E!X32+FC_OTH_CP_SL_E!X32+FC_OTH_CP_BL_E!X32+FC_OTH_CP_CR_E!X32+FC_OTH_CP_BT_E!X32+FC_OTH_CP_IT_E!X32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379.34634565778151</v>
      </c>
      <c r="D33" s="29">
        <f t="shared" ref="D33:W33" si="28">SUM(D34:D50)</f>
        <v>407.17556145406195</v>
      </c>
      <c r="E33" s="29">
        <f t="shared" si="28"/>
        <v>430.35565124357345</v>
      </c>
      <c r="F33" s="29">
        <f t="shared" si="28"/>
        <v>450.54537129963671</v>
      </c>
      <c r="G33" s="29">
        <f t="shared" si="28"/>
        <v>547.33301805674967</v>
      </c>
      <c r="H33" s="29">
        <f t="shared" si="28"/>
        <v>632.47085124677574</v>
      </c>
      <c r="I33" s="29">
        <f t="shared" si="28"/>
        <v>581.83078245915749</v>
      </c>
      <c r="J33" s="29">
        <f t="shared" si="28"/>
        <v>526.50593293207203</v>
      </c>
      <c r="K33" s="29">
        <f t="shared" si="28"/>
        <v>410.64763542562332</v>
      </c>
      <c r="L33" s="29">
        <f t="shared" si="28"/>
        <v>466.6331900257955</v>
      </c>
      <c r="M33" s="29">
        <f t="shared" si="28"/>
        <v>267.84170249355134</v>
      </c>
      <c r="N33" s="29">
        <f t="shared" si="28"/>
        <v>209.7067067927772</v>
      </c>
      <c r="O33" s="29">
        <f t="shared" si="28"/>
        <v>164.4454858125537</v>
      </c>
      <c r="P33" s="29">
        <f t="shared" si="28"/>
        <v>157.68589853826302</v>
      </c>
      <c r="Q33" s="29">
        <f t="shared" si="28"/>
        <v>179.20610490111778</v>
      </c>
      <c r="R33" s="29">
        <f t="shared" si="28"/>
        <v>198.21822871883052</v>
      </c>
      <c r="S33" s="29">
        <f t="shared" si="28"/>
        <v>167.76534823731726</v>
      </c>
      <c r="T33" s="29">
        <f t="shared" si="28"/>
        <v>163.06208082545149</v>
      </c>
      <c r="U33" s="29">
        <f t="shared" si="28"/>
        <v>188.8331900257954</v>
      </c>
      <c r="V33" s="29">
        <f t="shared" si="28"/>
        <v>191.39097162510728</v>
      </c>
      <c r="W33" s="29">
        <f t="shared" si="28"/>
        <v>143.62037833190027</v>
      </c>
      <c r="X33" s="29">
        <f t="shared" ref="X33" si="29">SUM(X34:X50)</f>
        <v>135.0734307824591</v>
      </c>
    </row>
    <row r="34" spans="1:24" ht="11.25" customHeight="1" x14ac:dyDescent="0.2">
      <c r="A34" s="41" t="s">
        <v>55</v>
      </c>
      <c r="B34" s="9" t="s">
        <v>56</v>
      </c>
      <c r="C34" s="10">
        <f>FC_OTH_CP_SH_E!C34+FC_OTH_CP_SC_E!C34+FC_OTH_CP_HW_E!C34+FC_OTH_CP_CA_E!C34+FC_OTH_CP_VE_E!C34+FC_OTH_CP_SL_E!C34+FC_OTH_CP_BL_E!C34+FC_OTH_CP_CR_E!C34+FC_OTH_CP_BT_E!C34+FC_OTH_CP_IT_E!C34</f>
        <v>0</v>
      </c>
      <c r="D34" s="10">
        <f>FC_OTH_CP_SH_E!D34+FC_OTH_CP_SC_E!D34+FC_OTH_CP_HW_E!D34+FC_OTH_CP_CA_E!D34+FC_OTH_CP_VE_E!D34+FC_OTH_CP_SL_E!D34+FC_OTH_CP_BL_E!D34+FC_OTH_CP_CR_E!D34+FC_OTH_CP_BT_E!D34+FC_OTH_CP_IT_E!D34</f>
        <v>0</v>
      </c>
      <c r="E34" s="10">
        <f>FC_OTH_CP_SH_E!E34+FC_OTH_CP_SC_E!E34+FC_OTH_CP_HW_E!E34+FC_OTH_CP_CA_E!E34+FC_OTH_CP_VE_E!E34+FC_OTH_CP_SL_E!E34+FC_OTH_CP_BL_E!E34+FC_OTH_CP_CR_E!E34+FC_OTH_CP_BT_E!E34+FC_OTH_CP_IT_E!E34</f>
        <v>0</v>
      </c>
      <c r="F34" s="10">
        <f>FC_OTH_CP_SH_E!F34+FC_OTH_CP_SC_E!F34+FC_OTH_CP_HW_E!F34+FC_OTH_CP_CA_E!F34+FC_OTH_CP_VE_E!F34+FC_OTH_CP_SL_E!F34+FC_OTH_CP_BL_E!F34+FC_OTH_CP_CR_E!F34+FC_OTH_CP_BT_E!F34+FC_OTH_CP_IT_E!F34</f>
        <v>0</v>
      </c>
      <c r="G34" s="10">
        <f>FC_OTH_CP_SH_E!G34+FC_OTH_CP_SC_E!G34+FC_OTH_CP_HW_E!G34+FC_OTH_CP_CA_E!G34+FC_OTH_CP_VE_E!G34+FC_OTH_CP_SL_E!G34+FC_OTH_CP_BL_E!G34+FC_OTH_CP_CR_E!G34+FC_OTH_CP_BT_E!G34+FC_OTH_CP_IT_E!G34</f>
        <v>0</v>
      </c>
      <c r="H34" s="10">
        <f>FC_OTH_CP_SH_E!H34+FC_OTH_CP_SC_E!H34+FC_OTH_CP_HW_E!H34+FC_OTH_CP_CA_E!H34+FC_OTH_CP_VE_E!H34+FC_OTH_CP_SL_E!H34+FC_OTH_CP_BL_E!H34+FC_OTH_CP_CR_E!H34+FC_OTH_CP_BT_E!H34+FC_OTH_CP_IT_E!H34</f>
        <v>0</v>
      </c>
      <c r="I34" s="10">
        <f>FC_OTH_CP_SH_E!I34+FC_OTH_CP_SC_E!I34+FC_OTH_CP_HW_E!I34+FC_OTH_CP_CA_E!I34+FC_OTH_CP_VE_E!I34+FC_OTH_CP_SL_E!I34+FC_OTH_CP_BL_E!I34+FC_OTH_CP_CR_E!I34+FC_OTH_CP_BT_E!I34+FC_OTH_CP_IT_E!I34</f>
        <v>0</v>
      </c>
      <c r="J34" s="10">
        <f>FC_OTH_CP_SH_E!J34+FC_OTH_CP_SC_E!J34+FC_OTH_CP_HW_E!J34+FC_OTH_CP_CA_E!J34+FC_OTH_CP_VE_E!J34+FC_OTH_CP_SL_E!J34+FC_OTH_CP_BL_E!J34+FC_OTH_CP_CR_E!J34+FC_OTH_CP_BT_E!J34+FC_OTH_CP_IT_E!J34</f>
        <v>0</v>
      </c>
      <c r="K34" s="10">
        <f>FC_OTH_CP_SH_E!K34+FC_OTH_CP_SC_E!K34+FC_OTH_CP_HW_E!K34+FC_OTH_CP_CA_E!K34+FC_OTH_CP_VE_E!K34+FC_OTH_CP_SL_E!K34+FC_OTH_CP_BL_E!K34+FC_OTH_CP_CR_E!K34+FC_OTH_CP_BT_E!K34+FC_OTH_CP_IT_E!K34</f>
        <v>0</v>
      </c>
      <c r="L34" s="10">
        <f>FC_OTH_CP_SH_E!L34+FC_OTH_CP_SC_E!L34+FC_OTH_CP_HW_E!L34+FC_OTH_CP_CA_E!L34+FC_OTH_CP_VE_E!L34+FC_OTH_CP_SL_E!L34+FC_OTH_CP_BL_E!L34+FC_OTH_CP_CR_E!L34+FC_OTH_CP_BT_E!L34+FC_OTH_CP_IT_E!L34</f>
        <v>0</v>
      </c>
      <c r="M34" s="10">
        <f>FC_OTH_CP_SH_E!M34+FC_OTH_CP_SC_E!M34+FC_OTH_CP_HW_E!M34+FC_OTH_CP_CA_E!M34+FC_OTH_CP_VE_E!M34+FC_OTH_CP_SL_E!M34+FC_OTH_CP_BL_E!M34+FC_OTH_CP_CR_E!M34+FC_OTH_CP_BT_E!M34+FC_OTH_CP_IT_E!M34</f>
        <v>0</v>
      </c>
      <c r="N34" s="10">
        <f>FC_OTH_CP_SH_E!N34+FC_OTH_CP_SC_E!N34+FC_OTH_CP_HW_E!N34+FC_OTH_CP_CA_E!N34+FC_OTH_CP_VE_E!N34+FC_OTH_CP_SL_E!N34+FC_OTH_CP_BL_E!N34+FC_OTH_CP_CR_E!N34+FC_OTH_CP_BT_E!N34+FC_OTH_CP_IT_E!N34</f>
        <v>0</v>
      </c>
      <c r="O34" s="10">
        <f>FC_OTH_CP_SH_E!O34+FC_OTH_CP_SC_E!O34+FC_OTH_CP_HW_E!O34+FC_OTH_CP_CA_E!O34+FC_OTH_CP_VE_E!O34+FC_OTH_CP_SL_E!O34+FC_OTH_CP_BL_E!O34+FC_OTH_CP_CR_E!O34+FC_OTH_CP_BT_E!O34+FC_OTH_CP_IT_E!O34</f>
        <v>0</v>
      </c>
      <c r="P34" s="10">
        <f>FC_OTH_CP_SH_E!P34+FC_OTH_CP_SC_E!P34+FC_OTH_CP_HW_E!P34+FC_OTH_CP_CA_E!P34+FC_OTH_CP_VE_E!P34+FC_OTH_CP_SL_E!P34+FC_OTH_CP_BL_E!P34+FC_OTH_CP_CR_E!P34+FC_OTH_CP_BT_E!P34+FC_OTH_CP_IT_E!P34</f>
        <v>0</v>
      </c>
      <c r="Q34" s="10">
        <f>FC_OTH_CP_SH_E!Q34+FC_OTH_CP_SC_E!Q34+FC_OTH_CP_HW_E!Q34+FC_OTH_CP_CA_E!Q34+FC_OTH_CP_VE_E!Q34+FC_OTH_CP_SL_E!Q34+FC_OTH_CP_BL_E!Q34+FC_OTH_CP_CR_E!Q34+FC_OTH_CP_BT_E!Q34+FC_OTH_CP_IT_E!Q34</f>
        <v>0</v>
      </c>
      <c r="R34" s="10">
        <f>FC_OTH_CP_SH_E!R34+FC_OTH_CP_SC_E!R34+FC_OTH_CP_HW_E!R34+FC_OTH_CP_CA_E!R34+FC_OTH_CP_VE_E!R34+FC_OTH_CP_SL_E!R34+FC_OTH_CP_BL_E!R34+FC_OTH_CP_CR_E!R34+FC_OTH_CP_BT_E!R34+FC_OTH_CP_IT_E!R34</f>
        <v>0</v>
      </c>
      <c r="S34" s="10">
        <f>FC_OTH_CP_SH_E!S34+FC_OTH_CP_SC_E!S34+FC_OTH_CP_HW_E!S34+FC_OTH_CP_CA_E!S34+FC_OTH_CP_VE_E!S34+FC_OTH_CP_SL_E!S34+FC_OTH_CP_BL_E!S34+FC_OTH_CP_CR_E!S34+FC_OTH_CP_BT_E!S34+FC_OTH_CP_IT_E!S34</f>
        <v>0</v>
      </c>
      <c r="T34" s="10">
        <f>FC_OTH_CP_SH_E!T34+FC_OTH_CP_SC_E!T34+FC_OTH_CP_HW_E!T34+FC_OTH_CP_CA_E!T34+FC_OTH_CP_VE_E!T34+FC_OTH_CP_SL_E!T34+FC_OTH_CP_BL_E!T34+FC_OTH_CP_CR_E!T34+FC_OTH_CP_BT_E!T34+FC_OTH_CP_IT_E!T34</f>
        <v>0</v>
      </c>
      <c r="U34" s="10">
        <f>FC_OTH_CP_SH_E!U34+FC_OTH_CP_SC_E!U34+FC_OTH_CP_HW_E!U34+FC_OTH_CP_CA_E!U34+FC_OTH_CP_VE_E!U34+FC_OTH_CP_SL_E!U34+FC_OTH_CP_BL_E!U34+FC_OTH_CP_CR_E!U34+FC_OTH_CP_BT_E!U34+FC_OTH_CP_IT_E!U34</f>
        <v>0</v>
      </c>
      <c r="V34" s="10">
        <f>FC_OTH_CP_SH_E!V34+FC_OTH_CP_SC_E!V34+FC_OTH_CP_HW_E!V34+FC_OTH_CP_CA_E!V34+FC_OTH_CP_VE_E!V34+FC_OTH_CP_SL_E!V34+FC_OTH_CP_BL_E!V34+FC_OTH_CP_CR_E!V34+FC_OTH_CP_BT_E!V34+FC_OTH_CP_IT_E!V34</f>
        <v>0</v>
      </c>
      <c r="W34" s="10">
        <f>FC_OTH_CP_SH_E!W34+FC_OTH_CP_SC_E!W34+FC_OTH_CP_HW_E!W34+FC_OTH_CP_CA_E!W34+FC_OTH_CP_VE_E!W34+FC_OTH_CP_SL_E!W34+FC_OTH_CP_BL_E!W34+FC_OTH_CP_CR_E!W34+FC_OTH_CP_BT_E!W34+FC_OTH_CP_IT_E!W34</f>
        <v>0</v>
      </c>
      <c r="X34" s="10">
        <f>FC_OTH_CP_SH_E!X34+FC_OTH_CP_SC_E!X34+FC_OTH_CP_HW_E!X34+FC_OTH_CP_CA_E!X34+FC_OTH_CP_VE_E!X34+FC_OTH_CP_SL_E!X34+FC_OTH_CP_BL_E!X34+FC_OTH_CP_CR_E!X34+FC_OTH_CP_BT_E!X34+FC_OTH_CP_IT_E!X34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FC_OTH_CP_SH_E!C35+FC_OTH_CP_SC_E!C35+FC_OTH_CP_HW_E!C35+FC_OTH_CP_CA_E!C35+FC_OTH_CP_VE_E!C35+FC_OTH_CP_SL_E!C35+FC_OTH_CP_BL_E!C35+FC_OTH_CP_CR_E!C35+FC_OTH_CP_BT_E!C35+FC_OTH_CP_IT_E!C35</f>
        <v>0</v>
      </c>
      <c r="D35" s="10">
        <f>FC_OTH_CP_SH_E!D35+FC_OTH_CP_SC_E!D35+FC_OTH_CP_HW_E!D35+FC_OTH_CP_CA_E!D35+FC_OTH_CP_VE_E!D35+FC_OTH_CP_SL_E!D35+FC_OTH_CP_BL_E!D35+FC_OTH_CP_CR_E!D35+FC_OTH_CP_BT_E!D35+FC_OTH_CP_IT_E!D35</f>
        <v>0</v>
      </c>
      <c r="E35" s="10">
        <f>FC_OTH_CP_SH_E!E35+FC_OTH_CP_SC_E!E35+FC_OTH_CP_HW_E!E35+FC_OTH_CP_CA_E!E35+FC_OTH_CP_VE_E!E35+FC_OTH_CP_SL_E!E35+FC_OTH_CP_BL_E!E35+FC_OTH_CP_CR_E!E35+FC_OTH_CP_BT_E!E35+FC_OTH_CP_IT_E!E35</f>
        <v>0</v>
      </c>
      <c r="F35" s="10">
        <f>FC_OTH_CP_SH_E!F35+FC_OTH_CP_SC_E!F35+FC_OTH_CP_HW_E!F35+FC_OTH_CP_CA_E!F35+FC_OTH_CP_VE_E!F35+FC_OTH_CP_SL_E!F35+FC_OTH_CP_BL_E!F35+FC_OTH_CP_CR_E!F35+FC_OTH_CP_BT_E!F35+FC_OTH_CP_IT_E!F35</f>
        <v>0</v>
      </c>
      <c r="G35" s="10">
        <f>FC_OTH_CP_SH_E!G35+FC_OTH_CP_SC_E!G35+FC_OTH_CP_HW_E!G35+FC_OTH_CP_CA_E!G35+FC_OTH_CP_VE_E!G35+FC_OTH_CP_SL_E!G35+FC_OTH_CP_BL_E!G35+FC_OTH_CP_CR_E!G35+FC_OTH_CP_BT_E!G35+FC_OTH_CP_IT_E!G35</f>
        <v>0</v>
      </c>
      <c r="H35" s="10">
        <f>FC_OTH_CP_SH_E!H35+FC_OTH_CP_SC_E!H35+FC_OTH_CP_HW_E!H35+FC_OTH_CP_CA_E!H35+FC_OTH_CP_VE_E!H35+FC_OTH_CP_SL_E!H35+FC_OTH_CP_BL_E!H35+FC_OTH_CP_CR_E!H35+FC_OTH_CP_BT_E!H35+FC_OTH_CP_IT_E!H35</f>
        <v>0</v>
      </c>
      <c r="I35" s="10">
        <f>FC_OTH_CP_SH_E!I35+FC_OTH_CP_SC_E!I35+FC_OTH_CP_HW_E!I35+FC_OTH_CP_CA_E!I35+FC_OTH_CP_VE_E!I35+FC_OTH_CP_SL_E!I35+FC_OTH_CP_BL_E!I35+FC_OTH_CP_CR_E!I35+FC_OTH_CP_BT_E!I35+FC_OTH_CP_IT_E!I35</f>
        <v>0</v>
      </c>
      <c r="J35" s="10">
        <f>FC_OTH_CP_SH_E!J35+FC_OTH_CP_SC_E!J35+FC_OTH_CP_HW_E!J35+FC_OTH_CP_CA_E!J35+FC_OTH_CP_VE_E!J35+FC_OTH_CP_SL_E!J35+FC_OTH_CP_BL_E!J35+FC_OTH_CP_CR_E!J35+FC_OTH_CP_BT_E!J35+FC_OTH_CP_IT_E!J35</f>
        <v>0</v>
      </c>
      <c r="K35" s="10">
        <f>FC_OTH_CP_SH_E!K35+FC_OTH_CP_SC_E!K35+FC_OTH_CP_HW_E!K35+FC_OTH_CP_CA_E!K35+FC_OTH_CP_VE_E!K35+FC_OTH_CP_SL_E!K35+FC_OTH_CP_BL_E!K35+FC_OTH_CP_CR_E!K35+FC_OTH_CP_BT_E!K35+FC_OTH_CP_IT_E!K35</f>
        <v>0</v>
      </c>
      <c r="L35" s="10">
        <f>FC_OTH_CP_SH_E!L35+FC_OTH_CP_SC_E!L35+FC_OTH_CP_HW_E!L35+FC_OTH_CP_CA_E!L35+FC_OTH_CP_VE_E!L35+FC_OTH_CP_SL_E!L35+FC_OTH_CP_BL_E!L35+FC_OTH_CP_CR_E!L35+FC_OTH_CP_BT_E!L35+FC_OTH_CP_IT_E!L35</f>
        <v>0</v>
      </c>
      <c r="M35" s="10">
        <f>FC_OTH_CP_SH_E!M35+FC_OTH_CP_SC_E!M35+FC_OTH_CP_HW_E!M35+FC_OTH_CP_CA_E!M35+FC_OTH_CP_VE_E!M35+FC_OTH_CP_SL_E!M35+FC_OTH_CP_BL_E!M35+FC_OTH_CP_CR_E!M35+FC_OTH_CP_BT_E!M35+FC_OTH_CP_IT_E!M35</f>
        <v>0</v>
      </c>
      <c r="N35" s="10">
        <f>FC_OTH_CP_SH_E!N35+FC_OTH_CP_SC_E!N35+FC_OTH_CP_HW_E!N35+FC_OTH_CP_CA_E!N35+FC_OTH_CP_VE_E!N35+FC_OTH_CP_SL_E!N35+FC_OTH_CP_BL_E!N35+FC_OTH_CP_CR_E!N35+FC_OTH_CP_BT_E!N35+FC_OTH_CP_IT_E!N35</f>
        <v>0</v>
      </c>
      <c r="O35" s="10">
        <f>FC_OTH_CP_SH_E!O35+FC_OTH_CP_SC_E!O35+FC_OTH_CP_HW_E!O35+FC_OTH_CP_CA_E!O35+FC_OTH_CP_VE_E!O35+FC_OTH_CP_SL_E!O35+FC_OTH_CP_BL_E!O35+FC_OTH_CP_CR_E!O35+FC_OTH_CP_BT_E!O35+FC_OTH_CP_IT_E!O35</f>
        <v>0</v>
      </c>
      <c r="P35" s="10">
        <f>FC_OTH_CP_SH_E!P35+FC_OTH_CP_SC_E!P35+FC_OTH_CP_HW_E!P35+FC_OTH_CP_CA_E!P35+FC_OTH_CP_VE_E!P35+FC_OTH_CP_SL_E!P35+FC_OTH_CP_BL_E!P35+FC_OTH_CP_CR_E!P35+FC_OTH_CP_BT_E!P35+FC_OTH_CP_IT_E!P35</f>
        <v>0</v>
      </c>
      <c r="Q35" s="10">
        <f>FC_OTH_CP_SH_E!Q35+FC_OTH_CP_SC_E!Q35+FC_OTH_CP_HW_E!Q35+FC_OTH_CP_CA_E!Q35+FC_OTH_CP_VE_E!Q35+FC_OTH_CP_SL_E!Q35+FC_OTH_CP_BL_E!Q35+FC_OTH_CP_CR_E!Q35+FC_OTH_CP_BT_E!Q35+FC_OTH_CP_IT_E!Q35</f>
        <v>0</v>
      </c>
      <c r="R35" s="10">
        <f>FC_OTH_CP_SH_E!R35+FC_OTH_CP_SC_E!R35+FC_OTH_CP_HW_E!R35+FC_OTH_CP_CA_E!R35+FC_OTH_CP_VE_E!R35+FC_OTH_CP_SL_E!R35+FC_OTH_CP_BL_E!R35+FC_OTH_CP_CR_E!R35+FC_OTH_CP_BT_E!R35+FC_OTH_CP_IT_E!R35</f>
        <v>0</v>
      </c>
      <c r="S35" s="10">
        <f>FC_OTH_CP_SH_E!S35+FC_OTH_CP_SC_E!S35+FC_OTH_CP_HW_E!S35+FC_OTH_CP_CA_E!S35+FC_OTH_CP_VE_E!S35+FC_OTH_CP_SL_E!S35+FC_OTH_CP_BL_E!S35+FC_OTH_CP_CR_E!S35+FC_OTH_CP_BT_E!S35+FC_OTH_CP_IT_E!S35</f>
        <v>0</v>
      </c>
      <c r="T35" s="10">
        <f>FC_OTH_CP_SH_E!T35+FC_OTH_CP_SC_E!T35+FC_OTH_CP_HW_E!T35+FC_OTH_CP_CA_E!T35+FC_OTH_CP_VE_E!T35+FC_OTH_CP_SL_E!T35+FC_OTH_CP_BL_E!T35+FC_OTH_CP_CR_E!T35+FC_OTH_CP_BT_E!T35+FC_OTH_CP_IT_E!T35</f>
        <v>0</v>
      </c>
      <c r="U35" s="10">
        <f>FC_OTH_CP_SH_E!U35+FC_OTH_CP_SC_E!U35+FC_OTH_CP_HW_E!U35+FC_OTH_CP_CA_E!U35+FC_OTH_CP_VE_E!U35+FC_OTH_CP_SL_E!U35+FC_OTH_CP_BL_E!U35+FC_OTH_CP_CR_E!U35+FC_OTH_CP_BT_E!U35+FC_OTH_CP_IT_E!U35</f>
        <v>0</v>
      </c>
      <c r="V35" s="10">
        <f>FC_OTH_CP_SH_E!V35+FC_OTH_CP_SC_E!V35+FC_OTH_CP_HW_E!V35+FC_OTH_CP_CA_E!V35+FC_OTH_CP_VE_E!V35+FC_OTH_CP_SL_E!V35+FC_OTH_CP_BL_E!V35+FC_OTH_CP_CR_E!V35+FC_OTH_CP_BT_E!V35+FC_OTH_CP_IT_E!V35</f>
        <v>0</v>
      </c>
      <c r="W35" s="10">
        <f>FC_OTH_CP_SH_E!W35+FC_OTH_CP_SC_E!W35+FC_OTH_CP_HW_E!W35+FC_OTH_CP_CA_E!W35+FC_OTH_CP_VE_E!W35+FC_OTH_CP_SL_E!W35+FC_OTH_CP_BL_E!W35+FC_OTH_CP_CR_E!W35+FC_OTH_CP_BT_E!W35+FC_OTH_CP_IT_E!W35</f>
        <v>0</v>
      </c>
      <c r="X35" s="10">
        <f>FC_OTH_CP_SH_E!X35+FC_OTH_CP_SC_E!X35+FC_OTH_CP_HW_E!X35+FC_OTH_CP_CA_E!X35+FC_OTH_CP_VE_E!X35+FC_OTH_CP_SL_E!X35+FC_OTH_CP_BL_E!X35+FC_OTH_CP_CR_E!X35+FC_OTH_CP_BT_E!X35+FC_OTH_CP_IT_E!X35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FC_OTH_CP_SH_E!C36+FC_OTH_CP_SC_E!C36+FC_OTH_CP_HW_E!C36+FC_OTH_CP_CA_E!C36+FC_OTH_CP_VE_E!C36+FC_OTH_CP_SL_E!C36+FC_OTH_CP_BL_E!C36+FC_OTH_CP_CR_E!C36+FC_OTH_CP_BT_E!C36+FC_OTH_CP_IT_E!C36</f>
        <v>55.357351676698187</v>
      </c>
      <c r="D36" s="10">
        <f>FC_OTH_CP_SH_E!D36+FC_OTH_CP_SC_E!D36+FC_OTH_CP_HW_E!D36+FC_OTH_CP_CA_E!D36+FC_OTH_CP_VE_E!D36+FC_OTH_CP_SL_E!D36+FC_OTH_CP_BL_E!D36+FC_OTH_CP_CR_E!D36+FC_OTH_CP_BT_E!D36+FC_OTH_CP_IT_E!D36</f>
        <v>41.80042992261393</v>
      </c>
      <c r="E36" s="10">
        <f>FC_OTH_CP_SH_E!E36+FC_OTH_CP_SC_E!E36+FC_OTH_CP_HW_E!E36+FC_OTH_CP_CA_E!E36+FC_OTH_CP_VE_E!E36+FC_OTH_CP_SL_E!E36+FC_OTH_CP_BL_E!E36+FC_OTH_CP_CR_E!E36+FC_OTH_CP_BT_E!E36+FC_OTH_CP_IT_E!E36</f>
        <v>62.135769561478952</v>
      </c>
      <c r="F36" s="10">
        <f>FC_OTH_CP_SH_E!F36+FC_OTH_CP_SC_E!F36+FC_OTH_CP_HW_E!F36+FC_OTH_CP_CA_E!F36+FC_OTH_CP_VE_E!F36+FC_OTH_CP_SL_E!F36+FC_OTH_CP_BL_E!F36+FC_OTH_CP_CR_E!F36+FC_OTH_CP_BT_E!F36+FC_OTH_CP_IT_E!F36</f>
        <v>67.784436801375733</v>
      </c>
      <c r="G36" s="10">
        <f>FC_OTH_CP_SH_E!G36+FC_OTH_CP_SC_E!G36+FC_OTH_CP_HW_E!G36+FC_OTH_CP_CA_E!G36+FC_OTH_CP_VE_E!G36+FC_OTH_CP_SL_E!G36+FC_OTH_CP_BL_E!G36+FC_OTH_CP_CR_E!G36+FC_OTH_CP_BT_E!G36+FC_OTH_CP_IT_E!G36</f>
        <v>79.098624247635442</v>
      </c>
      <c r="H36" s="10">
        <f>FC_OTH_CP_SH_E!H36+FC_OTH_CP_SC_E!H36+FC_OTH_CP_HW_E!H36+FC_OTH_CP_CA_E!H36+FC_OTH_CP_VE_E!H36+FC_OTH_CP_SL_E!H36+FC_OTH_CP_BL_E!H36+FC_OTH_CP_CR_E!H36+FC_OTH_CP_BT_E!H36+FC_OTH_CP_IT_E!H36</f>
        <v>114.1279449699054</v>
      </c>
      <c r="I36" s="10">
        <f>FC_OTH_CP_SH_E!I36+FC_OTH_CP_SC_E!I36+FC_OTH_CP_HW_E!I36+FC_OTH_CP_CA_E!I36+FC_OTH_CP_VE_E!I36+FC_OTH_CP_SL_E!I36+FC_OTH_CP_BL_E!I36+FC_OTH_CP_CR_E!I36+FC_OTH_CP_BT_E!I36+FC_OTH_CP_IT_E!I36</f>
        <v>102.82820292347382</v>
      </c>
      <c r="J36" s="10">
        <f>FC_OTH_CP_SH_E!J36+FC_OTH_CP_SC_E!J36+FC_OTH_CP_HW_E!J36+FC_OTH_CP_CA_E!J36+FC_OTH_CP_VE_E!J36+FC_OTH_CP_SL_E!J36+FC_OTH_CP_BL_E!J36+FC_OTH_CP_CR_E!J36+FC_OTH_CP_BT_E!J36+FC_OTH_CP_IT_E!J36</f>
        <v>108.77042132416163</v>
      </c>
      <c r="K36" s="10">
        <f>FC_OTH_CP_SH_E!K36+FC_OTH_CP_SC_E!K36+FC_OTH_CP_HW_E!K36+FC_OTH_CP_CA_E!K36+FC_OTH_CP_VE_E!K36+FC_OTH_CP_SL_E!K36+FC_OTH_CP_BL_E!K36+FC_OTH_CP_CR_E!K36+FC_OTH_CP_BT_E!K36+FC_OTH_CP_IT_E!K36</f>
        <v>121.95468615649179</v>
      </c>
      <c r="L36" s="10">
        <f>FC_OTH_CP_SH_E!L36+FC_OTH_CP_SC_E!L36+FC_OTH_CP_HW_E!L36+FC_OTH_CP_CA_E!L36+FC_OTH_CP_VE_E!L36+FC_OTH_CP_SL_E!L36+FC_OTH_CP_BL_E!L36+FC_OTH_CP_CR_E!L36+FC_OTH_CP_BT_E!L36+FC_OTH_CP_IT_E!L36</f>
        <v>114.26388650042995</v>
      </c>
      <c r="M36" s="10">
        <f>FC_OTH_CP_SH_E!M36+FC_OTH_CP_SC_E!M36+FC_OTH_CP_HW_E!M36+FC_OTH_CP_CA_E!M36+FC_OTH_CP_VE_E!M36+FC_OTH_CP_SL_E!M36+FC_OTH_CP_BL_E!M36+FC_OTH_CP_CR_E!M36+FC_OTH_CP_BT_E!M36+FC_OTH_CP_IT_E!M36</f>
        <v>52.737145313843506</v>
      </c>
      <c r="N36" s="10">
        <f>FC_OTH_CP_SH_E!N36+FC_OTH_CP_SC_E!N36+FC_OTH_CP_HW_E!N36+FC_OTH_CP_CA_E!N36+FC_OTH_CP_VE_E!N36+FC_OTH_CP_SL_E!N36+FC_OTH_CP_BL_E!N36+FC_OTH_CP_CR_E!N36+FC_OTH_CP_BT_E!N36+FC_OTH_CP_IT_E!N36</f>
        <v>51.638521066208071</v>
      </c>
      <c r="O36" s="10">
        <f>FC_OTH_CP_SH_E!O36+FC_OTH_CP_SC_E!O36+FC_OTH_CP_HW_E!O36+FC_OTH_CP_CA_E!O36+FC_OTH_CP_VE_E!O36+FC_OTH_CP_SL_E!O36+FC_OTH_CP_BL_E!O36+FC_OTH_CP_CR_E!O36+FC_OTH_CP_BT_E!O36+FC_OTH_CP_IT_E!O36</f>
        <v>46.145055889939776</v>
      </c>
      <c r="P36" s="10">
        <f>FC_OTH_CP_SH_E!P36+FC_OTH_CP_SC_E!P36+FC_OTH_CP_HW_E!P36+FC_OTH_CP_CA_E!P36+FC_OTH_CP_VE_E!P36+FC_OTH_CP_SL_E!P36+FC_OTH_CP_BL_E!P36+FC_OTH_CP_CR_E!P36+FC_OTH_CP_BT_E!P36+FC_OTH_CP_IT_E!P36</f>
        <v>47.243680137575197</v>
      </c>
      <c r="Q36" s="10">
        <f>FC_OTH_CP_SH_E!Q36+FC_OTH_CP_SC_E!Q36+FC_OTH_CP_HW_E!Q36+FC_OTH_CP_CA_E!Q36+FC_OTH_CP_VE_E!Q36+FC_OTH_CP_SL_E!Q36+FC_OTH_CP_BL_E!Q36+FC_OTH_CP_CR_E!Q36+FC_OTH_CP_BT_E!Q36+FC_OTH_CP_IT_E!Q36</f>
        <v>75.809716251074803</v>
      </c>
      <c r="R36" s="10">
        <f>FC_OTH_CP_SH_E!R36+FC_OTH_CP_SC_E!R36+FC_OTH_CP_HW_E!R36+FC_OTH_CP_CA_E!R36+FC_OTH_CP_VE_E!R36+FC_OTH_CP_SL_E!R36+FC_OTH_CP_BL_E!R36+FC_OTH_CP_CR_E!R36+FC_OTH_CP_BT_E!R36+FC_OTH_CP_IT_E!R36</f>
        <v>81.303181427343034</v>
      </c>
      <c r="S36" s="10">
        <f>FC_OTH_CP_SH_E!S36+FC_OTH_CP_SC_E!S36+FC_OTH_CP_HW_E!S36+FC_OTH_CP_CA_E!S36+FC_OTH_CP_VE_E!S36+FC_OTH_CP_SL_E!S36+FC_OTH_CP_BL_E!S36+FC_OTH_CP_CR_E!S36+FC_OTH_CP_BT_E!S36+FC_OTH_CP_IT_E!S36</f>
        <v>75.809716251074789</v>
      </c>
      <c r="T36" s="10">
        <f>FC_OTH_CP_SH_E!T36+FC_OTH_CP_SC_E!T36+FC_OTH_CP_HW_E!T36+FC_OTH_CP_CA_E!T36+FC_OTH_CP_VE_E!T36+FC_OTH_CP_SL_E!T36+FC_OTH_CP_BL_E!T36+FC_OTH_CP_CR_E!T36+FC_OTH_CP_BT_E!T36+FC_OTH_CP_IT_E!T36</f>
        <v>75.834995700773874</v>
      </c>
      <c r="U36" s="10">
        <f>FC_OTH_CP_SH_E!U36+FC_OTH_CP_SC_E!U36+FC_OTH_CP_HW_E!U36+FC_OTH_CP_CA_E!U36+FC_OTH_CP_VE_E!U36+FC_OTH_CP_SL_E!U36+FC_OTH_CP_BL_E!U36+FC_OTH_CP_CR_E!U36+FC_OTH_CP_BT_E!U36+FC_OTH_CP_IT_E!U36</f>
        <v>98.31969045571806</v>
      </c>
      <c r="V36" s="10">
        <f>FC_OTH_CP_SH_E!V36+FC_OTH_CP_SC_E!V36+FC_OTH_CP_HW_E!V36+FC_OTH_CP_CA_E!V36+FC_OTH_CP_VE_E!V36+FC_OTH_CP_SL_E!V36+FC_OTH_CP_BL_E!V36+FC_OTH_CP_CR_E!V36+FC_OTH_CP_BT_E!V36+FC_OTH_CP_IT_E!V36</f>
        <v>93.377730008598292</v>
      </c>
      <c r="W36" s="10">
        <f>FC_OTH_CP_SH_E!W36+FC_OTH_CP_SC_E!W36+FC_OTH_CP_HW_E!W36+FC_OTH_CP_CA_E!W36+FC_OTH_CP_VE_E!W36+FC_OTH_CP_SL_E!W36+FC_OTH_CP_BL_E!W36+FC_OTH_CP_CR_E!W36+FC_OTH_CP_BT_E!W36+FC_OTH_CP_IT_E!W36</f>
        <v>62.651762682717106</v>
      </c>
      <c r="X36" s="10">
        <f>FC_OTH_CP_SH_E!X36+FC_OTH_CP_SC_E!X36+FC_OTH_CP_HW_E!X36+FC_OTH_CP_CA_E!X36+FC_OTH_CP_VE_E!X36+FC_OTH_CP_SL_E!X36+FC_OTH_CP_BL_E!X36+FC_OTH_CP_CR_E!X36+FC_OTH_CP_BT_E!X36+FC_OTH_CP_IT_E!X36</f>
        <v>54.407222699913973</v>
      </c>
    </row>
    <row r="37" spans="1:24" ht="11.25" customHeight="1" x14ac:dyDescent="0.2">
      <c r="A37" s="41" t="s">
        <v>61</v>
      </c>
      <c r="B37" s="9" t="s">
        <v>62</v>
      </c>
      <c r="C37" s="10">
        <f>FC_OTH_CP_SH_E!C37+FC_OTH_CP_SC_E!C37+FC_OTH_CP_HW_E!C37+FC_OTH_CP_CA_E!C37+FC_OTH_CP_VE_E!C37+FC_OTH_CP_SL_E!C37+FC_OTH_CP_BL_E!C37+FC_OTH_CP_CR_E!C37+FC_OTH_CP_BT_E!C37+FC_OTH_CP_IT_E!C37</f>
        <v>0</v>
      </c>
      <c r="D37" s="10">
        <f>FC_OTH_CP_SH_E!D37+FC_OTH_CP_SC_E!D37+FC_OTH_CP_HW_E!D37+FC_OTH_CP_CA_E!D37+FC_OTH_CP_VE_E!D37+FC_OTH_CP_SL_E!D37+FC_OTH_CP_BL_E!D37+FC_OTH_CP_CR_E!D37+FC_OTH_CP_BT_E!D37+FC_OTH_CP_IT_E!D37</f>
        <v>0</v>
      </c>
      <c r="E37" s="10">
        <f>FC_OTH_CP_SH_E!E37+FC_OTH_CP_SC_E!E37+FC_OTH_CP_HW_E!E37+FC_OTH_CP_CA_E!E37+FC_OTH_CP_VE_E!E37+FC_OTH_CP_SL_E!E37+FC_OTH_CP_BL_E!E37+FC_OTH_CP_CR_E!E37+FC_OTH_CP_BT_E!E37+FC_OTH_CP_IT_E!E37</f>
        <v>0</v>
      </c>
      <c r="F37" s="10">
        <f>FC_OTH_CP_SH_E!F37+FC_OTH_CP_SC_E!F37+FC_OTH_CP_HW_E!F37+FC_OTH_CP_CA_E!F37+FC_OTH_CP_VE_E!F37+FC_OTH_CP_SL_E!F37+FC_OTH_CP_BL_E!F37+FC_OTH_CP_CR_E!F37+FC_OTH_CP_BT_E!F37+FC_OTH_CP_IT_E!F37</f>
        <v>0</v>
      </c>
      <c r="G37" s="10">
        <f>FC_OTH_CP_SH_E!G37+FC_OTH_CP_SC_E!G37+FC_OTH_CP_HW_E!G37+FC_OTH_CP_CA_E!G37+FC_OTH_CP_VE_E!G37+FC_OTH_CP_SL_E!G37+FC_OTH_CP_BL_E!G37+FC_OTH_CP_CR_E!G37+FC_OTH_CP_BT_E!G37+FC_OTH_CP_IT_E!G37</f>
        <v>0</v>
      </c>
      <c r="H37" s="10">
        <f>FC_OTH_CP_SH_E!H37+FC_OTH_CP_SC_E!H37+FC_OTH_CP_HW_E!H37+FC_OTH_CP_CA_E!H37+FC_OTH_CP_VE_E!H37+FC_OTH_CP_SL_E!H37+FC_OTH_CP_BL_E!H37+FC_OTH_CP_CR_E!H37+FC_OTH_CP_BT_E!H37+FC_OTH_CP_IT_E!H37</f>
        <v>0</v>
      </c>
      <c r="I37" s="10">
        <f>FC_OTH_CP_SH_E!I37+FC_OTH_CP_SC_E!I37+FC_OTH_CP_HW_E!I37+FC_OTH_CP_CA_E!I37+FC_OTH_CP_VE_E!I37+FC_OTH_CP_SL_E!I37+FC_OTH_CP_BL_E!I37+FC_OTH_CP_CR_E!I37+FC_OTH_CP_BT_E!I37+FC_OTH_CP_IT_E!I37</f>
        <v>0</v>
      </c>
      <c r="J37" s="10">
        <f>FC_OTH_CP_SH_E!J37+FC_OTH_CP_SC_E!J37+FC_OTH_CP_HW_E!J37+FC_OTH_CP_CA_E!J37+FC_OTH_CP_VE_E!J37+FC_OTH_CP_SL_E!J37+FC_OTH_CP_BL_E!J37+FC_OTH_CP_CR_E!J37+FC_OTH_CP_BT_E!J37+FC_OTH_CP_IT_E!J37</f>
        <v>0</v>
      </c>
      <c r="K37" s="10">
        <f>FC_OTH_CP_SH_E!K37+FC_OTH_CP_SC_E!K37+FC_OTH_CP_HW_E!K37+FC_OTH_CP_CA_E!K37+FC_OTH_CP_VE_E!K37+FC_OTH_CP_SL_E!K37+FC_OTH_CP_BL_E!K37+FC_OTH_CP_CR_E!K37+FC_OTH_CP_BT_E!K37+FC_OTH_CP_IT_E!K37</f>
        <v>0</v>
      </c>
      <c r="L37" s="10">
        <f>FC_OTH_CP_SH_E!L37+FC_OTH_CP_SC_E!L37+FC_OTH_CP_HW_E!L37+FC_OTH_CP_CA_E!L37+FC_OTH_CP_VE_E!L37+FC_OTH_CP_SL_E!L37+FC_OTH_CP_BL_E!L37+FC_OTH_CP_CR_E!L37+FC_OTH_CP_BT_E!L37+FC_OTH_CP_IT_E!L37</f>
        <v>1.0509028374892524</v>
      </c>
      <c r="M37" s="10">
        <f>FC_OTH_CP_SH_E!M37+FC_OTH_CP_SC_E!M37+FC_OTH_CP_HW_E!M37+FC_OTH_CP_CA_E!M37+FC_OTH_CP_VE_E!M37+FC_OTH_CP_SL_E!M37+FC_OTH_CP_BL_E!M37+FC_OTH_CP_CR_E!M37+FC_OTH_CP_BT_E!M37+FC_OTH_CP_IT_E!M37</f>
        <v>1.0509028374892526</v>
      </c>
      <c r="N37" s="10">
        <f>FC_OTH_CP_SH_E!N37+FC_OTH_CP_SC_E!N37+FC_OTH_CP_HW_E!N37+FC_OTH_CP_CA_E!N37+FC_OTH_CP_VE_E!N37+FC_OTH_CP_SL_E!N37+FC_OTH_CP_BL_E!N37+FC_OTH_CP_CR_E!N37+FC_OTH_CP_BT_E!N37+FC_OTH_CP_IT_E!N37</f>
        <v>0</v>
      </c>
      <c r="O37" s="10">
        <f>FC_OTH_CP_SH_E!O37+FC_OTH_CP_SC_E!O37+FC_OTH_CP_HW_E!O37+FC_OTH_CP_CA_E!O37+FC_OTH_CP_VE_E!O37+FC_OTH_CP_SL_E!O37+FC_OTH_CP_BL_E!O37+FC_OTH_CP_CR_E!O37+FC_OTH_CP_BT_E!O37+FC_OTH_CP_IT_E!O37</f>
        <v>0</v>
      </c>
      <c r="P37" s="10">
        <f>FC_OTH_CP_SH_E!P37+FC_OTH_CP_SC_E!P37+FC_OTH_CP_HW_E!P37+FC_OTH_CP_CA_E!P37+FC_OTH_CP_VE_E!P37+FC_OTH_CP_SL_E!P37+FC_OTH_CP_BL_E!P37+FC_OTH_CP_CR_E!P37+FC_OTH_CP_BT_E!P37+FC_OTH_CP_IT_E!P37</f>
        <v>0</v>
      </c>
      <c r="Q37" s="10">
        <f>FC_OTH_CP_SH_E!Q37+FC_OTH_CP_SC_E!Q37+FC_OTH_CP_HW_E!Q37+FC_OTH_CP_CA_E!Q37+FC_OTH_CP_VE_E!Q37+FC_OTH_CP_SL_E!Q37+FC_OTH_CP_BL_E!Q37+FC_OTH_CP_CR_E!Q37+FC_OTH_CP_BT_E!Q37+FC_OTH_CP_IT_E!Q37</f>
        <v>0</v>
      </c>
      <c r="R37" s="10">
        <f>FC_OTH_CP_SH_E!R37+FC_OTH_CP_SC_E!R37+FC_OTH_CP_HW_E!R37+FC_OTH_CP_CA_E!R37+FC_OTH_CP_VE_E!R37+FC_OTH_CP_SL_E!R37+FC_OTH_CP_BL_E!R37+FC_OTH_CP_CR_E!R37+FC_OTH_CP_BT_E!R37+FC_OTH_CP_IT_E!R37</f>
        <v>0</v>
      </c>
      <c r="S37" s="10">
        <f>FC_OTH_CP_SH_E!S37+FC_OTH_CP_SC_E!S37+FC_OTH_CP_HW_E!S37+FC_OTH_CP_CA_E!S37+FC_OTH_CP_VE_E!S37+FC_OTH_CP_SL_E!S37+FC_OTH_CP_BL_E!S37+FC_OTH_CP_CR_E!S37+FC_OTH_CP_BT_E!S37+FC_OTH_CP_IT_E!S37</f>
        <v>0</v>
      </c>
      <c r="T37" s="10">
        <f>FC_OTH_CP_SH_E!T37+FC_OTH_CP_SC_E!T37+FC_OTH_CP_HW_E!T37+FC_OTH_CP_CA_E!T37+FC_OTH_CP_VE_E!T37+FC_OTH_CP_SL_E!T37+FC_OTH_CP_BL_E!T37+FC_OTH_CP_CR_E!T37+FC_OTH_CP_BT_E!T37+FC_OTH_CP_IT_E!T37</f>
        <v>0</v>
      </c>
      <c r="U37" s="10">
        <f>FC_OTH_CP_SH_E!U37+FC_OTH_CP_SC_E!U37+FC_OTH_CP_HW_E!U37+FC_OTH_CP_CA_E!U37+FC_OTH_CP_VE_E!U37+FC_OTH_CP_SL_E!U37+FC_OTH_CP_BL_E!U37+FC_OTH_CP_CR_E!U37+FC_OTH_CP_BT_E!U37+FC_OTH_CP_IT_E!U37</f>
        <v>0</v>
      </c>
      <c r="V37" s="10">
        <f>FC_OTH_CP_SH_E!V37+FC_OTH_CP_SC_E!V37+FC_OTH_CP_HW_E!V37+FC_OTH_CP_CA_E!V37+FC_OTH_CP_VE_E!V37+FC_OTH_CP_SL_E!V37+FC_OTH_CP_BL_E!V37+FC_OTH_CP_CR_E!V37+FC_OTH_CP_BT_E!V37+FC_OTH_CP_IT_E!V37</f>
        <v>0</v>
      </c>
      <c r="W37" s="10">
        <f>FC_OTH_CP_SH_E!W37+FC_OTH_CP_SC_E!W37+FC_OTH_CP_HW_E!W37+FC_OTH_CP_CA_E!W37+FC_OTH_CP_VE_E!W37+FC_OTH_CP_SL_E!W37+FC_OTH_CP_BL_E!W37+FC_OTH_CP_CR_E!W37+FC_OTH_CP_BT_E!W37+FC_OTH_CP_IT_E!W37</f>
        <v>0</v>
      </c>
      <c r="X37" s="10">
        <f>FC_OTH_CP_SH_E!X37+FC_OTH_CP_SC_E!X37+FC_OTH_CP_HW_E!X37+FC_OTH_CP_CA_E!X37+FC_OTH_CP_VE_E!X37+FC_OTH_CP_SL_E!X37+FC_OTH_CP_BL_E!X37+FC_OTH_CP_CR_E!X37+FC_OTH_CP_BT_E!X37+FC_OTH_CP_IT_E!X37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FC_OTH_CP_SH_E!C38+FC_OTH_CP_SC_E!C38+FC_OTH_CP_HW_E!C38+FC_OTH_CP_CA_E!C38+FC_OTH_CP_VE_E!C38+FC_OTH_CP_SL_E!C38+FC_OTH_CP_BL_E!C38+FC_OTH_CP_CR_E!C38+FC_OTH_CP_BT_E!C38+FC_OTH_CP_IT_E!C38</f>
        <v>0</v>
      </c>
      <c r="D38" s="10">
        <f>FC_OTH_CP_SH_E!D38+FC_OTH_CP_SC_E!D38+FC_OTH_CP_HW_E!D38+FC_OTH_CP_CA_E!D38+FC_OTH_CP_VE_E!D38+FC_OTH_CP_SL_E!D38+FC_OTH_CP_BL_E!D38+FC_OTH_CP_CR_E!D38+FC_OTH_CP_BT_E!D38+FC_OTH_CP_IT_E!D38</f>
        <v>0</v>
      </c>
      <c r="E38" s="10">
        <f>FC_OTH_CP_SH_E!E38+FC_OTH_CP_SC_E!E38+FC_OTH_CP_HW_E!E38+FC_OTH_CP_CA_E!E38+FC_OTH_CP_VE_E!E38+FC_OTH_CP_SL_E!E38+FC_OTH_CP_BL_E!E38+FC_OTH_CP_CR_E!E38+FC_OTH_CP_BT_E!E38+FC_OTH_CP_IT_E!E38</f>
        <v>0</v>
      </c>
      <c r="F38" s="10">
        <f>FC_OTH_CP_SH_E!F38+FC_OTH_CP_SC_E!F38+FC_OTH_CP_HW_E!F38+FC_OTH_CP_CA_E!F38+FC_OTH_CP_VE_E!F38+FC_OTH_CP_SL_E!F38+FC_OTH_CP_BL_E!F38+FC_OTH_CP_CR_E!F38+FC_OTH_CP_BT_E!F38+FC_OTH_CP_IT_E!F38</f>
        <v>0</v>
      </c>
      <c r="G38" s="10">
        <f>FC_OTH_CP_SH_E!G38+FC_OTH_CP_SC_E!G38+FC_OTH_CP_HW_E!G38+FC_OTH_CP_CA_E!G38+FC_OTH_CP_VE_E!G38+FC_OTH_CP_SL_E!G38+FC_OTH_CP_BL_E!G38+FC_OTH_CP_CR_E!G38+FC_OTH_CP_BT_E!G38+FC_OTH_CP_IT_E!G38</f>
        <v>0</v>
      </c>
      <c r="H38" s="10">
        <f>FC_OTH_CP_SH_E!H38+FC_OTH_CP_SC_E!H38+FC_OTH_CP_HW_E!H38+FC_OTH_CP_CA_E!H38+FC_OTH_CP_VE_E!H38+FC_OTH_CP_SL_E!H38+FC_OTH_CP_BL_E!H38+FC_OTH_CP_CR_E!H38+FC_OTH_CP_BT_E!H38+FC_OTH_CP_IT_E!H38</f>
        <v>0</v>
      </c>
      <c r="I38" s="10">
        <f>FC_OTH_CP_SH_E!I38+FC_OTH_CP_SC_E!I38+FC_OTH_CP_HW_E!I38+FC_OTH_CP_CA_E!I38+FC_OTH_CP_VE_E!I38+FC_OTH_CP_SL_E!I38+FC_OTH_CP_BL_E!I38+FC_OTH_CP_CR_E!I38+FC_OTH_CP_BT_E!I38+FC_OTH_CP_IT_E!I38</f>
        <v>0</v>
      </c>
      <c r="J38" s="10">
        <f>FC_OTH_CP_SH_E!J38+FC_OTH_CP_SC_E!J38+FC_OTH_CP_HW_E!J38+FC_OTH_CP_CA_E!J38+FC_OTH_CP_VE_E!J38+FC_OTH_CP_SL_E!J38+FC_OTH_CP_BL_E!J38+FC_OTH_CP_CR_E!J38+FC_OTH_CP_BT_E!J38+FC_OTH_CP_IT_E!J38</f>
        <v>0</v>
      </c>
      <c r="K38" s="10">
        <f>FC_OTH_CP_SH_E!K38+FC_OTH_CP_SC_E!K38+FC_OTH_CP_HW_E!K38+FC_OTH_CP_CA_E!K38+FC_OTH_CP_VE_E!K38+FC_OTH_CP_SL_E!K38+FC_OTH_CP_BL_E!K38+FC_OTH_CP_CR_E!K38+FC_OTH_CP_BT_E!K38+FC_OTH_CP_IT_E!K38</f>
        <v>0</v>
      </c>
      <c r="L38" s="10">
        <f>FC_OTH_CP_SH_E!L38+FC_OTH_CP_SC_E!L38+FC_OTH_CP_HW_E!L38+FC_OTH_CP_CA_E!L38+FC_OTH_CP_VE_E!L38+FC_OTH_CP_SL_E!L38+FC_OTH_CP_BL_E!L38+FC_OTH_CP_CR_E!L38+FC_OTH_CP_BT_E!L38+FC_OTH_CP_IT_E!L38</f>
        <v>0</v>
      </c>
      <c r="M38" s="10">
        <f>FC_OTH_CP_SH_E!M38+FC_OTH_CP_SC_E!M38+FC_OTH_CP_HW_E!M38+FC_OTH_CP_CA_E!M38+FC_OTH_CP_VE_E!M38+FC_OTH_CP_SL_E!M38+FC_OTH_CP_BL_E!M38+FC_OTH_CP_CR_E!M38+FC_OTH_CP_BT_E!M38+FC_OTH_CP_IT_E!M38</f>
        <v>0</v>
      </c>
      <c r="N38" s="10">
        <f>FC_OTH_CP_SH_E!N38+FC_OTH_CP_SC_E!N38+FC_OTH_CP_HW_E!N38+FC_OTH_CP_CA_E!N38+FC_OTH_CP_VE_E!N38+FC_OTH_CP_SL_E!N38+FC_OTH_CP_BL_E!N38+FC_OTH_CP_CR_E!N38+FC_OTH_CP_BT_E!N38+FC_OTH_CP_IT_E!N38</f>
        <v>0</v>
      </c>
      <c r="O38" s="10">
        <f>FC_OTH_CP_SH_E!O38+FC_OTH_CP_SC_E!O38+FC_OTH_CP_HW_E!O38+FC_OTH_CP_CA_E!O38+FC_OTH_CP_VE_E!O38+FC_OTH_CP_SL_E!O38+FC_OTH_CP_BL_E!O38+FC_OTH_CP_CR_E!O38+FC_OTH_CP_BT_E!O38+FC_OTH_CP_IT_E!O38</f>
        <v>0</v>
      </c>
      <c r="P38" s="10">
        <f>FC_OTH_CP_SH_E!P38+FC_OTH_CP_SC_E!P38+FC_OTH_CP_HW_E!P38+FC_OTH_CP_CA_E!P38+FC_OTH_CP_VE_E!P38+FC_OTH_CP_SL_E!P38+FC_OTH_CP_BL_E!P38+FC_OTH_CP_CR_E!P38+FC_OTH_CP_BT_E!P38+FC_OTH_CP_IT_E!P38</f>
        <v>0</v>
      </c>
      <c r="Q38" s="10">
        <f>FC_OTH_CP_SH_E!Q38+FC_OTH_CP_SC_E!Q38+FC_OTH_CP_HW_E!Q38+FC_OTH_CP_CA_E!Q38+FC_OTH_CP_VE_E!Q38+FC_OTH_CP_SL_E!Q38+FC_OTH_CP_BL_E!Q38+FC_OTH_CP_CR_E!Q38+FC_OTH_CP_BT_E!Q38+FC_OTH_CP_IT_E!Q38</f>
        <v>0</v>
      </c>
      <c r="R38" s="10">
        <f>FC_OTH_CP_SH_E!R38+FC_OTH_CP_SC_E!R38+FC_OTH_CP_HW_E!R38+FC_OTH_CP_CA_E!R38+FC_OTH_CP_VE_E!R38+FC_OTH_CP_SL_E!R38+FC_OTH_CP_BL_E!R38+FC_OTH_CP_CR_E!R38+FC_OTH_CP_BT_E!R38+FC_OTH_CP_IT_E!R38</f>
        <v>0</v>
      </c>
      <c r="S38" s="10">
        <f>FC_OTH_CP_SH_E!S38+FC_OTH_CP_SC_E!S38+FC_OTH_CP_HW_E!S38+FC_OTH_CP_CA_E!S38+FC_OTH_CP_VE_E!S38+FC_OTH_CP_SL_E!S38+FC_OTH_CP_BL_E!S38+FC_OTH_CP_CR_E!S38+FC_OTH_CP_BT_E!S38+FC_OTH_CP_IT_E!S38</f>
        <v>0</v>
      </c>
      <c r="T38" s="10">
        <f>FC_OTH_CP_SH_E!T38+FC_OTH_CP_SC_E!T38+FC_OTH_CP_HW_E!T38+FC_OTH_CP_CA_E!T38+FC_OTH_CP_VE_E!T38+FC_OTH_CP_SL_E!T38+FC_OTH_CP_BL_E!T38+FC_OTH_CP_CR_E!T38+FC_OTH_CP_BT_E!T38+FC_OTH_CP_IT_E!T38</f>
        <v>0</v>
      </c>
      <c r="U38" s="10">
        <f>FC_OTH_CP_SH_E!U38+FC_OTH_CP_SC_E!U38+FC_OTH_CP_HW_E!U38+FC_OTH_CP_CA_E!U38+FC_OTH_CP_VE_E!U38+FC_OTH_CP_SL_E!U38+FC_OTH_CP_BL_E!U38+FC_OTH_CP_CR_E!U38+FC_OTH_CP_BT_E!U38+FC_OTH_CP_IT_E!U38</f>
        <v>0.18073946689595866</v>
      </c>
      <c r="V38" s="10">
        <f>FC_OTH_CP_SH_E!V38+FC_OTH_CP_SC_E!V38+FC_OTH_CP_HW_E!V38+FC_OTH_CP_CA_E!V38+FC_OTH_CP_VE_E!V38+FC_OTH_CP_SL_E!V38+FC_OTH_CP_BL_E!V38+FC_OTH_CP_CR_E!V38+FC_OTH_CP_BT_E!V38+FC_OTH_CP_IT_E!V38</f>
        <v>0.12820292347377468</v>
      </c>
      <c r="W38" s="10">
        <f>FC_OTH_CP_SH_E!W38+FC_OTH_CP_SC_E!W38+FC_OTH_CP_HW_E!W38+FC_OTH_CP_CA_E!W38+FC_OTH_CP_VE_E!W38+FC_OTH_CP_SL_E!W38+FC_OTH_CP_BL_E!W38+FC_OTH_CP_CR_E!W38+FC_OTH_CP_BT_E!W38+FC_OTH_CP_IT_E!W38</f>
        <v>0.18073946689595868</v>
      </c>
      <c r="X38" s="10">
        <f>FC_OTH_CP_SH_E!X38+FC_OTH_CP_SC_E!X38+FC_OTH_CP_HW_E!X38+FC_OTH_CP_CA_E!X38+FC_OTH_CP_VE_E!X38+FC_OTH_CP_SL_E!X38+FC_OTH_CP_BL_E!X38+FC_OTH_CP_CR_E!X38+FC_OTH_CP_BT_E!X38+FC_OTH_CP_IT_E!X38</f>
        <v>0.1155631986242476</v>
      </c>
    </row>
    <row r="39" spans="1:24" ht="11.25" customHeight="1" x14ac:dyDescent="0.2">
      <c r="A39" s="41" t="s">
        <v>65</v>
      </c>
      <c r="B39" s="9" t="s">
        <v>66</v>
      </c>
      <c r="C39" s="10">
        <f>FC_OTH_CP_SH_E!C39+FC_OTH_CP_SC_E!C39+FC_OTH_CP_HW_E!C39+FC_OTH_CP_CA_E!C39+FC_OTH_CP_VE_E!C39+FC_OTH_CP_SL_E!C39+FC_OTH_CP_BL_E!C39+FC_OTH_CP_CR_E!C39+FC_OTH_CP_BT_E!C39+FC_OTH_CP_IT_E!C39</f>
        <v>0</v>
      </c>
      <c r="D39" s="10">
        <f>FC_OTH_CP_SH_E!D39+FC_OTH_CP_SC_E!D39+FC_OTH_CP_HW_E!D39+FC_OTH_CP_CA_E!D39+FC_OTH_CP_VE_E!D39+FC_OTH_CP_SL_E!D39+FC_OTH_CP_BL_E!D39+FC_OTH_CP_CR_E!D39+FC_OTH_CP_BT_E!D39+FC_OTH_CP_IT_E!D39</f>
        <v>0</v>
      </c>
      <c r="E39" s="10">
        <f>FC_OTH_CP_SH_E!E39+FC_OTH_CP_SC_E!E39+FC_OTH_CP_HW_E!E39+FC_OTH_CP_CA_E!E39+FC_OTH_CP_VE_E!E39+FC_OTH_CP_SL_E!E39+FC_OTH_CP_BL_E!E39+FC_OTH_CP_CR_E!E39+FC_OTH_CP_BT_E!E39+FC_OTH_CP_IT_E!E39</f>
        <v>0</v>
      </c>
      <c r="F39" s="10">
        <f>FC_OTH_CP_SH_E!F39+FC_OTH_CP_SC_E!F39+FC_OTH_CP_HW_E!F39+FC_OTH_CP_CA_E!F39+FC_OTH_CP_VE_E!F39+FC_OTH_CP_SL_E!F39+FC_OTH_CP_BL_E!F39+FC_OTH_CP_CR_E!F39+FC_OTH_CP_BT_E!F39+FC_OTH_CP_IT_E!F39</f>
        <v>0</v>
      </c>
      <c r="G39" s="10">
        <f>FC_OTH_CP_SH_E!G39+FC_OTH_CP_SC_E!G39+FC_OTH_CP_HW_E!G39+FC_OTH_CP_CA_E!G39+FC_OTH_CP_VE_E!G39+FC_OTH_CP_SL_E!G39+FC_OTH_CP_BL_E!G39+FC_OTH_CP_CR_E!G39+FC_OTH_CP_BT_E!G39+FC_OTH_CP_IT_E!G39</f>
        <v>0</v>
      </c>
      <c r="H39" s="10">
        <f>FC_OTH_CP_SH_E!H39+FC_OTH_CP_SC_E!H39+FC_OTH_CP_HW_E!H39+FC_OTH_CP_CA_E!H39+FC_OTH_CP_VE_E!H39+FC_OTH_CP_SL_E!H39+FC_OTH_CP_BL_E!H39+FC_OTH_CP_CR_E!H39+FC_OTH_CP_BT_E!H39+FC_OTH_CP_IT_E!H39</f>
        <v>0</v>
      </c>
      <c r="I39" s="10">
        <f>FC_OTH_CP_SH_E!I39+FC_OTH_CP_SC_E!I39+FC_OTH_CP_HW_E!I39+FC_OTH_CP_CA_E!I39+FC_OTH_CP_VE_E!I39+FC_OTH_CP_SL_E!I39+FC_OTH_CP_BL_E!I39+FC_OTH_CP_CR_E!I39+FC_OTH_CP_BT_E!I39+FC_OTH_CP_IT_E!I39</f>
        <v>0</v>
      </c>
      <c r="J39" s="10">
        <f>FC_OTH_CP_SH_E!J39+FC_OTH_CP_SC_E!J39+FC_OTH_CP_HW_E!J39+FC_OTH_CP_CA_E!J39+FC_OTH_CP_VE_E!J39+FC_OTH_CP_SL_E!J39+FC_OTH_CP_BL_E!J39+FC_OTH_CP_CR_E!J39+FC_OTH_CP_BT_E!J39+FC_OTH_CP_IT_E!J39</f>
        <v>0</v>
      </c>
      <c r="K39" s="10">
        <f>FC_OTH_CP_SH_E!K39+FC_OTH_CP_SC_E!K39+FC_OTH_CP_HW_E!K39+FC_OTH_CP_CA_E!K39+FC_OTH_CP_VE_E!K39+FC_OTH_CP_SL_E!K39+FC_OTH_CP_BL_E!K39+FC_OTH_CP_CR_E!K39+FC_OTH_CP_BT_E!K39+FC_OTH_CP_IT_E!K39</f>
        <v>0</v>
      </c>
      <c r="L39" s="10">
        <f>FC_OTH_CP_SH_E!L39+FC_OTH_CP_SC_E!L39+FC_OTH_CP_HW_E!L39+FC_OTH_CP_CA_E!L39+FC_OTH_CP_VE_E!L39+FC_OTH_CP_SL_E!L39+FC_OTH_CP_BL_E!L39+FC_OTH_CP_CR_E!L39+FC_OTH_CP_BT_E!L39+FC_OTH_CP_IT_E!L39</f>
        <v>0</v>
      </c>
      <c r="M39" s="10">
        <f>FC_OTH_CP_SH_E!M39+FC_OTH_CP_SC_E!M39+FC_OTH_CP_HW_E!M39+FC_OTH_CP_CA_E!M39+FC_OTH_CP_VE_E!M39+FC_OTH_CP_SL_E!M39+FC_OTH_CP_BL_E!M39+FC_OTH_CP_CR_E!M39+FC_OTH_CP_BT_E!M39+FC_OTH_CP_IT_E!M39</f>
        <v>0</v>
      </c>
      <c r="N39" s="10">
        <f>FC_OTH_CP_SH_E!N39+FC_OTH_CP_SC_E!N39+FC_OTH_CP_HW_E!N39+FC_OTH_CP_CA_E!N39+FC_OTH_CP_VE_E!N39+FC_OTH_CP_SL_E!N39+FC_OTH_CP_BL_E!N39+FC_OTH_CP_CR_E!N39+FC_OTH_CP_BT_E!N39+FC_OTH_CP_IT_E!N39</f>
        <v>0</v>
      </c>
      <c r="O39" s="10">
        <f>FC_OTH_CP_SH_E!O39+FC_OTH_CP_SC_E!O39+FC_OTH_CP_HW_E!O39+FC_OTH_CP_CA_E!O39+FC_OTH_CP_VE_E!O39+FC_OTH_CP_SL_E!O39+FC_OTH_CP_BL_E!O39+FC_OTH_CP_CR_E!O39+FC_OTH_CP_BT_E!O39+FC_OTH_CP_IT_E!O39</f>
        <v>0</v>
      </c>
      <c r="P39" s="10">
        <f>FC_OTH_CP_SH_E!P39+FC_OTH_CP_SC_E!P39+FC_OTH_CP_HW_E!P39+FC_OTH_CP_CA_E!P39+FC_OTH_CP_VE_E!P39+FC_OTH_CP_SL_E!P39+FC_OTH_CP_BL_E!P39+FC_OTH_CP_CR_E!P39+FC_OTH_CP_BT_E!P39+FC_OTH_CP_IT_E!P39</f>
        <v>0</v>
      </c>
      <c r="Q39" s="10">
        <f>FC_OTH_CP_SH_E!Q39+FC_OTH_CP_SC_E!Q39+FC_OTH_CP_HW_E!Q39+FC_OTH_CP_CA_E!Q39+FC_OTH_CP_VE_E!Q39+FC_OTH_CP_SL_E!Q39+FC_OTH_CP_BL_E!Q39+FC_OTH_CP_CR_E!Q39+FC_OTH_CP_BT_E!Q39+FC_OTH_CP_IT_E!Q39</f>
        <v>0</v>
      </c>
      <c r="R39" s="10">
        <f>FC_OTH_CP_SH_E!R39+FC_OTH_CP_SC_E!R39+FC_OTH_CP_HW_E!R39+FC_OTH_CP_CA_E!R39+FC_OTH_CP_VE_E!R39+FC_OTH_CP_SL_E!R39+FC_OTH_CP_BL_E!R39+FC_OTH_CP_CR_E!R39+FC_OTH_CP_BT_E!R39+FC_OTH_CP_IT_E!R39</f>
        <v>0</v>
      </c>
      <c r="S39" s="10">
        <f>FC_OTH_CP_SH_E!S39+FC_OTH_CP_SC_E!S39+FC_OTH_CP_HW_E!S39+FC_OTH_CP_CA_E!S39+FC_OTH_CP_VE_E!S39+FC_OTH_CP_SL_E!S39+FC_OTH_CP_BL_E!S39+FC_OTH_CP_CR_E!S39+FC_OTH_CP_BT_E!S39+FC_OTH_CP_IT_E!S39</f>
        <v>0</v>
      </c>
      <c r="T39" s="10">
        <f>FC_OTH_CP_SH_E!T39+FC_OTH_CP_SC_E!T39+FC_OTH_CP_HW_E!T39+FC_OTH_CP_CA_E!T39+FC_OTH_CP_VE_E!T39+FC_OTH_CP_SL_E!T39+FC_OTH_CP_BL_E!T39+FC_OTH_CP_CR_E!T39+FC_OTH_CP_BT_E!T39+FC_OTH_CP_IT_E!T39</f>
        <v>0</v>
      </c>
      <c r="U39" s="10">
        <f>FC_OTH_CP_SH_E!U39+FC_OTH_CP_SC_E!U39+FC_OTH_CP_HW_E!U39+FC_OTH_CP_CA_E!U39+FC_OTH_CP_VE_E!U39+FC_OTH_CP_SL_E!U39+FC_OTH_CP_BL_E!U39+FC_OTH_CP_CR_E!U39+FC_OTH_CP_BT_E!U39+FC_OTH_CP_IT_E!U39</f>
        <v>0</v>
      </c>
      <c r="V39" s="10">
        <f>FC_OTH_CP_SH_E!V39+FC_OTH_CP_SC_E!V39+FC_OTH_CP_HW_E!V39+FC_OTH_CP_CA_E!V39+FC_OTH_CP_VE_E!V39+FC_OTH_CP_SL_E!V39+FC_OTH_CP_BL_E!V39+FC_OTH_CP_CR_E!V39+FC_OTH_CP_BT_E!V39+FC_OTH_CP_IT_E!V39</f>
        <v>0</v>
      </c>
      <c r="W39" s="10">
        <f>FC_OTH_CP_SH_E!W39+FC_OTH_CP_SC_E!W39+FC_OTH_CP_HW_E!W39+FC_OTH_CP_CA_E!W39+FC_OTH_CP_VE_E!W39+FC_OTH_CP_SL_E!W39+FC_OTH_CP_BL_E!W39+FC_OTH_CP_CR_E!W39+FC_OTH_CP_BT_E!W39+FC_OTH_CP_IT_E!W39</f>
        <v>0</v>
      </c>
      <c r="X39" s="10">
        <f>FC_OTH_CP_SH_E!X39+FC_OTH_CP_SC_E!X39+FC_OTH_CP_HW_E!X39+FC_OTH_CP_CA_E!X39+FC_OTH_CP_VE_E!X39+FC_OTH_CP_SL_E!X39+FC_OTH_CP_BL_E!X39+FC_OTH_CP_CR_E!X39+FC_OTH_CP_BT_E!X39+FC_OTH_CP_IT_E!X39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FC_OTH_CP_SH_E!C40+FC_OTH_CP_SC_E!C40+FC_OTH_CP_HW_E!C40+FC_OTH_CP_CA_E!C40+FC_OTH_CP_VE_E!C40+FC_OTH_CP_SL_E!C40+FC_OTH_CP_BL_E!C40+FC_OTH_CP_CR_E!C40+FC_OTH_CP_BT_E!C40+FC_OTH_CP_IT_E!C40</f>
        <v>35.14548581255373</v>
      </c>
      <c r="D40" s="10">
        <f>FC_OTH_CP_SH_E!D40+FC_OTH_CP_SC_E!D40+FC_OTH_CP_HW_E!D40+FC_OTH_CP_CA_E!D40+FC_OTH_CP_VE_E!D40+FC_OTH_CP_SL_E!D40+FC_OTH_CP_BL_E!D40+FC_OTH_CP_CR_E!D40+FC_OTH_CP_BT_E!D40+FC_OTH_CP_IT_E!D40</f>
        <v>22.365262252794498</v>
      </c>
      <c r="E40" s="10">
        <f>FC_OTH_CP_SH_E!E40+FC_OTH_CP_SC_E!E40+FC_OTH_CP_HW_E!E40+FC_OTH_CP_CA_E!E40+FC_OTH_CP_VE_E!E40+FC_OTH_CP_SL_E!E40+FC_OTH_CP_BL_E!E40+FC_OTH_CP_CR_E!E40+FC_OTH_CP_BT_E!E40+FC_OTH_CP_IT_E!E40</f>
        <v>14.910232158211524</v>
      </c>
      <c r="F40" s="10">
        <f>FC_OTH_CP_SH_E!F40+FC_OTH_CP_SC_E!F40+FC_OTH_CP_HW_E!F40+FC_OTH_CP_CA_E!F40+FC_OTH_CP_VE_E!F40+FC_OTH_CP_SL_E!F40+FC_OTH_CP_BL_E!F40+FC_OTH_CP_CR_E!F40+FC_OTH_CP_BT_E!F40+FC_OTH_CP_IT_E!F40</f>
        <v>18.105245055889945</v>
      </c>
      <c r="G40" s="10">
        <f>FC_OTH_CP_SH_E!G40+FC_OTH_CP_SC_E!G40+FC_OTH_CP_HW_E!G40+FC_OTH_CP_CA_E!G40+FC_OTH_CP_VE_E!G40+FC_OTH_CP_SL_E!G40+FC_OTH_CP_BL_E!G40+FC_OTH_CP_CR_E!G40+FC_OTH_CP_BT_E!G40+FC_OTH_CP_IT_E!G40</f>
        <v>13.8451418744626</v>
      </c>
      <c r="H40" s="10">
        <f>FC_OTH_CP_SH_E!H40+FC_OTH_CP_SC_E!H40+FC_OTH_CP_HW_E!H40+FC_OTH_CP_CA_E!H40+FC_OTH_CP_VE_E!H40+FC_OTH_CP_SL_E!H40+FC_OTH_CP_BL_E!H40+FC_OTH_CP_CR_E!H40+FC_OTH_CP_BT_E!H40+FC_OTH_CP_IT_E!H40</f>
        <v>25.560361134995709</v>
      </c>
      <c r="I40" s="10">
        <f>FC_OTH_CP_SH_E!I40+FC_OTH_CP_SC_E!I40+FC_OTH_CP_HW_E!I40+FC_OTH_CP_CA_E!I40+FC_OTH_CP_VE_E!I40+FC_OTH_CP_SL_E!I40+FC_OTH_CP_BL_E!I40+FC_OTH_CP_CR_E!I40+FC_OTH_CP_BT_E!I40+FC_OTH_CP_IT_E!I40</f>
        <v>26.625365434221845</v>
      </c>
      <c r="J40" s="10">
        <f>FC_OTH_CP_SH_E!J40+FC_OTH_CP_SC_E!J40+FC_OTH_CP_HW_E!J40+FC_OTH_CP_CA_E!J40+FC_OTH_CP_VE_E!J40+FC_OTH_CP_SL_E!J40+FC_OTH_CP_BL_E!J40+FC_OTH_CP_CR_E!J40+FC_OTH_CP_BT_E!J40+FC_OTH_CP_IT_E!J40</f>
        <v>25.675924333619943</v>
      </c>
      <c r="K40" s="10">
        <f>FC_OTH_CP_SH_E!K40+FC_OTH_CP_SC_E!K40+FC_OTH_CP_HW_E!K40+FC_OTH_CP_CA_E!K40+FC_OTH_CP_VE_E!K40+FC_OTH_CP_SL_E!K40+FC_OTH_CP_BL_E!K40+FC_OTH_CP_CR_E!K40+FC_OTH_CP_BT_E!K40+FC_OTH_CP_IT_E!K40</f>
        <v>28.757007738607058</v>
      </c>
      <c r="L40" s="10">
        <f>FC_OTH_CP_SH_E!L40+FC_OTH_CP_SC_E!L40+FC_OTH_CP_HW_E!L40+FC_OTH_CP_CA_E!L40+FC_OTH_CP_VE_E!L40+FC_OTH_CP_SL_E!L40+FC_OTH_CP_BL_E!L40+FC_OTH_CP_CR_E!L40+FC_OTH_CP_BT_E!L40+FC_OTH_CP_IT_E!L40</f>
        <v>28.757007738607058</v>
      </c>
      <c r="M40" s="10">
        <f>FC_OTH_CP_SH_E!M40+FC_OTH_CP_SC_E!M40+FC_OTH_CP_HW_E!M40+FC_OTH_CP_CA_E!M40+FC_OTH_CP_VE_E!M40+FC_OTH_CP_SL_E!M40+FC_OTH_CP_BL_E!M40+FC_OTH_CP_CR_E!M40+FC_OTH_CP_BT_E!M40+FC_OTH_CP_IT_E!M40</f>
        <v>28.757007738607072</v>
      </c>
      <c r="N40" s="10">
        <f>FC_OTH_CP_SH_E!N40+FC_OTH_CP_SC_E!N40+FC_OTH_CP_HW_E!N40+FC_OTH_CP_CA_E!N40+FC_OTH_CP_VE_E!N40+FC_OTH_CP_SL_E!N40+FC_OTH_CP_BL_E!N40+FC_OTH_CP_CR_E!N40+FC_OTH_CP_BT_E!N40+FC_OTH_CP_IT_E!N40</f>
        <v>25.675924333619943</v>
      </c>
      <c r="O40" s="10">
        <f>FC_OTH_CP_SH_E!O40+FC_OTH_CP_SC_E!O40+FC_OTH_CP_HW_E!O40+FC_OTH_CP_CA_E!O40+FC_OTH_CP_VE_E!O40+FC_OTH_CP_SL_E!O40+FC_OTH_CP_BL_E!O40+FC_OTH_CP_CR_E!O40+FC_OTH_CP_BT_E!O40+FC_OTH_CP_IT_E!O40</f>
        <v>15.40558899398108</v>
      </c>
      <c r="P40" s="10">
        <f>FC_OTH_CP_SH_E!P40+FC_OTH_CP_SC_E!P40+FC_OTH_CP_HW_E!P40+FC_OTH_CP_CA_E!P40+FC_OTH_CP_VE_E!P40+FC_OTH_CP_SL_E!P40+FC_OTH_CP_BL_E!P40+FC_OTH_CP_CR_E!P40+FC_OTH_CP_BT_E!P40+FC_OTH_CP_IT_E!P40</f>
        <v>19.513671539122956</v>
      </c>
      <c r="Q40" s="10">
        <f>FC_OTH_CP_SH_E!Q40+FC_OTH_CP_SC_E!Q40+FC_OTH_CP_HW_E!Q40+FC_OTH_CP_CA_E!Q40+FC_OTH_CP_VE_E!Q40+FC_OTH_CP_SL_E!Q40+FC_OTH_CP_BL_E!Q40+FC_OTH_CP_CR_E!Q40+FC_OTH_CP_BT_E!Q40+FC_OTH_CP_IT_E!Q40</f>
        <v>22.594840928632834</v>
      </c>
      <c r="R40" s="10">
        <f>FC_OTH_CP_SH_E!R40+FC_OTH_CP_SC_E!R40+FC_OTH_CP_HW_E!R40+FC_OTH_CP_CA_E!R40+FC_OTH_CP_VE_E!R40+FC_OTH_CP_SL_E!R40+FC_OTH_CP_BL_E!R40+FC_OTH_CP_CR_E!R40+FC_OTH_CP_BT_E!R40+FC_OTH_CP_IT_E!R40</f>
        <v>25.675924333619939</v>
      </c>
      <c r="S40" s="10">
        <f>FC_OTH_CP_SH_E!S40+FC_OTH_CP_SC_E!S40+FC_OTH_CP_HW_E!S40+FC_OTH_CP_CA_E!S40+FC_OTH_CP_VE_E!S40+FC_OTH_CP_SL_E!S40+FC_OTH_CP_BL_E!S40+FC_OTH_CP_CR_E!S40+FC_OTH_CP_BT_E!S40+FC_OTH_CP_IT_E!S40</f>
        <v>14.378503869303529</v>
      </c>
      <c r="T40" s="10">
        <f>FC_OTH_CP_SH_E!T40+FC_OTH_CP_SC_E!T40+FC_OTH_CP_HW_E!T40+FC_OTH_CP_CA_E!T40+FC_OTH_CP_VE_E!T40+FC_OTH_CP_SL_E!T40+FC_OTH_CP_BL_E!T40+FC_OTH_CP_CR_E!T40+FC_OTH_CP_BT_E!T40+FC_OTH_CP_IT_E!T40</f>
        <v>14.628116938950996</v>
      </c>
      <c r="U40" s="10">
        <f>FC_OTH_CP_SH_E!U40+FC_OTH_CP_SC_E!U40+FC_OTH_CP_HW_E!U40+FC_OTH_CP_CA_E!U40+FC_OTH_CP_VE_E!U40+FC_OTH_CP_SL_E!U40+FC_OTH_CP_BL_E!U40+FC_OTH_CP_CR_E!U40+FC_OTH_CP_BT_E!U40+FC_OTH_CP_IT_E!U40</f>
        <v>19.603095442820287</v>
      </c>
      <c r="V40" s="10">
        <f>FC_OTH_CP_SH_E!V40+FC_OTH_CP_SC_E!V40+FC_OTH_CP_HW_E!V40+FC_OTH_CP_CA_E!V40+FC_OTH_CP_VE_E!V40+FC_OTH_CP_SL_E!V40+FC_OTH_CP_BL_E!V40+FC_OTH_CP_CR_E!V40+FC_OTH_CP_BT_E!V40+FC_OTH_CP_IT_E!V40</f>
        <v>20.237747205503005</v>
      </c>
      <c r="W40" s="10">
        <f>FC_OTH_CP_SH_E!W40+FC_OTH_CP_SC_E!W40+FC_OTH_CP_HW_E!W40+FC_OTH_CP_CA_E!W40+FC_OTH_CP_VE_E!W40+FC_OTH_CP_SL_E!W40+FC_OTH_CP_BL_E!W40+FC_OTH_CP_CR_E!W40+FC_OTH_CP_BT_E!W40+FC_OTH_CP_IT_E!W40</f>
        <v>22.151160791057606</v>
      </c>
      <c r="X40" s="10">
        <f>FC_OTH_CP_SH_E!X40+FC_OTH_CP_SC_E!X40+FC_OTH_CP_HW_E!X40+FC_OTH_CP_CA_E!X40+FC_OTH_CP_VE_E!X40+FC_OTH_CP_SL_E!X40+FC_OTH_CP_BL_E!X40+FC_OTH_CP_CR_E!X40+FC_OTH_CP_BT_E!X40+FC_OTH_CP_IT_E!X40</f>
        <v>24.354170249355111</v>
      </c>
    </row>
    <row r="41" spans="1:24" ht="11.25" customHeight="1" x14ac:dyDescent="0.2">
      <c r="A41" s="41" t="s">
        <v>69</v>
      </c>
      <c r="B41" s="9" t="s">
        <v>70</v>
      </c>
      <c r="C41" s="10">
        <f>FC_OTH_CP_SH_E!C41+FC_OTH_CP_SC_E!C41+FC_OTH_CP_HW_E!C41+FC_OTH_CP_CA_E!C41+FC_OTH_CP_VE_E!C41+FC_OTH_CP_SL_E!C41+FC_OTH_CP_BL_E!C41+FC_OTH_CP_CR_E!C41+FC_OTH_CP_BT_E!C41+FC_OTH_CP_IT_E!C41</f>
        <v>9.4153052450558885</v>
      </c>
      <c r="D41" s="10">
        <f>FC_OTH_CP_SH_E!D41+FC_OTH_CP_SC_E!D41+FC_OTH_CP_HW_E!D41+FC_OTH_CP_CA_E!D41+FC_OTH_CP_VE_E!D41+FC_OTH_CP_SL_E!D41+FC_OTH_CP_BL_E!D41+FC_OTH_CP_CR_E!D41+FC_OTH_CP_BT_E!D41+FC_OTH_CP_IT_E!D41</f>
        <v>7.3230438521066219</v>
      </c>
      <c r="E41" s="10">
        <f>FC_OTH_CP_SH_E!E41+FC_OTH_CP_SC_E!E41+FC_OTH_CP_HW_E!E41+FC_OTH_CP_CA_E!E41+FC_OTH_CP_VE_E!E41+FC_OTH_CP_SL_E!E41+FC_OTH_CP_BL_E!E41+FC_OTH_CP_CR_E!E41+FC_OTH_CP_BT_E!E41+FC_OTH_CP_IT_E!E41</f>
        <v>5.2306964746345672</v>
      </c>
      <c r="F41" s="10">
        <f>FC_OTH_CP_SH_E!F41+FC_OTH_CP_SC_E!F41+FC_OTH_CP_HW_E!F41+FC_OTH_CP_CA_E!F41+FC_OTH_CP_VE_E!F41+FC_OTH_CP_SL_E!F41+FC_OTH_CP_BL_E!F41+FC_OTH_CP_CR_E!F41+FC_OTH_CP_BT_E!F41+FC_OTH_CP_IT_E!F41</f>
        <v>4.1846087704213248</v>
      </c>
      <c r="G41" s="10">
        <f>FC_OTH_CP_SH_E!G41+FC_OTH_CP_SC_E!G41+FC_OTH_CP_HW_E!G41+FC_OTH_CP_CA_E!G41+FC_OTH_CP_VE_E!G41+FC_OTH_CP_SL_E!G41+FC_OTH_CP_BL_E!G41+FC_OTH_CP_CR_E!G41+FC_OTH_CP_BT_E!G41+FC_OTH_CP_IT_E!G41</f>
        <v>3.134823731728289</v>
      </c>
      <c r="H41" s="10">
        <f>FC_OTH_CP_SH_E!H41+FC_OTH_CP_SC_E!H41+FC_OTH_CP_HW_E!H41+FC_OTH_CP_CA_E!H41+FC_OTH_CP_VE_E!H41+FC_OTH_CP_SL_E!H41+FC_OTH_CP_BL_E!H41+FC_OTH_CP_CR_E!H41+FC_OTH_CP_BT_E!H41+FC_OTH_CP_IT_E!H41</f>
        <v>3.1348237317282903</v>
      </c>
      <c r="I41" s="10">
        <f>FC_OTH_CP_SH_E!I41+FC_OTH_CP_SC_E!I41+FC_OTH_CP_HW_E!I41+FC_OTH_CP_CA_E!I41+FC_OTH_CP_VE_E!I41+FC_OTH_CP_SL_E!I41+FC_OTH_CP_BL_E!I41+FC_OTH_CP_CR_E!I41+FC_OTH_CP_BT_E!I41+FC_OTH_CP_IT_E!I41</f>
        <v>2.0899398108340503</v>
      </c>
      <c r="J41" s="10">
        <f>FC_OTH_CP_SH_E!J41+FC_OTH_CP_SC_E!J41+FC_OTH_CP_HW_E!J41+FC_OTH_CP_CA_E!J41+FC_OTH_CP_VE_E!J41+FC_OTH_CP_SL_E!J41+FC_OTH_CP_BL_E!J41+FC_OTH_CP_CR_E!J41+FC_OTH_CP_BT_E!J41+FC_OTH_CP_IT_E!J41</f>
        <v>1.0449699054170247</v>
      </c>
      <c r="K41" s="10">
        <f>FC_OTH_CP_SH_E!K41+FC_OTH_CP_SC_E!K41+FC_OTH_CP_HW_E!K41+FC_OTH_CP_CA_E!K41+FC_OTH_CP_VE_E!K41+FC_OTH_CP_SL_E!K41+FC_OTH_CP_BL_E!K41+FC_OTH_CP_CR_E!K41+FC_OTH_CP_BT_E!K41+FC_OTH_CP_IT_E!K41</f>
        <v>0</v>
      </c>
      <c r="L41" s="10">
        <f>FC_OTH_CP_SH_E!L41+FC_OTH_CP_SC_E!L41+FC_OTH_CP_HW_E!L41+FC_OTH_CP_CA_E!L41+FC_OTH_CP_VE_E!L41+FC_OTH_CP_SL_E!L41+FC_OTH_CP_BL_E!L41+FC_OTH_CP_CR_E!L41+FC_OTH_CP_BT_E!L41+FC_OTH_CP_IT_E!L41</f>
        <v>0</v>
      </c>
      <c r="M41" s="10">
        <f>FC_OTH_CP_SH_E!M41+FC_OTH_CP_SC_E!M41+FC_OTH_CP_HW_E!M41+FC_OTH_CP_CA_E!M41+FC_OTH_CP_VE_E!M41+FC_OTH_CP_SL_E!M41+FC_OTH_CP_BL_E!M41+FC_OTH_CP_CR_E!M41+FC_OTH_CP_BT_E!M41+FC_OTH_CP_IT_E!M41</f>
        <v>0</v>
      </c>
      <c r="N41" s="10">
        <f>FC_OTH_CP_SH_E!N41+FC_OTH_CP_SC_E!N41+FC_OTH_CP_HW_E!N41+FC_OTH_CP_CA_E!N41+FC_OTH_CP_VE_E!N41+FC_OTH_CP_SL_E!N41+FC_OTH_CP_BL_E!N41+FC_OTH_CP_CR_E!N41+FC_OTH_CP_BT_E!N41+FC_OTH_CP_IT_E!N41</f>
        <v>0</v>
      </c>
      <c r="O41" s="10">
        <f>FC_OTH_CP_SH_E!O41+FC_OTH_CP_SC_E!O41+FC_OTH_CP_HW_E!O41+FC_OTH_CP_CA_E!O41+FC_OTH_CP_VE_E!O41+FC_OTH_CP_SL_E!O41+FC_OTH_CP_BL_E!O41+FC_OTH_CP_CR_E!O41+FC_OTH_CP_BT_E!O41+FC_OTH_CP_IT_E!O41</f>
        <v>0</v>
      </c>
      <c r="P41" s="10">
        <f>FC_OTH_CP_SH_E!P41+FC_OTH_CP_SC_E!P41+FC_OTH_CP_HW_E!P41+FC_OTH_CP_CA_E!P41+FC_OTH_CP_VE_E!P41+FC_OTH_CP_SL_E!P41+FC_OTH_CP_BL_E!P41+FC_OTH_CP_CR_E!P41+FC_OTH_CP_BT_E!P41+FC_OTH_CP_IT_E!P41</f>
        <v>0</v>
      </c>
      <c r="Q41" s="10">
        <f>FC_OTH_CP_SH_E!Q41+FC_OTH_CP_SC_E!Q41+FC_OTH_CP_HW_E!Q41+FC_OTH_CP_CA_E!Q41+FC_OTH_CP_VE_E!Q41+FC_OTH_CP_SL_E!Q41+FC_OTH_CP_BL_E!Q41+FC_OTH_CP_CR_E!Q41+FC_OTH_CP_BT_E!Q41+FC_OTH_CP_IT_E!Q41</f>
        <v>0</v>
      </c>
      <c r="R41" s="10">
        <f>FC_OTH_CP_SH_E!R41+FC_OTH_CP_SC_E!R41+FC_OTH_CP_HW_E!R41+FC_OTH_CP_CA_E!R41+FC_OTH_CP_VE_E!R41+FC_OTH_CP_SL_E!R41+FC_OTH_CP_BL_E!R41+FC_OTH_CP_CR_E!R41+FC_OTH_CP_BT_E!R41+FC_OTH_CP_IT_E!R41</f>
        <v>0</v>
      </c>
      <c r="S41" s="10">
        <f>FC_OTH_CP_SH_E!S41+FC_OTH_CP_SC_E!S41+FC_OTH_CP_HW_E!S41+FC_OTH_CP_CA_E!S41+FC_OTH_CP_VE_E!S41+FC_OTH_CP_SL_E!S41+FC_OTH_CP_BL_E!S41+FC_OTH_CP_CR_E!S41+FC_OTH_CP_BT_E!S41+FC_OTH_CP_IT_E!S41</f>
        <v>0</v>
      </c>
      <c r="T41" s="10">
        <f>FC_OTH_CP_SH_E!T41+FC_OTH_CP_SC_E!T41+FC_OTH_CP_HW_E!T41+FC_OTH_CP_CA_E!T41+FC_OTH_CP_VE_E!T41+FC_OTH_CP_SL_E!T41+FC_OTH_CP_BL_E!T41+FC_OTH_CP_CR_E!T41+FC_OTH_CP_BT_E!T41+FC_OTH_CP_IT_E!T41</f>
        <v>4.2132416165090291E-3</v>
      </c>
      <c r="U41" s="10">
        <f>FC_OTH_CP_SH_E!U41+FC_OTH_CP_SC_E!U41+FC_OTH_CP_HW_E!U41+FC_OTH_CP_CA_E!U41+FC_OTH_CP_VE_E!U41+FC_OTH_CP_SL_E!U41+FC_OTH_CP_BL_E!U41+FC_OTH_CP_CR_E!U41+FC_OTH_CP_BT_E!U41+FC_OTH_CP_IT_E!U41</f>
        <v>2.0636285468615644E-3</v>
      </c>
      <c r="V41" s="10">
        <f>FC_OTH_CP_SH_E!V41+FC_OTH_CP_SC_E!V41+FC_OTH_CP_HW_E!V41+FC_OTH_CP_CA_E!V41+FC_OTH_CP_VE_E!V41+FC_OTH_CP_SL_E!V41+FC_OTH_CP_BL_E!V41+FC_OTH_CP_CR_E!V41+FC_OTH_CP_BT_E!V41+FC_OTH_CP_IT_E!V41</f>
        <v>2.0636285468615644E-3</v>
      </c>
      <c r="W41" s="10">
        <f>FC_OTH_CP_SH_E!W41+FC_OTH_CP_SC_E!W41+FC_OTH_CP_HW_E!W41+FC_OTH_CP_CA_E!W41+FC_OTH_CP_VE_E!W41+FC_OTH_CP_SL_E!W41+FC_OTH_CP_BL_E!W41+FC_OTH_CP_CR_E!W41+FC_OTH_CP_BT_E!W41+FC_OTH_CP_IT_E!W41</f>
        <v>5.4342218400687883E-2</v>
      </c>
      <c r="X41" s="10">
        <f>FC_OTH_CP_SH_E!X41+FC_OTH_CP_SC_E!X41+FC_OTH_CP_HW_E!X41+FC_OTH_CP_CA_E!X41+FC_OTH_CP_VE_E!X41+FC_OTH_CP_SL_E!X41+FC_OTH_CP_BL_E!X41+FC_OTH_CP_CR_E!X41+FC_OTH_CP_BT_E!X41+FC_OTH_CP_IT_E!X41</f>
        <v>4.6001719690455717E-2</v>
      </c>
    </row>
    <row r="42" spans="1:24" ht="11.25" customHeight="1" x14ac:dyDescent="0.2">
      <c r="A42" s="41" t="s">
        <v>71</v>
      </c>
      <c r="B42" s="9" t="s">
        <v>72</v>
      </c>
      <c r="C42" s="10">
        <f>FC_OTH_CP_SH_E!C42+FC_OTH_CP_SC_E!C42+FC_OTH_CP_HW_E!C42+FC_OTH_CP_CA_E!C42+FC_OTH_CP_VE_E!C42+FC_OTH_CP_SL_E!C42+FC_OTH_CP_BL_E!C42+FC_OTH_CP_CR_E!C42+FC_OTH_CP_BT_E!C42+FC_OTH_CP_IT_E!C42</f>
        <v>0</v>
      </c>
      <c r="D42" s="10">
        <f>FC_OTH_CP_SH_E!D42+FC_OTH_CP_SC_E!D42+FC_OTH_CP_HW_E!D42+FC_OTH_CP_CA_E!D42+FC_OTH_CP_VE_E!D42+FC_OTH_CP_SL_E!D42+FC_OTH_CP_BL_E!D42+FC_OTH_CP_CR_E!D42+FC_OTH_CP_BT_E!D42+FC_OTH_CP_IT_E!D42</f>
        <v>0</v>
      </c>
      <c r="E42" s="10">
        <f>FC_OTH_CP_SH_E!E42+FC_OTH_CP_SC_E!E42+FC_OTH_CP_HW_E!E42+FC_OTH_CP_CA_E!E42+FC_OTH_CP_VE_E!E42+FC_OTH_CP_SL_E!E42+FC_OTH_CP_BL_E!E42+FC_OTH_CP_CR_E!E42+FC_OTH_CP_BT_E!E42+FC_OTH_CP_IT_E!E42</f>
        <v>0</v>
      </c>
      <c r="F42" s="10">
        <f>FC_OTH_CP_SH_E!F42+FC_OTH_CP_SC_E!F42+FC_OTH_CP_HW_E!F42+FC_OTH_CP_CA_E!F42+FC_OTH_CP_VE_E!F42+FC_OTH_CP_SL_E!F42+FC_OTH_CP_BL_E!F42+FC_OTH_CP_CR_E!F42+FC_OTH_CP_BT_E!F42+FC_OTH_CP_IT_E!F42</f>
        <v>0</v>
      </c>
      <c r="G42" s="10">
        <f>FC_OTH_CP_SH_E!G42+FC_OTH_CP_SC_E!G42+FC_OTH_CP_HW_E!G42+FC_OTH_CP_CA_E!G42+FC_OTH_CP_VE_E!G42+FC_OTH_CP_SL_E!G42+FC_OTH_CP_BL_E!G42+FC_OTH_CP_CR_E!G42+FC_OTH_CP_BT_E!G42+FC_OTH_CP_IT_E!G42</f>
        <v>0</v>
      </c>
      <c r="H42" s="10">
        <f>FC_OTH_CP_SH_E!H42+FC_OTH_CP_SC_E!H42+FC_OTH_CP_HW_E!H42+FC_OTH_CP_CA_E!H42+FC_OTH_CP_VE_E!H42+FC_OTH_CP_SL_E!H42+FC_OTH_CP_BL_E!H42+FC_OTH_CP_CR_E!H42+FC_OTH_CP_BT_E!H42+FC_OTH_CP_IT_E!H42</f>
        <v>0</v>
      </c>
      <c r="I42" s="10">
        <f>FC_OTH_CP_SH_E!I42+FC_OTH_CP_SC_E!I42+FC_OTH_CP_HW_E!I42+FC_OTH_CP_CA_E!I42+FC_OTH_CP_VE_E!I42+FC_OTH_CP_SL_E!I42+FC_OTH_CP_BL_E!I42+FC_OTH_CP_CR_E!I42+FC_OTH_CP_BT_E!I42+FC_OTH_CP_IT_E!I42</f>
        <v>0</v>
      </c>
      <c r="J42" s="10">
        <f>FC_OTH_CP_SH_E!J42+FC_OTH_CP_SC_E!J42+FC_OTH_CP_HW_E!J42+FC_OTH_CP_CA_E!J42+FC_OTH_CP_VE_E!J42+FC_OTH_CP_SL_E!J42+FC_OTH_CP_BL_E!J42+FC_OTH_CP_CR_E!J42+FC_OTH_CP_BT_E!J42+FC_OTH_CP_IT_E!J42</f>
        <v>0</v>
      </c>
      <c r="K42" s="10">
        <f>FC_OTH_CP_SH_E!K42+FC_OTH_CP_SC_E!K42+FC_OTH_CP_HW_E!K42+FC_OTH_CP_CA_E!K42+FC_OTH_CP_VE_E!K42+FC_OTH_CP_SL_E!K42+FC_OTH_CP_BL_E!K42+FC_OTH_CP_CR_E!K42+FC_OTH_CP_BT_E!K42+FC_OTH_CP_IT_E!K42</f>
        <v>0</v>
      </c>
      <c r="L42" s="10">
        <f>FC_OTH_CP_SH_E!L42+FC_OTH_CP_SC_E!L42+FC_OTH_CP_HW_E!L42+FC_OTH_CP_CA_E!L42+FC_OTH_CP_VE_E!L42+FC_OTH_CP_SL_E!L42+FC_OTH_CP_BL_E!L42+FC_OTH_CP_CR_E!L42+FC_OTH_CP_BT_E!L42+FC_OTH_CP_IT_E!L42</f>
        <v>0</v>
      </c>
      <c r="M42" s="10">
        <f>FC_OTH_CP_SH_E!M42+FC_OTH_CP_SC_E!M42+FC_OTH_CP_HW_E!M42+FC_OTH_CP_CA_E!M42+FC_OTH_CP_VE_E!M42+FC_OTH_CP_SL_E!M42+FC_OTH_CP_BL_E!M42+FC_OTH_CP_CR_E!M42+FC_OTH_CP_BT_E!M42+FC_OTH_CP_IT_E!M42</f>
        <v>0</v>
      </c>
      <c r="N42" s="10">
        <f>FC_OTH_CP_SH_E!N42+FC_OTH_CP_SC_E!N42+FC_OTH_CP_HW_E!N42+FC_OTH_CP_CA_E!N42+FC_OTH_CP_VE_E!N42+FC_OTH_CP_SL_E!N42+FC_OTH_CP_BL_E!N42+FC_OTH_CP_CR_E!N42+FC_OTH_CP_BT_E!N42+FC_OTH_CP_IT_E!N42</f>
        <v>0</v>
      </c>
      <c r="O42" s="10">
        <f>FC_OTH_CP_SH_E!O42+FC_OTH_CP_SC_E!O42+FC_OTH_CP_HW_E!O42+FC_OTH_CP_CA_E!O42+FC_OTH_CP_VE_E!O42+FC_OTH_CP_SL_E!O42+FC_OTH_CP_BL_E!O42+FC_OTH_CP_CR_E!O42+FC_OTH_CP_BT_E!O42+FC_OTH_CP_IT_E!O42</f>
        <v>0</v>
      </c>
      <c r="P42" s="10">
        <f>FC_OTH_CP_SH_E!P42+FC_OTH_CP_SC_E!P42+FC_OTH_CP_HW_E!P42+FC_OTH_CP_CA_E!P42+FC_OTH_CP_VE_E!P42+FC_OTH_CP_SL_E!P42+FC_OTH_CP_BL_E!P42+FC_OTH_CP_CR_E!P42+FC_OTH_CP_BT_E!P42+FC_OTH_CP_IT_E!P42</f>
        <v>0</v>
      </c>
      <c r="Q42" s="10">
        <f>FC_OTH_CP_SH_E!Q42+FC_OTH_CP_SC_E!Q42+FC_OTH_CP_HW_E!Q42+FC_OTH_CP_CA_E!Q42+FC_OTH_CP_VE_E!Q42+FC_OTH_CP_SL_E!Q42+FC_OTH_CP_BL_E!Q42+FC_OTH_CP_CR_E!Q42+FC_OTH_CP_BT_E!Q42+FC_OTH_CP_IT_E!Q42</f>
        <v>0</v>
      </c>
      <c r="R42" s="10">
        <f>FC_OTH_CP_SH_E!R42+FC_OTH_CP_SC_E!R42+FC_OTH_CP_HW_E!R42+FC_OTH_CP_CA_E!R42+FC_OTH_CP_VE_E!R42+FC_OTH_CP_SL_E!R42+FC_OTH_CP_BL_E!R42+FC_OTH_CP_CR_E!R42+FC_OTH_CP_BT_E!R42+FC_OTH_CP_IT_E!R42</f>
        <v>0</v>
      </c>
      <c r="S42" s="10">
        <f>FC_OTH_CP_SH_E!S42+FC_OTH_CP_SC_E!S42+FC_OTH_CP_HW_E!S42+FC_OTH_CP_CA_E!S42+FC_OTH_CP_VE_E!S42+FC_OTH_CP_SL_E!S42+FC_OTH_CP_BL_E!S42+FC_OTH_CP_CR_E!S42+FC_OTH_CP_BT_E!S42+FC_OTH_CP_IT_E!S42</f>
        <v>0</v>
      </c>
      <c r="T42" s="10">
        <f>FC_OTH_CP_SH_E!T42+FC_OTH_CP_SC_E!T42+FC_OTH_CP_HW_E!T42+FC_OTH_CP_CA_E!T42+FC_OTH_CP_VE_E!T42+FC_OTH_CP_SL_E!T42+FC_OTH_CP_BL_E!T42+FC_OTH_CP_CR_E!T42+FC_OTH_CP_BT_E!T42+FC_OTH_CP_IT_E!T42</f>
        <v>0</v>
      </c>
      <c r="U42" s="10">
        <f>FC_OTH_CP_SH_E!U42+FC_OTH_CP_SC_E!U42+FC_OTH_CP_HW_E!U42+FC_OTH_CP_CA_E!U42+FC_OTH_CP_VE_E!U42+FC_OTH_CP_SL_E!U42+FC_OTH_CP_BL_E!U42+FC_OTH_CP_CR_E!U42+FC_OTH_CP_BT_E!U42+FC_OTH_CP_IT_E!U42</f>
        <v>0</v>
      </c>
      <c r="V42" s="10">
        <f>FC_OTH_CP_SH_E!V42+FC_OTH_CP_SC_E!V42+FC_OTH_CP_HW_E!V42+FC_OTH_CP_CA_E!V42+FC_OTH_CP_VE_E!V42+FC_OTH_CP_SL_E!V42+FC_OTH_CP_BL_E!V42+FC_OTH_CP_CR_E!V42+FC_OTH_CP_BT_E!V42+FC_OTH_CP_IT_E!V42</f>
        <v>0</v>
      </c>
      <c r="W42" s="10">
        <f>FC_OTH_CP_SH_E!W42+FC_OTH_CP_SC_E!W42+FC_OTH_CP_HW_E!W42+FC_OTH_CP_CA_E!W42+FC_OTH_CP_VE_E!W42+FC_OTH_CP_SL_E!W42+FC_OTH_CP_BL_E!W42+FC_OTH_CP_CR_E!W42+FC_OTH_CP_BT_E!W42+FC_OTH_CP_IT_E!W42</f>
        <v>0</v>
      </c>
      <c r="X42" s="10">
        <f>FC_OTH_CP_SH_E!X42+FC_OTH_CP_SC_E!X42+FC_OTH_CP_HW_E!X42+FC_OTH_CP_CA_E!X42+FC_OTH_CP_VE_E!X42+FC_OTH_CP_SL_E!X42+FC_OTH_CP_BL_E!X42+FC_OTH_CP_CR_E!X42+FC_OTH_CP_BT_E!X42+FC_OTH_CP_IT_E!X42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FC_OTH_CP_SH_E!C43+FC_OTH_CP_SC_E!C43+FC_OTH_CP_HW_E!C43+FC_OTH_CP_CA_E!C43+FC_OTH_CP_VE_E!C43+FC_OTH_CP_SL_E!C43+FC_OTH_CP_BL_E!C43+FC_OTH_CP_CR_E!C43+FC_OTH_CP_BT_E!C43+FC_OTH_CP_IT_E!C43</f>
        <v>279.42820292347369</v>
      </c>
      <c r="D43" s="10">
        <f>FC_OTH_CP_SH_E!D43+FC_OTH_CP_SC_E!D43+FC_OTH_CP_HW_E!D43+FC_OTH_CP_CA_E!D43+FC_OTH_CP_VE_E!D43+FC_OTH_CP_SL_E!D43+FC_OTH_CP_BL_E!D43+FC_OTH_CP_CR_E!D43+FC_OTH_CP_BT_E!D43+FC_OTH_CP_IT_E!D43</f>
        <v>335.68682542654693</v>
      </c>
      <c r="E43" s="10">
        <f>FC_OTH_CP_SH_E!E43+FC_OTH_CP_SC_E!E43+FC_OTH_CP_HW_E!E43+FC_OTH_CP_CA_E!E43+FC_OTH_CP_VE_E!E43+FC_OTH_CP_SL_E!E43+FC_OTH_CP_BL_E!E43+FC_OTH_CP_CR_E!E43+FC_OTH_CP_BT_E!E43+FC_OTH_CP_IT_E!E43</f>
        <v>348.07895304924841</v>
      </c>
      <c r="F43" s="10">
        <f>FC_OTH_CP_SH_E!F43+FC_OTH_CP_SC_E!F43+FC_OTH_CP_HW_E!F43+FC_OTH_CP_CA_E!F43+FC_OTH_CP_VE_E!F43+FC_OTH_CP_SL_E!F43+FC_OTH_CP_BL_E!F43+FC_OTH_CP_CR_E!F43+FC_OTH_CP_BT_E!F43+FC_OTH_CP_IT_E!F43</f>
        <v>360.47108067194972</v>
      </c>
      <c r="G43" s="10">
        <f>FC_OTH_CP_SH_E!G43+FC_OTH_CP_SC_E!G43+FC_OTH_CP_HW_E!G43+FC_OTH_CP_CA_E!G43+FC_OTH_CP_VE_E!G43+FC_OTH_CP_SL_E!G43+FC_OTH_CP_BL_E!G43+FC_OTH_CP_CR_E!G43+FC_OTH_CP_BT_E!G43+FC_OTH_CP_IT_E!G43</f>
        <v>345.66302665520197</v>
      </c>
      <c r="H43" s="10">
        <f>FC_OTH_CP_SH_E!H43+FC_OTH_CP_SC_E!H43+FC_OTH_CP_HW_E!H43+FC_OTH_CP_CA_E!H43+FC_OTH_CP_VE_E!H43+FC_OTH_CP_SL_E!H43+FC_OTH_CP_BL_E!H43+FC_OTH_CP_CR_E!H43+FC_OTH_CP_BT_E!H43+FC_OTH_CP_IT_E!H43</f>
        <v>313.02209802235609</v>
      </c>
      <c r="I43" s="10">
        <f>FC_OTH_CP_SH_E!I43+FC_OTH_CP_SC_E!I43+FC_OTH_CP_HW_E!I43+FC_OTH_CP_CA_E!I43+FC_OTH_CP_VE_E!I43+FC_OTH_CP_SL_E!I43+FC_OTH_CP_BL_E!I43+FC_OTH_CP_CR_E!I43+FC_OTH_CP_BT_E!I43+FC_OTH_CP_IT_E!I43</f>
        <v>280.38116938950998</v>
      </c>
      <c r="J43" s="10">
        <f>FC_OTH_CP_SH_E!J43+FC_OTH_CP_SC_E!J43+FC_OTH_CP_HW_E!J43+FC_OTH_CP_CA_E!J43+FC_OTH_CP_VE_E!J43+FC_OTH_CP_SL_E!J43+FC_OTH_CP_BL_E!J43+FC_OTH_CP_CR_E!J43+FC_OTH_CP_BT_E!J43+FC_OTH_CP_IT_E!J43</f>
        <v>305.03009458297493</v>
      </c>
      <c r="K43" s="10">
        <f>FC_OTH_CP_SH_E!K43+FC_OTH_CP_SC_E!K43+FC_OTH_CP_HW_E!K43+FC_OTH_CP_CA_E!K43+FC_OTH_CP_VE_E!K43+FC_OTH_CP_SL_E!K43+FC_OTH_CP_BL_E!K43+FC_OTH_CP_CR_E!K43+FC_OTH_CP_BT_E!K43+FC_OTH_CP_IT_E!K43</f>
        <v>206.43447979363714</v>
      </c>
      <c r="L43" s="10">
        <f>FC_OTH_CP_SH_E!L43+FC_OTH_CP_SC_E!L43+FC_OTH_CP_HW_E!L43+FC_OTH_CP_CA_E!L43+FC_OTH_CP_VE_E!L43+FC_OTH_CP_SL_E!L43+FC_OTH_CP_BL_E!L43+FC_OTH_CP_CR_E!L43+FC_OTH_CP_BT_E!L43+FC_OTH_CP_IT_E!L43</f>
        <v>282.43525365434232</v>
      </c>
      <c r="M43" s="10">
        <f>FC_OTH_CP_SH_E!M43+FC_OTH_CP_SC_E!M43+FC_OTH_CP_HW_E!M43+FC_OTH_CP_CA_E!M43+FC_OTH_CP_VE_E!M43+FC_OTH_CP_SL_E!M43+FC_OTH_CP_BL_E!M43+FC_OTH_CP_CR_E!M43+FC_OTH_CP_BT_E!M43+FC_OTH_CP_IT_E!M43</f>
        <v>108.86595012897689</v>
      </c>
      <c r="N43" s="10">
        <f>FC_OTH_CP_SH_E!N43+FC_OTH_CP_SC_E!N43+FC_OTH_CP_HW_E!N43+FC_OTH_CP_CA_E!N43+FC_OTH_CP_VE_E!N43+FC_OTH_CP_SL_E!N43+FC_OTH_CP_BL_E!N43+FC_OTH_CP_CR_E!N43+FC_OTH_CP_BT_E!N43+FC_OTH_CP_IT_E!N43</f>
        <v>103.73078245915727</v>
      </c>
      <c r="O43" s="10">
        <f>FC_OTH_CP_SH_E!O43+FC_OTH_CP_SC_E!O43+FC_OTH_CP_HW_E!O43+FC_OTH_CP_CA_E!O43+FC_OTH_CP_VE_E!O43+FC_OTH_CP_SL_E!O43+FC_OTH_CP_BL_E!O43+FC_OTH_CP_CR_E!O43+FC_OTH_CP_BT_E!O43+FC_OTH_CP_IT_E!O43</f>
        <v>78.054858125537407</v>
      </c>
      <c r="P43" s="10">
        <f>FC_OTH_CP_SH_E!P43+FC_OTH_CP_SC_E!P43+FC_OTH_CP_HW_E!P43+FC_OTH_CP_CA_E!P43+FC_OTH_CP_VE_E!P43+FC_OTH_CP_SL_E!P43+FC_OTH_CP_BL_E!P43+FC_OTH_CP_CR_E!P43+FC_OTH_CP_BT_E!P43+FC_OTH_CP_IT_E!P43</f>
        <v>70.865520206362831</v>
      </c>
      <c r="Q43" s="10">
        <f>FC_OTH_CP_SH_E!Q43+FC_OTH_CP_SC_E!Q43+FC_OTH_CP_HW_E!Q43+FC_OTH_CP_CA_E!Q43+FC_OTH_CP_VE_E!Q43+FC_OTH_CP_SL_E!Q43+FC_OTH_CP_BL_E!Q43+FC_OTH_CP_CR_E!Q43+FC_OTH_CP_BT_E!Q43+FC_OTH_CP_IT_E!Q43</f>
        <v>62.649269131556309</v>
      </c>
      <c r="R43" s="10">
        <f>FC_OTH_CP_SH_E!R43+FC_OTH_CP_SC_E!R43+FC_OTH_CP_HW_E!R43+FC_OTH_CP_CA_E!R43+FC_OTH_CP_VE_E!R43+FC_OTH_CP_SL_E!R43+FC_OTH_CP_BL_E!R43+FC_OTH_CP_CR_E!R43+FC_OTH_CP_BT_E!R43+FC_OTH_CP_IT_E!R43</f>
        <v>61.622269991401524</v>
      </c>
      <c r="S43" s="10">
        <f>FC_OTH_CP_SH_E!S43+FC_OTH_CP_SC_E!S43+FC_OTH_CP_HW_E!S43+FC_OTH_CP_CA_E!S43+FC_OTH_CP_VE_E!S43+FC_OTH_CP_SL_E!S43+FC_OTH_CP_BL_E!S43+FC_OTH_CP_CR_E!S43+FC_OTH_CP_BT_E!S43+FC_OTH_CP_IT_E!S43</f>
        <v>57.514101461736885</v>
      </c>
      <c r="T43" s="10">
        <f>FC_OTH_CP_SH_E!T43+FC_OTH_CP_SC_E!T43+FC_OTH_CP_HW_E!T43+FC_OTH_CP_CA_E!T43+FC_OTH_CP_VE_E!T43+FC_OTH_CP_SL_E!T43+FC_OTH_CP_BL_E!T43+FC_OTH_CP_CR_E!T43+FC_OTH_CP_BT_E!T43+FC_OTH_CP_IT_E!T43</f>
        <v>55.733190025795381</v>
      </c>
      <c r="U43" s="10">
        <f>FC_OTH_CP_SH_E!U43+FC_OTH_CP_SC_E!U43+FC_OTH_CP_HW_E!U43+FC_OTH_CP_CA_E!U43+FC_OTH_CP_VE_E!U43+FC_OTH_CP_SL_E!U43+FC_OTH_CP_BL_E!U43+FC_OTH_CP_CR_E!U43+FC_OTH_CP_BT_E!U43+FC_OTH_CP_IT_E!U43</f>
        <v>56.439810834049851</v>
      </c>
      <c r="V43" s="10">
        <f>FC_OTH_CP_SH_E!V43+FC_OTH_CP_SC_E!V43+FC_OTH_CP_HW_E!V43+FC_OTH_CP_CA_E!V43+FC_OTH_CP_VE_E!V43+FC_OTH_CP_SL_E!V43+FC_OTH_CP_BL_E!V43+FC_OTH_CP_CR_E!V43+FC_OTH_CP_BT_E!V43+FC_OTH_CP_IT_E!V43</f>
        <v>63.105245055889938</v>
      </c>
      <c r="W43" s="10">
        <f>FC_OTH_CP_SH_E!W43+FC_OTH_CP_SC_E!W43+FC_OTH_CP_HW_E!W43+FC_OTH_CP_CA_E!W43+FC_OTH_CP_VE_E!W43+FC_OTH_CP_SL_E!W43+FC_OTH_CP_BL_E!W43+FC_OTH_CP_CR_E!W43+FC_OTH_CP_BT_E!W43+FC_OTH_CP_IT_E!W43</f>
        <v>44.041444539982805</v>
      </c>
      <c r="X43" s="10">
        <f>FC_OTH_CP_SH_E!X43+FC_OTH_CP_SC_E!X43+FC_OTH_CP_HW_E!X43+FC_OTH_CP_CA_E!X43+FC_OTH_CP_VE_E!X43+FC_OTH_CP_SL_E!X43+FC_OTH_CP_BL_E!X43+FC_OTH_CP_CR_E!X43+FC_OTH_CP_BT_E!X43+FC_OTH_CP_IT_E!X43</f>
        <v>47.649441100601891</v>
      </c>
    </row>
    <row r="44" spans="1:24" ht="11.25" customHeight="1" x14ac:dyDescent="0.2">
      <c r="A44" s="41" t="s">
        <v>75</v>
      </c>
      <c r="B44" s="9" t="s">
        <v>76</v>
      </c>
      <c r="C44" s="10">
        <f>FC_OTH_CP_SH_E!C44+FC_OTH_CP_SC_E!C44+FC_OTH_CP_HW_E!C44+FC_OTH_CP_CA_E!C44+FC_OTH_CP_VE_E!C44+FC_OTH_CP_SL_E!C44+FC_OTH_CP_BL_E!C44+FC_OTH_CP_CR_E!C44+FC_OTH_CP_BT_E!C44+FC_OTH_CP_IT_E!C44</f>
        <v>0</v>
      </c>
      <c r="D44" s="10">
        <f>FC_OTH_CP_SH_E!D44+FC_OTH_CP_SC_E!D44+FC_OTH_CP_HW_E!D44+FC_OTH_CP_CA_E!D44+FC_OTH_CP_VE_E!D44+FC_OTH_CP_SL_E!D44+FC_OTH_CP_BL_E!D44+FC_OTH_CP_CR_E!D44+FC_OTH_CP_BT_E!D44+FC_OTH_CP_IT_E!D44</f>
        <v>0</v>
      </c>
      <c r="E44" s="10">
        <f>FC_OTH_CP_SH_E!E44+FC_OTH_CP_SC_E!E44+FC_OTH_CP_HW_E!E44+FC_OTH_CP_CA_E!E44+FC_OTH_CP_VE_E!E44+FC_OTH_CP_SL_E!E44+FC_OTH_CP_BL_E!E44+FC_OTH_CP_CR_E!E44+FC_OTH_CP_BT_E!E44+FC_OTH_CP_IT_E!E44</f>
        <v>0</v>
      </c>
      <c r="F44" s="10">
        <f>FC_OTH_CP_SH_E!F44+FC_OTH_CP_SC_E!F44+FC_OTH_CP_HW_E!F44+FC_OTH_CP_CA_E!F44+FC_OTH_CP_VE_E!F44+FC_OTH_CP_SL_E!F44+FC_OTH_CP_BL_E!F44+FC_OTH_CP_CR_E!F44+FC_OTH_CP_BT_E!F44+FC_OTH_CP_IT_E!F44</f>
        <v>0</v>
      </c>
      <c r="G44" s="10">
        <f>FC_OTH_CP_SH_E!G44+FC_OTH_CP_SC_E!G44+FC_OTH_CP_HW_E!G44+FC_OTH_CP_CA_E!G44+FC_OTH_CP_VE_E!G44+FC_OTH_CP_SL_E!G44+FC_OTH_CP_BL_E!G44+FC_OTH_CP_CR_E!G44+FC_OTH_CP_BT_E!G44+FC_OTH_CP_IT_E!G44</f>
        <v>105.5914015477214</v>
      </c>
      <c r="H44" s="10">
        <f>FC_OTH_CP_SH_E!H44+FC_OTH_CP_SC_E!H44+FC_OTH_CP_HW_E!H44+FC_OTH_CP_CA_E!H44+FC_OTH_CP_VE_E!H44+FC_OTH_CP_SL_E!H44+FC_OTH_CP_BL_E!H44+FC_OTH_CP_CR_E!H44+FC_OTH_CP_BT_E!H44+FC_OTH_CP_IT_E!H44</f>
        <v>176.62562338779026</v>
      </c>
      <c r="I44" s="10">
        <f>FC_OTH_CP_SH_E!I44+FC_OTH_CP_SC_E!I44+FC_OTH_CP_HW_E!I44+FC_OTH_CP_CA_E!I44+FC_OTH_CP_VE_E!I44+FC_OTH_CP_SL_E!I44+FC_OTH_CP_BL_E!I44+FC_OTH_CP_CR_E!I44+FC_OTH_CP_BT_E!I44+FC_OTH_CP_IT_E!I44</f>
        <v>169.90610490111783</v>
      </c>
      <c r="J44" s="10">
        <f>FC_OTH_CP_SH_E!J44+FC_OTH_CP_SC_E!J44+FC_OTH_CP_HW_E!J44+FC_OTH_CP_CA_E!J44+FC_OTH_CP_VE_E!J44+FC_OTH_CP_SL_E!J44+FC_OTH_CP_BL_E!J44+FC_OTH_CP_CR_E!J44+FC_OTH_CP_BT_E!J44+FC_OTH_CP_IT_E!J44</f>
        <v>85.984522785898506</v>
      </c>
      <c r="K44" s="10">
        <f>FC_OTH_CP_SH_E!K44+FC_OTH_CP_SC_E!K44+FC_OTH_CP_HW_E!K44+FC_OTH_CP_CA_E!K44+FC_OTH_CP_VE_E!K44+FC_OTH_CP_SL_E!K44+FC_OTH_CP_BL_E!K44+FC_OTH_CP_CR_E!K44+FC_OTH_CP_BT_E!K44+FC_OTH_CP_IT_E!K44</f>
        <v>53.501461736887364</v>
      </c>
      <c r="L44" s="10">
        <f>FC_OTH_CP_SH_E!L44+FC_OTH_CP_SC_E!L44+FC_OTH_CP_HW_E!L44+FC_OTH_CP_CA_E!L44+FC_OTH_CP_VE_E!L44+FC_OTH_CP_SL_E!L44+FC_OTH_CP_BL_E!L44+FC_OTH_CP_CR_E!L44+FC_OTH_CP_BT_E!L44+FC_OTH_CP_IT_E!L44</f>
        <v>40.126139294926922</v>
      </c>
      <c r="M44" s="10">
        <f>FC_OTH_CP_SH_E!M44+FC_OTH_CP_SC_E!M44+FC_OTH_CP_HW_E!M44+FC_OTH_CP_CA_E!M44+FC_OTH_CP_VE_E!M44+FC_OTH_CP_SL_E!M44+FC_OTH_CP_BL_E!M44+FC_OTH_CP_CR_E!M44+FC_OTH_CP_BT_E!M44+FC_OTH_CP_IT_E!M44</f>
        <v>76.430696474634615</v>
      </c>
      <c r="N44" s="10">
        <f>FC_OTH_CP_SH_E!N44+FC_OTH_CP_SC_E!N44+FC_OTH_CP_HW_E!N44+FC_OTH_CP_CA_E!N44+FC_OTH_CP_VE_E!N44+FC_OTH_CP_SL_E!N44+FC_OTH_CP_BL_E!N44+FC_OTH_CP_CR_E!N44+FC_OTH_CP_BT_E!N44+FC_OTH_CP_IT_E!N44</f>
        <v>28.661478933791912</v>
      </c>
      <c r="O44" s="10">
        <f>FC_OTH_CP_SH_E!O44+FC_OTH_CP_SC_E!O44+FC_OTH_CP_HW_E!O44+FC_OTH_CP_CA_E!O44+FC_OTH_CP_VE_E!O44+FC_OTH_CP_SL_E!O44+FC_OTH_CP_BL_E!O44+FC_OTH_CP_CR_E!O44+FC_OTH_CP_BT_E!O44+FC_OTH_CP_IT_E!O44</f>
        <v>24.839982803095442</v>
      </c>
      <c r="P44" s="10">
        <f>FC_OTH_CP_SH_E!P44+FC_OTH_CP_SC_E!P44+FC_OTH_CP_HW_E!P44+FC_OTH_CP_CA_E!P44+FC_OTH_CP_VE_E!P44+FC_OTH_CP_SL_E!P44+FC_OTH_CP_BL_E!P44+FC_OTH_CP_CR_E!P44+FC_OTH_CP_BT_E!P44+FC_OTH_CP_IT_E!P44</f>
        <v>20.063026655202052</v>
      </c>
      <c r="Q44" s="10">
        <f>FC_OTH_CP_SH_E!Q44+FC_OTH_CP_SC_E!Q44+FC_OTH_CP_HW_E!Q44+FC_OTH_CP_CA_E!Q44+FC_OTH_CP_VE_E!Q44+FC_OTH_CP_SL_E!Q44+FC_OTH_CP_BL_E!Q44+FC_OTH_CP_CR_E!Q44+FC_OTH_CP_BT_E!Q44+FC_OTH_CP_IT_E!Q44</f>
        <v>18.152278589853825</v>
      </c>
      <c r="R44" s="10">
        <f>FC_OTH_CP_SH_E!R44+FC_OTH_CP_SC_E!R44+FC_OTH_CP_HW_E!R44+FC_OTH_CP_CA_E!R44+FC_OTH_CP_VE_E!R44+FC_OTH_CP_SL_E!R44+FC_OTH_CP_BL_E!R44+FC_OTH_CP_CR_E!R44+FC_OTH_CP_BT_E!R44+FC_OTH_CP_IT_E!R44</f>
        <v>29.61685296646602</v>
      </c>
      <c r="S44" s="10">
        <f>FC_OTH_CP_SH_E!S44+FC_OTH_CP_SC_E!S44+FC_OTH_CP_HW_E!S44+FC_OTH_CP_CA_E!S44+FC_OTH_CP_VE_E!S44+FC_OTH_CP_SL_E!S44+FC_OTH_CP_BL_E!S44+FC_OTH_CP_CR_E!S44+FC_OTH_CP_BT_E!S44+FC_OTH_CP_IT_E!S44</f>
        <v>20.063026655202059</v>
      </c>
      <c r="T44" s="10">
        <f>FC_OTH_CP_SH_E!T44+FC_OTH_CP_SC_E!T44+FC_OTH_CP_HW_E!T44+FC_OTH_CP_CA_E!T44+FC_OTH_CP_VE_E!T44+FC_OTH_CP_SL_E!T44+FC_OTH_CP_BL_E!T44+FC_OTH_CP_CR_E!T44+FC_OTH_CP_BT_E!T44+FC_OTH_CP_IT_E!T44</f>
        <v>16.861564918314706</v>
      </c>
      <c r="U44" s="10">
        <f>FC_OTH_CP_SH_E!U44+FC_OTH_CP_SC_E!U44+FC_OTH_CP_HW_E!U44+FC_OTH_CP_CA_E!U44+FC_OTH_CP_VE_E!U44+FC_OTH_CP_SL_E!U44+FC_OTH_CP_BL_E!U44+FC_OTH_CP_CR_E!U44+FC_OTH_CP_BT_E!U44+FC_OTH_CP_IT_E!U44</f>
        <v>14.287790197764398</v>
      </c>
      <c r="V44" s="10">
        <f>FC_OTH_CP_SH_E!V44+FC_OTH_CP_SC_E!V44+FC_OTH_CP_HW_E!V44+FC_OTH_CP_CA_E!V44+FC_OTH_CP_VE_E!V44+FC_OTH_CP_SL_E!V44+FC_OTH_CP_BL_E!V44+FC_OTH_CP_CR_E!V44+FC_OTH_CP_BT_E!V44+FC_OTH_CP_IT_E!V44</f>
        <v>14.539982803095436</v>
      </c>
      <c r="W44" s="10">
        <f>FC_OTH_CP_SH_E!W44+FC_OTH_CP_SC_E!W44+FC_OTH_CP_HW_E!W44+FC_OTH_CP_CA_E!W44+FC_OTH_CP_VE_E!W44+FC_OTH_CP_SL_E!W44+FC_OTH_CP_BL_E!W44+FC_OTH_CP_CR_E!W44+FC_OTH_CP_BT_E!W44+FC_OTH_CP_IT_E!W44</f>
        <v>14.540928632846088</v>
      </c>
      <c r="X44" s="10">
        <f>FC_OTH_CP_SH_E!X44+FC_OTH_CP_SC_E!X44+FC_OTH_CP_HW_E!X44+FC_OTH_CP_CA_E!X44+FC_OTH_CP_VE_E!X44+FC_OTH_CP_SL_E!X44+FC_OTH_CP_BL_E!X44+FC_OTH_CP_CR_E!X44+FC_OTH_CP_BT_E!X44+FC_OTH_CP_IT_E!X44</f>
        <v>8.5010318142734302</v>
      </c>
    </row>
    <row r="45" spans="1:24" ht="11.25" customHeight="1" x14ac:dyDescent="0.2">
      <c r="A45" s="41" t="s">
        <v>77</v>
      </c>
      <c r="B45" s="9" t="s">
        <v>78</v>
      </c>
      <c r="C45" s="10">
        <f>FC_OTH_CP_SH_E!C45+FC_OTH_CP_SC_E!C45+FC_OTH_CP_HW_E!C45+FC_OTH_CP_CA_E!C45+FC_OTH_CP_VE_E!C45+FC_OTH_CP_SL_E!C45+FC_OTH_CP_BL_E!C45+FC_OTH_CP_CR_E!C45+FC_OTH_CP_BT_E!C45+FC_OTH_CP_IT_E!C45</f>
        <v>0</v>
      </c>
      <c r="D45" s="10">
        <f>FC_OTH_CP_SH_E!D45+FC_OTH_CP_SC_E!D45+FC_OTH_CP_HW_E!D45+FC_OTH_CP_CA_E!D45+FC_OTH_CP_VE_E!D45+FC_OTH_CP_SL_E!D45+FC_OTH_CP_BL_E!D45+FC_OTH_CP_CR_E!D45+FC_OTH_CP_BT_E!D45+FC_OTH_CP_IT_E!D45</f>
        <v>0</v>
      </c>
      <c r="E45" s="10">
        <f>FC_OTH_CP_SH_E!E45+FC_OTH_CP_SC_E!E45+FC_OTH_CP_HW_E!E45+FC_OTH_CP_CA_E!E45+FC_OTH_CP_VE_E!E45+FC_OTH_CP_SL_E!E45+FC_OTH_CP_BL_E!E45+FC_OTH_CP_CR_E!E45+FC_OTH_CP_BT_E!E45+FC_OTH_CP_IT_E!E45</f>
        <v>0</v>
      </c>
      <c r="F45" s="10">
        <f>FC_OTH_CP_SH_E!F45+FC_OTH_CP_SC_E!F45+FC_OTH_CP_HW_E!F45+FC_OTH_CP_CA_E!F45+FC_OTH_CP_VE_E!F45+FC_OTH_CP_SL_E!F45+FC_OTH_CP_BL_E!F45+FC_OTH_CP_CR_E!F45+FC_OTH_CP_BT_E!F45+FC_OTH_CP_IT_E!F45</f>
        <v>0</v>
      </c>
      <c r="G45" s="10">
        <f>FC_OTH_CP_SH_E!G45+FC_OTH_CP_SC_E!G45+FC_OTH_CP_HW_E!G45+FC_OTH_CP_CA_E!G45+FC_OTH_CP_VE_E!G45+FC_OTH_CP_SL_E!G45+FC_OTH_CP_BL_E!G45+FC_OTH_CP_CR_E!G45+FC_OTH_CP_BT_E!G45+FC_OTH_CP_IT_E!G45</f>
        <v>0</v>
      </c>
      <c r="H45" s="10">
        <f>FC_OTH_CP_SH_E!H45+FC_OTH_CP_SC_E!H45+FC_OTH_CP_HW_E!H45+FC_OTH_CP_CA_E!H45+FC_OTH_CP_VE_E!H45+FC_OTH_CP_SL_E!H45+FC_OTH_CP_BL_E!H45+FC_OTH_CP_CR_E!H45+FC_OTH_CP_BT_E!H45+FC_OTH_CP_IT_E!H45</f>
        <v>0</v>
      </c>
      <c r="I45" s="10">
        <f>FC_OTH_CP_SH_E!I45+FC_OTH_CP_SC_E!I45+FC_OTH_CP_HW_E!I45+FC_OTH_CP_CA_E!I45+FC_OTH_CP_VE_E!I45+FC_OTH_CP_SL_E!I45+FC_OTH_CP_BL_E!I45+FC_OTH_CP_CR_E!I45+FC_OTH_CP_BT_E!I45+FC_OTH_CP_IT_E!I45</f>
        <v>0</v>
      </c>
      <c r="J45" s="10">
        <f>FC_OTH_CP_SH_E!J45+FC_OTH_CP_SC_E!J45+FC_OTH_CP_HW_E!J45+FC_OTH_CP_CA_E!J45+FC_OTH_CP_VE_E!J45+FC_OTH_CP_SL_E!J45+FC_OTH_CP_BL_E!J45+FC_OTH_CP_CR_E!J45+FC_OTH_CP_BT_E!J45+FC_OTH_CP_IT_E!J45</f>
        <v>0</v>
      </c>
      <c r="K45" s="10">
        <f>FC_OTH_CP_SH_E!K45+FC_OTH_CP_SC_E!K45+FC_OTH_CP_HW_E!K45+FC_OTH_CP_CA_E!K45+FC_OTH_CP_VE_E!K45+FC_OTH_CP_SL_E!K45+FC_OTH_CP_BL_E!K45+FC_OTH_CP_CR_E!K45+FC_OTH_CP_BT_E!K45+FC_OTH_CP_IT_E!K45</f>
        <v>0</v>
      </c>
      <c r="L45" s="10">
        <f>FC_OTH_CP_SH_E!L45+FC_OTH_CP_SC_E!L45+FC_OTH_CP_HW_E!L45+FC_OTH_CP_CA_E!L45+FC_OTH_CP_VE_E!L45+FC_OTH_CP_SL_E!L45+FC_OTH_CP_BL_E!L45+FC_OTH_CP_CR_E!L45+FC_OTH_CP_BT_E!L45+FC_OTH_CP_IT_E!L45</f>
        <v>0</v>
      </c>
      <c r="M45" s="10">
        <f>FC_OTH_CP_SH_E!M45+FC_OTH_CP_SC_E!M45+FC_OTH_CP_HW_E!M45+FC_OTH_CP_CA_E!M45+FC_OTH_CP_VE_E!M45+FC_OTH_CP_SL_E!M45+FC_OTH_CP_BL_E!M45+FC_OTH_CP_CR_E!M45+FC_OTH_CP_BT_E!M45+FC_OTH_CP_IT_E!M45</f>
        <v>0</v>
      </c>
      <c r="N45" s="10">
        <f>FC_OTH_CP_SH_E!N45+FC_OTH_CP_SC_E!N45+FC_OTH_CP_HW_E!N45+FC_OTH_CP_CA_E!N45+FC_OTH_CP_VE_E!N45+FC_OTH_CP_SL_E!N45+FC_OTH_CP_BL_E!N45+FC_OTH_CP_CR_E!N45+FC_OTH_CP_BT_E!N45+FC_OTH_CP_IT_E!N45</f>
        <v>0</v>
      </c>
      <c r="O45" s="10">
        <f>FC_OTH_CP_SH_E!O45+FC_OTH_CP_SC_E!O45+FC_OTH_CP_HW_E!O45+FC_OTH_CP_CA_E!O45+FC_OTH_CP_VE_E!O45+FC_OTH_CP_SL_E!O45+FC_OTH_CP_BL_E!O45+FC_OTH_CP_CR_E!O45+FC_OTH_CP_BT_E!O45+FC_OTH_CP_IT_E!O45</f>
        <v>0</v>
      </c>
      <c r="P45" s="10">
        <f>FC_OTH_CP_SH_E!P45+FC_OTH_CP_SC_E!P45+FC_OTH_CP_HW_E!P45+FC_OTH_CP_CA_E!P45+FC_OTH_CP_VE_E!P45+FC_OTH_CP_SL_E!P45+FC_OTH_CP_BL_E!P45+FC_OTH_CP_CR_E!P45+FC_OTH_CP_BT_E!P45+FC_OTH_CP_IT_E!P45</f>
        <v>0</v>
      </c>
      <c r="Q45" s="10">
        <f>FC_OTH_CP_SH_E!Q45+FC_OTH_CP_SC_E!Q45+FC_OTH_CP_HW_E!Q45+FC_OTH_CP_CA_E!Q45+FC_OTH_CP_VE_E!Q45+FC_OTH_CP_SL_E!Q45+FC_OTH_CP_BL_E!Q45+FC_OTH_CP_CR_E!Q45+FC_OTH_CP_BT_E!Q45+FC_OTH_CP_IT_E!Q45</f>
        <v>0</v>
      </c>
      <c r="R45" s="10">
        <f>FC_OTH_CP_SH_E!R45+FC_OTH_CP_SC_E!R45+FC_OTH_CP_HW_E!R45+FC_OTH_CP_CA_E!R45+FC_OTH_CP_VE_E!R45+FC_OTH_CP_SL_E!R45+FC_OTH_CP_BL_E!R45+FC_OTH_CP_CR_E!R45+FC_OTH_CP_BT_E!R45+FC_OTH_CP_IT_E!R45</f>
        <v>0</v>
      </c>
      <c r="S45" s="10">
        <f>FC_OTH_CP_SH_E!S45+FC_OTH_CP_SC_E!S45+FC_OTH_CP_HW_E!S45+FC_OTH_CP_CA_E!S45+FC_OTH_CP_VE_E!S45+FC_OTH_CP_SL_E!S45+FC_OTH_CP_BL_E!S45+FC_OTH_CP_CR_E!S45+FC_OTH_CP_BT_E!S45+FC_OTH_CP_IT_E!S45</f>
        <v>0</v>
      </c>
      <c r="T45" s="10">
        <f>FC_OTH_CP_SH_E!T45+FC_OTH_CP_SC_E!T45+FC_OTH_CP_HW_E!T45+FC_OTH_CP_CA_E!T45+FC_OTH_CP_VE_E!T45+FC_OTH_CP_SL_E!T45+FC_OTH_CP_BL_E!T45+FC_OTH_CP_CR_E!T45+FC_OTH_CP_BT_E!T45+FC_OTH_CP_IT_E!T45</f>
        <v>0</v>
      </c>
      <c r="U45" s="10">
        <f>FC_OTH_CP_SH_E!U45+FC_OTH_CP_SC_E!U45+FC_OTH_CP_HW_E!U45+FC_OTH_CP_CA_E!U45+FC_OTH_CP_VE_E!U45+FC_OTH_CP_SL_E!U45+FC_OTH_CP_BL_E!U45+FC_OTH_CP_CR_E!U45+FC_OTH_CP_BT_E!U45+FC_OTH_CP_IT_E!U45</f>
        <v>0</v>
      </c>
      <c r="V45" s="10">
        <f>FC_OTH_CP_SH_E!V45+FC_OTH_CP_SC_E!V45+FC_OTH_CP_HW_E!V45+FC_OTH_CP_CA_E!V45+FC_OTH_CP_VE_E!V45+FC_OTH_CP_SL_E!V45+FC_OTH_CP_BL_E!V45+FC_OTH_CP_CR_E!V45+FC_OTH_CP_BT_E!V45+FC_OTH_CP_IT_E!V45</f>
        <v>0</v>
      </c>
      <c r="W45" s="10">
        <f>FC_OTH_CP_SH_E!W45+FC_OTH_CP_SC_E!W45+FC_OTH_CP_HW_E!W45+FC_OTH_CP_CA_E!W45+FC_OTH_CP_VE_E!W45+FC_OTH_CP_SL_E!W45+FC_OTH_CP_BL_E!W45+FC_OTH_CP_CR_E!W45+FC_OTH_CP_BT_E!W45+FC_OTH_CP_IT_E!W45</f>
        <v>0</v>
      </c>
      <c r="X45" s="10">
        <f>FC_OTH_CP_SH_E!X45+FC_OTH_CP_SC_E!X45+FC_OTH_CP_HW_E!X45+FC_OTH_CP_CA_E!X45+FC_OTH_CP_VE_E!X45+FC_OTH_CP_SL_E!X45+FC_OTH_CP_BL_E!X45+FC_OTH_CP_CR_E!X45+FC_OTH_CP_BT_E!X45+FC_OTH_CP_IT_E!X45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FC_OTH_CP_SH_E!C46+FC_OTH_CP_SC_E!C46+FC_OTH_CP_HW_E!C46+FC_OTH_CP_CA_E!C46+FC_OTH_CP_VE_E!C46+FC_OTH_CP_SL_E!C46+FC_OTH_CP_BL_E!C46+FC_OTH_CP_CR_E!C46+FC_OTH_CP_BT_E!C46+FC_OTH_CP_IT_E!C46</f>
        <v>0</v>
      </c>
      <c r="D46" s="10">
        <f>FC_OTH_CP_SH_E!D46+FC_OTH_CP_SC_E!D46+FC_OTH_CP_HW_E!D46+FC_OTH_CP_CA_E!D46+FC_OTH_CP_VE_E!D46+FC_OTH_CP_SL_E!D46+FC_OTH_CP_BL_E!D46+FC_OTH_CP_CR_E!D46+FC_OTH_CP_BT_E!D46+FC_OTH_CP_IT_E!D46</f>
        <v>0</v>
      </c>
      <c r="E46" s="10">
        <f>FC_OTH_CP_SH_E!E46+FC_OTH_CP_SC_E!E46+FC_OTH_CP_HW_E!E46+FC_OTH_CP_CA_E!E46+FC_OTH_CP_VE_E!E46+FC_OTH_CP_SL_E!E46+FC_OTH_CP_BL_E!E46+FC_OTH_CP_CR_E!E46+FC_OTH_CP_BT_E!E46+FC_OTH_CP_IT_E!E46</f>
        <v>0</v>
      </c>
      <c r="F46" s="10">
        <f>FC_OTH_CP_SH_E!F46+FC_OTH_CP_SC_E!F46+FC_OTH_CP_HW_E!F46+FC_OTH_CP_CA_E!F46+FC_OTH_CP_VE_E!F46+FC_OTH_CP_SL_E!F46+FC_OTH_CP_BL_E!F46+FC_OTH_CP_CR_E!F46+FC_OTH_CP_BT_E!F46+FC_OTH_CP_IT_E!F46</f>
        <v>0</v>
      </c>
      <c r="G46" s="10">
        <f>FC_OTH_CP_SH_E!G46+FC_OTH_CP_SC_E!G46+FC_OTH_CP_HW_E!G46+FC_OTH_CP_CA_E!G46+FC_OTH_CP_VE_E!G46+FC_OTH_CP_SL_E!G46+FC_OTH_CP_BL_E!G46+FC_OTH_CP_CR_E!G46+FC_OTH_CP_BT_E!G46+FC_OTH_CP_IT_E!G46</f>
        <v>0</v>
      </c>
      <c r="H46" s="10">
        <f>FC_OTH_CP_SH_E!H46+FC_OTH_CP_SC_E!H46+FC_OTH_CP_HW_E!H46+FC_OTH_CP_CA_E!H46+FC_OTH_CP_VE_E!H46+FC_OTH_CP_SL_E!H46+FC_OTH_CP_BL_E!H46+FC_OTH_CP_CR_E!H46+FC_OTH_CP_BT_E!H46+FC_OTH_CP_IT_E!H46</f>
        <v>0</v>
      </c>
      <c r="I46" s="10">
        <f>FC_OTH_CP_SH_E!I46+FC_OTH_CP_SC_E!I46+FC_OTH_CP_HW_E!I46+FC_OTH_CP_CA_E!I46+FC_OTH_CP_VE_E!I46+FC_OTH_CP_SL_E!I46+FC_OTH_CP_BL_E!I46+FC_OTH_CP_CR_E!I46+FC_OTH_CP_BT_E!I46+FC_OTH_CP_IT_E!I46</f>
        <v>0</v>
      </c>
      <c r="J46" s="10">
        <f>FC_OTH_CP_SH_E!J46+FC_OTH_CP_SC_E!J46+FC_OTH_CP_HW_E!J46+FC_OTH_CP_CA_E!J46+FC_OTH_CP_VE_E!J46+FC_OTH_CP_SL_E!J46+FC_OTH_CP_BL_E!J46+FC_OTH_CP_CR_E!J46+FC_OTH_CP_BT_E!J46+FC_OTH_CP_IT_E!J46</f>
        <v>0</v>
      </c>
      <c r="K46" s="10">
        <f>FC_OTH_CP_SH_E!K46+FC_OTH_CP_SC_E!K46+FC_OTH_CP_HW_E!K46+FC_OTH_CP_CA_E!K46+FC_OTH_CP_VE_E!K46+FC_OTH_CP_SL_E!K46+FC_OTH_CP_BL_E!K46+FC_OTH_CP_CR_E!K46+FC_OTH_CP_BT_E!K46+FC_OTH_CP_IT_E!K46</f>
        <v>0</v>
      </c>
      <c r="L46" s="10">
        <f>FC_OTH_CP_SH_E!L46+FC_OTH_CP_SC_E!L46+FC_OTH_CP_HW_E!L46+FC_OTH_CP_CA_E!L46+FC_OTH_CP_VE_E!L46+FC_OTH_CP_SL_E!L46+FC_OTH_CP_BL_E!L46+FC_OTH_CP_CR_E!L46+FC_OTH_CP_BT_E!L46+FC_OTH_CP_IT_E!L46</f>
        <v>0</v>
      </c>
      <c r="M46" s="10">
        <f>FC_OTH_CP_SH_E!M46+FC_OTH_CP_SC_E!M46+FC_OTH_CP_HW_E!M46+FC_OTH_CP_CA_E!M46+FC_OTH_CP_VE_E!M46+FC_OTH_CP_SL_E!M46+FC_OTH_CP_BL_E!M46+FC_OTH_CP_CR_E!M46+FC_OTH_CP_BT_E!M46+FC_OTH_CP_IT_E!M46</f>
        <v>0</v>
      </c>
      <c r="N46" s="10">
        <f>FC_OTH_CP_SH_E!N46+FC_OTH_CP_SC_E!N46+FC_OTH_CP_HW_E!N46+FC_OTH_CP_CA_E!N46+FC_OTH_CP_VE_E!N46+FC_OTH_CP_SL_E!N46+FC_OTH_CP_BL_E!N46+FC_OTH_CP_CR_E!N46+FC_OTH_CP_BT_E!N46+FC_OTH_CP_IT_E!N46</f>
        <v>0</v>
      </c>
      <c r="O46" s="10">
        <f>FC_OTH_CP_SH_E!O46+FC_OTH_CP_SC_E!O46+FC_OTH_CP_HW_E!O46+FC_OTH_CP_CA_E!O46+FC_OTH_CP_VE_E!O46+FC_OTH_CP_SL_E!O46+FC_OTH_CP_BL_E!O46+FC_OTH_CP_CR_E!O46+FC_OTH_CP_BT_E!O46+FC_OTH_CP_IT_E!O46</f>
        <v>0</v>
      </c>
      <c r="P46" s="10">
        <f>FC_OTH_CP_SH_E!P46+FC_OTH_CP_SC_E!P46+FC_OTH_CP_HW_E!P46+FC_OTH_CP_CA_E!P46+FC_OTH_CP_VE_E!P46+FC_OTH_CP_SL_E!P46+FC_OTH_CP_BL_E!P46+FC_OTH_CP_CR_E!P46+FC_OTH_CP_BT_E!P46+FC_OTH_CP_IT_E!P46</f>
        <v>0</v>
      </c>
      <c r="Q46" s="10">
        <f>FC_OTH_CP_SH_E!Q46+FC_OTH_CP_SC_E!Q46+FC_OTH_CP_HW_E!Q46+FC_OTH_CP_CA_E!Q46+FC_OTH_CP_VE_E!Q46+FC_OTH_CP_SL_E!Q46+FC_OTH_CP_BL_E!Q46+FC_OTH_CP_CR_E!Q46+FC_OTH_CP_BT_E!Q46+FC_OTH_CP_IT_E!Q46</f>
        <v>0</v>
      </c>
      <c r="R46" s="10">
        <f>FC_OTH_CP_SH_E!R46+FC_OTH_CP_SC_E!R46+FC_OTH_CP_HW_E!R46+FC_OTH_CP_CA_E!R46+FC_OTH_CP_VE_E!R46+FC_OTH_CP_SL_E!R46+FC_OTH_CP_BL_E!R46+FC_OTH_CP_CR_E!R46+FC_OTH_CP_BT_E!R46+FC_OTH_CP_IT_E!R46</f>
        <v>0</v>
      </c>
      <c r="S46" s="10">
        <f>FC_OTH_CP_SH_E!S46+FC_OTH_CP_SC_E!S46+FC_OTH_CP_HW_E!S46+FC_OTH_CP_CA_E!S46+FC_OTH_CP_VE_E!S46+FC_OTH_CP_SL_E!S46+FC_OTH_CP_BL_E!S46+FC_OTH_CP_CR_E!S46+FC_OTH_CP_BT_E!S46+FC_OTH_CP_IT_E!S46</f>
        <v>0</v>
      </c>
      <c r="T46" s="10">
        <f>FC_OTH_CP_SH_E!T46+FC_OTH_CP_SC_E!T46+FC_OTH_CP_HW_E!T46+FC_OTH_CP_CA_E!T46+FC_OTH_CP_VE_E!T46+FC_OTH_CP_SL_E!T46+FC_OTH_CP_BL_E!T46+FC_OTH_CP_CR_E!T46+FC_OTH_CP_BT_E!T46+FC_OTH_CP_IT_E!T46</f>
        <v>0</v>
      </c>
      <c r="U46" s="10">
        <f>FC_OTH_CP_SH_E!U46+FC_OTH_CP_SC_E!U46+FC_OTH_CP_HW_E!U46+FC_OTH_CP_CA_E!U46+FC_OTH_CP_VE_E!U46+FC_OTH_CP_SL_E!U46+FC_OTH_CP_BL_E!U46+FC_OTH_CP_CR_E!U46+FC_OTH_CP_BT_E!U46+FC_OTH_CP_IT_E!U46</f>
        <v>0</v>
      </c>
      <c r="V46" s="10">
        <f>FC_OTH_CP_SH_E!V46+FC_OTH_CP_SC_E!V46+FC_OTH_CP_HW_E!V46+FC_OTH_CP_CA_E!V46+FC_OTH_CP_VE_E!V46+FC_OTH_CP_SL_E!V46+FC_OTH_CP_BL_E!V46+FC_OTH_CP_CR_E!V46+FC_OTH_CP_BT_E!V46+FC_OTH_CP_IT_E!V46</f>
        <v>0</v>
      </c>
      <c r="W46" s="10">
        <f>FC_OTH_CP_SH_E!W46+FC_OTH_CP_SC_E!W46+FC_OTH_CP_HW_E!W46+FC_OTH_CP_CA_E!W46+FC_OTH_CP_VE_E!W46+FC_OTH_CP_SL_E!W46+FC_OTH_CP_BL_E!W46+FC_OTH_CP_CR_E!W46+FC_OTH_CP_BT_E!W46+FC_OTH_CP_IT_E!W46</f>
        <v>0</v>
      </c>
      <c r="X46" s="10">
        <f>FC_OTH_CP_SH_E!X46+FC_OTH_CP_SC_E!X46+FC_OTH_CP_HW_E!X46+FC_OTH_CP_CA_E!X46+FC_OTH_CP_VE_E!X46+FC_OTH_CP_SL_E!X46+FC_OTH_CP_BL_E!X46+FC_OTH_CP_CR_E!X46+FC_OTH_CP_BT_E!X46+FC_OTH_CP_IT_E!X46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FC_OTH_CP_SH_E!C47+FC_OTH_CP_SC_E!C47+FC_OTH_CP_HW_E!C47+FC_OTH_CP_CA_E!C47+FC_OTH_CP_VE_E!C47+FC_OTH_CP_SL_E!C47+FC_OTH_CP_BL_E!C47+FC_OTH_CP_CR_E!C47+FC_OTH_CP_BT_E!C47+FC_OTH_CP_IT_E!C47</f>
        <v>0</v>
      </c>
      <c r="D47" s="10">
        <f>FC_OTH_CP_SH_E!D47+FC_OTH_CP_SC_E!D47+FC_OTH_CP_HW_E!D47+FC_OTH_CP_CA_E!D47+FC_OTH_CP_VE_E!D47+FC_OTH_CP_SL_E!D47+FC_OTH_CP_BL_E!D47+FC_OTH_CP_CR_E!D47+FC_OTH_CP_BT_E!D47+FC_OTH_CP_IT_E!D47</f>
        <v>0</v>
      </c>
      <c r="E47" s="10">
        <f>FC_OTH_CP_SH_E!E47+FC_OTH_CP_SC_E!E47+FC_OTH_CP_HW_E!E47+FC_OTH_CP_CA_E!E47+FC_OTH_CP_VE_E!E47+FC_OTH_CP_SL_E!E47+FC_OTH_CP_BL_E!E47+FC_OTH_CP_CR_E!E47+FC_OTH_CP_BT_E!E47+FC_OTH_CP_IT_E!E47</f>
        <v>0</v>
      </c>
      <c r="F47" s="10">
        <f>FC_OTH_CP_SH_E!F47+FC_OTH_CP_SC_E!F47+FC_OTH_CP_HW_E!F47+FC_OTH_CP_CA_E!F47+FC_OTH_CP_VE_E!F47+FC_OTH_CP_SL_E!F47+FC_OTH_CP_BL_E!F47+FC_OTH_CP_CR_E!F47+FC_OTH_CP_BT_E!F47+FC_OTH_CP_IT_E!F47</f>
        <v>0</v>
      </c>
      <c r="G47" s="10">
        <f>FC_OTH_CP_SH_E!G47+FC_OTH_CP_SC_E!G47+FC_OTH_CP_HW_E!G47+FC_OTH_CP_CA_E!G47+FC_OTH_CP_VE_E!G47+FC_OTH_CP_SL_E!G47+FC_OTH_CP_BL_E!G47+FC_OTH_CP_CR_E!G47+FC_OTH_CP_BT_E!G47+FC_OTH_CP_IT_E!G47</f>
        <v>0</v>
      </c>
      <c r="H47" s="10">
        <f>FC_OTH_CP_SH_E!H47+FC_OTH_CP_SC_E!H47+FC_OTH_CP_HW_E!H47+FC_OTH_CP_CA_E!H47+FC_OTH_CP_VE_E!H47+FC_OTH_CP_SL_E!H47+FC_OTH_CP_BL_E!H47+FC_OTH_CP_CR_E!H47+FC_OTH_CP_BT_E!H47+FC_OTH_CP_IT_E!H47</f>
        <v>0</v>
      </c>
      <c r="I47" s="10">
        <f>FC_OTH_CP_SH_E!I47+FC_OTH_CP_SC_E!I47+FC_OTH_CP_HW_E!I47+FC_OTH_CP_CA_E!I47+FC_OTH_CP_VE_E!I47+FC_OTH_CP_SL_E!I47+FC_OTH_CP_BL_E!I47+FC_OTH_CP_CR_E!I47+FC_OTH_CP_BT_E!I47+FC_OTH_CP_IT_E!I47</f>
        <v>0</v>
      </c>
      <c r="J47" s="10">
        <f>FC_OTH_CP_SH_E!J47+FC_OTH_CP_SC_E!J47+FC_OTH_CP_HW_E!J47+FC_OTH_CP_CA_E!J47+FC_OTH_CP_VE_E!J47+FC_OTH_CP_SL_E!J47+FC_OTH_CP_BL_E!J47+FC_OTH_CP_CR_E!J47+FC_OTH_CP_BT_E!J47+FC_OTH_CP_IT_E!J47</f>
        <v>0</v>
      </c>
      <c r="K47" s="10">
        <f>FC_OTH_CP_SH_E!K47+FC_OTH_CP_SC_E!K47+FC_OTH_CP_HW_E!K47+FC_OTH_CP_CA_E!K47+FC_OTH_CP_VE_E!K47+FC_OTH_CP_SL_E!K47+FC_OTH_CP_BL_E!K47+FC_OTH_CP_CR_E!K47+FC_OTH_CP_BT_E!K47+FC_OTH_CP_IT_E!K47</f>
        <v>0</v>
      </c>
      <c r="L47" s="10">
        <f>FC_OTH_CP_SH_E!L47+FC_OTH_CP_SC_E!L47+FC_OTH_CP_HW_E!L47+FC_OTH_CP_CA_E!L47+FC_OTH_CP_VE_E!L47+FC_OTH_CP_SL_E!L47+FC_OTH_CP_BL_E!L47+FC_OTH_CP_CR_E!L47+FC_OTH_CP_BT_E!L47+FC_OTH_CP_IT_E!L47</f>
        <v>0</v>
      </c>
      <c r="M47" s="10">
        <f>FC_OTH_CP_SH_E!M47+FC_OTH_CP_SC_E!M47+FC_OTH_CP_HW_E!M47+FC_OTH_CP_CA_E!M47+FC_OTH_CP_VE_E!M47+FC_OTH_CP_SL_E!M47+FC_OTH_CP_BL_E!M47+FC_OTH_CP_CR_E!M47+FC_OTH_CP_BT_E!M47+FC_OTH_CP_IT_E!M47</f>
        <v>0</v>
      </c>
      <c r="N47" s="10">
        <f>FC_OTH_CP_SH_E!N47+FC_OTH_CP_SC_E!N47+FC_OTH_CP_HW_E!N47+FC_OTH_CP_CA_E!N47+FC_OTH_CP_VE_E!N47+FC_OTH_CP_SL_E!N47+FC_OTH_CP_BL_E!N47+FC_OTH_CP_CR_E!N47+FC_OTH_CP_BT_E!N47+FC_OTH_CP_IT_E!N47</f>
        <v>0</v>
      </c>
      <c r="O47" s="10">
        <f>FC_OTH_CP_SH_E!O47+FC_OTH_CP_SC_E!O47+FC_OTH_CP_HW_E!O47+FC_OTH_CP_CA_E!O47+FC_OTH_CP_VE_E!O47+FC_OTH_CP_SL_E!O47+FC_OTH_CP_BL_E!O47+FC_OTH_CP_CR_E!O47+FC_OTH_CP_BT_E!O47+FC_OTH_CP_IT_E!O47</f>
        <v>0</v>
      </c>
      <c r="P47" s="10">
        <f>FC_OTH_CP_SH_E!P47+FC_OTH_CP_SC_E!P47+FC_OTH_CP_HW_E!P47+FC_OTH_CP_CA_E!P47+FC_OTH_CP_VE_E!P47+FC_OTH_CP_SL_E!P47+FC_OTH_CP_BL_E!P47+FC_OTH_CP_CR_E!P47+FC_OTH_CP_BT_E!P47+FC_OTH_CP_IT_E!P47</f>
        <v>0</v>
      </c>
      <c r="Q47" s="10">
        <f>FC_OTH_CP_SH_E!Q47+FC_OTH_CP_SC_E!Q47+FC_OTH_CP_HW_E!Q47+FC_OTH_CP_CA_E!Q47+FC_OTH_CP_VE_E!Q47+FC_OTH_CP_SL_E!Q47+FC_OTH_CP_BL_E!Q47+FC_OTH_CP_CR_E!Q47+FC_OTH_CP_BT_E!Q47+FC_OTH_CP_IT_E!Q47</f>
        <v>0</v>
      </c>
      <c r="R47" s="10">
        <f>FC_OTH_CP_SH_E!R47+FC_OTH_CP_SC_E!R47+FC_OTH_CP_HW_E!R47+FC_OTH_CP_CA_E!R47+FC_OTH_CP_VE_E!R47+FC_OTH_CP_SL_E!R47+FC_OTH_CP_BL_E!R47+FC_OTH_CP_CR_E!R47+FC_OTH_CP_BT_E!R47+FC_OTH_CP_IT_E!R47</f>
        <v>0</v>
      </c>
      <c r="S47" s="10">
        <f>FC_OTH_CP_SH_E!S47+FC_OTH_CP_SC_E!S47+FC_OTH_CP_HW_E!S47+FC_OTH_CP_CA_E!S47+FC_OTH_CP_VE_E!S47+FC_OTH_CP_SL_E!S47+FC_OTH_CP_BL_E!S47+FC_OTH_CP_CR_E!S47+FC_OTH_CP_BT_E!S47+FC_OTH_CP_IT_E!S47</f>
        <v>0</v>
      </c>
      <c r="T47" s="10">
        <f>FC_OTH_CP_SH_E!T47+FC_OTH_CP_SC_E!T47+FC_OTH_CP_HW_E!T47+FC_OTH_CP_CA_E!T47+FC_OTH_CP_VE_E!T47+FC_OTH_CP_SL_E!T47+FC_OTH_CP_BL_E!T47+FC_OTH_CP_CR_E!T47+FC_OTH_CP_BT_E!T47+FC_OTH_CP_IT_E!T47</f>
        <v>0</v>
      </c>
      <c r="U47" s="10">
        <f>FC_OTH_CP_SH_E!U47+FC_OTH_CP_SC_E!U47+FC_OTH_CP_HW_E!U47+FC_OTH_CP_CA_E!U47+FC_OTH_CP_VE_E!U47+FC_OTH_CP_SL_E!U47+FC_OTH_CP_BL_E!U47+FC_OTH_CP_CR_E!U47+FC_OTH_CP_BT_E!U47+FC_OTH_CP_IT_E!U47</f>
        <v>0</v>
      </c>
      <c r="V47" s="10">
        <f>FC_OTH_CP_SH_E!V47+FC_OTH_CP_SC_E!V47+FC_OTH_CP_HW_E!V47+FC_OTH_CP_CA_E!V47+FC_OTH_CP_VE_E!V47+FC_OTH_CP_SL_E!V47+FC_OTH_CP_BL_E!V47+FC_OTH_CP_CR_E!V47+FC_OTH_CP_BT_E!V47+FC_OTH_CP_IT_E!V47</f>
        <v>0</v>
      </c>
      <c r="W47" s="10">
        <f>FC_OTH_CP_SH_E!W47+FC_OTH_CP_SC_E!W47+FC_OTH_CP_HW_E!W47+FC_OTH_CP_CA_E!W47+FC_OTH_CP_VE_E!W47+FC_OTH_CP_SL_E!W47+FC_OTH_CP_BL_E!W47+FC_OTH_CP_CR_E!W47+FC_OTH_CP_BT_E!W47+FC_OTH_CP_IT_E!W47</f>
        <v>0</v>
      </c>
      <c r="X47" s="10">
        <f>FC_OTH_CP_SH_E!X47+FC_OTH_CP_SC_E!X47+FC_OTH_CP_HW_E!X47+FC_OTH_CP_CA_E!X47+FC_OTH_CP_VE_E!X47+FC_OTH_CP_SL_E!X47+FC_OTH_CP_BL_E!X47+FC_OTH_CP_CR_E!X47+FC_OTH_CP_BT_E!X47+FC_OTH_CP_IT_E!X47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FC_OTH_CP_SH_E!C48+FC_OTH_CP_SC_E!C48+FC_OTH_CP_HW_E!C48+FC_OTH_CP_CA_E!C48+FC_OTH_CP_VE_E!C48+FC_OTH_CP_SL_E!C48+FC_OTH_CP_BL_E!C48+FC_OTH_CP_CR_E!C48+FC_OTH_CP_BT_E!C48+FC_OTH_CP_IT_E!C48</f>
        <v>0</v>
      </c>
      <c r="D48" s="10">
        <f>FC_OTH_CP_SH_E!D48+FC_OTH_CP_SC_E!D48+FC_OTH_CP_HW_E!D48+FC_OTH_CP_CA_E!D48+FC_OTH_CP_VE_E!D48+FC_OTH_CP_SL_E!D48+FC_OTH_CP_BL_E!D48+FC_OTH_CP_CR_E!D48+FC_OTH_CP_BT_E!D48+FC_OTH_CP_IT_E!D48</f>
        <v>0</v>
      </c>
      <c r="E48" s="10">
        <f>FC_OTH_CP_SH_E!E48+FC_OTH_CP_SC_E!E48+FC_OTH_CP_HW_E!E48+FC_OTH_CP_CA_E!E48+FC_OTH_CP_VE_E!E48+FC_OTH_CP_SL_E!E48+FC_OTH_CP_BL_E!E48+FC_OTH_CP_CR_E!E48+FC_OTH_CP_BT_E!E48+FC_OTH_CP_IT_E!E48</f>
        <v>0</v>
      </c>
      <c r="F48" s="10">
        <f>FC_OTH_CP_SH_E!F48+FC_OTH_CP_SC_E!F48+FC_OTH_CP_HW_E!F48+FC_OTH_CP_CA_E!F48+FC_OTH_CP_VE_E!F48+FC_OTH_CP_SL_E!F48+FC_OTH_CP_BL_E!F48+FC_OTH_CP_CR_E!F48+FC_OTH_CP_BT_E!F48+FC_OTH_CP_IT_E!F48</f>
        <v>0</v>
      </c>
      <c r="G48" s="10">
        <f>FC_OTH_CP_SH_E!G48+FC_OTH_CP_SC_E!G48+FC_OTH_CP_HW_E!G48+FC_OTH_CP_CA_E!G48+FC_OTH_CP_VE_E!G48+FC_OTH_CP_SL_E!G48+FC_OTH_CP_BL_E!G48+FC_OTH_CP_CR_E!G48+FC_OTH_CP_BT_E!G48+FC_OTH_CP_IT_E!G48</f>
        <v>0</v>
      </c>
      <c r="H48" s="10">
        <f>FC_OTH_CP_SH_E!H48+FC_OTH_CP_SC_E!H48+FC_OTH_CP_HW_E!H48+FC_OTH_CP_CA_E!H48+FC_OTH_CP_VE_E!H48+FC_OTH_CP_SL_E!H48+FC_OTH_CP_BL_E!H48+FC_OTH_CP_CR_E!H48+FC_OTH_CP_BT_E!H48+FC_OTH_CP_IT_E!H48</f>
        <v>0</v>
      </c>
      <c r="I48" s="10">
        <f>FC_OTH_CP_SH_E!I48+FC_OTH_CP_SC_E!I48+FC_OTH_CP_HW_E!I48+FC_OTH_CP_CA_E!I48+FC_OTH_CP_VE_E!I48+FC_OTH_CP_SL_E!I48+FC_OTH_CP_BL_E!I48+FC_OTH_CP_CR_E!I48+FC_OTH_CP_BT_E!I48+FC_OTH_CP_IT_E!I48</f>
        <v>0</v>
      </c>
      <c r="J48" s="10">
        <f>FC_OTH_CP_SH_E!J48+FC_OTH_CP_SC_E!J48+FC_OTH_CP_HW_E!J48+FC_OTH_CP_CA_E!J48+FC_OTH_CP_VE_E!J48+FC_OTH_CP_SL_E!J48+FC_OTH_CP_BL_E!J48+FC_OTH_CP_CR_E!J48+FC_OTH_CP_BT_E!J48+FC_OTH_CP_IT_E!J48</f>
        <v>0</v>
      </c>
      <c r="K48" s="10">
        <f>FC_OTH_CP_SH_E!K48+FC_OTH_CP_SC_E!K48+FC_OTH_CP_HW_E!K48+FC_OTH_CP_CA_E!K48+FC_OTH_CP_VE_E!K48+FC_OTH_CP_SL_E!K48+FC_OTH_CP_BL_E!K48+FC_OTH_CP_CR_E!K48+FC_OTH_CP_BT_E!K48+FC_OTH_CP_IT_E!K48</f>
        <v>0</v>
      </c>
      <c r="L48" s="10">
        <f>FC_OTH_CP_SH_E!L48+FC_OTH_CP_SC_E!L48+FC_OTH_CP_HW_E!L48+FC_OTH_CP_CA_E!L48+FC_OTH_CP_VE_E!L48+FC_OTH_CP_SL_E!L48+FC_OTH_CP_BL_E!L48+FC_OTH_CP_CR_E!L48+FC_OTH_CP_BT_E!L48+FC_OTH_CP_IT_E!L48</f>
        <v>0</v>
      </c>
      <c r="M48" s="10">
        <f>FC_OTH_CP_SH_E!M48+FC_OTH_CP_SC_E!M48+FC_OTH_CP_HW_E!M48+FC_OTH_CP_CA_E!M48+FC_OTH_CP_VE_E!M48+FC_OTH_CP_SL_E!M48+FC_OTH_CP_BL_E!M48+FC_OTH_CP_CR_E!M48+FC_OTH_CP_BT_E!M48+FC_OTH_CP_IT_E!M48</f>
        <v>0</v>
      </c>
      <c r="N48" s="10">
        <f>FC_OTH_CP_SH_E!N48+FC_OTH_CP_SC_E!N48+FC_OTH_CP_HW_E!N48+FC_OTH_CP_CA_E!N48+FC_OTH_CP_VE_E!N48+FC_OTH_CP_SL_E!N48+FC_OTH_CP_BL_E!N48+FC_OTH_CP_CR_E!N48+FC_OTH_CP_BT_E!N48+FC_OTH_CP_IT_E!N48</f>
        <v>0</v>
      </c>
      <c r="O48" s="10">
        <f>FC_OTH_CP_SH_E!O48+FC_OTH_CP_SC_E!O48+FC_OTH_CP_HW_E!O48+FC_OTH_CP_CA_E!O48+FC_OTH_CP_VE_E!O48+FC_OTH_CP_SL_E!O48+FC_OTH_CP_BL_E!O48+FC_OTH_CP_CR_E!O48+FC_OTH_CP_BT_E!O48+FC_OTH_CP_IT_E!O48</f>
        <v>0</v>
      </c>
      <c r="P48" s="10">
        <f>FC_OTH_CP_SH_E!P48+FC_OTH_CP_SC_E!P48+FC_OTH_CP_HW_E!P48+FC_OTH_CP_CA_E!P48+FC_OTH_CP_VE_E!P48+FC_OTH_CP_SL_E!P48+FC_OTH_CP_BL_E!P48+FC_OTH_CP_CR_E!P48+FC_OTH_CP_BT_E!P48+FC_OTH_CP_IT_E!P48</f>
        <v>0</v>
      </c>
      <c r="Q48" s="10">
        <f>FC_OTH_CP_SH_E!Q48+FC_OTH_CP_SC_E!Q48+FC_OTH_CP_HW_E!Q48+FC_OTH_CP_CA_E!Q48+FC_OTH_CP_VE_E!Q48+FC_OTH_CP_SL_E!Q48+FC_OTH_CP_BL_E!Q48+FC_OTH_CP_CR_E!Q48+FC_OTH_CP_BT_E!Q48+FC_OTH_CP_IT_E!Q48</f>
        <v>0</v>
      </c>
      <c r="R48" s="10">
        <f>FC_OTH_CP_SH_E!R48+FC_OTH_CP_SC_E!R48+FC_OTH_CP_HW_E!R48+FC_OTH_CP_CA_E!R48+FC_OTH_CP_VE_E!R48+FC_OTH_CP_SL_E!R48+FC_OTH_CP_BL_E!R48+FC_OTH_CP_CR_E!R48+FC_OTH_CP_BT_E!R48+FC_OTH_CP_IT_E!R48</f>
        <v>0</v>
      </c>
      <c r="S48" s="10">
        <f>FC_OTH_CP_SH_E!S48+FC_OTH_CP_SC_E!S48+FC_OTH_CP_HW_E!S48+FC_OTH_CP_CA_E!S48+FC_OTH_CP_VE_E!S48+FC_OTH_CP_SL_E!S48+FC_OTH_CP_BL_E!S48+FC_OTH_CP_CR_E!S48+FC_OTH_CP_BT_E!S48+FC_OTH_CP_IT_E!S48</f>
        <v>0</v>
      </c>
      <c r="T48" s="10">
        <f>FC_OTH_CP_SH_E!T48+FC_OTH_CP_SC_E!T48+FC_OTH_CP_HW_E!T48+FC_OTH_CP_CA_E!T48+FC_OTH_CP_VE_E!T48+FC_OTH_CP_SL_E!T48+FC_OTH_CP_BL_E!T48+FC_OTH_CP_CR_E!T48+FC_OTH_CP_BT_E!T48+FC_OTH_CP_IT_E!T48</f>
        <v>0</v>
      </c>
      <c r="U48" s="10">
        <f>FC_OTH_CP_SH_E!U48+FC_OTH_CP_SC_E!U48+FC_OTH_CP_HW_E!U48+FC_OTH_CP_CA_E!U48+FC_OTH_CP_VE_E!U48+FC_OTH_CP_SL_E!U48+FC_OTH_CP_BL_E!U48+FC_OTH_CP_CR_E!U48+FC_OTH_CP_BT_E!U48+FC_OTH_CP_IT_E!U48</f>
        <v>0</v>
      </c>
      <c r="V48" s="10">
        <f>FC_OTH_CP_SH_E!V48+FC_OTH_CP_SC_E!V48+FC_OTH_CP_HW_E!V48+FC_OTH_CP_CA_E!V48+FC_OTH_CP_VE_E!V48+FC_OTH_CP_SL_E!V48+FC_OTH_CP_BL_E!V48+FC_OTH_CP_CR_E!V48+FC_OTH_CP_BT_E!V48+FC_OTH_CP_IT_E!V48</f>
        <v>0</v>
      </c>
      <c r="W48" s="10">
        <f>FC_OTH_CP_SH_E!W48+FC_OTH_CP_SC_E!W48+FC_OTH_CP_HW_E!W48+FC_OTH_CP_CA_E!W48+FC_OTH_CP_VE_E!W48+FC_OTH_CP_SL_E!W48+FC_OTH_CP_BL_E!W48+FC_OTH_CP_CR_E!W48+FC_OTH_CP_BT_E!W48+FC_OTH_CP_IT_E!W48</f>
        <v>0</v>
      </c>
      <c r="X48" s="10">
        <f>FC_OTH_CP_SH_E!X48+FC_OTH_CP_SC_E!X48+FC_OTH_CP_HW_E!X48+FC_OTH_CP_CA_E!X48+FC_OTH_CP_VE_E!X48+FC_OTH_CP_SL_E!X48+FC_OTH_CP_BL_E!X48+FC_OTH_CP_CR_E!X48+FC_OTH_CP_BT_E!X48+FC_OTH_CP_IT_E!X48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FC_OTH_CP_SH_E!C49+FC_OTH_CP_SC_E!C49+FC_OTH_CP_HW_E!C49+FC_OTH_CP_CA_E!C49+FC_OTH_CP_VE_E!C49+FC_OTH_CP_SL_E!C49+FC_OTH_CP_BL_E!C49+FC_OTH_CP_CR_E!C49+FC_OTH_CP_BT_E!C49+FC_OTH_CP_IT_E!C49</f>
        <v>0</v>
      </c>
      <c r="D49" s="10">
        <f>FC_OTH_CP_SH_E!D49+FC_OTH_CP_SC_E!D49+FC_OTH_CP_HW_E!D49+FC_OTH_CP_CA_E!D49+FC_OTH_CP_VE_E!D49+FC_OTH_CP_SL_E!D49+FC_OTH_CP_BL_E!D49+FC_OTH_CP_CR_E!D49+FC_OTH_CP_BT_E!D49+FC_OTH_CP_IT_E!D49</f>
        <v>0</v>
      </c>
      <c r="E49" s="10">
        <f>FC_OTH_CP_SH_E!E49+FC_OTH_CP_SC_E!E49+FC_OTH_CP_HW_E!E49+FC_OTH_CP_CA_E!E49+FC_OTH_CP_VE_E!E49+FC_OTH_CP_SL_E!E49+FC_OTH_CP_BL_E!E49+FC_OTH_CP_CR_E!E49+FC_OTH_CP_BT_E!E49+FC_OTH_CP_IT_E!E49</f>
        <v>0</v>
      </c>
      <c r="F49" s="10">
        <f>FC_OTH_CP_SH_E!F49+FC_OTH_CP_SC_E!F49+FC_OTH_CP_HW_E!F49+FC_OTH_CP_CA_E!F49+FC_OTH_CP_VE_E!F49+FC_OTH_CP_SL_E!F49+FC_OTH_CP_BL_E!F49+FC_OTH_CP_CR_E!F49+FC_OTH_CP_BT_E!F49+FC_OTH_CP_IT_E!F49</f>
        <v>0</v>
      </c>
      <c r="G49" s="10">
        <f>FC_OTH_CP_SH_E!G49+FC_OTH_CP_SC_E!G49+FC_OTH_CP_HW_E!G49+FC_OTH_CP_CA_E!G49+FC_OTH_CP_VE_E!G49+FC_OTH_CP_SL_E!G49+FC_OTH_CP_BL_E!G49+FC_OTH_CP_CR_E!G49+FC_OTH_CP_BT_E!G49+FC_OTH_CP_IT_E!G49</f>
        <v>0</v>
      </c>
      <c r="H49" s="10">
        <f>FC_OTH_CP_SH_E!H49+FC_OTH_CP_SC_E!H49+FC_OTH_CP_HW_E!H49+FC_OTH_CP_CA_E!H49+FC_OTH_CP_VE_E!H49+FC_OTH_CP_SL_E!H49+FC_OTH_CP_BL_E!H49+FC_OTH_CP_CR_E!H49+FC_OTH_CP_BT_E!H49+FC_OTH_CP_IT_E!H49</f>
        <v>0</v>
      </c>
      <c r="I49" s="10">
        <f>FC_OTH_CP_SH_E!I49+FC_OTH_CP_SC_E!I49+FC_OTH_CP_HW_E!I49+FC_OTH_CP_CA_E!I49+FC_OTH_CP_VE_E!I49+FC_OTH_CP_SL_E!I49+FC_OTH_CP_BL_E!I49+FC_OTH_CP_CR_E!I49+FC_OTH_CP_BT_E!I49+FC_OTH_CP_IT_E!I49</f>
        <v>0</v>
      </c>
      <c r="J49" s="10">
        <f>FC_OTH_CP_SH_E!J49+FC_OTH_CP_SC_E!J49+FC_OTH_CP_HW_E!J49+FC_OTH_CP_CA_E!J49+FC_OTH_CP_VE_E!J49+FC_OTH_CP_SL_E!J49+FC_OTH_CP_BL_E!J49+FC_OTH_CP_CR_E!J49+FC_OTH_CP_BT_E!J49+FC_OTH_CP_IT_E!J49</f>
        <v>0</v>
      </c>
      <c r="K49" s="10">
        <f>FC_OTH_CP_SH_E!K49+FC_OTH_CP_SC_E!K49+FC_OTH_CP_HW_E!K49+FC_OTH_CP_CA_E!K49+FC_OTH_CP_VE_E!K49+FC_OTH_CP_SL_E!K49+FC_OTH_CP_BL_E!K49+FC_OTH_CP_CR_E!K49+FC_OTH_CP_BT_E!K49+FC_OTH_CP_IT_E!K49</f>
        <v>0</v>
      </c>
      <c r="L49" s="10">
        <f>FC_OTH_CP_SH_E!L49+FC_OTH_CP_SC_E!L49+FC_OTH_CP_HW_E!L49+FC_OTH_CP_CA_E!L49+FC_OTH_CP_VE_E!L49+FC_OTH_CP_SL_E!L49+FC_OTH_CP_BL_E!L49+FC_OTH_CP_CR_E!L49+FC_OTH_CP_BT_E!L49+FC_OTH_CP_IT_E!L49</f>
        <v>0</v>
      </c>
      <c r="M49" s="10">
        <f>FC_OTH_CP_SH_E!M49+FC_OTH_CP_SC_E!M49+FC_OTH_CP_HW_E!M49+FC_OTH_CP_CA_E!M49+FC_OTH_CP_VE_E!M49+FC_OTH_CP_SL_E!M49+FC_OTH_CP_BL_E!M49+FC_OTH_CP_CR_E!M49+FC_OTH_CP_BT_E!M49+FC_OTH_CP_IT_E!M49</f>
        <v>0</v>
      </c>
      <c r="N49" s="10">
        <f>FC_OTH_CP_SH_E!N49+FC_OTH_CP_SC_E!N49+FC_OTH_CP_HW_E!N49+FC_OTH_CP_CA_E!N49+FC_OTH_CP_VE_E!N49+FC_OTH_CP_SL_E!N49+FC_OTH_CP_BL_E!N49+FC_OTH_CP_CR_E!N49+FC_OTH_CP_BT_E!N49+FC_OTH_CP_IT_E!N49</f>
        <v>0</v>
      </c>
      <c r="O49" s="10">
        <f>FC_OTH_CP_SH_E!O49+FC_OTH_CP_SC_E!O49+FC_OTH_CP_HW_E!O49+FC_OTH_CP_CA_E!O49+FC_OTH_CP_VE_E!O49+FC_OTH_CP_SL_E!O49+FC_OTH_CP_BL_E!O49+FC_OTH_CP_CR_E!O49+FC_OTH_CP_BT_E!O49+FC_OTH_CP_IT_E!O49</f>
        <v>0</v>
      </c>
      <c r="P49" s="10">
        <f>FC_OTH_CP_SH_E!P49+FC_OTH_CP_SC_E!P49+FC_OTH_CP_HW_E!P49+FC_OTH_CP_CA_E!P49+FC_OTH_CP_VE_E!P49+FC_OTH_CP_SL_E!P49+FC_OTH_CP_BL_E!P49+FC_OTH_CP_CR_E!P49+FC_OTH_CP_BT_E!P49+FC_OTH_CP_IT_E!P49</f>
        <v>0</v>
      </c>
      <c r="Q49" s="10">
        <f>FC_OTH_CP_SH_E!Q49+FC_OTH_CP_SC_E!Q49+FC_OTH_CP_HW_E!Q49+FC_OTH_CP_CA_E!Q49+FC_OTH_CP_VE_E!Q49+FC_OTH_CP_SL_E!Q49+FC_OTH_CP_BL_E!Q49+FC_OTH_CP_CR_E!Q49+FC_OTH_CP_BT_E!Q49+FC_OTH_CP_IT_E!Q49</f>
        <v>0</v>
      </c>
      <c r="R49" s="10">
        <f>FC_OTH_CP_SH_E!R49+FC_OTH_CP_SC_E!R49+FC_OTH_CP_HW_E!R49+FC_OTH_CP_CA_E!R49+FC_OTH_CP_VE_E!R49+FC_OTH_CP_SL_E!R49+FC_OTH_CP_BL_E!R49+FC_OTH_CP_CR_E!R49+FC_OTH_CP_BT_E!R49+FC_OTH_CP_IT_E!R49</f>
        <v>0</v>
      </c>
      <c r="S49" s="10">
        <f>FC_OTH_CP_SH_E!S49+FC_OTH_CP_SC_E!S49+FC_OTH_CP_HW_E!S49+FC_OTH_CP_CA_E!S49+FC_OTH_CP_VE_E!S49+FC_OTH_CP_SL_E!S49+FC_OTH_CP_BL_E!S49+FC_OTH_CP_CR_E!S49+FC_OTH_CP_BT_E!S49+FC_OTH_CP_IT_E!S49</f>
        <v>0</v>
      </c>
      <c r="T49" s="10">
        <f>FC_OTH_CP_SH_E!T49+FC_OTH_CP_SC_E!T49+FC_OTH_CP_HW_E!T49+FC_OTH_CP_CA_E!T49+FC_OTH_CP_VE_E!T49+FC_OTH_CP_SL_E!T49+FC_OTH_CP_BL_E!T49+FC_OTH_CP_CR_E!T49+FC_OTH_CP_BT_E!T49+FC_OTH_CP_IT_E!T49</f>
        <v>0</v>
      </c>
      <c r="U49" s="10">
        <f>FC_OTH_CP_SH_E!U49+FC_OTH_CP_SC_E!U49+FC_OTH_CP_HW_E!U49+FC_OTH_CP_CA_E!U49+FC_OTH_CP_VE_E!U49+FC_OTH_CP_SL_E!U49+FC_OTH_CP_BL_E!U49+FC_OTH_CP_CR_E!U49+FC_OTH_CP_BT_E!U49+FC_OTH_CP_IT_E!U49</f>
        <v>0</v>
      </c>
      <c r="V49" s="10">
        <f>FC_OTH_CP_SH_E!V49+FC_OTH_CP_SC_E!V49+FC_OTH_CP_HW_E!V49+FC_OTH_CP_CA_E!V49+FC_OTH_CP_VE_E!V49+FC_OTH_CP_SL_E!V49+FC_OTH_CP_BL_E!V49+FC_OTH_CP_CR_E!V49+FC_OTH_CP_BT_E!V49+FC_OTH_CP_IT_E!V49</f>
        <v>0</v>
      </c>
      <c r="W49" s="10">
        <f>FC_OTH_CP_SH_E!W49+FC_OTH_CP_SC_E!W49+FC_OTH_CP_HW_E!W49+FC_OTH_CP_CA_E!W49+FC_OTH_CP_VE_E!W49+FC_OTH_CP_SL_E!W49+FC_OTH_CP_BL_E!W49+FC_OTH_CP_CR_E!W49+FC_OTH_CP_BT_E!W49+FC_OTH_CP_IT_E!W49</f>
        <v>0</v>
      </c>
      <c r="X49" s="10">
        <f>FC_OTH_CP_SH_E!X49+FC_OTH_CP_SC_E!X49+FC_OTH_CP_HW_E!X49+FC_OTH_CP_CA_E!X49+FC_OTH_CP_VE_E!X49+FC_OTH_CP_SL_E!X49+FC_OTH_CP_BL_E!X49+FC_OTH_CP_CR_E!X49+FC_OTH_CP_BT_E!X49+FC_OTH_CP_IT_E!X49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FC_OTH_CP_SH_E!C50+FC_OTH_CP_SC_E!C50+FC_OTH_CP_HW_E!C50+FC_OTH_CP_CA_E!C50+FC_OTH_CP_VE_E!C50+FC_OTH_CP_SL_E!C50+FC_OTH_CP_BL_E!C50+FC_OTH_CP_CR_E!C50+FC_OTH_CP_BT_E!C50+FC_OTH_CP_IT_E!C50</f>
        <v>0</v>
      </c>
      <c r="D50" s="10">
        <f>FC_OTH_CP_SH_E!D50+FC_OTH_CP_SC_E!D50+FC_OTH_CP_HW_E!D50+FC_OTH_CP_CA_E!D50+FC_OTH_CP_VE_E!D50+FC_OTH_CP_SL_E!D50+FC_OTH_CP_BL_E!D50+FC_OTH_CP_CR_E!D50+FC_OTH_CP_BT_E!D50+FC_OTH_CP_IT_E!D50</f>
        <v>0</v>
      </c>
      <c r="E50" s="10">
        <f>FC_OTH_CP_SH_E!E50+FC_OTH_CP_SC_E!E50+FC_OTH_CP_HW_E!E50+FC_OTH_CP_CA_E!E50+FC_OTH_CP_VE_E!E50+FC_OTH_CP_SL_E!E50+FC_OTH_CP_BL_E!E50+FC_OTH_CP_CR_E!E50+FC_OTH_CP_BT_E!E50+FC_OTH_CP_IT_E!E50</f>
        <v>0</v>
      </c>
      <c r="F50" s="10">
        <f>FC_OTH_CP_SH_E!F50+FC_OTH_CP_SC_E!F50+FC_OTH_CP_HW_E!F50+FC_OTH_CP_CA_E!F50+FC_OTH_CP_VE_E!F50+FC_OTH_CP_SL_E!F50+FC_OTH_CP_BL_E!F50+FC_OTH_CP_CR_E!F50+FC_OTH_CP_BT_E!F50+FC_OTH_CP_IT_E!F50</f>
        <v>0</v>
      </c>
      <c r="G50" s="10">
        <f>FC_OTH_CP_SH_E!G50+FC_OTH_CP_SC_E!G50+FC_OTH_CP_HW_E!G50+FC_OTH_CP_CA_E!G50+FC_OTH_CP_VE_E!G50+FC_OTH_CP_SL_E!G50+FC_OTH_CP_BL_E!G50+FC_OTH_CP_CR_E!G50+FC_OTH_CP_BT_E!G50+FC_OTH_CP_IT_E!G50</f>
        <v>0</v>
      </c>
      <c r="H50" s="10">
        <f>FC_OTH_CP_SH_E!H50+FC_OTH_CP_SC_E!H50+FC_OTH_CP_HW_E!H50+FC_OTH_CP_CA_E!H50+FC_OTH_CP_VE_E!H50+FC_OTH_CP_SL_E!H50+FC_OTH_CP_BL_E!H50+FC_OTH_CP_CR_E!H50+FC_OTH_CP_BT_E!H50+FC_OTH_CP_IT_E!H50</f>
        <v>0</v>
      </c>
      <c r="I50" s="10">
        <f>FC_OTH_CP_SH_E!I50+FC_OTH_CP_SC_E!I50+FC_OTH_CP_HW_E!I50+FC_OTH_CP_CA_E!I50+FC_OTH_CP_VE_E!I50+FC_OTH_CP_SL_E!I50+FC_OTH_CP_BL_E!I50+FC_OTH_CP_CR_E!I50+FC_OTH_CP_BT_E!I50+FC_OTH_CP_IT_E!I50</f>
        <v>0</v>
      </c>
      <c r="J50" s="10">
        <f>FC_OTH_CP_SH_E!J50+FC_OTH_CP_SC_E!J50+FC_OTH_CP_HW_E!J50+FC_OTH_CP_CA_E!J50+FC_OTH_CP_VE_E!J50+FC_OTH_CP_SL_E!J50+FC_OTH_CP_BL_E!J50+FC_OTH_CP_CR_E!J50+FC_OTH_CP_BT_E!J50+FC_OTH_CP_IT_E!J50</f>
        <v>0</v>
      </c>
      <c r="K50" s="10">
        <f>FC_OTH_CP_SH_E!K50+FC_OTH_CP_SC_E!K50+FC_OTH_CP_HW_E!K50+FC_OTH_CP_CA_E!K50+FC_OTH_CP_VE_E!K50+FC_OTH_CP_SL_E!K50+FC_OTH_CP_BL_E!K50+FC_OTH_CP_CR_E!K50+FC_OTH_CP_BT_E!K50+FC_OTH_CP_IT_E!K50</f>
        <v>0</v>
      </c>
      <c r="L50" s="10">
        <f>FC_OTH_CP_SH_E!L50+FC_OTH_CP_SC_E!L50+FC_OTH_CP_HW_E!L50+FC_OTH_CP_CA_E!L50+FC_OTH_CP_VE_E!L50+FC_OTH_CP_SL_E!L50+FC_OTH_CP_BL_E!L50+FC_OTH_CP_CR_E!L50+FC_OTH_CP_BT_E!L50+FC_OTH_CP_IT_E!L50</f>
        <v>0</v>
      </c>
      <c r="M50" s="10">
        <f>FC_OTH_CP_SH_E!M50+FC_OTH_CP_SC_E!M50+FC_OTH_CP_HW_E!M50+FC_OTH_CP_CA_E!M50+FC_OTH_CP_VE_E!M50+FC_OTH_CP_SL_E!M50+FC_OTH_CP_BL_E!M50+FC_OTH_CP_CR_E!M50+FC_OTH_CP_BT_E!M50+FC_OTH_CP_IT_E!M50</f>
        <v>0</v>
      </c>
      <c r="N50" s="10">
        <f>FC_OTH_CP_SH_E!N50+FC_OTH_CP_SC_E!N50+FC_OTH_CP_HW_E!N50+FC_OTH_CP_CA_E!N50+FC_OTH_CP_VE_E!N50+FC_OTH_CP_SL_E!N50+FC_OTH_CP_BL_E!N50+FC_OTH_CP_CR_E!N50+FC_OTH_CP_BT_E!N50+FC_OTH_CP_IT_E!N50</f>
        <v>0</v>
      </c>
      <c r="O50" s="10">
        <f>FC_OTH_CP_SH_E!O50+FC_OTH_CP_SC_E!O50+FC_OTH_CP_HW_E!O50+FC_OTH_CP_CA_E!O50+FC_OTH_CP_VE_E!O50+FC_OTH_CP_SL_E!O50+FC_OTH_CP_BL_E!O50+FC_OTH_CP_CR_E!O50+FC_OTH_CP_BT_E!O50+FC_OTH_CP_IT_E!O50</f>
        <v>0</v>
      </c>
      <c r="P50" s="10">
        <f>FC_OTH_CP_SH_E!P50+FC_OTH_CP_SC_E!P50+FC_OTH_CP_HW_E!P50+FC_OTH_CP_CA_E!P50+FC_OTH_CP_VE_E!P50+FC_OTH_CP_SL_E!P50+FC_OTH_CP_BL_E!P50+FC_OTH_CP_CR_E!P50+FC_OTH_CP_BT_E!P50+FC_OTH_CP_IT_E!P50</f>
        <v>0</v>
      </c>
      <c r="Q50" s="10">
        <f>FC_OTH_CP_SH_E!Q50+FC_OTH_CP_SC_E!Q50+FC_OTH_CP_HW_E!Q50+FC_OTH_CP_CA_E!Q50+FC_OTH_CP_VE_E!Q50+FC_OTH_CP_SL_E!Q50+FC_OTH_CP_BL_E!Q50+FC_OTH_CP_CR_E!Q50+FC_OTH_CP_BT_E!Q50+FC_OTH_CP_IT_E!Q50</f>
        <v>0</v>
      </c>
      <c r="R50" s="10">
        <f>FC_OTH_CP_SH_E!R50+FC_OTH_CP_SC_E!R50+FC_OTH_CP_HW_E!R50+FC_OTH_CP_CA_E!R50+FC_OTH_CP_VE_E!R50+FC_OTH_CP_SL_E!R50+FC_OTH_CP_BL_E!R50+FC_OTH_CP_CR_E!R50+FC_OTH_CP_BT_E!R50+FC_OTH_CP_IT_E!R50</f>
        <v>0</v>
      </c>
      <c r="S50" s="10">
        <f>FC_OTH_CP_SH_E!S50+FC_OTH_CP_SC_E!S50+FC_OTH_CP_HW_E!S50+FC_OTH_CP_CA_E!S50+FC_OTH_CP_VE_E!S50+FC_OTH_CP_SL_E!S50+FC_OTH_CP_BL_E!S50+FC_OTH_CP_CR_E!S50+FC_OTH_CP_BT_E!S50+FC_OTH_CP_IT_E!S50</f>
        <v>0</v>
      </c>
      <c r="T50" s="10">
        <f>FC_OTH_CP_SH_E!T50+FC_OTH_CP_SC_E!T50+FC_OTH_CP_HW_E!T50+FC_OTH_CP_CA_E!T50+FC_OTH_CP_VE_E!T50+FC_OTH_CP_SL_E!T50+FC_OTH_CP_BL_E!T50+FC_OTH_CP_CR_E!T50+FC_OTH_CP_BT_E!T50+FC_OTH_CP_IT_E!T50</f>
        <v>0</v>
      </c>
      <c r="U50" s="10">
        <f>FC_OTH_CP_SH_E!U50+FC_OTH_CP_SC_E!U50+FC_OTH_CP_HW_E!U50+FC_OTH_CP_CA_E!U50+FC_OTH_CP_VE_E!U50+FC_OTH_CP_SL_E!U50+FC_OTH_CP_BL_E!U50+FC_OTH_CP_CR_E!U50+FC_OTH_CP_BT_E!U50+FC_OTH_CP_IT_E!U50</f>
        <v>0</v>
      </c>
      <c r="V50" s="10">
        <f>FC_OTH_CP_SH_E!V50+FC_OTH_CP_SC_E!V50+FC_OTH_CP_HW_E!V50+FC_OTH_CP_CA_E!V50+FC_OTH_CP_VE_E!V50+FC_OTH_CP_SL_E!V50+FC_OTH_CP_BL_E!V50+FC_OTH_CP_CR_E!V50+FC_OTH_CP_BT_E!V50+FC_OTH_CP_IT_E!V50</f>
        <v>0</v>
      </c>
      <c r="W50" s="10">
        <f>FC_OTH_CP_SH_E!W50+FC_OTH_CP_SC_E!W50+FC_OTH_CP_HW_E!W50+FC_OTH_CP_CA_E!W50+FC_OTH_CP_VE_E!W50+FC_OTH_CP_SL_E!W50+FC_OTH_CP_BL_E!W50+FC_OTH_CP_CR_E!W50+FC_OTH_CP_BT_E!W50+FC_OTH_CP_IT_E!W50</f>
        <v>0</v>
      </c>
      <c r="X50" s="10">
        <f>FC_OTH_CP_SH_E!X50+FC_OTH_CP_SC_E!X50+FC_OTH_CP_HW_E!X50+FC_OTH_CP_CA_E!X50+FC_OTH_CP_VE_E!X50+FC_OTH_CP_SL_E!X50+FC_OTH_CP_BL_E!X50+FC_OTH_CP_CR_E!X50+FC_OTH_CP_BT_E!X50+FC_OTH_CP_IT_E!X50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FC_OTH_CP_SH_E!C51+FC_OTH_CP_SC_E!C51+FC_OTH_CP_HW_E!C51+FC_OTH_CP_CA_E!C51+FC_OTH_CP_VE_E!C51+FC_OTH_CP_SL_E!C51+FC_OTH_CP_BL_E!C51+FC_OTH_CP_CR_E!C51+FC_OTH_CP_BT_E!C51+FC_OTH_CP_IT_E!C51</f>
        <v>57.244196044711941</v>
      </c>
      <c r="D51" s="37">
        <f>FC_OTH_CP_SH_E!D51+FC_OTH_CP_SC_E!D51+FC_OTH_CP_HW_E!D51+FC_OTH_CP_CA_E!D51+FC_OTH_CP_VE_E!D51+FC_OTH_CP_SL_E!D51+FC_OTH_CP_BL_E!D51+FC_OTH_CP_CR_E!D51+FC_OTH_CP_BT_E!D51+FC_OTH_CP_IT_E!D51</f>
        <v>85.275150472914873</v>
      </c>
      <c r="E51" s="37">
        <f>FC_OTH_CP_SH_E!E51+FC_OTH_CP_SC_E!E51+FC_OTH_CP_HW_E!E51+FC_OTH_CP_CA_E!E51+FC_OTH_CP_VE_E!E51+FC_OTH_CP_SL_E!E51+FC_OTH_CP_BL_E!E51+FC_OTH_CP_CR_E!E51+FC_OTH_CP_BT_E!E51+FC_OTH_CP_IT_E!E51</f>
        <v>109.82373172828893</v>
      </c>
      <c r="F51" s="37">
        <f>FC_OTH_CP_SH_E!F51+FC_OTH_CP_SC_E!F51+FC_OTH_CP_HW_E!F51+FC_OTH_CP_CA_E!F51+FC_OTH_CP_VE_E!F51+FC_OTH_CP_SL_E!F51+FC_OTH_CP_BL_E!F51+FC_OTH_CP_CR_E!F51+FC_OTH_CP_BT_E!F51+FC_OTH_CP_IT_E!F51</f>
        <v>117.56233877901975</v>
      </c>
      <c r="G51" s="37">
        <f>FC_OTH_CP_SH_E!G51+FC_OTH_CP_SC_E!G51+FC_OTH_CP_HW_E!G51+FC_OTH_CP_CA_E!G51+FC_OTH_CP_VE_E!G51+FC_OTH_CP_SL_E!G51+FC_OTH_CP_BL_E!G51+FC_OTH_CP_CR_E!G51+FC_OTH_CP_BT_E!G51+FC_OTH_CP_IT_E!G51</f>
        <v>140.0902837489252</v>
      </c>
      <c r="H51" s="37">
        <f>FC_OTH_CP_SH_E!H51+FC_OTH_CP_SC_E!H51+FC_OTH_CP_HW_E!H51+FC_OTH_CP_CA_E!H51+FC_OTH_CP_VE_E!H51+FC_OTH_CP_SL_E!H51+FC_OTH_CP_BL_E!H51+FC_OTH_CP_CR_E!H51+FC_OTH_CP_BT_E!H51+FC_OTH_CP_IT_E!H51</f>
        <v>136.28546861564917</v>
      </c>
      <c r="I51" s="37">
        <f>FC_OTH_CP_SH_E!I51+FC_OTH_CP_SC_E!I51+FC_OTH_CP_HW_E!I51+FC_OTH_CP_CA_E!I51+FC_OTH_CP_VE_E!I51+FC_OTH_CP_SL_E!I51+FC_OTH_CP_BL_E!I51+FC_OTH_CP_CR_E!I51+FC_OTH_CP_BT_E!I51+FC_OTH_CP_IT_E!I51</f>
        <v>155.41702493551159</v>
      </c>
      <c r="J51" s="37">
        <f>FC_OTH_CP_SH_E!J51+FC_OTH_CP_SC_E!J51+FC_OTH_CP_HW_E!J51+FC_OTH_CP_CA_E!J51+FC_OTH_CP_VE_E!J51+FC_OTH_CP_SL_E!J51+FC_OTH_CP_BL_E!J51+FC_OTH_CP_CR_E!J51+FC_OTH_CP_BT_E!J51+FC_OTH_CP_IT_E!J51</f>
        <v>168.37919174548577</v>
      </c>
      <c r="K51" s="37">
        <f>FC_OTH_CP_SH_E!K51+FC_OTH_CP_SC_E!K51+FC_OTH_CP_HW_E!K51+FC_OTH_CP_CA_E!K51+FC_OTH_CP_VE_E!K51+FC_OTH_CP_SL_E!K51+FC_OTH_CP_BL_E!K51+FC_OTH_CP_CR_E!K51+FC_OTH_CP_BT_E!K51+FC_OTH_CP_IT_E!K51</f>
        <v>180.00859845227862</v>
      </c>
      <c r="L51" s="37">
        <f>FC_OTH_CP_SH_E!L51+FC_OTH_CP_SC_E!L51+FC_OTH_CP_HW_E!L51+FC_OTH_CP_CA_E!L51+FC_OTH_CP_VE_E!L51+FC_OTH_CP_SL_E!L51+FC_OTH_CP_BL_E!L51+FC_OTH_CP_CR_E!L51+FC_OTH_CP_BT_E!L51+FC_OTH_CP_IT_E!L51</f>
        <v>201.44024075666391</v>
      </c>
      <c r="M51" s="37">
        <f>FC_OTH_CP_SH_E!M51+FC_OTH_CP_SC_E!M51+FC_OTH_CP_HW_E!M51+FC_OTH_CP_CA_E!M51+FC_OTH_CP_VE_E!M51+FC_OTH_CP_SL_E!M51+FC_OTH_CP_BL_E!M51+FC_OTH_CP_CR_E!M51+FC_OTH_CP_BT_E!M51+FC_OTH_CP_IT_E!M51</f>
        <v>196.28116938950998</v>
      </c>
      <c r="N51" s="37">
        <f>FC_OTH_CP_SH_E!N51+FC_OTH_CP_SC_E!N51+FC_OTH_CP_HW_E!N51+FC_OTH_CP_CA_E!N51+FC_OTH_CP_VE_E!N51+FC_OTH_CP_SL_E!N51+FC_OTH_CP_BL_E!N51+FC_OTH_CP_CR_E!N51+FC_OTH_CP_BT_E!N51+FC_OTH_CP_IT_E!N51</f>
        <v>217.58383490971616</v>
      </c>
      <c r="O51" s="37">
        <f>FC_OTH_CP_SH_E!O51+FC_OTH_CP_SC_E!O51+FC_OTH_CP_HW_E!O51+FC_OTH_CP_CA_E!O51+FC_OTH_CP_VE_E!O51+FC_OTH_CP_SL_E!O51+FC_OTH_CP_BL_E!O51+FC_OTH_CP_CR_E!O51+FC_OTH_CP_BT_E!O51+FC_OTH_CP_IT_E!O51</f>
        <v>217.8632846087705</v>
      </c>
      <c r="P51" s="37">
        <f>FC_OTH_CP_SH_E!P51+FC_OTH_CP_SC_E!P51+FC_OTH_CP_HW_E!P51+FC_OTH_CP_CA_E!P51+FC_OTH_CP_VE_E!P51+FC_OTH_CP_SL_E!P51+FC_OTH_CP_BL_E!P51+FC_OTH_CP_CR_E!P51+FC_OTH_CP_BT_E!P51+FC_OTH_CP_IT_E!P51</f>
        <v>218.85210662080817</v>
      </c>
      <c r="Q51" s="37">
        <f>FC_OTH_CP_SH_E!Q51+FC_OTH_CP_SC_E!Q51+FC_OTH_CP_HW_E!Q51+FC_OTH_CP_CA_E!Q51+FC_OTH_CP_VE_E!Q51+FC_OTH_CP_SL_E!Q51+FC_OTH_CP_BL_E!Q51+FC_OTH_CP_CR_E!Q51+FC_OTH_CP_BT_E!Q51+FC_OTH_CP_IT_E!Q51</f>
        <v>215.88564058469473</v>
      </c>
      <c r="R51" s="37">
        <f>FC_OTH_CP_SH_E!R51+FC_OTH_CP_SC_E!R51+FC_OTH_CP_HW_E!R51+FC_OTH_CP_CA_E!R51+FC_OTH_CP_VE_E!R51+FC_OTH_CP_SL_E!R51+FC_OTH_CP_BL_E!R51+FC_OTH_CP_CR_E!R51+FC_OTH_CP_BT_E!R51+FC_OTH_CP_IT_E!R51</f>
        <v>233.65141874462589</v>
      </c>
      <c r="S51" s="37">
        <f>FC_OTH_CP_SH_E!S51+FC_OTH_CP_SC_E!S51+FC_OTH_CP_HW_E!S51+FC_OTH_CP_CA_E!S51+FC_OTH_CP_VE_E!S51+FC_OTH_CP_SL_E!S51+FC_OTH_CP_BL_E!S51+FC_OTH_CP_CR_E!S51+FC_OTH_CP_BT_E!S51+FC_OTH_CP_IT_E!S51</f>
        <v>252.69819432502152</v>
      </c>
      <c r="T51" s="37">
        <f>FC_OTH_CP_SH_E!T51+FC_OTH_CP_SC_E!T51+FC_OTH_CP_HW_E!T51+FC_OTH_CP_CA_E!T51+FC_OTH_CP_VE_E!T51+FC_OTH_CP_SL_E!T51+FC_OTH_CP_BL_E!T51+FC_OTH_CP_CR_E!T51+FC_OTH_CP_BT_E!T51+FC_OTH_CP_IT_E!T51</f>
        <v>255.48899398108352</v>
      </c>
      <c r="U51" s="37">
        <f>FC_OTH_CP_SH_E!U51+FC_OTH_CP_SC_E!U51+FC_OTH_CP_HW_E!U51+FC_OTH_CP_CA_E!U51+FC_OTH_CP_VE_E!U51+FC_OTH_CP_SL_E!U51+FC_OTH_CP_BL_E!U51+FC_OTH_CP_CR_E!U51+FC_OTH_CP_BT_E!U51+FC_OTH_CP_IT_E!U51</f>
        <v>262.60937231298351</v>
      </c>
      <c r="V51" s="37">
        <f>FC_OTH_CP_SH_E!V51+FC_OTH_CP_SC_E!V51+FC_OTH_CP_HW_E!V51+FC_OTH_CP_CA_E!V51+FC_OTH_CP_VE_E!V51+FC_OTH_CP_SL_E!V51+FC_OTH_CP_BL_E!V51+FC_OTH_CP_CR_E!V51+FC_OTH_CP_BT_E!V51+FC_OTH_CP_IT_E!V51</f>
        <v>247.52218400687869</v>
      </c>
      <c r="W51" s="37">
        <f>FC_OTH_CP_SH_E!W51+FC_OTH_CP_SC_E!W51+FC_OTH_CP_HW_E!W51+FC_OTH_CP_CA_E!W51+FC_OTH_CP_VE_E!W51+FC_OTH_CP_SL_E!W51+FC_OTH_CP_BL_E!W51+FC_OTH_CP_CR_E!W51+FC_OTH_CP_BT_E!W51+FC_OTH_CP_IT_E!W51</f>
        <v>202.6967325881341</v>
      </c>
      <c r="X51" s="37">
        <f>FC_OTH_CP_SH_E!X51+FC_OTH_CP_SC_E!X51+FC_OTH_CP_HW_E!X51+FC_OTH_CP_CA_E!X51+FC_OTH_CP_VE_E!X51+FC_OTH_CP_SL_E!X51+FC_OTH_CP_BL_E!X51+FC_OTH_CP_CR_E!X51+FC_OTH_CP_BT_E!X51+FC_OTH_CP_IT_E!X51</f>
        <v>237.66758383490983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8.3357695614789336</v>
      </c>
      <c r="D52" s="37">
        <f t="shared" ref="D52:W52" si="31">SUM(D53:D70)</f>
        <v>8.5746345657781582</v>
      </c>
      <c r="E52" s="37">
        <f t="shared" si="31"/>
        <v>8.8134135855545992</v>
      </c>
      <c r="F52" s="37">
        <f t="shared" si="31"/>
        <v>9.0761822871883044</v>
      </c>
      <c r="G52" s="37">
        <f t="shared" si="31"/>
        <v>9.3150472914875309</v>
      </c>
      <c r="H52" s="37">
        <f t="shared" si="31"/>
        <v>9.9121238177128106</v>
      </c>
      <c r="I52" s="37">
        <f t="shared" si="31"/>
        <v>10.365950128976783</v>
      </c>
      <c r="J52" s="37">
        <f t="shared" si="31"/>
        <v>15.572828890799657</v>
      </c>
      <c r="K52" s="37">
        <f t="shared" si="31"/>
        <v>17.507480653482368</v>
      </c>
      <c r="L52" s="37">
        <f t="shared" si="31"/>
        <v>19.370421324161651</v>
      </c>
      <c r="M52" s="37">
        <f t="shared" si="31"/>
        <v>21.997764402407562</v>
      </c>
      <c r="N52" s="37">
        <f t="shared" si="31"/>
        <v>39.194668959587268</v>
      </c>
      <c r="O52" s="37">
        <f t="shared" si="31"/>
        <v>80.74196044711951</v>
      </c>
      <c r="P52" s="37">
        <f t="shared" si="31"/>
        <v>64.786930352536558</v>
      </c>
      <c r="Q52" s="37">
        <f t="shared" si="31"/>
        <v>450.72742906276869</v>
      </c>
      <c r="R52" s="37">
        <f t="shared" si="31"/>
        <v>456.66457437661217</v>
      </c>
      <c r="S52" s="37">
        <f t="shared" si="31"/>
        <v>454.72416165090289</v>
      </c>
      <c r="T52" s="37">
        <f t="shared" si="31"/>
        <v>473.60128976784176</v>
      </c>
      <c r="U52" s="37">
        <f t="shared" si="31"/>
        <v>490.66638005159075</v>
      </c>
      <c r="V52" s="37">
        <f t="shared" si="31"/>
        <v>508.5335339638865</v>
      </c>
      <c r="W52" s="37">
        <f t="shared" si="31"/>
        <v>524.98340498710229</v>
      </c>
      <c r="X52" s="37">
        <f t="shared" ref="X52" si="32">SUM(X53:X70)</f>
        <v>555.93723129836621</v>
      </c>
    </row>
    <row r="53" spans="1:24" ht="11.25" customHeight="1" x14ac:dyDescent="0.2">
      <c r="A53" s="42" t="s">
        <v>93</v>
      </c>
      <c r="B53" s="9" t="s">
        <v>94</v>
      </c>
      <c r="C53" s="10">
        <f>FC_OTH_CP_SH_E!C53+FC_OTH_CP_SC_E!C53+FC_OTH_CP_HW_E!C53+FC_OTH_CP_CA_E!C53+FC_OTH_CP_VE_E!C53+FC_OTH_CP_SL_E!C53+FC_OTH_CP_BL_E!C53+FC_OTH_CP_CR_E!C53+FC_OTH_CP_BT_E!C53+FC_OTH_CP_IT_E!C53</f>
        <v>0</v>
      </c>
      <c r="D53" s="10">
        <f>FC_OTH_CP_SH_E!D53+FC_OTH_CP_SC_E!D53+FC_OTH_CP_HW_E!D53+FC_OTH_CP_CA_E!D53+FC_OTH_CP_VE_E!D53+FC_OTH_CP_SL_E!D53+FC_OTH_CP_BL_E!D53+FC_OTH_CP_CR_E!D53+FC_OTH_CP_BT_E!D53+FC_OTH_CP_IT_E!D53</f>
        <v>0</v>
      </c>
      <c r="E53" s="10">
        <f>FC_OTH_CP_SH_E!E53+FC_OTH_CP_SC_E!E53+FC_OTH_CP_HW_E!E53+FC_OTH_CP_CA_E!E53+FC_OTH_CP_VE_E!E53+FC_OTH_CP_SL_E!E53+FC_OTH_CP_BL_E!E53+FC_OTH_CP_CR_E!E53+FC_OTH_CP_BT_E!E53+FC_OTH_CP_IT_E!E53</f>
        <v>0</v>
      </c>
      <c r="F53" s="10">
        <f>FC_OTH_CP_SH_E!F53+FC_OTH_CP_SC_E!F53+FC_OTH_CP_HW_E!F53+FC_OTH_CP_CA_E!F53+FC_OTH_CP_VE_E!F53+FC_OTH_CP_SL_E!F53+FC_OTH_CP_BL_E!F53+FC_OTH_CP_CR_E!F53+FC_OTH_CP_BT_E!F53+FC_OTH_CP_IT_E!F53</f>
        <v>0</v>
      </c>
      <c r="G53" s="10">
        <f>FC_OTH_CP_SH_E!G53+FC_OTH_CP_SC_E!G53+FC_OTH_CP_HW_E!G53+FC_OTH_CP_CA_E!G53+FC_OTH_CP_VE_E!G53+FC_OTH_CP_SL_E!G53+FC_OTH_CP_BL_E!G53+FC_OTH_CP_CR_E!G53+FC_OTH_CP_BT_E!G53+FC_OTH_CP_IT_E!G53</f>
        <v>0</v>
      </c>
      <c r="H53" s="10">
        <f>FC_OTH_CP_SH_E!H53+FC_OTH_CP_SC_E!H53+FC_OTH_CP_HW_E!H53+FC_OTH_CP_CA_E!H53+FC_OTH_CP_VE_E!H53+FC_OTH_CP_SL_E!H53+FC_OTH_CP_BL_E!H53+FC_OTH_CP_CR_E!H53+FC_OTH_CP_BT_E!H53+FC_OTH_CP_IT_E!H53</f>
        <v>0</v>
      </c>
      <c r="I53" s="10">
        <f>FC_OTH_CP_SH_E!I53+FC_OTH_CP_SC_E!I53+FC_OTH_CP_HW_E!I53+FC_OTH_CP_CA_E!I53+FC_OTH_CP_VE_E!I53+FC_OTH_CP_SL_E!I53+FC_OTH_CP_BL_E!I53+FC_OTH_CP_CR_E!I53+FC_OTH_CP_BT_E!I53+FC_OTH_CP_IT_E!I53</f>
        <v>0</v>
      </c>
      <c r="J53" s="10">
        <f>FC_OTH_CP_SH_E!J53+FC_OTH_CP_SC_E!J53+FC_OTH_CP_HW_E!J53+FC_OTH_CP_CA_E!J53+FC_OTH_CP_VE_E!J53+FC_OTH_CP_SL_E!J53+FC_OTH_CP_BL_E!J53+FC_OTH_CP_CR_E!J53+FC_OTH_CP_BT_E!J53+FC_OTH_CP_IT_E!J53</f>
        <v>0</v>
      </c>
      <c r="K53" s="10">
        <f>FC_OTH_CP_SH_E!K53+FC_OTH_CP_SC_E!K53+FC_OTH_CP_HW_E!K53+FC_OTH_CP_CA_E!K53+FC_OTH_CP_VE_E!K53+FC_OTH_CP_SL_E!K53+FC_OTH_CP_BL_E!K53+FC_OTH_CP_CR_E!K53+FC_OTH_CP_BT_E!K53+FC_OTH_CP_IT_E!K53</f>
        <v>0</v>
      </c>
      <c r="L53" s="10">
        <f>FC_OTH_CP_SH_E!L53+FC_OTH_CP_SC_E!L53+FC_OTH_CP_HW_E!L53+FC_OTH_CP_CA_E!L53+FC_OTH_CP_VE_E!L53+FC_OTH_CP_SL_E!L53+FC_OTH_CP_BL_E!L53+FC_OTH_CP_CR_E!L53+FC_OTH_CP_BT_E!L53+FC_OTH_CP_IT_E!L53</f>
        <v>0</v>
      </c>
      <c r="M53" s="10">
        <f>FC_OTH_CP_SH_E!M53+FC_OTH_CP_SC_E!M53+FC_OTH_CP_HW_E!M53+FC_OTH_CP_CA_E!M53+FC_OTH_CP_VE_E!M53+FC_OTH_CP_SL_E!M53+FC_OTH_CP_BL_E!M53+FC_OTH_CP_CR_E!M53+FC_OTH_CP_BT_E!M53+FC_OTH_CP_IT_E!M53</f>
        <v>0</v>
      </c>
      <c r="N53" s="10">
        <f>FC_OTH_CP_SH_E!N53+FC_OTH_CP_SC_E!N53+FC_OTH_CP_HW_E!N53+FC_OTH_CP_CA_E!N53+FC_OTH_CP_VE_E!N53+FC_OTH_CP_SL_E!N53+FC_OTH_CP_BL_E!N53+FC_OTH_CP_CR_E!N53+FC_OTH_CP_BT_E!N53+FC_OTH_CP_IT_E!N53</f>
        <v>0</v>
      </c>
      <c r="O53" s="10">
        <f>FC_OTH_CP_SH_E!O53+FC_OTH_CP_SC_E!O53+FC_OTH_CP_HW_E!O53+FC_OTH_CP_CA_E!O53+FC_OTH_CP_VE_E!O53+FC_OTH_CP_SL_E!O53+FC_OTH_CP_BL_E!O53+FC_OTH_CP_CR_E!O53+FC_OTH_CP_BT_E!O53+FC_OTH_CP_IT_E!O53</f>
        <v>0</v>
      </c>
      <c r="P53" s="10">
        <f>FC_OTH_CP_SH_E!P53+FC_OTH_CP_SC_E!P53+FC_OTH_CP_HW_E!P53+FC_OTH_CP_CA_E!P53+FC_OTH_CP_VE_E!P53+FC_OTH_CP_SL_E!P53+FC_OTH_CP_BL_E!P53+FC_OTH_CP_CR_E!P53+FC_OTH_CP_BT_E!P53+FC_OTH_CP_IT_E!P53</f>
        <v>0</v>
      </c>
      <c r="Q53" s="10">
        <f>FC_OTH_CP_SH_E!Q53+FC_OTH_CP_SC_E!Q53+FC_OTH_CP_HW_E!Q53+FC_OTH_CP_CA_E!Q53+FC_OTH_CP_VE_E!Q53+FC_OTH_CP_SL_E!Q53+FC_OTH_CP_BL_E!Q53+FC_OTH_CP_CR_E!Q53+FC_OTH_CP_BT_E!Q53+FC_OTH_CP_IT_E!Q53</f>
        <v>0</v>
      </c>
      <c r="R53" s="10">
        <f>FC_OTH_CP_SH_E!R53+FC_OTH_CP_SC_E!R53+FC_OTH_CP_HW_E!R53+FC_OTH_CP_CA_E!R53+FC_OTH_CP_VE_E!R53+FC_OTH_CP_SL_E!R53+FC_OTH_CP_BL_E!R53+FC_OTH_CP_CR_E!R53+FC_OTH_CP_BT_E!R53+FC_OTH_CP_IT_E!R53</f>
        <v>0</v>
      </c>
      <c r="S53" s="10">
        <f>FC_OTH_CP_SH_E!S53+FC_OTH_CP_SC_E!S53+FC_OTH_CP_HW_E!S53+FC_OTH_CP_CA_E!S53+FC_OTH_CP_VE_E!S53+FC_OTH_CP_SL_E!S53+FC_OTH_CP_BL_E!S53+FC_OTH_CP_CR_E!S53+FC_OTH_CP_BT_E!S53+FC_OTH_CP_IT_E!S53</f>
        <v>0</v>
      </c>
      <c r="T53" s="10">
        <f>FC_OTH_CP_SH_E!T53+FC_OTH_CP_SC_E!T53+FC_OTH_CP_HW_E!T53+FC_OTH_CP_CA_E!T53+FC_OTH_CP_VE_E!T53+FC_OTH_CP_SL_E!T53+FC_OTH_CP_BL_E!T53+FC_OTH_CP_CR_E!T53+FC_OTH_CP_BT_E!T53+FC_OTH_CP_IT_E!T53</f>
        <v>0</v>
      </c>
      <c r="U53" s="10">
        <f>FC_OTH_CP_SH_E!U53+FC_OTH_CP_SC_E!U53+FC_OTH_CP_HW_E!U53+FC_OTH_CP_CA_E!U53+FC_OTH_CP_VE_E!U53+FC_OTH_CP_SL_E!U53+FC_OTH_CP_BL_E!U53+FC_OTH_CP_CR_E!U53+FC_OTH_CP_BT_E!U53+FC_OTH_CP_IT_E!U53</f>
        <v>0</v>
      </c>
      <c r="V53" s="10">
        <f>FC_OTH_CP_SH_E!V53+FC_OTH_CP_SC_E!V53+FC_OTH_CP_HW_E!V53+FC_OTH_CP_CA_E!V53+FC_OTH_CP_VE_E!V53+FC_OTH_CP_SL_E!V53+FC_OTH_CP_BL_E!V53+FC_OTH_CP_CR_E!V53+FC_OTH_CP_BT_E!V53+FC_OTH_CP_IT_E!V53</f>
        <v>0</v>
      </c>
      <c r="W53" s="10">
        <f>FC_OTH_CP_SH_E!W53+FC_OTH_CP_SC_E!W53+FC_OTH_CP_HW_E!W53+FC_OTH_CP_CA_E!W53+FC_OTH_CP_VE_E!W53+FC_OTH_CP_SL_E!W53+FC_OTH_CP_BL_E!W53+FC_OTH_CP_CR_E!W53+FC_OTH_CP_BT_E!W53+FC_OTH_CP_IT_E!W53</f>
        <v>0</v>
      </c>
      <c r="X53" s="10">
        <f>FC_OTH_CP_SH_E!X53+FC_OTH_CP_SC_E!X53+FC_OTH_CP_HW_E!X53+FC_OTH_CP_CA_E!X53+FC_OTH_CP_VE_E!X53+FC_OTH_CP_SL_E!X53+FC_OTH_CP_BL_E!X53+FC_OTH_CP_CR_E!X53+FC_OTH_CP_BT_E!X53+FC_OTH_CP_IT_E!X53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FC_OTH_CP_SH_E!C54+FC_OTH_CP_SC_E!C54+FC_OTH_CP_HW_E!C54+FC_OTH_CP_CA_E!C54+FC_OTH_CP_VE_E!C54+FC_OTH_CP_SL_E!C54+FC_OTH_CP_BL_E!C54+FC_OTH_CP_CR_E!C54+FC_OTH_CP_BT_E!C54+FC_OTH_CP_IT_E!C54</f>
        <v>0</v>
      </c>
      <c r="D54" s="10">
        <f>FC_OTH_CP_SH_E!D54+FC_OTH_CP_SC_E!D54+FC_OTH_CP_HW_E!D54+FC_OTH_CP_CA_E!D54+FC_OTH_CP_VE_E!D54+FC_OTH_CP_SL_E!D54+FC_OTH_CP_BL_E!D54+FC_OTH_CP_CR_E!D54+FC_OTH_CP_BT_E!D54+FC_OTH_CP_IT_E!D54</f>
        <v>0</v>
      </c>
      <c r="E54" s="10">
        <f>FC_OTH_CP_SH_E!E54+FC_OTH_CP_SC_E!E54+FC_OTH_CP_HW_E!E54+FC_OTH_CP_CA_E!E54+FC_OTH_CP_VE_E!E54+FC_OTH_CP_SL_E!E54+FC_OTH_CP_BL_E!E54+FC_OTH_CP_CR_E!E54+FC_OTH_CP_BT_E!E54+FC_OTH_CP_IT_E!E54</f>
        <v>0</v>
      </c>
      <c r="F54" s="10">
        <f>FC_OTH_CP_SH_E!F54+FC_OTH_CP_SC_E!F54+FC_OTH_CP_HW_E!F54+FC_OTH_CP_CA_E!F54+FC_OTH_CP_VE_E!F54+FC_OTH_CP_SL_E!F54+FC_OTH_CP_BL_E!F54+FC_OTH_CP_CR_E!F54+FC_OTH_CP_BT_E!F54+FC_OTH_CP_IT_E!F54</f>
        <v>0</v>
      </c>
      <c r="G54" s="10">
        <f>FC_OTH_CP_SH_E!G54+FC_OTH_CP_SC_E!G54+FC_OTH_CP_HW_E!G54+FC_OTH_CP_CA_E!G54+FC_OTH_CP_VE_E!G54+FC_OTH_CP_SL_E!G54+FC_OTH_CP_BL_E!G54+FC_OTH_CP_CR_E!G54+FC_OTH_CP_BT_E!G54+FC_OTH_CP_IT_E!G54</f>
        <v>0</v>
      </c>
      <c r="H54" s="10">
        <f>FC_OTH_CP_SH_E!H54+FC_OTH_CP_SC_E!H54+FC_OTH_CP_HW_E!H54+FC_OTH_CP_CA_E!H54+FC_OTH_CP_VE_E!H54+FC_OTH_CP_SL_E!H54+FC_OTH_CP_BL_E!H54+FC_OTH_CP_CR_E!H54+FC_OTH_CP_BT_E!H54+FC_OTH_CP_IT_E!H54</f>
        <v>0</v>
      </c>
      <c r="I54" s="10">
        <f>FC_OTH_CP_SH_E!I54+FC_OTH_CP_SC_E!I54+FC_OTH_CP_HW_E!I54+FC_OTH_CP_CA_E!I54+FC_OTH_CP_VE_E!I54+FC_OTH_CP_SL_E!I54+FC_OTH_CP_BL_E!I54+FC_OTH_CP_CR_E!I54+FC_OTH_CP_BT_E!I54+FC_OTH_CP_IT_E!I54</f>
        <v>0</v>
      </c>
      <c r="J54" s="10">
        <f>FC_OTH_CP_SH_E!J54+FC_OTH_CP_SC_E!J54+FC_OTH_CP_HW_E!J54+FC_OTH_CP_CA_E!J54+FC_OTH_CP_VE_E!J54+FC_OTH_CP_SL_E!J54+FC_OTH_CP_BL_E!J54+FC_OTH_CP_CR_E!J54+FC_OTH_CP_BT_E!J54+FC_OTH_CP_IT_E!J54</f>
        <v>0</v>
      </c>
      <c r="K54" s="10">
        <f>FC_OTH_CP_SH_E!K54+FC_OTH_CP_SC_E!K54+FC_OTH_CP_HW_E!K54+FC_OTH_CP_CA_E!K54+FC_OTH_CP_VE_E!K54+FC_OTH_CP_SL_E!K54+FC_OTH_CP_BL_E!K54+FC_OTH_CP_CR_E!K54+FC_OTH_CP_BT_E!K54+FC_OTH_CP_IT_E!K54</f>
        <v>0</v>
      </c>
      <c r="L54" s="10">
        <f>FC_OTH_CP_SH_E!L54+FC_OTH_CP_SC_E!L54+FC_OTH_CP_HW_E!L54+FC_OTH_CP_CA_E!L54+FC_OTH_CP_VE_E!L54+FC_OTH_CP_SL_E!L54+FC_OTH_CP_BL_E!L54+FC_OTH_CP_CR_E!L54+FC_OTH_CP_BT_E!L54+FC_OTH_CP_IT_E!L54</f>
        <v>0</v>
      </c>
      <c r="M54" s="10">
        <f>FC_OTH_CP_SH_E!M54+FC_OTH_CP_SC_E!M54+FC_OTH_CP_HW_E!M54+FC_OTH_CP_CA_E!M54+FC_OTH_CP_VE_E!M54+FC_OTH_CP_SL_E!M54+FC_OTH_CP_BL_E!M54+FC_OTH_CP_CR_E!M54+FC_OTH_CP_BT_E!M54+FC_OTH_CP_IT_E!M54</f>
        <v>0</v>
      </c>
      <c r="N54" s="10">
        <f>FC_OTH_CP_SH_E!N54+FC_OTH_CP_SC_E!N54+FC_OTH_CP_HW_E!N54+FC_OTH_CP_CA_E!N54+FC_OTH_CP_VE_E!N54+FC_OTH_CP_SL_E!N54+FC_OTH_CP_BL_E!N54+FC_OTH_CP_CR_E!N54+FC_OTH_CP_BT_E!N54+FC_OTH_CP_IT_E!N54</f>
        <v>0</v>
      </c>
      <c r="O54" s="10">
        <f>FC_OTH_CP_SH_E!O54+FC_OTH_CP_SC_E!O54+FC_OTH_CP_HW_E!O54+FC_OTH_CP_CA_E!O54+FC_OTH_CP_VE_E!O54+FC_OTH_CP_SL_E!O54+FC_OTH_CP_BL_E!O54+FC_OTH_CP_CR_E!O54+FC_OTH_CP_BT_E!O54+FC_OTH_CP_IT_E!O54</f>
        <v>0</v>
      </c>
      <c r="P54" s="10">
        <f>FC_OTH_CP_SH_E!P54+FC_OTH_CP_SC_E!P54+FC_OTH_CP_HW_E!P54+FC_OTH_CP_CA_E!P54+FC_OTH_CP_VE_E!P54+FC_OTH_CP_SL_E!P54+FC_OTH_CP_BL_E!P54+FC_OTH_CP_CR_E!P54+FC_OTH_CP_BT_E!P54+FC_OTH_CP_IT_E!P54</f>
        <v>0</v>
      </c>
      <c r="Q54" s="10">
        <f>FC_OTH_CP_SH_E!Q54+FC_OTH_CP_SC_E!Q54+FC_OTH_CP_HW_E!Q54+FC_OTH_CP_CA_E!Q54+FC_OTH_CP_VE_E!Q54+FC_OTH_CP_SL_E!Q54+FC_OTH_CP_BL_E!Q54+FC_OTH_CP_CR_E!Q54+FC_OTH_CP_BT_E!Q54+FC_OTH_CP_IT_E!Q54</f>
        <v>0</v>
      </c>
      <c r="R54" s="10">
        <f>FC_OTH_CP_SH_E!R54+FC_OTH_CP_SC_E!R54+FC_OTH_CP_HW_E!R54+FC_OTH_CP_CA_E!R54+FC_OTH_CP_VE_E!R54+FC_OTH_CP_SL_E!R54+FC_OTH_CP_BL_E!R54+FC_OTH_CP_CR_E!R54+FC_OTH_CP_BT_E!R54+FC_OTH_CP_IT_E!R54</f>
        <v>0</v>
      </c>
      <c r="S54" s="10">
        <f>FC_OTH_CP_SH_E!S54+FC_OTH_CP_SC_E!S54+FC_OTH_CP_HW_E!S54+FC_OTH_CP_CA_E!S54+FC_OTH_CP_VE_E!S54+FC_OTH_CP_SL_E!S54+FC_OTH_CP_BL_E!S54+FC_OTH_CP_CR_E!S54+FC_OTH_CP_BT_E!S54+FC_OTH_CP_IT_E!S54</f>
        <v>0</v>
      </c>
      <c r="T54" s="10">
        <f>FC_OTH_CP_SH_E!T54+FC_OTH_CP_SC_E!T54+FC_OTH_CP_HW_E!T54+FC_OTH_CP_CA_E!T54+FC_OTH_CP_VE_E!T54+FC_OTH_CP_SL_E!T54+FC_OTH_CP_BL_E!T54+FC_OTH_CP_CR_E!T54+FC_OTH_CP_BT_E!T54+FC_OTH_CP_IT_E!T54</f>
        <v>0</v>
      </c>
      <c r="U54" s="10">
        <f>FC_OTH_CP_SH_E!U54+FC_OTH_CP_SC_E!U54+FC_OTH_CP_HW_E!U54+FC_OTH_CP_CA_E!U54+FC_OTH_CP_VE_E!U54+FC_OTH_CP_SL_E!U54+FC_OTH_CP_BL_E!U54+FC_OTH_CP_CR_E!U54+FC_OTH_CP_BT_E!U54+FC_OTH_CP_IT_E!U54</f>
        <v>0</v>
      </c>
      <c r="V54" s="10">
        <f>FC_OTH_CP_SH_E!V54+FC_OTH_CP_SC_E!V54+FC_OTH_CP_HW_E!V54+FC_OTH_CP_CA_E!V54+FC_OTH_CP_VE_E!V54+FC_OTH_CP_SL_E!V54+FC_OTH_CP_BL_E!V54+FC_OTH_CP_CR_E!V54+FC_OTH_CP_BT_E!V54+FC_OTH_CP_IT_E!V54</f>
        <v>0</v>
      </c>
      <c r="W54" s="10">
        <f>FC_OTH_CP_SH_E!W54+FC_OTH_CP_SC_E!W54+FC_OTH_CP_HW_E!W54+FC_OTH_CP_CA_E!W54+FC_OTH_CP_VE_E!W54+FC_OTH_CP_SL_E!W54+FC_OTH_CP_BL_E!W54+FC_OTH_CP_CR_E!W54+FC_OTH_CP_BT_E!W54+FC_OTH_CP_IT_E!W54</f>
        <v>0</v>
      </c>
      <c r="X54" s="10">
        <f>FC_OTH_CP_SH_E!X54+FC_OTH_CP_SC_E!X54+FC_OTH_CP_HW_E!X54+FC_OTH_CP_CA_E!X54+FC_OTH_CP_VE_E!X54+FC_OTH_CP_SL_E!X54+FC_OTH_CP_BL_E!X54+FC_OTH_CP_CR_E!X54+FC_OTH_CP_BT_E!X54+FC_OTH_CP_IT_E!X54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FC_OTH_CP_SH_E!C55+FC_OTH_CP_SC_E!C55+FC_OTH_CP_HW_E!C55+FC_OTH_CP_CA_E!C55+FC_OTH_CP_VE_E!C55+FC_OTH_CP_SL_E!C55+FC_OTH_CP_BL_E!C55+FC_OTH_CP_CR_E!C55+FC_OTH_CP_BT_E!C55+FC_OTH_CP_IT_E!C55</f>
        <v>0</v>
      </c>
      <c r="D55" s="10">
        <f>FC_OTH_CP_SH_E!D55+FC_OTH_CP_SC_E!D55+FC_OTH_CP_HW_E!D55+FC_OTH_CP_CA_E!D55+FC_OTH_CP_VE_E!D55+FC_OTH_CP_SL_E!D55+FC_OTH_CP_BL_E!D55+FC_OTH_CP_CR_E!D55+FC_OTH_CP_BT_E!D55+FC_OTH_CP_IT_E!D55</f>
        <v>0</v>
      </c>
      <c r="E55" s="10">
        <f>FC_OTH_CP_SH_E!E55+FC_OTH_CP_SC_E!E55+FC_OTH_CP_HW_E!E55+FC_OTH_CP_CA_E!E55+FC_OTH_CP_VE_E!E55+FC_OTH_CP_SL_E!E55+FC_OTH_CP_BL_E!E55+FC_OTH_CP_CR_E!E55+FC_OTH_CP_BT_E!E55+FC_OTH_CP_IT_E!E55</f>
        <v>0</v>
      </c>
      <c r="F55" s="10">
        <f>FC_OTH_CP_SH_E!F55+FC_OTH_CP_SC_E!F55+FC_OTH_CP_HW_E!F55+FC_OTH_CP_CA_E!F55+FC_OTH_CP_VE_E!F55+FC_OTH_CP_SL_E!F55+FC_OTH_CP_BL_E!F55+FC_OTH_CP_CR_E!F55+FC_OTH_CP_BT_E!F55+FC_OTH_CP_IT_E!F55</f>
        <v>0</v>
      </c>
      <c r="G55" s="10">
        <f>FC_OTH_CP_SH_E!G55+FC_OTH_CP_SC_E!G55+FC_OTH_CP_HW_E!G55+FC_OTH_CP_CA_E!G55+FC_OTH_CP_VE_E!G55+FC_OTH_CP_SL_E!G55+FC_OTH_CP_BL_E!G55+FC_OTH_CP_CR_E!G55+FC_OTH_CP_BT_E!G55+FC_OTH_CP_IT_E!G55</f>
        <v>0</v>
      </c>
      <c r="H55" s="10">
        <f>FC_OTH_CP_SH_E!H55+FC_OTH_CP_SC_E!H55+FC_OTH_CP_HW_E!H55+FC_OTH_CP_CA_E!H55+FC_OTH_CP_VE_E!H55+FC_OTH_CP_SL_E!H55+FC_OTH_CP_BL_E!H55+FC_OTH_CP_CR_E!H55+FC_OTH_CP_BT_E!H55+FC_OTH_CP_IT_E!H55</f>
        <v>0</v>
      </c>
      <c r="I55" s="10">
        <f>FC_OTH_CP_SH_E!I55+FC_OTH_CP_SC_E!I55+FC_OTH_CP_HW_E!I55+FC_OTH_CP_CA_E!I55+FC_OTH_CP_VE_E!I55+FC_OTH_CP_SL_E!I55+FC_OTH_CP_BL_E!I55+FC_OTH_CP_CR_E!I55+FC_OTH_CP_BT_E!I55+FC_OTH_CP_IT_E!I55</f>
        <v>0</v>
      </c>
      <c r="J55" s="10">
        <f>FC_OTH_CP_SH_E!J55+FC_OTH_CP_SC_E!J55+FC_OTH_CP_HW_E!J55+FC_OTH_CP_CA_E!J55+FC_OTH_CP_VE_E!J55+FC_OTH_CP_SL_E!J55+FC_OTH_CP_BL_E!J55+FC_OTH_CP_CR_E!J55+FC_OTH_CP_BT_E!J55+FC_OTH_CP_IT_E!J55</f>
        <v>0</v>
      </c>
      <c r="K55" s="10">
        <f>FC_OTH_CP_SH_E!K55+FC_OTH_CP_SC_E!K55+FC_OTH_CP_HW_E!K55+FC_OTH_CP_CA_E!K55+FC_OTH_CP_VE_E!K55+FC_OTH_CP_SL_E!K55+FC_OTH_CP_BL_E!K55+FC_OTH_CP_CR_E!K55+FC_OTH_CP_BT_E!K55+FC_OTH_CP_IT_E!K55</f>
        <v>0</v>
      </c>
      <c r="L55" s="10">
        <f>FC_OTH_CP_SH_E!L55+FC_OTH_CP_SC_E!L55+FC_OTH_CP_HW_E!L55+FC_OTH_CP_CA_E!L55+FC_OTH_CP_VE_E!L55+FC_OTH_CP_SL_E!L55+FC_OTH_CP_BL_E!L55+FC_OTH_CP_CR_E!L55+FC_OTH_CP_BT_E!L55+FC_OTH_CP_IT_E!L55</f>
        <v>0</v>
      </c>
      <c r="M55" s="10">
        <f>FC_OTH_CP_SH_E!M55+FC_OTH_CP_SC_E!M55+FC_OTH_CP_HW_E!M55+FC_OTH_CP_CA_E!M55+FC_OTH_CP_VE_E!M55+FC_OTH_CP_SL_E!M55+FC_OTH_CP_BL_E!M55+FC_OTH_CP_CR_E!M55+FC_OTH_CP_BT_E!M55+FC_OTH_CP_IT_E!M55</f>
        <v>0</v>
      </c>
      <c r="N55" s="10">
        <f>FC_OTH_CP_SH_E!N55+FC_OTH_CP_SC_E!N55+FC_OTH_CP_HW_E!N55+FC_OTH_CP_CA_E!N55+FC_OTH_CP_VE_E!N55+FC_OTH_CP_SL_E!N55+FC_OTH_CP_BL_E!N55+FC_OTH_CP_CR_E!N55+FC_OTH_CP_BT_E!N55+FC_OTH_CP_IT_E!N55</f>
        <v>0</v>
      </c>
      <c r="O55" s="10">
        <f>FC_OTH_CP_SH_E!O55+FC_OTH_CP_SC_E!O55+FC_OTH_CP_HW_E!O55+FC_OTH_CP_CA_E!O55+FC_OTH_CP_VE_E!O55+FC_OTH_CP_SL_E!O55+FC_OTH_CP_BL_E!O55+FC_OTH_CP_CR_E!O55+FC_OTH_CP_BT_E!O55+FC_OTH_CP_IT_E!O55</f>
        <v>0</v>
      </c>
      <c r="P55" s="10">
        <f>FC_OTH_CP_SH_E!P55+FC_OTH_CP_SC_E!P55+FC_OTH_CP_HW_E!P55+FC_OTH_CP_CA_E!P55+FC_OTH_CP_VE_E!P55+FC_OTH_CP_SL_E!P55+FC_OTH_CP_BL_E!P55+FC_OTH_CP_CR_E!P55+FC_OTH_CP_BT_E!P55+FC_OTH_CP_IT_E!P55</f>
        <v>0</v>
      </c>
      <c r="Q55" s="10">
        <f>FC_OTH_CP_SH_E!Q55+FC_OTH_CP_SC_E!Q55+FC_OTH_CP_HW_E!Q55+FC_OTH_CP_CA_E!Q55+FC_OTH_CP_VE_E!Q55+FC_OTH_CP_SL_E!Q55+FC_OTH_CP_BL_E!Q55+FC_OTH_CP_CR_E!Q55+FC_OTH_CP_BT_E!Q55+FC_OTH_CP_IT_E!Q55</f>
        <v>0</v>
      </c>
      <c r="R55" s="10">
        <f>FC_OTH_CP_SH_E!R55+FC_OTH_CP_SC_E!R55+FC_OTH_CP_HW_E!R55+FC_OTH_CP_CA_E!R55+FC_OTH_CP_VE_E!R55+FC_OTH_CP_SL_E!R55+FC_OTH_CP_BL_E!R55+FC_OTH_CP_CR_E!R55+FC_OTH_CP_BT_E!R55+FC_OTH_CP_IT_E!R55</f>
        <v>0</v>
      </c>
      <c r="S55" s="10">
        <f>FC_OTH_CP_SH_E!S55+FC_OTH_CP_SC_E!S55+FC_OTH_CP_HW_E!S55+FC_OTH_CP_CA_E!S55+FC_OTH_CP_VE_E!S55+FC_OTH_CP_SL_E!S55+FC_OTH_CP_BL_E!S55+FC_OTH_CP_CR_E!S55+FC_OTH_CP_BT_E!S55+FC_OTH_CP_IT_E!S55</f>
        <v>0</v>
      </c>
      <c r="T55" s="10">
        <f>FC_OTH_CP_SH_E!T55+FC_OTH_CP_SC_E!T55+FC_OTH_CP_HW_E!T55+FC_OTH_CP_CA_E!T55+FC_OTH_CP_VE_E!T55+FC_OTH_CP_SL_E!T55+FC_OTH_CP_BL_E!T55+FC_OTH_CP_CR_E!T55+FC_OTH_CP_BT_E!T55+FC_OTH_CP_IT_E!T55</f>
        <v>0</v>
      </c>
      <c r="U55" s="10">
        <f>FC_OTH_CP_SH_E!U55+FC_OTH_CP_SC_E!U55+FC_OTH_CP_HW_E!U55+FC_OTH_CP_CA_E!U55+FC_OTH_CP_VE_E!U55+FC_OTH_CP_SL_E!U55+FC_OTH_CP_BL_E!U55+FC_OTH_CP_CR_E!U55+FC_OTH_CP_BT_E!U55+FC_OTH_CP_IT_E!U55</f>
        <v>0</v>
      </c>
      <c r="V55" s="10">
        <f>FC_OTH_CP_SH_E!V55+FC_OTH_CP_SC_E!V55+FC_OTH_CP_HW_E!V55+FC_OTH_CP_CA_E!V55+FC_OTH_CP_VE_E!V55+FC_OTH_CP_SL_E!V55+FC_OTH_CP_BL_E!V55+FC_OTH_CP_CR_E!V55+FC_OTH_CP_BT_E!V55+FC_OTH_CP_IT_E!V55</f>
        <v>0</v>
      </c>
      <c r="W55" s="10">
        <f>FC_OTH_CP_SH_E!W55+FC_OTH_CP_SC_E!W55+FC_OTH_CP_HW_E!W55+FC_OTH_CP_CA_E!W55+FC_OTH_CP_VE_E!W55+FC_OTH_CP_SL_E!W55+FC_OTH_CP_BL_E!W55+FC_OTH_CP_CR_E!W55+FC_OTH_CP_BT_E!W55+FC_OTH_CP_IT_E!W55</f>
        <v>0</v>
      </c>
      <c r="X55" s="10">
        <f>FC_OTH_CP_SH_E!X55+FC_OTH_CP_SC_E!X55+FC_OTH_CP_HW_E!X55+FC_OTH_CP_CA_E!X55+FC_OTH_CP_VE_E!X55+FC_OTH_CP_SL_E!X55+FC_OTH_CP_BL_E!X55+FC_OTH_CP_CR_E!X55+FC_OTH_CP_BT_E!X55+FC_OTH_CP_IT_E!X55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FC_OTH_CP_SH_E!C56+FC_OTH_CP_SC_E!C56+FC_OTH_CP_HW_E!C56+FC_OTH_CP_CA_E!C56+FC_OTH_CP_VE_E!C56+FC_OTH_CP_SL_E!C56+FC_OTH_CP_BL_E!C56+FC_OTH_CP_CR_E!C56+FC_OTH_CP_BT_E!C56+FC_OTH_CP_IT_E!C56</f>
        <v>0</v>
      </c>
      <c r="D56" s="10">
        <f>FC_OTH_CP_SH_E!D56+FC_OTH_CP_SC_E!D56+FC_OTH_CP_HW_E!D56+FC_OTH_CP_CA_E!D56+FC_OTH_CP_VE_E!D56+FC_OTH_CP_SL_E!D56+FC_OTH_CP_BL_E!D56+FC_OTH_CP_CR_E!D56+FC_OTH_CP_BT_E!D56+FC_OTH_CP_IT_E!D56</f>
        <v>0</v>
      </c>
      <c r="E56" s="10">
        <f>FC_OTH_CP_SH_E!E56+FC_OTH_CP_SC_E!E56+FC_OTH_CP_HW_E!E56+FC_OTH_CP_CA_E!E56+FC_OTH_CP_VE_E!E56+FC_OTH_CP_SL_E!E56+FC_OTH_CP_BL_E!E56+FC_OTH_CP_CR_E!E56+FC_OTH_CP_BT_E!E56+FC_OTH_CP_IT_E!E56</f>
        <v>0</v>
      </c>
      <c r="F56" s="10">
        <f>FC_OTH_CP_SH_E!F56+FC_OTH_CP_SC_E!F56+FC_OTH_CP_HW_E!F56+FC_OTH_CP_CA_E!F56+FC_OTH_CP_VE_E!F56+FC_OTH_CP_SL_E!F56+FC_OTH_CP_BL_E!F56+FC_OTH_CP_CR_E!F56+FC_OTH_CP_BT_E!F56+FC_OTH_CP_IT_E!F56</f>
        <v>0</v>
      </c>
      <c r="G56" s="10">
        <f>FC_OTH_CP_SH_E!G56+FC_OTH_CP_SC_E!G56+FC_OTH_CP_HW_E!G56+FC_OTH_CP_CA_E!G56+FC_OTH_CP_VE_E!G56+FC_OTH_CP_SL_E!G56+FC_OTH_CP_BL_E!G56+FC_OTH_CP_CR_E!G56+FC_OTH_CP_BT_E!G56+FC_OTH_CP_IT_E!G56</f>
        <v>0</v>
      </c>
      <c r="H56" s="10">
        <f>FC_OTH_CP_SH_E!H56+FC_OTH_CP_SC_E!H56+FC_OTH_CP_HW_E!H56+FC_OTH_CP_CA_E!H56+FC_OTH_CP_VE_E!H56+FC_OTH_CP_SL_E!H56+FC_OTH_CP_BL_E!H56+FC_OTH_CP_CR_E!H56+FC_OTH_CP_BT_E!H56+FC_OTH_CP_IT_E!H56</f>
        <v>0</v>
      </c>
      <c r="I56" s="10">
        <f>FC_OTH_CP_SH_E!I56+FC_OTH_CP_SC_E!I56+FC_OTH_CP_HW_E!I56+FC_OTH_CP_CA_E!I56+FC_OTH_CP_VE_E!I56+FC_OTH_CP_SL_E!I56+FC_OTH_CP_BL_E!I56+FC_OTH_CP_CR_E!I56+FC_OTH_CP_BT_E!I56+FC_OTH_CP_IT_E!I56</f>
        <v>0</v>
      </c>
      <c r="J56" s="10">
        <f>FC_OTH_CP_SH_E!J56+FC_OTH_CP_SC_E!J56+FC_OTH_CP_HW_E!J56+FC_OTH_CP_CA_E!J56+FC_OTH_CP_VE_E!J56+FC_OTH_CP_SL_E!J56+FC_OTH_CP_BL_E!J56+FC_OTH_CP_CR_E!J56+FC_OTH_CP_BT_E!J56+FC_OTH_CP_IT_E!J56</f>
        <v>0</v>
      </c>
      <c r="K56" s="10">
        <f>FC_OTH_CP_SH_E!K56+FC_OTH_CP_SC_E!K56+FC_OTH_CP_HW_E!K56+FC_OTH_CP_CA_E!K56+FC_OTH_CP_VE_E!K56+FC_OTH_CP_SL_E!K56+FC_OTH_CP_BL_E!K56+FC_OTH_CP_CR_E!K56+FC_OTH_CP_BT_E!K56+FC_OTH_CP_IT_E!K56</f>
        <v>0</v>
      </c>
      <c r="L56" s="10">
        <f>FC_OTH_CP_SH_E!L56+FC_OTH_CP_SC_E!L56+FC_OTH_CP_HW_E!L56+FC_OTH_CP_CA_E!L56+FC_OTH_CP_VE_E!L56+FC_OTH_CP_SL_E!L56+FC_OTH_CP_BL_E!L56+FC_OTH_CP_CR_E!L56+FC_OTH_CP_BT_E!L56+FC_OTH_CP_IT_E!L56</f>
        <v>0</v>
      </c>
      <c r="M56" s="10">
        <f>FC_OTH_CP_SH_E!M56+FC_OTH_CP_SC_E!M56+FC_OTH_CP_HW_E!M56+FC_OTH_CP_CA_E!M56+FC_OTH_CP_VE_E!M56+FC_OTH_CP_SL_E!M56+FC_OTH_CP_BL_E!M56+FC_OTH_CP_CR_E!M56+FC_OTH_CP_BT_E!M56+FC_OTH_CP_IT_E!M56</f>
        <v>0</v>
      </c>
      <c r="N56" s="10">
        <f>FC_OTH_CP_SH_E!N56+FC_OTH_CP_SC_E!N56+FC_OTH_CP_HW_E!N56+FC_OTH_CP_CA_E!N56+FC_OTH_CP_VE_E!N56+FC_OTH_CP_SL_E!N56+FC_OTH_CP_BL_E!N56+FC_OTH_CP_CR_E!N56+FC_OTH_CP_BT_E!N56+FC_OTH_CP_IT_E!N56</f>
        <v>0</v>
      </c>
      <c r="O56" s="10">
        <f>FC_OTH_CP_SH_E!O56+FC_OTH_CP_SC_E!O56+FC_OTH_CP_HW_E!O56+FC_OTH_CP_CA_E!O56+FC_OTH_CP_VE_E!O56+FC_OTH_CP_SL_E!O56+FC_OTH_CP_BL_E!O56+FC_OTH_CP_CR_E!O56+FC_OTH_CP_BT_E!O56+FC_OTH_CP_IT_E!O56</f>
        <v>0</v>
      </c>
      <c r="P56" s="10">
        <f>FC_OTH_CP_SH_E!P56+FC_OTH_CP_SC_E!P56+FC_OTH_CP_HW_E!P56+FC_OTH_CP_CA_E!P56+FC_OTH_CP_VE_E!P56+FC_OTH_CP_SL_E!P56+FC_OTH_CP_BL_E!P56+FC_OTH_CP_CR_E!P56+FC_OTH_CP_BT_E!P56+FC_OTH_CP_IT_E!P56</f>
        <v>0</v>
      </c>
      <c r="Q56" s="10">
        <f>FC_OTH_CP_SH_E!Q56+FC_OTH_CP_SC_E!Q56+FC_OTH_CP_HW_E!Q56+FC_OTH_CP_CA_E!Q56+FC_OTH_CP_VE_E!Q56+FC_OTH_CP_SL_E!Q56+FC_OTH_CP_BL_E!Q56+FC_OTH_CP_CR_E!Q56+FC_OTH_CP_BT_E!Q56+FC_OTH_CP_IT_E!Q56</f>
        <v>0</v>
      </c>
      <c r="R56" s="10">
        <f>FC_OTH_CP_SH_E!R56+FC_OTH_CP_SC_E!R56+FC_OTH_CP_HW_E!R56+FC_OTH_CP_CA_E!R56+FC_OTH_CP_VE_E!R56+FC_OTH_CP_SL_E!R56+FC_OTH_CP_BL_E!R56+FC_OTH_CP_CR_E!R56+FC_OTH_CP_BT_E!R56+FC_OTH_CP_IT_E!R56</f>
        <v>0</v>
      </c>
      <c r="S56" s="10">
        <f>FC_OTH_CP_SH_E!S56+FC_OTH_CP_SC_E!S56+FC_OTH_CP_HW_E!S56+FC_OTH_CP_CA_E!S56+FC_OTH_CP_VE_E!S56+FC_OTH_CP_SL_E!S56+FC_OTH_CP_BL_E!S56+FC_OTH_CP_CR_E!S56+FC_OTH_CP_BT_E!S56+FC_OTH_CP_IT_E!S56</f>
        <v>0</v>
      </c>
      <c r="T56" s="10">
        <f>FC_OTH_CP_SH_E!T56+FC_OTH_CP_SC_E!T56+FC_OTH_CP_HW_E!T56+FC_OTH_CP_CA_E!T56+FC_OTH_CP_VE_E!T56+FC_OTH_CP_SL_E!T56+FC_OTH_CP_BL_E!T56+FC_OTH_CP_CR_E!T56+FC_OTH_CP_BT_E!T56+FC_OTH_CP_IT_E!T56</f>
        <v>0</v>
      </c>
      <c r="U56" s="10">
        <f>FC_OTH_CP_SH_E!U56+FC_OTH_CP_SC_E!U56+FC_OTH_CP_HW_E!U56+FC_OTH_CP_CA_E!U56+FC_OTH_CP_VE_E!U56+FC_OTH_CP_SL_E!U56+FC_OTH_CP_BL_E!U56+FC_OTH_CP_CR_E!U56+FC_OTH_CP_BT_E!U56+FC_OTH_CP_IT_E!U56</f>
        <v>0</v>
      </c>
      <c r="V56" s="10">
        <f>FC_OTH_CP_SH_E!V56+FC_OTH_CP_SC_E!V56+FC_OTH_CP_HW_E!V56+FC_OTH_CP_CA_E!V56+FC_OTH_CP_VE_E!V56+FC_OTH_CP_SL_E!V56+FC_OTH_CP_BL_E!V56+FC_OTH_CP_CR_E!V56+FC_OTH_CP_BT_E!V56+FC_OTH_CP_IT_E!V56</f>
        <v>0</v>
      </c>
      <c r="W56" s="10">
        <f>FC_OTH_CP_SH_E!W56+FC_OTH_CP_SC_E!W56+FC_OTH_CP_HW_E!W56+FC_OTH_CP_CA_E!W56+FC_OTH_CP_VE_E!W56+FC_OTH_CP_SL_E!W56+FC_OTH_CP_BL_E!W56+FC_OTH_CP_CR_E!W56+FC_OTH_CP_BT_E!W56+FC_OTH_CP_IT_E!W56</f>
        <v>0</v>
      </c>
      <c r="X56" s="10">
        <f>FC_OTH_CP_SH_E!X56+FC_OTH_CP_SC_E!X56+FC_OTH_CP_HW_E!X56+FC_OTH_CP_CA_E!X56+FC_OTH_CP_VE_E!X56+FC_OTH_CP_SL_E!X56+FC_OTH_CP_BL_E!X56+FC_OTH_CP_CR_E!X56+FC_OTH_CP_BT_E!X56+FC_OTH_CP_IT_E!X56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FC_OTH_CP_SH_E!C57+FC_OTH_CP_SC_E!C57+FC_OTH_CP_HW_E!C57+FC_OTH_CP_CA_E!C57+FC_OTH_CP_VE_E!C57+FC_OTH_CP_SL_E!C57+FC_OTH_CP_BL_E!C57+FC_OTH_CP_CR_E!C57+FC_OTH_CP_BT_E!C57+FC_OTH_CP_IT_E!C57</f>
        <v>7.3325881341358556</v>
      </c>
      <c r="D57" s="10">
        <f>FC_OTH_CP_SH_E!D57+FC_OTH_CP_SC_E!D57+FC_OTH_CP_HW_E!D57+FC_OTH_CP_CA_E!D57+FC_OTH_CP_VE_E!D57+FC_OTH_CP_SL_E!D57+FC_OTH_CP_BL_E!D57+FC_OTH_CP_CR_E!D57+FC_OTH_CP_BT_E!D57+FC_OTH_CP_IT_E!D57</f>
        <v>7.5714531384350812</v>
      </c>
      <c r="E57" s="10">
        <f>FC_OTH_CP_SH_E!E57+FC_OTH_CP_SC_E!E57+FC_OTH_CP_HW_E!E57+FC_OTH_CP_CA_E!E57+FC_OTH_CP_VE_E!E57+FC_OTH_CP_SL_E!E57+FC_OTH_CP_BL_E!E57+FC_OTH_CP_CR_E!E57+FC_OTH_CP_BT_E!E57+FC_OTH_CP_IT_E!E57</f>
        <v>7.8102321582115213</v>
      </c>
      <c r="F57" s="10">
        <f>FC_OTH_CP_SH_E!F57+FC_OTH_CP_SC_E!F57+FC_OTH_CP_HW_E!F57+FC_OTH_CP_CA_E!F57+FC_OTH_CP_VE_E!F57+FC_OTH_CP_SL_E!F57+FC_OTH_CP_BL_E!F57+FC_OTH_CP_CR_E!F57+FC_OTH_CP_BT_E!F57+FC_OTH_CP_IT_E!F57</f>
        <v>8.0730008598452265</v>
      </c>
      <c r="G57" s="10">
        <f>FC_OTH_CP_SH_E!G57+FC_OTH_CP_SC_E!G57+FC_OTH_CP_HW_E!G57+FC_OTH_CP_CA_E!G57+FC_OTH_CP_VE_E!G57+FC_OTH_CP_SL_E!G57+FC_OTH_CP_BL_E!G57+FC_OTH_CP_CR_E!G57+FC_OTH_CP_BT_E!G57+FC_OTH_CP_IT_E!G57</f>
        <v>8.3118658641444529</v>
      </c>
      <c r="H57" s="10">
        <f>FC_OTH_CP_SH_E!H57+FC_OTH_CP_SC_E!H57+FC_OTH_CP_HW_E!H57+FC_OTH_CP_CA_E!H57+FC_OTH_CP_VE_E!H57+FC_OTH_CP_SL_E!H57+FC_OTH_CP_BL_E!H57+FC_OTH_CP_CR_E!H57+FC_OTH_CP_BT_E!H57+FC_OTH_CP_IT_E!H57</f>
        <v>8.9089423903697327</v>
      </c>
      <c r="I57" s="10">
        <f>FC_OTH_CP_SH_E!I57+FC_OTH_CP_SC_E!I57+FC_OTH_CP_HW_E!I57+FC_OTH_CP_CA_E!I57+FC_OTH_CP_VE_E!I57+FC_OTH_CP_SL_E!I57+FC_OTH_CP_BL_E!I57+FC_OTH_CP_CR_E!I57+FC_OTH_CP_BT_E!I57+FC_OTH_CP_IT_E!I57</f>
        <v>9.3627687016337049</v>
      </c>
      <c r="J57" s="10">
        <f>FC_OTH_CP_SH_E!J57+FC_OTH_CP_SC_E!J57+FC_OTH_CP_HW_E!J57+FC_OTH_CP_CA_E!J57+FC_OTH_CP_VE_E!J57+FC_OTH_CP_SL_E!J57+FC_OTH_CP_BL_E!J57+FC_OTH_CP_CR_E!J57+FC_OTH_CP_BT_E!J57+FC_OTH_CP_IT_E!J57</f>
        <v>10.150988822012041</v>
      </c>
      <c r="K57" s="10">
        <f>FC_OTH_CP_SH_E!K57+FC_OTH_CP_SC_E!K57+FC_OTH_CP_HW_E!K57+FC_OTH_CP_CA_E!K57+FC_OTH_CP_VE_E!K57+FC_OTH_CP_SL_E!K57+FC_OTH_CP_BL_E!K57+FC_OTH_CP_CR_E!K57+FC_OTH_CP_BT_E!K57+FC_OTH_CP_IT_E!K57</f>
        <v>12.085640584694749</v>
      </c>
      <c r="L57" s="10">
        <f>FC_OTH_CP_SH_E!L57+FC_OTH_CP_SC_E!L57+FC_OTH_CP_HW_E!L57+FC_OTH_CP_CA_E!L57+FC_OTH_CP_VE_E!L57+FC_OTH_CP_SL_E!L57+FC_OTH_CP_BL_E!L57+FC_OTH_CP_CR_E!L57+FC_OTH_CP_BT_E!L57+FC_OTH_CP_IT_E!L57</f>
        <v>13.94858125537403</v>
      </c>
      <c r="M57" s="10">
        <f>FC_OTH_CP_SH_E!M57+FC_OTH_CP_SC_E!M57+FC_OTH_CP_HW_E!M57+FC_OTH_CP_CA_E!M57+FC_OTH_CP_VE_E!M57+FC_OTH_CP_SL_E!M57+FC_OTH_CP_BL_E!M57+FC_OTH_CP_CR_E!M57+FC_OTH_CP_BT_E!M57+FC_OTH_CP_IT_E!M57</f>
        <v>19.227085124677551</v>
      </c>
      <c r="N57" s="10">
        <f>FC_OTH_CP_SH_E!N57+FC_OTH_CP_SC_E!N57+FC_OTH_CP_HW_E!N57+FC_OTH_CP_CA_E!N57+FC_OTH_CP_VE_E!N57+FC_OTH_CP_SL_E!N57+FC_OTH_CP_BL_E!N57+FC_OTH_CP_CR_E!N57+FC_OTH_CP_BT_E!N57+FC_OTH_CP_IT_E!N57</f>
        <v>23.789079965606192</v>
      </c>
      <c r="O57" s="10">
        <f>FC_OTH_CP_SH_E!O57+FC_OTH_CP_SC_E!O57+FC_OTH_CP_HW_E!O57+FC_OTH_CP_CA_E!O57+FC_OTH_CP_VE_E!O57+FC_OTH_CP_SL_E!O57+FC_OTH_CP_BL_E!O57+FC_OTH_CP_CR_E!O57+FC_OTH_CP_BT_E!O57+FC_OTH_CP_IT_E!O57</f>
        <v>26.941788478073949</v>
      </c>
      <c r="P57" s="10">
        <f>FC_OTH_CP_SH_E!P57+FC_OTH_CP_SC_E!P57+FC_OTH_CP_HW_E!P57+FC_OTH_CP_CA_E!P57+FC_OTH_CP_VE_E!P57+FC_OTH_CP_SL_E!P57+FC_OTH_CP_BL_E!P57+FC_OTH_CP_CR_E!P57+FC_OTH_CP_BT_E!P57+FC_OTH_CP_IT_E!P57</f>
        <v>29.091401547721411</v>
      </c>
      <c r="Q57" s="10">
        <f>FC_OTH_CP_SH_E!Q57+FC_OTH_CP_SC_E!Q57+FC_OTH_CP_HW_E!Q57+FC_OTH_CP_CA_E!Q57+FC_OTH_CP_VE_E!Q57+FC_OTH_CP_SL_E!Q57+FC_OTH_CP_BL_E!Q57+FC_OTH_CP_CR_E!Q57+FC_OTH_CP_BT_E!Q57+FC_OTH_CP_IT_E!Q57</f>
        <v>30.739466895958721</v>
      </c>
      <c r="R57" s="10">
        <f>FC_OTH_CP_SH_E!R57+FC_OTH_CP_SC_E!R57+FC_OTH_CP_HW_E!R57+FC_OTH_CP_CA_E!R57+FC_OTH_CP_VE_E!R57+FC_OTH_CP_SL_E!R57+FC_OTH_CP_BL_E!R57+FC_OTH_CP_CR_E!R57+FC_OTH_CP_BT_E!R57+FC_OTH_CP_IT_E!R57</f>
        <v>32.100859845227859</v>
      </c>
      <c r="S57" s="10">
        <f>FC_OTH_CP_SH_E!S57+FC_OTH_CP_SC_E!S57+FC_OTH_CP_HW_E!S57+FC_OTH_CP_CA_E!S57+FC_OTH_CP_VE_E!S57+FC_OTH_CP_SL_E!S57+FC_OTH_CP_BL_E!S57+FC_OTH_CP_CR_E!S57+FC_OTH_CP_BT_E!S57+FC_OTH_CP_IT_E!S57</f>
        <v>33.581771281169388</v>
      </c>
      <c r="T57" s="10">
        <f>FC_OTH_CP_SH_E!T57+FC_OTH_CP_SC_E!T57+FC_OTH_CP_HW_E!T57+FC_OTH_CP_CA_E!T57+FC_OTH_CP_VE_E!T57+FC_OTH_CP_SL_E!T57+FC_OTH_CP_BL_E!T57+FC_OTH_CP_CR_E!T57+FC_OTH_CP_BT_E!T57+FC_OTH_CP_IT_E!T57</f>
        <v>35.18710232158211</v>
      </c>
      <c r="U57" s="10">
        <f>FC_OTH_CP_SH_E!U57+FC_OTH_CP_SC_E!U57+FC_OTH_CP_HW_E!U57+FC_OTH_CP_CA_E!U57+FC_OTH_CP_VE_E!U57+FC_OTH_CP_SL_E!U57+FC_OTH_CP_BL_E!U57+FC_OTH_CP_CR_E!U57+FC_OTH_CP_BT_E!U57+FC_OTH_CP_IT_E!U57</f>
        <v>37.029234737747203</v>
      </c>
      <c r="V57" s="10">
        <f>FC_OTH_CP_SH_E!V57+FC_OTH_CP_SC_E!V57+FC_OTH_CP_HW_E!V57+FC_OTH_CP_CA_E!V57+FC_OTH_CP_VE_E!V57+FC_OTH_CP_SL_E!V57+FC_OTH_CP_BL_E!V57+FC_OTH_CP_CR_E!V57+FC_OTH_CP_BT_E!V57+FC_OTH_CP_IT_E!V57</f>
        <v>38.532244196044708</v>
      </c>
      <c r="W57" s="10">
        <f>FC_OTH_CP_SH_E!W57+FC_OTH_CP_SC_E!W57+FC_OTH_CP_HW_E!W57+FC_OTH_CP_CA_E!W57+FC_OTH_CP_VE_E!W57+FC_OTH_CP_SL_E!W57+FC_OTH_CP_BL_E!W57+FC_OTH_CP_CR_E!W57+FC_OTH_CP_BT_E!W57+FC_OTH_CP_IT_E!W57</f>
        <v>40.276784178847812</v>
      </c>
      <c r="X57" s="10">
        <f>FC_OTH_CP_SH_E!X57+FC_OTH_CP_SC_E!X57+FC_OTH_CP_HW_E!X57+FC_OTH_CP_CA_E!X57+FC_OTH_CP_VE_E!X57+FC_OTH_CP_SL_E!X57+FC_OTH_CP_BL_E!X57+FC_OTH_CP_CR_E!X57+FC_OTH_CP_BT_E!X57+FC_OTH_CP_IT_E!X57</f>
        <v>42.192003439380898</v>
      </c>
    </row>
    <row r="58" spans="1:24" ht="11.25" customHeight="1" x14ac:dyDescent="0.2">
      <c r="A58" s="42" t="s">
        <v>103</v>
      </c>
      <c r="B58" s="9" t="s">
        <v>104</v>
      </c>
      <c r="C58" s="10">
        <f>FC_OTH_CP_SH_E!C58+FC_OTH_CP_SC_E!C58+FC_OTH_CP_HW_E!C58+FC_OTH_CP_CA_E!C58+FC_OTH_CP_VE_E!C58+FC_OTH_CP_SL_E!C58+FC_OTH_CP_BL_E!C58+FC_OTH_CP_CR_E!C58+FC_OTH_CP_BT_E!C58+FC_OTH_CP_IT_E!C58</f>
        <v>1.0031814273430779</v>
      </c>
      <c r="D58" s="10">
        <f>FC_OTH_CP_SH_E!D58+FC_OTH_CP_SC_E!D58+FC_OTH_CP_HW_E!D58+FC_OTH_CP_CA_E!D58+FC_OTH_CP_VE_E!D58+FC_OTH_CP_SL_E!D58+FC_OTH_CP_BL_E!D58+FC_OTH_CP_CR_E!D58+FC_OTH_CP_BT_E!D58+FC_OTH_CP_IT_E!D58</f>
        <v>1.0031814273430779</v>
      </c>
      <c r="E58" s="10">
        <f>FC_OTH_CP_SH_E!E58+FC_OTH_CP_SC_E!E58+FC_OTH_CP_HW_E!E58+FC_OTH_CP_CA_E!E58+FC_OTH_CP_VE_E!E58+FC_OTH_CP_SL_E!E58+FC_OTH_CP_BL_E!E58+FC_OTH_CP_CR_E!E58+FC_OTH_CP_BT_E!E58+FC_OTH_CP_IT_E!E58</f>
        <v>1.0031814273430779</v>
      </c>
      <c r="F58" s="10">
        <f>FC_OTH_CP_SH_E!F58+FC_OTH_CP_SC_E!F58+FC_OTH_CP_HW_E!F58+FC_OTH_CP_CA_E!F58+FC_OTH_CP_VE_E!F58+FC_OTH_CP_SL_E!F58+FC_OTH_CP_BL_E!F58+FC_OTH_CP_CR_E!F58+FC_OTH_CP_BT_E!F58+FC_OTH_CP_IT_E!F58</f>
        <v>1.0031814273430779</v>
      </c>
      <c r="G58" s="10">
        <f>FC_OTH_CP_SH_E!G58+FC_OTH_CP_SC_E!G58+FC_OTH_CP_HW_E!G58+FC_OTH_CP_CA_E!G58+FC_OTH_CP_VE_E!G58+FC_OTH_CP_SL_E!G58+FC_OTH_CP_BL_E!G58+FC_OTH_CP_CR_E!G58+FC_OTH_CP_BT_E!G58+FC_OTH_CP_IT_E!G58</f>
        <v>1.0031814273430779</v>
      </c>
      <c r="H58" s="10">
        <f>FC_OTH_CP_SH_E!H58+FC_OTH_CP_SC_E!H58+FC_OTH_CP_HW_E!H58+FC_OTH_CP_CA_E!H58+FC_OTH_CP_VE_E!H58+FC_OTH_CP_SL_E!H58+FC_OTH_CP_BL_E!H58+FC_OTH_CP_CR_E!H58+FC_OTH_CP_BT_E!H58+FC_OTH_CP_IT_E!H58</f>
        <v>1.0031814273430779</v>
      </c>
      <c r="I58" s="10">
        <f>FC_OTH_CP_SH_E!I58+FC_OTH_CP_SC_E!I58+FC_OTH_CP_HW_E!I58+FC_OTH_CP_CA_E!I58+FC_OTH_CP_VE_E!I58+FC_OTH_CP_SL_E!I58+FC_OTH_CP_BL_E!I58+FC_OTH_CP_CR_E!I58+FC_OTH_CP_BT_E!I58+FC_OTH_CP_IT_E!I58</f>
        <v>1.0031814273430779</v>
      </c>
      <c r="J58" s="10">
        <f>FC_OTH_CP_SH_E!J58+FC_OTH_CP_SC_E!J58+FC_OTH_CP_HW_E!J58+FC_OTH_CP_CA_E!J58+FC_OTH_CP_VE_E!J58+FC_OTH_CP_SL_E!J58+FC_OTH_CP_BL_E!J58+FC_OTH_CP_CR_E!J58+FC_OTH_CP_BT_E!J58+FC_OTH_CP_IT_E!J58</f>
        <v>1.0031814273430779</v>
      </c>
      <c r="K58" s="10">
        <f>FC_OTH_CP_SH_E!K58+FC_OTH_CP_SC_E!K58+FC_OTH_CP_HW_E!K58+FC_OTH_CP_CA_E!K58+FC_OTH_CP_VE_E!K58+FC_OTH_CP_SL_E!K58+FC_OTH_CP_BL_E!K58+FC_OTH_CP_CR_E!K58+FC_OTH_CP_BT_E!K58+FC_OTH_CP_IT_E!K58</f>
        <v>1.0031814273430779</v>
      </c>
      <c r="L58" s="10">
        <f>FC_OTH_CP_SH_E!L58+FC_OTH_CP_SC_E!L58+FC_OTH_CP_HW_E!L58+FC_OTH_CP_CA_E!L58+FC_OTH_CP_VE_E!L58+FC_OTH_CP_SL_E!L58+FC_OTH_CP_BL_E!L58+FC_OTH_CP_CR_E!L58+FC_OTH_CP_BT_E!L58+FC_OTH_CP_IT_E!L58</f>
        <v>1.0031814273430779</v>
      </c>
      <c r="M58" s="10">
        <f>FC_OTH_CP_SH_E!M58+FC_OTH_CP_SC_E!M58+FC_OTH_CP_HW_E!M58+FC_OTH_CP_CA_E!M58+FC_OTH_CP_VE_E!M58+FC_OTH_CP_SL_E!M58+FC_OTH_CP_BL_E!M58+FC_OTH_CP_CR_E!M58+FC_OTH_CP_BT_E!M58+FC_OTH_CP_IT_E!M58</f>
        <v>1.0031814273430779</v>
      </c>
      <c r="N58" s="10">
        <f>FC_OTH_CP_SH_E!N58+FC_OTH_CP_SC_E!N58+FC_OTH_CP_HW_E!N58+FC_OTH_CP_CA_E!N58+FC_OTH_CP_VE_E!N58+FC_OTH_CP_SL_E!N58+FC_OTH_CP_BL_E!N58+FC_OTH_CP_CR_E!N58+FC_OTH_CP_BT_E!N58+FC_OTH_CP_IT_E!N58</f>
        <v>1.5525365434221841</v>
      </c>
      <c r="O58" s="10">
        <f>FC_OTH_CP_SH_E!O58+FC_OTH_CP_SC_E!O58+FC_OTH_CP_HW_E!O58+FC_OTH_CP_CA_E!O58+FC_OTH_CP_VE_E!O58+FC_OTH_CP_SL_E!O58+FC_OTH_CP_BL_E!O58+FC_OTH_CP_CR_E!O58+FC_OTH_CP_BT_E!O58+FC_OTH_CP_IT_E!O58</f>
        <v>1.5525365434221841</v>
      </c>
      <c r="P58" s="10">
        <f>FC_OTH_CP_SH_E!P58+FC_OTH_CP_SC_E!P58+FC_OTH_CP_HW_E!P58+FC_OTH_CP_CA_E!P58+FC_OTH_CP_VE_E!P58+FC_OTH_CP_SL_E!P58+FC_OTH_CP_BL_E!P58+FC_OTH_CP_CR_E!P58+FC_OTH_CP_BT_E!P58+FC_OTH_CP_IT_E!P58</f>
        <v>1.241960447119518</v>
      </c>
      <c r="Q58" s="10">
        <f>FC_OTH_CP_SH_E!Q58+FC_OTH_CP_SC_E!Q58+FC_OTH_CP_HW_E!Q58+FC_OTH_CP_CA_E!Q58+FC_OTH_CP_VE_E!Q58+FC_OTH_CP_SL_E!Q58+FC_OTH_CP_BL_E!Q58+FC_OTH_CP_CR_E!Q58+FC_OTH_CP_BT_E!Q58+FC_OTH_CP_IT_E!Q58</f>
        <v>1.3136715391229581</v>
      </c>
      <c r="R58" s="10">
        <f>FC_OTH_CP_SH_E!R58+FC_OTH_CP_SC_E!R58+FC_OTH_CP_HW_E!R58+FC_OTH_CP_CA_E!R58+FC_OTH_CP_VE_E!R58+FC_OTH_CP_SL_E!R58+FC_OTH_CP_BL_E!R58+FC_OTH_CP_CR_E!R58+FC_OTH_CP_BT_E!R58+FC_OTH_CP_IT_E!R58</f>
        <v>1.5286328460877039</v>
      </c>
      <c r="S58" s="10">
        <f>FC_OTH_CP_SH_E!S58+FC_OTH_CP_SC_E!S58+FC_OTH_CP_HW_E!S58+FC_OTH_CP_CA_E!S58+FC_OTH_CP_VE_E!S58+FC_OTH_CP_SL_E!S58+FC_OTH_CP_BL_E!S58+FC_OTH_CP_CR_E!S58+FC_OTH_CP_BT_E!S58+FC_OTH_CP_IT_E!S58</f>
        <v>1.361392949269131</v>
      </c>
      <c r="T58" s="10">
        <f>FC_OTH_CP_SH_E!T58+FC_OTH_CP_SC_E!T58+FC_OTH_CP_HW_E!T58+FC_OTH_CP_CA_E!T58+FC_OTH_CP_VE_E!T58+FC_OTH_CP_SL_E!T58+FC_OTH_CP_BL_E!T58+FC_OTH_CP_CR_E!T58+FC_OTH_CP_BT_E!T58+FC_OTH_CP_IT_E!T58</f>
        <v>1.5525365434221841</v>
      </c>
      <c r="U58" s="10">
        <f>FC_OTH_CP_SH_E!U58+FC_OTH_CP_SC_E!U58+FC_OTH_CP_HW_E!U58+FC_OTH_CP_CA_E!U58+FC_OTH_CP_VE_E!U58+FC_OTH_CP_SL_E!U58+FC_OTH_CP_BL_E!U58+FC_OTH_CP_CR_E!U58+FC_OTH_CP_BT_E!U58+FC_OTH_CP_IT_E!U58</f>
        <v>1.741960447119518</v>
      </c>
      <c r="V58" s="10">
        <f>FC_OTH_CP_SH_E!V58+FC_OTH_CP_SC_E!V58+FC_OTH_CP_HW_E!V58+FC_OTH_CP_CA_E!V58+FC_OTH_CP_VE_E!V58+FC_OTH_CP_SL_E!V58+FC_OTH_CP_BL_E!V58+FC_OTH_CP_CR_E!V58+FC_OTH_CP_BT_E!V58+FC_OTH_CP_IT_E!V58</f>
        <v>1.7196904557179711</v>
      </c>
      <c r="W58" s="10">
        <f>FC_OTH_CP_SH_E!W58+FC_OTH_CP_SC_E!W58+FC_OTH_CP_HW_E!W58+FC_OTH_CP_CA_E!W58+FC_OTH_CP_VE_E!W58+FC_OTH_CP_SL_E!W58+FC_OTH_CP_BL_E!W58+FC_OTH_CP_CR_E!W58+FC_OTH_CP_BT_E!W58+FC_OTH_CP_IT_E!W58</f>
        <v>1.3136715391229581</v>
      </c>
      <c r="X58" s="10">
        <f>FC_OTH_CP_SH_E!X58+FC_OTH_CP_SC_E!X58+FC_OTH_CP_HW_E!X58+FC_OTH_CP_CA_E!X58+FC_OTH_CP_VE_E!X58+FC_OTH_CP_SL_E!X58+FC_OTH_CP_BL_E!X58+FC_OTH_CP_CR_E!X58+FC_OTH_CP_BT_E!X58+FC_OTH_CP_IT_E!X58</f>
        <v>1.361392949269131</v>
      </c>
    </row>
    <row r="59" spans="1:24" ht="11.25" customHeight="1" x14ac:dyDescent="0.2">
      <c r="A59" s="42" t="s">
        <v>105</v>
      </c>
      <c r="B59" s="9" t="s">
        <v>106</v>
      </c>
      <c r="C59" s="10">
        <f>FC_OTH_CP_SH_E!C59+FC_OTH_CP_SC_E!C59+FC_OTH_CP_HW_E!C59+FC_OTH_CP_CA_E!C59+FC_OTH_CP_VE_E!C59+FC_OTH_CP_SL_E!C59+FC_OTH_CP_BL_E!C59+FC_OTH_CP_CR_E!C59+FC_OTH_CP_BT_E!C59+FC_OTH_CP_IT_E!C59</f>
        <v>0</v>
      </c>
      <c r="D59" s="10">
        <f>FC_OTH_CP_SH_E!D59+FC_OTH_CP_SC_E!D59+FC_OTH_CP_HW_E!D59+FC_OTH_CP_CA_E!D59+FC_OTH_CP_VE_E!D59+FC_OTH_CP_SL_E!D59+FC_OTH_CP_BL_E!D59+FC_OTH_CP_CR_E!D59+FC_OTH_CP_BT_E!D59+FC_OTH_CP_IT_E!D59</f>
        <v>0</v>
      </c>
      <c r="E59" s="10">
        <f>FC_OTH_CP_SH_E!E59+FC_OTH_CP_SC_E!E59+FC_OTH_CP_HW_E!E59+FC_OTH_CP_CA_E!E59+FC_OTH_CP_VE_E!E59+FC_OTH_CP_SL_E!E59+FC_OTH_CP_BL_E!E59+FC_OTH_CP_CR_E!E59+FC_OTH_CP_BT_E!E59+FC_OTH_CP_IT_E!E59</f>
        <v>0</v>
      </c>
      <c r="F59" s="10">
        <f>FC_OTH_CP_SH_E!F59+FC_OTH_CP_SC_E!F59+FC_OTH_CP_HW_E!F59+FC_OTH_CP_CA_E!F59+FC_OTH_CP_VE_E!F59+FC_OTH_CP_SL_E!F59+FC_OTH_CP_BL_E!F59+FC_OTH_CP_CR_E!F59+FC_OTH_CP_BT_E!F59+FC_OTH_CP_IT_E!F59</f>
        <v>0</v>
      </c>
      <c r="G59" s="10">
        <f>FC_OTH_CP_SH_E!G59+FC_OTH_CP_SC_E!G59+FC_OTH_CP_HW_E!G59+FC_OTH_CP_CA_E!G59+FC_OTH_CP_VE_E!G59+FC_OTH_CP_SL_E!G59+FC_OTH_CP_BL_E!G59+FC_OTH_CP_CR_E!G59+FC_OTH_CP_BT_E!G59+FC_OTH_CP_IT_E!G59</f>
        <v>0</v>
      </c>
      <c r="H59" s="10">
        <f>FC_OTH_CP_SH_E!H59+FC_OTH_CP_SC_E!H59+FC_OTH_CP_HW_E!H59+FC_OTH_CP_CA_E!H59+FC_OTH_CP_VE_E!H59+FC_OTH_CP_SL_E!H59+FC_OTH_CP_BL_E!H59+FC_OTH_CP_CR_E!H59+FC_OTH_CP_BT_E!H59+FC_OTH_CP_IT_E!H59</f>
        <v>0</v>
      </c>
      <c r="I59" s="10">
        <f>FC_OTH_CP_SH_E!I59+FC_OTH_CP_SC_E!I59+FC_OTH_CP_HW_E!I59+FC_OTH_CP_CA_E!I59+FC_OTH_CP_VE_E!I59+FC_OTH_CP_SL_E!I59+FC_OTH_CP_BL_E!I59+FC_OTH_CP_CR_E!I59+FC_OTH_CP_BT_E!I59+FC_OTH_CP_IT_E!I59</f>
        <v>0</v>
      </c>
      <c r="J59" s="10">
        <f>FC_OTH_CP_SH_E!J59+FC_OTH_CP_SC_E!J59+FC_OTH_CP_HW_E!J59+FC_OTH_CP_CA_E!J59+FC_OTH_CP_VE_E!J59+FC_OTH_CP_SL_E!J59+FC_OTH_CP_BL_E!J59+FC_OTH_CP_CR_E!J59+FC_OTH_CP_BT_E!J59+FC_OTH_CP_IT_E!J59</f>
        <v>0</v>
      </c>
      <c r="K59" s="10">
        <f>FC_OTH_CP_SH_E!K59+FC_OTH_CP_SC_E!K59+FC_OTH_CP_HW_E!K59+FC_OTH_CP_CA_E!K59+FC_OTH_CP_VE_E!K59+FC_OTH_CP_SL_E!K59+FC_OTH_CP_BL_E!K59+FC_OTH_CP_CR_E!K59+FC_OTH_CP_BT_E!K59+FC_OTH_CP_IT_E!K59</f>
        <v>0</v>
      </c>
      <c r="L59" s="10">
        <f>FC_OTH_CP_SH_E!L59+FC_OTH_CP_SC_E!L59+FC_OTH_CP_HW_E!L59+FC_OTH_CP_CA_E!L59+FC_OTH_CP_VE_E!L59+FC_OTH_CP_SL_E!L59+FC_OTH_CP_BL_E!L59+FC_OTH_CP_CR_E!L59+FC_OTH_CP_BT_E!L59+FC_OTH_CP_IT_E!L59</f>
        <v>0</v>
      </c>
      <c r="M59" s="10">
        <f>FC_OTH_CP_SH_E!M59+FC_OTH_CP_SC_E!M59+FC_OTH_CP_HW_E!M59+FC_OTH_CP_CA_E!M59+FC_OTH_CP_VE_E!M59+FC_OTH_CP_SL_E!M59+FC_OTH_CP_BL_E!M59+FC_OTH_CP_CR_E!M59+FC_OTH_CP_BT_E!M59+FC_OTH_CP_IT_E!M59</f>
        <v>0</v>
      </c>
      <c r="N59" s="10">
        <f>FC_OTH_CP_SH_E!N59+FC_OTH_CP_SC_E!N59+FC_OTH_CP_HW_E!N59+FC_OTH_CP_CA_E!N59+FC_OTH_CP_VE_E!N59+FC_OTH_CP_SL_E!N59+FC_OTH_CP_BL_E!N59+FC_OTH_CP_CR_E!N59+FC_OTH_CP_BT_E!N59+FC_OTH_CP_IT_E!N59</f>
        <v>12.969303525365426</v>
      </c>
      <c r="O59" s="10">
        <f>FC_OTH_CP_SH_E!O59+FC_OTH_CP_SC_E!O59+FC_OTH_CP_HW_E!O59+FC_OTH_CP_CA_E!O59+FC_OTH_CP_VE_E!O59+FC_OTH_CP_SL_E!O59+FC_OTH_CP_BL_E!O59+FC_OTH_CP_CR_E!O59+FC_OTH_CP_BT_E!O59+FC_OTH_CP_IT_E!O59</f>
        <v>14.02029234737747</v>
      </c>
      <c r="P59" s="10">
        <f>FC_OTH_CP_SH_E!P59+FC_OTH_CP_SC_E!P59+FC_OTH_CP_HW_E!P59+FC_OTH_CP_CA_E!P59+FC_OTH_CP_VE_E!P59+FC_OTH_CP_SL_E!P59+FC_OTH_CP_BL_E!P59+FC_OTH_CP_CR_E!P59+FC_OTH_CP_BT_E!P59+FC_OTH_CP_IT_E!P59</f>
        <v>9.95984522785899</v>
      </c>
      <c r="Q59" s="10">
        <f>FC_OTH_CP_SH_E!Q59+FC_OTH_CP_SC_E!Q59+FC_OTH_CP_HW_E!Q59+FC_OTH_CP_CA_E!Q59+FC_OTH_CP_VE_E!Q59+FC_OTH_CP_SL_E!Q59+FC_OTH_CP_BL_E!Q59+FC_OTH_CP_CR_E!Q59+FC_OTH_CP_BT_E!Q59+FC_OTH_CP_IT_E!Q59</f>
        <v>11.273516766981942</v>
      </c>
      <c r="R59" s="10">
        <f>FC_OTH_CP_SH_E!R59+FC_OTH_CP_SC_E!R59+FC_OTH_CP_HW_E!R59+FC_OTH_CP_CA_E!R59+FC_OTH_CP_VE_E!R59+FC_OTH_CP_SL_E!R59+FC_OTH_CP_BL_E!R59+FC_OTH_CP_CR_E!R59+FC_OTH_CP_BT_E!R59+FC_OTH_CP_IT_E!R59</f>
        <v>10.986930352536541</v>
      </c>
      <c r="S59" s="10">
        <f>FC_OTH_CP_SH_E!S59+FC_OTH_CP_SC_E!S59+FC_OTH_CP_HW_E!S59+FC_OTH_CP_CA_E!S59+FC_OTH_CP_VE_E!S59+FC_OTH_CP_SL_E!S59+FC_OTH_CP_BL_E!S59+FC_OTH_CP_CR_E!S59+FC_OTH_CP_BT_E!S59+FC_OTH_CP_IT_E!S59</f>
        <v>10.557007738607052</v>
      </c>
      <c r="T59" s="10">
        <f>FC_OTH_CP_SH_E!T59+FC_OTH_CP_SC_E!T59+FC_OTH_CP_HW_E!T59+FC_OTH_CP_CA_E!T59+FC_OTH_CP_VE_E!T59+FC_OTH_CP_SL_E!T59+FC_OTH_CP_BL_E!T59+FC_OTH_CP_CR_E!T59+FC_OTH_CP_BT_E!T59+FC_OTH_CP_IT_E!T59</f>
        <v>14.115821152192597</v>
      </c>
      <c r="U59" s="10">
        <f>FC_OTH_CP_SH_E!U59+FC_OTH_CP_SC_E!U59+FC_OTH_CP_HW_E!U59+FC_OTH_CP_CA_E!U59+FC_OTH_CP_VE_E!U59+FC_OTH_CP_SL_E!U59+FC_OTH_CP_BL_E!U59+FC_OTH_CP_CR_E!U59+FC_OTH_CP_BT_E!U59+FC_OTH_CP_IT_E!U59</f>
        <v>11.785984522785899</v>
      </c>
      <c r="V59" s="10">
        <f>FC_OTH_CP_SH_E!V59+FC_OTH_CP_SC_E!V59+FC_OTH_CP_HW_E!V59+FC_OTH_CP_CA_E!V59+FC_OTH_CP_VE_E!V59+FC_OTH_CP_SL_E!V59+FC_OTH_CP_BL_E!V59+FC_OTH_CP_CR_E!V59+FC_OTH_CP_BT_E!V59+FC_OTH_CP_IT_E!V59</f>
        <v>11.749011177987953</v>
      </c>
      <c r="W59" s="10">
        <f>FC_OTH_CP_SH_E!W59+FC_OTH_CP_SC_E!W59+FC_OTH_CP_HW_E!W59+FC_OTH_CP_CA_E!W59+FC_OTH_CP_VE_E!W59+FC_OTH_CP_SL_E!W59+FC_OTH_CP_BL_E!W59+FC_OTH_CP_CR_E!W59+FC_OTH_CP_BT_E!W59+FC_OTH_CP_IT_E!W59</f>
        <v>11.74901117798796</v>
      </c>
      <c r="X59" s="10">
        <f>FC_OTH_CP_SH_E!X59+FC_OTH_CP_SC_E!X59+FC_OTH_CP_HW_E!X59+FC_OTH_CP_CA_E!X59+FC_OTH_CP_VE_E!X59+FC_OTH_CP_SL_E!X59+FC_OTH_CP_BL_E!X59+FC_OTH_CP_CR_E!X59+FC_OTH_CP_BT_E!X59+FC_OTH_CP_IT_E!X59</f>
        <v>12.26001719690456</v>
      </c>
    </row>
    <row r="60" spans="1:24" ht="11.25" customHeight="1" x14ac:dyDescent="0.2">
      <c r="A60" s="42" t="s">
        <v>107</v>
      </c>
      <c r="B60" s="9" t="s">
        <v>108</v>
      </c>
      <c r="C60" s="10">
        <f>FC_OTH_CP_SH_E!C60+FC_OTH_CP_SC_E!C60+FC_OTH_CP_HW_E!C60+FC_OTH_CP_CA_E!C60+FC_OTH_CP_VE_E!C60+FC_OTH_CP_SL_E!C60+FC_OTH_CP_BL_E!C60+FC_OTH_CP_CR_E!C60+FC_OTH_CP_BT_E!C60+FC_OTH_CP_IT_E!C60</f>
        <v>0</v>
      </c>
      <c r="D60" s="10">
        <f>FC_OTH_CP_SH_E!D60+FC_OTH_CP_SC_E!D60+FC_OTH_CP_HW_E!D60+FC_OTH_CP_CA_E!D60+FC_OTH_CP_VE_E!D60+FC_OTH_CP_SL_E!D60+FC_OTH_CP_BL_E!D60+FC_OTH_CP_CR_E!D60+FC_OTH_CP_BT_E!D60+FC_OTH_CP_IT_E!D60</f>
        <v>0</v>
      </c>
      <c r="E60" s="10">
        <f>FC_OTH_CP_SH_E!E60+FC_OTH_CP_SC_E!E60+FC_OTH_CP_HW_E!E60+FC_OTH_CP_CA_E!E60+FC_OTH_CP_VE_E!E60+FC_OTH_CP_SL_E!E60+FC_OTH_CP_BL_E!E60+FC_OTH_CP_CR_E!E60+FC_OTH_CP_BT_E!E60+FC_OTH_CP_IT_E!E60</f>
        <v>0</v>
      </c>
      <c r="F60" s="10">
        <f>FC_OTH_CP_SH_E!F60+FC_OTH_CP_SC_E!F60+FC_OTH_CP_HW_E!F60+FC_OTH_CP_CA_E!F60+FC_OTH_CP_VE_E!F60+FC_OTH_CP_SL_E!F60+FC_OTH_CP_BL_E!F60+FC_OTH_CP_CR_E!F60+FC_OTH_CP_BT_E!F60+FC_OTH_CP_IT_E!F60</f>
        <v>0</v>
      </c>
      <c r="G60" s="10">
        <f>FC_OTH_CP_SH_E!G60+FC_OTH_CP_SC_E!G60+FC_OTH_CP_HW_E!G60+FC_OTH_CP_CA_E!G60+FC_OTH_CP_VE_E!G60+FC_OTH_CP_SL_E!G60+FC_OTH_CP_BL_E!G60+FC_OTH_CP_CR_E!G60+FC_OTH_CP_BT_E!G60+FC_OTH_CP_IT_E!G60</f>
        <v>0</v>
      </c>
      <c r="H60" s="10">
        <f>FC_OTH_CP_SH_E!H60+FC_OTH_CP_SC_E!H60+FC_OTH_CP_HW_E!H60+FC_OTH_CP_CA_E!H60+FC_OTH_CP_VE_E!H60+FC_OTH_CP_SL_E!H60+FC_OTH_CP_BL_E!H60+FC_OTH_CP_CR_E!H60+FC_OTH_CP_BT_E!H60+FC_OTH_CP_IT_E!H60</f>
        <v>0</v>
      </c>
      <c r="I60" s="10">
        <f>FC_OTH_CP_SH_E!I60+FC_OTH_CP_SC_E!I60+FC_OTH_CP_HW_E!I60+FC_OTH_CP_CA_E!I60+FC_OTH_CP_VE_E!I60+FC_OTH_CP_SL_E!I60+FC_OTH_CP_BL_E!I60+FC_OTH_CP_CR_E!I60+FC_OTH_CP_BT_E!I60+FC_OTH_CP_IT_E!I60</f>
        <v>0</v>
      </c>
      <c r="J60" s="10">
        <f>FC_OTH_CP_SH_E!J60+FC_OTH_CP_SC_E!J60+FC_OTH_CP_HW_E!J60+FC_OTH_CP_CA_E!J60+FC_OTH_CP_VE_E!J60+FC_OTH_CP_SL_E!J60+FC_OTH_CP_BL_E!J60+FC_OTH_CP_CR_E!J60+FC_OTH_CP_BT_E!J60+FC_OTH_CP_IT_E!J60</f>
        <v>0</v>
      </c>
      <c r="K60" s="10">
        <f>FC_OTH_CP_SH_E!K60+FC_OTH_CP_SC_E!K60+FC_OTH_CP_HW_E!K60+FC_OTH_CP_CA_E!K60+FC_OTH_CP_VE_E!K60+FC_OTH_CP_SL_E!K60+FC_OTH_CP_BL_E!K60+FC_OTH_CP_CR_E!K60+FC_OTH_CP_BT_E!K60+FC_OTH_CP_IT_E!K60</f>
        <v>0</v>
      </c>
      <c r="L60" s="10">
        <f>FC_OTH_CP_SH_E!L60+FC_OTH_CP_SC_E!L60+FC_OTH_CP_HW_E!L60+FC_OTH_CP_CA_E!L60+FC_OTH_CP_VE_E!L60+FC_OTH_CP_SL_E!L60+FC_OTH_CP_BL_E!L60+FC_OTH_CP_CR_E!L60+FC_OTH_CP_BT_E!L60+FC_OTH_CP_IT_E!L60</f>
        <v>0</v>
      </c>
      <c r="M60" s="10">
        <f>FC_OTH_CP_SH_E!M60+FC_OTH_CP_SC_E!M60+FC_OTH_CP_HW_E!M60+FC_OTH_CP_CA_E!M60+FC_OTH_CP_VE_E!M60+FC_OTH_CP_SL_E!M60+FC_OTH_CP_BL_E!M60+FC_OTH_CP_CR_E!M60+FC_OTH_CP_BT_E!M60+FC_OTH_CP_IT_E!M60</f>
        <v>0</v>
      </c>
      <c r="N60" s="10">
        <f>FC_OTH_CP_SH_E!N60+FC_OTH_CP_SC_E!N60+FC_OTH_CP_HW_E!N60+FC_OTH_CP_CA_E!N60+FC_OTH_CP_VE_E!N60+FC_OTH_CP_SL_E!N60+FC_OTH_CP_BL_E!N60+FC_OTH_CP_CR_E!N60+FC_OTH_CP_BT_E!N60+FC_OTH_CP_IT_E!N60</f>
        <v>0</v>
      </c>
      <c r="O60" s="10">
        <f>FC_OTH_CP_SH_E!O60+FC_OTH_CP_SC_E!O60+FC_OTH_CP_HW_E!O60+FC_OTH_CP_CA_E!O60+FC_OTH_CP_VE_E!O60+FC_OTH_CP_SL_E!O60+FC_OTH_CP_BL_E!O60+FC_OTH_CP_CR_E!O60+FC_OTH_CP_BT_E!O60+FC_OTH_CP_IT_E!O60</f>
        <v>37.343594153052443</v>
      </c>
      <c r="P60" s="10">
        <f>FC_OTH_CP_SH_E!P60+FC_OTH_CP_SC_E!P60+FC_OTH_CP_HW_E!P60+FC_OTH_CP_CA_E!P60+FC_OTH_CP_VE_E!P60+FC_OTH_CP_SL_E!P60+FC_OTH_CP_BL_E!P60+FC_OTH_CP_CR_E!P60+FC_OTH_CP_BT_E!P60+FC_OTH_CP_IT_E!P60</f>
        <v>21.842476354256242</v>
      </c>
      <c r="Q60" s="10">
        <f>FC_OTH_CP_SH_E!Q60+FC_OTH_CP_SC_E!Q60+FC_OTH_CP_HW_E!Q60+FC_OTH_CP_CA_E!Q60+FC_OTH_CP_VE_E!Q60+FC_OTH_CP_SL_E!Q60+FC_OTH_CP_BL_E!Q60+FC_OTH_CP_CR_E!Q60+FC_OTH_CP_BT_E!Q60+FC_OTH_CP_IT_E!Q60</f>
        <v>21.842476354256235</v>
      </c>
      <c r="R60" s="10">
        <f>FC_OTH_CP_SH_E!R60+FC_OTH_CP_SC_E!R60+FC_OTH_CP_HW_E!R60+FC_OTH_CP_CA_E!R60+FC_OTH_CP_VE_E!R60+FC_OTH_CP_SL_E!R60+FC_OTH_CP_BL_E!R60+FC_OTH_CP_CR_E!R60+FC_OTH_CP_BT_E!R60+FC_OTH_CP_IT_E!R60</f>
        <v>21.842476354256235</v>
      </c>
      <c r="S60" s="10">
        <f>FC_OTH_CP_SH_E!S60+FC_OTH_CP_SC_E!S60+FC_OTH_CP_HW_E!S60+FC_OTH_CP_CA_E!S60+FC_OTH_CP_VE_E!S60+FC_OTH_CP_SL_E!S60+FC_OTH_CP_BL_E!S60+FC_OTH_CP_CR_E!S60+FC_OTH_CP_BT_E!S60+FC_OTH_CP_IT_E!S60</f>
        <v>17.614875322441964</v>
      </c>
      <c r="T60" s="10">
        <f>FC_OTH_CP_SH_E!T60+FC_OTH_CP_SC_E!T60+FC_OTH_CP_HW_E!T60+FC_OTH_CP_CA_E!T60+FC_OTH_CP_VE_E!T60+FC_OTH_CP_SL_E!T60+FC_OTH_CP_BL_E!T60+FC_OTH_CP_CR_E!T60+FC_OTH_CP_BT_E!T60+FC_OTH_CP_IT_E!T60</f>
        <v>18.644282029234738</v>
      </c>
      <c r="U60" s="10">
        <f>FC_OTH_CP_SH_E!U60+FC_OTH_CP_SC_E!U60+FC_OTH_CP_HW_E!U60+FC_OTH_CP_CA_E!U60+FC_OTH_CP_VE_E!U60+FC_OTH_CP_SL_E!U60+FC_OTH_CP_BL_E!U60+FC_OTH_CP_CR_E!U60+FC_OTH_CP_BT_E!U60+FC_OTH_CP_IT_E!U60</f>
        <v>19.513069647463457</v>
      </c>
      <c r="V60" s="10">
        <f>FC_OTH_CP_SH_E!V60+FC_OTH_CP_SC_E!V60+FC_OTH_CP_HW_E!V60+FC_OTH_CP_CA_E!V60+FC_OTH_CP_VE_E!V60+FC_OTH_CP_SL_E!V60+FC_OTH_CP_BL_E!V60+FC_OTH_CP_CR_E!V60+FC_OTH_CP_BT_E!V60+FC_OTH_CP_IT_E!V60</f>
        <v>15.795614789337909</v>
      </c>
      <c r="W60" s="10">
        <f>FC_OTH_CP_SH_E!W60+FC_OTH_CP_SC_E!W60+FC_OTH_CP_HW_E!W60+FC_OTH_CP_CA_E!W60+FC_OTH_CP_VE_E!W60+FC_OTH_CP_SL_E!W60+FC_OTH_CP_BL_E!W60+FC_OTH_CP_CR_E!W60+FC_OTH_CP_BT_E!W60+FC_OTH_CP_IT_E!W60</f>
        <v>6.8564058469475491</v>
      </c>
      <c r="X60" s="10">
        <f>FC_OTH_CP_SH_E!X60+FC_OTH_CP_SC_E!X60+FC_OTH_CP_HW_E!X60+FC_OTH_CP_CA_E!X60+FC_OTH_CP_VE_E!X60+FC_OTH_CP_SL_E!X60+FC_OTH_CP_BL_E!X60+FC_OTH_CP_CR_E!X60+FC_OTH_CP_BT_E!X60+FC_OTH_CP_IT_E!X60</f>
        <v>11.59836629406707</v>
      </c>
    </row>
    <row r="61" spans="1:24" ht="11.25" customHeight="1" x14ac:dyDescent="0.2">
      <c r="A61" s="42" t="s">
        <v>109</v>
      </c>
      <c r="B61" s="9" t="s">
        <v>110</v>
      </c>
      <c r="C61" s="10">
        <f>FC_OTH_CP_SH_E!C61+FC_OTH_CP_SC_E!C61+FC_OTH_CP_HW_E!C61+FC_OTH_CP_CA_E!C61+FC_OTH_CP_VE_E!C61+FC_OTH_CP_SL_E!C61+FC_OTH_CP_BL_E!C61+FC_OTH_CP_CR_E!C61+FC_OTH_CP_BT_E!C61+FC_OTH_CP_IT_E!C61</f>
        <v>0</v>
      </c>
      <c r="D61" s="10">
        <f>FC_OTH_CP_SH_E!D61+FC_OTH_CP_SC_E!D61+FC_OTH_CP_HW_E!D61+FC_OTH_CP_CA_E!D61+FC_OTH_CP_VE_E!D61+FC_OTH_CP_SL_E!D61+FC_OTH_CP_BL_E!D61+FC_OTH_CP_CR_E!D61+FC_OTH_CP_BT_E!D61+FC_OTH_CP_IT_E!D61</f>
        <v>0</v>
      </c>
      <c r="E61" s="10">
        <f>FC_OTH_CP_SH_E!E61+FC_OTH_CP_SC_E!E61+FC_OTH_CP_HW_E!E61+FC_OTH_CP_CA_E!E61+FC_OTH_CP_VE_E!E61+FC_OTH_CP_SL_E!E61+FC_OTH_CP_BL_E!E61+FC_OTH_CP_CR_E!E61+FC_OTH_CP_BT_E!E61+FC_OTH_CP_IT_E!E61</f>
        <v>0</v>
      </c>
      <c r="F61" s="10">
        <f>FC_OTH_CP_SH_E!F61+FC_OTH_CP_SC_E!F61+FC_OTH_CP_HW_E!F61+FC_OTH_CP_CA_E!F61+FC_OTH_CP_VE_E!F61+FC_OTH_CP_SL_E!F61+FC_OTH_CP_BL_E!F61+FC_OTH_CP_CR_E!F61+FC_OTH_CP_BT_E!F61+FC_OTH_CP_IT_E!F61</f>
        <v>0</v>
      </c>
      <c r="G61" s="10">
        <f>FC_OTH_CP_SH_E!G61+FC_OTH_CP_SC_E!G61+FC_OTH_CP_HW_E!G61+FC_OTH_CP_CA_E!G61+FC_OTH_CP_VE_E!G61+FC_OTH_CP_SL_E!G61+FC_OTH_CP_BL_E!G61+FC_OTH_CP_CR_E!G61+FC_OTH_CP_BT_E!G61+FC_OTH_CP_IT_E!G61</f>
        <v>0</v>
      </c>
      <c r="H61" s="10">
        <f>FC_OTH_CP_SH_E!H61+FC_OTH_CP_SC_E!H61+FC_OTH_CP_HW_E!H61+FC_OTH_CP_CA_E!H61+FC_OTH_CP_VE_E!H61+FC_OTH_CP_SL_E!H61+FC_OTH_CP_BL_E!H61+FC_OTH_CP_CR_E!H61+FC_OTH_CP_BT_E!H61+FC_OTH_CP_IT_E!H61</f>
        <v>0</v>
      </c>
      <c r="I61" s="10">
        <f>FC_OTH_CP_SH_E!I61+FC_OTH_CP_SC_E!I61+FC_OTH_CP_HW_E!I61+FC_OTH_CP_CA_E!I61+FC_OTH_CP_VE_E!I61+FC_OTH_CP_SL_E!I61+FC_OTH_CP_BL_E!I61+FC_OTH_CP_CR_E!I61+FC_OTH_CP_BT_E!I61+FC_OTH_CP_IT_E!I61</f>
        <v>0</v>
      </c>
      <c r="J61" s="10">
        <f>FC_OTH_CP_SH_E!J61+FC_OTH_CP_SC_E!J61+FC_OTH_CP_HW_E!J61+FC_OTH_CP_CA_E!J61+FC_OTH_CP_VE_E!J61+FC_OTH_CP_SL_E!J61+FC_OTH_CP_BL_E!J61+FC_OTH_CP_CR_E!J61+FC_OTH_CP_BT_E!J61+FC_OTH_CP_IT_E!J61</f>
        <v>0</v>
      </c>
      <c r="K61" s="10">
        <f>FC_OTH_CP_SH_E!K61+FC_OTH_CP_SC_E!K61+FC_OTH_CP_HW_E!K61+FC_OTH_CP_CA_E!K61+FC_OTH_CP_VE_E!K61+FC_OTH_CP_SL_E!K61+FC_OTH_CP_BL_E!K61+FC_OTH_CP_CR_E!K61+FC_OTH_CP_BT_E!K61+FC_OTH_CP_IT_E!K61</f>
        <v>0</v>
      </c>
      <c r="L61" s="10">
        <f>FC_OTH_CP_SH_E!L61+FC_OTH_CP_SC_E!L61+FC_OTH_CP_HW_E!L61+FC_OTH_CP_CA_E!L61+FC_OTH_CP_VE_E!L61+FC_OTH_CP_SL_E!L61+FC_OTH_CP_BL_E!L61+FC_OTH_CP_CR_E!L61+FC_OTH_CP_BT_E!L61+FC_OTH_CP_IT_E!L61</f>
        <v>0</v>
      </c>
      <c r="M61" s="10">
        <f>FC_OTH_CP_SH_E!M61+FC_OTH_CP_SC_E!M61+FC_OTH_CP_HW_E!M61+FC_OTH_CP_CA_E!M61+FC_OTH_CP_VE_E!M61+FC_OTH_CP_SL_E!M61+FC_OTH_CP_BL_E!M61+FC_OTH_CP_CR_E!M61+FC_OTH_CP_BT_E!M61+FC_OTH_CP_IT_E!M61</f>
        <v>0</v>
      </c>
      <c r="N61" s="10">
        <f>FC_OTH_CP_SH_E!N61+FC_OTH_CP_SC_E!N61+FC_OTH_CP_HW_E!N61+FC_OTH_CP_CA_E!N61+FC_OTH_CP_VE_E!N61+FC_OTH_CP_SL_E!N61+FC_OTH_CP_BL_E!N61+FC_OTH_CP_CR_E!N61+FC_OTH_CP_BT_E!N61+FC_OTH_CP_IT_E!N61</f>
        <v>0</v>
      </c>
      <c r="O61" s="10">
        <f>FC_OTH_CP_SH_E!O61+FC_OTH_CP_SC_E!O61+FC_OTH_CP_HW_E!O61+FC_OTH_CP_CA_E!O61+FC_OTH_CP_VE_E!O61+FC_OTH_CP_SL_E!O61+FC_OTH_CP_BL_E!O61+FC_OTH_CP_CR_E!O61+FC_OTH_CP_BT_E!O61+FC_OTH_CP_IT_E!O61</f>
        <v>0</v>
      </c>
      <c r="P61" s="10">
        <f>FC_OTH_CP_SH_E!P61+FC_OTH_CP_SC_E!P61+FC_OTH_CP_HW_E!P61+FC_OTH_CP_CA_E!P61+FC_OTH_CP_VE_E!P61+FC_OTH_CP_SL_E!P61+FC_OTH_CP_BL_E!P61+FC_OTH_CP_CR_E!P61+FC_OTH_CP_BT_E!P61+FC_OTH_CP_IT_E!P61</f>
        <v>0</v>
      </c>
      <c r="Q61" s="10">
        <f>FC_OTH_CP_SH_E!Q61+FC_OTH_CP_SC_E!Q61+FC_OTH_CP_HW_E!Q61+FC_OTH_CP_CA_E!Q61+FC_OTH_CP_VE_E!Q61+FC_OTH_CP_SL_E!Q61+FC_OTH_CP_BL_E!Q61+FC_OTH_CP_CR_E!Q61+FC_OTH_CP_BT_E!Q61+FC_OTH_CP_IT_E!Q61</f>
        <v>0</v>
      </c>
      <c r="R61" s="10">
        <f>FC_OTH_CP_SH_E!R61+FC_OTH_CP_SC_E!R61+FC_OTH_CP_HW_E!R61+FC_OTH_CP_CA_E!R61+FC_OTH_CP_VE_E!R61+FC_OTH_CP_SL_E!R61+FC_OTH_CP_BL_E!R61+FC_OTH_CP_CR_E!R61+FC_OTH_CP_BT_E!R61+FC_OTH_CP_IT_E!R61</f>
        <v>0</v>
      </c>
      <c r="S61" s="10">
        <f>FC_OTH_CP_SH_E!S61+FC_OTH_CP_SC_E!S61+FC_OTH_CP_HW_E!S61+FC_OTH_CP_CA_E!S61+FC_OTH_CP_VE_E!S61+FC_OTH_CP_SL_E!S61+FC_OTH_CP_BL_E!S61+FC_OTH_CP_CR_E!S61+FC_OTH_CP_BT_E!S61+FC_OTH_CP_IT_E!S61</f>
        <v>0</v>
      </c>
      <c r="T61" s="10">
        <f>FC_OTH_CP_SH_E!T61+FC_OTH_CP_SC_E!T61+FC_OTH_CP_HW_E!T61+FC_OTH_CP_CA_E!T61+FC_OTH_CP_VE_E!T61+FC_OTH_CP_SL_E!T61+FC_OTH_CP_BL_E!T61+FC_OTH_CP_CR_E!T61+FC_OTH_CP_BT_E!T61+FC_OTH_CP_IT_E!T61</f>
        <v>0</v>
      </c>
      <c r="U61" s="10">
        <f>FC_OTH_CP_SH_E!U61+FC_OTH_CP_SC_E!U61+FC_OTH_CP_HW_E!U61+FC_OTH_CP_CA_E!U61+FC_OTH_CP_VE_E!U61+FC_OTH_CP_SL_E!U61+FC_OTH_CP_BL_E!U61+FC_OTH_CP_CR_E!U61+FC_OTH_CP_BT_E!U61+FC_OTH_CP_IT_E!U61</f>
        <v>0</v>
      </c>
      <c r="V61" s="10">
        <f>FC_OTH_CP_SH_E!V61+FC_OTH_CP_SC_E!V61+FC_OTH_CP_HW_E!V61+FC_OTH_CP_CA_E!V61+FC_OTH_CP_VE_E!V61+FC_OTH_CP_SL_E!V61+FC_OTH_CP_BL_E!V61+FC_OTH_CP_CR_E!V61+FC_OTH_CP_BT_E!V61+FC_OTH_CP_IT_E!V61</f>
        <v>0</v>
      </c>
      <c r="W61" s="10">
        <f>FC_OTH_CP_SH_E!W61+FC_OTH_CP_SC_E!W61+FC_OTH_CP_HW_E!W61+FC_OTH_CP_CA_E!W61+FC_OTH_CP_VE_E!W61+FC_OTH_CP_SL_E!W61+FC_OTH_CP_BL_E!W61+FC_OTH_CP_CR_E!W61+FC_OTH_CP_BT_E!W61+FC_OTH_CP_IT_E!W61</f>
        <v>0</v>
      </c>
      <c r="X61" s="10">
        <f>FC_OTH_CP_SH_E!X61+FC_OTH_CP_SC_E!X61+FC_OTH_CP_HW_E!X61+FC_OTH_CP_CA_E!X61+FC_OTH_CP_VE_E!X61+FC_OTH_CP_SL_E!X61+FC_OTH_CP_BL_E!X61+FC_OTH_CP_CR_E!X61+FC_OTH_CP_BT_E!X61+FC_OTH_CP_IT_E!X61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FC_OTH_CP_SH_E!C62+FC_OTH_CP_SC_E!C62+FC_OTH_CP_HW_E!C62+FC_OTH_CP_CA_E!C62+FC_OTH_CP_VE_E!C62+FC_OTH_CP_SL_E!C62+FC_OTH_CP_BL_E!C62+FC_OTH_CP_CR_E!C62+FC_OTH_CP_BT_E!C62+FC_OTH_CP_IT_E!C62</f>
        <v>0</v>
      </c>
      <c r="D62" s="10">
        <f>FC_OTH_CP_SH_E!D62+FC_OTH_CP_SC_E!D62+FC_OTH_CP_HW_E!D62+FC_OTH_CP_CA_E!D62+FC_OTH_CP_VE_E!D62+FC_OTH_CP_SL_E!D62+FC_OTH_CP_BL_E!D62+FC_OTH_CP_CR_E!D62+FC_OTH_CP_BT_E!D62+FC_OTH_CP_IT_E!D62</f>
        <v>0</v>
      </c>
      <c r="E62" s="10">
        <f>FC_OTH_CP_SH_E!E62+FC_OTH_CP_SC_E!E62+FC_OTH_CP_HW_E!E62+FC_OTH_CP_CA_E!E62+FC_OTH_CP_VE_E!E62+FC_OTH_CP_SL_E!E62+FC_OTH_CP_BL_E!E62+FC_OTH_CP_CR_E!E62+FC_OTH_CP_BT_E!E62+FC_OTH_CP_IT_E!E62</f>
        <v>0</v>
      </c>
      <c r="F62" s="10">
        <f>FC_OTH_CP_SH_E!F62+FC_OTH_CP_SC_E!F62+FC_OTH_CP_HW_E!F62+FC_OTH_CP_CA_E!F62+FC_OTH_CP_VE_E!F62+FC_OTH_CP_SL_E!F62+FC_OTH_CP_BL_E!F62+FC_OTH_CP_CR_E!F62+FC_OTH_CP_BT_E!F62+FC_OTH_CP_IT_E!F62</f>
        <v>0</v>
      </c>
      <c r="G62" s="10">
        <f>FC_OTH_CP_SH_E!G62+FC_OTH_CP_SC_E!G62+FC_OTH_CP_HW_E!G62+FC_OTH_CP_CA_E!G62+FC_OTH_CP_VE_E!G62+FC_OTH_CP_SL_E!G62+FC_OTH_CP_BL_E!G62+FC_OTH_CP_CR_E!G62+FC_OTH_CP_BT_E!G62+FC_OTH_CP_IT_E!G62</f>
        <v>0</v>
      </c>
      <c r="H62" s="10">
        <f>FC_OTH_CP_SH_E!H62+FC_OTH_CP_SC_E!H62+FC_OTH_CP_HW_E!H62+FC_OTH_CP_CA_E!H62+FC_OTH_CP_VE_E!H62+FC_OTH_CP_SL_E!H62+FC_OTH_CP_BL_E!H62+FC_OTH_CP_CR_E!H62+FC_OTH_CP_BT_E!H62+FC_OTH_CP_IT_E!H62</f>
        <v>0</v>
      </c>
      <c r="I62" s="10">
        <f>FC_OTH_CP_SH_E!I62+FC_OTH_CP_SC_E!I62+FC_OTH_CP_HW_E!I62+FC_OTH_CP_CA_E!I62+FC_OTH_CP_VE_E!I62+FC_OTH_CP_SL_E!I62+FC_OTH_CP_BL_E!I62+FC_OTH_CP_CR_E!I62+FC_OTH_CP_BT_E!I62+FC_OTH_CP_IT_E!I62</f>
        <v>0</v>
      </c>
      <c r="J62" s="10">
        <f>FC_OTH_CP_SH_E!J62+FC_OTH_CP_SC_E!J62+FC_OTH_CP_HW_E!J62+FC_OTH_CP_CA_E!J62+FC_OTH_CP_VE_E!J62+FC_OTH_CP_SL_E!J62+FC_OTH_CP_BL_E!J62+FC_OTH_CP_CR_E!J62+FC_OTH_CP_BT_E!J62+FC_OTH_CP_IT_E!J62</f>
        <v>0</v>
      </c>
      <c r="K62" s="10">
        <f>FC_OTH_CP_SH_E!K62+FC_OTH_CP_SC_E!K62+FC_OTH_CP_HW_E!K62+FC_OTH_CP_CA_E!K62+FC_OTH_CP_VE_E!K62+FC_OTH_CP_SL_E!K62+FC_OTH_CP_BL_E!K62+FC_OTH_CP_CR_E!K62+FC_OTH_CP_BT_E!K62+FC_OTH_CP_IT_E!K62</f>
        <v>0</v>
      </c>
      <c r="L62" s="10">
        <f>FC_OTH_CP_SH_E!L62+FC_OTH_CP_SC_E!L62+FC_OTH_CP_HW_E!L62+FC_OTH_CP_CA_E!L62+FC_OTH_CP_VE_E!L62+FC_OTH_CP_SL_E!L62+FC_OTH_CP_BL_E!L62+FC_OTH_CP_CR_E!L62+FC_OTH_CP_BT_E!L62+FC_OTH_CP_IT_E!L62</f>
        <v>0</v>
      </c>
      <c r="M62" s="10">
        <f>FC_OTH_CP_SH_E!M62+FC_OTH_CP_SC_E!M62+FC_OTH_CP_HW_E!M62+FC_OTH_CP_CA_E!M62+FC_OTH_CP_VE_E!M62+FC_OTH_CP_SL_E!M62+FC_OTH_CP_BL_E!M62+FC_OTH_CP_CR_E!M62+FC_OTH_CP_BT_E!M62+FC_OTH_CP_IT_E!M62</f>
        <v>0</v>
      </c>
      <c r="N62" s="10">
        <f>FC_OTH_CP_SH_E!N62+FC_OTH_CP_SC_E!N62+FC_OTH_CP_HW_E!N62+FC_OTH_CP_CA_E!N62+FC_OTH_CP_VE_E!N62+FC_OTH_CP_SL_E!N62+FC_OTH_CP_BL_E!N62+FC_OTH_CP_CR_E!N62+FC_OTH_CP_BT_E!N62+FC_OTH_CP_IT_E!N62</f>
        <v>0</v>
      </c>
      <c r="O62" s="10">
        <f>FC_OTH_CP_SH_E!O62+FC_OTH_CP_SC_E!O62+FC_OTH_CP_HW_E!O62+FC_OTH_CP_CA_E!O62+FC_OTH_CP_VE_E!O62+FC_OTH_CP_SL_E!O62+FC_OTH_CP_BL_E!O62+FC_OTH_CP_CR_E!O62+FC_OTH_CP_BT_E!O62+FC_OTH_CP_IT_E!O62</f>
        <v>0</v>
      </c>
      <c r="P62" s="10">
        <f>FC_OTH_CP_SH_E!P62+FC_OTH_CP_SC_E!P62+FC_OTH_CP_HW_E!P62+FC_OTH_CP_CA_E!P62+FC_OTH_CP_VE_E!P62+FC_OTH_CP_SL_E!P62+FC_OTH_CP_BL_E!P62+FC_OTH_CP_CR_E!P62+FC_OTH_CP_BT_E!P62+FC_OTH_CP_IT_E!P62</f>
        <v>0</v>
      </c>
      <c r="Q62" s="10">
        <f>FC_OTH_CP_SH_E!Q62+FC_OTH_CP_SC_E!Q62+FC_OTH_CP_HW_E!Q62+FC_OTH_CP_CA_E!Q62+FC_OTH_CP_VE_E!Q62+FC_OTH_CP_SL_E!Q62+FC_OTH_CP_BL_E!Q62+FC_OTH_CP_CR_E!Q62+FC_OTH_CP_BT_E!Q62+FC_OTH_CP_IT_E!Q62</f>
        <v>0</v>
      </c>
      <c r="R62" s="10">
        <f>FC_OTH_CP_SH_E!R62+FC_OTH_CP_SC_E!R62+FC_OTH_CP_HW_E!R62+FC_OTH_CP_CA_E!R62+FC_OTH_CP_VE_E!R62+FC_OTH_CP_SL_E!R62+FC_OTH_CP_BL_E!R62+FC_OTH_CP_CR_E!R62+FC_OTH_CP_BT_E!R62+FC_OTH_CP_IT_E!R62</f>
        <v>0</v>
      </c>
      <c r="S62" s="10">
        <f>FC_OTH_CP_SH_E!S62+FC_OTH_CP_SC_E!S62+FC_OTH_CP_HW_E!S62+FC_OTH_CP_CA_E!S62+FC_OTH_CP_VE_E!S62+FC_OTH_CP_SL_E!S62+FC_OTH_CP_BL_E!S62+FC_OTH_CP_CR_E!S62+FC_OTH_CP_BT_E!S62+FC_OTH_CP_IT_E!S62</f>
        <v>0</v>
      </c>
      <c r="T62" s="10">
        <f>FC_OTH_CP_SH_E!T62+FC_OTH_CP_SC_E!T62+FC_OTH_CP_HW_E!T62+FC_OTH_CP_CA_E!T62+FC_OTH_CP_VE_E!T62+FC_OTH_CP_SL_E!T62+FC_OTH_CP_BL_E!T62+FC_OTH_CP_CR_E!T62+FC_OTH_CP_BT_E!T62+FC_OTH_CP_IT_E!T62</f>
        <v>0</v>
      </c>
      <c r="U62" s="10">
        <f>FC_OTH_CP_SH_E!U62+FC_OTH_CP_SC_E!U62+FC_OTH_CP_HW_E!U62+FC_OTH_CP_CA_E!U62+FC_OTH_CP_VE_E!U62+FC_OTH_CP_SL_E!U62+FC_OTH_CP_BL_E!U62+FC_OTH_CP_CR_E!U62+FC_OTH_CP_BT_E!U62+FC_OTH_CP_IT_E!U62</f>
        <v>0</v>
      </c>
      <c r="V62" s="10">
        <f>FC_OTH_CP_SH_E!V62+FC_OTH_CP_SC_E!V62+FC_OTH_CP_HW_E!V62+FC_OTH_CP_CA_E!V62+FC_OTH_CP_VE_E!V62+FC_OTH_CP_SL_E!V62+FC_OTH_CP_BL_E!V62+FC_OTH_CP_CR_E!V62+FC_OTH_CP_BT_E!V62+FC_OTH_CP_IT_E!V62</f>
        <v>0</v>
      </c>
      <c r="W62" s="10">
        <f>FC_OTH_CP_SH_E!W62+FC_OTH_CP_SC_E!W62+FC_OTH_CP_HW_E!W62+FC_OTH_CP_CA_E!W62+FC_OTH_CP_VE_E!W62+FC_OTH_CP_SL_E!W62+FC_OTH_CP_BL_E!W62+FC_OTH_CP_CR_E!W62+FC_OTH_CP_BT_E!W62+FC_OTH_CP_IT_E!W62</f>
        <v>0</v>
      </c>
      <c r="X62" s="10">
        <f>FC_OTH_CP_SH_E!X62+FC_OTH_CP_SC_E!X62+FC_OTH_CP_HW_E!X62+FC_OTH_CP_CA_E!X62+FC_OTH_CP_VE_E!X62+FC_OTH_CP_SL_E!X62+FC_OTH_CP_BL_E!X62+FC_OTH_CP_CR_E!X62+FC_OTH_CP_BT_E!X62+FC_OTH_CP_IT_E!X62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FC_OTH_CP_SH_E!C63+FC_OTH_CP_SC_E!C63+FC_OTH_CP_HW_E!C63+FC_OTH_CP_CA_E!C63+FC_OTH_CP_VE_E!C63+FC_OTH_CP_SL_E!C63+FC_OTH_CP_BL_E!C63+FC_OTH_CP_CR_E!C63+FC_OTH_CP_BT_E!C63+FC_OTH_CP_IT_E!C63</f>
        <v>0</v>
      </c>
      <c r="D63" s="10">
        <f>FC_OTH_CP_SH_E!D63+FC_OTH_CP_SC_E!D63+FC_OTH_CP_HW_E!D63+FC_OTH_CP_CA_E!D63+FC_OTH_CP_VE_E!D63+FC_OTH_CP_SL_E!D63+FC_OTH_CP_BL_E!D63+FC_OTH_CP_CR_E!D63+FC_OTH_CP_BT_E!D63+FC_OTH_CP_IT_E!D63</f>
        <v>0</v>
      </c>
      <c r="E63" s="10">
        <f>FC_OTH_CP_SH_E!E63+FC_OTH_CP_SC_E!E63+FC_OTH_CP_HW_E!E63+FC_OTH_CP_CA_E!E63+FC_OTH_CP_VE_E!E63+FC_OTH_CP_SL_E!E63+FC_OTH_CP_BL_E!E63+FC_OTH_CP_CR_E!E63+FC_OTH_CP_BT_E!E63+FC_OTH_CP_IT_E!E63</f>
        <v>0</v>
      </c>
      <c r="F63" s="10">
        <f>FC_OTH_CP_SH_E!F63+FC_OTH_CP_SC_E!F63+FC_OTH_CP_HW_E!F63+FC_OTH_CP_CA_E!F63+FC_OTH_CP_VE_E!F63+FC_OTH_CP_SL_E!F63+FC_OTH_CP_BL_E!F63+FC_OTH_CP_CR_E!F63+FC_OTH_CP_BT_E!F63+FC_OTH_CP_IT_E!F63</f>
        <v>0</v>
      </c>
      <c r="G63" s="10">
        <f>FC_OTH_CP_SH_E!G63+FC_OTH_CP_SC_E!G63+FC_OTH_CP_HW_E!G63+FC_OTH_CP_CA_E!G63+FC_OTH_CP_VE_E!G63+FC_OTH_CP_SL_E!G63+FC_OTH_CP_BL_E!G63+FC_OTH_CP_CR_E!G63+FC_OTH_CP_BT_E!G63+FC_OTH_CP_IT_E!G63</f>
        <v>0</v>
      </c>
      <c r="H63" s="10">
        <f>FC_OTH_CP_SH_E!H63+FC_OTH_CP_SC_E!H63+FC_OTH_CP_HW_E!H63+FC_OTH_CP_CA_E!H63+FC_OTH_CP_VE_E!H63+FC_OTH_CP_SL_E!H63+FC_OTH_CP_BL_E!H63+FC_OTH_CP_CR_E!H63+FC_OTH_CP_BT_E!H63+FC_OTH_CP_IT_E!H63</f>
        <v>0</v>
      </c>
      <c r="I63" s="10">
        <f>FC_OTH_CP_SH_E!I63+FC_OTH_CP_SC_E!I63+FC_OTH_CP_HW_E!I63+FC_OTH_CP_CA_E!I63+FC_OTH_CP_VE_E!I63+FC_OTH_CP_SL_E!I63+FC_OTH_CP_BL_E!I63+FC_OTH_CP_CR_E!I63+FC_OTH_CP_BT_E!I63+FC_OTH_CP_IT_E!I63</f>
        <v>0</v>
      </c>
      <c r="J63" s="10">
        <f>FC_OTH_CP_SH_E!J63+FC_OTH_CP_SC_E!J63+FC_OTH_CP_HW_E!J63+FC_OTH_CP_CA_E!J63+FC_OTH_CP_VE_E!J63+FC_OTH_CP_SL_E!J63+FC_OTH_CP_BL_E!J63+FC_OTH_CP_CR_E!J63+FC_OTH_CP_BT_E!J63+FC_OTH_CP_IT_E!J63</f>
        <v>0</v>
      </c>
      <c r="K63" s="10">
        <f>FC_OTH_CP_SH_E!K63+FC_OTH_CP_SC_E!K63+FC_OTH_CP_HW_E!K63+FC_OTH_CP_CA_E!K63+FC_OTH_CP_VE_E!K63+FC_OTH_CP_SL_E!K63+FC_OTH_CP_BL_E!K63+FC_OTH_CP_CR_E!K63+FC_OTH_CP_BT_E!K63+FC_OTH_CP_IT_E!K63</f>
        <v>0</v>
      </c>
      <c r="L63" s="10">
        <f>FC_OTH_CP_SH_E!L63+FC_OTH_CP_SC_E!L63+FC_OTH_CP_HW_E!L63+FC_OTH_CP_CA_E!L63+FC_OTH_CP_VE_E!L63+FC_OTH_CP_SL_E!L63+FC_OTH_CP_BL_E!L63+FC_OTH_CP_CR_E!L63+FC_OTH_CP_BT_E!L63+FC_OTH_CP_IT_E!L63</f>
        <v>0</v>
      </c>
      <c r="M63" s="10">
        <f>FC_OTH_CP_SH_E!M63+FC_OTH_CP_SC_E!M63+FC_OTH_CP_HW_E!M63+FC_OTH_CP_CA_E!M63+FC_OTH_CP_VE_E!M63+FC_OTH_CP_SL_E!M63+FC_OTH_CP_BL_E!M63+FC_OTH_CP_CR_E!M63+FC_OTH_CP_BT_E!M63+FC_OTH_CP_IT_E!M63</f>
        <v>0</v>
      </c>
      <c r="N63" s="10">
        <f>FC_OTH_CP_SH_E!N63+FC_OTH_CP_SC_E!N63+FC_OTH_CP_HW_E!N63+FC_OTH_CP_CA_E!N63+FC_OTH_CP_VE_E!N63+FC_OTH_CP_SL_E!N63+FC_OTH_CP_BL_E!N63+FC_OTH_CP_CR_E!N63+FC_OTH_CP_BT_E!N63+FC_OTH_CP_IT_E!N63</f>
        <v>0</v>
      </c>
      <c r="O63" s="10">
        <f>FC_OTH_CP_SH_E!O63+FC_OTH_CP_SC_E!O63+FC_OTH_CP_HW_E!O63+FC_OTH_CP_CA_E!O63+FC_OTH_CP_VE_E!O63+FC_OTH_CP_SL_E!O63+FC_OTH_CP_BL_E!O63+FC_OTH_CP_CR_E!O63+FC_OTH_CP_BT_E!O63+FC_OTH_CP_IT_E!O63</f>
        <v>0</v>
      </c>
      <c r="P63" s="10">
        <f>FC_OTH_CP_SH_E!P63+FC_OTH_CP_SC_E!P63+FC_OTH_CP_HW_E!P63+FC_OTH_CP_CA_E!P63+FC_OTH_CP_VE_E!P63+FC_OTH_CP_SL_E!P63+FC_OTH_CP_BL_E!P63+FC_OTH_CP_CR_E!P63+FC_OTH_CP_BT_E!P63+FC_OTH_CP_IT_E!P63</f>
        <v>0</v>
      </c>
      <c r="Q63" s="10">
        <f>FC_OTH_CP_SH_E!Q63+FC_OTH_CP_SC_E!Q63+FC_OTH_CP_HW_E!Q63+FC_OTH_CP_CA_E!Q63+FC_OTH_CP_VE_E!Q63+FC_OTH_CP_SL_E!Q63+FC_OTH_CP_BL_E!Q63+FC_OTH_CP_CR_E!Q63+FC_OTH_CP_BT_E!Q63+FC_OTH_CP_IT_E!Q63</f>
        <v>0</v>
      </c>
      <c r="R63" s="10">
        <f>FC_OTH_CP_SH_E!R63+FC_OTH_CP_SC_E!R63+FC_OTH_CP_HW_E!R63+FC_OTH_CP_CA_E!R63+FC_OTH_CP_VE_E!R63+FC_OTH_CP_SL_E!R63+FC_OTH_CP_BL_E!R63+FC_OTH_CP_CR_E!R63+FC_OTH_CP_BT_E!R63+FC_OTH_CP_IT_E!R63</f>
        <v>0</v>
      </c>
      <c r="S63" s="10">
        <f>FC_OTH_CP_SH_E!S63+FC_OTH_CP_SC_E!S63+FC_OTH_CP_HW_E!S63+FC_OTH_CP_CA_E!S63+FC_OTH_CP_VE_E!S63+FC_OTH_CP_SL_E!S63+FC_OTH_CP_BL_E!S63+FC_OTH_CP_CR_E!S63+FC_OTH_CP_BT_E!S63+FC_OTH_CP_IT_E!S63</f>
        <v>0</v>
      </c>
      <c r="T63" s="10">
        <f>FC_OTH_CP_SH_E!T63+FC_OTH_CP_SC_E!T63+FC_OTH_CP_HW_E!T63+FC_OTH_CP_CA_E!T63+FC_OTH_CP_VE_E!T63+FC_OTH_CP_SL_E!T63+FC_OTH_CP_BL_E!T63+FC_OTH_CP_CR_E!T63+FC_OTH_CP_BT_E!T63+FC_OTH_CP_IT_E!T63</f>
        <v>0</v>
      </c>
      <c r="U63" s="10">
        <f>FC_OTH_CP_SH_E!U63+FC_OTH_CP_SC_E!U63+FC_OTH_CP_HW_E!U63+FC_OTH_CP_CA_E!U63+FC_OTH_CP_VE_E!U63+FC_OTH_CP_SL_E!U63+FC_OTH_CP_BL_E!U63+FC_OTH_CP_CR_E!U63+FC_OTH_CP_BT_E!U63+FC_OTH_CP_IT_E!U63</f>
        <v>0</v>
      </c>
      <c r="V63" s="10">
        <f>FC_OTH_CP_SH_E!V63+FC_OTH_CP_SC_E!V63+FC_OTH_CP_HW_E!V63+FC_OTH_CP_CA_E!V63+FC_OTH_CP_VE_E!V63+FC_OTH_CP_SL_E!V63+FC_OTH_CP_BL_E!V63+FC_OTH_CP_CR_E!V63+FC_OTH_CP_BT_E!V63+FC_OTH_CP_IT_E!V63</f>
        <v>0</v>
      </c>
      <c r="W63" s="10">
        <f>FC_OTH_CP_SH_E!W63+FC_OTH_CP_SC_E!W63+FC_OTH_CP_HW_E!W63+FC_OTH_CP_CA_E!W63+FC_OTH_CP_VE_E!W63+FC_OTH_CP_SL_E!W63+FC_OTH_CP_BL_E!W63+FC_OTH_CP_CR_E!W63+FC_OTH_CP_BT_E!W63+FC_OTH_CP_IT_E!W63</f>
        <v>0</v>
      </c>
      <c r="X63" s="10">
        <f>FC_OTH_CP_SH_E!X63+FC_OTH_CP_SC_E!X63+FC_OTH_CP_HW_E!X63+FC_OTH_CP_CA_E!X63+FC_OTH_CP_VE_E!X63+FC_OTH_CP_SL_E!X63+FC_OTH_CP_BL_E!X63+FC_OTH_CP_CR_E!X63+FC_OTH_CP_BT_E!X63+FC_OTH_CP_IT_E!X63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FC_OTH_CP_SH_E!C64+FC_OTH_CP_SC_E!C64+FC_OTH_CP_HW_E!C64+FC_OTH_CP_CA_E!C64+FC_OTH_CP_VE_E!C64+FC_OTH_CP_SL_E!C64+FC_OTH_CP_BL_E!C64+FC_OTH_CP_CR_E!C64+FC_OTH_CP_BT_E!C64+FC_OTH_CP_IT_E!C64</f>
        <v>0</v>
      </c>
      <c r="D64" s="10">
        <f>FC_OTH_CP_SH_E!D64+FC_OTH_CP_SC_E!D64+FC_OTH_CP_HW_E!D64+FC_OTH_CP_CA_E!D64+FC_OTH_CP_VE_E!D64+FC_OTH_CP_SL_E!D64+FC_OTH_CP_BL_E!D64+FC_OTH_CP_CR_E!D64+FC_OTH_CP_BT_E!D64+FC_OTH_CP_IT_E!D64</f>
        <v>0</v>
      </c>
      <c r="E64" s="10">
        <f>FC_OTH_CP_SH_E!E64+FC_OTH_CP_SC_E!E64+FC_OTH_CP_HW_E!E64+FC_OTH_CP_CA_E!E64+FC_OTH_CP_VE_E!E64+FC_OTH_CP_SL_E!E64+FC_OTH_CP_BL_E!E64+FC_OTH_CP_CR_E!E64+FC_OTH_CP_BT_E!E64+FC_OTH_CP_IT_E!E64</f>
        <v>0</v>
      </c>
      <c r="F64" s="10">
        <f>FC_OTH_CP_SH_E!F64+FC_OTH_CP_SC_E!F64+FC_OTH_CP_HW_E!F64+FC_OTH_CP_CA_E!F64+FC_OTH_CP_VE_E!F64+FC_OTH_CP_SL_E!F64+FC_OTH_CP_BL_E!F64+FC_OTH_CP_CR_E!F64+FC_OTH_CP_BT_E!F64+FC_OTH_CP_IT_E!F64</f>
        <v>0</v>
      </c>
      <c r="G64" s="10">
        <f>FC_OTH_CP_SH_E!G64+FC_OTH_CP_SC_E!G64+FC_OTH_CP_HW_E!G64+FC_OTH_CP_CA_E!G64+FC_OTH_CP_VE_E!G64+FC_OTH_CP_SL_E!G64+FC_OTH_CP_BL_E!G64+FC_OTH_CP_CR_E!G64+FC_OTH_CP_BT_E!G64+FC_OTH_CP_IT_E!G64</f>
        <v>0</v>
      </c>
      <c r="H64" s="10">
        <f>FC_OTH_CP_SH_E!H64+FC_OTH_CP_SC_E!H64+FC_OTH_CP_HW_E!H64+FC_OTH_CP_CA_E!H64+FC_OTH_CP_VE_E!H64+FC_OTH_CP_SL_E!H64+FC_OTH_CP_BL_E!H64+FC_OTH_CP_CR_E!H64+FC_OTH_CP_BT_E!H64+FC_OTH_CP_IT_E!H64</f>
        <v>0</v>
      </c>
      <c r="I64" s="10">
        <f>FC_OTH_CP_SH_E!I64+FC_OTH_CP_SC_E!I64+FC_OTH_CP_HW_E!I64+FC_OTH_CP_CA_E!I64+FC_OTH_CP_VE_E!I64+FC_OTH_CP_SL_E!I64+FC_OTH_CP_BL_E!I64+FC_OTH_CP_CR_E!I64+FC_OTH_CP_BT_E!I64+FC_OTH_CP_IT_E!I64</f>
        <v>0</v>
      </c>
      <c r="J64" s="10">
        <f>FC_OTH_CP_SH_E!J64+FC_OTH_CP_SC_E!J64+FC_OTH_CP_HW_E!J64+FC_OTH_CP_CA_E!J64+FC_OTH_CP_VE_E!J64+FC_OTH_CP_SL_E!J64+FC_OTH_CP_BL_E!J64+FC_OTH_CP_CR_E!J64+FC_OTH_CP_BT_E!J64+FC_OTH_CP_IT_E!J64</f>
        <v>0</v>
      </c>
      <c r="K64" s="10">
        <f>FC_OTH_CP_SH_E!K64+FC_OTH_CP_SC_E!K64+FC_OTH_CP_HW_E!K64+FC_OTH_CP_CA_E!K64+FC_OTH_CP_VE_E!K64+FC_OTH_CP_SL_E!K64+FC_OTH_CP_BL_E!K64+FC_OTH_CP_CR_E!K64+FC_OTH_CP_BT_E!K64+FC_OTH_CP_IT_E!K64</f>
        <v>0</v>
      </c>
      <c r="L64" s="10">
        <f>FC_OTH_CP_SH_E!L64+FC_OTH_CP_SC_E!L64+FC_OTH_CP_HW_E!L64+FC_OTH_CP_CA_E!L64+FC_OTH_CP_VE_E!L64+FC_OTH_CP_SL_E!L64+FC_OTH_CP_BL_E!L64+FC_OTH_CP_CR_E!L64+FC_OTH_CP_BT_E!L64+FC_OTH_CP_IT_E!L64</f>
        <v>0</v>
      </c>
      <c r="M64" s="10">
        <f>FC_OTH_CP_SH_E!M64+FC_OTH_CP_SC_E!M64+FC_OTH_CP_HW_E!M64+FC_OTH_CP_CA_E!M64+FC_OTH_CP_VE_E!M64+FC_OTH_CP_SL_E!M64+FC_OTH_CP_BL_E!M64+FC_OTH_CP_CR_E!M64+FC_OTH_CP_BT_E!M64+FC_OTH_CP_IT_E!M64</f>
        <v>0</v>
      </c>
      <c r="N64" s="10">
        <f>FC_OTH_CP_SH_E!N64+FC_OTH_CP_SC_E!N64+FC_OTH_CP_HW_E!N64+FC_OTH_CP_CA_E!N64+FC_OTH_CP_VE_E!N64+FC_OTH_CP_SL_E!N64+FC_OTH_CP_BL_E!N64+FC_OTH_CP_CR_E!N64+FC_OTH_CP_BT_E!N64+FC_OTH_CP_IT_E!N64</f>
        <v>0</v>
      </c>
      <c r="O64" s="10">
        <f>FC_OTH_CP_SH_E!O64+FC_OTH_CP_SC_E!O64+FC_OTH_CP_HW_E!O64+FC_OTH_CP_CA_E!O64+FC_OTH_CP_VE_E!O64+FC_OTH_CP_SL_E!O64+FC_OTH_CP_BL_E!O64+FC_OTH_CP_CR_E!O64+FC_OTH_CP_BT_E!O64+FC_OTH_CP_IT_E!O64</f>
        <v>0</v>
      </c>
      <c r="P64" s="10">
        <f>FC_OTH_CP_SH_E!P64+FC_OTH_CP_SC_E!P64+FC_OTH_CP_HW_E!P64+FC_OTH_CP_CA_E!P64+FC_OTH_CP_VE_E!P64+FC_OTH_CP_SL_E!P64+FC_OTH_CP_BL_E!P64+FC_OTH_CP_CR_E!P64+FC_OTH_CP_BT_E!P64+FC_OTH_CP_IT_E!P64</f>
        <v>0</v>
      </c>
      <c r="Q64" s="10">
        <f>FC_OTH_CP_SH_E!Q64+FC_OTH_CP_SC_E!Q64+FC_OTH_CP_HW_E!Q64+FC_OTH_CP_CA_E!Q64+FC_OTH_CP_VE_E!Q64+FC_OTH_CP_SL_E!Q64+FC_OTH_CP_BL_E!Q64+FC_OTH_CP_CR_E!Q64+FC_OTH_CP_BT_E!Q64+FC_OTH_CP_IT_E!Q64</f>
        <v>0</v>
      </c>
      <c r="R64" s="10">
        <f>FC_OTH_CP_SH_E!R64+FC_OTH_CP_SC_E!R64+FC_OTH_CP_HW_E!R64+FC_OTH_CP_CA_E!R64+FC_OTH_CP_VE_E!R64+FC_OTH_CP_SL_E!R64+FC_OTH_CP_BL_E!R64+FC_OTH_CP_CR_E!R64+FC_OTH_CP_BT_E!R64+FC_OTH_CP_IT_E!R64</f>
        <v>0</v>
      </c>
      <c r="S64" s="10">
        <f>FC_OTH_CP_SH_E!S64+FC_OTH_CP_SC_E!S64+FC_OTH_CP_HW_E!S64+FC_OTH_CP_CA_E!S64+FC_OTH_CP_VE_E!S64+FC_OTH_CP_SL_E!S64+FC_OTH_CP_BL_E!S64+FC_OTH_CP_CR_E!S64+FC_OTH_CP_BT_E!S64+FC_OTH_CP_IT_E!S64</f>
        <v>0</v>
      </c>
      <c r="T64" s="10">
        <f>FC_OTH_CP_SH_E!T64+FC_OTH_CP_SC_E!T64+FC_OTH_CP_HW_E!T64+FC_OTH_CP_CA_E!T64+FC_OTH_CP_VE_E!T64+FC_OTH_CP_SL_E!T64+FC_OTH_CP_BL_E!T64+FC_OTH_CP_CR_E!T64+FC_OTH_CP_BT_E!T64+FC_OTH_CP_IT_E!T64</f>
        <v>0</v>
      </c>
      <c r="U64" s="10">
        <f>FC_OTH_CP_SH_E!U64+FC_OTH_CP_SC_E!U64+FC_OTH_CP_HW_E!U64+FC_OTH_CP_CA_E!U64+FC_OTH_CP_VE_E!U64+FC_OTH_CP_SL_E!U64+FC_OTH_CP_BL_E!U64+FC_OTH_CP_CR_E!U64+FC_OTH_CP_BT_E!U64+FC_OTH_CP_IT_E!U64</f>
        <v>0</v>
      </c>
      <c r="V64" s="10">
        <f>FC_OTH_CP_SH_E!V64+FC_OTH_CP_SC_E!V64+FC_OTH_CP_HW_E!V64+FC_OTH_CP_CA_E!V64+FC_OTH_CP_VE_E!V64+FC_OTH_CP_SL_E!V64+FC_OTH_CP_BL_E!V64+FC_OTH_CP_CR_E!V64+FC_OTH_CP_BT_E!V64+FC_OTH_CP_IT_E!V64</f>
        <v>0</v>
      </c>
      <c r="W64" s="10">
        <f>FC_OTH_CP_SH_E!W64+FC_OTH_CP_SC_E!W64+FC_OTH_CP_HW_E!W64+FC_OTH_CP_CA_E!W64+FC_OTH_CP_VE_E!W64+FC_OTH_CP_SL_E!W64+FC_OTH_CP_BL_E!W64+FC_OTH_CP_CR_E!W64+FC_OTH_CP_BT_E!W64+FC_OTH_CP_IT_E!W64</f>
        <v>0</v>
      </c>
      <c r="X64" s="10">
        <f>FC_OTH_CP_SH_E!X64+FC_OTH_CP_SC_E!X64+FC_OTH_CP_HW_E!X64+FC_OTH_CP_CA_E!X64+FC_OTH_CP_VE_E!X64+FC_OTH_CP_SL_E!X64+FC_OTH_CP_BL_E!X64+FC_OTH_CP_CR_E!X64+FC_OTH_CP_BT_E!X64+FC_OTH_CP_IT_E!X64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FC_OTH_CP_SH_E!C65+FC_OTH_CP_SC_E!C65+FC_OTH_CP_HW_E!C65+FC_OTH_CP_CA_E!C65+FC_OTH_CP_VE_E!C65+FC_OTH_CP_SL_E!C65+FC_OTH_CP_BL_E!C65+FC_OTH_CP_CR_E!C65+FC_OTH_CP_BT_E!C65+FC_OTH_CP_IT_E!C65</f>
        <v>0</v>
      </c>
      <c r="D65" s="10">
        <f>FC_OTH_CP_SH_E!D65+FC_OTH_CP_SC_E!D65+FC_OTH_CP_HW_E!D65+FC_OTH_CP_CA_E!D65+FC_OTH_CP_VE_E!D65+FC_OTH_CP_SL_E!D65+FC_OTH_CP_BL_E!D65+FC_OTH_CP_CR_E!D65+FC_OTH_CP_BT_E!D65+FC_OTH_CP_IT_E!D65</f>
        <v>0</v>
      </c>
      <c r="E65" s="10">
        <f>FC_OTH_CP_SH_E!E65+FC_OTH_CP_SC_E!E65+FC_OTH_CP_HW_E!E65+FC_OTH_CP_CA_E!E65+FC_OTH_CP_VE_E!E65+FC_OTH_CP_SL_E!E65+FC_OTH_CP_BL_E!E65+FC_OTH_CP_CR_E!E65+FC_OTH_CP_BT_E!E65+FC_OTH_CP_IT_E!E65</f>
        <v>0</v>
      </c>
      <c r="F65" s="10">
        <f>FC_OTH_CP_SH_E!F65+FC_OTH_CP_SC_E!F65+FC_OTH_CP_HW_E!F65+FC_OTH_CP_CA_E!F65+FC_OTH_CP_VE_E!F65+FC_OTH_CP_SL_E!F65+FC_OTH_CP_BL_E!F65+FC_OTH_CP_CR_E!F65+FC_OTH_CP_BT_E!F65+FC_OTH_CP_IT_E!F65</f>
        <v>0</v>
      </c>
      <c r="G65" s="10">
        <f>FC_OTH_CP_SH_E!G65+FC_OTH_CP_SC_E!G65+FC_OTH_CP_HW_E!G65+FC_OTH_CP_CA_E!G65+FC_OTH_CP_VE_E!G65+FC_OTH_CP_SL_E!G65+FC_OTH_CP_BL_E!G65+FC_OTH_CP_CR_E!G65+FC_OTH_CP_BT_E!G65+FC_OTH_CP_IT_E!G65</f>
        <v>0</v>
      </c>
      <c r="H65" s="10">
        <f>FC_OTH_CP_SH_E!H65+FC_OTH_CP_SC_E!H65+FC_OTH_CP_HW_E!H65+FC_OTH_CP_CA_E!H65+FC_OTH_CP_VE_E!H65+FC_OTH_CP_SL_E!H65+FC_OTH_CP_BL_E!H65+FC_OTH_CP_CR_E!H65+FC_OTH_CP_BT_E!H65+FC_OTH_CP_IT_E!H65</f>
        <v>0</v>
      </c>
      <c r="I65" s="10">
        <f>FC_OTH_CP_SH_E!I65+FC_OTH_CP_SC_E!I65+FC_OTH_CP_HW_E!I65+FC_OTH_CP_CA_E!I65+FC_OTH_CP_VE_E!I65+FC_OTH_CP_SL_E!I65+FC_OTH_CP_BL_E!I65+FC_OTH_CP_CR_E!I65+FC_OTH_CP_BT_E!I65+FC_OTH_CP_IT_E!I65</f>
        <v>0</v>
      </c>
      <c r="J65" s="10">
        <f>FC_OTH_CP_SH_E!J65+FC_OTH_CP_SC_E!J65+FC_OTH_CP_HW_E!J65+FC_OTH_CP_CA_E!J65+FC_OTH_CP_VE_E!J65+FC_OTH_CP_SL_E!J65+FC_OTH_CP_BL_E!J65+FC_OTH_CP_CR_E!J65+FC_OTH_CP_BT_E!J65+FC_OTH_CP_IT_E!J65</f>
        <v>0</v>
      </c>
      <c r="K65" s="10">
        <f>FC_OTH_CP_SH_E!K65+FC_OTH_CP_SC_E!K65+FC_OTH_CP_HW_E!K65+FC_OTH_CP_CA_E!K65+FC_OTH_CP_VE_E!K65+FC_OTH_CP_SL_E!K65+FC_OTH_CP_BL_E!K65+FC_OTH_CP_CR_E!K65+FC_OTH_CP_BT_E!K65+FC_OTH_CP_IT_E!K65</f>
        <v>0</v>
      </c>
      <c r="L65" s="10">
        <f>FC_OTH_CP_SH_E!L65+FC_OTH_CP_SC_E!L65+FC_OTH_CP_HW_E!L65+FC_OTH_CP_CA_E!L65+FC_OTH_CP_VE_E!L65+FC_OTH_CP_SL_E!L65+FC_OTH_CP_BL_E!L65+FC_OTH_CP_CR_E!L65+FC_OTH_CP_BT_E!L65+FC_OTH_CP_IT_E!L65</f>
        <v>0</v>
      </c>
      <c r="M65" s="10">
        <f>FC_OTH_CP_SH_E!M65+FC_OTH_CP_SC_E!M65+FC_OTH_CP_HW_E!M65+FC_OTH_CP_CA_E!M65+FC_OTH_CP_VE_E!M65+FC_OTH_CP_SL_E!M65+FC_OTH_CP_BL_E!M65+FC_OTH_CP_CR_E!M65+FC_OTH_CP_BT_E!M65+FC_OTH_CP_IT_E!M65</f>
        <v>0</v>
      </c>
      <c r="N65" s="10">
        <f>FC_OTH_CP_SH_E!N65+FC_OTH_CP_SC_E!N65+FC_OTH_CP_HW_E!N65+FC_OTH_CP_CA_E!N65+FC_OTH_CP_VE_E!N65+FC_OTH_CP_SL_E!N65+FC_OTH_CP_BL_E!N65+FC_OTH_CP_CR_E!N65+FC_OTH_CP_BT_E!N65+FC_OTH_CP_IT_E!N65</f>
        <v>0</v>
      </c>
      <c r="O65" s="10">
        <f>FC_OTH_CP_SH_E!O65+FC_OTH_CP_SC_E!O65+FC_OTH_CP_HW_E!O65+FC_OTH_CP_CA_E!O65+FC_OTH_CP_VE_E!O65+FC_OTH_CP_SL_E!O65+FC_OTH_CP_BL_E!O65+FC_OTH_CP_CR_E!O65+FC_OTH_CP_BT_E!O65+FC_OTH_CP_IT_E!O65</f>
        <v>0</v>
      </c>
      <c r="P65" s="10">
        <f>FC_OTH_CP_SH_E!P65+FC_OTH_CP_SC_E!P65+FC_OTH_CP_HW_E!P65+FC_OTH_CP_CA_E!P65+FC_OTH_CP_VE_E!P65+FC_OTH_CP_SL_E!P65+FC_OTH_CP_BL_E!P65+FC_OTH_CP_CR_E!P65+FC_OTH_CP_BT_E!P65+FC_OTH_CP_IT_E!P65</f>
        <v>0</v>
      </c>
      <c r="Q65" s="10">
        <f>FC_OTH_CP_SH_E!Q65+FC_OTH_CP_SC_E!Q65+FC_OTH_CP_HW_E!Q65+FC_OTH_CP_CA_E!Q65+FC_OTH_CP_VE_E!Q65+FC_OTH_CP_SL_E!Q65+FC_OTH_CP_BL_E!Q65+FC_OTH_CP_CR_E!Q65+FC_OTH_CP_BT_E!Q65+FC_OTH_CP_IT_E!Q65</f>
        <v>0</v>
      </c>
      <c r="R65" s="10">
        <f>FC_OTH_CP_SH_E!R65+FC_OTH_CP_SC_E!R65+FC_OTH_CP_HW_E!R65+FC_OTH_CP_CA_E!R65+FC_OTH_CP_VE_E!R65+FC_OTH_CP_SL_E!R65+FC_OTH_CP_BL_E!R65+FC_OTH_CP_CR_E!R65+FC_OTH_CP_BT_E!R65+FC_OTH_CP_IT_E!R65</f>
        <v>0</v>
      </c>
      <c r="S65" s="10">
        <f>FC_OTH_CP_SH_E!S65+FC_OTH_CP_SC_E!S65+FC_OTH_CP_HW_E!S65+FC_OTH_CP_CA_E!S65+FC_OTH_CP_VE_E!S65+FC_OTH_CP_SL_E!S65+FC_OTH_CP_BL_E!S65+FC_OTH_CP_CR_E!S65+FC_OTH_CP_BT_E!S65+FC_OTH_CP_IT_E!S65</f>
        <v>0</v>
      </c>
      <c r="T65" s="10">
        <f>FC_OTH_CP_SH_E!T65+FC_OTH_CP_SC_E!T65+FC_OTH_CP_HW_E!T65+FC_OTH_CP_CA_E!T65+FC_OTH_CP_VE_E!T65+FC_OTH_CP_SL_E!T65+FC_OTH_CP_BL_E!T65+FC_OTH_CP_CR_E!T65+FC_OTH_CP_BT_E!T65+FC_OTH_CP_IT_E!T65</f>
        <v>0</v>
      </c>
      <c r="U65" s="10">
        <f>FC_OTH_CP_SH_E!U65+FC_OTH_CP_SC_E!U65+FC_OTH_CP_HW_E!U65+FC_OTH_CP_CA_E!U65+FC_OTH_CP_VE_E!U65+FC_OTH_CP_SL_E!U65+FC_OTH_CP_BL_E!U65+FC_OTH_CP_CR_E!U65+FC_OTH_CP_BT_E!U65+FC_OTH_CP_IT_E!U65</f>
        <v>0</v>
      </c>
      <c r="V65" s="10">
        <f>FC_OTH_CP_SH_E!V65+FC_OTH_CP_SC_E!V65+FC_OTH_CP_HW_E!V65+FC_OTH_CP_CA_E!V65+FC_OTH_CP_VE_E!V65+FC_OTH_CP_SL_E!V65+FC_OTH_CP_BL_E!V65+FC_OTH_CP_CR_E!V65+FC_OTH_CP_BT_E!V65+FC_OTH_CP_IT_E!V65</f>
        <v>0</v>
      </c>
      <c r="W65" s="10">
        <f>FC_OTH_CP_SH_E!W65+FC_OTH_CP_SC_E!W65+FC_OTH_CP_HW_E!W65+FC_OTH_CP_CA_E!W65+FC_OTH_CP_VE_E!W65+FC_OTH_CP_SL_E!W65+FC_OTH_CP_BL_E!W65+FC_OTH_CP_CR_E!W65+FC_OTH_CP_BT_E!W65+FC_OTH_CP_IT_E!W65</f>
        <v>0</v>
      </c>
      <c r="X65" s="10">
        <f>FC_OTH_CP_SH_E!X65+FC_OTH_CP_SC_E!X65+FC_OTH_CP_HW_E!X65+FC_OTH_CP_CA_E!X65+FC_OTH_CP_VE_E!X65+FC_OTH_CP_SL_E!X65+FC_OTH_CP_BL_E!X65+FC_OTH_CP_CR_E!X65+FC_OTH_CP_BT_E!X65+FC_OTH_CP_IT_E!X65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FC_OTH_CP_SH_E!C66+FC_OTH_CP_SC_E!C66+FC_OTH_CP_HW_E!C66+FC_OTH_CP_CA_E!C66+FC_OTH_CP_VE_E!C66+FC_OTH_CP_SL_E!C66+FC_OTH_CP_BL_E!C66+FC_OTH_CP_CR_E!C66+FC_OTH_CP_BT_E!C66+FC_OTH_CP_IT_E!C66</f>
        <v>0</v>
      </c>
      <c r="D66" s="10">
        <f>FC_OTH_CP_SH_E!D66+FC_OTH_CP_SC_E!D66+FC_OTH_CP_HW_E!D66+FC_OTH_CP_CA_E!D66+FC_OTH_CP_VE_E!D66+FC_OTH_CP_SL_E!D66+FC_OTH_CP_BL_E!D66+FC_OTH_CP_CR_E!D66+FC_OTH_CP_BT_E!D66+FC_OTH_CP_IT_E!D66</f>
        <v>0</v>
      </c>
      <c r="E66" s="10">
        <f>FC_OTH_CP_SH_E!E66+FC_OTH_CP_SC_E!E66+FC_OTH_CP_HW_E!E66+FC_OTH_CP_CA_E!E66+FC_OTH_CP_VE_E!E66+FC_OTH_CP_SL_E!E66+FC_OTH_CP_BL_E!E66+FC_OTH_CP_CR_E!E66+FC_OTH_CP_BT_E!E66+FC_OTH_CP_IT_E!E66</f>
        <v>0</v>
      </c>
      <c r="F66" s="10">
        <f>FC_OTH_CP_SH_E!F66+FC_OTH_CP_SC_E!F66+FC_OTH_CP_HW_E!F66+FC_OTH_CP_CA_E!F66+FC_OTH_CP_VE_E!F66+FC_OTH_CP_SL_E!F66+FC_OTH_CP_BL_E!F66+FC_OTH_CP_CR_E!F66+FC_OTH_CP_BT_E!F66+FC_OTH_CP_IT_E!F66</f>
        <v>0</v>
      </c>
      <c r="G66" s="10">
        <f>FC_OTH_CP_SH_E!G66+FC_OTH_CP_SC_E!G66+FC_OTH_CP_HW_E!G66+FC_OTH_CP_CA_E!G66+FC_OTH_CP_VE_E!G66+FC_OTH_CP_SL_E!G66+FC_OTH_CP_BL_E!G66+FC_OTH_CP_CR_E!G66+FC_OTH_CP_BT_E!G66+FC_OTH_CP_IT_E!G66</f>
        <v>0</v>
      </c>
      <c r="H66" s="10">
        <f>FC_OTH_CP_SH_E!H66+FC_OTH_CP_SC_E!H66+FC_OTH_CP_HW_E!H66+FC_OTH_CP_CA_E!H66+FC_OTH_CP_VE_E!H66+FC_OTH_CP_SL_E!H66+FC_OTH_CP_BL_E!H66+FC_OTH_CP_CR_E!H66+FC_OTH_CP_BT_E!H66+FC_OTH_CP_IT_E!H66</f>
        <v>0</v>
      </c>
      <c r="I66" s="10">
        <f>FC_OTH_CP_SH_E!I66+FC_OTH_CP_SC_E!I66+FC_OTH_CP_HW_E!I66+FC_OTH_CP_CA_E!I66+FC_OTH_CP_VE_E!I66+FC_OTH_CP_SL_E!I66+FC_OTH_CP_BL_E!I66+FC_OTH_CP_CR_E!I66+FC_OTH_CP_BT_E!I66+FC_OTH_CP_IT_E!I66</f>
        <v>0</v>
      </c>
      <c r="J66" s="10">
        <f>FC_OTH_CP_SH_E!J66+FC_OTH_CP_SC_E!J66+FC_OTH_CP_HW_E!J66+FC_OTH_CP_CA_E!J66+FC_OTH_CP_VE_E!J66+FC_OTH_CP_SL_E!J66+FC_OTH_CP_BL_E!J66+FC_OTH_CP_CR_E!J66+FC_OTH_CP_BT_E!J66+FC_OTH_CP_IT_E!J66</f>
        <v>4.418658641444539</v>
      </c>
      <c r="K66" s="10">
        <f>FC_OTH_CP_SH_E!K66+FC_OTH_CP_SC_E!K66+FC_OTH_CP_HW_E!K66+FC_OTH_CP_CA_E!K66+FC_OTH_CP_VE_E!K66+FC_OTH_CP_SL_E!K66+FC_OTH_CP_BL_E!K66+FC_OTH_CP_CR_E!K66+FC_OTH_CP_BT_E!K66+FC_OTH_CP_IT_E!K66</f>
        <v>4.4186586414445408</v>
      </c>
      <c r="L66" s="10">
        <f>FC_OTH_CP_SH_E!L66+FC_OTH_CP_SC_E!L66+FC_OTH_CP_HW_E!L66+FC_OTH_CP_CA_E!L66+FC_OTH_CP_VE_E!L66+FC_OTH_CP_SL_E!L66+FC_OTH_CP_BL_E!L66+FC_OTH_CP_CR_E!L66+FC_OTH_CP_BT_E!L66+FC_OTH_CP_IT_E!L66</f>
        <v>4.4186586414445417</v>
      </c>
      <c r="M66" s="10">
        <f>FC_OTH_CP_SH_E!M66+FC_OTH_CP_SC_E!M66+FC_OTH_CP_HW_E!M66+FC_OTH_CP_CA_E!M66+FC_OTH_CP_VE_E!M66+FC_OTH_CP_SL_E!M66+FC_OTH_CP_BL_E!M66+FC_OTH_CP_CR_E!M66+FC_OTH_CP_BT_E!M66+FC_OTH_CP_IT_E!M66</f>
        <v>1.7674978503869314</v>
      </c>
      <c r="N66" s="10">
        <f>FC_OTH_CP_SH_E!N66+FC_OTH_CP_SC_E!N66+FC_OTH_CP_HW_E!N66+FC_OTH_CP_CA_E!N66+FC_OTH_CP_VE_E!N66+FC_OTH_CP_SL_E!N66+FC_OTH_CP_BL_E!N66+FC_OTH_CP_CR_E!N66+FC_OTH_CP_BT_E!N66+FC_OTH_CP_IT_E!N66</f>
        <v>0.88374892519346482</v>
      </c>
      <c r="O66" s="10">
        <f>FC_OTH_CP_SH_E!O66+FC_OTH_CP_SC_E!O66+FC_OTH_CP_HW_E!O66+FC_OTH_CP_CA_E!O66+FC_OTH_CP_VE_E!O66+FC_OTH_CP_SL_E!O66+FC_OTH_CP_BL_E!O66+FC_OTH_CP_CR_E!O66+FC_OTH_CP_BT_E!O66+FC_OTH_CP_IT_E!O66</f>
        <v>0.88374892519346515</v>
      </c>
      <c r="P66" s="10">
        <f>FC_OTH_CP_SH_E!P66+FC_OTH_CP_SC_E!P66+FC_OTH_CP_HW_E!P66+FC_OTH_CP_CA_E!P66+FC_OTH_CP_VE_E!P66+FC_OTH_CP_SL_E!P66+FC_OTH_CP_BL_E!P66+FC_OTH_CP_CR_E!P66+FC_OTH_CP_BT_E!P66+FC_OTH_CP_IT_E!P66</f>
        <v>2.6512467755803941</v>
      </c>
      <c r="Q66" s="10">
        <f>FC_OTH_CP_SH_E!Q66+FC_OTH_CP_SC_E!Q66+FC_OTH_CP_HW_E!Q66+FC_OTH_CP_CA_E!Q66+FC_OTH_CP_VE_E!Q66+FC_OTH_CP_SL_E!Q66+FC_OTH_CP_BL_E!Q66+FC_OTH_CP_CR_E!Q66+FC_OTH_CP_BT_E!Q66+FC_OTH_CP_IT_E!Q66</f>
        <v>1.7674978503869299</v>
      </c>
      <c r="R66" s="10">
        <f>FC_OTH_CP_SH_E!R66+FC_OTH_CP_SC_E!R66+FC_OTH_CP_HW_E!R66+FC_OTH_CP_CA_E!R66+FC_OTH_CP_VE_E!R66+FC_OTH_CP_SL_E!R66+FC_OTH_CP_BL_E!R66+FC_OTH_CP_CR_E!R66+FC_OTH_CP_BT_E!R66+FC_OTH_CP_IT_E!R66</f>
        <v>2.6512467755803937</v>
      </c>
      <c r="S66" s="10">
        <f>FC_OTH_CP_SH_E!S66+FC_OTH_CP_SC_E!S66+FC_OTH_CP_HW_E!S66+FC_OTH_CP_CA_E!S66+FC_OTH_CP_VE_E!S66+FC_OTH_CP_SL_E!S66+FC_OTH_CP_BL_E!S66+FC_OTH_CP_CR_E!S66+FC_OTH_CP_BT_E!S66+FC_OTH_CP_IT_E!S66</f>
        <v>1.7674978503869303</v>
      </c>
      <c r="T66" s="10">
        <f>FC_OTH_CP_SH_E!T66+FC_OTH_CP_SC_E!T66+FC_OTH_CP_HW_E!T66+FC_OTH_CP_CA_E!T66+FC_OTH_CP_VE_E!T66+FC_OTH_CP_SL_E!T66+FC_OTH_CP_BL_E!T66+FC_OTH_CP_CR_E!T66+FC_OTH_CP_BT_E!T66+FC_OTH_CP_IT_E!T66</f>
        <v>1.3883061049011181</v>
      </c>
      <c r="U66" s="10">
        <f>FC_OTH_CP_SH_E!U66+FC_OTH_CP_SC_E!U66+FC_OTH_CP_HW_E!U66+FC_OTH_CP_CA_E!U66+FC_OTH_CP_VE_E!U66+FC_OTH_CP_SL_E!U66+FC_OTH_CP_BL_E!U66+FC_OTH_CP_CR_E!U66+FC_OTH_CP_BT_E!U66+FC_OTH_CP_IT_E!U66</f>
        <v>1.4838349097162506</v>
      </c>
      <c r="V66" s="10">
        <f>FC_OTH_CP_SH_E!V66+FC_OTH_CP_SC_E!V66+FC_OTH_CP_HW_E!V66+FC_OTH_CP_CA_E!V66+FC_OTH_CP_VE_E!V66+FC_OTH_CP_SL_E!V66+FC_OTH_CP_BL_E!V66+FC_OTH_CP_CR_E!V66+FC_OTH_CP_BT_E!V66+FC_OTH_CP_IT_E!V66</f>
        <v>1.3750644883920888</v>
      </c>
      <c r="W66" s="10">
        <f>FC_OTH_CP_SH_E!W66+FC_OTH_CP_SC_E!W66+FC_OTH_CP_HW_E!W66+FC_OTH_CP_CA_E!W66+FC_OTH_CP_VE_E!W66+FC_OTH_CP_SL_E!W66+FC_OTH_CP_BL_E!W66+FC_OTH_CP_CR_E!W66+FC_OTH_CP_BT_E!W66+FC_OTH_CP_IT_E!W66</f>
        <v>1.3309544282029226</v>
      </c>
      <c r="X66" s="10">
        <f>FC_OTH_CP_SH_E!X66+FC_OTH_CP_SC_E!X66+FC_OTH_CP_HW_E!X66+FC_OTH_CP_CA_E!X66+FC_OTH_CP_VE_E!X66+FC_OTH_CP_SL_E!X66+FC_OTH_CP_BL_E!X66+FC_OTH_CP_CR_E!X66+FC_OTH_CP_BT_E!X66+FC_OTH_CP_IT_E!X66</f>
        <v>1.7098022355975924</v>
      </c>
    </row>
    <row r="67" spans="1:24" ht="11.25" customHeight="1" x14ac:dyDescent="0.2">
      <c r="A67" s="42" t="s">
        <v>121</v>
      </c>
      <c r="B67" s="9" t="s">
        <v>122</v>
      </c>
      <c r="C67" s="10">
        <f>FC_OTH_CP_SH_E!C67+FC_OTH_CP_SC_E!C67+FC_OTH_CP_HW_E!C67+FC_OTH_CP_CA_E!C67+FC_OTH_CP_VE_E!C67+FC_OTH_CP_SL_E!C67+FC_OTH_CP_BL_E!C67+FC_OTH_CP_CR_E!C67+FC_OTH_CP_BT_E!C67+FC_OTH_CP_IT_E!C67</f>
        <v>0</v>
      </c>
      <c r="D67" s="10">
        <f>FC_OTH_CP_SH_E!D67+FC_OTH_CP_SC_E!D67+FC_OTH_CP_HW_E!D67+FC_OTH_CP_CA_E!D67+FC_OTH_CP_VE_E!D67+FC_OTH_CP_SL_E!D67+FC_OTH_CP_BL_E!D67+FC_OTH_CP_CR_E!D67+FC_OTH_CP_BT_E!D67+FC_OTH_CP_IT_E!D67</f>
        <v>0</v>
      </c>
      <c r="E67" s="10">
        <f>FC_OTH_CP_SH_E!E67+FC_OTH_CP_SC_E!E67+FC_OTH_CP_HW_E!E67+FC_OTH_CP_CA_E!E67+FC_OTH_CP_VE_E!E67+FC_OTH_CP_SL_E!E67+FC_OTH_CP_BL_E!E67+FC_OTH_CP_CR_E!E67+FC_OTH_CP_BT_E!E67+FC_OTH_CP_IT_E!E67</f>
        <v>0</v>
      </c>
      <c r="F67" s="10">
        <f>FC_OTH_CP_SH_E!F67+FC_OTH_CP_SC_E!F67+FC_OTH_CP_HW_E!F67+FC_OTH_CP_CA_E!F67+FC_OTH_CP_VE_E!F67+FC_OTH_CP_SL_E!F67+FC_OTH_CP_BL_E!F67+FC_OTH_CP_CR_E!F67+FC_OTH_CP_BT_E!F67+FC_OTH_CP_IT_E!F67</f>
        <v>0</v>
      </c>
      <c r="G67" s="10">
        <f>FC_OTH_CP_SH_E!G67+FC_OTH_CP_SC_E!G67+FC_OTH_CP_HW_E!G67+FC_OTH_CP_CA_E!G67+FC_OTH_CP_VE_E!G67+FC_OTH_CP_SL_E!G67+FC_OTH_CP_BL_E!G67+FC_OTH_CP_CR_E!G67+FC_OTH_CP_BT_E!G67+FC_OTH_CP_IT_E!G67</f>
        <v>0</v>
      </c>
      <c r="H67" s="10">
        <f>FC_OTH_CP_SH_E!H67+FC_OTH_CP_SC_E!H67+FC_OTH_CP_HW_E!H67+FC_OTH_CP_CA_E!H67+FC_OTH_CP_VE_E!H67+FC_OTH_CP_SL_E!H67+FC_OTH_CP_BL_E!H67+FC_OTH_CP_CR_E!H67+FC_OTH_CP_BT_E!H67+FC_OTH_CP_IT_E!H67</f>
        <v>0</v>
      </c>
      <c r="I67" s="10">
        <f>FC_OTH_CP_SH_E!I67+FC_OTH_CP_SC_E!I67+FC_OTH_CP_HW_E!I67+FC_OTH_CP_CA_E!I67+FC_OTH_CP_VE_E!I67+FC_OTH_CP_SL_E!I67+FC_OTH_CP_BL_E!I67+FC_OTH_CP_CR_E!I67+FC_OTH_CP_BT_E!I67+FC_OTH_CP_IT_E!I67</f>
        <v>0</v>
      </c>
      <c r="J67" s="10">
        <f>FC_OTH_CP_SH_E!J67+FC_OTH_CP_SC_E!J67+FC_OTH_CP_HW_E!J67+FC_OTH_CP_CA_E!J67+FC_OTH_CP_VE_E!J67+FC_OTH_CP_SL_E!J67+FC_OTH_CP_BL_E!J67+FC_OTH_CP_CR_E!J67+FC_OTH_CP_BT_E!J67+FC_OTH_CP_IT_E!J67</f>
        <v>0</v>
      </c>
      <c r="K67" s="10">
        <f>FC_OTH_CP_SH_E!K67+FC_OTH_CP_SC_E!K67+FC_OTH_CP_HW_E!K67+FC_OTH_CP_CA_E!K67+FC_OTH_CP_VE_E!K67+FC_OTH_CP_SL_E!K67+FC_OTH_CP_BL_E!K67+FC_OTH_CP_CR_E!K67+FC_OTH_CP_BT_E!K67+FC_OTH_CP_IT_E!K67</f>
        <v>0</v>
      </c>
      <c r="L67" s="10">
        <f>FC_OTH_CP_SH_E!L67+FC_OTH_CP_SC_E!L67+FC_OTH_CP_HW_E!L67+FC_OTH_CP_CA_E!L67+FC_OTH_CP_VE_E!L67+FC_OTH_CP_SL_E!L67+FC_OTH_CP_BL_E!L67+FC_OTH_CP_CR_E!L67+FC_OTH_CP_BT_E!L67+FC_OTH_CP_IT_E!L67</f>
        <v>0</v>
      </c>
      <c r="M67" s="10">
        <f>FC_OTH_CP_SH_E!M67+FC_OTH_CP_SC_E!M67+FC_OTH_CP_HW_E!M67+FC_OTH_CP_CA_E!M67+FC_OTH_CP_VE_E!M67+FC_OTH_CP_SL_E!M67+FC_OTH_CP_BL_E!M67+FC_OTH_CP_CR_E!M67+FC_OTH_CP_BT_E!M67+FC_OTH_CP_IT_E!M67</f>
        <v>0</v>
      </c>
      <c r="N67" s="10">
        <f>FC_OTH_CP_SH_E!N67+FC_OTH_CP_SC_E!N67+FC_OTH_CP_HW_E!N67+FC_OTH_CP_CA_E!N67+FC_OTH_CP_VE_E!N67+FC_OTH_CP_SL_E!N67+FC_OTH_CP_BL_E!N67+FC_OTH_CP_CR_E!N67+FC_OTH_CP_BT_E!N67+FC_OTH_CP_IT_E!N67</f>
        <v>0</v>
      </c>
      <c r="O67" s="10">
        <f>FC_OTH_CP_SH_E!O67+FC_OTH_CP_SC_E!O67+FC_OTH_CP_HW_E!O67+FC_OTH_CP_CA_E!O67+FC_OTH_CP_VE_E!O67+FC_OTH_CP_SL_E!O67+FC_OTH_CP_BL_E!O67+FC_OTH_CP_CR_E!O67+FC_OTH_CP_BT_E!O67+FC_OTH_CP_IT_E!O67</f>
        <v>0</v>
      </c>
      <c r="P67" s="10">
        <f>FC_OTH_CP_SH_E!P67+FC_OTH_CP_SC_E!P67+FC_OTH_CP_HW_E!P67+FC_OTH_CP_CA_E!P67+FC_OTH_CP_VE_E!P67+FC_OTH_CP_SL_E!P67+FC_OTH_CP_BL_E!P67+FC_OTH_CP_CR_E!P67+FC_OTH_CP_BT_E!P67+FC_OTH_CP_IT_E!P67</f>
        <v>0</v>
      </c>
      <c r="Q67" s="10">
        <f>FC_OTH_CP_SH_E!Q67+FC_OTH_CP_SC_E!Q67+FC_OTH_CP_HW_E!Q67+FC_OTH_CP_CA_E!Q67+FC_OTH_CP_VE_E!Q67+FC_OTH_CP_SL_E!Q67+FC_OTH_CP_BL_E!Q67+FC_OTH_CP_CR_E!Q67+FC_OTH_CP_BT_E!Q67+FC_OTH_CP_IT_E!Q67</f>
        <v>0</v>
      </c>
      <c r="R67" s="10">
        <f>FC_OTH_CP_SH_E!R67+FC_OTH_CP_SC_E!R67+FC_OTH_CP_HW_E!R67+FC_OTH_CP_CA_E!R67+FC_OTH_CP_VE_E!R67+FC_OTH_CP_SL_E!R67+FC_OTH_CP_BL_E!R67+FC_OTH_CP_CR_E!R67+FC_OTH_CP_BT_E!R67+FC_OTH_CP_IT_E!R67</f>
        <v>0</v>
      </c>
      <c r="S67" s="10">
        <f>FC_OTH_CP_SH_E!S67+FC_OTH_CP_SC_E!S67+FC_OTH_CP_HW_E!S67+FC_OTH_CP_CA_E!S67+FC_OTH_CP_VE_E!S67+FC_OTH_CP_SL_E!S67+FC_OTH_CP_BL_E!S67+FC_OTH_CP_CR_E!S67+FC_OTH_CP_BT_E!S67+FC_OTH_CP_IT_E!S67</f>
        <v>0</v>
      </c>
      <c r="T67" s="10">
        <f>FC_OTH_CP_SH_E!T67+FC_OTH_CP_SC_E!T67+FC_OTH_CP_HW_E!T67+FC_OTH_CP_CA_E!T67+FC_OTH_CP_VE_E!T67+FC_OTH_CP_SL_E!T67+FC_OTH_CP_BL_E!T67+FC_OTH_CP_CR_E!T67+FC_OTH_CP_BT_E!T67+FC_OTH_CP_IT_E!T67</f>
        <v>0</v>
      </c>
      <c r="U67" s="10">
        <f>FC_OTH_CP_SH_E!U67+FC_OTH_CP_SC_E!U67+FC_OTH_CP_HW_E!U67+FC_OTH_CP_CA_E!U67+FC_OTH_CP_VE_E!U67+FC_OTH_CP_SL_E!U67+FC_OTH_CP_BL_E!U67+FC_OTH_CP_CR_E!U67+FC_OTH_CP_BT_E!U67+FC_OTH_CP_IT_E!U67</f>
        <v>0</v>
      </c>
      <c r="V67" s="10">
        <f>FC_OTH_CP_SH_E!V67+FC_OTH_CP_SC_E!V67+FC_OTH_CP_HW_E!V67+FC_OTH_CP_CA_E!V67+FC_OTH_CP_VE_E!V67+FC_OTH_CP_SL_E!V67+FC_OTH_CP_BL_E!V67+FC_OTH_CP_CR_E!V67+FC_OTH_CP_BT_E!V67+FC_OTH_CP_IT_E!V67</f>
        <v>0</v>
      </c>
      <c r="W67" s="10">
        <f>FC_OTH_CP_SH_E!W67+FC_OTH_CP_SC_E!W67+FC_OTH_CP_HW_E!W67+FC_OTH_CP_CA_E!W67+FC_OTH_CP_VE_E!W67+FC_OTH_CP_SL_E!W67+FC_OTH_CP_BL_E!W67+FC_OTH_CP_CR_E!W67+FC_OTH_CP_BT_E!W67+FC_OTH_CP_IT_E!W67</f>
        <v>0</v>
      </c>
      <c r="X67" s="10">
        <f>FC_OTH_CP_SH_E!X67+FC_OTH_CP_SC_E!X67+FC_OTH_CP_HW_E!X67+FC_OTH_CP_CA_E!X67+FC_OTH_CP_VE_E!X67+FC_OTH_CP_SL_E!X67+FC_OTH_CP_BL_E!X67+FC_OTH_CP_CR_E!X67+FC_OTH_CP_BT_E!X67+FC_OTH_CP_IT_E!X67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FC_OTH_CP_SH_E!C68+FC_OTH_CP_SC_E!C68+FC_OTH_CP_HW_E!C68+FC_OTH_CP_CA_E!C68+FC_OTH_CP_VE_E!C68+FC_OTH_CP_SL_E!C68+FC_OTH_CP_BL_E!C68+FC_OTH_CP_CR_E!C68+FC_OTH_CP_BT_E!C68+FC_OTH_CP_IT_E!C68</f>
        <v>0</v>
      </c>
      <c r="D68" s="10">
        <f>FC_OTH_CP_SH_E!D68+FC_OTH_CP_SC_E!D68+FC_OTH_CP_HW_E!D68+FC_OTH_CP_CA_E!D68+FC_OTH_CP_VE_E!D68+FC_OTH_CP_SL_E!D68+FC_OTH_CP_BL_E!D68+FC_OTH_CP_CR_E!D68+FC_OTH_CP_BT_E!D68+FC_OTH_CP_IT_E!D68</f>
        <v>0</v>
      </c>
      <c r="E68" s="10">
        <f>FC_OTH_CP_SH_E!E68+FC_OTH_CP_SC_E!E68+FC_OTH_CP_HW_E!E68+FC_OTH_CP_CA_E!E68+FC_OTH_CP_VE_E!E68+FC_OTH_CP_SL_E!E68+FC_OTH_CP_BL_E!E68+FC_OTH_CP_CR_E!E68+FC_OTH_CP_BT_E!E68+FC_OTH_CP_IT_E!E68</f>
        <v>0</v>
      </c>
      <c r="F68" s="10">
        <f>FC_OTH_CP_SH_E!F68+FC_OTH_CP_SC_E!F68+FC_OTH_CP_HW_E!F68+FC_OTH_CP_CA_E!F68+FC_OTH_CP_VE_E!F68+FC_OTH_CP_SL_E!F68+FC_OTH_CP_BL_E!F68+FC_OTH_CP_CR_E!F68+FC_OTH_CP_BT_E!F68+FC_OTH_CP_IT_E!F68</f>
        <v>0</v>
      </c>
      <c r="G68" s="10">
        <f>FC_OTH_CP_SH_E!G68+FC_OTH_CP_SC_E!G68+FC_OTH_CP_HW_E!G68+FC_OTH_CP_CA_E!G68+FC_OTH_CP_VE_E!G68+FC_OTH_CP_SL_E!G68+FC_OTH_CP_BL_E!G68+FC_OTH_CP_CR_E!G68+FC_OTH_CP_BT_E!G68+FC_OTH_CP_IT_E!G68</f>
        <v>0</v>
      </c>
      <c r="H68" s="10">
        <f>FC_OTH_CP_SH_E!H68+FC_OTH_CP_SC_E!H68+FC_OTH_CP_HW_E!H68+FC_OTH_CP_CA_E!H68+FC_OTH_CP_VE_E!H68+FC_OTH_CP_SL_E!H68+FC_OTH_CP_BL_E!H68+FC_OTH_CP_CR_E!H68+FC_OTH_CP_BT_E!H68+FC_OTH_CP_IT_E!H68</f>
        <v>0</v>
      </c>
      <c r="I68" s="10">
        <f>FC_OTH_CP_SH_E!I68+FC_OTH_CP_SC_E!I68+FC_OTH_CP_HW_E!I68+FC_OTH_CP_CA_E!I68+FC_OTH_CP_VE_E!I68+FC_OTH_CP_SL_E!I68+FC_OTH_CP_BL_E!I68+FC_OTH_CP_CR_E!I68+FC_OTH_CP_BT_E!I68+FC_OTH_CP_IT_E!I68</f>
        <v>0</v>
      </c>
      <c r="J68" s="10">
        <f>FC_OTH_CP_SH_E!J68+FC_OTH_CP_SC_E!J68+FC_OTH_CP_HW_E!J68+FC_OTH_CP_CA_E!J68+FC_OTH_CP_VE_E!J68+FC_OTH_CP_SL_E!J68+FC_OTH_CP_BL_E!J68+FC_OTH_CP_CR_E!J68+FC_OTH_CP_BT_E!J68+FC_OTH_CP_IT_E!J68</f>
        <v>0</v>
      </c>
      <c r="K68" s="10">
        <f>FC_OTH_CP_SH_E!K68+FC_OTH_CP_SC_E!K68+FC_OTH_CP_HW_E!K68+FC_OTH_CP_CA_E!K68+FC_OTH_CP_VE_E!K68+FC_OTH_CP_SL_E!K68+FC_OTH_CP_BL_E!K68+FC_OTH_CP_CR_E!K68+FC_OTH_CP_BT_E!K68+FC_OTH_CP_IT_E!K68</f>
        <v>0</v>
      </c>
      <c r="L68" s="10">
        <f>FC_OTH_CP_SH_E!L68+FC_OTH_CP_SC_E!L68+FC_OTH_CP_HW_E!L68+FC_OTH_CP_CA_E!L68+FC_OTH_CP_VE_E!L68+FC_OTH_CP_SL_E!L68+FC_OTH_CP_BL_E!L68+FC_OTH_CP_CR_E!L68+FC_OTH_CP_BT_E!L68+FC_OTH_CP_IT_E!L68</f>
        <v>0</v>
      </c>
      <c r="M68" s="10">
        <f>FC_OTH_CP_SH_E!M68+FC_OTH_CP_SC_E!M68+FC_OTH_CP_HW_E!M68+FC_OTH_CP_CA_E!M68+FC_OTH_CP_VE_E!M68+FC_OTH_CP_SL_E!M68+FC_OTH_CP_BL_E!M68+FC_OTH_CP_CR_E!M68+FC_OTH_CP_BT_E!M68+FC_OTH_CP_IT_E!M68</f>
        <v>0</v>
      </c>
      <c r="N68" s="10">
        <f>FC_OTH_CP_SH_E!N68+FC_OTH_CP_SC_E!N68+FC_OTH_CP_HW_E!N68+FC_OTH_CP_CA_E!N68+FC_OTH_CP_VE_E!N68+FC_OTH_CP_SL_E!N68+FC_OTH_CP_BL_E!N68+FC_OTH_CP_CR_E!N68+FC_OTH_CP_BT_E!N68+FC_OTH_CP_IT_E!N68</f>
        <v>0</v>
      </c>
      <c r="O68" s="10">
        <f>FC_OTH_CP_SH_E!O68+FC_OTH_CP_SC_E!O68+FC_OTH_CP_HW_E!O68+FC_OTH_CP_CA_E!O68+FC_OTH_CP_VE_E!O68+FC_OTH_CP_SL_E!O68+FC_OTH_CP_BL_E!O68+FC_OTH_CP_CR_E!O68+FC_OTH_CP_BT_E!O68+FC_OTH_CP_IT_E!O68</f>
        <v>0</v>
      </c>
      <c r="P68" s="10">
        <f>FC_OTH_CP_SH_E!P68+FC_OTH_CP_SC_E!P68+FC_OTH_CP_HW_E!P68+FC_OTH_CP_CA_E!P68+FC_OTH_CP_VE_E!P68+FC_OTH_CP_SL_E!P68+FC_OTH_CP_BL_E!P68+FC_OTH_CP_CR_E!P68+FC_OTH_CP_BT_E!P68+FC_OTH_CP_IT_E!P68</f>
        <v>0</v>
      </c>
      <c r="Q68" s="10">
        <f>FC_OTH_CP_SH_E!Q68+FC_OTH_CP_SC_E!Q68+FC_OTH_CP_HW_E!Q68+FC_OTH_CP_CA_E!Q68+FC_OTH_CP_VE_E!Q68+FC_OTH_CP_SL_E!Q68+FC_OTH_CP_BL_E!Q68+FC_OTH_CP_CR_E!Q68+FC_OTH_CP_BT_E!Q68+FC_OTH_CP_IT_E!Q68</f>
        <v>0</v>
      </c>
      <c r="R68" s="10">
        <f>FC_OTH_CP_SH_E!R68+FC_OTH_CP_SC_E!R68+FC_OTH_CP_HW_E!R68+FC_OTH_CP_CA_E!R68+FC_OTH_CP_VE_E!R68+FC_OTH_CP_SL_E!R68+FC_OTH_CP_BL_E!R68+FC_OTH_CP_CR_E!R68+FC_OTH_CP_BT_E!R68+FC_OTH_CP_IT_E!R68</f>
        <v>0</v>
      </c>
      <c r="S68" s="10">
        <f>FC_OTH_CP_SH_E!S68+FC_OTH_CP_SC_E!S68+FC_OTH_CP_HW_E!S68+FC_OTH_CP_CA_E!S68+FC_OTH_CP_VE_E!S68+FC_OTH_CP_SL_E!S68+FC_OTH_CP_BL_E!S68+FC_OTH_CP_CR_E!S68+FC_OTH_CP_BT_E!S68+FC_OTH_CP_IT_E!S68</f>
        <v>0</v>
      </c>
      <c r="T68" s="10">
        <f>FC_OTH_CP_SH_E!T68+FC_OTH_CP_SC_E!T68+FC_OTH_CP_HW_E!T68+FC_OTH_CP_CA_E!T68+FC_OTH_CP_VE_E!T68+FC_OTH_CP_SL_E!T68+FC_OTH_CP_BL_E!T68+FC_OTH_CP_CR_E!T68+FC_OTH_CP_BT_E!T68+FC_OTH_CP_IT_E!T68</f>
        <v>0</v>
      </c>
      <c r="U68" s="10">
        <f>FC_OTH_CP_SH_E!U68+FC_OTH_CP_SC_E!U68+FC_OTH_CP_HW_E!U68+FC_OTH_CP_CA_E!U68+FC_OTH_CP_VE_E!U68+FC_OTH_CP_SL_E!U68+FC_OTH_CP_BL_E!U68+FC_OTH_CP_CR_E!U68+FC_OTH_CP_BT_E!U68+FC_OTH_CP_IT_E!U68</f>
        <v>0</v>
      </c>
      <c r="V68" s="10">
        <f>FC_OTH_CP_SH_E!V68+FC_OTH_CP_SC_E!V68+FC_OTH_CP_HW_E!V68+FC_OTH_CP_CA_E!V68+FC_OTH_CP_VE_E!V68+FC_OTH_CP_SL_E!V68+FC_OTH_CP_BL_E!V68+FC_OTH_CP_CR_E!V68+FC_OTH_CP_BT_E!V68+FC_OTH_CP_IT_E!V68</f>
        <v>0</v>
      </c>
      <c r="W68" s="10">
        <f>FC_OTH_CP_SH_E!W68+FC_OTH_CP_SC_E!W68+FC_OTH_CP_HW_E!W68+FC_OTH_CP_CA_E!W68+FC_OTH_CP_VE_E!W68+FC_OTH_CP_SL_E!W68+FC_OTH_CP_BL_E!W68+FC_OTH_CP_CR_E!W68+FC_OTH_CP_BT_E!W68+FC_OTH_CP_IT_E!W68</f>
        <v>0</v>
      </c>
      <c r="X68" s="10">
        <f>FC_OTH_CP_SH_E!X68+FC_OTH_CP_SC_E!X68+FC_OTH_CP_HW_E!X68+FC_OTH_CP_CA_E!X68+FC_OTH_CP_VE_E!X68+FC_OTH_CP_SL_E!X68+FC_OTH_CP_BL_E!X68+FC_OTH_CP_CR_E!X68+FC_OTH_CP_BT_E!X68+FC_OTH_CP_IT_E!X68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FC_OTH_CP_SH_E!C69+FC_OTH_CP_SC_E!C69+FC_OTH_CP_HW_E!C69+FC_OTH_CP_CA_E!C69+FC_OTH_CP_VE_E!C69+FC_OTH_CP_SL_E!C69+FC_OTH_CP_BL_E!C69+FC_OTH_CP_CR_E!C69+FC_OTH_CP_BT_E!C69+FC_OTH_CP_IT_E!C69</f>
        <v>0</v>
      </c>
      <c r="D69" s="10">
        <f>FC_OTH_CP_SH_E!D69+FC_OTH_CP_SC_E!D69+FC_OTH_CP_HW_E!D69+FC_OTH_CP_CA_E!D69+FC_OTH_CP_VE_E!D69+FC_OTH_CP_SL_E!D69+FC_OTH_CP_BL_E!D69+FC_OTH_CP_CR_E!D69+FC_OTH_CP_BT_E!D69+FC_OTH_CP_IT_E!D69</f>
        <v>0</v>
      </c>
      <c r="E69" s="10">
        <f>FC_OTH_CP_SH_E!E69+FC_OTH_CP_SC_E!E69+FC_OTH_CP_HW_E!E69+FC_OTH_CP_CA_E!E69+FC_OTH_CP_VE_E!E69+FC_OTH_CP_SL_E!E69+FC_OTH_CP_BL_E!E69+FC_OTH_CP_CR_E!E69+FC_OTH_CP_BT_E!E69+FC_OTH_CP_IT_E!E69</f>
        <v>0</v>
      </c>
      <c r="F69" s="10">
        <f>FC_OTH_CP_SH_E!F69+FC_OTH_CP_SC_E!F69+FC_OTH_CP_HW_E!F69+FC_OTH_CP_CA_E!F69+FC_OTH_CP_VE_E!F69+FC_OTH_CP_SL_E!F69+FC_OTH_CP_BL_E!F69+FC_OTH_CP_CR_E!F69+FC_OTH_CP_BT_E!F69+FC_OTH_CP_IT_E!F69</f>
        <v>0</v>
      </c>
      <c r="G69" s="10">
        <f>FC_OTH_CP_SH_E!G69+FC_OTH_CP_SC_E!G69+FC_OTH_CP_HW_E!G69+FC_OTH_CP_CA_E!G69+FC_OTH_CP_VE_E!G69+FC_OTH_CP_SL_E!G69+FC_OTH_CP_BL_E!G69+FC_OTH_CP_CR_E!G69+FC_OTH_CP_BT_E!G69+FC_OTH_CP_IT_E!G69</f>
        <v>0</v>
      </c>
      <c r="H69" s="10">
        <f>FC_OTH_CP_SH_E!H69+FC_OTH_CP_SC_E!H69+FC_OTH_CP_HW_E!H69+FC_OTH_CP_CA_E!H69+FC_OTH_CP_VE_E!H69+FC_OTH_CP_SL_E!H69+FC_OTH_CP_BL_E!H69+FC_OTH_CP_CR_E!H69+FC_OTH_CP_BT_E!H69+FC_OTH_CP_IT_E!H69</f>
        <v>0</v>
      </c>
      <c r="I69" s="10">
        <f>FC_OTH_CP_SH_E!I69+FC_OTH_CP_SC_E!I69+FC_OTH_CP_HW_E!I69+FC_OTH_CP_CA_E!I69+FC_OTH_CP_VE_E!I69+FC_OTH_CP_SL_E!I69+FC_OTH_CP_BL_E!I69+FC_OTH_CP_CR_E!I69+FC_OTH_CP_BT_E!I69+FC_OTH_CP_IT_E!I69</f>
        <v>0</v>
      </c>
      <c r="J69" s="10">
        <f>FC_OTH_CP_SH_E!J69+FC_OTH_CP_SC_E!J69+FC_OTH_CP_HW_E!J69+FC_OTH_CP_CA_E!J69+FC_OTH_CP_VE_E!J69+FC_OTH_CP_SL_E!J69+FC_OTH_CP_BL_E!J69+FC_OTH_CP_CR_E!J69+FC_OTH_CP_BT_E!J69+FC_OTH_CP_IT_E!J69</f>
        <v>0</v>
      </c>
      <c r="K69" s="10">
        <f>FC_OTH_CP_SH_E!K69+FC_OTH_CP_SC_E!K69+FC_OTH_CP_HW_E!K69+FC_OTH_CP_CA_E!K69+FC_OTH_CP_VE_E!K69+FC_OTH_CP_SL_E!K69+FC_OTH_CP_BL_E!K69+FC_OTH_CP_CR_E!K69+FC_OTH_CP_BT_E!K69+FC_OTH_CP_IT_E!K69</f>
        <v>0</v>
      </c>
      <c r="L69" s="10">
        <f>FC_OTH_CP_SH_E!L69+FC_OTH_CP_SC_E!L69+FC_OTH_CP_HW_E!L69+FC_OTH_CP_CA_E!L69+FC_OTH_CP_VE_E!L69+FC_OTH_CP_SL_E!L69+FC_OTH_CP_BL_E!L69+FC_OTH_CP_CR_E!L69+FC_OTH_CP_BT_E!L69+FC_OTH_CP_IT_E!L69</f>
        <v>0</v>
      </c>
      <c r="M69" s="10">
        <f>FC_OTH_CP_SH_E!M69+FC_OTH_CP_SC_E!M69+FC_OTH_CP_HW_E!M69+FC_OTH_CP_CA_E!M69+FC_OTH_CP_VE_E!M69+FC_OTH_CP_SL_E!M69+FC_OTH_CP_BL_E!M69+FC_OTH_CP_CR_E!M69+FC_OTH_CP_BT_E!M69+FC_OTH_CP_IT_E!M69</f>
        <v>0</v>
      </c>
      <c r="N69" s="10">
        <f>FC_OTH_CP_SH_E!N69+FC_OTH_CP_SC_E!N69+FC_OTH_CP_HW_E!N69+FC_OTH_CP_CA_E!N69+FC_OTH_CP_VE_E!N69+FC_OTH_CP_SL_E!N69+FC_OTH_CP_BL_E!N69+FC_OTH_CP_CR_E!N69+FC_OTH_CP_BT_E!N69+FC_OTH_CP_IT_E!N69</f>
        <v>0</v>
      </c>
      <c r="O69" s="10">
        <f>FC_OTH_CP_SH_E!O69+FC_OTH_CP_SC_E!O69+FC_OTH_CP_HW_E!O69+FC_OTH_CP_CA_E!O69+FC_OTH_CP_VE_E!O69+FC_OTH_CP_SL_E!O69+FC_OTH_CP_BL_E!O69+FC_OTH_CP_CR_E!O69+FC_OTH_CP_BT_E!O69+FC_OTH_CP_IT_E!O69</f>
        <v>0</v>
      </c>
      <c r="P69" s="10">
        <f>FC_OTH_CP_SH_E!P69+FC_OTH_CP_SC_E!P69+FC_OTH_CP_HW_E!P69+FC_OTH_CP_CA_E!P69+FC_OTH_CP_VE_E!P69+FC_OTH_CP_SL_E!P69+FC_OTH_CP_BL_E!P69+FC_OTH_CP_CR_E!P69+FC_OTH_CP_BT_E!P69+FC_OTH_CP_IT_E!P69</f>
        <v>0</v>
      </c>
      <c r="Q69" s="10">
        <f>FC_OTH_CP_SH_E!Q69+FC_OTH_CP_SC_E!Q69+FC_OTH_CP_HW_E!Q69+FC_OTH_CP_CA_E!Q69+FC_OTH_CP_VE_E!Q69+FC_OTH_CP_SL_E!Q69+FC_OTH_CP_BL_E!Q69+FC_OTH_CP_CR_E!Q69+FC_OTH_CP_BT_E!Q69+FC_OTH_CP_IT_E!Q69</f>
        <v>0</v>
      </c>
      <c r="R69" s="10">
        <f>FC_OTH_CP_SH_E!R69+FC_OTH_CP_SC_E!R69+FC_OTH_CP_HW_E!R69+FC_OTH_CP_CA_E!R69+FC_OTH_CP_VE_E!R69+FC_OTH_CP_SL_E!R69+FC_OTH_CP_BL_E!R69+FC_OTH_CP_CR_E!R69+FC_OTH_CP_BT_E!R69+FC_OTH_CP_IT_E!R69</f>
        <v>0</v>
      </c>
      <c r="S69" s="10">
        <f>FC_OTH_CP_SH_E!S69+FC_OTH_CP_SC_E!S69+FC_OTH_CP_HW_E!S69+FC_OTH_CP_CA_E!S69+FC_OTH_CP_VE_E!S69+FC_OTH_CP_SL_E!S69+FC_OTH_CP_BL_E!S69+FC_OTH_CP_CR_E!S69+FC_OTH_CP_BT_E!S69+FC_OTH_CP_IT_E!S69</f>
        <v>0</v>
      </c>
      <c r="T69" s="10">
        <f>FC_OTH_CP_SH_E!T69+FC_OTH_CP_SC_E!T69+FC_OTH_CP_HW_E!T69+FC_OTH_CP_CA_E!T69+FC_OTH_CP_VE_E!T69+FC_OTH_CP_SL_E!T69+FC_OTH_CP_BL_E!T69+FC_OTH_CP_CR_E!T69+FC_OTH_CP_BT_E!T69+FC_OTH_CP_IT_E!T69</f>
        <v>0</v>
      </c>
      <c r="U69" s="10">
        <f>FC_OTH_CP_SH_E!U69+FC_OTH_CP_SC_E!U69+FC_OTH_CP_HW_E!U69+FC_OTH_CP_CA_E!U69+FC_OTH_CP_VE_E!U69+FC_OTH_CP_SL_E!U69+FC_OTH_CP_BL_E!U69+FC_OTH_CP_CR_E!U69+FC_OTH_CP_BT_E!U69+FC_OTH_CP_IT_E!U69</f>
        <v>0</v>
      </c>
      <c r="V69" s="10">
        <f>FC_OTH_CP_SH_E!V69+FC_OTH_CP_SC_E!V69+FC_OTH_CP_HW_E!V69+FC_OTH_CP_CA_E!V69+FC_OTH_CP_VE_E!V69+FC_OTH_CP_SL_E!V69+FC_OTH_CP_BL_E!V69+FC_OTH_CP_CR_E!V69+FC_OTH_CP_BT_E!V69+FC_OTH_CP_IT_E!V69</f>
        <v>0</v>
      </c>
      <c r="W69" s="10">
        <f>FC_OTH_CP_SH_E!W69+FC_OTH_CP_SC_E!W69+FC_OTH_CP_HW_E!W69+FC_OTH_CP_CA_E!W69+FC_OTH_CP_VE_E!W69+FC_OTH_CP_SL_E!W69+FC_OTH_CP_BL_E!W69+FC_OTH_CP_CR_E!W69+FC_OTH_CP_BT_E!W69+FC_OTH_CP_IT_E!W69</f>
        <v>0</v>
      </c>
      <c r="X69" s="10">
        <f>FC_OTH_CP_SH_E!X69+FC_OTH_CP_SC_E!X69+FC_OTH_CP_HW_E!X69+FC_OTH_CP_CA_E!X69+FC_OTH_CP_VE_E!X69+FC_OTH_CP_SL_E!X69+FC_OTH_CP_BL_E!X69+FC_OTH_CP_CR_E!X69+FC_OTH_CP_BT_E!X69+FC_OTH_CP_IT_E!X69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FC_OTH_CP_SH_E!C70+FC_OTH_CP_SC_E!C70+FC_OTH_CP_HW_E!C70+FC_OTH_CP_CA_E!C70+FC_OTH_CP_VE_E!C70+FC_OTH_CP_SL_E!C70+FC_OTH_CP_BL_E!C70+FC_OTH_CP_CR_E!C70+FC_OTH_CP_BT_E!C70+FC_OTH_CP_IT_E!C70</f>
        <v>0</v>
      </c>
      <c r="D70" s="10">
        <f>FC_OTH_CP_SH_E!D70+FC_OTH_CP_SC_E!D70+FC_OTH_CP_HW_E!D70+FC_OTH_CP_CA_E!D70+FC_OTH_CP_VE_E!D70+FC_OTH_CP_SL_E!D70+FC_OTH_CP_BL_E!D70+FC_OTH_CP_CR_E!D70+FC_OTH_CP_BT_E!D70+FC_OTH_CP_IT_E!D70</f>
        <v>0</v>
      </c>
      <c r="E70" s="10">
        <f>FC_OTH_CP_SH_E!E70+FC_OTH_CP_SC_E!E70+FC_OTH_CP_HW_E!E70+FC_OTH_CP_CA_E!E70+FC_OTH_CP_VE_E!E70+FC_OTH_CP_SL_E!E70+FC_OTH_CP_BL_E!E70+FC_OTH_CP_CR_E!E70+FC_OTH_CP_BT_E!E70+FC_OTH_CP_IT_E!E70</f>
        <v>0</v>
      </c>
      <c r="F70" s="10">
        <f>FC_OTH_CP_SH_E!F70+FC_OTH_CP_SC_E!F70+FC_OTH_CP_HW_E!F70+FC_OTH_CP_CA_E!F70+FC_OTH_CP_VE_E!F70+FC_OTH_CP_SL_E!F70+FC_OTH_CP_BL_E!F70+FC_OTH_CP_CR_E!F70+FC_OTH_CP_BT_E!F70+FC_OTH_CP_IT_E!F70</f>
        <v>0</v>
      </c>
      <c r="G70" s="10">
        <f>FC_OTH_CP_SH_E!G70+FC_OTH_CP_SC_E!G70+FC_OTH_CP_HW_E!G70+FC_OTH_CP_CA_E!G70+FC_OTH_CP_VE_E!G70+FC_OTH_CP_SL_E!G70+FC_OTH_CP_BL_E!G70+FC_OTH_CP_CR_E!G70+FC_OTH_CP_BT_E!G70+FC_OTH_CP_IT_E!G70</f>
        <v>0</v>
      </c>
      <c r="H70" s="10">
        <f>FC_OTH_CP_SH_E!H70+FC_OTH_CP_SC_E!H70+FC_OTH_CP_HW_E!H70+FC_OTH_CP_CA_E!H70+FC_OTH_CP_VE_E!H70+FC_OTH_CP_SL_E!H70+FC_OTH_CP_BL_E!H70+FC_OTH_CP_CR_E!H70+FC_OTH_CP_BT_E!H70+FC_OTH_CP_IT_E!H70</f>
        <v>0</v>
      </c>
      <c r="I70" s="10">
        <f>FC_OTH_CP_SH_E!I70+FC_OTH_CP_SC_E!I70+FC_OTH_CP_HW_E!I70+FC_OTH_CP_CA_E!I70+FC_OTH_CP_VE_E!I70+FC_OTH_CP_SL_E!I70+FC_OTH_CP_BL_E!I70+FC_OTH_CP_CR_E!I70+FC_OTH_CP_BT_E!I70+FC_OTH_CP_IT_E!I70</f>
        <v>0</v>
      </c>
      <c r="J70" s="10">
        <f>FC_OTH_CP_SH_E!J70+FC_OTH_CP_SC_E!J70+FC_OTH_CP_HW_E!J70+FC_OTH_CP_CA_E!J70+FC_OTH_CP_VE_E!J70+FC_OTH_CP_SL_E!J70+FC_OTH_CP_BL_E!J70+FC_OTH_CP_CR_E!J70+FC_OTH_CP_BT_E!J70+FC_OTH_CP_IT_E!J70</f>
        <v>0</v>
      </c>
      <c r="K70" s="10">
        <f>FC_OTH_CP_SH_E!K70+FC_OTH_CP_SC_E!K70+FC_OTH_CP_HW_E!K70+FC_OTH_CP_CA_E!K70+FC_OTH_CP_VE_E!K70+FC_OTH_CP_SL_E!K70+FC_OTH_CP_BL_E!K70+FC_OTH_CP_CR_E!K70+FC_OTH_CP_BT_E!K70+FC_OTH_CP_IT_E!K70</f>
        <v>0</v>
      </c>
      <c r="L70" s="10">
        <f>FC_OTH_CP_SH_E!L70+FC_OTH_CP_SC_E!L70+FC_OTH_CP_HW_E!L70+FC_OTH_CP_CA_E!L70+FC_OTH_CP_VE_E!L70+FC_OTH_CP_SL_E!L70+FC_OTH_CP_BL_E!L70+FC_OTH_CP_CR_E!L70+FC_OTH_CP_BT_E!L70+FC_OTH_CP_IT_E!L70</f>
        <v>0</v>
      </c>
      <c r="M70" s="10">
        <f>FC_OTH_CP_SH_E!M70+FC_OTH_CP_SC_E!M70+FC_OTH_CP_HW_E!M70+FC_OTH_CP_CA_E!M70+FC_OTH_CP_VE_E!M70+FC_OTH_CP_SL_E!M70+FC_OTH_CP_BL_E!M70+FC_OTH_CP_CR_E!M70+FC_OTH_CP_BT_E!M70+FC_OTH_CP_IT_E!M70</f>
        <v>0</v>
      </c>
      <c r="N70" s="10">
        <f>FC_OTH_CP_SH_E!N70+FC_OTH_CP_SC_E!N70+FC_OTH_CP_HW_E!N70+FC_OTH_CP_CA_E!N70+FC_OTH_CP_VE_E!N70+FC_OTH_CP_SL_E!N70+FC_OTH_CP_BL_E!N70+FC_OTH_CP_CR_E!N70+FC_OTH_CP_BT_E!N70+FC_OTH_CP_IT_E!N70</f>
        <v>0</v>
      </c>
      <c r="O70" s="10">
        <f>FC_OTH_CP_SH_E!O70+FC_OTH_CP_SC_E!O70+FC_OTH_CP_HW_E!O70+FC_OTH_CP_CA_E!O70+FC_OTH_CP_VE_E!O70+FC_OTH_CP_SL_E!O70+FC_OTH_CP_BL_E!O70+FC_OTH_CP_CR_E!O70+FC_OTH_CP_BT_E!O70+FC_OTH_CP_IT_E!O70</f>
        <v>0</v>
      </c>
      <c r="P70" s="10">
        <f>FC_OTH_CP_SH_E!P70+FC_OTH_CP_SC_E!P70+FC_OTH_CP_HW_E!P70+FC_OTH_CP_CA_E!P70+FC_OTH_CP_VE_E!P70+FC_OTH_CP_SL_E!P70+FC_OTH_CP_BL_E!P70+FC_OTH_CP_CR_E!P70+FC_OTH_CP_BT_E!P70+FC_OTH_CP_IT_E!P70</f>
        <v>0</v>
      </c>
      <c r="Q70" s="10">
        <f>FC_OTH_CP_SH_E!Q70+FC_OTH_CP_SC_E!Q70+FC_OTH_CP_HW_E!Q70+FC_OTH_CP_CA_E!Q70+FC_OTH_CP_VE_E!Q70+FC_OTH_CP_SL_E!Q70+FC_OTH_CP_BL_E!Q70+FC_OTH_CP_CR_E!Q70+FC_OTH_CP_BT_E!Q70+FC_OTH_CP_IT_E!Q70</f>
        <v>383.79079965606189</v>
      </c>
      <c r="R70" s="10">
        <f>FC_OTH_CP_SH_E!R70+FC_OTH_CP_SC_E!R70+FC_OTH_CP_HW_E!R70+FC_OTH_CP_CA_E!R70+FC_OTH_CP_VE_E!R70+FC_OTH_CP_SL_E!R70+FC_OTH_CP_BL_E!R70+FC_OTH_CP_CR_E!R70+FC_OTH_CP_BT_E!R70+FC_OTH_CP_IT_E!R70</f>
        <v>387.55442820292342</v>
      </c>
      <c r="S70" s="10">
        <f>FC_OTH_CP_SH_E!S70+FC_OTH_CP_SC_E!S70+FC_OTH_CP_HW_E!S70+FC_OTH_CP_CA_E!S70+FC_OTH_CP_VE_E!S70+FC_OTH_CP_SL_E!S70+FC_OTH_CP_BL_E!S70+FC_OTH_CP_CR_E!S70+FC_OTH_CP_BT_E!S70+FC_OTH_CP_IT_E!S70</f>
        <v>389.84161650902843</v>
      </c>
      <c r="T70" s="10">
        <f>FC_OTH_CP_SH_E!T70+FC_OTH_CP_SC_E!T70+FC_OTH_CP_HW_E!T70+FC_OTH_CP_CA_E!T70+FC_OTH_CP_VE_E!T70+FC_OTH_CP_SL_E!T70+FC_OTH_CP_BL_E!T70+FC_OTH_CP_CR_E!T70+FC_OTH_CP_BT_E!T70+FC_OTH_CP_IT_E!T70</f>
        <v>402.71324161650898</v>
      </c>
      <c r="U70" s="10">
        <f>FC_OTH_CP_SH_E!U70+FC_OTH_CP_SC_E!U70+FC_OTH_CP_HW_E!U70+FC_OTH_CP_CA_E!U70+FC_OTH_CP_VE_E!U70+FC_OTH_CP_SL_E!U70+FC_OTH_CP_BL_E!U70+FC_OTH_CP_CR_E!U70+FC_OTH_CP_BT_E!U70+FC_OTH_CP_IT_E!U70</f>
        <v>419.11229578675841</v>
      </c>
      <c r="V70" s="10">
        <f>FC_OTH_CP_SH_E!V70+FC_OTH_CP_SC_E!V70+FC_OTH_CP_HW_E!V70+FC_OTH_CP_CA_E!V70+FC_OTH_CP_VE_E!V70+FC_OTH_CP_SL_E!V70+FC_OTH_CP_BL_E!V70+FC_OTH_CP_CR_E!V70+FC_OTH_CP_BT_E!V70+FC_OTH_CP_IT_E!V70</f>
        <v>439.36190885640588</v>
      </c>
      <c r="W70" s="10">
        <f>FC_OTH_CP_SH_E!W70+FC_OTH_CP_SC_E!W70+FC_OTH_CP_HW_E!W70+FC_OTH_CP_CA_E!W70+FC_OTH_CP_VE_E!W70+FC_OTH_CP_SL_E!W70+FC_OTH_CP_BL_E!W70+FC_OTH_CP_CR_E!W70+FC_OTH_CP_BT_E!W70+FC_OTH_CP_IT_E!W70</f>
        <v>463.45657781599311</v>
      </c>
      <c r="X70" s="10">
        <f>FC_OTH_CP_SH_E!X70+FC_OTH_CP_SC_E!X70+FC_OTH_CP_HW_E!X70+FC_OTH_CP_CA_E!X70+FC_OTH_CP_VE_E!X70+FC_OTH_CP_SL_E!X70+FC_OTH_CP_BL_E!X70+FC_OTH_CP_CR_E!X70+FC_OTH_CP_BT_E!X70+FC_OTH_CP_IT_E!X70</f>
        <v>486.815649183147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FC_OTH_CP_SH_E!C72+FC_OTH_CP_SC_E!C72+FC_OTH_CP_HW_E!C72+FC_OTH_CP_CA_E!C72+FC_OTH_CP_VE_E!C72+FC_OTH_CP_SL_E!C72+FC_OTH_CP_BL_E!C72+FC_OTH_CP_CR_E!C72+FC_OTH_CP_BT_E!C72+FC_OTH_CP_IT_E!C72</f>
        <v>0</v>
      </c>
      <c r="D72" s="10">
        <f>FC_OTH_CP_SH_E!D72+FC_OTH_CP_SC_E!D72+FC_OTH_CP_HW_E!D72+FC_OTH_CP_CA_E!D72+FC_OTH_CP_VE_E!D72+FC_OTH_CP_SL_E!D72+FC_OTH_CP_BL_E!D72+FC_OTH_CP_CR_E!D72+FC_OTH_CP_BT_E!D72+FC_OTH_CP_IT_E!D72</f>
        <v>0</v>
      </c>
      <c r="E72" s="10">
        <f>FC_OTH_CP_SH_E!E72+FC_OTH_CP_SC_E!E72+FC_OTH_CP_HW_E!E72+FC_OTH_CP_CA_E!E72+FC_OTH_CP_VE_E!E72+FC_OTH_CP_SL_E!E72+FC_OTH_CP_BL_E!E72+FC_OTH_CP_CR_E!E72+FC_OTH_CP_BT_E!E72+FC_OTH_CP_IT_E!E72</f>
        <v>0</v>
      </c>
      <c r="F72" s="10">
        <f>FC_OTH_CP_SH_E!F72+FC_OTH_CP_SC_E!F72+FC_OTH_CP_HW_E!F72+FC_OTH_CP_CA_E!F72+FC_OTH_CP_VE_E!F72+FC_OTH_CP_SL_E!F72+FC_OTH_CP_BL_E!F72+FC_OTH_CP_CR_E!F72+FC_OTH_CP_BT_E!F72+FC_OTH_CP_IT_E!F72</f>
        <v>0</v>
      </c>
      <c r="G72" s="10">
        <f>FC_OTH_CP_SH_E!G72+FC_OTH_CP_SC_E!G72+FC_OTH_CP_HW_E!G72+FC_OTH_CP_CA_E!G72+FC_OTH_CP_VE_E!G72+FC_OTH_CP_SL_E!G72+FC_OTH_CP_BL_E!G72+FC_OTH_CP_CR_E!G72+FC_OTH_CP_BT_E!G72+FC_OTH_CP_IT_E!G72</f>
        <v>0</v>
      </c>
      <c r="H72" s="10">
        <f>FC_OTH_CP_SH_E!H72+FC_OTH_CP_SC_E!H72+FC_OTH_CP_HW_E!H72+FC_OTH_CP_CA_E!H72+FC_OTH_CP_VE_E!H72+FC_OTH_CP_SL_E!H72+FC_OTH_CP_BL_E!H72+FC_OTH_CP_CR_E!H72+FC_OTH_CP_BT_E!H72+FC_OTH_CP_IT_E!H72</f>
        <v>0</v>
      </c>
      <c r="I72" s="10">
        <f>FC_OTH_CP_SH_E!I72+FC_OTH_CP_SC_E!I72+FC_OTH_CP_HW_E!I72+FC_OTH_CP_CA_E!I72+FC_OTH_CP_VE_E!I72+FC_OTH_CP_SL_E!I72+FC_OTH_CP_BL_E!I72+FC_OTH_CP_CR_E!I72+FC_OTH_CP_BT_E!I72+FC_OTH_CP_IT_E!I72</f>
        <v>0</v>
      </c>
      <c r="J72" s="10">
        <f>FC_OTH_CP_SH_E!J72+FC_OTH_CP_SC_E!J72+FC_OTH_CP_HW_E!J72+FC_OTH_CP_CA_E!J72+FC_OTH_CP_VE_E!J72+FC_OTH_CP_SL_E!J72+FC_OTH_CP_BL_E!J72+FC_OTH_CP_CR_E!J72+FC_OTH_CP_BT_E!J72+FC_OTH_CP_IT_E!J72</f>
        <v>0</v>
      </c>
      <c r="K72" s="10">
        <f>FC_OTH_CP_SH_E!K72+FC_OTH_CP_SC_E!K72+FC_OTH_CP_HW_E!K72+FC_OTH_CP_CA_E!K72+FC_OTH_CP_VE_E!K72+FC_OTH_CP_SL_E!K72+FC_OTH_CP_BL_E!K72+FC_OTH_CP_CR_E!K72+FC_OTH_CP_BT_E!K72+FC_OTH_CP_IT_E!K72</f>
        <v>0</v>
      </c>
      <c r="L72" s="10">
        <f>FC_OTH_CP_SH_E!L72+FC_OTH_CP_SC_E!L72+FC_OTH_CP_HW_E!L72+FC_OTH_CP_CA_E!L72+FC_OTH_CP_VE_E!L72+FC_OTH_CP_SL_E!L72+FC_OTH_CP_BL_E!L72+FC_OTH_CP_CR_E!L72+FC_OTH_CP_BT_E!L72+FC_OTH_CP_IT_E!L72</f>
        <v>0</v>
      </c>
      <c r="M72" s="10">
        <f>FC_OTH_CP_SH_E!M72+FC_OTH_CP_SC_E!M72+FC_OTH_CP_HW_E!M72+FC_OTH_CP_CA_E!M72+FC_OTH_CP_VE_E!M72+FC_OTH_CP_SL_E!M72+FC_OTH_CP_BL_E!M72+FC_OTH_CP_CR_E!M72+FC_OTH_CP_BT_E!M72+FC_OTH_CP_IT_E!M72</f>
        <v>0</v>
      </c>
      <c r="N72" s="10">
        <f>FC_OTH_CP_SH_E!N72+FC_OTH_CP_SC_E!N72+FC_OTH_CP_HW_E!N72+FC_OTH_CP_CA_E!N72+FC_OTH_CP_VE_E!N72+FC_OTH_CP_SL_E!N72+FC_OTH_CP_BL_E!N72+FC_OTH_CP_CR_E!N72+FC_OTH_CP_BT_E!N72+FC_OTH_CP_IT_E!N72</f>
        <v>0</v>
      </c>
      <c r="O72" s="10">
        <f>FC_OTH_CP_SH_E!O72+FC_OTH_CP_SC_E!O72+FC_OTH_CP_HW_E!O72+FC_OTH_CP_CA_E!O72+FC_OTH_CP_VE_E!O72+FC_OTH_CP_SL_E!O72+FC_OTH_CP_BL_E!O72+FC_OTH_CP_CR_E!O72+FC_OTH_CP_BT_E!O72+FC_OTH_CP_IT_E!O72</f>
        <v>0</v>
      </c>
      <c r="P72" s="10">
        <f>FC_OTH_CP_SH_E!P72+FC_OTH_CP_SC_E!P72+FC_OTH_CP_HW_E!P72+FC_OTH_CP_CA_E!P72+FC_OTH_CP_VE_E!P72+FC_OTH_CP_SL_E!P72+FC_OTH_CP_BL_E!P72+FC_OTH_CP_CR_E!P72+FC_OTH_CP_BT_E!P72+FC_OTH_CP_IT_E!P72</f>
        <v>0</v>
      </c>
      <c r="Q72" s="10">
        <f>FC_OTH_CP_SH_E!Q72+FC_OTH_CP_SC_E!Q72+FC_OTH_CP_HW_E!Q72+FC_OTH_CP_CA_E!Q72+FC_OTH_CP_VE_E!Q72+FC_OTH_CP_SL_E!Q72+FC_OTH_CP_BL_E!Q72+FC_OTH_CP_CR_E!Q72+FC_OTH_CP_BT_E!Q72+FC_OTH_CP_IT_E!Q72</f>
        <v>0</v>
      </c>
      <c r="R72" s="10">
        <f>FC_OTH_CP_SH_E!R72+FC_OTH_CP_SC_E!R72+FC_OTH_CP_HW_E!R72+FC_OTH_CP_CA_E!R72+FC_OTH_CP_VE_E!R72+FC_OTH_CP_SL_E!R72+FC_OTH_CP_BL_E!R72+FC_OTH_CP_CR_E!R72+FC_OTH_CP_BT_E!R72+FC_OTH_CP_IT_E!R72</f>
        <v>0</v>
      </c>
      <c r="S72" s="10">
        <f>FC_OTH_CP_SH_E!S72+FC_OTH_CP_SC_E!S72+FC_OTH_CP_HW_E!S72+FC_OTH_CP_CA_E!S72+FC_OTH_CP_VE_E!S72+FC_OTH_CP_SL_E!S72+FC_OTH_CP_BL_E!S72+FC_OTH_CP_CR_E!S72+FC_OTH_CP_BT_E!S72+FC_OTH_CP_IT_E!S72</f>
        <v>0</v>
      </c>
      <c r="T72" s="10">
        <f>FC_OTH_CP_SH_E!T72+FC_OTH_CP_SC_E!T72+FC_OTH_CP_HW_E!T72+FC_OTH_CP_CA_E!T72+FC_OTH_CP_VE_E!T72+FC_OTH_CP_SL_E!T72+FC_OTH_CP_BL_E!T72+FC_OTH_CP_CR_E!T72+FC_OTH_CP_BT_E!T72+FC_OTH_CP_IT_E!T72</f>
        <v>0</v>
      </c>
      <c r="U72" s="10">
        <f>FC_OTH_CP_SH_E!U72+FC_OTH_CP_SC_E!U72+FC_OTH_CP_HW_E!U72+FC_OTH_CP_CA_E!U72+FC_OTH_CP_VE_E!U72+FC_OTH_CP_SL_E!U72+FC_OTH_CP_BL_E!U72+FC_OTH_CP_CR_E!U72+FC_OTH_CP_BT_E!U72+FC_OTH_CP_IT_E!U72</f>
        <v>0</v>
      </c>
      <c r="V72" s="10">
        <f>FC_OTH_CP_SH_E!V72+FC_OTH_CP_SC_E!V72+FC_OTH_CP_HW_E!V72+FC_OTH_CP_CA_E!V72+FC_OTH_CP_VE_E!V72+FC_OTH_CP_SL_E!V72+FC_OTH_CP_BL_E!V72+FC_OTH_CP_CR_E!V72+FC_OTH_CP_BT_E!V72+FC_OTH_CP_IT_E!V72</f>
        <v>0</v>
      </c>
      <c r="W72" s="10">
        <f>FC_OTH_CP_SH_E!W72+FC_OTH_CP_SC_E!W72+FC_OTH_CP_HW_E!W72+FC_OTH_CP_CA_E!W72+FC_OTH_CP_VE_E!W72+FC_OTH_CP_SL_E!W72+FC_OTH_CP_BL_E!W72+FC_OTH_CP_CR_E!W72+FC_OTH_CP_BT_E!W72+FC_OTH_CP_IT_E!W72</f>
        <v>0</v>
      </c>
      <c r="X72" s="10">
        <f>FC_OTH_CP_SH_E!X72+FC_OTH_CP_SC_E!X72+FC_OTH_CP_HW_E!X72+FC_OTH_CP_CA_E!X72+FC_OTH_CP_VE_E!X72+FC_OTH_CP_SL_E!X72+FC_OTH_CP_BL_E!X72+FC_OTH_CP_CR_E!X72+FC_OTH_CP_BT_E!X72+FC_OTH_CP_IT_E!X72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FC_OTH_CP_SH_E!C73+FC_OTH_CP_SC_E!C73+FC_OTH_CP_HW_E!C73+FC_OTH_CP_CA_E!C73+FC_OTH_CP_VE_E!C73+FC_OTH_CP_SL_E!C73+FC_OTH_CP_BL_E!C73+FC_OTH_CP_CR_E!C73+FC_OTH_CP_BT_E!C73+FC_OTH_CP_IT_E!C73</f>
        <v>0</v>
      </c>
      <c r="D73" s="10">
        <f>FC_OTH_CP_SH_E!D73+FC_OTH_CP_SC_E!D73+FC_OTH_CP_HW_E!D73+FC_OTH_CP_CA_E!D73+FC_OTH_CP_VE_E!D73+FC_OTH_CP_SL_E!D73+FC_OTH_CP_BL_E!D73+FC_OTH_CP_CR_E!D73+FC_OTH_CP_BT_E!D73+FC_OTH_CP_IT_E!D73</f>
        <v>0</v>
      </c>
      <c r="E73" s="10">
        <f>FC_OTH_CP_SH_E!E73+FC_OTH_CP_SC_E!E73+FC_OTH_CP_HW_E!E73+FC_OTH_CP_CA_E!E73+FC_OTH_CP_VE_E!E73+FC_OTH_CP_SL_E!E73+FC_OTH_CP_BL_E!E73+FC_OTH_CP_CR_E!E73+FC_OTH_CP_BT_E!E73+FC_OTH_CP_IT_E!E73</f>
        <v>0</v>
      </c>
      <c r="F73" s="10">
        <f>FC_OTH_CP_SH_E!F73+FC_OTH_CP_SC_E!F73+FC_OTH_CP_HW_E!F73+FC_OTH_CP_CA_E!F73+FC_OTH_CP_VE_E!F73+FC_OTH_CP_SL_E!F73+FC_OTH_CP_BL_E!F73+FC_OTH_CP_CR_E!F73+FC_OTH_CP_BT_E!F73+FC_OTH_CP_IT_E!F73</f>
        <v>0</v>
      </c>
      <c r="G73" s="10">
        <f>FC_OTH_CP_SH_E!G73+FC_OTH_CP_SC_E!G73+FC_OTH_CP_HW_E!G73+FC_OTH_CP_CA_E!G73+FC_OTH_CP_VE_E!G73+FC_OTH_CP_SL_E!G73+FC_OTH_CP_BL_E!G73+FC_OTH_CP_CR_E!G73+FC_OTH_CP_BT_E!G73+FC_OTH_CP_IT_E!G73</f>
        <v>0</v>
      </c>
      <c r="H73" s="10">
        <f>FC_OTH_CP_SH_E!H73+FC_OTH_CP_SC_E!H73+FC_OTH_CP_HW_E!H73+FC_OTH_CP_CA_E!H73+FC_OTH_CP_VE_E!H73+FC_OTH_CP_SL_E!H73+FC_OTH_CP_BL_E!H73+FC_OTH_CP_CR_E!H73+FC_OTH_CP_BT_E!H73+FC_OTH_CP_IT_E!H73</f>
        <v>0</v>
      </c>
      <c r="I73" s="10">
        <f>FC_OTH_CP_SH_E!I73+FC_OTH_CP_SC_E!I73+FC_OTH_CP_HW_E!I73+FC_OTH_CP_CA_E!I73+FC_OTH_CP_VE_E!I73+FC_OTH_CP_SL_E!I73+FC_OTH_CP_BL_E!I73+FC_OTH_CP_CR_E!I73+FC_OTH_CP_BT_E!I73+FC_OTH_CP_IT_E!I73</f>
        <v>0</v>
      </c>
      <c r="J73" s="10">
        <f>FC_OTH_CP_SH_E!J73+FC_OTH_CP_SC_E!J73+FC_OTH_CP_HW_E!J73+FC_OTH_CP_CA_E!J73+FC_OTH_CP_VE_E!J73+FC_OTH_CP_SL_E!J73+FC_OTH_CP_BL_E!J73+FC_OTH_CP_CR_E!J73+FC_OTH_CP_BT_E!J73+FC_OTH_CP_IT_E!J73</f>
        <v>0</v>
      </c>
      <c r="K73" s="10">
        <f>FC_OTH_CP_SH_E!K73+FC_OTH_CP_SC_E!K73+FC_OTH_CP_HW_E!K73+FC_OTH_CP_CA_E!K73+FC_OTH_CP_VE_E!K73+FC_OTH_CP_SL_E!K73+FC_OTH_CP_BL_E!K73+FC_OTH_CP_CR_E!K73+FC_OTH_CP_BT_E!K73+FC_OTH_CP_IT_E!K73</f>
        <v>0</v>
      </c>
      <c r="L73" s="10">
        <f>FC_OTH_CP_SH_E!L73+FC_OTH_CP_SC_E!L73+FC_OTH_CP_HW_E!L73+FC_OTH_CP_CA_E!L73+FC_OTH_CP_VE_E!L73+FC_OTH_CP_SL_E!L73+FC_OTH_CP_BL_E!L73+FC_OTH_CP_CR_E!L73+FC_OTH_CP_BT_E!L73+FC_OTH_CP_IT_E!L73</f>
        <v>0</v>
      </c>
      <c r="M73" s="10">
        <f>FC_OTH_CP_SH_E!M73+FC_OTH_CP_SC_E!M73+FC_OTH_CP_HW_E!M73+FC_OTH_CP_CA_E!M73+FC_OTH_CP_VE_E!M73+FC_OTH_CP_SL_E!M73+FC_OTH_CP_BL_E!M73+FC_OTH_CP_CR_E!M73+FC_OTH_CP_BT_E!M73+FC_OTH_CP_IT_E!M73</f>
        <v>0</v>
      </c>
      <c r="N73" s="10">
        <f>FC_OTH_CP_SH_E!N73+FC_OTH_CP_SC_E!N73+FC_OTH_CP_HW_E!N73+FC_OTH_CP_CA_E!N73+FC_OTH_CP_VE_E!N73+FC_OTH_CP_SL_E!N73+FC_OTH_CP_BL_E!N73+FC_OTH_CP_CR_E!N73+FC_OTH_CP_BT_E!N73+FC_OTH_CP_IT_E!N73</f>
        <v>0</v>
      </c>
      <c r="O73" s="10">
        <f>FC_OTH_CP_SH_E!O73+FC_OTH_CP_SC_E!O73+FC_OTH_CP_HW_E!O73+FC_OTH_CP_CA_E!O73+FC_OTH_CP_VE_E!O73+FC_OTH_CP_SL_E!O73+FC_OTH_CP_BL_E!O73+FC_OTH_CP_CR_E!O73+FC_OTH_CP_BT_E!O73+FC_OTH_CP_IT_E!O73</f>
        <v>0</v>
      </c>
      <c r="P73" s="10">
        <f>FC_OTH_CP_SH_E!P73+FC_OTH_CP_SC_E!P73+FC_OTH_CP_HW_E!P73+FC_OTH_CP_CA_E!P73+FC_OTH_CP_VE_E!P73+FC_OTH_CP_SL_E!P73+FC_OTH_CP_BL_E!P73+FC_OTH_CP_CR_E!P73+FC_OTH_CP_BT_E!P73+FC_OTH_CP_IT_E!P73</f>
        <v>0</v>
      </c>
      <c r="Q73" s="10">
        <f>FC_OTH_CP_SH_E!Q73+FC_OTH_CP_SC_E!Q73+FC_OTH_CP_HW_E!Q73+FC_OTH_CP_CA_E!Q73+FC_OTH_CP_VE_E!Q73+FC_OTH_CP_SL_E!Q73+FC_OTH_CP_BL_E!Q73+FC_OTH_CP_CR_E!Q73+FC_OTH_CP_BT_E!Q73+FC_OTH_CP_IT_E!Q73</f>
        <v>0</v>
      </c>
      <c r="R73" s="10">
        <f>FC_OTH_CP_SH_E!R73+FC_OTH_CP_SC_E!R73+FC_OTH_CP_HW_E!R73+FC_OTH_CP_CA_E!R73+FC_OTH_CP_VE_E!R73+FC_OTH_CP_SL_E!R73+FC_OTH_CP_BL_E!R73+FC_OTH_CP_CR_E!R73+FC_OTH_CP_BT_E!R73+FC_OTH_CP_IT_E!R73</f>
        <v>0</v>
      </c>
      <c r="S73" s="10">
        <f>FC_OTH_CP_SH_E!S73+FC_OTH_CP_SC_E!S73+FC_OTH_CP_HW_E!S73+FC_OTH_CP_CA_E!S73+FC_OTH_CP_VE_E!S73+FC_OTH_CP_SL_E!S73+FC_OTH_CP_BL_E!S73+FC_OTH_CP_CR_E!S73+FC_OTH_CP_BT_E!S73+FC_OTH_CP_IT_E!S73</f>
        <v>0</v>
      </c>
      <c r="T73" s="10">
        <f>FC_OTH_CP_SH_E!T73+FC_OTH_CP_SC_E!T73+FC_OTH_CP_HW_E!T73+FC_OTH_CP_CA_E!T73+FC_OTH_CP_VE_E!T73+FC_OTH_CP_SL_E!T73+FC_OTH_CP_BL_E!T73+FC_OTH_CP_CR_E!T73+FC_OTH_CP_BT_E!T73+FC_OTH_CP_IT_E!T73</f>
        <v>0</v>
      </c>
      <c r="U73" s="10">
        <f>FC_OTH_CP_SH_E!U73+FC_OTH_CP_SC_E!U73+FC_OTH_CP_HW_E!U73+FC_OTH_CP_CA_E!U73+FC_OTH_CP_VE_E!U73+FC_OTH_CP_SL_E!U73+FC_OTH_CP_BL_E!U73+FC_OTH_CP_CR_E!U73+FC_OTH_CP_BT_E!U73+FC_OTH_CP_IT_E!U73</f>
        <v>0</v>
      </c>
      <c r="V73" s="10">
        <f>FC_OTH_CP_SH_E!V73+FC_OTH_CP_SC_E!V73+FC_OTH_CP_HW_E!V73+FC_OTH_CP_CA_E!V73+FC_OTH_CP_VE_E!V73+FC_OTH_CP_SL_E!V73+FC_OTH_CP_BL_E!V73+FC_OTH_CP_CR_E!V73+FC_OTH_CP_BT_E!V73+FC_OTH_CP_IT_E!V73</f>
        <v>0</v>
      </c>
      <c r="W73" s="10">
        <f>FC_OTH_CP_SH_E!W73+FC_OTH_CP_SC_E!W73+FC_OTH_CP_HW_E!W73+FC_OTH_CP_CA_E!W73+FC_OTH_CP_VE_E!W73+FC_OTH_CP_SL_E!W73+FC_OTH_CP_BL_E!W73+FC_OTH_CP_CR_E!W73+FC_OTH_CP_BT_E!W73+FC_OTH_CP_IT_E!W73</f>
        <v>0</v>
      </c>
      <c r="X73" s="10">
        <f>FC_OTH_CP_SH_E!X73+FC_OTH_CP_SC_E!X73+FC_OTH_CP_HW_E!X73+FC_OTH_CP_CA_E!X73+FC_OTH_CP_VE_E!X73+FC_OTH_CP_SL_E!X73+FC_OTH_CP_BL_E!X73+FC_OTH_CP_CR_E!X73+FC_OTH_CP_BT_E!X73+FC_OTH_CP_IT_E!X73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FC_OTH_CP_SH_E!C74+FC_OTH_CP_SC_E!C74+FC_OTH_CP_HW_E!C74+FC_OTH_CP_CA_E!C74+FC_OTH_CP_VE_E!C74+FC_OTH_CP_SL_E!C74+FC_OTH_CP_BL_E!C74+FC_OTH_CP_CR_E!C74+FC_OTH_CP_BT_E!C74+FC_OTH_CP_IT_E!C74</f>
        <v>0</v>
      </c>
      <c r="D74" s="37">
        <f>FC_OTH_CP_SH_E!D74+FC_OTH_CP_SC_E!D74+FC_OTH_CP_HW_E!D74+FC_OTH_CP_CA_E!D74+FC_OTH_CP_VE_E!D74+FC_OTH_CP_SL_E!D74+FC_OTH_CP_BL_E!D74+FC_OTH_CP_CR_E!D74+FC_OTH_CP_BT_E!D74+FC_OTH_CP_IT_E!D74</f>
        <v>0</v>
      </c>
      <c r="E74" s="37">
        <f>FC_OTH_CP_SH_E!E74+FC_OTH_CP_SC_E!E74+FC_OTH_CP_HW_E!E74+FC_OTH_CP_CA_E!E74+FC_OTH_CP_VE_E!E74+FC_OTH_CP_SL_E!E74+FC_OTH_CP_BL_E!E74+FC_OTH_CP_CR_E!E74+FC_OTH_CP_BT_E!E74+FC_OTH_CP_IT_E!E74</f>
        <v>0</v>
      </c>
      <c r="F74" s="37">
        <f>FC_OTH_CP_SH_E!F74+FC_OTH_CP_SC_E!F74+FC_OTH_CP_HW_E!F74+FC_OTH_CP_CA_E!F74+FC_OTH_CP_VE_E!F74+FC_OTH_CP_SL_E!F74+FC_OTH_CP_BL_E!F74+FC_OTH_CP_CR_E!F74+FC_OTH_CP_BT_E!F74+FC_OTH_CP_IT_E!F74</f>
        <v>0</v>
      </c>
      <c r="G74" s="37">
        <f>FC_OTH_CP_SH_E!G74+FC_OTH_CP_SC_E!G74+FC_OTH_CP_HW_E!G74+FC_OTH_CP_CA_E!G74+FC_OTH_CP_VE_E!G74+FC_OTH_CP_SL_E!G74+FC_OTH_CP_BL_E!G74+FC_OTH_CP_CR_E!G74+FC_OTH_CP_BT_E!G74+FC_OTH_CP_IT_E!G74</f>
        <v>0</v>
      </c>
      <c r="H74" s="37">
        <f>FC_OTH_CP_SH_E!H74+FC_OTH_CP_SC_E!H74+FC_OTH_CP_HW_E!H74+FC_OTH_CP_CA_E!H74+FC_OTH_CP_VE_E!H74+FC_OTH_CP_SL_E!H74+FC_OTH_CP_BL_E!H74+FC_OTH_CP_CR_E!H74+FC_OTH_CP_BT_E!H74+FC_OTH_CP_IT_E!H74</f>
        <v>0</v>
      </c>
      <c r="I74" s="37">
        <f>FC_OTH_CP_SH_E!I74+FC_OTH_CP_SC_E!I74+FC_OTH_CP_HW_E!I74+FC_OTH_CP_CA_E!I74+FC_OTH_CP_VE_E!I74+FC_OTH_CP_SL_E!I74+FC_OTH_CP_BL_E!I74+FC_OTH_CP_CR_E!I74+FC_OTH_CP_BT_E!I74+FC_OTH_CP_IT_E!I74</f>
        <v>0</v>
      </c>
      <c r="J74" s="37">
        <f>FC_OTH_CP_SH_E!J74+FC_OTH_CP_SC_E!J74+FC_OTH_CP_HW_E!J74+FC_OTH_CP_CA_E!J74+FC_OTH_CP_VE_E!J74+FC_OTH_CP_SL_E!J74+FC_OTH_CP_BL_E!J74+FC_OTH_CP_CR_E!J74+FC_OTH_CP_BT_E!J74+FC_OTH_CP_IT_E!J74</f>
        <v>0</v>
      </c>
      <c r="K74" s="37">
        <f>FC_OTH_CP_SH_E!K74+FC_OTH_CP_SC_E!K74+FC_OTH_CP_HW_E!K74+FC_OTH_CP_CA_E!K74+FC_OTH_CP_VE_E!K74+FC_OTH_CP_SL_E!K74+FC_OTH_CP_BL_E!K74+FC_OTH_CP_CR_E!K74+FC_OTH_CP_BT_E!K74+FC_OTH_CP_IT_E!K74</f>
        <v>0</v>
      </c>
      <c r="L74" s="37">
        <f>FC_OTH_CP_SH_E!L74+FC_OTH_CP_SC_E!L74+FC_OTH_CP_HW_E!L74+FC_OTH_CP_CA_E!L74+FC_OTH_CP_VE_E!L74+FC_OTH_CP_SL_E!L74+FC_OTH_CP_BL_E!L74+FC_OTH_CP_CR_E!L74+FC_OTH_CP_BT_E!L74+FC_OTH_CP_IT_E!L74</f>
        <v>0</v>
      </c>
      <c r="M74" s="37">
        <f>FC_OTH_CP_SH_E!M74+FC_OTH_CP_SC_E!M74+FC_OTH_CP_HW_E!M74+FC_OTH_CP_CA_E!M74+FC_OTH_CP_VE_E!M74+FC_OTH_CP_SL_E!M74+FC_OTH_CP_BL_E!M74+FC_OTH_CP_CR_E!M74+FC_OTH_CP_BT_E!M74+FC_OTH_CP_IT_E!M74</f>
        <v>0</v>
      </c>
      <c r="N74" s="37">
        <f>FC_OTH_CP_SH_E!N74+FC_OTH_CP_SC_E!N74+FC_OTH_CP_HW_E!N74+FC_OTH_CP_CA_E!N74+FC_OTH_CP_VE_E!N74+FC_OTH_CP_SL_E!N74+FC_OTH_CP_BL_E!N74+FC_OTH_CP_CR_E!N74+FC_OTH_CP_BT_E!N74+FC_OTH_CP_IT_E!N74</f>
        <v>0</v>
      </c>
      <c r="O74" s="37">
        <f>FC_OTH_CP_SH_E!O74+FC_OTH_CP_SC_E!O74+FC_OTH_CP_HW_E!O74+FC_OTH_CP_CA_E!O74+FC_OTH_CP_VE_E!O74+FC_OTH_CP_SL_E!O74+FC_OTH_CP_BL_E!O74+FC_OTH_CP_CR_E!O74+FC_OTH_CP_BT_E!O74+FC_OTH_CP_IT_E!O74</f>
        <v>0</v>
      </c>
      <c r="P74" s="37">
        <f>FC_OTH_CP_SH_E!P74+FC_OTH_CP_SC_E!P74+FC_OTH_CP_HW_E!P74+FC_OTH_CP_CA_E!P74+FC_OTH_CP_VE_E!P74+FC_OTH_CP_SL_E!P74+FC_OTH_CP_BL_E!P74+FC_OTH_CP_CR_E!P74+FC_OTH_CP_BT_E!P74+FC_OTH_CP_IT_E!P74</f>
        <v>0</v>
      </c>
      <c r="Q74" s="37">
        <f>FC_OTH_CP_SH_E!Q74+FC_OTH_CP_SC_E!Q74+FC_OTH_CP_HW_E!Q74+FC_OTH_CP_CA_E!Q74+FC_OTH_CP_VE_E!Q74+FC_OTH_CP_SL_E!Q74+FC_OTH_CP_BL_E!Q74+FC_OTH_CP_CR_E!Q74+FC_OTH_CP_BT_E!Q74+FC_OTH_CP_IT_E!Q74</f>
        <v>0</v>
      </c>
      <c r="R74" s="37">
        <f>FC_OTH_CP_SH_E!R74+FC_OTH_CP_SC_E!R74+FC_OTH_CP_HW_E!R74+FC_OTH_CP_CA_E!R74+FC_OTH_CP_VE_E!R74+FC_OTH_CP_SL_E!R74+FC_OTH_CP_BL_E!R74+FC_OTH_CP_CR_E!R74+FC_OTH_CP_BT_E!R74+FC_OTH_CP_IT_E!R74</f>
        <v>0</v>
      </c>
      <c r="S74" s="37">
        <f>FC_OTH_CP_SH_E!S74+FC_OTH_CP_SC_E!S74+FC_OTH_CP_HW_E!S74+FC_OTH_CP_CA_E!S74+FC_OTH_CP_VE_E!S74+FC_OTH_CP_SL_E!S74+FC_OTH_CP_BL_E!S74+FC_OTH_CP_CR_E!S74+FC_OTH_CP_BT_E!S74+FC_OTH_CP_IT_E!S74</f>
        <v>0</v>
      </c>
      <c r="T74" s="37">
        <f>FC_OTH_CP_SH_E!T74+FC_OTH_CP_SC_E!T74+FC_OTH_CP_HW_E!T74+FC_OTH_CP_CA_E!T74+FC_OTH_CP_VE_E!T74+FC_OTH_CP_SL_E!T74+FC_OTH_CP_BL_E!T74+FC_OTH_CP_CR_E!T74+FC_OTH_CP_BT_E!T74+FC_OTH_CP_IT_E!T74</f>
        <v>0</v>
      </c>
      <c r="U74" s="37">
        <f>FC_OTH_CP_SH_E!U74+FC_OTH_CP_SC_E!U74+FC_OTH_CP_HW_E!U74+FC_OTH_CP_CA_E!U74+FC_OTH_CP_VE_E!U74+FC_OTH_CP_SL_E!U74+FC_OTH_CP_BL_E!U74+FC_OTH_CP_CR_E!U74+FC_OTH_CP_BT_E!U74+FC_OTH_CP_IT_E!U74</f>
        <v>0</v>
      </c>
      <c r="V74" s="37">
        <f>FC_OTH_CP_SH_E!V74+FC_OTH_CP_SC_E!V74+FC_OTH_CP_HW_E!V74+FC_OTH_CP_CA_E!V74+FC_OTH_CP_VE_E!V74+FC_OTH_CP_SL_E!V74+FC_OTH_CP_BL_E!V74+FC_OTH_CP_CR_E!V74+FC_OTH_CP_BT_E!V74+FC_OTH_CP_IT_E!V74</f>
        <v>0</v>
      </c>
      <c r="W74" s="37">
        <f>FC_OTH_CP_SH_E!W74+FC_OTH_CP_SC_E!W74+FC_OTH_CP_HW_E!W74+FC_OTH_CP_CA_E!W74+FC_OTH_CP_VE_E!W74+FC_OTH_CP_SL_E!W74+FC_OTH_CP_BL_E!W74+FC_OTH_CP_CR_E!W74+FC_OTH_CP_BT_E!W74+FC_OTH_CP_IT_E!W74</f>
        <v>0</v>
      </c>
      <c r="X74" s="37">
        <f>FC_OTH_CP_SH_E!X74+FC_OTH_CP_SC_E!X74+FC_OTH_CP_HW_E!X74+FC_OTH_CP_CA_E!X74+FC_OTH_CP_VE_E!X74+FC_OTH_CP_SL_E!X74+FC_OTH_CP_BL_E!X74+FC_OTH_CP_CR_E!X74+FC_OTH_CP_BT_E!X74+FC_OTH_CP_IT_E!X74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FC_OTH_CP_SH_E!C75+FC_OTH_CP_SC_E!C75+FC_OTH_CP_HW_E!C75+FC_OTH_CP_CA_E!C75+FC_OTH_CP_VE_E!C75+FC_OTH_CP_SL_E!C75+FC_OTH_CP_BL_E!C75+FC_OTH_CP_CR_E!C75+FC_OTH_CP_BT_E!C75+FC_OTH_CP_IT_E!C75</f>
        <v>4.1558899398108338</v>
      </c>
      <c r="D75" s="37">
        <f>FC_OTH_CP_SH_E!D75+FC_OTH_CP_SC_E!D75+FC_OTH_CP_HW_E!D75+FC_OTH_CP_CA_E!D75+FC_OTH_CP_VE_E!D75+FC_OTH_CP_SL_E!D75+FC_OTH_CP_BL_E!D75+FC_OTH_CP_CR_E!D75+FC_OTH_CP_BT_E!D75+FC_OTH_CP_IT_E!D75</f>
        <v>6.8548581255374028</v>
      </c>
      <c r="E75" s="37">
        <f>FC_OTH_CP_SH_E!E75+FC_OTH_CP_SC_E!E75+FC_OTH_CP_HW_E!E75+FC_OTH_CP_CA_E!E75+FC_OTH_CP_VE_E!E75+FC_OTH_CP_SL_E!E75+FC_OTH_CP_BL_E!E75+FC_OTH_CP_CR_E!E75+FC_OTH_CP_BT_E!E75+FC_OTH_CP_IT_E!E75</f>
        <v>10.533104041272571</v>
      </c>
      <c r="F75" s="37">
        <f>FC_OTH_CP_SH_E!F75+FC_OTH_CP_SC_E!F75+FC_OTH_CP_HW_E!F75+FC_OTH_CP_CA_E!F75+FC_OTH_CP_VE_E!F75+FC_OTH_CP_SL_E!F75+FC_OTH_CP_BL_E!F75+FC_OTH_CP_CR_E!F75+FC_OTH_CP_BT_E!F75+FC_OTH_CP_IT_E!F75</f>
        <v>11.17798796216681</v>
      </c>
      <c r="G75" s="37">
        <f>FC_OTH_CP_SH_E!G75+FC_OTH_CP_SC_E!G75+FC_OTH_CP_HW_E!G75+FC_OTH_CP_CA_E!G75+FC_OTH_CP_VE_E!G75+FC_OTH_CP_SL_E!G75+FC_OTH_CP_BL_E!G75+FC_OTH_CP_CR_E!G75+FC_OTH_CP_BT_E!G75+FC_OTH_CP_IT_E!G75</f>
        <v>13.709716251074806</v>
      </c>
      <c r="H75" s="37">
        <f>FC_OTH_CP_SH_E!H75+FC_OTH_CP_SC_E!H75+FC_OTH_CP_HW_E!H75+FC_OTH_CP_CA_E!H75+FC_OTH_CP_VE_E!H75+FC_OTH_CP_SL_E!H75+FC_OTH_CP_BL_E!H75+FC_OTH_CP_CR_E!H75+FC_OTH_CP_BT_E!H75+FC_OTH_CP_IT_E!H75</f>
        <v>11.345141874462588</v>
      </c>
      <c r="I75" s="37">
        <f>FC_OTH_CP_SH_E!I75+FC_OTH_CP_SC_E!I75+FC_OTH_CP_HW_E!I75+FC_OTH_CP_CA_E!I75+FC_OTH_CP_VE_E!I75+FC_OTH_CP_SL_E!I75+FC_OTH_CP_BL_E!I75+FC_OTH_CP_CR_E!I75+FC_OTH_CP_BT_E!I75+FC_OTH_CP_IT_E!I75</f>
        <v>12.324419604471194</v>
      </c>
      <c r="J75" s="37">
        <f>FC_OTH_CP_SH_E!J75+FC_OTH_CP_SC_E!J75+FC_OTH_CP_HW_E!J75+FC_OTH_CP_CA_E!J75+FC_OTH_CP_VE_E!J75+FC_OTH_CP_SL_E!J75+FC_OTH_CP_BL_E!J75+FC_OTH_CP_CR_E!J75+FC_OTH_CP_BT_E!J75+FC_OTH_CP_IT_E!J75</f>
        <v>12.945485812553743</v>
      </c>
      <c r="K75" s="37">
        <f>FC_OTH_CP_SH_E!K75+FC_OTH_CP_SC_E!K75+FC_OTH_CP_HW_E!K75+FC_OTH_CP_CA_E!K75+FC_OTH_CP_VE_E!K75+FC_OTH_CP_SL_E!K75+FC_OTH_CP_BL_E!K75+FC_OTH_CP_CR_E!K75+FC_OTH_CP_BT_E!K75+FC_OTH_CP_IT_E!K75</f>
        <v>11.416852966466031</v>
      </c>
      <c r="L75" s="37">
        <f>FC_OTH_CP_SH_E!L75+FC_OTH_CP_SC_E!L75+FC_OTH_CP_HW_E!L75+FC_OTH_CP_CA_E!L75+FC_OTH_CP_VE_E!L75+FC_OTH_CP_SL_E!L75+FC_OTH_CP_BL_E!L75+FC_OTH_CP_CR_E!L75+FC_OTH_CP_BT_E!L75+FC_OTH_CP_IT_E!L75</f>
        <v>11.130180567497858</v>
      </c>
      <c r="M75" s="37">
        <f>FC_OTH_CP_SH_E!M75+FC_OTH_CP_SC_E!M75+FC_OTH_CP_HW_E!M75+FC_OTH_CP_CA_E!M75+FC_OTH_CP_VE_E!M75+FC_OTH_CP_SL_E!M75+FC_OTH_CP_BL_E!M75+FC_OTH_CP_CR_E!M75+FC_OTH_CP_BT_E!M75+FC_OTH_CP_IT_E!M75</f>
        <v>16.958039552880479</v>
      </c>
      <c r="N75" s="37">
        <f>FC_OTH_CP_SH_E!N75+FC_OTH_CP_SC_E!N75+FC_OTH_CP_HW_E!N75+FC_OTH_CP_CA_E!N75+FC_OTH_CP_VE_E!N75+FC_OTH_CP_SL_E!N75+FC_OTH_CP_BL_E!N75+FC_OTH_CP_CR_E!N75+FC_OTH_CP_BT_E!N75+FC_OTH_CP_IT_E!N75</f>
        <v>16.575924333619955</v>
      </c>
      <c r="O75" s="37">
        <f>FC_OTH_CP_SH_E!O75+FC_OTH_CP_SC_E!O75+FC_OTH_CP_HW_E!O75+FC_OTH_CP_CA_E!O75+FC_OTH_CP_VE_E!O75+FC_OTH_CP_SL_E!O75+FC_OTH_CP_BL_E!O75+FC_OTH_CP_CR_E!O75+FC_OTH_CP_BT_E!O75+FC_OTH_CP_IT_E!O75</f>
        <v>24.553396388650047</v>
      </c>
      <c r="P75" s="37">
        <f>FC_OTH_CP_SH_E!P75+FC_OTH_CP_SC_E!P75+FC_OTH_CP_HW_E!P75+FC_OTH_CP_CA_E!P75+FC_OTH_CP_VE_E!P75+FC_OTH_CP_SL_E!P75+FC_OTH_CP_BL_E!P75+FC_OTH_CP_CR_E!P75+FC_OTH_CP_BT_E!P75+FC_OTH_CP_IT_E!P75</f>
        <v>25.508770421324172</v>
      </c>
      <c r="Q75" s="37">
        <f>FC_OTH_CP_SH_E!Q75+FC_OTH_CP_SC_E!Q75+FC_OTH_CP_HW_E!Q75+FC_OTH_CP_CA_E!Q75+FC_OTH_CP_VE_E!Q75+FC_OTH_CP_SL_E!Q75+FC_OTH_CP_BL_E!Q75+FC_OTH_CP_CR_E!Q75+FC_OTH_CP_BT_E!Q75+FC_OTH_CP_IT_E!Q75</f>
        <v>25.771453138435096</v>
      </c>
      <c r="R75" s="37">
        <f>FC_OTH_CP_SH_E!R75+FC_OTH_CP_SC_E!R75+FC_OTH_CP_HW_E!R75+FC_OTH_CP_CA_E!R75+FC_OTH_CP_VE_E!R75+FC_OTH_CP_SL_E!R75+FC_OTH_CP_BL_E!R75+FC_OTH_CP_CR_E!R75+FC_OTH_CP_BT_E!R75+FC_OTH_CP_IT_E!R75</f>
        <v>24.290627687016343</v>
      </c>
      <c r="S75" s="37">
        <f>FC_OTH_CP_SH_E!S75+FC_OTH_CP_SC_E!S75+FC_OTH_CP_HW_E!S75+FC_OTH_CP_CA_E!S75+FC_OTH_CP_VE_E!S75+FC_OTH_CP_SL_E!S75+FC_OTH_CP_BL_E!S75+FC_OTH_CP_CR_E!S75+FC_OTH_CP_BT_E!S75+FC_OTH_CP_IT_E!S75</f>
        <v>22.833705932932084</v>
      </c>
      <c r="T75" s="37">
        <f>FC_OTH_CP_SH_E!T75+FC_OTH_CP_SC_E!T75+FC_OTH_CP_HW_E!T75+FC_OTH_CP_CA_E!T75+FC_OTH_CP_VE_E!T75+FC_OTH_CP_SL_E!T75+FC_OTH_CP_BL_E!T75+FC_OTH_CP_CR_E!T75+FC_OTH_CP_BT_E!T75+FC_OTH_CP_IT_E!T75</f>
        <v>25.351934651762676</v>
      </c>
      <c r="U75" s="37">
        <f>FC_OTH_CP_SH_E!U75+FC_OTH_CP_SC_E!U75+FC_OTH_CP_HW_E!U75+FC_OTH_CP_CA_E!U75+FC_OTH_CP_VE_E!U75+FC_OTH_CP_SL_E!U75+FC_OTH_CP_BL_E!U75+FC_OTH_CP_CR_E!U75+FC_OTH_CP_BT_E!U75+FC_OTH_CP_IT_E!U75</f>
        <v>24.902235597592433</v>
      </c>
      <c r="V75" s="37">
        <f>FC_OTH_CP_SH_E!V75+FC_OTH_CP_SC_E!V75+FC_OTH_CP_HW_E!V75+FC_OTH_CP_CA_E!V75+FC_OTH_CP_VE_E!V75+FC_OTH_CP_SL_E!V75+FC_OTH_CP_BL_E!V75+FC_OTH_CP_CR_E!V75+FC_OTH_CP_BT_E!V75+FC_OTH_CP_IT_E!V75</f>
        <v>23.875580395528779</v>
      </c>
      <c r="W75" s="37">
        <f>FC_OTH_CP_SH_E!W75+FC_OTH_CP_SC_E!W75+FC_OTH_CP_HW_E!W75+FC_OTH_CP_CA_E!W75+FC_OTH_CP_VE_E!W75+FC_OTH_CP_SL_E!W75+FC_OTH_CP_BL_E!W75+FC_OTH_CP_CR_E!W75+FC_OTH_CP_BT_E!W75+FC_OTH_CP_IT_E!W75</f>
        <v>22.988478073946695</v>
      </c>
      <c r="X75" s="37">
        <f>FC_OTH_CP_SH_E!X75+FC_OTH_CP_SC_E!X75+FC_OTH_CP_HW_E!X75+FC_OTH_CP_CA_E!X75+FC_OTH_CP_VE_E!X75+FC_OTH_CP_SL_E!X75+FC_OTH_CP_BL_E!X75+FC_OTH_CP_CR_E!X75+FC_OTH_CP_BT_E!X75+FC_OTH_CP_IT_E!X75</f>
        <v>24.269217540842657</v>
      </c>
    </row>
    <row r="76" spans="1:24" ht="11.25" customHeight="1" x14ac:dyDescent="0.2">
      <c r="A76" s="38" t="s">
        <v>139</v>
      </c>
      <c r="B76" s="39" t="s">
        <v>140</v>
      </c>
      <c r="C76" s="40">
        <f>FC_OTH_CP_SH_E!C76+FC_OTH_CP_SC_E!C76+FC_OTH_CP_HW_E!C76+FC_OTH_CP_CA_E!C76+FC_OTH_CP_VE_E!C76+FC_OTH_CP_SL_E!C76+FC_OTH_CP_BL_E!C76+FC_OTH_CP_CR_E!C76+FC_OTH_CP_BT_E!C76+FC_OTH_CP_IT_E!C76</f>
        <v>970.59329320722247</v>
      </c>
      <c r="D76" s="40">
        <f>FC_OTH_CP_SH_E!D76+FC_OTH_CP_SC_E!D76+FC_OTH_CP_HW_E!D76+FC_OTH_CP_CA_E!D76+FC_OTH_CP_VE_E!D76+FC_OTH_CP_SL_E!D76+FC_OTH_CP_BL_E!D76+FC_OTH_CP_CR_E!D76+FC_OTH_CP_BT_E!D76+FC_OTH_CP_IT_E!D76</f>
        <v>1032.932072226999</v>
      </c>
      <c r="E76" s="40">
        <f>FC_OTH_CP_SH_E!E76+FC_OTH_CP_SC_E!E76+FC_OTH_CP_HW_E!E76+FC_OTH_CP_CA_E!E76+FC_OTH_CP_VE_E!E76+FC_OTH_CP_SL_E!E76+FC_OTH_CP_BL_E!E76+FC_OTH_CP_CR_E!E76+FC_OTH_CP_BT_E!E76+FC_OTH_CP_IT_E!E76</f>
        <v>1063.026655202063</v>
      </c>
      <c r="F76" s="40">
        <f>FC_OTH_CP_SH_E!F76+FC_OTH_CP_SC_E!F76+FC_OTH_CP_HW_E!F76+FC_OTH_CP_CA_E!F76+FC_OTH_CP_VE_E!F76+FC_OTH_CP_SL_E!F76+FC_OTH_CP_BL_E!F76+FC_OTH_CP_CR_E!F76+FC_OTH_CP_BT_E!F76+FC_OTH_CP_IT_E!F76</f>
        <v>1133.7059329320721</v>
      </c>
      <c r="G76" s="40">
        <f>FC_OTH_CP_SH_E!G76+FC_OTH_CP_SC_E!G76+FC_OTH_CP_HW_E!G76+FC_OTH_CP_CA_E!G76+FC_OTH_CP_VE_E!G76+FC_OTH_CP_SL_E!G76+FC_OTH_CP_BL_E!G76+FC_OTH_CP_CR_E!G76+FC_OTH_CP_BT_E!G76+FC_OTH_CP_IT_E!G76</f>
        <v>1178.4178847807393</v>
      </c>
      <c r="H76" s="40">
        <f>FC_OTH_CP_SH_E!H76+FC_OTH_CP_SC_E!H76+FC_OTH_CP_HW_E!H76+FC_OTH_CP_CA_E!H76+FC_OTH_CP_VE_E!H76+FC_OTH_CP_SL_E!H76+FC_OTH_CP_BL_E!H76+FC_OTH_CP_CR_E!H76+FC_OTH_CP_BT_E!H76+FC_OTH_CP_IT_E!H76</f>
        <v>1238.7790197764398</v>
      </c>
      <c r="I76" s="40">
        <f>FC_OTH_CP_SH_E!I76+FC_OTH_CP_SC_E!I76+FC_OTH_CP_HW_E!I76+FC_OTH_CP_CA_E!I76+FC_OTH_CP_VE_E!I76+FC_OTH_CP_SL_E!I76+FC_OTH_CP_BL_E!I76+FC_OTH_CP_CR_E!I76+FC_OTH_CP_BT_E!I76+FC_OTH_CP_IT_E!I76</f>
        <v>1310.4041272570942</v>
      </c>
      <c r="J76" s="40">
        <f>FC_OTH_CP_SH_E!J76+FC_OTH_CP_SC_E!J76+FC_OTH_CP_HW_E!J76+FC_OTH_CP_CA_E!J76+FC_OTH_CP_VE_E!J76+FC_OTH_CP_SL_E!J76+FC_OTH_CP_BL_E!J76+FC_OTH_CP_CR_E!J76+FC_OTH_CP_BT_E!J76+FC_OTH_CP_IT_E!J76</f>
        <v>1341.874462596732</v>
      </c>
      <c r="K76" s="40">
        <f>FC_OTH_CP_SH_E!K76+FC_OTH_CP_SC_E!K76+FC_OTH_CP_HW_E!K76+FC_OTH_CP_CA_E!K76+FC_OTH_CP_VE_E!K76+FC_OTH_CP_SL_E!K76+FC_OTH_CP_BL_E!K76+FC_OTH_CP_CR_E!K76+FC_OTH_CP_BT_E!K76+FC_OTH_CP_IT_E!K76</f>
        <v>1356.4013992354626</v>
      </c>
      <c r="L76" s="40">
        <f>FC_OTH_CP_SH_E!L76+FC_OTH_CP_SC_E!L76+FC_OTH_CP_HW_E!L76+FC_OTH_CP_CA_E!L76+FC_OTH_CP_VE_E!L76+FC_OTH_CP_SL_E!L76+FC_OTH_CP_BL_E!L76+FC_OTH_CP_CR_E!L76+FC_OTH_CP_BT_E!L76+FC_OTH_CP_IT_E!L76</f>
        <v>1373.4261749555067</v>
      </c>
      <c r="M76" s="40">
        <f>FC_OTH_CP_SH_E!M76+FC_OTH_CP_SC_E!M76+FC_OTH_CP_HW_E!M76+FC_OTH_CP_CA_E!M76+FC_OTH_CP_VE_E!M76+FC_OTH_CP_SL_E!M76+FC_OTH_CP_BL_E!M76+FC_OTH_CP_CR_E!M76+FC_OTH_CP_BT_E!M76+FC_OTH_CP_IT_E!M76</f>
        <v>1409.6383962946577</v>
      </c>
      <c r="N76" s="40">
        <f>FC_OTH_CP_SH_E!N76+FC_OTH_CP_SC_E!N76+FC_OTH_CP_HW_E!N76+FC_OTH_CP_CA_E!N76+FC_OTH_CP_VE_E!N76+FC_OTH_CP_SL_E!N76+FC_OTH_CP_BL_E!N76+FC_OTH_CP_CR_E!N76+FC_OTH_CP_BT_E!N76+FC_OTH_CP_IT_E!N76</f>
        <v>1398.7955614892498</v>
      </c>
      <c r="O76" s="40">
        <f>FC_OTH_CP_SH_E!O76+FC_OTH_CP_SC_E!O76+FC_OTH_CP_HW_E!O76+FC_OTH_CP_CA_E!O76+FC_OTH_CP_VE_E!O76+FC_OTH_CP_SL_E!O76+FC_OTH_CP_BL_E!O76+FC_OTH_CP_CR_E!O76+FC_OTH_CP_BT_E!O76+FC_OTH_CP_IT_E!O76</f>
        <v>1376.0552858949695</v>
      </c>
      <c r="P76" s="40">
        <f>FC_OTH_CP_SH_E!P76+FC_OTH_CP_SC_E!P76+FC_OTH_CP_HW_E!P76+FC_OTH_CP_CA_E!P76+FC_OTH_CP_VE_E!P76+FC_OTH_CP_SL_E!P76+FC_OTH_CP_BL_E!P76+FC_OTH_CP_CR_E!P76+FC_OTH_CP_BT_E!P76+FC_OTH_CP_IT_E!P76</f>
        <v>1350.2347428064081</v>
      </c>
      <c r="Q76" s="40">
        <f>FC_OTH_CP_SH_E!Q76+FC_OTH_CP_SC_E!Q76+FC_OTH_CP_HW_E!Q76+FC_OTH_CP_CA_E!Q76+FC_OTH_CP_VE_E!Q76+FC_OTH_CP_SL_E!Q76+FC_OTH_CP_BL_E!Q76+FC_OTH_CP_CR_E!Q76+FC_OTH_CP_BT_E!Q76+FC_OTH_CP_IT_E!Q76</f>
        <v>1440.4099589963148</v>
      </c>
      <c r="R76" s="40">
        <f>FC_OTH_CP_SH_E!R76+FC_OTH_CP_SC_E!R76+FC_OTH_CP_HW_E!R76+FC_OTH_CP_CA_E!R76+FC_OTH_CP_VE_E!R76+FC_OTH_CP_SL_E!R76+FC_OTH_CP_BL_E!R76+FC_OTH_CP_CR_E!R76+FC_OTH_CP_BT_E!R76+FC_OTH_CP_IT_E!R76</f>
        <v>1477.9230887499234</v>
      </c>
      <c r="S76" s="40">
        <f>FC_OTH_CP_SH_E!S76+FC_OTH_CP_SC_E!S76+FC_OTH_CP_HW_E!S76+FC_OTH_CP_CA_E!S76+FC_OTH_CP_VE_E!S76+FC_OTH_CP_SL_E!S76+FC_OTH_CP_BL_E!S76+FC_OTH_CP_CR_E!S76+FC_OTH_CP_BT_E!S76+FC_OTH_CP_IT_E!S76</f>
        <v>1414.240491176572</v>
      </c>
      <c r="T76" s="40">
        <f>FC_OTH_CP_SH_E!T76+FC_OTH_CP_SC_E!T76+FC_OTH_CP_HW_E!T76+FC_OTH_CP_CA_E!T76+FC_OTH_CP_VE_E!T76+FC_OTH_CP_SL_E!T76+FC_OTH_CP_BL_E!T76+FC_OTH_CP_CR_E!T76+FC_OTH_CP_BT_E!T76+FC_OTH_CP_IT_E!T76</f>
        <v>1405.5211890243959</v>
      </c>
      <c r="U76" s="40">
        <f>FC_OTH_CP_SH_E!U76+FC_OTH_CP_SC_E!U76+FC_OTH_CP_HW_E!U76+FC_OTH_CP_CA_E!U76+FC_OTH_CP_VE_E!U76+FC_OTH_CP_SL_E!U76+FC_OTH_CP_BL_E!U76+FC_OTH_CP_CR_E!U76+FC_OTH_CP_BT_E!U76+FC_OTH_CP_IT_E!U76</f>
        <v>1435.2398216379072</v>
      </c>
      <c r="V76" s="40">
        <f>FC_OTH_CP_SH_E!V76+FC_OTH_CP_SC_E!V76+FC_OTH_CP_HW_E!V76+FC_OTH_CP_CA_E!V76+FC_OTH_CP_VE_E!V76+FC_OTH_CP_SL_E!V76+FC_OTH_CP_BL_E!V76+FC_OTH_CP_CR_E!V76+FC_OTH_CP_BT_E!V76+FC_OTH_CP_IT_E!V76</f>
        <v>1405.6174334482509</v>
      </c>
      <c r="W76" s="40">
        <f>FC_OTH_CP_SH_E!W76+FC_OTH_CP_SC_E!W76+FC_OTH_CP_HW_E!W76+FC_OTH_CP_CA_E!W76+FC_OTH_CP_VE_E!W76+FC_OTH_CP_SL_E!W76+FC_OTH_CP_BL_E!W76+FC_OTH_CP_CR_E!W76+FC_OTH_CP_BT_E!W76+FC_OTH_CP_IT_E!W76</f>
        <v>1282.7872560770525</v>
      </c>
      <c r="X76" s="40">
        <f>FC_OTH_CP_SH_E!X76+FC_OTH_CP_SC_E!X76+FC_OTH_CP_HW_E!X76+FC_OTH_CP_CA_E!X76+FC_OTH_CP_VE_E!X76+FC_OTH_CP_SL_E!X76+FC_OTH_CP_BL_E!X76+FC_OTH_CP_CR_E!X76+FC_OTH_CP_BT_E!X76+FC_OTH_CP_IT_E!X76</f>
        <v>1249.6349654115054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471</v>
      </c>
      <c r="B1" s="4" t="s">
        <v>454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403.63535871077681</v>
      </c>
      <c r="D2" s="31">
        <f t="shared" ref="D2:W2" si="1">SUM(D3,D17,D22,D25,D26,D51,D52,D71,D74,D75,D76)</f>
        <v>465.60166778834889</v>
      </c>
      <c r="E2" s="31">
        <f t="shared" si="1"/>
        <v>506.48615666250805</v>
      </c>
      <c r="F2" s="31">
        <f t="shared" si="1"/>
        <v>556.3054370066219</v>
      </c>
      <c r="G2" s="31">
        <f t="shared" si="1"/>
        <v>706.9298860789047</v>
      </c>
      <c r="H2" s="31">
        <f t="shared" si="1"/>
        <v>804.59322310218249</v>
      </c>
      <c r="I2" s="31">
        <f t="shared" si="1"/>
        <v>804.20381985953907</v>
      </c>
      <c r="J2" s="31">
        <f t="shared" si="1"/>
        <v>802.61985045609947</v>
      </c>
      <c r="K2" s="31">
        <f t="shared" si="1"/>
        <v>691.02512855868395</v>
      </c>
      <c r="L2" s="31">
        <f t="shared" si="1"/>
        <v>763.57313337276764</v>
      </c>
      <c r="M2" s="31">
        <f t="shared" si="1"/>
        <v>576.63115958915068</v>
      </c>
      <c r="N2" s="31">
        <f t="shared" si="1"/>
        <v>568.9121001785677</v>
      </c>
      <c r="O2" s="31">
        <f t="shared" si="1"/>
        <v>541.30662943886637</v>
      </c>
      <c r="P2" s="31">
        <f t="shared" si="1"/>
        <v>482.36400537092004</v>
      </c>
      <c r="Q2" s="31">
        <f t="shared" si="1"/>
        <v>969.59310133750569</v>
      </c>
      <c r="R2" s="31">
        <f t="shared" si="1"/>
        <v>1016.0053840460948</v>
      </c>
      <c r="S2" s="31">
        <f t="shared" si="1"/>
        <v>914.19032585212938</v>
      </c>
      <c r="T2" s="31">
        <f t="shared" si="1"/>
        <v>926.26974264752732</v>
      </c>
      <c r="U2" s="31">
        <f t="shared" si="1"/>
        <v>1023.4146508772421</v>
      </c>
      <c r="V2" s="31">
        <f t="shared" si="1"/>
        <v>1040.6932197105082</v>
      </c>
      <c r="W2" s="31">
        <f t="shared" si="1"/>
        <v>926.05480910750555</v>
      </c>
      <c r="X2" s="31">
        <f t="shared" ref="X2" si="2">SUM(X3,X17,X22,X25,X26,X51,X52,X71,X74,X75,X76)</f>
        <v>1002.1486456277048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8.8174513692523675</v>
      </c>
      <c r="D17" s="37">
        <f t="shared" si="15"/>
        <v>0.73891774954822065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8.8174513692523675</v>
      </c>
      <c r="D18" s="10">
        <v>0.73891774954822065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256.40479747641314</v>
      </c>
      <c r="D26" s="37">
        <f t="shared" si="19"/>
        <v>301.43962208611146</v>
      </c>
      <c r="E26" s="37">
        <f t="shared" si="19"/>
        <v>308.74459501176614</v>
      </c>
      <c r="F26" s="37">
        <f t="shared" si="19"/>
        <v>326.07850502293581</v>
      </c>
      <c r="G26" s="37">
        <f t="shared" si="19"/>
        <v>414.16794617002824</v>
      </c>
      <c r="H26" s="37">
        <f t="shared" si="19"/>
        <v>465.92599072481556</v>
      </c>
      <c r="I26" s="37">
        <f t="shared" si="19"/>
        <v>427.73364930634813</v>
      </c>
      <c r="J26" s="37">
        <f t="shared" si="19"/>
        <v>368.26152176674321</v>
      </c>
      <c r="K26" s="37">
        <f t="shared" si="19"/>
        <v>241.61742961420782</v>
      </c>
      <c r="L26" s="37">
        <f t="shared" si="19"/>
        <v>307.45465157643935</v>
      </c>
      <c r="M26" s="37">
        <f t="shared" si="19"/>
        <v>170.93526687573069</v>
      </c>
      <c r="N26" s="37">
        <f t="shared" si="19"/>
        <v>113.53832581709275</v>
      </c>
      <c r="O26" s="37">
        <f t="shared" si="19"/>
        <v>74.69621627767954</v>
      </c>
      <c r="P26" s="37">
        <f t="shared" si="19"/>
        <v>67.370977456567559</v>
      </c>
      <c r="Q26" s="37">
        <f t="shared" si="19"/>
        <v>60.304745445296369</v>
      </c>
      <c r="R26" s="37">
        <f t="shared" si="19"/>
        <v>74.081541628498954</v>
      </c>
      <c r="S26" s="37">
        <f t="shared" si="19"/>
        <v>49.727314546790375</v>
      </c>
      <c r="T26" s="37">
        <f t="shared" si="19"/>
        <v>44.445901588313696</v>
      </c>
      <c r="U26" s="37">
        <f t="shared" si="19"/>
        <v>47.331684392068539</v>
      </c>
      <c r="V26" s="37">
        <f t="shared" si="19"/>
        <v>54.773749044182395</v>
      </c>
      <c r="W26" s="37">
        <f t="shared" si="19"/>
        <v>40.561363451617012</v>
      </c>
      <c r="X26" s="37">
        <f t="shared" ref="X26" si="20">SUM(X27,X33)</f>
        <v>37.79378850454632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256.40479747641314</v>
      </c>
      <c r="D33" s="29">
        <f t="shared" si="23"/>
        <v>301.43962208611146</v>
      </c>
      <c r="E33" s="29">
        <f t="shared" si="23"/>
        <v>308.74459501176614</v>
      </c>
      <c r="F33" s="29">
        <f t="shared" si="23"/>
        <v>326.07850502293581</v>
      </c>
      <c r="G33" s="29">
        <f t="shared" si="23"/>
        <v>414.16794617002824</v>
      </c>
      <c r="H33" s="29">
        <f t="shared" si="23"/>
        <v>465.92599072481556</v>
      </c>
      <c r="I33" s="29">
        <f t="shared" si="23"/>
        <v>427.73364930634813</v>
      </c>
      <c r="J33" s="29">
        <f t="shared" si="23"/>
        <v>368.26152176674321</v>
      </c>
      <c r="K33" s="29">
        <f t="shared" si="23"/>
        <v>241.61742961420782</v>
      </c>
      <c r="L33" s="29">
        <f t="shared" si="23"/>
        <v>307.45465157643935</v>
      </c>
      <c r="M33" s="29">
        <f t="shared" si="23"/>
        <v>170.93526687573069</v>
      </c>
      <c r="N33" s="29">
        <f t="shared" si="23"/>
        <v>113.53832581709275</v>
      </c>
      <c r="O33" s="29">
        <f t="shared" si="23"/>
        <v>74.69621627767954</v>
      </c>
      <c r="P33" s="29">
        <f t="shared" si="23"/>
        <v>67.370977456567559</v>
      </c>
      <c r="Q33" s="29">
        <f t="shared" si="23"/>
        <v>60.304745445296369</v>
      </c>
      <c r="R33" s="29">
        <f t="shared" si="23"/>
        <v>74.081541628498954</v>
      </c>
      <c r="S33" s="29">
        <f t="shared" si="23"/>
        <v>49.727314546790375</v>
      </c>
      <c r="T33" s="29">
        <f t="shared" si="23"/>
        <v>44.445901588313696</v>
      </c>
      <c r="U33" s="29">
        <f t="shared" si="23"/>
        <v>47.331684392068539</v>
      </c>
      <c r="V33" s="29">
        <f t="shared" si="23"/>
        <v>54.773749044182395</v>
      </c>
      <c r="W33" s="29">
        <f t="shared" si="23"/>
        <v>40.561363451617012</v>
      </c>
      <c r="X33" s="29">
        <f t="shared" ref="X33" si="24">SUM(X34:X50)</f>
        <v>37.79378850454632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0.91694980949919946</v>
      </c>
      <c r="M37" s="10">
        <v>0.83511181418909652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9.4513011262889177E-2</v>
      </c>
      <c r="V38" s="10">
        <v>7.1644959816330234E-2</v>
      </c>
      <c r="W38" s="10">
        <v>9.0541738277730363E-2</v>
      </c>
      <c r="X38" s="10">
        <v>5.4143751039399168E-2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27.814127453058308</v>
      </c>
      <c r="D40" s="10">
        <v>18.451655899736235</v>
      </c>
      <c r="E40" s="10">
        <v>12.501914802071596</v>
      </c>
      <c r="F40" s="10">
        <v>15.424069461627138</v>
      </c>
      <c r="G40" s="10">
        <v>12.246460427502265</v>
      </c>
      <c r="H40" s="10">
        <v>22.975594805855579</v>
      </c>
      <c r="I40" s="10">
        <v>23.7755811927656</v>
      </c>
      <c r="J40" s="10">
        <v>22.635027918674034</v>
      </c>
      <c r="K40" s="10">
        <v>24.067765807195812</v>
      </c>
      <c r="L40" s="10">
        <v>25.091504016376227</v>
      </c>
      <c r="M40" s="10">
        <v>22.852081131128966</v>
      </c>
      <c r="N40" s="10">
        <v>18.442683132255091</v>
      </c>
      <c r="O40" s="10">
        <v>9.727261415129302</v>
      </c>
      <c r="P40" s="10">
        <v>11.903555944408021</v>
      </c>
      <c r="Q40" s="10">
        <v>13.178179125674916</v>
      </c>
      <c r="R40" s="10">
        <v>16.269180926121443</v>
      </c>
      <c r="S40" s="10">
        <v>7.775536627577865</v>
      </c>
      <c r="T40" s="10">
        <v>7.4536463641041983</v>
      </c>
      <c r="U40" s="10">
        <v>10.250929762016426</v>
      </c>
      <c r="V40" s="10">
        <v>11.309668656720701</v>
      </c>
      <c r="W40" s="10">
        <v>11.096661052156206</v>
      </c>
      <c r="X40" s="10">
        <v>11.410432961791949</v>
      </c>
    </row>
    <row r="41" spans="1:24" ht="11.25" customHeight="1" x14ac:dyDescent="0.2">
      <c r="A41" s="41" t="s">
        <v>69</v>
      </c>
      <c r="B41" s="9" t="s">
        <v>70</v>
      </c>
      <c r="C41" s="10">
        <v>7.4512698868965872</v>
      </c>
      <c r="D41" s="10">
        <v>6.0416141680103506</v>
      </c>
      <c r="E41" s="10">
        <v>4.3858285362353175</v>
      </c>
      <c r="F41" s="10">
        <v>3.5649170251752809</v>
      </c>
      <c r="G41" s="10">
        <v>2.7728495038838741</v>
      </c>
      <c r="H41" s="10">
        <v>2.8178177713364847</v>
      </c>
      <c r="I41" s="10">
        <v>1.8662479500323286</v>
      </c>
      <c r="J41" s="10">
        <v>0.92121018413804423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2.1468254039153896E-3</v>
      </c>
      <c r="U41" s="10">
        <v>1.0791209658940724E-3</v>
      </c>
      <c r="V41" s="10">
        <v>1.1532387898000843E-3</v>
      </c>
      <c r="W41" s="10">
        <v>2.722282521005024E-2</v>
      </c>
      <c r="X41" s="10">
        <v>2.1552758040237024E-2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221.13940013645825</v>
      </c>
      <c r="D43" s="10">
        <v>276.94635201836485</v>
      </c>
      <c r="E43" s="10">
        <v>291.85685167345923</v>
      </c>
      <c r="F43" s="10">
        <v>307.08951853613337</v>
      </c>
      <c r="G43" s="10">
        <v>305.74974352495769</v>
      </c>
      <c r="H43" s="10">
        <v>281.36804685414972</v>
      </c>
      <c r="I43" s="10">
        <v>250.37122116546405</v>
      </c>
      <c r="J43" s="10">
        <v>268.904231731236</v>
      </c>
      <c r="K43" s="10">
        <v>172.77238158312701</v>
      </c>
      <c r="L43" s="10">
        <v>246.43472526246353</v>
      </c>
      <c r="M43" s="10">
        <v>86.511557369888024</v>
      </c>
      <c r="N43" s="10">
        <v>74.508474440787751</v>
      </c>
      <c r="O43" s="10">
        <v>49.284711542322249</v>
      </c>
      <c r="P43" s="10">
        <v>43.228752857440504</v>
      </c>
      <c r="Q43" s="10">
        <v>36.539460194297575</v>
      </c>
      <c r="R43" s="10">
        <v>39.046066912406701</v>
      </c>
      <c r="S43" s="10">
        <v>31.10219300859892</v>
      </c>
      <c r="T43" s="10">
        <v>28.398425506809502</v>
      </c>
      <c r="U43" s="10">
        <v>29.513733600334984</v>
      </c>
      <c r="V43" s="10">
        <v>35.265753882389134</v>
      </c>
      <c r="W43" s="10">
        <v>22.062635313667961</v>
      </c>
      <c r="X43" s="10">
        <v>22.324749633367983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93.398892713684404</v>
      </c>
      <c r="H44" s="10">
        <v>158.76453129347379</v>
      </c>
      <c r="I44" s="10">
        <v>151.72059899808613</v>
      </c>
      <c r="J44" s="10">
        <v>75.801051932695145</v>
      </c>
      <c r="K44" s="10">
        <v>44.777282223884988</v>
      </c>
      <c r="L44" s="10">
        <v>35.011472488100381</v>
      </c>
      <c r="M44" s="10">
        <v>60.736516560524606</v>
      </c>
      <c r="N44" s="10">
        <v>20.587168244049906</v>
      </c>
      <c r="O44" s="10">
        <v>15.684243320227996</v>
      </c>
      <c r="P44" s="10">
        <v>12.23866865471903</v>
      </c>
      <c r="Q44" s="10">
        <v>10.587106125323878</v>
      </c>
      <c r="R44" s="10">
        <v>18.76629378997081</v>
      </c>
      <c r="S44" s="10">
        <v>10.849584910613585</v>
      </c>
      <c r="T44" s="10">
        <v>8.5916828919960793</v>
      </c>
      <c r="U44" s="10">
        <v>7.4714288974883472</v>
      </c>
      <c r="V44" s="10">
        <v>8.1255283064664248</v>
      </c>
      <c r="W44" s="10">
        <v>7.2843025223050724</v>
      </c>
      <c r="X44" s="10">
        <v>3.9829094003067547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32.033933146410703</v>
      </c>
      <c r="D51" s="37">
        <v>51.426082674698101</v>
      </c>
      <c r="E51" s="37">
        <v>73.207295620805567</v>
      </c>
      <c r="F51" s="37">
        <v>79.861193312725092</v>
      </c>
      <c r="G51" s="37">
        <v>99.159172145454519</v>
      </c>
      <c r="H51" s="37">
        <v>92.10856543623153</v>
      </c>
      <c r="I51" s="37">
        <v>108.37320788885287</v>
      </c>
      <c r="J51" s="37">
        <v>117.92348115688368</v>
      </c>
      <c r="K51" s="37">
        <v>127.10516010076307</v>
      </c>
      <c r="L51" s="37">
        <v>143.71694681063735</v>
      </c>
      <c r="M51" s="37">
        <v>128.43348786567117</v>
      </c>
      <c r="N51" s="37">
        <v>145.9386869932539</v>
      </c>
      <c r="O51" s="37">
        <v>143.06971674372988</v>
      </c>
      <c r="P51" s="37">
        <v>132.02543183985617</v>
      </c>
      <c r="Q51" s="37">
        <v>129.03316757519414</v>
      </c>
      <c r="R51" s="37">
        <v>138.87749386858272</v>
      </c>
      <c r="S51" s="37">
        <v>151.74126336479307</v>
      </c>
      <c r="T51" s="37">
        <v>150.337501872714</v>
      </c>
      <c r="U51" s="37">
        <v>154.21121309663033</v>
      </c>
      <c r="V51" s="37">
        <v>134.9479171365133</v>
      </c>
      <c r="W51" s="37">
        <v>100.87389639254344</v>
      </c>
      <c r="X51" s="37">
        <v>137.18004852822844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1.0031814273430779</v>
      </c>
      <c r="D52" s="37">
        <f t="shared" si="25"/>
        <v>1.0031814273430779</v>
      </c>
      <c r="E52" s="37">
        <f t="shared" si="25"/>
        <v>1.0031814273430779</v>
      </c>
      <c r="F52" s="37">
        <f t="shared" si="25"/>
        <v>1.0031814273430779</v>
      </c>
      <c r="G52" s="37">
        <f t="shared" si="25"/>
        <v>1.0031814273430779</v>
      </c>
      <c r="H52" s="37">
        <f t="shared" si="25"/>
        <v>1.0031814273430779</v>
      </c>
      <c r="I52" s="37">
        <f t="shared" si="25"/>
        <v>1.0031814273430779</v>
      </c>
      <c r="J52" s="37">
        <f t="shared" si="25"/>
        <v>4.8985216851123496</v>
      </c>
      <c r="K52" s="37">
        <f t="shared" si="25"/>
        <v>4.7013144991457878</v>
      </c>
      <c r="L52" s="37">
        <f t="shared" si="25"/>
        <v>4.8586170156554953</v>
      </c>
      <c r="M52" s="37">
        <f t="shared" si="25"/>
        <v>2.4077435654932224</v>
      </c>
      <c r="N52" s="37">
        <f t="shared" si="25"/>
        <v>15.156625449210024</v>
      </c>
      <c r="O52" s="37">
        <f t="shared" si="25"/>
        <v>16.130837859106876</v>
      </c>
      <c r="P52" s="37">
        <f t="shared" si="25"/>
        <v>12.8190955966767</v>
      </c>
      <c r="Q52" s="37">
        <f t="shared" si="25"/>
        <v>397.40886060031528</v>
      </c>
      <c r="R52" s="37">
        <f t="shared" si="25"/>
        <v>401.74991586741135</v>
      </c>
      <c r="S52" s="37">
        <f t="shared" si="25"/>
        <v>402.71583599417107</v>
      </c>
      <c r="T52" s="37">
        <f t="shared" si="25"/>
        <v>419.08900018909554</v>
      </c>
      <c r="U52" s="37">
        <f t="shared" si="25"/>
        <v>433.41617369451524</v>
      </c>
      <c r="V52" s="37">
        <f t="shared" si="25"/>
        <v>451.2732983065024</v>
      </c>
      <c r="W52" s="37">
        <f t="shared" si="25"/>
        <v>471.76141185771303</v>
      </c>
      <c r="X52" s="37">
        <f t="shared" ref="X52" si="26">SUM(X53:X70)</f>
        <v>497.20529086968293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1.0031814273430779</v>
      </c>
      <c r="D58" s="10">
        <v>1.0031814273430779</v>
      </c>
      <c r="E58" s="10">
        <v>1.0031814273430779</v>
      </c>
      <c r="F58" s="10">
        <v>1.0031814273430779</v>
      </c>
      <c r="G58" s="10">
        <v>1.0031814273430779</v>
      </c>
      <c r="H58" s="10">
        <v>1.0031814273430779</v>
      </c>
      <c r="I58" s="10">
        <v>1.0031814273430779</v>
      </c>
      <c r="J58" s="10">
        <v>1.0031814273430779</v>
      </c>
      <c r="K58" s="10">
        <v>1.0031814273430779</v>
      </c>
      <c r="L58" s="10">
        <v>1.0031814273430779</v>
      </c>
      <c r="M58" s="10">
        <v>1.0031814273430779</v>
      </c>
      <c r="N58" s="10">
        <v>1.5525365434221841</v>
      </c>
      <c r="O58" s="10">
        <v>1.5525365434221841</v>
      </c>
      <c r="P58" s="10">
        <v>1.241960447119518</v>
      </c>
      <c r="Q58" s="10">
        <v>1.3136715391229581</v>
      </c>
      <c r="R58" s="10">
        <v>1.5286328460877039</v>
      </c>
      <c r="S58" s="10">
        <v>1.361392949269131</v>
      </c>
      <c r="T58" s="10">
        <v>1.5525365434221841</v>
      </c>
      <c r="U58" s="10">
        <v>1.741960447119518</v>
      </c>
      <c r="V58" s="10">
        <v>1.7196904557179711</v>
      </c>
      <c r="W58" s="10">
        <v>1.3136715391229581</v>
      </c>
      <c r="X58" s="10">
        <v>1.361392949269131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12.969303525365426</v>
      </c>
      <c r="O59" s="10">
        <v>3.826980606389395</v>
      </c>
      <c r="P59" s="10">
        <v>3.1192224978534893</v>
      </c>
      <c r="Q59" s="10">
        <v>3.8377885823969322</v>
      </c>
      <c r="R59" s="10">
        <v>3.6769668014290238</v>
      </c>
      <c r="S59" s="10">
        <v>3.9560867177921328</v>
      </c>
      <c r="T59" s="10">
        <v>6.0822887430236214</v>
      </c>
      <c r="U59" s="10">
        <v>4.4381351083569136</v>
      </c>
      <c r="V59" s="10">
        <v>4.0194395229503082</v>
      </c>
      <c r="W59" s="10">
        <v>3.9937651156662151</v>
      </c>
      <c r="X59" s="10">
        <v>4.2276652097561955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10.193311740988081</v>
      </c>
      <c r="P60" s="10">
        <v>6.8406227300054914</v>
      </c>
      <c r="Q60" s="10">
        <v>7.4357281845850309</v>
      </c>
      <c r="R60" s="10">
        <v>7.3099635511074856</v>
      </c>
      <c r="S60" s="10">
        <v>6.60092102081492</v>
      </c>
      <c r="T60" s="10">
        <v>8.0335324091689664</v>
      </c>
      <c r="U60" s="10">
        <v>7.3478494144289668</v>
      </c>
      <c r="V60" s="10">
        <v>5.403818024491482</v>
      </c>
      <c r="W60" s="10">
        <v>2.3306535397371504</v>
      </c>
      <c r="X60" s="10">
        <v>3.9995057824075873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3.8953402577692713</v>
      </c>
      <c r="K66" s="10">
        <v>3.6981330718027099</v>
      </c>
      <c r="L66" s="10">
        <v>3.855435588312417</v>
      </c>
      <c r="M66" s="10">
        <v>1.4045621381501445</v>
      </c>
      <c r="N66" s="10">
        <v>0.63478538042241506</v>
      </c>
      <c r="O66" s="10">
        <v>0.55800896830721614</v>
      </c>
      <c r="P66" s="10">
        <v>1.6172899216982022</v>
      </c>
      <c r="Q66" s="10">
        <v>1.0308726381484508</v>
      </c>
      <c r="R66" s="10">
        <v>1.6799244658637105</v>
      </c>
      <c r="S66" s="10">
        <v>0.95581879726645136</v>
      </c>
      <c r="T66" s="10">
        <v>0.70740087697179344</v>
      </c>
      <c r="U66" s="10">
        <v>0.77593293785141715</v>
      </c>
      <c r="V66" s="10">
        <v>0.76844144693678929</v>
      </c>
      <c r="W66" s="10">
        <v>0.66674384719361934</v>
      </c>
      <c r="X66" s="10">
        <v>0.80107774510301533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383.79079965606189</v>
      </c>
      <c r="R70" s="10">
        <v>387.55442820292342</v>
      </c>
      <c r="S70" s="10">
        <v>389.84161650902843</v>
      </c>
      <c r="T70" s="10">
        <v>402.71324161650898</v>
      </c>
      <c r="U70" s="10">
        <v>419.11229578675841</v>
      </c>
      <c r="V70" s="10">
        <v>439.36190885640588</v>
      </c>
      <c r="W70" s="10">
        <v>463.45657781599311</v>
      </c>
      <c r="X70" s="10">
        <v>486.815649183147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2.894169009286129</v>
      </c>
      <c r="D75" s="37">
        <v>4.8713346855459694</v>
      </c>
      <c r="E75" s="37">
        <v>8.0543224181981454</v>
      </c>
      <c r="F75" s="37">
        <v>8.3864719065971141</v>
      </c>
      <c r="G75" s="37">
        <v>11.036703333763953</v>
      </c>
      <c r="H75" s="37">
        <v>9.0914361153770891</v>
      </c>
      <c r="I75" s="37">
        <v>10.044195385903897</v>
      </c>
      <c r="J75" s="37">
        <v>10.409886131823557</v>
      </c>
      <c r="K75" s="37">
        <v>9.8495757209200789</v>
      </c>
      <c r="L75" s="37">
        <v>9.3817271538403304</v>
      </c>
      <c r="M75" s="37">
        <v>15.27988295014212</v>
      </c>
      <c r="N75" s="37">
        <v>14.822445809796358</v>
      </c>
      <c r="O75" s="37">
        <v>22.165999164621088</v>
      </c>
      <c r="P75" s="37">
        <v>22.520367040375326</v>
      </c>
      <c r="Q75" s="37">
        <v>22.700388800035729</v>
      </c>
      <c r="R75" s="37">
        <v>21.02349202372833</v>
      </c>
      <c r="S75" s="37">
        <v>19.734138422231613</v>
      </c>
      <c r="T75" s="37">
        <v>22.152102317460578</v>
      </c>
      <c r="U75" s="37">
        <v>21.906083935401796</v>
      </c>
      <c r="V75" s="37">
        <v>21.567890233992745</v>
      </c>
      <c r="W75" s="37">
        <v>21.144728081034952</v>
      </c>
      <c r="X75" s="37">
        <v>22.336160686807897</v>
      </c>
    </row>
    <row r="76" spans="1:24" ht="11.25" customHeight="1" x14ac:dyDescent="0.2">
      <c r="A76" s="38" t="s">
        <v>139</v>
      </c>
      <c r="B76" s="39" t="s">
        <v>140</v>
      </c>
      <c r="C76" s="40">
        <v>102.48182628207135</v>
      </c>
      <c r="D76" s="40">
        <v>106.12252916510214</v>
      </c>
      <c r="E76" s="40">
        <v>115.4767621843952</v>
      </c>
      <c r="F76" s="40">
        <v>140.97608533702081</v>
      </c>
      <c r="G76" s="40">
        <v>181.56288300231498</v>
      </c>
      <c r="H76" s="40">
        <v>236.46404939841526</v>
      </c>
      <c r="I76" s="40">
        <v>257.04958585109114</v>
      </c>
      <c r="J76" s="40">
        <v>301.12643971553666</v>
      </c>
      <c r="K76" s="40">
        <v>307.75164862364716</v>
      </c>
      <c r="L76" s="40">
        <v>298.16119081619519</v>
      </c>
      <c r="M76" s="40">
        <v>259.57477833211351</v>
      </c>
      <c r="N76" s="40">
        <v>279.45601610921472</v>
      </c>
      <c r="O76" s="40">
        <v>285.24385939372894</v>
      </c>
      <c r="P76" s="40">
        <v>247.62813343744432</v>
      </c>
      <c r="Q76" s="40">
        <v>360.14593891666408</v>
      </c>
      <c r="R76" s="40">
        <v>380.27294065787356</v>
      </c>
      <c r="S76" s="40">
        <v>290.27177352414321</v>
      </c>
      <c r="T76" s="40">
        <v>290.24523667994345</v>
      </c>
      <c r="U76" s="40">
        <v>366.54949575862639</v>
      </c>
      <c r="V76" s="40">
        <v>378.13036498931734</v>
      </c>
      <c r="W76" s="40">
        <v>291.71340932459714</v>
      </c>
      <c r="X76" s="40">
        <v>307.63335703843921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470</v>
      </c>
      <c r="B1" s="4" t="s">
        <v>453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64.412096992897787</v>
      </c>
      <c r="D2" s="31">
        <f t="shared" si="0"/>
        <v>65.193626989662533</v>
      </c>
      <c r="E2" s="31">
        <f t="shared" si="0"/>
        <v>58.912798656495525</v>
      </c>
      <c r="F2" s="31">
        <f t="shared" si="0"/>
        <v>83.219562761737208</v>
      </c>
      <c r="G2" s="31">
        <f t="shared" si="0"/>
        <v>67.232458204985036</v>
      </c>
      <c r="H2" s="31">
        <f t="shared" si="0"/>
        <v>73.646273756748315</v>
      </c>
      <c r="I2" s="31">
        <f t="shared" si="0"/>
        <v>90.218919357105463</v>
      </c>
      <c r="J2" s="31">
        <f t="shared" si="0"/>
        <v>59.998351145488051</v>
      </c>
      <c r="K2" s="31">
        <f t="shared" si="0"/>
        <v>58.413062933709163</v>
      </c>
      <c r="L2" s="31">
        <f t="shared" si="0"/>
        <v>73.99045713658704</v>
      </c>
      <c r="M2" s="31">
        <f t="shared" si="0"/>
        <v>104.34380564755786</v>
      </c>
      <c r="N2" s="31">
        <f t="shared" si="0"/>
        <v>68.674880278117286</v>
      </c>
      <c r="O2" s="31">
        <f t="shared" si="0"/>
        <v>72.138067153621947</v>
      </c>
      <c r="P2" s="31">
        <f t="shared" si="0"/>
        <v>92.08534449965353</v>
      </c>
      <c r="Q2" s="31">
        <f t="shared" si="0"/>
        <v>61.775494633759052</v>
      </c>
      <c r="R2" s="31">
        <f t="shared" si="0"/>
        <v>71.445184142864434</v>
      </c>
      <c r="S2" s="31">
        <f t="shared" si="0"/>
        <v>105.44542366133032</v>
      </c>
      <c r="T2" s="31">
        <f t="shared" si="0"/>
        <v>99.823098548489639</v>
      </c>
      <c r="U2" s="31">
        <f t="shared" si="0"/>
        <v>85.464573585876565</v>
      </c>
      <c r="V2" s="31">
        <f t="shared" si="0"/>
        <v>67.000295287691458</v>
      </c>
      <c r="W2" s="31">
        <f t="shared" si="0"/>
        <v>95.520705100221278</v>
      </c>
      <c r="X2" s="31">
        <f t="shared" ref="X2" si="1">SUM(X3,X17,X22,X25,X26,X51,X52,X71,X74,X75,X76)</f>
        <v>59.22812311366814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5.1541075123641887E-2</v>
      </c>
      <c r="D17" s="37">
        <f t="shared" si="10"/>
        <v>3.4818534289730446E-3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5.1541075123641887E-2</v>
      </c>
      <c r="D18" s="10">
        <v>3.4818534289730446E-3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0.18724949939189403</v>
      </c>
      <c r="D51" s="37">
        <v>0.24232478162694859</v>
      </c>
      <c r="E51" s="37">
        <v>0.2098468191725946</v>
      </c>
      <c r="F51" s="37">
        <v>0.281321141320862</v>
      </c>
      <c r="G51" s="37">
        <v>0.26731340303344836</v>
      </c>
      <c r="H51" s="37">
        <v>0.30789752326279318</v>
      </c>
      <c r="I51" s="37">
        <v>0.41198665271374973</v>
      </c>
      <c r="J51" s="37">
        <v>0.36071985304117971</v>
      </c>
      <c r="K51" s="37">
        <v>0.42253641833401195</v>
      </c>
      <c r="L51" s="37">
        <v>0.65004073874593826</v>
      </c>
      <c r="M51" s="37">
        <v>0.95601870042820203</v>
      </c>
      <c r="N51" s="37">
        <v>0.74086113769850104</v>
      </c>
      <c r="O51" s="37">
        <v>0.84372345935073834</v>
      </c>
      <c r="P51" s="37">
        <v>1.2419284234848076</v>
      </c>
      <c r="Q51" s="37">
        <v>0.95229134920170266</v>
      </c>
      <c r="R51" s="37">
        <v>1.3192140939294608</v>
      </c>
      <c r="S51" s="37">
        <v>2.4064471320710146</v>
      </c>
      <c r="T51" s="37">
        <v>2.6015857571696883</v>
      </c>
      <c r="U51" s="37">
        <v>2.4875475101159488</v>
      </c>
      <c r="V51" s="37">
        <v>2.2062119574474979</v>
      </c>
      <c r="W51" s="37">
        <v>3.1781571498894192</v>
      </c>
      <c r="X51" s="37">
        <v>2.104977379315971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64.173306418382253</v>
      </c>
      <c r="D76" s="40">
        <v>64.947820354606606</v>
      </c>
      <c r="E76" s="40">
        <v>58.702951837322928</v>
      </c>
      <c r="F76" s="40">
        <v>82.938241620416349</v>
      </c>
      <c r="G76" s="40">
        <v>66.965144801951581</v>
      </c>
      <c r="H76" s="40">
        <v>73.338376233485519</v>
      </c>
      <c r="I76" s="40">
        <v>89.806932704391713</v>
      </c>
      <c r="J76" s="40">
        <v>59.637631292446869</v>
      </c>
      <c r="K76" s="40">
        <v>57.990526515375151</v>
      </c>
      <c r="L76" s="40">
        <v>73.340416397841096</v>
      </c>
      <c r="M76" s="40">
        <v>103.38778694712965</v>
      </c>
      <c r="N76" s="40">
        <v>67.934019140418783</v>
      </c>
      <c r="O76" s="40">
        <v>71.294343694271205</v>
      </c>
      <c r="P76" s="40">
        <v>90.843416076168722</v>
      </c>
      <c r="Q76" s="40">
        <v>60.823203284557351</v>
      </c>
      <c r="R76" s="40">
        <v>70.125970048934974</v>
      </c>
      <c r="S76" s="40">
        <v>103.03897652925932</v>
      </c>
      <c r="T76" s="40">
        <v>97.221512791319952</v>
      </c>
      <c r="U76" s="40">
        <v>82.97702607576062</v>
      </c>
      <c r="V76" s="40">
        <v>64.794083330243964</v>
      </c>
      <c r="W76" s="40">
        <v>92.342547950331863</v>
      </c>
      <c r="X76" s="40">
        <v>57.123145734352171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7 C71:X71 C33:X33 X22" formulaRange="1"/>
  </ignoredErrors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469</v>
      </c>
      <c r="B1" s="4" t="s">
        <v>452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197.24355871248412</v>
      </c>
      <c r="D2" s="31">
        <f t="shared" ref="D2:W2" si="1">SUM(D3,D17,D22,D25,D26,D51,D52,D71,D74,D75,D76)</f>
        <v>204.57844317946797</v>
      </c>
      <c r="E2" s="31">
        <f t="shared" si="1"/>
        <v>209.82578854566452</v>
      </c>
      <c r="F2" s="31">
        <f t="shared" si="1"/>
        <v>208.88622853252571</v>
      </c>
      <c r="G2" s="31">
        <f t="shared" si="1"/>
        <v>213.25218986390468</v>
      </c>
      <c r="H2" s="31">
        <f t="shared" si="1"/>
        <v>216.94715027091723</v>
      </c>
      <c r="I2" s="31">
        <f t="shared" si="1"/>
        <v>218.43670357389709</v>
      </c>
      <c r="J2" s="31">
        <f t="shared" si="1"/>
        <v>224.22922545988095</v>
      </c>
      <c r="K2" s="31">
        <f t="shared" si="1"/>
        <v>224.873781349811</v>
      </c>
      <c r="L2" s="31">
        <f t="shared" si="1"/>
        <v>227.03007969038032</v>
      </c>
      <c r="M2" s="31">
        <f t="shared" si="1"/>
        <v>225.11199792093424</v>
      </c>
      <c r="N2" s="31">
        <f t="shared" si="1"/>
        <v>230.87877193102878</v>
      </c>
      <c r="O2" s="31">
        <f t="shared" si="1"/>
        <v>224.18472143820151</v>
      </c>
      <c r="P2" s="31">
        <f t="shared" si="1"/>
        <v>221.28489064739756</v>
      </c>
      <c r="Q2" s="31">
        <f t="shared" si="1"/>
        <v>223.18938991289525</v>
      </c>
      <c r="R2" s="31">
        <f t="shared" si="1"/>
        <v>225.06341176303914</v>
      </c>
      <c r="S2" s="31">
        <f t="shared" si="1"/>
        <v>223.04273266515969</v>
      </c>
      <c r="T2" s="31">
        <f t="shared" si="1"/>
        <v>219.77395608701335</v>
      </c>
      <c r="U2" s="31">
        <f t="shared" si="1"/>
        <v>217.04030635453398</v>
      </c>
      <c r="V2" s="31">
        <f t="shared" si="1"/>
        <v>215.8484996296998</v>
      </c>
      <c r="W2" s="31">
        <f t="shared" si="1"/>
        <v>184.00284561120526</v>
      </c>
      <c r="X2" s="31">
        <f t="shared" ref="X2" si="2">SUM(X3,X17,X22,X25,X26,X51,X52,X71,X74,X75,X76)</f>
        <v>201.2021713496232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3.7477110075050972</v>
      </c>
      <c r="D17" s="37">
        <f t="shared" si="15"/>
        <v>0.26204111915829731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3.7477110075050972</v>
      </c>
      <c r="D18" s="10">
        <v>0.26204111915829731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80.444863790962145</v>
      </c>
      <c r="D26" s="37">
        <f t="shared" si="19"/>
        <v>75.782107107739748</v>
      </c>
      <c r="E26" s="37">
        <f t="shared" si="19"/>
        <v>70.831842068246388</v>
      </c>
      <c r="F26" s="37">
        <f t="shared" si="19"/>
        <v>67.669902443253164</v>
      </c>
      <c r="G26" s="37">
        <f t="shared" si="19"/>
        <v>65.022414870186836</v>
      </c>
      <c r="H26" s="37">
        <f t="shared" si="19"/>
        <v>63.259216241390618</v>
      </c>
      <c r="I26" s="37">
        <f t="shared" si="19"/>
        <v>61.98925193893816</v>
      </c>
      <c r="J26" s="37">
        <f t="shared" si="19"/>
        <v>60.392734433408648</v>
      </c>
      <c r="K26" s="37">
        <f t="shared" si="19"/>
        <v>57.919963540969945</v>
      </c>
      <c r="L26" s="37">
        <f t="shared" si="19"/>
        <v>55.854648878237732</v>
      </c>
      <c r="M26" s="37">
        <f t="shared" si="19"/>
        <v>54.732774291889854</v>
      </c>
      <c r="N26" s="37">
        <f t="shared" si="19"/>
        <v>55.116677787743875</v>
      </c>
      <c r="O26" s="37">
        <f t="shared" si="19"/>
        <v>53.970499696706213</v>
      </c>
      <c r="P26" s="37">
        <f t="shared" si="19"/>
        <v>53.22524386094377</v>
      </c>
      <c r="Q26" s="37">
        <f t="shared" si="19"/>
        <v>53.273198135834768</v>
      </c>
      <c r="R26" s="37">
        <f t="shared" si="19"/>
        <v>53.122406096863479</v>
      </c>
      <c r="S26" s="37">
        <f t="shared" si="19"/>
        <v>52.531648451982669</v>
      </c>
      <c r="T26" s="37">
        <f t="shared" si="19"/>
        <v>52.937271766777982</v>
      </c>
      <c r="U26" s="37">
        <f t="shared" si="19"/>
        <v>53.174305173897089</v>
      </c>
      <c r="V26" s="37">
        <f t="shared" si="19"/>
        <v>53.272711304705197</v>
      </c>
      <c r="W26" s="37">
        <f t="shared" si="19"/>
        <v>49.889151730078687</v>
      </c>
      <c r="X26" s="37">
        <f t="shared" ref="X26" si="20">SUM(X27,X33)</f>
        <v>51.792719672057267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80.444863790962145</v>
      </c>
      <c r="D33" s="29">
        <f t="shared" si="23"/>
        <v>75.782107107739748</v>
      </c>
      <c r="E33" s="29">
        <f t="shared" si="23"/>
        <v>70.831842068246388</v>
      </c>
      <c r="F33" s="29">
        <f t="shared" si="23"/>
        <v>67.669902443253164</v>
      </c>
      <c r="G33" s="29">
        <f t="shared" si="23"/>
        <v>65.022414870186836</v>
      </c>
      <c r="H33" s="29">
        <f t="shared" si="23"/>
        <v>63.259216241390618</v>
      </c>
      <c r="I33" s="29">
        <f t="shared" si="23"/>
        <v>61.98925193893816</v>
      </c>
      <c r="J33" s="29">
        <f t="shared" si="23"/>
        <v>60.392734433408648</v>
      </c>
      <c r="K33" s="29">
        <f t="shared" si="23"/>
        <v>57.919963540969945</v>
      </c>
      <c r="L33" s="29">
        <f t="shared" si="23"/>
        <v>55.854648878237732</v>
      </c>
      <c r="M33" s="29">
        <f t="shared" si="23"/>
        <v>54.732774291889854</v>
      </c>
      <c r="N33" s="29">
        <f t="shared" si="23"/>
        <v>55.116677787743875</v>
      </c>
      <c r="O33" s="29">
        <f t="shared" si="23"/>
        <v>53.970499696706213</v>
      </c>
      <c r="P33" s="29">
        <f t="shared" si="23"/>
        <v>53.22524386094377</v>
      </c>
      <c r="Q33" s="29">
        <f t="shared" si="23"/>
        <v>53.273198135834768</v>
      </c>
      <c r="R33" s="29">
        <f t="shared" si="23"/>
        <v>53.122406096863479</v>
      </c>
      <c r="S33" s="29">
        <f t="shared" si="23"/>
        <v>52.531648451982669</v>
      </c>
      <c r="T33" s="29">
        <f t="shared" si="23"/>
        <v>52.937271766777982</v>
      </c>
      <c r="U33" s="29">
        <f t="shared" si="23"/>
        <v>53.174305173897089</v>
      </c>
      <c r="V33" s="29">
        <f t="shared" si="23"/>
        <v>53.272711304705197</v>
      </c>
      <c r="W33" s="29">
        <f t="shared" si="23"/>
        <v>49.889151730078687</v>
      </c>
      <c r="X33" s="29">
        <f t="shared" ref="X33" si="24">SUM(X34:X50)</f>
        <v>51.792719672057267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12.860667286292008</v>
      </c>
      <c r="D36" s="10">
        <v>11.84659766240312</v>
      </c>
      <c r="E36" s="10">
        <v>11.356555397918042</v>
      </c>
      <c r="F36" s="10">
        <v>10.987472967927975</v>
      </c>
      <c r="G36" s="10">
        <v>10.955967231100805</v>
      </c>
      <c r="H36" s="10">
        <v>10.842300689335884</v>
      </c>
      <c r="I36" s="10">
        <v>10.720321709602555</v>
      </c>
      <c r="J36" s="10">
        <v>10.918744592241499</v>
      </c>
      <c r="K36" s="10">
        <v>10.8444438860462</v>
      </c>
      <c r="L36" s="10">
        <v>10.939996929311539</v>
      </c>
      <c r="M36" s="10">
        <v>10.563483987912727</v>
      </c>
      <c r="N36" s="10">
        <v>10.586817878267505</v>
      </c>
      <c r="O36" s="10">
        <v>10.366286051771821</v>
      </c>
      <c r="P36" s="10">
        <v>10.154002916823492</v>
      </c>
      <c r="Q36" s="10">
        <v>10.181554931088169</v>
      </c>
      <c r="R36" s="10">
        <v>10.288900433874948</v>
      </c>
      <c r="S36" s="10">
        <v>10.303331012530572</v>
      </c>
      <c r="T36" s="10">
        <v>10.15608823041409</v>
      </c>
      <c r="U36" s="10">
        <v>9.9924899958882794</v>
      </c>
      <c r="V36" s="10">
        <v>10.033218732378572</v>
      </c>
      <c r="W36" s="10">
        <v>9.4818995325125606</v>
      </c>
      <c r="X36" s="10">
        <v>8.9203000940584616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0.13395302799005282</v>
      </c>
      <c r="M37" s="10">
        <v>0.21579102330015615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8.6226455633069493E-2</v>
      </c>
      <c r="V38" s="10">
        <v>5.6557963657444456E-2</v>
      </c>
      <c r="W38" s="10">
        <v>9.0197728618228321E-2</v>
      </c>
      <c r="X38" s="10">
        <v>6.1419447584848436E-2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7.3313583594954252</v>
      </c>
      <c r="D40" s="10">
        <v>3.9136063530582619</v>
      </c>
      <c r="E40" s="10">
        <v>2.4083173561399276</v>
      </c>
      <c r="F40" s="10">
        <v>2.6811755942628057</v>
      </c>
      <c r="G40" s="10">
        <v>1.5986814469603339</v>
      </c>
      <c r="H40" s="10">
        <v>2.5847663291401286</v>
      </c>
      <c r="I40" s="10">
        <v>2.8497842414562462</v>
      </c>
      <c r="J40" s="10">
        <v>3.0408964149459083</v>
      </c>
      <c r="K40" s="10">
        <v>4.6892419314112441</v>
      </c>
      <c r="L40" s="10">
        <v>3.6655037222308318</v>
      </c>
      <c r="M40" s="10">
        <v>5.9049266074781075</v>
      </c>
      <c r="N40" s="10">
        <v>7.2332412013648524</v>
      </c>
      <c r="O40" s="10">
        <v>5.6783275788517784</v>
      </c>
      <c r="P40" s="10">
        <v>7.6101155947149355</v>
      </c>
      <c r="Q40" s="10">
        <v>9.4166618029579201</v>
      </c>
      <c r="R40" s="10">
        <v>9.4067434074984941</v>
      </c>
      <c r="S40" s="10">
        <v>6.6029672417256648</v>
      </c>
      <c r="T40" s="10">
        <v>7.1744705748467963</v>
      </c>
      <c r="U40" s="10">
        <v>9.3521656808038607</v>
      </c>
      <c r="V40" s="10">
        <v>8.9280785487823042</v>
      </c>
      <c r="W40" s="10">
        <v>11.054499738901402</v>
      </c>
      <c r="X40" s="10">
        <v>12.943737287563161</v>
      </c>
    </row>
    <row r="41" spans="1:24" ht="11.25" customHeight="1" x14ac:dyDescent="0.2">
      <c r="A41" s="41" t="s">
        <v>69</v>
      </c>
      <c r="B41" s="9" t="s">
        <v>70</v>
      </c>
      <c r="C41" s="10">
        <v>1.9640353581593011</v>
      </c>
      <c r="D41" s="10">
        <v>1.2814296840962718</v>
      </c>
      <c r="E41" s="10">
        <v>0.84486793839924934</v>
      </c>
      <c r="F41" s="10">
        <v>0.61969174524604376</v>
      </c>
      <c r="G41" s="10">
        <v>0.36197422784441485</v>
      </c>
      <c r="H41" s="10">
        <v>0.3170059603918054</v>
      </c>
      <c r="I41" s="10">
        <v>0.22369186080172165</v>
      </c>
      <c r="J41" s="10">
        <v>0.12375972127898041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2.0664162125936399E-3</v>
      </c>
      <c r="U41" s="10">
        <v>9.8450758096749191E-4</v>
      </c>
      <c r="V41" s="10">
        <v>9.1038975706148018E-4</v>
      </c>
      <c r="W41" s="10">
        <v>2.711939319063764E-2</v>
      </c>
      <c r="X41" s="10">
        <v>2.4448961650218693E-2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58.288802787015413</v>
      </c>
      <c r="D43" s="10">
        <v>58.740473408182098</v>
      </c>
      <c r="E43" s="10">
        <v>56.222101375789165</v>
      </c>
      <c r="F43" s="10">
        <v>53.381562135816338</v>
      </c>
      <c r="G43" s="10">
        <v>39.913283130244281</v>
      </c>
      <c r="H43" s="10">
        <v>31.654051168206344</v>
      </c>
      <c r="I43" s="10">
        <v>30.009948224045939</v>
      </c>
      <c r="J43" s="10">
        <v>36.125862851738901</v>
      </c>
      <c r="K43" s="10">
        <v>33.662098210510123</v>
      </c>
      <c r="L43" s="10">
        <v>36.000528391878767</v>
      </c>
      <c r="M43" s="10">
        <v>22.35439275908886</v>
      </c>
      <c r="N43" s="10">
        <v>29.22230801836951</v>
      </c>
      <c r="O43" s="10">
        <v>28.770146583215162</v>
      </c>
      <c r="P43" s="10">
        <v>27.636767348922323</v>
      </c>
      <c r="Q43" s="10">
        <v>26.109808937258734</v>
      </c>
      <c r="R43" s="10">
        <v>22.576203078994826</v>
      </c>
      <c r="S43" s="10">
        <v>26.411908453137961</v>
      </c>
      <c r="T43" s="10">
        <v>27.334764518985875</v>
      </c>
      <c r="U43" s="10">
        <v>26.926077233714864</v>
      </c>
      <c r="V43" s="10">
        <v>27.839491173500804</v>
      </c>
      <c r="W43" s="10">
        <v>21.978809226314841</v>
      </c>
      <c r="X43" s="10">
        <v>25.324691467233908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12.192508834037003</v>
      </c>
      <c r="H44" s="10">
        <v>17.861092094316458</v>
      </c>
      <c r="I44" s="10">
        <v>18.185505903031697</v>
      </c>
      <c r="J44" s="10">
        <v>10.183470853203358</v>
      </c>
      <c r="K44" s="10">
        <v>8.724179513002376</v>
      </c>
      <c r="L44" s="10">
        <v>5.1146668068265395</v>
      </c>
      <c r="M44" s="10">
        <v>15.694179914110006</v>
      </c>
      <c r="N44" s="10">
        <v>8.0743106897420063</v>
      </c>
      <c r="O44" s="10">
        <v>9.1557394828674461</v>
      </c>
      <c r="P44" s="10">
        <v>7.8243580004830235</v>
      </c>
      <c r="Q44" s="10">
        <v>7.5651724645299465</v>
      </c>
      <c r="R44" s="10">
        <v>10.850559176495208</v>
      </c>
      <c r="S44" s="10">
        <v>9.2134417445884722</v>
      </c>
      <c r="T44" s="10">
        <v>8.2698820263186281</v>
      </c>
      <c r="U44" s="10">
        <v>6.8163613002760499</v>
      </c>
      <c r="V44" s="10">
        <v>6.4144544966290109</v>
      </c>
      <c r="W44" s="10">
        <v>7.2566261105410153</v>
      </c>
      <c r="X44" s="10">
        <v>4.5181224139666751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13.615490331495323</v>
      </c>
      <c r="D51" s="37">
        <v>18.23714245089413</v>
      </c>
      <c r="E51" s="37">
        <v>19.086222563029505</v>
      </c>
      <c r="F51" s="37">
        <v>19.367402945579084</v>
      </c>
      <c r="G51" s="37">
        <v>19.956994853353393</v>
      </c>
      <c r="H51" s="37">
        <v>21.187429531108421</v>
      </c>
      <c r="I51" s="37">
        <v>22.663683109147374</v>
      </c>
      <c r="J51" s="37">
        <v>25.23125482959291</v>
      </c>
      <c r="K51" s="37">
        <v>26.894321355568604</v>
      </c>
      <c r="L51" s="37">
        <v>28.249878351058438</v>
      </c>
      <c r="M51" s="37">
        <v>30.448080015278052</v>
      </c>
      <c r="N51" s="37">
        <v>32.550759544937165</v>
      </c>
      <c r="O51" s="37">
        <v>34.116514345779635</v>
      </c>
      <c r="P51" s="37">
        <v>35.349234528595275</v>
      </c>
      <c r="Q51" s="37">
        <v>35.791230210487413</v>
      </c>
      <c r="R51" s="37">
        <v>37.011830244367559</v>
      </c>
      <c r="S51" s="37">
        <v>39.520634541465199</v>
      </c>
      <c r="T51" s="37">
        <v>41.727510056631999</v>
      </c>
      <c r="U51" s="37">
        <v>42.937878356279633</v>
      </c>
      <c r="V51" s="37">
        <v>43.779110808284699</v>
      </c>
      <c r="W51" s="37">
        <v>36.32558152652863</v>
      </c>
      <c r="X51" s="37">
        <v>40.304429385404248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7.3325881341358556</v>
      </c>
      <c r="D52" s="37">
        <f t="shared" si="25"/>
        <v>7.5714531384350812</v>
      </c>
      <c r="E52" s="37">
        <f t="shared" si="25"/>
        <v>7.8102321582115213</v>
      </c>
      <c r="F52" s="37">
        <f t="shared" si="25"/>
        <v>8.0730008598452265</v>
      </c>
      <c r="G52" s="37">
        <f t="shared" si="25"/>
        <v>8.3118658641444529</v>
      </c>
      <c r="H52" s="37">
        <f t="shared" si="25"/>
        <v>8.9089423903697327</v>
      </c>
      <c r="I52" s="37">
        <f t="shared" si="25"/>
        <v>9.3627687016337049</v>
      </c>
      <c r="J52" s="37">
        <f t="shared" si="25"/>
        <v>10.674307205687308</v>
      </c>
      <c r="K52" s="37">
        <f t="shared" si="25"/>
        <v>12.80616615433658</v>
      </c>
      <c r="L52" s="37">
        <f t="shared" si="25"/>
        <v>14.511804308506155</v>
      </c>
      <c r="M52" s="37">
        <f t="shared" si="25"/>
        <v>19.590020836914338</v>
      </c>
      <c r="N52" s="37">
        <f t="shared" si="25"/>
        <v>24.038043510377243</v>
      </c>
      <c r="O52" s="37">
        <f t="shared" si="25"/>
        <v>27.267528434960198</v>
      </c>
      <c r="P52" s="37">
        <f t="shared" si="25"/>
        <v>30.125358401603602</v>
      </c>
      <c r="Q52" s="37">
        <f t="shared" si="25"/>
        <v>31.4760921081972</v>
      </c>
      <c r="R52" s="37">
        <f t="shared" si="25"/>
        <v>33.072182154944542</v>
      </c>
      <c r="S52" s="37">
        <f t="shared" si="25"/>
        <v>34.393450334289867</v>
      </c>
      <c r="T52" s="37">
        <f t="shared" si="25"/>
        <v>35.868007549511432</v>
      </c>
      <c r="U52" s="37">
        <f t="shared" si="25"/>
        <v>37.737136709612038</v>
      </c>
      <c r="V52" s="37">
        <f t="shared" si="25"/>
        <v>39.138867237500008</v>
      </c>
      <c r="W52" s="37">
        <f t="shared" si="25"/>
        <v>40.940994759857112</v>
      </c>
      <c r="X52" s="37">
        <f t="shared" ref="X52" si="26">SUM(X53:X70)</f>
        <v>43.100727929875475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7.3325881341358556</v>
      </c>
      <c r="D57" s="10">
        <v>7.5714531384350812</v>
      </c>
      <c r="E57" s="10">
        <v>7.8102321582115213</v>
      </c>
      <c r="F57" s="10">
        <v>8.0730008598452265</v>
      </c>
      <c r="G57" s="10">
        <v>8.3118658641444529</v>
      </c>
      <c r="H57" s="10">
        <v>8.9089423903697327</v>
      </c>
      <c r="I57" s="10">
        <v>9.3627687016337049</v>
      </c>
      <c r="J57" s="10">
        <v>10.150988822012041</v>
      </c>
      <c r="K57" s="10">
        <v>12.085640584694749</v>
      </c>
      <c r="L57" s="10">
        <v>13.94858125537403</v>
      </c>
      <c r="M57" s="10">
        <v>19.227085124677551</v>
      </c>
      <c r="N57" s="10">
        <v>23.789079965606192</v>
      </c>
      <c r="O57" s="10">
        <v>26.941788478073949</v>
      </c>
      <c r="P57" s="10">
        <v>29.091401547721411</v>
      </c>
      <c r="Q57" s="10">
        <v>30.739466895958721</v>
      </c>
      <c r="R57" s="10">
        <v>32.100859845227859</v>
      </c>
      <c r="S57" s="10">
        <v>33.581771281169388</v>
      </c>
      <c r="T57" s="10">
        <v>35.18710232158211</v>
      </c>
      <c r="U57" s="10">
        <v>37.029234737747203</v>
      </c>
      <c r="V57" s="10">
        <v>38.532244196044708</v>
      </c>
      <c r="W57" s="10">
        <v>40.276784178847812</v>
      </c>
      <c r="X57" s="10">
        <v>42.192003439380898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0.5233183836752674</v>
      </c>
      <c r="K66" s="10">
        <v>0.72052556964183068</v>
      </c>
      <c r="L66" s="10">
        <v>0.5632230531321244</v>
      </c>
      <c r="M66" s="10">
        <v>0.36293571223678689</v>
      </c>
      <c r="N66" s="10">
        <v>0.24896354477104979</v>
      </c>
      <c r="O66" s="10">
        <v>0.32573995688624907</v>
      </c>
      <c r="P66" s="10">
        <v>1.0339568538821922</v>
      </c>
      <c r="Q66" s="10">
        <v>0.73662521223847899</v>
      </c>
      <c r="R66" s="10">
        <v>0.97132230971668332</v>
      </c>
      <c r="S66" s="10">
        <v>0.81167905312047883</v>
      </c>
      <c r="T66" s="10">
        <v>0.68090522792932462</v>
      </c>
      <c r="U66" s="10">
        <v>0.70790197186483361</v>
      </c>
      <c r="V66" s="10">
        <v>0.60662304145529955</v>
      </c>
      <c r="W66" s="10">
        <v>0.66421058100930341</v>
      </c>
      <c r="X66" s="10">
        <v>0.90872449049457704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1.2617209305247044</v>
      </c>
      <c r="D75" s="37">
        <v>1.9835234399914334</v>
      </c>
      <c r="E75" s="37">
        <v>2.478781623074426</v>
      </c>
      <c r="F75" s="37">
        <v>2.7915160555696965</v>
      </c>
      <c r="G75" s="37">
        <v>2.6730129173108521</v>
      </c>
      <c r="H75" s="37">
        <v>2.2537057590854994</v>
      </c>
      <c r="I75" s="37">
        <v>2.2802242185672967</v>
      </c>
      <c r="J75" s="37">
        <v>2.5355996807301859</v>
      </c>
      <c r="K75" s="37">
        <v>1.5672772455459514</v>
      </c>
      <c r="L75" s="37">
        <v>1.7484534136575272</v>
      </c>
      <c r="M75" s="37">
        <v>1.678156602738359</v>
      </c>
      <c r="N75" s="37">
        <v>1.7534785238235964</v>
      </c>
      <c r="O75" s="37">
        <v>2.3873972240289585</v>
      </c>
      <c r="P75" s="37">
        <v>2.9884033809488466</v>
      </c>
      <c r="Q75" s="37">
        <v>3.0710643383993665</v>
      </c>
      <c r="R75" s="37">
        <v>3.2671356632880117</v>
      </c>
      <c r="S75" s="37">
        <v>3.0995675107004712</v>
      </c>
      <c r="T75" s="37">
        <v>3.1998323343020982</v>
      </c>
      <c r="U75" s="37">
        <v>2.9961516621906372</v>
      </c>
      <c r="V75" s="37">
        <v>2.3076901615360317</v>
      </c>
      <c r="W75" s="37">
        <v>1.8437499929117411</v>
      </c>
      <c r="X75" s="37">
        <v>1.9330568540347606</v>
      </c>
    </row>
    <row r="76" spans="1:24" ht="11.25" customHeight="1" x14ac:dyDescent="0.2">
      <c r="A76" s="38" t="s">
        <v>139</v>
      </c>
      <c r="B76" s="39" t="s">
        <v>140</v>
      </c>
      <c r="C76" s="40">
        <v>90.841184517860981</v>
      </c>
      <c r="D76" s="40">
        <v>100.74217592324931</v>
      </c>
      <c r="E76" s="40">
        <v>109.61871013310267</v>
      </c>
      <c r="F76" s="40">
        <v>110.98440622827853</v>
      </c>
      <c r="G76" s="40">
        <v>117.28790135890914</v>
      </c>
      <c r="H76" s="40">
        <v>121.33785634896296</v>
      </c>
      <c r="I76" s="40">
        <v>122.14077560561056</v>
      </c>
      <c r="J76" s="40">
        <v>125.39532931046189</v>
      </c>
      <c r="K76" s="40">
        <v>125.6860530533899</v>
      </c>
      <c r="L76" s="40">
        <v>126.66529473892047</v>
      </c>
      <c r="M76" s="40">
        <v>118.66296617411365</v>
      </c>
      <c r="N76" s="40">
        <v>117.41981256414691</v>
      </c>
      <c r="O76" s="40">
        <v>106.4427817367265</v>
      </c>
      <c r="P76" s="40">
        <v>99.596650475306049</v>
      </c>
      <c r="Q76" s="40">
        <v>99.577805119976489</v>
      </c>
      <c r="R76" s="40">
        <v>98.589857603575553</v>
      </c>
      <c r="S76" s="40">
        <v>93.497431826721495</v>
      </c>
      <c r="T76" s="40">
        <v>86.041334379789859</v>
      </c>
      <c r="U76" s="40">
        <v>80.194834452554588</v>
      </c>
      <c r="V76" s="40">
        <v>77.350120117673853</v>
      </c>
      <c r="W76" s="40">
        <v>55.003367601829098</v>
      </c>
      <c r="X76" s="40">
        <v>64.071237508251443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468</v>
      </c>
      <c r="B1" s="4" t="s">
        <v>451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166.45682620708902</v>
      </c>
      <c r="D2" s="31">
        <f t="shared" ref="D2:W2" si="1">SUM(D3,D17,D22,D25,D26,D51,D52,D71,D74,D75,D76)</f>
        <v>175.40665152085307</v>
      </c>
      <c r="E2" s="31">
        <f t="shared" si="1"/>
        <v>196.35629615329469</v>
      </c>
      <c r="F2" s="31">
        <f t="shared" si="1"/>
        <v>205.31947442356656</v>
      </c>
      <c r="G2" s="31">
        <f t="shared" si="1"/>
        <v>213.52260506491129</v>
      </c>
      <c r="H2" s="31">
        <f t="shared" si="1"/>
        <v>225.7021037888336</v>
      </c>
      <c r="I2" s="31">
        <f t="shared" si="1"/>
        <v>230.87021817384203</v>
      </c>
      <c r="J2" s="31">
        <f t="shared" si="1"/>
        <v>235.24746767618109</v>
      </c>
      <c r="K2" s="31">
        <f t="shared" si="1"/>
        <v>246.23007204911218</v>
      </c>
      <c r="L2" s="31">
        <f t="shared" si="1"/>
        <v>243.44096055838418</v>
      </c>
      <c r="M2" s="31">
        <f t="shared" si="1"/>
        <v>233.32161125626911</v>
      </c>
      <c r="N2" s="31">
        <f t="shared" si="1"/>
        <v>232.53023435709667</v>
      </c>
      <c r="O2" s="31">
        <f t="shared" si="1"/>
        <v>238.53935105100365</v>
      </c>
      <c r="P2" s="31">
        <f t="shared" si="1"/>
        <v>224.57903351100225</v>
      </c>
      <c r="Q2" s="31">
        <f t="shared" si="1"/>
        <v>246.38139210506381</v>
      </c>
      <c r="R2" s="31">
        <f t="shared" si="1"/>
        <v>252.41434060973984</v>
      </c>
      <c r="S2" s="31">
        <f t="shared" si="1"/>
        <v>255.6834256199698</v>
      </c>
      <c r="T2" s="31">
        <f t="shared" si="1"/>
        <v>262.18920811524299</v>
      </c>
      <c r="U2" s="31">
        <f t="shared" si="1"/>
        <v>270.72894396394565</v>
      </c>
      <c r="V2" s="31">
        <f t="shared" si="1"/>
        <v>269.14899138576607</v>
      </c>
      <c r="W2" s="31">
        <f t="shared" si="1"/>
        <v>242.94811679470848</v>
      </c>
      <c r="X2" s="31">
        <f t="shared" ref="X2" si="2">SUM(X3,X17,X22,X25,X26,X51,X52,X71,X74,X75,X76)</f>
        <v>243.01750355241518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3.1399603486348013</v>
      </c>
      <c r="D17" s="37">
        <f t="shared" si="15"/>
        <v>0.22083872756356293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3.1399603486348013</v>
      </c>
      <c r="D18" s="10">
        <v>0.22083872756356293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42.49668439040618</v>
      </c>
      <c r="D26" s="37">
        <f t="shared" si="19"/>
        <v>29.953832260210813</v>
      </c>
      <c r="E26" s="37">
        <f t="shared" si="19"/>
        <v>50.779214163560908</v>
      </c>
      <c r="F26" s="37">
        <f t="shared" si="19"/>
        <v>56.796963833447755</v>
      </c>
      <c r="G26" s="37">
        <f t="shared" si="19"/>
        <v>68.142657016534642</v>
      </c>
      <c r="H26" s="37">
        <f t="shared" si="19"/>
        <v>103.28564428056951</v>
      </c>
      <c r="I26" s="37">
        <f t="shared" si="19"/>
        <v>92.107881213871266</v>
      </c>
      <c r="J26" s="37">
        <f t="shared" si="19"/>
        <v>97.851676731920136</v>
      </c>
      <c r="K26" s="37">
        <f t="shared" si="19"/>
        <v>111.11024227044558</v>
      </c>
      <c r="L26" s="37">
        <f t="shared" si="19"/>
        <v>103.32388957111841</v>
      </c>
      <c r="M26" s="37">
        <f t="shared" si="19"/>
        <v>42.17366132593078</v>
      </c>
      <c r="N26" s="37">
        <f t="shared" si="19"/>
        <v>41.051703187940568</v>
      </c>
      <c r="O26" s="37">
        <f t="shared" si="19"/>
        <v>35.778769838167953</v>
      </c>
      <c r="P26" s="37">
        <f t="shared" si="19"/>
        <v>37.089677220751703</v>
      </c>
      <c r="Q26" s="37">
        <f t="shared" si="19"/>
        <v>65.628161319986631</v>
      </c>
      <c r="R26" s="37">
        <f t="shared" si="19"/>
        <v>71.014280993468091</v>
      </c>
      <c r="S26" s="37">
        <f t="shared" si="19"/>
        <v>65.506385238544212</v>
      </c>
      <c r="T26" s="37">
        <f t="shared" si="19"/>
        <v>65.678907470359789</v>
      </c>
      <c r="U26" s="37">
        <f t="shared" si="19"/>
        <v>88.327200459829783</v>
      </c>
      <c r="V26" s="37">
        <f t="shared" si="19"/>
        <v>83.34451127621972</v>
      </c>
      <c r="W26" s="37">
        <f t="shared" si="19"/>
        <v>53.169863150204549</v>
      </c>
      <c r="X26" s="37">
        <f t="shared" ref="X26" si="20">SUM(X27,X33)</f>
        <v>45.486922605855511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42.49668439040618</v>
      </c>
      <c r="D33" s="29">
        <f t="shared" si="23"/>
        <v>29.953832260210813</v>
      </c>
      <c r="E33" s="29">
        <f t="shared" si="23"/>
        <v>50.779214163560908</v>
      </c>
      <c r="F33" s="29">
        <f t="shared" si="23"/>
        <v>56.796963833447755</v>
      </c>
      <c r="G33" s="29">
        <f t="shared" si="23"/>
        <v>68.142657016534642</v>
      </c>
      <c r="H33" s="29">
        <f t="shared" si="23"/>
        <v>103.28564428056951</v>
      </c>
      <c r="I33" s="29">
        <f t="shared" si="23"/>
        <v>92.107881213871266</v>
      </c>
      <c r="J33" s="29">
        <f t="shared" si="23"/>
        <v>97.851676731920136</v>
      </c>
      <c r="K33" s="29">
        <f t="shared" si="23"/>
        <v>111.11024227044558</v>
      </c>
      <c r="L33" s="29">
        <f t="shared" si="23"/>
        <v>103.32388957111841</v>
      </c>
      <c r="M33" s="29">
        <f t="shared" si="23"/>
        <v>42.17366132593078</v>
      </c>
      <c r="N33" s="29">
        <f t="shared" si="23"/>
        <v>41.051703187940568</v>
      </c>
      <c r="O33" s="29">
        <f t="shared" si="23"/>
        <v>35.778769838167953</v>
      </c>
      <c r="P33" s="29">
        <f t="shared" si="23"/>
        <v>37.089677220751703</v>
      </c>
      <c r="Q33" s="29">
        <f t="shared" si="23"/>
        <v>65.628161319986631</v>
      </c>
      <c r="R33" s="29">
        <f t="shared" si="23"/>
        <v>71.014280993468091</v>
      </c>
      <c r="S33" s="29">
        <f t="shared" si="23"/>
        <v>65.506385238544212</v>
      </c>
      <c r="T33" s="29">
        <f t="shared" si="23"/>
        <v>65.678907470359789</v>
      </c>
      <c r="U33" s="29">
        <f t="shared" si="23"/>
        <v>88.327200459829783</v>
      </c>
      <c r="V33" s="29">
        <f t="shared" si="23"/>
        <v>83.34451127621972</v>
      </c>
      <c r="W33" s="29">
        <f t="shared" si="23"/>
        <v>53.169863150204549</v>
      </c>
      <c r="X33" s="29">
        <f t="shared" ref="X33" si="24">SUM(X34:X50)</f>
        <v>45.486922605855511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42.49668439040618</v>
      </c>
      <c r="D36" s="10">
        <v>29.953832260210813</v>
      </c>
      <c r="E36" s="10">
        <v>50.779214163560908</v>
      </c>
      <c r="F36" s="10">
        <v>56.796963833447755</v>
      </c>
      <c r="G36" s="10">
        <v>68.142657016534642</v>
      </c>
      <c r="H36" s="10">
        <v>103.28564428056951</v>
      </c>
      <c r="I36" s="10">
        <v>92.107881213871266</v>
      </c>
      <c r="J36" s="10">
        <v>97.851676731920136</v>
      </c>
      <c r="K36" s="10">
        <v>111.11024227044558</v>
      </c>
      <c r="L36" s="10">
        <v>103.32388957111841</v>
      </c>
      <c r="M36" s="10">
        <v>42.17366132593078</v>
      </c>
      <c r="N36" s="10">
        <v>41.051703187940568</v>
      </c>
      <c r="O36" s="10">
        <v>35.778769838167953</v>
      </c>
      <c r="P36" s="10">
        <v>37.089677220751703</v>
      </c>
      <c r="Q36" s="10">
        <v>65.628161319986631</v>
      </c>
      <c r="R36" s="10">
        <v>71.014280993468091</v>
      </c>
      <c r="S36" s="10">
        <v>65.506385238544212</v>
      </c>
      <c r="T36" s="10">
        <v>65.678907470359789</v>
      </c>
      <c r="U36" s="10">
        <v>88.327200459829783</v>
      </c>
      <c r="V36" s="10">
        <v>83.34451127621972</v>
      </c>
      <c r="W36" s="10">
        <v>53.169863150204549</v>
      </c>
      <c r="X36" s="10">
        <v>45.486922605855511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11.407523067414017</v>
      </c>
      <c r="D51" s="37">
        <v>15.369600565695688</v>
      </c>
      <c r="E51" s="37">
        <v>17.320366725281264</v>
      </c>
      <c r="F51" s="37">
        <v>18.052421379394712</v>
      </c>
      <c r="G51" s="37">
        <v>20.706803347083824</v>
      </c>
      <c r="H51" s="37">
        <v>22.681576125046426</v>
      </c>
      <c r="I51" s="37">
        <v>23.968147284797592</v>
      </c>
      <c r="J51" s="37">
        <v>24.863735905968007</v>
      </c>
      <c r="K51" s="37">
        <v>25.58658057761291</v>
      </c>
      <c r="L51" s="37">
        <v>28.823374856222188</v>
      </c>
      <c r="M51" s="37">
        <v>36.443582808132554</v>
      </c>
      <c r="N51" s="37">
        <v>38.353527233826618</v>
      </c>
      <c r="O51" s="37">
        <v>39.83333005991026</v>
      </c>
      <c r="P51" s="37">
        <v>50.235511828871907</v>
      </c>
      <c r="Q51" s="37">
        <v>50.108951449811471</v>
      </c>
      <c r="R51" s="37">
        <v>56.442880537746127</v>
      </c>
      <c r="S51" s="37">
        <v>59.029849286692254</v>
      </c>
      <c r="T51" s="37">
        <v>60.822396294567845</v>
      </c>
      <c r="U51" s="37">
        <v>62.972733349957615</v>
      </c>
      <c r="V51" s="37">
        <v>66.588944104633214</v>
      </c>
      <c r="W51" s="37">
        <v>62.319097519172594</v>
      </c>
      <c r="X51" s="37">
        <v>58.078128541961149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0</v>
      </c>
      <c r="I52" s="37">
        <f t="shared" si="25"/>
        <v>0</v>
      </c>
      <c r="J52" s="37">
        <f t="shared" si="25"/>
        <v>0</v>
      </c>
      <c r="K52" s="37">
        <f t="shared" si="25"/>
        <v>0</v>
      </c>
      <c r="L52" s="37">
        <f t="shared" si="25"/>
        <v>0</v>
      </c>
      <c r="M52" s="37">
        <f t="shared" si="25"/>
        <v>0</v>
      </c>
      <c r="N52" s="37">
        <f t="shared" si="25"/>
        <v>0</v>
      </c>
      <c r="O52" s="37">
        <f t="shared" si="25"/>
        <v>37.343594153052436</v>
      </c>
      <c r="P52" s="37">
        <f t="shared" si="25"/>
        <v>21.842476354256252</v>
      </c>
      <c r="Q52" s="37">
        <f t="shared" si="25"/>
        <v>21.842476354256213</v>
      </c>
      <c r="R52" s="37">
        <f t="shared" si="25"/>
        <v>21.842476354256267</v>
      </c>
      <c r="S52" s="37">
        <f t="shared" si="25"/>
        <v>17.614875322441961</v>
      </c>
      <c r="T52" s="37">
        <f t="shared" si="25"/>
        <v>18.644282029234745</v>
      </c>
      <c r="U52" s="37">
        <f t="shared" si="25"/>
        <v>19.513069647463475</v>
      </c>
      <c r="V52" s="37">
        <f t="shared" si="25"/>
        <v>18.121368419884071</v>
      </c>
      <c r="W52" s="37">
        <f t="shared" si="25"/>
        <v>12.280998369532144</v>
      </c>
      <c r="X52" s="37">
        <f t="shared" ref="X52" si="26">SUM(X53:X70)</f>
        <v>15.631212498807844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10.193311740988076</v>
      </c>
      <c r="P59" s="10">
        <v>6.8406227300055003</v>
      </c>
      <c r="Q59" s="10">
        <v>7.4357281845850096</v>
      </c>
      <c r="R59" s="10">
        <v>7.3099635511075176</v>
      </c>
      <c r="S59" s="10">
        <v>6.6009210208149183</v>
      </c>
      <c r="T59" s="10">
        <v>8.0335324091689753</v>
      </c>
      <c r="U59" s="10">
        <v>7.3478494144289854</v>
      </c>
      <c r="V59" s="10">
        <v>7.7295716550376445</v>
      </c>
      <c r="W59" s="10">
        <v>7.7552460623217456</v>
      </c>
      <c r="X59" s="10">
        <v>8.0323519871483633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27.150282412064364</v>
      </c>
      <c r="P60" s="10">
        <v>15.001853624250751</v>
      </c>
      <c r="Q60" s="10">
        <v>14.406748169671204</v>
      </c>
      <c r="R60" s="10">
        <v>14.53251280314875</v>
      </c>
      <c r="S60" s="10">
        <v>11.013954301627043</v>
      </c>
      <c r="T60" s="10">
        <v>10.61074962006577</v>
      </c>
      <c r="U60" s="10">
        <v>12.165220233034491</v>
      </c>
      <c r="V60" s="10">
        <v>10.391796764846427</v>
      </c>
      <c r="W60" s="10">
        <v>4.5257523072103982</v>
      </c>
      <c r="X60" s="10">
        <v>7.5988605116594821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109.41265840063403</v>
      </c>
      <c r="D76" s="40">
        <v>129.86237996738299</v>
      </c>
      <c r="E76" s="40">
        <v>128.25671526445251</v>
      </c>
      <c r="F76" s="40">
        <v>130.4700892107241</v>
      </c>
      <c r="G76" s="40">
        <v>124.67314470129283</v>
      </c>
      <c r="H76" s="40">
        <v>99.73488338321765</v>
      </c>
      <c r="I76" s="40">
        <v>114.79418967517319</v>
      </c>
      <c r="J76" s="40">
        <v>112.53205503829294</v>
      </c>
      <c r="K76" s="40">
        <v>109.53324920105368</v>
      </c>
      <c r="L76" s="40">
        <v>111.29369613104359</v>
      </c>
      <c r="M76" s="40">
        <v>154.70436712220578</v>
      </c>
      <c r="N76" s="40">
        <v>153.12500393532949</v>
      </c>
      <c r="O76" s="40">
        <v>125.583656999873</v>
      </c>
      <c r="P76" s="40">
        <v>115.41136810712239</v>
      </c>
      <c r="Q76" s="40">
        <v>108.8018029810095</v>
      </c>
      <c r="R76" s="40">
        <v>103.11470272426938</v>
      </c>
      <c r="S76" s="40">
        <v>113.53231577229137</v>
      </c>
      <c r="T76" s="40">
        <v>117.04362232108065</v>
      </c>
      <c r="U76" s="40">
        <v>99.915940506694781</v>
      </c>
      <c r="V76" s="40">
        <v>101.09416758502904</v>
      </c>
      <c r="W76" s="40">
        <v>115.17815775579918</v>
      </c>
      <c r="X76" s="40">
        <v>123.82123990579069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4 X22 C33:X33 C71:X71" formulaRange="1"/>
  </ignoredErrors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467</v>
      </c>
      <c r="B1" s="4" t="s">
        <v>450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31.661366535556638</v>
      </c>
      <c r="D2" s="31">
        <f t="shared" ref="D2:W2" si="1">SUM(D3,D17,D22,D25,D26,D51,D52,D71,D74,D75,D76)</f>
        <v>32.883773498921606</v>
      </c>
      <c r="E2" s="31">
        <f t="shared" si="1"/>
        <v>33.667873732526303</v>
      </c>
      <c r="F2" s="31">
        <f t="shared" si="1"/>
        <v>34.380187615281194</v>
      </c>
      <c r="G2" s="31">
        <f t="shared" si="1"/>
        <v>35.30939090501365</v>
      </c>
      <c r="H2" s="31">
        <f t="shared" si="1"/>
        <v>36.370359886888714</v>
      </c>
      <c r="I2" s="31">
        <f t="shared" si="1"/>
        <v>37.648971207855041</v>
      </c>
      <c r="J2" s="31">
        <f t="shared" si="1"/>
        <v>38.624809467202915</v>
      </c>
      <c r="K2" s="31">
        <f t="shared" si="1"/>
        <v>39.415976813087298</v>
      </c>
      <c r="L2" s="31">
        <f t="shared" si="1"/>
        <v>39.915012367565822</v>
      </c>
      <c r="M2" s="31">
        <f t="shared" si="1"/>
        <v>40.403860538683574</v>
      </c>
      <c r="N2" s="31">
        <f t="shared" si="1"/>
        <v>40.800133543333438</v>
      </c>
      <c r="O2" s="31">
        <f t="shared" si="1"/>
        <v>41.06022380493053</v>
      </c>
      <c r="P2" s="31">
        <f t="shared" si="1"/>
        <v>41.418012927790045</v>
      </c>
      <c r="Q2" s="31">
        <f t="shared" si="1"/>
        <v>41.775951233529909</v>
      </c>
      <c r="R2" s="31">
        <f t="shared" si="1"/>
        <v>42.193174935873735</v>
      </c>
      <c r="S2" s="31">
        <f t="shared" si="1"/>
        <v>42.652325199627072</v>
      </c>
      <c r="T2" s="31">
        <f t="shared" si="1"/>
        <v>43.177993861701111</v>
      </c>
      <c r="U2" s="31">
        <f t="shared" si="1"/>
        <v>43.639917388055885</v>
      </c>
      <c r="V2" s="31">
        <f t="shared" si="1"/>
        <v>44.129940467462681</v>
      </c>
      <c r="W2" s="31">
        <f t="shared" si="1"/>
        <v>44.661650447992116</v>
      </c>
      <c r="X2" s="31">
        <f t="shared" ref="X2" si="2">SUM(X3,X17,X22,X25,X26,X51,X52,X71,X74,X75,X76)</f>
        <v>45.145585319163345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31.661366535556638</v>
      </c>
      <c r="D76" s="40">
        <v>32.883773498921606</v>
      </c>
      <c r="E76" s="40">
        <v>33.667873732526303</v>
      </c>
      <c r="F76" s="40">
        <v>34.380187615281194</v>
      </c>
      <c r="G76" s="40">
        <v>35.30939090501365</v>
      </c>
      <c r="H76" s="40">
        <v>36.370359886888714</v>
      </c>
      <c r="I76" s="40">
        <v>37.648971207855041</v>
      </c>
      <c r="J76" s="40">
        <v>38.624809467202915</v>
      </c>
      <c r="K76" s="40">
        <v>39.415976813087298</v>
      </c>
      <c r="L76" s="40">
        <v>39.915012367565822</v>
      </c>
      <c r="M76" s="40">
        <v>40.403860538683574</v>
      </c>
      <c r="N76" s="40">
        <v>40.800133543333438</v>
      </c>
      <c r="O76" s="40">
        <v>41.06022380493053</v>
      </c>
      <c r="P76" s="40">
        <v>41.418012927790045</v>
      </c>
      <c r="Q76" s="40">
        <v>41.775951233529909</v>
      </c>
      <c r="R76" s="40">
        <v>42.193174935873735</v>
      </c>
      <c r="S76" s="40">
        <v>42.652325199627072</v>
      </c>
      <c r="T76" s="40">
        <v>43.177993861701111</v>
      </c>
      <c r="U76" s="40">
        <v>43.639917388055885</v>
      </c>
      <c r="V76" s="40">
        <v>44.129940467462681</v>
      </c>
      <c r="W76" s="40">
        <v>44.661650447992116</v>
      </c>
      <c r="X76" s="40">
        <v>45.145585319163345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466</v>
      </c>
      <c r="B1" s="4" t="s">
        <v>449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95.758738195275171</v>
      </c>
      <c r="D2" s="31">
        <f t="shared" si="0"/>
        <v>97.11164670051437</v>
      </c>
      <c r="E2" s="31">
        <f t="shared" si="0"/>
        <v>98.279691328539386</v>
      </c>
      <c r="F2" s="31">
        <f t="shared" si="0"/>
        <v>99.316264090008843</v>
      </c>
      <c r="G2" s="31">
        <f t="shared" si="0"/>
        <v>99.675078143138322</v>
      </c>
      <c r="H2" s="31">
        <f t="shared" si="0"/>
        <v>100.13242275360081</v>
      </c>
      <c r="I2" s="31">
        <f t="shared" si="0"/>
        <v>100.19490690193297</v>
      </c>
      <c r="J2" s="31">
        <f t="shared" si="0"/>
        <v>100.38796087893587</v>
      </c>
      <c r="K2" s="31">
        <f t="shared" si="0"/>
        <v>101.14848281438535</v>
      </c>
      <c r="L2" s="31">
        <f t="shared" si="0"/>
        <v>101.71714202535908</v>
      </c>
      <c r="M2" s="31">
        <f t="shared" si="0"/>
        <v>102.8340144131239</v>
      </c>
      <c r="N2" s="31">
        <f t="shared" si="0"/>
        <v>104.0565947451902</v>
      </c>
      <c r="O2" s="31">
        <f t="shared" si="0"/>
        <v>105.04530726588747</v>
      </c>
      <c r="P2" s="31">
        <f t="shared" si="0"/>
        <v>105.97232296645552</v>
      </c>
      <c r="Q2" s="31">
        <f t="shared" si="0"/>
        <v>107.07372359824002</v>
      </c>
      <c r="R2" s="31">
        <f t="shared" si="0"/>
        <v>108.84633011723119</v>
      </c>
      <c r="S2" s="31">
        <f t="shared" si="0"/>
        <v>105.87815688986808</v>
      </c>
      <c r="T2" s="31">
        <f t="shared" si="0"/>
        <v>104.77408335229121</v>
      </c>
      <c r="U2" s="31">
        <f t="shared" si="0"/>
        <v>101.41997411872092</v>
      </c>
      <c r="V2" s="31">
        <f t="shared" si="0"/>
        <v>97.571919994541005</v>
      </c>
      <c r="W2" s="31">
        <f t="shared" si="0"/>
        <v>93.520423157839573</v>
      </c>
      <c r="X2" s="31">
        <f t="shared" ref="X2" si="1">SUM(X3,X17,X22,X25,X26,X51,X52,X71,X74,X75,X76)</f>
        <v>89.644756237120816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95.758738195275171</v>
      </c>
      <c r="D76" s="40">
        <v>97.11164670051437</v>
      </c>
      <c r="E76" s="40">
        <v>98.279691328539386</v>
      </c>
      <c r="F76" s="40">
        <v>99.316264090008843</v>
      </c>
      <c r="G76" s="40">
        <v>99.675078143138322</v>
      </c>
      <c r="H76" s="40">
        <v>100.13242275360081</v>
      </c>
      <c r="I76" s="40">
        <v>100.19490690193297</v>
      </c>
      <c r="J76" s="40">
        <v>100.38796087893587</v>
      </c>
      <c r="K76" s="40">
        <v>101.14848281438535</v>
      </c>
      <c r="L76" s="40">
        <v>101.71714202535908</v>
      </c>
      <c r="M76" s="40">
        <v>102.8340144131239</v>
      </c>
      <c r="N76" s="40">
        <v>104.0565947451902</v>
      </c>
      <c r="O76" s="40">
        <v>105.04530726588747</v>
      </c>
      <c r="P76" s="40">
        <v>105.97232296645552</v>
      </c>
      <c r="Q76" s="40">
        <v>107.07372359824002</v>
      </c>
      <c r="R76" s="40">
        <v>108.84633011723119</v>
      </c>
      <c r="S76" s="40">
        <v>105.87815688986808</v>
      </c>
      <c r="T76" s="40">
        <v>104.77408335229121</v>
      </c>
      <c r="U76" s="40">
        <v>101.41997411872092</v>
      </c>
      <c r="V76" s="40">
        <v>97.571919994541005</v>
      </c>
      <c r="W76" s="40">
        <v>93.520423157839573</v>
      </c>
      <c r="X76" s="40">
        <v>89.644756237120816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465</v>
      </c>
      <c r="B1" s="4" t="s">
        <v>448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229.16556383596438</v>
      </c>
      <c r="D2" s="31">
        <f t="shared" si="0"/>
        <v>237.7832193445731</v>
      </c>
      <c r="E2" s="31">
        <f t="shared" si="0"/>
        <v>241.14775570722657</v>
      </c>
      <c r="F2" s="31">
        <f t="shared" si="0"/>
        <v>243.41434061389972</v>
      </c>
      <c r="G2" s="31">
        <f t="shared" si="0"/>
        <v>247.38881794042925</v>
      </c>
      <c r="H2" s="31">
        <f t="shared" si="0"/>
        <v>250.60900593669248</v>
      </c>
      <c r="I2" s="31">
        <f t="shared" si="0"/>
        <v>254.45113536413129</v>
      </c>
      <c r="J2" s="31">
        <f t="shared" si="0"/>
        <v>258.3823927075361</v>
      </c>
      <c r="K2" s="31">
        <f t="shared" si="0"/>
        <v>262.04844862817208</v>
      </c>
      <c r="L2" s="31">
        <f t="shared" si="0"/>
        <v>263.32526109363897</v>
      </c>
      <c r="M2" s="31">
        <f t="shared" si="0"/>
        <v>265.00910087331732</v>
      </c>
      <c r="N2" s="31">
        <f t="shared" si="0"/>
        <v>268.08870467524287</v>
      </c>
      <c r="O2" s="31">
        <f t="shared" si="0"/>
        <v>270.90535528030546</v>
      </c>
      <c r="P2" s="31">
        <f t="shared" si="0"/>
        <v>273.29610520335638</v>
      </c>
      <c r="Q2" s="31">
        <f t="shared" si="0"/>
        <v>275.4363861799622</v>
      </c>
      <c r="R2" s="31">
        <f t="shared" si="0"/>
        <v>277.67302811062234</v>
      </c>
      <c r="S2" s="31">
        <f t="shared" si="0"/>
        <v>266.69686123608733</v>
      </c>
      <c r="T2" s="31">
        <f t="shared" si="0"/>
        <v>263.42270314151637</v>
      </c>
      <c r="U2" s="31">
        <f t="shared" si="0"/>
        <v>247.62011548550919</v>
      </c>
      <c r="V2" s="31">
        <f t="shared" si="0"/>
        <v>229.98418120062945</v>
      </c>
      <c r="W2" s="31">
        <f t="shared" si="0"/>
        <v>196.99278089256919</v>
      </c>
      <c r="X2" s="31">
        <f t="shared" ref="X2" si="1">SUM(X3,X17,X22,X25,X26,X51,X52,X71,X74,X75,X76)</f>
        <v>179.82944955297751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229.16556383596438</v>
      </c>
      <c r="D76" s="40">
        <v>237.7832193445731</v>
      </c>
      <c r="E76" s="40">
        <v>241.14775570722657</v>
      </c>
      <c r="F76" s="40">
        <v>243.41434061389972</v>
      </c>
      <c r="G76" s="40">
        <v>247.38881794042925</v>
      </c>
      <c r="H76" s="40">
        <v>250.60900593669248</v>
      </c>
      <c r="I76" s="40">
        <v>254.45113536413129</v>
      </c>
      <c r="J76" s="40">
        <v>258.3823927075361</v>
      </c>
      <c r="K76" s="40">
        <v>262.04844862817208</v>
      </c>
      <c r="L76" s="40">
        <v>263.32526109363897</v>
      </c>
      <c r="M76" s="40">
        <v>265.00910087331732</v>
      </c>
      <c r="N76" s="40">
        <v>268.08870467524287</v>
      </c>
      <c r="O76" s="40">
        <v>270.90535528030546</v>
      </c>
      <c r="P76" s="40">
        <v>273.29610520335638</v>
      </c>
      <c r="Q76" s="40">
        <v>275.4363861799622</v>
      </c>
      <c r="R76" s="40">
        <v>277.67302811062234</v>
      </c>
      <c r="S76" s="40">
        <v>266.69686123608733</v>
      </c>
      <c r="T76" s="40">
        <v>263.42270314151637</v>
      </c>
      <c r="U76" s="40">
        <v>247.62011548550919</v>
      </c>
      <c r="V76" s="40">
        <v>229.98418120062945</v>
      </c>
      <c r="W76" s="40">
        <v>196.99278089256919</v>
      </c>
      <c r="X76" s="40">
        <v>179.82944955297751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464</v>
      </c>
      <c r="B1" s="4" t="s">
        <v>447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108.93933845057954</v>
      </c>
      <c r="D2" s="31">
        <f t="shared" si="0"/>
        <v>113.76512892349052</v>
      </c>
      <c r="E2" s="31">
        <f t="shared" si="0"/>
        <v>118.93377681959008</v>
      </c>
      <c r="F2" s="31">
        <f t="shared" si="0"/>
        <v>123.25795281651446</v>
      </c>
      <c r="G2" s="31">
        <f t="shared" si="0"/>
        <v>128.18025505705666</v>
      </c>
      <c r="H2" s="31">
        <f t="shared" si="0"/>
        <v>132.50205497885565</v>
      </c>
      <c r="I2" s="31">
        <f t="shared" si="0"/>
        <v>136.0649447663786</v>
      </c>
      <c r="J2" s="31">
        <f t="shared" si="0"/>
        <v>137.68859150213126</v>
      </c>
      <c r="K2" s="31">
        <f t="shared" si="0"/>
        <v>138.38150536594324</v>
      </c>
      <c r="L2" s="31">
        <f t="shared" si="0"/>
        <v>138.62929890357941</v>
      </c>
      <c r="M2" s="31">
        <f t="shared" si="0"/>
        <v>138.72619928215539</v>
      </c>
      <c r="N2" s="31">
        <f t="shared" si="0"/>
        <v>138.44207071242101</v>
      </c>
      <c r="O2" s="31">
        <f t="shared" si="0"/>
        <v>138.16008634656509</v>
      </c>
      <c r="P2" s="31">
        <f t="shared" si="0"/>
        <v>137.89813400666884</v>
      </c>
      <c r="Q2" s="31">
        <f t="shared" si="0"/>
        <v>137.99830582646678</v>
      </c>
      <c r="R2" s="31">
        <f t="shared" si="0"/>
        <v>138.92448851846206</v>
      </c>
      <c r="S2" s="31">
        <f t="shared" si="0"/>
        <v>137.8769641844425</v>
      </c>
      <c r="T2" s="31">
        <f t="shared" si="0"/>
        <v>137.09391530454045</v>
      </c>
      <c r="U2" s="31">
        <f t="shared" si="0"/>
        <v>136.35565519471666</v>
      </c>
      <c r="V2" s="31">
        <f t="shared" si="0"/>
        <v>135.45673328234443</v>
      </c>
      <c r="W2" s="31">
        <f t="shared" si="0"/>
        <v>134.31789780663473</v>
      </c>
      <c r="X2" s="31">
        <f t="shared" ref="X2" si="1">SUM(X3,X17,X22,X25,X26,X51,X52,X71,X74,X75,X76)</f>
        <v>132.54669217456629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108.93933845057954</v>
      </c>
      <c r="D76" s="40">
        <v>113.76512892349052</v>
      </c>
      <c r="E76" s="40">
        <v>118.93377681959008</v>
      </c>
      <c r="F76" s="40">
        <v>123.25795281651446</v>
      </c>
      <c r="G76" s="40">
        <v>128.18025505705666</v>
      </c>
      <c r="H76" s="40">
        <v>132.50205497885565</v>
      </c>
      <c r="I76" s="40">
        <v>136.0649447663786</v>
      </c>
      <c r="J76" s="40">
        <v>137.68859150213126</v>
      </c>
      <c r="K76" s="40">
        <v>138.38150536594324</v>
      </c>
      <c r="L76" s="40">
        <v>138.62929890357941</v>
      </c>
      <c r="M76" s="40">
        <v>138.72619928215539</v>
      </c>
      <c r="N76" s="40">
        <v>138.44207071242101</v>
      </c>
      <c r="O76" s="40">
        <v>138.16008634656509</v>
      </c>
      <c r="P76" s="40">
        <v>137.89813400666884</v>
      </c>
      <c r="Q76" s="40">
        <v>137.99830582646678</v>
      </c>
      <c r="R76" s="40">
        <v>138.92448851846206</v>
      </c>
      <c r="S76" s="40">
        <v>137.8769641844425</v>
      </c>
      <c r="T76" s="40">
        <v>137.09391530454045</v>
      </c>
      <c r="U76" s="40">
        <v>136.35565519471666</v>
      </c>
      <c r="V76" s="40">
        <v>135.45673328234443</v>
      </c>
      <c r="W76" s="40">
        <v>134.31789780663473</v>
      </c>
      <c r="X76" s="40">
        <v>132.54669217456629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463</v>
      </c>
      <c r="B1" s="4" t="s">
        <v>446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70.471116054656264</v>
      </c>
      <c r="D2" s="31">
        <f t="shared" si="0"/>
        <v>75.138764198870874</v>
      </c>
      <c r="E2" s="31">
        <f t="shared" si="0"/>
        <v>78.897684222406227</v>
      </c>
      <c r="F2" s="31">
        <f t="shared" si="0"/>
        <v>82.304882048085659</v>
      </c>
      <c r="G2" s="31">
        <f t="shared" si="0"/>
        <v>86.224711568194067</v>
      </c>
      <c r="H2" s="31">
        <f t="shared" si="0"/>
        <v>90.994734410452494</v>
      </c>
      <c r="I2" s="31">
        <f t="shared" si="0"/>
        <v>96.31934163452128</v>
      </c>
      <c r="J2" s="31">
        <f t="shared" si="0"/>
        <v>100.85604610860672</v>
      </c>
      <c r="K2" s="31">
        <f t="shared" si="0"/>
        <v>103.71381480564342</v>
      </c>
      <c r="L2" s="31">
        <f t="shared" si="0"/>
        <v>106.09076968617087</v>
      </c>
      <c r="M2" s="31">
        <f t="shared" si="0"/>
        <v>107.64103031047918</v>
      </c>
      <c r="N2" s="31">
        <f t="shared" si="0"/>
        <v>108.86112169340312</v>
      </c>
      <c r="O2" s="31">
        <f t="shared" si="0"/>
        <v>109.35672607678562</v>
      </c>
      <c r="P2" s="31">
        <f t="shared" si="0"/>
        <v>109.43486598704513</v>
      </c>
      <c r="Q2" s="31">
        <f t="shared" si="0"/>
        <v>108.87143888999636</v>
      </c>
      <c r="R2" s="31">
        <f t="shared" si="0"/>
        <v>107.94829444720065</v>
      </c>
      <c r="S2" s="31">
        <f t="shared" si="0"/>
        <v>107.3861991511905</v>
      </c>
      <c r="T2" s="31">
        <f t="shared" si="0"/>
        <v>109.57525794709842</v>
      </c>
      <c r="U2" s="31">
        <f t="shared" si="0"/>
        <v>110.15536717413082</v>
      </c>
      <c r="V2" s="31">
        <f t="shared" si="0"/>
        <v>110.08746819007823</v>
      </c>
      <c r="W2" s="31">
        <f t="shared" si="0"/>
        <v>100.76137581144611</v>
      </c>
      <c r="X2" s="31">
        <f t="shared" ref="X2" si="1">SUM(X3,X17,X22,X25,X26,X51,X52,X71,X74,X75,X76)</f>
        <v>98.282607327795731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70.471116054656264</v>
      </c>
      <c r="D76" s="40">
        <v>75.138764198870874</v>
      </c>
      <c r="E76" s="40">
        <v>78.897684222406227</v>
      </c>
      <c r="F76" s="40">
        <v>82.304882048085659</v>
      </c>
      <c r="G76" s="40">
        <v>86.224711568194067</v>
      </c>
      <c r="H76" s="40">
        <v>90.994734410452494</v>
      </c>
      <c r="I76" s="40">
        <v>96.31934163452128</v>
      </c>
      <c r="J76" s="40">
        <v>100.85604610860672</v>
      </c>
      <c r="K76" s="40">
        <v>103.71381480564342</v>
      </c>
      <c r="L76" s="40">
        <v>106.09076968617087</v>
      </c>
      <c r="M76" s="40">
        <v>107.64103031047918</v>
      </c>
      <c r="N76" s="40">
        <v>108.86112169340312</v>
      </c>
      <c r="O76" s="40">
        <v>109.35672607678562</v>
      </c>
      <c r="P76" s="40">
        <v>109.43486598704513</v>
      </c>
      <c r="Q76" s="40">
        <v>108.87143888999636</v>
      </c>
      <c r="R76" s="40">
        <v>107.94829444720065</v>
      </c>
      <c r="S76" s="40">
        <v>107.3861991511905</v>
      </c>
      <c r="T76" s="40">
        <v>109.57525794709842</v>
      </c>
      <c r="U76" s="40">
        <v>110.15536717413082</v>
      </c>
      <c r="V76" s="40">
        <v>110.08746819007823</v>
      </c>
      <c r="W76" s="40">
        <v>100.76137581144611</v>
      </c>
      <c r="X76" s="40">
        <v>98.282607327795731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462</v>
      </c>
      <c r="B1" s="4" t="s">
        <v>445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67.688194516241964</v>
      </c>
      <c r="D2" s="31">
        <f t="shared" si="0"/>
        <v>74.574634150287523</v>
      </c>
      <c r="E2" s="31">
        <f t="shared" si="0"/>
        <v>80.044733972501177</v>
      </c>
      <c r="F2" s="31">
        <f t="shared" si="0"/>
        <v>85.663483351842302</v>
      </c>
      <c r="G2" s="31">
        <f t="shared" si="0"/>
        <v>91.150557302438656</v>
      </c>
      <c r="H2" s="31">
        <f t="shared" si="0"/>
        <v>97.295276445868353</v>
      </c>
      <c r="I2" s="31">
        <f t="shared" si="0"/>
        <v>101.93334354600815</v>
      </c>
      <c r="J2" s="31">
        <f t="shared" si="0"/>
        <v>107.24320657558074</v>
      </c>
      <c r="K2" s="31">
        <f t="shared" si="0"/>
        <v>110.73169341476512</v>
      </c>
      <c r="L2" s="31">
        <f t="shared" si="0"/>
        <v>114.28809279519221</v>
      </c>
      <c r="M2" s="31">
        <f t="shared" si="0"/>
        <v>118.69429230133582</v>
      </c>
      <c r="N2" s="31">
        <f t="shared" si="0"/>
        <v>120.61208437054928</v>
      </c>
      <c r="O2" s="31">
        <f t="shared" si="0"/>
        <v>122.96294529589572</v>
      </c>
      <c r="P2" s="31">
        <f t="shared" si="0"/>
        <v>128.73573361905062</v>
      </c>
      <c r="Q2" s="31">
        <f t="shared" si="0"/>
        <v>139.905402965912</v>
      </c>
      <c r="R2" s="31">
        <f t="shared" si="0"/>
        <v>150.23430158588016</v>
      </c>
      <c r="S2" s="31">
        <f t="shared" si="0"/>
        <v>153.40948686294107</v>
      </c>
      <c r="T2" s="31">
        <f t="shared" si="0"/>
        <v>156.92552924511452</v>
      </c>
      <c r="U2" s="31">
        <f t="shared" si="0"/>
        <v>166.41149548313732</v>
      </c>
      <c r="V2" s="31">
        <f t="shared" si="0"/>
        <v>167.01845429093092</v>
      </c>
      <c r="W2" s="31">
        <f t="shared" si="0"/>
        <v>158.29564532801353</v>
      </c>
      <c r="X2" s="31">
        <f t="shared" ref="X2" si="1">SUM(X3,X17,X22,X25,X26,X51,X52,X71,X74,X75,X76)</f>
        <v>151.53689461304825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67.688194516241964</v>
      </c>
      <c r="D76" s="40">
        <v>74.574634150287523</v>
      </c>
      <c r="E76" s="40">
        <v>80.044733972501177</v>
      </c>
      <c r="F76" s="40">
        <v>85.663483351842302</v>
      </c>
      <c r="G76" s="40">
        <v>91.150557302438656</v>
      </c>
      <c r="H76" s="40">
        <v>97.295276445868353</v>
      </c>
      <c r="I76" s="40">
        <v>101.93334354600815</v>
      </c>
      <c r="J76" s="40">
        <v>107.24320657558074</v>
      </c>
      <c r="K76" s="40">
        <v>110.73169341476512</v>
      </c>
      <c r="L76" s="40">
        <v>114.28809279519221</v>
      </c>
      <c r="M76" s="40">
        <v>118.69429230133582</v>
      </c>
      <c r="N76" s="40">
        <v>120.61208437054928</v>
      </c>
      <c r="O76" s="40">
        <v>122.96294529589572</v>
      </c>
      <c r="P76" s="40">
        <v>128.73573361905062</v>
      </c>
      <c r="Q76" s="40">
        <v>139.905402965912</v>
      </c>
      <c r="R76" s="40">
        <v>150.23430158588016</v>
      </c>
      <c r="S76" s="40">
        <v>153.40948686294107</v>
      </c>
      <c r="T76" s="40">
        <v>156.92552924511452</v>
      </c>
      <c r="U76" s="40">
        <v>166.41149548313732</v>
      </c>
      <c r="V76" s="40">
        <v>167.01845429093092</v>
      </c>
      <c r="W76" s="40">
        <v>158.29564532801353</v>
      </c>
      <c r="X76" s="40">
        <v>151.53689461304825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204</v>
      </c>
      <c r="B1" s="4" t="s">
        <v>231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2849.7281381804187</v>
      </c>
      <c r="D2" s="31">
        <f t="shared" si="0"/>
        <v>2908.5991601524402</v>
      </c>
      <c r="E2" s="31">
        <f t="shared" si="0"/>
        <v>3000.2266552020633</v>
      </c>
      <c r="F2" s="31">
        <f t="shared" si="0"/>
        <v>3155.0637629249236</v>
      </c>
      <c r="G2" s="31">
        <f t="shared" si="0"/>
        <v>3229.7490397956008</v>
      </c>
      <c r="H2" s="31">
        <f t="shared" si="0"/>
        <v>3247.3841546302256</v>
      </c>
      <c r="I2" s="31">
        <f t="shared" si="0"/>
        <v>3213.9353396388651</v>
      </c>
      <c r="J2" s="31">
        <f t="shared" si="0"/>
        <v>3241.8840068787613</v>
      </c>
      <c r="K2" s="31">
        <f t="shared" si="0"/>
        <v>3166.1949269131546</v>
      </c>
      <c r="L2" s="31">
        <f t="shared" si="0"/>
        <v>3255.1411865864138</v>
      </c>
      <c r="M2" s="31">
        <f t="shared" si="0"/>
        <v>2922.7846947549442</v>
      </c>
      <c r="N2" s="31">
        <f t="shared" si="0"/>
        <v>2777.1293207222698</v>
      </c>
      <c r="O2" s="31">
        <f t="shared" si="0"/>
        <v>2694.957953568357</v>
      </c>
      <c r="P2" s="31">
        <f t="shared" si="0"/>
        <v>2634.8082545141879</v>
      </c>
      <c r="Q2" s="31">
        <f t="shared" si="0"/>
        <v>2776.6917454858121</v>
      </c>
      <c r="R2" s="31">
        <f t="shared" si="0"/>
        <v>2751.7485812553741</v>
      </c>
      <c r="S2" s="31">
        <f t="shared" si="0"/>
        <v>2819.483748925194</v>
      </c>
      <c r="T2" s="31">
        <f t="shared" si="0"/>
        <v>2801.7853826311266</v>
      </c>
      <c r="U2" s="31">
        <f t="shared" si="0"/>
        <v>2877.7584694754937</v>
      </c>
      <c r="V2" s="31">
        <f t="shared" si="0"/>
        <v>2891.3479793637143</v>
      </c>
      <c r="W2" s="31">
        <f t="shared" si="0"/>
        <v>3014.1895958727423</v>
      </c>
      <c r="X2" s="31">
        <f t="shared" ref="X2" si="1">SUM(X3,X17,X22,X25,X26,X51,X52,X71,X74,X75,X76)</f>
        <v>3022.5243336199483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0</v>
      </c>
      <c r="D3" s="34">
        <f t="shared" ref="D3:W3" si="3">SUM(D4,D8,D11)</f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ref="X3" si="4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5">SUM(C5:C7)</f>
        <v>0</v>
      </c>
      <c r="D4" s="29">
        <f t="shared" ref="D4:W4" si="6">SUM(D5:D7)</f>
        <v>0</v>
      </c>
      <c r="E4" s="29">
        <f t="shared" si="6"/>
        <v>0</v>
      </c>
      <c r="F4" s="29">
        <f t="shared" si="6"/>
        <v>0</v>
      </c>
      <c r="G4" s="29">
        <f t="shared" si="6"/>
        <v>0</v>
      </c>
      <c r="H4" s="29">
        <f t="shared" si="6"/>
        <v>0</v>
      </c>
      <c r="I4" s="29">
        <f t="shared" si="6"/>
        <v>0</v>
      </c>
      <c r="J4" s="29">
        <f t="shared" si="6"/>
        <v>0</v>
      </c>
      <c r="K4" s="29">
        <f t="shared" si="6"/>
        <v>0</v>
      </c>
      <c r="L4" s="29">
        <f t="shared" si="6"/>
        <v>0</v>
      </c>
      <c r="M4" s="29">
        <f t="shared" si="6"/>
        <v>0</v>
      </c>
      <c r="N4" s="29">
        <f t="shared" si="6"/>
        <v>0</v>
      </c>
      <c r="O4" s="29">
        <f t="shared" si="6"/>
        <v>0</v>
      </c>
      <c r="P4" s="29">
        <f t="shared" si="6"/>
        <v>0</v>
      </c>
      <c r="Q4" s="29">
        <f t="shared" si="6"/>
        <v>0</v>
      </c>
      <c r="R4" s="29">
        <f t="shared" si="6"/>
        <v>0</v>
      </c>
      <c r="S4" s="29">
        <f t="shared" si="6"/>
        <v>0</v>
      </c>
      <c r="T4" s="29">
        <f t="shared" si="6"/>
        <v>0</v>
      </c>
      <c r="U4" s="29">
        <f t="shared" si="6"/>
        <v>0</v>
      </c>
      <c r="V4" s="29">
        <f t="shared" si="6"/>
        <v>0</v>
      </c>
      <c r="W4" s="29">
        <f t="shared" si="6"/>
        <v>0</v>
      </c>
      <c r="X4" s="29">
        <f t="shared" ref="X4" si="7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FC_OTH_HH_SH_E!C5+FC_OTH_HH_SC_E!C5+FC_OTH_HH_WH_E!C5+FC_OTH_HH_CO_E!C5+FC_OTH_HH_RF_E!C5+FC_OTH_HH_WM_E!C5+FC_OTH_HH_DR_E!C5+FC_OTH_HH_DW_E!C5+FC_OTH_HH_TV_E!C5+FC_OTH_HH_IT_E!C5+FC_OTH_HH_LI_E!C5+FC_OTH_HH_OA_E!C5</f>
        <v>0</v>
      </c>
      <c r="D5" s="10">
        <f>FC_OTH_HH_SH_E!D5+FC_OTH_HH_SC_E!D5+FC_OTH_HH_WH_E!D5+FC_OTH_HH_CO_E!D5+FC_OTH_HH_RF_E!D5+FC_OTH_HH_WM_E!D5+FC_OTH_HH_DR_E!D5+FC_OTH_HH_DW_E!D5+FC_OTH_HH_TV_E!D5+FC_OTH_HH_IT_E!D5+FC_OTH_HH_LI_E!D5+FC_OTH_HH_OA_E!D5</f>
        <v>0</v>
      </c>
      <c r="E5" s="10">
        <f>FC_OTH_HH_SH_E!E5+FC_OTH_HH_SC_E!E5+FC_OTH_HH_WH_E!E5+FC_OTH_HH_CO_E!E5+FC_OTH_HH_RF_E!E5+FC_OTH_HH_WM_E!E5+FC_OTH_HH_DR_E!E5+FC_OTH_HH_DW_E!E5+FC_OTH_HH_TV_E!E5+FC_OTH_HH_IT_E!E5+FC_OTH_HH_LI_E!E5+FC_OTH_HH_OA_E!E5</f>
        <v>0</v>
      </c>
      <c r="F5" s="10">
        <f>FC_OTH_HH_SH_E!F5+FC_OTH_HH_SC_E!F5+FC_OTH_HH_WH_E!F5+FC_OTH_HH_CO_E!F5+FC_OTH_HH_RF_E!F5+FC_OTH_HH_WM_E!F5+FC_OTH_HH_DR_E!F5+FC_OTH_HH_DW_E!F5+FC_OTH_HH_TV_E!F5+FC_OTH_HH_IT_E!F5+FC_OTH_HH_LI_E!F5+FC_OTH_HH_OA_E!F5</f>
        <v>0</v>
      </c>
      <c r="G5" s="10">
        <f>FC_OTH_HH_SH_E!G5+FC_OTH_HH_SC_E!G5+FC_OTH_HH_WH_E!G5+FC_OTH_HH_CO_E!G5+FC_OTH_HH_RF_E!G5+FC_OTH_HH_WM_E!G5+FC_OTH_HH_DR_E!G5+FC_OTH_HH_DW_E!G5+FC_OTH_HH_TV_E!G5+FC_OTH_HH_IT_E!G5+FC_OTH_HH_LI_E!G5+FC_OTH_HH_OA_E!G5</f>
        <v>0</v>
      </c>
      <c r="H5" s="10">
        <f>FC_OTH_HH_SH_E!H5+FC_OTH_HH_SC_E!H5+FC_OTH_HH_WH_E!H5+FC_OTH_HH_CO_E!H5+FC_OTH_HH_RF_E!H5+FC_OTH_HH_WM_E!H5+FC_OTH_HH_DR_E!H5+FC_OTH_HH_DW_E!H5+FC_OTH_HH_TV_E!H5+FC_OTH_HH_IT_E!H5+FC_OTH_HH_LI_E!H5+FC_OTH_HH_OA_E!H5</f>
        <v>0</v>
      </c>
      <c r="I5" s="10">
        <f>FC_OTH_HH_SH_E!I5+FC_OTH_HH_SC_E!I5+FC_OTH_HH_WH_E!I5+FC_OTH_HH_CO_E!I5+FC_OTH_HH_RF_E!I5+FC_OTH_HH_WM_E!I5+FC_OTH_HH_DR_E!I5+FC_OTH_HH_DW_E!I5+FC_OTH_HH_TV_E!I5+FC_OTH_HH_IT_E!I5+FC_OTH_HH_LI_E!I5+FC_OTH_HH_OA_E!I5</f>
        <v>0</v>
      </c>
      <c r="J5" s="10">
        <f>FC_OTH_HH_SH_E!J5+FC_OTH_HH_SC_E!J5+FC_OTH_HH_WH_E!J5+FC_OTH_HH_CO_E!J5+FC_OTH_HH_RF_E!J5+FC_OTH_HH_WM_E!J5+FC_OTH_HH_DR_E!J5+FC_OTH_HH_DW_E!J5+FC_OTH_HH_TV_E!J5+FC_OTH_HH_IT_E!J5+FC_OTH_HH_LI_E!J5+FC_OTH_HH_OA_E!J5</f>
        <v>0</v>
      </c>
      <c r="K5" s="10">
        <f>FC_OTH_HH_SH_E!K5+FC_OTH_HH_SC_E!K5+FC_OTH_HH_WH_E!K5+FC_OTH_HH_CO_E!K5+FC_OTH_HH_RF_E!K5+FC_OTH_HH_WM_E!K5+FC_OTH_HH_DR_E!K5+FC_OTH_HH_DW_E!K5+FC_OTH_HH_TV_E!K5+FC_OTH_HH_IT_E!K5+FC_OTH_HH_LI_E!K5+FC_OTH_HH_OA_E!K5</f>
        <v>0</v>
      </c>
      <c r="L5" s="10">
        <f>FC_OTH_HH_SH_E!L5+FC_OTH_HH_SC_E!L5+FC_OTH_HH_WH_E!L5+FC_OTH_HH_CO_E!L5+FC_OTH_HH_RF_E!L5+FC_OTH_HH_WM_E!L5+FC_OTH_HH_DR_E!L5+FC_OTH_HH_DW_E!L5+FC_OTH_HH_TV_E!L5+FC_OTH_HH_IT_E!L5+FC_OTH_HH_LI_E!L5+FC_OTH_HH_OA_E!L5</f>
        <v>0</v>
      </c>
      <c r="M5" s="10">
        <f>FC_OTH_HH_SH_E!M5+FC_OTH_HH_SC_E!M5+FC_OTH_HH_WH_E!M5+FC_OTH_HH_CO_E!M5+FC_OTH_HH_RF_E!M5+FC_OTH_HH_WM_E!M5+FC_OTH_HH_DR_E!M5+FC_OTH_HH_DW_E!M5+FC_OTH_HH_TV_E!M5+FC_OTH_HH_IT_E!M5+FC_OTH_HH_LI_E!M5+FC_OTH_HH_OA_E!M5</f>
        <v>0</v>
      </c>
      <c r="N5" s="10">
        <f>FC_OTH_HH_SH_E!N5+FC_OTH_HH_SC_E!N5+FC_OTH_HH_WH_E!N5+FC_OTH_HH_CO_E!N5+FC_OTH_HH_RF_E!N5+FC_OTH_HH_WM_E!N5+FC_OTH_HH_DR_E!N5+FC_OTH_HH_DW_E!N5+FC_OTH_HH_TV_E!N5+FC_OTH_HH_IT_E!N5+FC_OTH_HH_LI_E!N5+FC_OTH_HH_OA_E!N5</f>
        <v>0</v>
      </c>
      <c r="O5" s="10">
        <f>FC_OTH_HH_SH_E!O5+FC_OTH_HH_SC_E!O5+FC_OTH_HH_WH_E!O5+FC_OTH_HH_CO_E!O5+FC_OTH_HH_RF_E!O5+FC_OTH_HH_WM_E!O5+FC_OTH_HH_DR_E!O5+FC_OTH_HH_DW_E!O5+FC_OTH_HH_TV_E!O5+FC_OTH_HH_IT_E!O5+FC_OTH_HH_LI_E!O5+FC_OTH_HH_OA_E!O5</f>
        <v>0</v>
      </c>
      <c r="P5" s="10">
        <f>FC_OTH_HH_SH_E!P5+FC_OTH_HH_SC_E!P5+FC_OTH_HH_WH_E!P5+FC_OTH_HH_CO_E!P5+FC_OTH_HH_RF_E!P5+FC_OTH_HH_WM_E!P5+FC_OTH_HH_DR_E!P5+FC_OTH_HH_DW_E!P5+FC_OTH_HH_TV_E!P5+FC_OTH_HH_IT_E!P5+FC_OTH_HH_LI_E!P5+FC_OTH_HH_OA_E!P5</f>
        <v>0</v>
      </c>
      <c r="Q5" s="10">
        <f>FC_OTH_HH_SH_E!Q5+FC_OTH_HH_SC_E!Q5+FC_OTH_HH_WH_E!Q5+FC_OTH_HH_CO_E!Q5+FC_OTH_HH_RF_E!Q5+FC_OTH_HH_WM_E!Q5+FC_OTH_HH_DR_E!Q5+FC_OTH_HH_DW_E!Q5+FC_OTH_HH_TV_E!Q5+FC_OTH_HH_IT_E!Q5+FC_OTH_HH_LI_E!Q5+FC_OTH_HH_OA_E!Q5</f>
        <v>0</v>
      </c>
      <c r="R5" s="10">
        <f>FC_OTH_HH_SH_E!R5+FC_OTH_HH_SC_E!R5+FC_OTH_HH_WH_E!R5+FC_OTH_HH_CO_E!R5+FC_OTH_HH_RF_E!R5+FC_OTH_HH_WM_E!R5+FC_OTH_HH_DR_E!R5+FC_OTH_HH_DW_E!R5+FC_OTH_HH_TV_E!R5+FC_OTH_HH_IT_E!R5+FC_OTH_HH_LI_E!R5+FC_OTH_HH_OA_E!R5</f>
        <v>0</v>
      </c>
      <c r="S5" s="10">
        <f>FC_OTH_HH_SH_E!S5+FC_OTH_HH_SC_E!S5+FC_OTH_HH_WH_E!S5+FC_OTH_HH_CO_E!S5+FC_OTH_HH_RF_E!S5+FC_OTH_HH_WM_E!S5+FC_OTH_HH_DR_E!S5+FC_OTH_HH_DW_E!S5+FC_OTH_HH_TV_E!S5+FC_OTH_HH_IT_E!S5+FC_OTH_HH_LI_E!S5+FC_OTH_HH_OA_E!S5</f>
        <v>0</v>
      </c>
      <c r="T5" s="10">
        <f>FC_OTH_HH_SH_E!T5+FC_OTH_HH_SC_E!T5+FC_OTH_HH_WH_E!T5+FC_OTH_HH_CO_E!T5+FC_OTH_HH_RF_E!T5+FC_OTH_HH_WM_E!T5+FC_OTH_HH_DR_E!T5+FC_OTH_HH_DW_E!T5+FC_OTH_HH_TV_E!T5+FC_OTH_HH_IT_E!T5+FC_OTH_HH_LI_E!T5+FC_OTH_HH_OA_E!T5</f>
        <v>0</v>
      </c>
      <c r="U5" s="10">
        <f>FC_OTH_HH_SH_E!U5+FC_OTH_HH_SC_E!U5+FC_OTH_HH_WH_E!U5+FC_OTH_HH_CO_E!U5+FC_OTH_HH_RF_E!U5+FC_OTH_HH_WM_E!U5+FC_OTH_HH_DR_E!U5+FC_OTH_HH_DW_E!U5+FC_OTH_HH_TV_E!U5+FC_OTH_HH_IT_E!U5+FC_OTH_HH_LI_E!U5+FC_OTH_HH_OA_E!U5</f>
        <v>0</v>
      </c>
      <c r="V5" s="10">
        <f>FC_OTH_HH_SH_E!V5+FC_OTH_HH_SC_E!V5+FC_OTH_HH_WH_E!V5+FC_OTH_HH_CO_E!V5+FC_OTH_HH_RF_E!V5+FC_OTH_HH_WM_E!V5+FC_OTH_HH_DR_E!V5+FC_OTH_HH_DW_E!V5+FC_OTH_HH_TV_E!V5+FC_OTH_HH_IT_E!V5+FC_OTH_HH_LI_E!V5+FC_OTH_HH_OA_E!V5</f>
        <v>0</v>
      </c>
      <c r="W5" s="10">
        <f>FC_OTH_HH_SH_E!W5+FC_OTH_HH_SC_E!W5+FC_OTH_HH_WH_E!W5+FC_OTH_HH_CO_E!W5+FC_OTH_HH_RF_E!W5+FC_OTH_HH_WM_E!W5+FC_OTH_HH_DR_E!W5+FC_OTH_HH_DW_E!W5+FC_OTH_HH_TV_E!W5+FC_OTH_HH_IT_E!W5+FC_OTH_HH_LI_E!W5+FC_OTH_HH_OA_E!W5</f>
        <v>0</v>
      </c>
      <c r="X5" s="10">
        <f>FC_OTH_HH_SH_E!X5+FC_OTH_HH_SC_E!X5+FC_OTH_HH_WH_E!X5+FC_OTH_HH_CO_E!X5+FC_OTH_HH_RF_E!X5+FC_OTH_HH_WM_E!X5+FC_OTH_HH_DR_E!X5+FC_OTH_HH_DW_E!X5+FC_OTH_HH_TV_E!X5+FC_OTH_HH_IT_E!X5+FC_OTH_HH_LI_E!X5+FC_OTH_HH_OA_E!X5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FC_OTH_HH_SH_E!C6+FC_OTH_HH_SC_E!C6+FC_OTH_HH_WH_E!C6+FC_OTH_HH_CO_E!C6+FC_OTH_HH_RF_E!C6+FC_OTH_HH_WM_E!C6+FC_OTH_HH_DR_E!C6+FC_OTH_HH_DW_E!C6+FC_OTH_HH_TV_E!C6+FC_OTH_HH_IT_E!C6+FC_OTH_HH_LI_E!C6+FC_OTH_HH_OA_E!C6</f>
        <v>0</v>
      </c>
      <c r="D6" s="10">
        <f>FC_OTH_HH_SH_E!D6+FC_OTH_HH_SC_E!D6+FC_OTH_HH_WH_E!D6+FC_OTH_HH_CO_E!D6+FC_OTH_HH_RF_E!D6+FC_OTH_HH_WM_E!D6+FC_OTH_HH_DR_E!D6+FC_OTH_HH_DW_E!D6+FC_OTH_HH_TV_E!D6+FC_OTH_HH_IT_E!D6+FC_OTH_HH_LI_E!D6+FC_OTH_HH_OA_E!D6</f>
        <v>0</v>
      </c>
      <c r="E6" s="10">
        <f>FC_OTH_HH_SH_E!E6+FC_OTH_HH_SC_E!E6+FC_OTH_HH_WH_E!E6+FC_OTH_HH_CO_E!E6+FC_OTH_HH_RF_E!E6+FC_OTH_HH_WM_E!E6+FC_OTH_HH_DR_E!E6+FC_OTH_HH_DW_E!E6+FC_OTH_HH_TV_E!E6+FC_OTH_HH_IT_E!E6+FC_OTH_HH_LI_E!E6+FC_OTH_HH_OA_E!E6</f>
        <v>0</v>
      </c>
      <c r="F6" s="10">
        <f>FC_OTH_HH_SH_E!F6+FC_OTH_HH_SC_E!F6+FC_OTH_HH_WH_E!F6+FC_OTH_HH_CO_E!F6+FC_OTH_HH_RF_E!F6+FC_OTH_HH_WM_E!F6+FC_OTH_HH_DR_E!F6+FC_OTH_HH_DW_E!F6+FC_OTH_HH_TV_E!F6+FC_OTH_HH_IT_E!F6+FC_OTH_HH_LI_E!F6+FC_OTH_HH_OA_E!F6</f>
        <v>0</v>
      </c>
      <c r="G6" s="10">
        <f>FC_OTH_HH_SH_E!G6+FC_OTH_HH_SC_E!G6+FC_OTH_HH_WH_E!G6+FC_OTH_HH_CO_E!G6+FC_OTH_HH_RF_E!G6+FC_OTH_HH_WM_E!G6+FC_OTH_HH_DR_E!G6+FC_OTH_HH_DW_E!G6+FC_OTH_HH_TV_E!G6+FC_OTH_HH_IT_E!G6+FC_OTH_HH_LI_E!G6+FC_OTH_HH_OA_E!G6</f>
        <v>0</v>
      </c>
      <c r="H6" s="10">
        <f>FC_OTH_HH_SH_E!H6+FC_OTH_HH_SC_E!H6+FC_OTH_HH_WH_E!H6+FC_OTH_HH_CO_E!H6+FC_OTH_HH_RF_E!H6+FC_OTH_HH_WM_E!H6+FC_OTH_HH_DR_E!H6+FC_OTH_HH_DW_E!H6+FC_OTH_HH_TV_E!H6+FC_OTH_HH_IT_E!H6+FC_OTH_HH_LI_E!H6+FC_OTH_HH_OA_E!H6</f>
        <v>0</v>
      </c>
      <c r="I6" s="10">
        <f>FC_OTH_HH_SH_E!I6+FC_OTH_HH_SC_E!I6+FC_OTH_HH_WH_E!I6+FC_OTH_HH_CO_E!I6+FC_OTH_HH_RF_E!I6+FC_OTH_HH_WM_E!I6+FC_OTH_HH_DR_E!I6+FC_OTH_HH_DW_E!I6+FC_OTH_HH_TV_E!I6+FC_OTH_HH_IT_E!I6+FC_OTH_HH_LI_E!I6+FC_OTH_HH_OA_E!I6</f>
        <v>0</v>
      </c>
      <c r="J6" s="10">
        <f>FC_OTH_HH_SH_E!J6+FC_OTH_HH_SC_E!J6+FC_OTH_HH_WH_E!J6+FC_OTH_HH_CO_E!J6+FC_OTH_HH_RF_E!J6+FC_OTH_HH_WM_E!J6+FC_OTH_HH_DR_E!J6+FC_OTH_HH_DW_E!J6+FC_OTH_HH_TV_E!J6+FC_OTH_HH_IT_E!J6+FC_OTH_HH_LI_E!J6+FC_OTH_HH_OA_E!J6</f>
        <v>0</v>
      </c>
      <c r="K6" s="10">
        <f>FC_OTH_HH_SH_E!K6+FC_OTH_HH_SC_E!K6+FC_OTH_HH_WH_E!K6+FC_OTH_HH_CO_E!K6+FC_OTH_HH_RF_E!K6+FC_OTH_HH_WM_E!K6+FC_OTH_HH_DR_E!K6+FC_OTH_HH_DW_E!K6+FC_OTH_HH_TV_E!K6+FC_OTH_HH_IT_E!K6+FC_OTH_HH_LI_E!K6+FC_OTH_HH_OA_E!K6</f>
        <v>0</v>
      </c>
      <c r="L6" s="10">
        <f>FC_OTH_HH_SH_E!L6+FC_OTH_HH_SC_E!L6+FC_OTH_HH_WH_E!L6+FC_OTH_HH_CO_E!L6+FC_OTH_HH_RF_E!L6+FC_OTH_HH_WM_E!L6+FC_OTH_HH_DR_E!L6+FC_OTH_HH_DW_E!L6+FC_OTH_HH_TV_E!L6+FC_OTH_HH_IT_E!L6+FC_OTH_HH_LI_E!L6+FC_OTH_HH_OA_E!L6</f>
        <v>0</v>
      </c>
      <c r="M6" s="10">
        <f>FC_OTH_HH_SH_E!M6+FC_OTH_HH_SC_E!M6+FC_OTH_HH_WH_E!M6+FC_OTH_HH_CO_E!M6+FC_OTH_HH_RF_E!M6+FC_OTH_HH_WM_E!M6+FC_OTH_HH_DR_E!M6+FC_OTH_HH_DW_E!M6+FC_OTH_HH_TV_E!M6+FC_OTH_HH_IT_E!M6+FC_OTH_HH_LI_E!M6+FC_OTH_HH_OA_E!M6</f>
        <v>0</v>
      </c>
      <c r="N6" s="10">
        <f>FC_OTH_HH_SH_E!N6+FC_OTH_HH_SC_E!N6+FC_OTH_HH_WH_E!N6+FC_OTH_HH_CO_E!N6+FC_OTH_HH_RF_E!N6+FC_OTH_HH_WM_E!N6+FC_OTH_HH_DR_E!N6+FC_OTH_HH_DW_E!N6+FC_OTH_HH_TV_E!N6+FC_OTH_HH_IT_E!N6+FC_OTH_HH_LI_E!N6+FC_OTH_HH_OA_E!N6</f>
        <v>0</v>
      </c>
      <c r="O6" s="10">
        <f>FC_OTH_HH_SH_E!O6+FC_OTH_HH_SC_E!O6+FC_OTH_HH_WH_E!O6+FC_OTH_HH_CO_E!O6+FC_OTH_HH_RF_E!O6+FC_OTH_HH_WM_E!O6+FC_OTH_HH_DR_E!O6+FC_OTH_HH_DW_E!O6+FC_OTH_HH_TV_E!O6+FC_OTH_HH_IT_E!O6+FC_OTH_HH_LI_E!O6+FC_OTH_HH_OA_E!O6</f>
        <v>0</v>
      </c>
      <c r="P6" s="10">
        <f>FC_OTH_HH_SH_E!P6+FC_OTH_HH_SC_E!P6+FC_OTH_HH_WH_E!P6+FC_OTH_HH_CO_E!P6+FC_OTH_HH_RF_E!P6+FC_OTH_HH_WM_E!P6+FC_OTH_HH_DR_E!P6+FC_OTH_HH_DW_E!P6+FC_OTH_HH_TV_E!P6+FC_OTH_HH_IT_E!P6+FC_OTH_HH_LI_E!P6+FC_OTH_HH_OA_E!P6</f>
        <v>0</v>
      </c>
      <c r="Q6" s="10">
        <f>FC_OTH_HH_SH_E!Q6+FC_OTH_HH_SC_E!Q6+FC_OTH_HH_WH_E!Q6+FC_OTH_HH_CO_E!Q6+FC_OTH_HH_RF_E!Q6+FC_OTH_HH_WM_E!Q6+FC_OTH_HH_DR_E!Q6+FC_OTH_HH_DW_E!Q6+FC_OTH_HH_TV_E!Q6+FC_OTH_HH_IT_E!Q6+FC_OTH_HH_LI_E!Q6+FC_OTH_HH_OA_E!Q6</f>
        <v>0</v>
      </c>
      <c r="R6" s="10">
        <f>FC_OTH_HH_SH_E!R6+FC_OTH_HH_SC_E!R6+FC_OTH_HH_WH_E!R6+FC_OTH_HH_CO_E!R6+FC_OTH_HH_RF_E!R6+FC_OTH_HH_WM_E!R6+FC_OTH_HH_DR_E!R6+FC_OTH_HH_DW_E!R6+FC_OTH_HH_TV_E!R6+FC_OTH_HH_IT_E!R6+FC_OTH_HH_LI_E!R6+FC_OTH_HH_OA_E!R6</f>
        <v>0</v>
      </c>
      <c r="S6" s="10">
        <f>FC_OTH_HH_SH_E!S6+FC_OTH_HH_SC_E!S6+FC_OTH_HH_WH_E!S6+FC_OTH_HH_CO_E!S6+FC_OTH_HH_RF_E!S6+FC_OTH_HH_WM_E!S6+FC_OTH_HH_DR_E!S6+FC_OTH_HH_DW_E!S6+FC_OTH_HH_TV_E!S6+FC_OTH_HH_IT_E!S6+FC_OTH_HH_LI_E!S6+FC_OTH_HH_OA_E!S6</f>
        <v>0</v>
      </c>
      <c r="T6" s="10">
        <f>FC_OTH_HH_SH_E!T6+FC_OTH_HH_SC_E!T6+FC_OTH_HH_WH_E!T6+FC_OTH_HH_CO_E!T6+FC_OTH_HH_RF_E!T6+FC_OTH_HH_WM_E!T6+FC_OTH_HH_DR_E!T6+FC_OTH_HH_DW_E!T6+FC_OTH_HH_TV_E!T6+FC_OTH_HH_IT_E!T6+FC_OTH_HH_LI_E!T6+FC_OTH_HH_OA_E!T6</f>
        <v>0</v>
      </c>
      <c r="U6" s="10">
        <f>FC_OTH_HH_SH_E!U6+FC_OTH_HH_SC_E!U6+FC_OTH_HH_WH_E!U6+FC_OTH_HH_CO_E!U6+FC_OTH_HH_RF_E!U6+FC_OTH_HH_WM_E!U6+FC_OTH_HH_DR_E!U6+FC_OTH_HH_DW_E!U6+FC_OTH_HH_TV_E!U6+FC_OTH_HH_IT_E!U6+FC_OTH_HH_LI_E!U6+FC_OTH_HH_OA_E!U6</f>
        <v>0</v>
      </c>
      <c r="V6" s="10">
        <f>FC_OTH_HH_SH_E!V6+FC_OTH_HH_SC_E!V6+FC_OTH_HH_WH_E!V6+FC_OTH_HH_CO_E!V6+FC_OTH_HH_RF_E!V6+FC_OTH_HH_WM_E!V6+FC_OTH_HH_DR_E!V6+FC_OTH_HH_DW_E!V6+FC_OTH_HH_TV_E!V6+FC_OTH_HH_IT_E!V6+FC_OTH_HH_LI_E!V6+FC_OTH_HH_OA_E!V6</f>
        <v>0</v>
      </c>
      <c r="W6" s="10">
        <f>FC_OTH_HH_SH_E!W6+FC_OTH_HH_SC_E!W6+FC_OTH_HH_WH_E!W6+FC_OTH_HH_CO_E!W6+FC_OTH_HH_RF_E!W6+FC_OTH_HH_WM_E!W6+FC_OTH_HH_DR_E!W6+FC_OTH_HH_DW_E!W6+FC_OTH_HH_TV_E!W6+FC_OTH_HH_IT_E!W6+FC_OTH_HH_LI_E!W6+FC_OTH_HH_OA_E!W6</f>
        <v>0</v>
      </c>
      <c r="X6" s="10">
        <f>FC_OTH_HH_SH_E!X6+FC_OTH_HH_SC_E!X6+FC_OTH_HH_WH_E!X6+FC_OTH_HH_CO_E!X6+FC_OTH_HH_RF_E!X6+FC_OTH_HH_WM_E!X6+FC_OTH_HH_DR_E!X6+FC_OTH_HH_DW_E!X6+FC_OTH_HH_TV_E!X6+FC_OTH_HH_IT_E!X6+FC_OTH_HH_LI_E!X6+FC_OTH_HH_OA_E!X6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FC_OTH_HH_SH_E!C7+FC_OTH_HH_SC_E!C7+FC_OTH_HH_WH_E!C7+FC_OTH_HH_CO_E!C7+FC_OTH_HH_RF_E!C7+FC_OTH_HH_WM_E!C7+FC_OTH_HH_DR_E!C7+FC_OTH_HH_DW_E!C7+FC_OTH_HH_TV_E!C7+FC_OTH_HH_IT_E!C7+FC_OTH_HH_LI_E!C7+FC_OTH_HH_OA_E!C7</f>
        <v>0</v>
      </c>
      <c r="D7" s="10">
        <f>FC_OTH_HH_SH_E!D7+FC_OTH_HH_SC_E!D7+FC_OTH_HH_WH_E!D7+FC_OTH_HH_CO_E!D7+FC_OTH_HH_RF_E!D7+FC_OTH_HH_WM_E!D7+FC_OTH_HH_DR_E!D7+FC_OTH_HH_DW_E!D7+FC_OTH_HH_TV_E!D7+FC_OTH_HH_IT_E!D7+FC_OTH_HH_LI_E!D7+FC_OTH_HH_OA_E!D7</f>
        <v>0</v>
      </c>
      <c r="E7" s="10">
        <f>FC_OTH_HH_SH_E!E7+FC_OTH_HH_SC_E!E7+FC_OTH_HH_WH_E!E7+FC_OTH_HH_CO_E!E7+FC_OTH_HH_RF_E!E7+FC_OTH_HH_WM_E!E7+FC_OTH_HH_DR_E!E7+FC_OTH_HH_DW_E!E7+FC_OTH_HH_TV_E!E7+FC_OTH_HH_IT_E!E7+FC_OTH_HH_LI_E!E7+FC_OTH_HH_OA_E!E7</f>
        <v>0</v>
      </c>
      <c r="F7" s="10">
        <f>FC_OTH_HH_SH_E!F7+FC_OTH_HH_SC_E!F7+FC_OTH_HH_WH_E!F7+FC_OTH_HH_CO_E!F7+FC_OTH_HH_RF_E!F7+FC_OTH_HH_WM_E!F7+FC_OTH_HH_DR_E!F7+FC_OTH_HH_DW_E!F7+FC_OTH_HH_TV_E!F7+FC_OTH_HH_IT_E!F7+FC_OTH_HH_LI_E!F7+FC_OTH_HH_OA_E!F7</f>
        <v>0</v>
      </c>
      <c r="G7" s="10">
        <f>FC_OTH_HH_SH_E!G7+FC_OTH_HH_SC_E!G7+FC_OTH_HH_WH_E!G7+FC_OTH_HH_CO_E!G7+FC_OTH_HH_RF_E!G7+FC_OTH_HH_WM_E!G7+FC_OTH_HH_DR_E!G7+FC_OTH_HH_DW_E!G7+FC_OTH_HH_TV_E!G7+FC_OTH_HH_IT_E!G7+FC_OTH_HH_LI_E!G7+FC_OTH_HH_OA_E!G7</f>
        <v>0</v>
      </c>
      <c r="H7" s="10">
        <f>FC_OTH_HH_SH_E!H7+FC_OTH_HH_SC_E!H7+FC_OTH_HH_WH_E!H7+FC_OTH_HH_CO_E!H7+FC_OTH_HH_RF_E!H7+FC_OTH_HH_WM_E!H7+FC_OTH_HH_DR_E!H7+FC_OTH_HH_DW_E!H7+FC_OTH_HH_TV_E!H7+FC_OTH_HH_IT_E!H7+FC_OTH_HH_LI_E!H7+FC_OTH_HH_OA_E!H7</f>
        <v>0</v>
      </c>
      <c r="I7" s="10">
        <f>FC_OTH_HH_SH_E!I7+FC_OTH_HH_SC_E!I7+FC_OTH_HH_WH_E!I7+FC_OTH_HH_CO_E!I7+FC_OTH_HH_RF_E!I7+FC_OTH_HH_WM_E!I7+FC_OTH_HH_DR_E!I7+FC_OTH_HH_DW_E!I7+FC_OTH_HH_TV_E!I7+FC_OTH_HH_IT_E!I7+FC_OTH_HH_LI_E!I7+FC_OTH_HH_OA_E!I7</f>
        <v>0</v>
      </c>
      <c r="J7" s="10">
        <f>FC_OTH_HH_SH_E!J7+FC_OTH_HH_SC_E!J7+FC_OTH_HH_WH_E!J7+FC_OTH_HH_CO_E!J7+FC_OTH_HH_RF_E!J7+FC_OTH_HH_WM_E!J7+FC_OTH_HH_DR_E!J7+FC_OTH_HH_DW_E!J7+FC_OTH_HH_TV_E!J7+FC_OTH_HH_IT_E!J7+FC_OTH_HH_LI_E!J7+FC_OTH_HH_OA_E!J7</f>
        <v>0</v>
      </c>
      <c r="K7" s="10">
        <f>FC_OTH_HH_SH_E!K7+FC_OTH_HH_SC_E!K7+FC_OTH_HH_WH_E!K7+FC_OTH_HH_CO_E!K7+FC_OTH_HH_RF_E!K7+FC_OTH_HH_WM_E!K7+FC_OTH_HH_DR_E!K7+FC_OTH_HH_DW_E!K7+FC_OTH_HH_TV_E!K7+FC_OTH_HH_IT_E!K7+FC_OTH_HH_LI_E!K7+FC_OTH_HH_OA_E!K7</f>
        <v>0</v>
      </c>
      <c r="L7" s="10">
        <f>FC_OTH_HH_SH_E!L7+FC_OTH_HH_SC_E!L7+FC_OTH_HH_WH_E!L7+FC_OTH_HH_CO_E!L7+FC_OTH_HH_RF_E!L7+FC_OTH_HH_WM_E!L7+FC_OTH_HH_DR_E!L7+FC_OTH_HH_DW_E!L7+FC_OTH_HH_TV_E!L7+FC_OTH_HH_IT_E!L7+FC_OTH_HH_LI_E!L7+FC_OTH_HH_OA_E!L7</f>
        <v>0</v>
      </c>
      <c r="M7" s="10">
        <f>FC_OTH_HH_SH_E!M7+FC_OTH_HH_SC_E!M7+FC_OTH_HH_WH_E!M7+FC_OTH_HH_CO_E!M7+FC_OTH_HH_RF_E!M7+FC_OTH_HH_WM_E!M7+FC_OTH_HH_DR_E!M7+FC_OTH_HH_DW_E!M7+FC_OTH_HH_TV_E!M7+FC_OTH_HH_IT_E!M7+FC_OTH_HH_LI_E!M7+FC_OTH_HH_OA_E!M7</f>
        <v>0</v>
      </c>
      <c r="N7" s="10">
        <f>FC_OTH_HH_SH_E!N7+FC_OTH_HH_SC_E!N7+FC_OTH_HH_WH_E!N7+FC_OTH_HH_CO_E!N7+FC_OTH_HH_RF_E!N7+FC_OTH_HH_WM_E!N7+FC_OTH_HH_DR_E!N7+FC_OTH_HH_DW_E!N7+FC_OTH_HH_TV_E!N7+FC_OTH_HH_IT_E!N7+FC_OTH_HH_LI_E!N7+FC_OTH_HH_OA_E!N7</f>
        <v>0</v>
      </c>
      <c r="O7" s="10">
        <f>FC_OTH_HH_SH_E!O7+FC_OTH_HH_SC_E!O7+FC_OTH_HH_WH_E!O7+FC_OTH_HH_CO_E!O7+FC_OTH_HH_RF_E!O7+FC_OTH_HH_WM_E!O7+FC_OTH_HH_DR_E!O7+FC_OTH_HH_DW_E!O7+FC_OTH_HH_TV_E!O7+FC_OTH_HH_IT_E!O7+FC_OTH_HH_LI_E!O7+FC_OTH_HH_OA_E!O7</f>
        <v>0</v>
      </c>
      <c r="P7" s="10">
        <f>FC_OTH_HH_SH_E!P7+FC_OTH_HH_SC_E!P7+FC_OTH_HH_WH_E!P7+FC_OTH_HH_CO_E!P7+FC_OTH_HH_RF_E!P7+FC_OTH_HH_WM_E!P7+FC_OTH_HH_DR_E!P7+FC_OTH_HH_DW_E!P7+FC_OTH_HH_TV_E!P7+FC_OTH_HH_IT_E!P7+FC_OTH_HH_LI_E!P7+FC_OTH_HH_OA_E!P7</f>
        <v>0</v>
      </c>
      <c r="Q7" s="10">
        <f>FC_OTH_HH_SH_E!Q7+FC_OTH_HH_SC_E!Q7+FC_OTH_HH_WH_E!Q7+FC_OTH_HH_CO_E!Q7+FC_OTH_HH_RF_E!Q7+FC_OTH_HH_WM_E!Q7+FC_OTH_HH_DR_E!Q7+FC_OTH_HH_DW_E!Q7+FC_OTH_HH_TV_E!Q7+FC_OTH_HH_IT_E!Q7+FC_OTH_HH_LI_E!Q7+FC_OTH_HH_OA_E!Q7</f>
        <v>0</v>
      </c>
      <c r="R7" s="10">
        <f>FC_OTH_HH_SH_E!R7+FC_OTH_HH_SC_E!R7+FC_OTH_HH_WH_E!R7+FC_OTH_HH_CO_E!R7+FC_OTH_HH_RF_E!R7+FC_OTH_HH_WM_E!R7+FC_OTH_HH_DR_E!R7+FC_OTH_HH_DW_E!R7+FC_OTH_HH_TV_E!R7+FC_OTH_HH_IT_E!R7+FC_OTH_HH_LI_E!R7+FC_OTH_HH_OA_E!R7</f>
        <v>0</v>
      </c>
      <c r="S7" s="10">
        <f>FC_OTH_HH_SH_E!S7+FC_OTH_HH_SC_E!S7+FC_OTH_HH_WH_E!S7+FC_OTH_HH_CO_E!S7+FC_OTH_HH_RF_E!S7+FC_OTH_HH_WM_E!S7+FC_OTH_HH_DR_E!S7+FC_OTH_HH_DW_E!S7+FC_OTH_HH_TV_E!S7+FC_OTH_HH_IT_E!S7+FC_OTH_HH_LI_E!S7+FC_OTH_HH_OA_E!S7</f>
        <v>0</v>
      </c>
      <c r="T7" s="10">
        <f>FC_OTH_HH_SH_E!T7+FC_OTH_HH_SC_E!T7+FC_OTH_HH_WH_E!T7+FC_OTH_HH_CO_E!T7+FC_OTH_HH_RF_E!T7+FC_OTH_HH_WM_E!T7+FC_OTH_HH_DR_E!T7+FC_OTH_HH_DW_E!T7+FC_OTH_HH_TV_E!T7+FC_OTH_HH_IT_E!T7+FC_OTH_HH_LI_E!T7+FC_OTH_HH_OA_E!T7</f>
        <v>0</v>
      </c>
      <c r="U7" s="10">
        <f>FC_OTH_HH_SH_E!U7+FC_OTH_HH_SC_E!U7+FC_OTH_HH_WH_E!U7+FC_OTH_HH_CO_E!U7+FC_OTH_HH_RF_E!U7+FC_OTH_HH_WM_E!U7+FC_OTH_HH_DR_E!U7+FC_OTH_HH_DW_E!U7+FC_OTH_HH_TV_E!U7+FC_OTH_HH_IT_E!U7+FC_OTH_HH_LI_E!U7+FC_OTH_HH_OA_E!U7</f>
        <v>0</v>
      </c>
      <c r="V7" s="10">
        <f>FC_OTH_HH_SH_E!V7+FC_OTH_HH_SC_E!V7+FC_OTH_HH_WH_E!V7+FC_OTH_HH_CO_E!V7+FC_OTH_HH_RF_E!V7+FC_OTH_HH_WM_E!V7+FC_OTH_HH_DR_E!V7+FC_OTH_HH_DW_E!V7+FC_OTH_HH_TV_E!V7+FC_OTH_HH_IT_E!V7+FC_OTH_HH_LI_E!V7+FC_OTH_HH_OA_E!V7</f>
        <v>0</v>
      </c>
      <c r="W7" s="10">
        <f>FC_OTH_HH_SH_E!W7+FC_OTH_HH_SC_E!W7+FC_OTH_HH_WH_E!W7+FC_OTH_HH_CO_E!W7+FC_OTH_HH_RF_E!W7+FC_OTH_HH_WM_E!W7+FC_OTH_HH_DR_E!W7+FC_OTH_HH_DW_E!W7+FC_OTH_HH_TV_E!W7+FC_OTH_HH_IT_E!W7+FC_OTH_HH_LI_E!W7+FC_OTH_HH_OA_E!W7</f>
        <v>0</v>
      </c>
      <c r="X7" s="10">
        <f>FC_OTH_HH_SH_E!X7+FC_OTH_HH_SC_E!X7+FC_OTH_HH_WH_E!X7+FC_OTH_HH_CO_E!X7+FC_OTH_HH_RF_E!X7+FC_OTH_HH_WM_E!X7+FC_OTH_HH_DR_E!X7+FC_OTH_HH_DW_E!X7+FC_OTH_HH_TV_E!X7+FC_OTH_HH_IT_E!X7+FC_OTH_HH_LI_E!X7+FC_OTH_HH_OA_E!X7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8">SUM(C9:C10)</f>
        <v>0</v>
      </c>
      <c r="D8" s="29">
        <f t="shared" ref="D8:W8" si="9">SUM(D9:D10)</f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ref="X8" si="10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FC_OTH_HH_SH_E!C9+FC_OTH_HH_SC_E!C9+FC_OTH_HH_WH_E!C9+FC_OTH_HH_CO_E!C9+FC_OTH_HH_RF_E!C9+FC_OTH_HH_WM_E!C9+FC_OTH_HH_DR_E!C9+FC_OTH_HH_DW_E!C9+FC_OTH_HH_TV_E!C9+FC_OTH_HH_IT_E!C9+FC_OTH_HH_LI_E!C9+FC_OTH_HH_OA_E!C9</f>
        <v>0</v>
      </c>
      <c r="D9" s="10">
        <f>FC_OTH_HH_SH_E!D9+FC_OTH_HH_SC_E!D9+FC_OTH_HH_WH_E!D9+FC_OTH_HH_CO_E!D9+FC_OTH_HH_RF_E!D9+FC_OTH_HH_WM_E!D9+FC_OTH_HH_DR_E!D9+FC_OTH_HH_DW_E!D9+FC_OTH_HH_TV_E!D9+FC_OTH_HH_IT_E!D9+FC_OTH_HH_LI_E!D9+FC_OTH_HH_OA_E!D9</f>
        <v>0</v>
      </c>
      <c r="E9" s="10">
        <f>FC_OTH_HH_SH_E!E9+FC_OTH_HH_SC_E!E9+FC_OTH_HH_WH_E!E9+FC_OTH_HH_CO_E!E9+FC_OTH_HH_RF_E!E9+FC_OTH_HH_WM_E!E9+FC_OTH_HH_DR_E!E9+FC_OTH_HH_DW_E!E9+FC_OTH_HH_TV_E!E9+FC_OTH_HH_IT_E!E9+FC_OTH_HH_LI_E!E9+FC_OTH_HH_OA_E!E9</f>
        <v>0</v>
      </c>
      <c r="F9" s="10">
        <f>FC_OTH_HH_SH_E!F9+FC_OTH_HH_SC_E!F9+FC_OTH_HH_WH_E!F9+FC_OTH_HH_CO_E!F9+FC_OTH_HH_RF_E!F9+FC_OTH_HH_WM_E!F9+FC_OTH_HH_DR_E!F9+FC_OTH_HH_DW_E!F9+FC_OTH_HH_TV_E!F9+FC_OTH_HH_IT_E!F9+FC_OTH_HH_LI_E!F9+FC_OTH_HH_OA_E!F9</f>
        <v>0</v>
      </c>
      <c r="G9" s="10">
        <f>FC_OTH_HH_SH_E!G9+FC_OTH_HH_SC_E!G9+FC_OTH_HH_WH_E!G9+FC_OTH_HH_CO_E!G9+FC_OTH_HH_RF_E!G9+FC_OTH_HH_WM_E!G9+FC_OTH_HH_DR_E!G9+FC_OTH_HH_DW_E!G9+FC_OTH_HH_TV_E!G9+FC_OTH_HH_IT_E!G9+FC_OTH_HH_LI_E!G9+FC_OTH_HH_OA_E!G9</f>
        <v>0</v>
      </c>
      <c r="H9" s="10">
        <f>FC_OTH_HH_SH_E!H9+FC_OTH_HH_SC_E!H9+FC_OTH_HH_WH_E!H9+FC_OTH_HH_CO_E!H9+FC_OTH_HH_RF_E!H9+FC_OTH_HH_WM_E!H9+FC_OTH_HH_DR_E!H9+FC_OTH_HH_DW_E!H9+FC_OTH_HH_TV_E!H9+FC_OTH_HH_IT_E!H9+FC_OTH_HH_LI_E!H9+FC_OTH_HH_OA_E!H9</f>
        <v>0</v>
      </c>
      <c r="I9" s="10">
        <f>FC_OTH_HH_SH_E!I9+FC_OTH_HH_SC_E!I9+FC_OTH_HH_WH_E!I9+FC_OTH_HH_CO_E!I9+FC_OTH_HH_RF_E!I9+FC_OTH_HH_WM_E!I9+FC_OTH_HH_DR_E!I9+FC_OTH_HH_DW_E!I9+FC_OTH_HH_TV_E!I9+FC_OTH_HH_IT_E!I9+FC_OTH_HH_LI_E!I9+FC_OTH_HH_OA_E!I9</f>
        <v>0</v>
      </c>
      <c r="J9" s="10">
        <f>FC_OTH_HH_SH_E!J9+FC_OTH_HH_SC_E!J9+FC_OTH_HH_WH_E!J9+FC_OTH_HH_CO_E!J9+FC_OTH_HH_RF_E!J9+FC_OTH_HH_WM_E!J9+FC_OTH_HH_DR_E!J9+FC_OTH_HH_DW_E!J9+FC_OTH_HH_TV_E!J9+FC_OTH_HH_IT_E!J9+FC_OTH_HH_LI_E!J9+FC_OTH_HH_OA_E!J9</f>
        <v>0</v>
      </c>
      <c r="K9" s="10">
        <f>FC_OTH_HH_SH_E!K9+FC_OTH_HH_SC_E!K9+FC_OTH_HH_WH_E!K9+FC_OTH_HH_CO_E!K9+FC_OTH_HH_RF_E!K9+FC_OTH_HH_WM_E!K9+FC_OTH_HH_DR_E!K9+FC_OTH_HH_DW_E!K9+FC_OTH_HH_TV_E!K9+FC_OTH_HH_IT_E!K9+FC_OTH_HH_LI_E!K9+FC_OTH_HH_OA_E!K9</f>
        <v>0</v>
      </c>
      <c r="L9" s="10">
        <f>FC_OTH_HH_SH_E!L9+FC_OTH_HH_SC_E!L9+FC_OTH_HH_WH_E!L9+FC_OTH_HH_CO_E!L9+FC_OTH_HH_RF_E!L9+FC_OTH_HH_WM_E!L9+FC_OTH_HH_DR_E!L9+FC_OTH_HH_DW_E!L9+FC_OTH_HH_TV_E!L9+FC_OTH_HH_IT_E!L9+FC_OTH_HH_LI_E!L9+FC_OTH_HH_OA_E!L9</f>
        <v>0</v>
      </c>
      <c r="M9" s="10">
        <f>FC_OTH_HH_SH_E!M9+FC_OTH_HH_SC_E!M9+FC_OTH_HH_WH_E!M9+FC_OTH_HH_CO_E!M9+FC_OTH_HH_RF_E!M9+FC_OTH_HH_WM_E!M9+FC_OTH_HH_DR_E!M9+FC_OTH_HH_DW_E!M9+FC_OTH_HH_TV_E!M9+FC_OTH_HH_IT_E!M9+FC_OTH_HH_LI_E!M9+FC_OTH_HH_OA_E!M9</f>
        <v>0</v>
      </c>
      <c r="N9" s="10">
        <f>FC_OTH_HH_SH_E!N9+FC_OTH_HH_SC_E!N9+FC_OTH_HH_WH_E!N9+FC_OTH_HH_CO_E!N9+FC_OTH_HH_RF_E!N9+FC_OTH_HH_WM_E!N9+FC_OTH_HH_DR_E!N9+FC_OTH_HH_DW_E!N9+FC_OTH_HH_TV_E!N9+FC_OTH_HH_IT_E!N9+FC_OTH_HH_LI_E!N9+FC_OTH_HH_OA_E!N9</f>
        <v>0</v>
      </c>
      <c r="O9" s="10">
        <f>FC_OTH_HH_SH_E!O9+FC_OTH_HH_SC_E!O9+FC_OTH_HH_WH_E!O9+FC_OTH_HH_CO_E!O9+FC_OTH_HH_RF_E!O9+FC_OTH_HH_WM_E!O9+FC_OTH_HH_DR_E!O9+FC_OTH_HH_DW_E!O9+FC_OTH_HH_TV_E!O9+FC_OTH_HH_IT_E!O9+FC_OTH_HH_LI_E!O9+FC_OTH_HH_OA_E!O9</f>
        <v>0</v>
      </c>
      <c r="P9" s="10">
        <f>FC_OTH_HH_SH_E!P9+FC_OTH_HH_SC_E!P9+FC_OTH_HH_WH_E!P9+FC_OTH_HH_CO_E!P9+FC_OTH_HH_RF_E!P9+FC_OTH_HH_WM_E!P9+FC_OTH_HH_DR_E!P9+FC_OTH_HH_DW_E!P9+FC_OTH_HH_TV_E!P9+FC_OTH_HH_IT_E!P9+FC_OTH_HH_LI_E!P9+FC_OTH_HH_OA_E!P9</f>
        <v>0</v>
      </c>
      <c r="Q9" s="10">
        <f>FC_OTH_HH_SH_E!Q9+FC_OTH_HH_SC_E!Q9+FC_OTH_HH_WH_E!Q9+FC_OTH_HH_CO_E!Q9+FC_OTH_HH_RF_E!Q9+FC_OTH_HH_WM_E!Q9+FC_OTH_HH_DR_E!Q9+FC_OTH_HH_DW_E!Q9+FC_OTH_HH_TV_E!Q9+FC_OTH_HH_IT_E!Q9+FC_OTH_HH_LI_E!Q9+FC_OTH_HH_OA_E!Q9</f>
        <v>0</v>
      </c>
      <c r="R9" s="10">
        <f>FC_OTH_HH_SH_E!R9+FC_OTH_HH_SC_E!R9+FC_OTH_HH_WH_E!R9+FC_OTH_HH_CO_E!R9+FC_OTH_HH_RF_E!R9+FC_OTH_HH_WM_E!R9+FC_OTH_HH_DR_E!R9+FC_OTH_HH_DW_E!R9+FC_OTH_HH_TV_E!R9+FC_OTH_HH_IT_E!R9+FC_OTH_HH_LI_E!R9+FC_OTH_HH_OA_E!R9</f>
        <v>0</v>
      </c>
      <c r="S9" s="10">
        <f>FC_OTH_HH_SH_E!S9+FC_OTH_HH_SC_E!S9+FC_OTH_HH_WH_E!S9+FC_OTH_HH_CO_E!S9+FC_OTH_HH_RF_E!S9+FC_OTH_HH_WM_E!S9+FC_OTH_HH_DR_E!S9+FC_OTH_HH_DW_E!S9+FC_OTH_HH_TV_E!S9+FC_OTH_HH_IT_E!S9+FC_OTH_HH_LI_E!S9+FC_OTH_HH_OA_E!S9</f>
        <v>0</v>
      </c>
      <c r="T9" s="10">
        <f>FC_OTH_HH_SH_E!T9+FC_OTH_HH_SC_E!T9+FC_OTH_HH_WH_E!T9+FC_OTH_HH_CO_E!T9+FC_OTH_HH_RF_E!T9+FC_OTH_HH_WM_E!T9+FC_OTH_HH_DR_E!T9+FC_OTH_HH_DW_E!T9+FC_OTH_HH_TV_E!T9+FC_OTH_HH_IT_E!T9+FC_OTH_HH_LI_E!T9+FC_OTH_HH_OA_E!T9</f>
        <v>0</v>
      </c>
      <c r="U9" s="10">
        <f>FC_OTH_HH_SH_E!U9+FC_OTH_HH_SC_E!U9+FC_OTH_HH_WH_E!U9+FC_OTH_HH_CO_E!U9+FC_OTH_HH_RF_E!U9+FC_OTH_HH_WM_E!U9+FC_OTH_HH_DR_E!U9+FC_OTH_HH_DW_E!U9+FC_OTH_HH_TV_E!U9+FC_OTH_HH_IT_E!U9+FC_OTH_HH_LI_E!U9+FC_OTH_HH_OA_E!U9</f>
        <v>0</v>
      </c>
      <c r="V9" s="10">
        <f>FC_OTH_HH_SH_E!V9+FC_OTH_HH_SC_E!V9+FC_OTH_HH_WH_E!V9+FC_OTH_HH_CO_E!V9+FC_OTH_HH_RF_E!V9+FC_OTH_HH_WM_E!V9+FC_OTH_HH_DR_E!V9+FC_OTH_HH_DW_E!V9+FC_OTH_HH_TV_E!V9+FC_OTH_HH_IT_E!V9+FC_OTH_HH_LI_E!V9+FC_OTH_HH_OA_E!V9</f>
        <v>0</v>
      </c>
      <c r="W9" s="10">
        <f>FC_OTH_HH_SH_E!W9+FC_OTH_HH_SC_E!W9+FC_OTH_HH_WH_E!W9+FC_OTH_HH_CO_E!W9+FC_OTH_HH_RF_E!W9+FC_OTH_HH_WM_E!W9+FC_OTH_HH_DR_E!W9+FC_OTH_HH_DW_E!W9+FC_OTH_HH_TV_E!W9+FC_OTH_HH_IT_E!W9+FC_OTH_HH_LI_E!W9+FC_OTH_HH_OA_E!W9</f>
        <v>0</v>
      </c>
      <c r="X9" s="10">
        <f>FC_OTH_HH_SH_E!X9+FC_OTH_HH_SC_E!X9+FC_OTH_HH_WH_E!X9+FC_OTH_HH_CO_E!X9+FC_OTH_HH_RF_E!X9+FC_OTH_HH_WM_E!X9+FC_OTH_HH_DR_E!X9+FC_OTH_HH_DW_E!X9+FC_OTH_HH_TV_E!X9+FC_OTH_HH_IT_E!X9+FC_OTH_HH_LI_E!X9+FC_OTH_HH_OA_E!X9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FC_OTH_HH_SH_E!C10+FC_OTH_HH_SC_E!C10+FC_OTH_HH_WH_E!C10+FC_OTH_HH_CO_E!C10+FC_OTH_HH_RF_E!C10+FC_OTH_HH_WM_E!C10+FC_OTH_HH_DR_E!C10+FC_OTH_HH_DW_E!C10+FC_OTH_HH_TV_E!C10+FC_OTH_HH_IT_E!C10+FC_OTH_HH_LI_E!C10+FC_OTH_HH_OA_E!C10</f>
        <v>0</v>
      </c>
      <c r="D10" s="10">
        <f>FC_OTH_HH_SH_E!D10+FC_OTH_HH_SC_E!D10+FC_OTH_HH_WH_E!D10+FC_OTH_HH_CO_E!D10+FC_OTH_HH_RF_E!D10+FC_OTH_HH_WM_E!D10+FC_OTH_HH_DR_E!D10+FC_OTH_HH_DW_E!D10+FC_OTH_HH_TV_E!D10+FC_OTH_HH_IT_E!D10+FC_OTH_HH_LI_E!D10+FC_OTH_HH_OA_E!D10</f>
        <v>0</v>
      </c>
      <c r="E10" s="10">
        <f>FC_OTH_HH_SH_E!E10+FC_OTH_HH_SC_E!E10+FC_OTH_HH_WH_E!E10+FC_OTH_HH_CO_E!E10+FC_OTH_HH_RF_E!E10+FC_OTH_HH_WM_E!E10+FC_OTH_HH_DR_E!E10+FC_OTH_HH_DW_E!E10+FC_OTH_HH_TV_E!E10+FC_OTH_HH_IT_E!E10+FC_OTH_HH_LI_E!E10+FC_OTH_HH_OA_E!E10</f>
        <v>0</v>
      </c>
      <c r="F10" s="10">
        <f>FC_OTH_HH_SH_E!F10+FC_OTH_HH_SC_E!F10+FC_OTH_HH_WH_E!F10+FC_OTH_HH_CO_E!F10+FC_OTH_HH_RF_E!F10+FC_OTH_HH_WM_E!F10+FC_OTH_HH_DR_E!F10+FC_OTH_HH_DW_E!F10+FC_OTH_HH_TV_E!F10+FC_OTH_HH_IT_E!F10+FC_OTH_HH_LI_E!F10+FC_OTH_HH_OA_E!F10</f>
        <v>0</v>
      </c>
      <c r="G10" s="10">
        <f>FC_OTH_HH_SH_E!G10+FC_OTH_HH_SC_E!G10+FC_OTH_HH_WH_E!G10+FC_OTH_HH_CO_E!G10+FC_OTH_HH_RF_E!G10+FC_OTH_HH_WM_E!G10+FC_OTH_HH_DR_E!G10+FC_OTH_HH_DW_E!G10+FC_OTH_HH_TV_E!G10+FC_OTH_HH_IT_E!G10+FC_OTH_HH_LI_E!G10+FC_OTH_HH_OA_E!G10</f>
        <v>0</v>
      </c>
      <c r="H10" s="10">
        <f>FC_OTH_HH_SH_E!H10+FC_OTH_HH_SC_E!H10+FC_OTH_HH_WH_E!H10+FC_OTH_HH_CO_E!H10+FC_OTH_HH_RF_E!H10+FC_OTH_HH_WM_E!H10+FC_OTH_HH_DR_E!H10+FC_OTH_HH_DW_E!H10+FC_OTH_HH_TV_E!H10+FC_OTH_HH_IT_E!H10+FC_OTH_HH_LI_E!H10+FC_OTH_HH_OA_E!H10</f>
        <v>0</v>
      </c>
      <c r="I10" s="10">
        <f>FC_OTH_HH_SH_E!I10+FC_OTH_HH_SC_E!I10+FC_OTH_HH_WH_E!I10+FC_OTH_HH_CO_E!I10+FC_OTH_HH_RF_E!I10+FC_OTH_HH_WM_E!I10+FC_OTH_HH_DR_E!I10+FC_OTH_HH_DW_E!I10+FC_OTH_HH_TV_E!I10+FC_OTH_HH_IT_E!I10+FC_OTH_HH_LI_E!I10+FC_OTH_HH_OA_E!I10</f>
        <v>0</v>
      </c>
      <c r="J10" s="10">
        <f>FC_OTH_HH_SH_E!J10+FC_OTH_HH_SC_E!J10+FC_OTH_HH_WH_E!J10+FC_OTH_HH_CO_E!J10+FC_OTH_HH_RF_E!J10+FC_OTH_HH_WM_E!J10+FC_OTH_HH_DR_E!J10+FC_OTH_HH_DW_E!J10+FC_OTH_HH_TV_E!J10+FC_OTH_HH_IT_E!J10+FC_OTH_HH_LI_E!J10+FC_OTH_HH_OA_E!J10</f>
        <v>0</v>
      </c>
      <c r="K10" s="10">
        <f>FC_OTH_HH_SH_E!K10+FC_OTH_HH_SC_E!K10+FC_OTH_HH_WH_E!K10+FC_OTH_HH_CO_E!K10+FC_OTH_HH_RF_E!K10+FC_OTH_HH_WM_E!K10+FC_OTH_HH_DR_E!K10+FC_OTH_HH_DW_E!K10+FC_OTH_HH_TV_E!K10+FC_OTH_HH_IT_E!K10+FC_OTH_HH_LI_E!K10+FC_OTH_HH_OA_E!K10</f>
        <v>0</v>
      </c>
      <c r="L10" s="10">
        <f>FC_OTH_HH_SH_E!L10+FC_OTH_HH_SC_E!L10+FC_OTH_HH_WH_E!L10+FC_OTH_HH_CO_E!L10+FC_OTH_HH_RF_E!L10+FC_OTH_HH_WM_E!L10+FC_OTH_HH_DR_E!L10+FC_OTH_HH_DW_E!L10+FC_OTH_HH_TV_E!L10+FC_OTH_HH_IT_E!L10+FC_OTH_HH_LI_E!L10+FC_OTH_HH_OA_E!L10</f>
        <v>0</v>
      </c>
      <c r="M10" s="10">
        <f>FC_OTH_HH_SH_E!M10+FC_OTH_HH_SC_E!M10+FC_OTH_HH_WH_E!M10+FC_OTH_HH_CO_E!M10+FC_OTH_HH_RF_E!M10+FC_OTH_HH_WM_E!M10+FC_OTH_HH_DR_E!M10+FC_OTH_HH_DW_E!M10+FC_OTH_HH_TV_E!M10+FC_OTH_HH_IT_E!M10+FC_OTH_HH_LI_E!M10+FC_OTH_HH_OA_E!M10</f>
        <v>0</v>
      </c>
      <c r="N10" s="10">
        <f>FC_OTH_HH_SH_E!N10+FC_OTH_HH_SC_E!N10+FC_OTH_HH_WH_E!N10+FC_OTH_HH_CO_E!N10+FC_OTH_HH_RF_E!N10+FC_OTH_HH_WM_E!N10+FC_OTH_HH_DR_E!N10+FC_OTH_HH_DW_E!N10+FC_OTH_HH_TV_E!N10+FC_OTH_HH_IT_E!N10+FC_OTH_HH_LI_E!N10+FC_OTH_HH_OA_E!N10</f>
        <v>0</v>
      </c>
      <c r="O10" s="10">
        <f>FC_OTH_HH_SH_E!O10+FC_OTH_HH_SC_E!O10+FC_OTH_HH_WH_E!O10+FC_OTH_HH_CO_E!O10+FC_OTH_HH_RF_E!O10+FC_OTH_HH_WM_E!O10+FC_OTH_HH_DR_E!O10+FC_OTH_HH_DW_E!O10+FC_OTH_HH_TV_E!O10+FC_OTH_HH_IT_E!O10+FC_OTH_HH_LI_E!O10+FC_OTH_HH_OA_E!O10</f>
        <v>0</v>
      </c>
      <c r="P10" s="10">
        <f>FC_OTH_HH_SH_E!P10+FC_OTH_HH_SC_E!P10+FC_OTH_HH_WH_E!P10+FC_OTH_HH_CO_E!P10+FC_OTH_HH_RF_E!P10+FC_OTH_HH_WM_E!P10+FC_OTH_HH_DR_E!P10+FC_OTH_HH_DW_E!P10+FC_OTH_HH_TV_E!P10+FC_OTH_HH_IT_E!P10+FC_OTH_HH_LI_E!P10+FC_OTH_HH_OA_E!P10</f>
        <v>0</v>
      </c>
      <c r="Q10" s="10">
        <f>FC_OTH_HH_SH_E!Q10+FC_OTH_HH_SC_E!Q10+FC_OTH_HH_WH_E!Q10+FC_OTH_HH_CO_E!Q10+FC_OTH_HH_RF_E!Q10+FC_OTH_HH_WM_E!Q10+FC_OTH_HH_DR_E!Q10+FC_OTH_HH_DW_E!Q10+FC_OTH_HH_TV_E!Q10+FC_OTH_HH_IT_E!Q10+FC_OTH_HH_LI_E!Q10+FC_OTH_HH_OA_E!Q10</f>
        <v>0</v>
      </c>
      <c r="R10" s="10">
        <f>FC_OTH_HH_SH_E!R10+FC_OTH_HH_SC_E!R10+FC_OTH_HH_WH_E!R10+FC_OTH_HH_CO_E!R10+FC_OTH_HH_RF_E!R10+FC_OTH_HH_WM_E!R10+FC_OTH_HH_DR_E!R10+FC_OTH_HH_DW_E!R10+FC_OTH_HH_TV_E!R10+FC_OTH_HH_IT_E!R10+FC_OTH_HH_LI_E!R10+FC_OTH_HH_OA_E!R10</f>
        <v>0</v>
      </c>
      <c r="S10" s="10">
        <f>FC_OTH_HH_SH_E!S10+FC_OTH_HH_SC_E!S10+FC_OTH_HH_WH_E!S10+FC_OTH_HH_CO_E!S10+FC_OTH_HH_RF_E!S10+FC_OTH_HH_WM_E!S10+FC_OTH_HH_DR_E!S10+FC_OTH_HH_DW_E!S10+FC_OTH_HH_TV_E!S10+FC_OTH_HH_IT_E!S10+FC_OTH_HH_LI_E!S10+FC_OTH_HH_OA_E!S10</f>
        <v>0</v>
      </c>
      <c r="T10" s="10">
        <f>FC_OTH_HH_SH_E!T10+FC_OTH_HH_SC_E!T10+FC_OTH_HH_WH_E!T10+FC_OTH_HH_CO_E!T10+FC_OTH_HH_RF_E!T10+FC_OTH_HH_WM_E!T10+FC_OTH_HH_DR_E!T10+FC_OTH_HH_DW_E!T10+FC_OTH_HH_TV_E!T10+FC_OTH_HH_IT_E!T10+FC_OTH_HH_LI_E!T10+FC_OTH_HH_OA_E!T10</f>
        <v>0</v>
      </c>
      <c r="U10" s="10">
        <f>FC_OTH_HH_SH_E!U10+FC_OTH_HH_SC_E!U10+FC_OTH_HH_WH_E!U10+FC_OTH_HH_CO_E!U10+FC_OTH_HH_RF_E!U10+FC_OTH_HH_WM_E!U10+FC_OTH_HH_DR_E!U10+FC_OTH_HH_DW_E!U10+FC_OTH_HH_TV_E!U10+FC_OTH_HH_IT_E!U10+FC_OTH_HH_LI_E!U10+FC_OTH_HH_OA_E!U10</f>
        <v>0</v>
      </c>
      <c r="V10" s="10">
        <f>FC_OTH_HH_SH_E!V10+FC_OTH_HH_SC_E!V10+FC_OTH_HH_WH_E!V10+FC_OTH_HH_CO_E!V10+FC_OTH_HH_RF_E!V10+FC_OTH_HH_WM_E!V10+FC_OTH_HH_DR_E!V10+FC_OTH_HH_DW_E!V10+FC_OTH_HH_TV_E!V10+FC_OTH_HH_IT_E!V10+FC_OTH_HH_LI_E!V10+FC_OTH_HH_OA_E!V10</f>
        <v>0</v>
      </c>
      <c r="W10" s="10">
        <f>FC_OTH_HH_SH_E!W10+FC_OTH_HH_SC_E!W10+FC_OTH_HH_WH_E!W10+FC_OTH_HH_CO_E!W10+FC_OTH_HH_RF_E!W10+FC_OTH_HH_WM_E!W10+FC_OTH_HH_DR_E!W10+FC_OTH_HH_DW_E!W10+FC_OTH_HH_TV_E!W10+FC_OTH_HH_IT_E!W10+FC_OTH_HH_LI_E!W10+FC_OTH_HH_OA_E!W10</f>
        <v>0</v>
      </c>
      <c r="X10" s="10">
        <f>FC_OTH_HH_SH_E!X10+FC_OTH_HH_SC_E!X10+FC_OTH_HH_WH_E!X10+FC_OTH_HH_CO_E!X10+FC_OTH_HH_RF_E!X10+FC_OTH_HH_WM_E!X10+FC_OTH_HH_DR_E!X10+FC_OTH_HH_DW_E!X10+FC_OTH_HH_TV_E!X10+FC_OTH_HH_IT_E!X10+FC_OTH_HH_LI_E!X10+FC_OTH_HH_OA_E!X10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W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ref="X11" si="13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FC_OTH_HH_SH_E!C12+FC_OTH_HH_SC_E!C12+FC_OTH_HH_WH_E!C12+FC_OTH_HH_CO_E!C12+FC_OTH_HH_RF_E!C12+FC_OTH_HH_WM_E!C12+FC_OTH_HH_DR_E!C12+FC_OTH_HH_DW_E!C12+FC_OTH_HH_TV_E!C12+FC_OTH_HH_IT_E!C12+FC_OTH_HH_LI_E!C12+FC_OTH_HH_OA_E!C12</f>
        <v>0</v>
      </c>
      <c r="D12" s="10">
        <f>FC_OTH_HH_SH_E!D12+FC_OTH_HH_SC_E!D12+FC_OTH_HH_WH_E!D12+FC_OTH_HH_CO_E!D12+FC_OTH_HH_RF_E!D12+FC_OTH_HH_WM_E!D12+FC_OTH_HH_DR_E!D12+FC_OTH_HH_DW_E!D12+FC_OTH_HH_TV_E!D12+FC_OTH_HH_IT_E!D12+FC_OTH_HH_LI_E!D12+FC_OTH_HH_OA_E!D12</f>
        <v>0</v>
      </c>
      <c r="E12" s="10">
        <f>FC_OTH_HH_SH_E!E12+FC_OTH_HH_SC_E!E12+FC_OTH_HH_WH_E!E12+FC_OTH_HH_CO_E!E12+FC_OTH_HH_RF_E!E12+FC_OTH_HH_WM_E!E12+FC_OTH_HH_DR_E!E12+FC_OTH_HH_DW_E!E12+FC_OTH_HH_TV_E!E12+FC_OTH_HH_IT_E!E12+FC_OTH_HH_LI_E!E12+FC_OTH_HH_OA_E!E12</f>
        <v>0</v>
      </c>
      <c r="F12" s="10">
        <f>FC_OTH_HH_SH_E!F12+FC_OTH_HH_SC_E!F12+FC_OTH_HH_WH_E!F12+FC_OTH_HH_CO_E!F12+FC_OTH_HH_RF_E!F12+FC_OTH_HH_WM_E!F12+FC_OTH_HH_DR_E!F12+FC_OTH_HH_DW_E!F12+FC_OTH_HH_TV_E!F12+FC_OTH_HH_IT_E!F12+FC_OTH_HH_LI_E!F12+FC_OTH_HH_OA_E!F12</f>
        <v>0</v>
      </c>
      <c r="G12" s="10">
        <f>FC_OTH_HH_SH_E!G12+FC_OTH_HH_SC_E!G12+FC_OTH_HH_WH_E!G12+FC_OTH_HH_CO_E!G12+FC_OTH_HH_RF_E!G12+FC_OTH_HH_WM_E!G12+FC_OTH_HH_DR_E!G12+FC_OTH_HH_DW_E!G12+FC_OTH_HH_TV_E!G12+FC_OTH_HH_IT_E!G12+FC_OTH_HH_LI_E!G12+FC_OTH_HH_OA_E!G12</f>
        <v>0</v>
      </c>
      <c r="H12" s="10">
        <f>FC_OTH_HH_SH_E!H12+FC_OTH_HH_SC_E!H12+FC_OTH_HH_WH_E!H12+FC_OTH_HH_CO_E!H12+FC_OTH_HH_RF_E!H12+FC_OTH_HH_WM_E!H12+FC_OTH_HH_DR_E!H12+FC_OTH_HH_DW_E!H12+FC_OTH_HH_TV_E!H12+FC_OTH_HH_IT_E!H12+FC_OTH_HH_LI_E!H12+FC_OTH_HH_OA_E!H12</f>
        <v>0</v>
      </c>
      <c r="I12" s="10">
        <f>FC_OTH_HH_SH_E!I12+FC_OTH_HH_SC_E!I12+FC_OTH_HH_WH_E!I12+FC_OTH_HH_CO_E!I12+FC_OTH_HH_RF_E!I12+FC_OTH_HH_WM_E!I12+FC_OTH_HH_DR_E!I12+FC_OTH_HH_DW_E!I12+FC_OTH_HH_TV_E!I12+FC_OTH_HH_IT_E!I12+FC_OTH_HH_LI_E!I12+FC_OTH_HH_OA_E!I12</f>
        <v>0</v>
      </c>
      <c r="J12" s="10">
        <f>FC_OTH_HH_SH_E!J12+FC_OTH_HH_SC_E!J12+FC_OTH_HH_WH_E!J12+FC_OTH_HH_CO_E!J12+FC_OTH_HH_RF_E!J12+FC_OTH_HH_WM_E!J12+FC_OTH_HH_DR_E!J12+FC_OTH_HH_DW_E!J12+FC_OTH_HH_TV_E!J12+FC_OTH_HH_IT_E!J12+FC_OTH_HH_LI_E!J12+FC_OTH_HH_OA_E!J12</f>
        <v>0</v>
      </c>
      <c r="K12" s="10">
        <f>FC_OTH_HH_SH_E!K12+FC_OTH_HH_SC_E!K12+FC_OTH_HH_WH_E!K12+FC_OTH_HH_CO_E!K12+FC_OTH_HH_RF_E!K12+FC_OTH_HH_WM_E!K12+FC_OTH_HH_DR_E!K12+FC_OTH_HH_DW_E!K12+FC_OTH_HH_TV_E!K12+FC_OTH_HH_IT_E!K12+FC_OTH_HH_LI_E!K12+FC_OTH_HH_OA_E!K12</f>
        <v>0</v>
      </c>
      <c r="L12" s="10">
        <f>FC_OTH_HH_SH_E!L12+FC_OTH_HH_SC_E!L12+FC_OTH_HH_WH_E!L12+FC_OTH_HH_CO_E!L12+FC_OTH_HH_RF_E!L12+FC_OTH_HH_WM_E!L12+FC_OTH_HH_DR_E!L12+FC_OTH_HH_DW_E!L12+FC_OTH_HH_TV_E!L12+FC_OTH_HH_IT_E!L12+FC_OTH_HH_LI_E!L12+FC_OTH_HH_OA_E!L12</f>
        <v>0</v>
      </c>
      <c r="M12" s="10">
        <f>FC_OTH_HH_SH_E!M12+FC_OTH_HH_SC_E!M12+FC_OTH_HH_WH_E!M12+FC_OTH_HH_CO_E!M12+FC_OTH_HH_RF_E!M12+FC_OTH_HH_WM_E!M12+FC_OTH_HH_DR_E!M12+FC_OTH_HH_DW_E!M12+FC_OTH_HH_TV_E!M12+FC_OTH_HH_IT_E!M12+FC_OTH_HH_LI_E!M12+FC_OTH_HH_OA_E!M12</f>
        <v>0</v>
      </c>
      <c r="N12" s="10">
        <f>FC_OTH_HH_SH_E!N12+FC_OTH_HH_SC_E!N12+FC_OTH_HH_WH_E!N12+FC_OTH_HH_CO_E!N12+FC_OTH_HH_RF_E!N12+FC_OTH_HH_WM_E!N12+FC_OTH_HH_DR_E!N12+FC_OTH_HH_DW_E!N12+FC_OTH_HH_TV_E!N12+FC_OTH_HH_IT_E!N12+FC_OTH_HH_LI_E!N12+FC_OTH_HH_OA_E!N12</f>
        <v>0</v>
      </c>
      <c r="O12" s="10">
        <f>FC_OTH_HH_SH_E!O12+FC_OTH_HH_SC_E!O12+FC_OTH_HH_WH_E!O12+FC_OTH_HH_CO_E!O12+FC_OTH_HH_RF_E!O12+FC_OTH_HH_WM_E!O12+FC_OTH_HH_DR_E!O12+FC_OTH_HH_DW_E!O12+FC_OTH_HH_TV_E!O12+FC_OTH_HH_IT_E!O12+FC_OTH_HH_LI_E!O12+FC_OTH_HH_OA_E!O12</f>
        <v>0</v>
      </c>
      <c r="P12" s="10">
        <f>FC_OTH_HH_SH_E!P12+FC_OTH_HH_SC_E!P12+FC_OTH_HH_WH_E!P12+FC_OTH_HH_CO_E!P12+FC_OTH_HH_RF_E!P12+FC_OTH_HH_WM_E!P12+FC_OTH_HH_DR_E!P12+FC_OTH_HH_DW_E!P12+FC_OTH_HH_TV_E!P12+FC_OTH_HH_IT_E!P12+FC_OTH_HH_LI_E!P12+FC_OTH_HH_OA_E!P12</f>
        <v>0</v>
      </c>
      <c r="Q12" s="10">
        <f>FC_OTH_HH_SH_E!Q12+FC_OTH_HH_SC_E!Q12+FC_OTH_HH_WH_E!Q12+FC_OTH_HH_CO_E!Q12+FC_OTH_HH_RF_E!Q12+FC_OTH_HH_WM_E!Q12+FC_OTH_HH_DR_E!Q12+FC_OTH_HH_DW_E!Q12+FC_OTH_HH_TV_E!Q12+FC_OTH_HH_IT_E!Q12+FC_OTH_HH_LI_E!Q12+FC_OTH_HH_OA_E!Q12</f>
        <v>0</v>
      </c>
      <c r="R12" s="10">
        <f>FC_OTH_HH_SH_E!R12+FC_OTH_HH_SC_E!R12+FC_OTH_HH_WH_E!R12+FC_OTH_HH_CO_E!R12+FC_OTH_HH_RF_E!R12+FC_OTH_HH_WM_E!R12+FC_OTH_HH_DR_E!R12+FC_OTH_HH_DW_E!R12+FC_OTH_HH_TV_E!R12+FC_OTH_HH_IT_E!R12+FC_OTH_HH_LI_E!R12+FC_OTH_HH_OA_E!R12</f>
        <v>0</v>
      </c>
      <c r="S12" s="10">
        <f>FC_OTH_HH_SH_E!S12+FC_OTH_HH_SC_E!S12+FC_OTH_HH_WH_E!S12+FC_OTH_HH_CO_E!S12+FC_OTH_HH_RF_E!S12+FC_OTH_HH_WM_E!S12+FC_OTH_HH_DR_E!S12+FC_OTH_HH_DW_E!S12+FC_OTH_HH_TV_E!S12+FC_OTH_HH_IT_E!S12+FC_OTH_HH_LI_E!S12+FC_OTH_HH_OA_E!S12</f>
        <v>0</v>
      </c>
      <c r="T12" s="10">
        <f>FC_OTH_HH_SH_E!T12+FC_OTH_HH_SC_E!T12+FC_OTH_HH_WH_E!T12+FC_OTH_HH_CO_E!T12+FC_OTH_HH_RF_E!T12+FC_OTH_HH_WM_E!T12+FC_OTH_HH_DR_E!T12+FC_OTH_HH_DW_E!T12+FC_OTH_HH_TV_E!T12+FC_OTH_HH_IT_E!T12+FC_OTH_HH_LI_E!T12+FC_OTH_HH_OA_E!T12</f>
        <v>0</v>
      </c>
      <c r="U12" s="10">
        <f>FC_OTH_HH_SH_E!U12+FC_OTH_HH_SC_E!U12+FC_OTH_HH_WH_E!U12+FC_OTH_HH_CO_E!U12+FC_OTH_HH_RF_E!U12+FC_OTH_HH_WM_E!U12+FC_OTH_HH_DR_E!U12+FC_OTH_HH_DW_E!U12+FC_OTH_HH_TV_E!U12+FC_OTH_HH_IT_E!U12+FC_OTH_HH_LI_E!U12+FC_OTH_HH_OA_E!U12</f>
        <v>0</v>
      </c>
      <c r="V12" s="10">
        <f>FC_OTH_HH_SH_E!V12+FC_OTH_HH_SC_E!V12+FC_OTH_HH_WH_E!V12+FC_OTH_HH_CO_E!V12+FC_OTH_HH_RF_E!V12+FC_OTH_HH_WM_E!V12+FC_OTH_HH_DR_E!V12+FC_OTH_HH_DW_E!V12+FC_OTH_HH_TV_E!V12+FC_OTH_HH_IT_E!V12+FC_OTH_HH_LI_E!V12+FC_OTH_HH_OA_E!V12</f>
        <v>0</v>
      </c>
      <c r="W12" s="10">
        <f>FC_OTH_HH_SH_E!W12+FC_OTH_HH_SC_E!W12+FC_OTH_HH_WH_E!W12+FC_OTH_HH_CO_E!W12+FC_OTH_HH_RF_E!W12+FC_OTH_HH_WM_E!W12+FC_OTH_HH_DR_E!W12+FC_OTH_HH_DW_E!W12+FC_OTH_HH_TV_E!W12+FC_OTH_HH_IT_E!W12+FC_OTH_HH_LI_E!W12+FC_OTH_HH_OA_E!W12</f>
        <v>0</v>
      </c>
      <c r="X12" s="10">
        <f>FC_OTH_HH_SH_E!X12+FC_OTH_HH_SC_E!X12+FC_OTH_HH_WH_E!X12+FC_OTH_HH_CO_E!X12+FC_OTH_HH_RF_E!X12+FC_OTH_HH_WM_E!X12+FC_OTH_HH_DR_E!X12+FC_OTH_HH_DW_E!X12+FC_OTH_HH_TV_E!X12+FC_OTH_HH_IT_E!X12+FC_OTH_HH_LI_E!X12+FC_OTH_HH_OA_E!X12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FC_OTH_HH_SH_E!C13+FC_OTH_HH_SC_E!C13+FC_OTH_HH_WH_E!C13+FC_OTH_HH_CO_E!C13+FC_OTH_HH_RF_E!C13+FC_OTH_HH_WM_E!C13+FC_OTH_HH_DR_E!C13+FC_OTH_HH_DW_E!C13+FC_OTH_HH_TV_E!C13+FC_OTH_HH_IT_E!C13+FC_OTH_HH_LI_E!C13+FC_OTH_HH_OA_E!C13</f>
        <v>0</v>
      </c>
      <c r="D13" s="10">
        <f>FC_OTH_HH_SH_E!D13+FC_OTH_HH_SC_E!D13+FC_OTH_HH_WH_E!D13+FC_OTH_HH_CO_E!D13+FC_OTH_HH_RF_E!D13+FC_OTH_HH_WM_E!D13+FC_OTH_HH_DR_E!D13+FC_OTH_HH_DW_E!D13+FC_OTH_HH_TV_E!D13+FC_OTH_HH_IT_E!D13+FC_OTH_HH_LI_E!D13+FC_OTH_HH_OA_E!D13</f>
        <v>0</v>
      </c>
      <c r="E13" s="10">
        <f>FC_OTH_HH_SH_E!E13+FC_OTH_HH_SC_E!E13+FC_OTH_HH_WH_E!E13+FC_OTH_HH_CO_E!E13+FC_OTH_HH_RF_E!E13+FC_OTH_HH_WM_E!E13+FC_OTH_HH_DR_E!E13+FC_OTH_HH_DW_E!E13+FC_OTH_HH_TV_E!E13+FC_OTH_HH_IT_E!E13+FC_OTH_HH_LI_E!E13+FC_OTH_HH_OA_E!E13</f>
        <v>0</v>
      </c>
      <c r="F13" s="10">
        <f>FC_OTH_HH_SH_E!F13+FC_OTH_HH_SC_E!F13+FC_OTH_HH_WH_E!F13+FC_OTH_HH_CO_E!F13+FC_OTH_HH_RF_E!F13+FC_OTH_HH_WM_E!F13+FC_OTH_HH_DR_E!F13+FC_OTH_HH_DW_E!F13+FC_OTH_HH_TV_E!F13+FC_OTH_HH_IT_E!F13+FC_OTH_HH_LI_E!F13+FC_OTH_HH_OA_E!F13</f>
        <v>0</v>
      </c>
      <c r="G13" s="10">
        <f>FC_OTH_HH_SH_E!G13+FC_OTH_HH_SC_E!G13+FC_OTH_HH_WH_E!G13+FC_OTH_HH_CO_E!G13+FC_OTH_HH_RF_E!G13+FC_OTH_HH_WM_E!G13+FC_OTH_HH_DR_E!G13+FC_OTH_HH_DW_E!G13+FC_OTH_HH_TV_E!G13+FC_OTH_HH_IT_E!G13+FC_OTH_HH_LI_E!G13+FC_OTH_HH_OA_E!G13</f>
        <v>0</v>
      </c>
      <c r="H13" s="10">
        <f>FC_OTH_HH_SH_E!H13+FC_OTH_HH_SC_E!H13+FC_OTH_HH_WH_E!H13+FC_OTH_HH_CO_E!H13+FC_OTH_HH_RF_E!H13+FC_OTH_HH_WM_E!H13+FC_OTH_HH_DR_E!H13+FC_OTH_HH_DW_E!H13+FC_OTH_HH_TV_E!H13+FC_OTH_HH_IT_E!H13+FC_OTH_HH_LI_E!H13+FC_OTH_HH_OA_E!H13</f>
        <v>0</v>
      </c>
      <c r="I13" s="10">
        <f>FC_OTH_HH_SH_E!I13+FC_OTH_HH_SC_E!I13+FC_OTH_HH_WH_E!I13+FC_OTH_HH_CO_E!I13+FC_OTH_HH_RF_E!I13+FC_OTH_HH_WM_E!I13+FC_OTH_HH_DR_E!I13+FC_OTH_HH_DW_E!I13+FC_OTH_HH_TV_E!I13+FC_OTH_HH_IT_E!I13+FC_OTH_HH_LI_E!I13+FC_OTH_HH_OA_E!I13</f>
        <v>0</v>
      </c>
      <c r="J13" s="10">
        <f>FC_OTH_HH_SH_E!J13+FC_OTH_HH_SC_E!J13+FC_OTH_HH_WH_E!J13+FC_OTH_HH_CO_E!J13+FC_OTH_HH_RF_E!J13+FC_OTH_HH_WM_E!J13+FC_OTH_HH_DR_E!J13+FC_OTH_HH_DW_E!J13+FC_OTH_HH_TV_E!J13+FC_OTH_HH_IT_E!J13+FC_OTH_HH_LI_E!J13+FC_OTH_HH_OA_E!J13</f>
        <v>0</v>
      </c>
      <c r="K13" s="10">
        <f>FC_OTH_HH_SH_E!K13+FC_OTH_HH_SC_E!K13+FC_OTH_HH_WH_E!K13+FC_OTH_HH_CO_E!K13+FC_OTH_HH_RF_E!K13+FC_OTH_HH_WM_E!K13+FC_OTH_HH_DR_E!K13+FC_OTH_HH_DW_E!K13+FC_OTH_HH_TV_E!K13+FC_OTH_HH_IT_E!K13+FC_OTH_HH_LI_E!K13+FC_OTH_HH_OA_E!K13</f>
        <v>0</v>
      </c>
      <c r="L13" s="10">
        <f>FC_OTH_HH_SH_E!L13+FC_OTH_HH_SC_E!L13+FC_OTH_HH_WH_E!L13+FC_OTH_HH_CO_E!L13+FC_OTH_HH_RF_E!L13+FC_OTH_HH_WM_E!L13+FC_OTH_HH_DR_E!L13+FC_OTH_HH_DW_E!L13+FC_OTH_HH_TV_E!L13+FC_OTH_HH_IT_E!L13+FC_OTH_HH_LI_E!L13+FC_OTH_HH_OA_E!L13</f>
        <v>0</v>
      </c>
      <c r="M13" s="10">
        <f>FC_OTH_HH_SH_E!M13+FC_OTH_HH_SC_E!M13+FC_OTH_HH_WH_E!M13+FC_OTH_HH_CO_E!M13+FC_OTH_HH_RF_E!M13+FC_OTH_HH_WM_E!M13+FC_OTH_HH_DR_E!M13+FC_OTH_HH_DW_E!M13+FC_OTH_HH_TV_E!M13+FC_OTH_HH_IT_E!M13+FC_OTH_HH_LI_E!M13+FC_OTH_HH_OA_E!M13</f>
        <v>0</v>
      </c>
      <c r="N13" s="10">
        <f>FC_OTH_HH_SH_E!N13+FC_OTH_HH_SC_E!N13+FC_OTH_HH_WH_E!N13+FC_OTH_HH_CO_E!N13+FC_OTH_HH_RF_E!N13+FC_OTH_HH_WM_E!N13+FC_OTH_HH_DR_E!N13+FC_OTH_HH_DW_E!N13+FC_OTH_HH_TV_E!N13+FC_OTH_HH_IT_E!N13+FC_OTH_HH_LI_E!N13+FC_OTH_HH_OA_E!N13</f>
        <v>0</v>
      </c>
      <c r="O13" s="10">
        <f>FC_OTH_HH_SH_E!O13+FC_OTH_HH_SC_E!O13+FC_OTH_HH_WH_E!O13+FC_OTH_HH_CO_E!O13+FC_OTH_HH_RF_E!O13+FC_OTH_HH_WM_E!O13+FC_OTH_HH_DR_E!O13+FC_OTH_HH_DW_E!O13+FC_OTH_HH_TV_E!O13+FC_OTH_HH_IT_E!O13+FC_OTH_HH_LI_E!O13+FC_OTH_HH_OA_E!O13</f>
        <v>0</v>
      </c>
      <c r="P13" s="10">
        <f>FC_OTH_HH_SH_E!P13+FC_OTH_HH_SC_E!P13+FC_OTH_HH_WH_E!P13+FC_OTH_HH_CO_E!P13+FC_OTH_HH_RF_E!P13+FC_OTH_HH_WM_E!P13+FC_OTH_HH_DR_E!P13+FC_OTH_HH_DW_E!P13+FC_OTH_HH_TV_E!P13+FC_OTH_HH_IT_E!P13+FC_OTH_HH_LI_E!P13+FC_OTH_HH_OA_E!P13</f>
        <v>0</v>
      </c>
      <c r="Q13" s="10">
        <f>FC_OTH_HH_SH_E!Q13+FC_OTH_HH_SC_E!Q13+FC_OTH_HH_WH_E!Q13+FC_OTH_HH_CO_E!Q13+FC_OTH_HH_RF_E!Q13+FC_OTH_HH_WM_E!Q13+FC_OTH_HH_DR_E!Q13+FC_OTH_HH_DW_E!Q13+FC_OTH_HH_TV_E!Q13+FC_OTH_HH_IT_E!Q13+FC_OTH_HH_LI_E!Q13+FC_OTH_HH_OA_E!Q13</f>
        <v>0</v>
      </c>
      <c r="R13" s="10">
        <f>FC_OTH_HH_SH_E!R13+FC_OTH_HH_SC_E!R13+FC_OTH_HH_WH_E!R13+FC_OTH_HH_CO_E!R13+FC_OTH_HH_RF_E!R13+FC_OTH_HH_WM_E!R13+FC_OTH_HH_DR_E!R13+FC_OTH_HH_DW_E!R13+FC_OTH_HH_TV_E!R13+FC_OTH_HH_IT_E!R13+FC_OTH_HH_LI_E!R13+FC_OTH_HH_OA_E!R13</f>
        <v>0</v>
      </c>
      <c r="S13" s="10">
        <f>FC_OTH_HH_SH_E!S13+FC_OTH_HH_SC_E!S13+FC_OTH_HH_WH_E!S13+FC_OTH_HH_CO_E!S13+FC_OTH_HH_RF_E!S13+FC_OTH_HH_WM_E!S13+FC_OTH_HH_DR_E!S13+FC_OTH_HH_DW_E!S13+FC_OTH_HH_TV_E!S13+FC_OTH_HH_IT_E!S13+FC_OTH_HH_LI_E!S13+FC_OTH_HH_OA_E!S13</f>
        <v>0</v>
      </c>
      <c r="T13" s="10">
        <f>FC_OTH_HH_SH_E!T13+FC_OTH_HH_SC_E!T13+FC_OTH_HH_WH_E!T13+FC_OTH_HH_CO_E!T13+FC_OTH_HH_RF_E!T13+FC_OTH_HH_WM_E!T13+FC_OTH_HH_DR_E!T13+FC_OTH_HH_DW_E!T13+FC_OTH_HH_TV_E!T13+FC_OTH_HH_IT_E!T13+FC_OTH_HH_LI_E!T13+FC_OTH_HH_OA_E!T13</f>
        <v>0</v>
      </c>
      <c r="U13" s="10">
        <f>FC_OTH_HH_SH_E!U13+FC_OTH_HH_SC_E!U13+FC_OTH_HH_WH_E!U13+FC_OTH_HH_CO_E!U13+FC_OTH_HH_RF_E!U13+FC_OTH_HH_WM_E!U13+FC_OTH_HH_DR_E!U13+FC_OTH_HH_DW_E!U13+FC_OTH_HH_TV_E!U13+FC_OTH_HH_IT_E!U13+FC_OTH_HH_LI_E!U13+FC_OTH_HH_OA_E!U13</f>
        <v>0</v>
      </c>
      <c r="V13" s="10">
        <f>FC_OTH_HH_SH_E!V13+FC_OTH_HH_SC_E!V13+FC_OTH_HH_WH_E!V13+FC_OTH_HH_CO_E!V13+FC_OTH_HH_RF_E!V13+FC_OTH_HH_WM_E!V13+FC_OTH_HH_DR_E!V13+FC_OTH_HH_DW_E!V13+FC_OTH_HH_TV_E!V13+FC_OTH_HH_IT_E!V13+FC_OTH_HH_LI_E!V13+FC_OTH_HH_OA_E!V13</f>
        <v>0</v>
      </c>
      <c r="W13" s="10">
        <f>FC_OTH_HH_SH_E!W13+FC_OTH_HH_SC_E!W13+FC_OTH_HH_WH_E!W13+FC_OTH_HH_CO_E!W13+FC_OTH_HH_RF_E!W13+FC_OTH_HH_WM_E!W13+FC_OTH_HH_DR_E!W13+FC_OTH_HH_DW_E!W13+FC_OTH_HH_TV_E!W13+FC_OTH_HH_IT_E!W13+FC_OTH_HH_LI_E!W13+FC_OTH_HH_OA_E!W13</f>
        <v>0</v>
      </c>
      <c r="X13" s="10">
        <f>FC_OTH_HH_SH_E!X13+FC_OTH_HH_SC_E!X13+FC_OTH_HH_WH_E!X13+FC_OTH_HH_CO_E!X13+FC_OTH_HH_RF_E!X13+FC_OTH_HH_WM_E!X13+FC_OTH_HH_DR_E!X13+FC_OTH_HH_DW_E!X13+FC_OTH_HH_TV_E!X13+FC_OTH_HH_IT_E!X13+FC_OTH_HH_LI_E!X13+FC_OTH_HH_OA_E!X13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FC_OTH_HH_SH_E!C14+FC_OTH_HH_SC_E!C14+FC_OTH_HH_WH_E!C14+FC_OTH_HH_CO_E!C14+FC_OTH_HH_RF_E!C14+FC_OTH_HH_WM_E!C14+FC_OTH_HH_DR_E!C14+FC_OTH_HH_DW_E!C14+FC_OTH_HH_TV_E!C14+FC_OTH_HH_IT_E!C14+FC_OTH_HH_LI_E!C14+FC_OTH_HH_OA_E!C14</f>
        <v>0</v>
      </c>
      <c r="D14" s="10">
        <f>FC_OTH_HH_SH_E!D14+FC_OTH_HH_SC_E!D14+FC_OTH_HH_WH_E!D14+FC_OTH_HH_CO_E!D14+FC_OTH_HH_RF_E!D14+FC_OTH_HH_WM_E!D14+FC_OTH_HH_DR_E!D14+FC_OTH_HH_DW_E!D14+FC_OTH_HH_TV_E!D14+FC_OTH_HH_IT_E!D14+FC_OTH_HH_LI_E!D14+FC_OTH_HH_OA_E!D14</f>
        <v>0</v>
      </c>
      <c r="E14" s="10">
        <f>FC_OTH_HH_SH_E!E14+FC_OTH_HH_SC_E!E14+FC_OTH_HH_WH_E!E14+FC_OTH_HH_CO_E!E14+FC_OTH_HH_RF_E!E14+FC_OTH_HH_WM_E!E14+FC_OTH_HH_DR_E!E14+FC_OTH_HH_DW_E!E14+FC_OTH_HH_TV_E!E14+FC_OTH_HH_IT_E!E14+FC_OTH_HH_LI_E!E14+FC_OTH_HH_OA_E!E14</f>
        <v>0</v>
      </c>
      <c r="F14" s="10">
        <f>FC_OTH_HH_SH_E!F14+FC_OTH_HH_SC_E!F14+FC_OTH_HH_WH_E!F14+FC_OTH_HH_CO_E!F14+FC_OTH_HH_RF_E!F14+FC_OTH_HH_WM_E!F14+FC_OTH_HH_DR_E!F14+FC_OTH_HH_DW_E!F14+FC_OTH_HH_TV_E!F14+FC_OTH_HH_IT_E!F14+FC_OTH_HH_LI_E!F14+FC_OTH_HH_OA_E!F14</f>
        <v>0</v>
      </c>
      <c r="G14" s="10">
        <f>FC_OTH_HH_SH_E!G14+FC_OTH_HH_SC_E!G14+FC_OTH_HH_WH_E!G14+FC_OTH_HH_CO_E!G14+FC_OTH_HH_RF_E!G14+FC_OTH_HH_WM_E!G14+FC_OTH_HH_DR_E!G14+FC_OTH_HH_DW_E!G14+FC_OTH_HH_TV_E!G14+FC_OTH_HH_IT_E!G14+FC_OTH_HH_LI_E!G14+FC_OTH_HH_OA_E!G14</f>
        <v>0</v>
      </c>
      <c r="H14" s="10">
        <f>FC_OTH_HH_SH_E!H14+FC_OTH_HH_SC_E!H14+FC_OTH_HH_WH_E!H14+FC_OTH_HH_CO_E!H14+FC_OTH_HH_RF_E!H14+FC_OTH_HH_WM_E!H14+FC_OTH_HH_DR_E!H14+FC_OTH_HH_DW_E!H14+FC_OTH_HH_TV_E!H14+FC_OTH_HH_IT_E!H14+FC_OTH_HH_LI_E!H14+FC_OTH_HH_OA_E!H14</f>
        <v>0</v>
      </c>
      <c r="I14" s="10">
        <f>FC_OTH_HH_SH_E!I14+FC_OTH_HH_SC_E!I14+FC_OTH_HH_WH_E!I14+FC_OTH_HH_CO_E!I14+FC_OTH_HH_RF_E!I14+FC_OTH_HH_WM_E!I14+FC_OTH_HH_DR_E!I14+FC_OTH_HH_DW_E!I14+FC_OTH_HH_TV_E!I14+FC_OTH_HH_IT_E!I14+FC_OTH_HH_LI_E!I14+FC_OTH_HH_OA_E!I14</f>
        <v>0</v>
      </c>
      <c r="J14" s="10">
        <f>FC_OTH_HH_SH_E!J14+FC_OTH_HH_SC_E!J14+FC_OTH_HH_WH_E!J14+FC_OTH_HH_CO_E!J14+FC_OTH_HH_RF_E!J14+FC_OTH_HH_WM_E!J14+FC_OTH_HH_DR_E!J14+FC_OTH_HH_DW_E!J14+FC_OTH_HH_TV_E!J14+FC_OTH_HH_IT_E!J14+FC_OTH_HH_LI_E!J14+FC_OTH_HH_OA_E!J14</f>
        <v>0</v>
      </c>
      <c r="K14" s="10">
        <f>FC_OTH_HH_SH_E!K14+FC_OTH_HH_SC_E!K14+FC_OTH_HH_WH_E!K14+FC_OTH_HH_CO_E!K14+FC_OTH_HH_RF_E!K14+FC_OTH_HH_WM_E!K14+FC_OTH_HH_DR_E!K14+FC_OTH_HH_DW_E!K14+FC_OTH_HH_TV_E!K14+FC_OTH_HH_IT_E!K14+FC_OTH_HH_LI_E!K14+FC_OTH_HH_OA_E!K14</f>
        <v>0</v>
      </c>
      <c r="L14" s="10">
        <f>FC_OTH_HH_SH_E!L14+FC_OTH_HH_SC_E!L14+FC_OTH_HH_WH_E!L14+FC_OTH_HH_CO_E!L14+FC_OTH_HH_RF_E!L14+FC_OTH_HH_WM_E!L14+FC_OTH_HH_DR_E!L14+FC_OTH_HH_DW_E!L14+FC_OTH_HH_TV_E!L14+FC_OTH_HH_IT_E!L14+FC_OTH_HH_LI_E!L14+FC_OTH_HH_OA_E!L14</f>
        <v>0</v>
      </c>
      <c r="M14" s="10">
        <f>FC_OTH_HH_SH_E!M14+FC_OTH_HH_SC_E!M14+FC_OTH_HH_WH_E!M14+FC_OTH_HH_CO_E!M14+FC_OTH_HH_RF_E!M14+FC_OTH_HH_WM_E!M14+FC_OTH_HH_DR_E!M14+FC_OTH_HH_DW_E!M14+FC_OTH_HH_TV_E!M14+FC_OTH_HH_IT_E!M14+FC_OTH_HH_LI_E!M14+FC_OTH_HH_OA_E!M14</f>
        <v>0</v>
      </c>
      <c r="N14" s="10">
        <f>FC_OTH_HH_SH_E!N14+FC_OTH_HH_SC_E!N14+FC_OTH_HH_WH_E!N14+FC_OTH_HH_CO_E!N14+FC_OTH_HH_RF_E!N14+FC_OTH_HH_WM_E!N14+FC_OTH_HH_DR_E!N14+FC_OTH_HH_DW_E!N14+FC_OTH_HH_TV_E!N14+FC_OTH_HH_IT_E!N14+FC_OTH_HH_LI_E!N14+FC_OTH_HH_OA_E!N14</f>
        <v>0</v>
      </c>
      <c r="O14" s="10">
        <f>FC_OTH_HH_SH_E!O14+FC_OTH_HH_SC_E!O14+FC_OTH_HH_WH_E!O14+FC_OTH_HH_CO_E!O14+FC_OTH_HH_RF_E!O14+FC_OTH_HH_WM_E!O14+FC_OTH_HH_DR_E!O14+FC_OTH_HH_DW_E!O14+FC_OTH_HH_TV_E!O14+FC_OTH_HH_IT_E!O14+FC_OTH_HH_LI_E!O14+FC_OTH_HH_OA_E!O14</f>
        <v>0</v>
      </c>
      <c r="P14" s="10">
        <f>FC_OTH_HH_SH_E!P14+FC_OTH_HH_SC_E!P14+FC_OTH_HH_WH_E!P14+FC_OTH_HH_CO_E!P14+FC_OTH_HH_RF_E!P14+FC_OTH_HH_WM_E!P14+FC_OTH_HH_DR_E!P14+FC_OTH_HH_DW_E!P14+FC_OTH_HH_TV_E!P14+FC_OTH_HH_IT_E!P14+FC_OTH_HH_LI_E!P14+FC_OTH_HH_OA_E!P14</f>
        <v>0</v>
      </c>
      <c r="Q14" s="10">
        <f>FC_OTH_HH_SH_E!Q14+FC_OTH_HH_SC_E!Q14+FC_OTH_HH_WH_E!Q14+FC_OTH_HH_CO_E!Q14+FC_OTH_HH_RF_E!Q14+FC_OTH_HH_WM_E!Q14+FC_OTH_HH_DR_E!Q14+FC_OTH_HH_DW_E!Q14+FC_OTH_HH_TV_E!Q14+FC_OTH_HH_IT_E!Q14+FC_OTH_HH_LI_E!Q14+FC_OTH_HH_OA_E!Q14</f>
        <v>0</v>
      </c>
      <c r="R14" s="10">
        <f>FC_OTH_HH_SH_E!R14+FC_OTH_HH_SC_E!R14+FC_OTH_HH_WH_E!R14+FC_OTH_HH_CO_E!R14+FC_OTH_HH_RF_E!R14+FC_OTH_HH_WM_E!R14+FC_OTH_HH_DR_E!R14+FC_OTH_HH_DW_E!R14+FC_OTH_HH_TV_E!R14+FC_OTH_HH_IT_E!R14+FC_OTH_HH_LI_E!R14+FC_OTH_HH_OA_E!R14</f>
        <v>0</v>
      </c>
      <c r="S14" s="10">
        <f>FC_OTH_HH_SH_E!S14+FC_OTH_HH_SC_E!S14+FC_OTH_HH_WH_E!S14+FC_OTH_HH_CO_E!S14+FC_OTH_HH_RF_E!S14+FC_OTH_HH_WM_E!S14+FC_OTH_HH_DR_E!S14+FC_OTH_HH_DW_E!S14+FC_OTH_HH_TV_E!S14+FC_OTH_HH_IT_E!S14+FC_OTH_HH_LI_E!S14+FC_OTH_HH_OA_E!S14</f>
        <v>0</v>
      </c>
      <c r="T14" s="10">
        <f>FC_OTH_HH_SH_E!T14+FC_OTH_HH_SC_E!T14+FC_OTH_HH_WH_E!T14+FC_OTH_HH_CO_E!T14+FC_OTH_HH_RF_E!T14+FC_OTH_HH_WM_E!T14+FC_OTH_HH_DR_E!T14+FC_OTH_HH_DW_E!T14+FC_OTH_HH_TV_E!T14+FC_OTH_HH_IT_E!T14+FC_OTH_HH_LI_E!T14+FC_OTH_HH_OA_E!T14</f>
        <v>0</v>
      </c>
      <c r="U14" s="10">
        <f>FC_OTH_HH_SH_E!U14+FC_OTH_HH_SC_E!U14+FC_OTH_HH_WH_E!U14+FC_OTH_HH_CO_E!U14+FC_OTH_HH_RF_E!U14+FC_OTH_HH_WM_E!U14+FC_OTH_HH_DR_E!U14+FC_OTH_HH_DW_E!U14+FC_OTH_HH_TV_E!U14+FC_OTH_HH_IT_E!U14+FC_OTH_HH_LI_E!U14+FC_OTH_HH_OA_E!U14</f>
        <v>0</v>
      </c>
      <c r="V14" s="10">
        <f>FC_OTH_HH_SH_E!V14+FC_OTH_HH_SC_E!V14+FC_OTH_HH_WH_E!V14+FC_OTH_HH_CO_E!V14+FC_OTH_HH_RF_E!V14+FC_OTH_HH_WM_E!V14+FC_OTH_HH_DR_E!V14+FC_OTH_HH_DW_E!V14+FC_OTH_HH_TV_E!V14+FC_OTH_HH_IT_E!V14+FC_OTH_HH_LI_E!V14+FC_OTH_HH_OA_E!V14</f>
        <v>0</v>
      </c>
      <c r="W14" s="10">
        <f>FC_OTH_HH_SH_E!W14+FC_OTH_HH_SC_E!W14+FC_OTH_HH_WH_E!W14+FC_OTH_HH_CO_E!W14+FC_OTH_HH_RF_E!W14+FC_OTH_HH_WM_E!W14+FC_OTH_HH_DR_E!W14+FC_OTH_HH_DW_E!W14+FC_OTH_HH_TV_E!W14+FC_OTH_HH_IT_E!W14+FC_OTH_HH_LI_E!W14+FC_OTH_HH_OA_E!W14</f>
        <v>0</v>
      </c>
      <c r="X14" s="10">
        <f>FC_OTH_HH_SH_E!X14+FC_OTH_HH_SC_E!X14+FC_OTH_HH_WH_E!X14+FC_OTH_HH_CO_E!X14+FC_OTH_HH_RF_E!X14+FC_OTH_HH_WM_E!X14+FC_OTH_HH_DR_E!X14+FC_OTH_HH_DW_E!X14+FC_OTH_HH_TV_E!X14+FC_OTH_HH_IT_E!X14+FC_OTH_HH_LI_E!X14+FC_OTH_HH_OA_E!X14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FC_OTH_HH_SH_E!C15+FC_OTH_HH_SC_E!C15+FC_OTH_HH_WH_E!C15+FC_OTH_HH_CO_E!C15+FC_OTH_HH_RF_E!C15+FC_OTH_HH_WM_E!C15+FC_OTH_HH_DR_E!C15+FC_OTH_HH_DW_E!C15+FC_OTH_HH_TV_E!C15+FC_OTH_HH_IT_E!C15+FC_OTH_HH_LI_E!C15+FC_OTH_HH_OA_E!C15</f>
        <v>0</v>
      </c>
      <c r="D15" s="10">
        <f>FC_OTH_HH_SH_E!D15+FC_OTH_HH_SC_E!D15+FC_OTH_HH_WH_E!D15+FC_OTH_HH_CO_E!D15+FC_OTH_HH_RF_E!D15+FC_OTH_HH_WM_E!D15+FC_OTH_HH_DR_E!D15+FC_OTH_HH_DW_E!D15+FC_OTH_HH_TV_E!D15+FC_OTH_HH_IT_E!D15+FC_OTH_HH_LI_E!D15+FC_OTH_HH_OA_E!D15</f>
        <v>0</v>
      </c>
      <c r="E15" s="10">
        <f>FC_OTH_HH_SH_E!E15+FC_OTH_HH_SC_E!E15+FC_OTH_HH_WH_E!E15+FC_OTH_HH_CO_E!E15+FC_OTH_HH_RF_E!E15+FC_OTH_HH_WM_E!E15+FC_OTH_HH_DR_E!E15+FC_OTH_HH_DW_E!E15+FC_OTH_HH_TV_E!E15+FC_OTH_HH_IT_E!E15+FC_OTH_HH_LI_E!E15+FC_OTH_HH_OA_E!E15</f>
        <v>0</v>
      </c>
      <c r="F15" s="10">
        <f>FC_OTH_HH_SH_E!F15+FC_OTH_HH_SC_E!F15+FC_OTH_HH_WH_E!F15+FC_OTH_HH_CO_E!F15+FC_OTH_HH_RF_E!F15+FC_OTH_HH_WM_E!F15+FC_OTH_HH_DR_E!F15+FC_OTH_HH_DW_E!F15+FC_OTH_HH_TV_E!F15+FC_OTH_HH_IT_E!F15+FC_OTH_HH_LI_E!F15+FC_OTH_HH_OA_E!F15</f>
        <v>0</v>
      </c>
      <c r="G15" s="10">
        <f>FC_OTH_HH_SH_E!G15+FC_OTH_HH_SC_E!G15+FC_OTH_HH_WH_E!G15+FC_OTH_HH_CO_E!G15+FC_OTH_HH_RF_E!G15+FC_OTH_HH_WM_E!G15+FC_OTH_HH_DR_E!G15+FC_OTH_HH_DW_E!G15+FC_OTH_HH_TV_E!G15+FC_OTH_HH_IT_E!G15+FC_OTH_HH_LI_E!G15+FC_OTH_HH_OA_E!G15</f>
        <v>0</v>
      </c>
      <c r="H15" s="10">
        <f>FC_OTH_HH_SH_E!H15+FC_OTH_HH_SC_E!H15+FC_OTH_HH_WH_E!H15+FC_OTH_HH_CO_E!H15+FC_OTH_HH_RF_E!H15+FC_OTH_HH_WM_E!H15+FC_OTH_HH_DR_E!H15+FC_OTH_HH_DW_E!H15+FC_OTH_HH_TV_E!H15+FC_OTH_HH_IT_E!H15+FC_OTH_HH_LI_E!H15+FC_OTH_HH_OA_E!H15</f>
        <v>0</v>
      </c>
      <c r="I15" s="10">
        <f>FC_OTH_HH_SH_E!I15+FC_OTH_HH_SC_E!I15+FC_OTH_HH_WH_E!I15+FC_OTH_HH_CO_E!I15+FC_OTH_HH_RF_E!I15+FC_OTH_HH_WM_E!I15+FC_OTH_HH_DR_E!I15+FC_OTH_HH_DW_E!I15+FC_OTH_HH_TV_E!I15+FC_OTH_HH_IT_E!I15+FC_OTH_HH_LI_E!I15+FC_OTH_HH_OA_E!I15</f>
        <v>0</v>
      </c>
      <c r="J15" s="10">
        <f>FC_OTH_HH_SH_E!J15+FC_OTH_HH_SC_E!J15+FC_OTH_HH_WH_E!J15+FC_OTH_HH_CO_E!J15+FC_OTH_HH_RF_E!J15+FC_OTH_HH_WM_E!J15+FC_OTH_HH_DR_E!J15+FC_OTH_HH_DW_E!J15+FC_OTH_HH_TV_E!J15+FC_OTH_HH_IT_E!J15+FC_OTH_HH_LI_E!J15+FC_OTH_HH_OA_E!J15</f>
        <v>0</v>
      </c>
      <c r="K15" s="10">
        <f>FC_OTH_HH_SH_E!K15+FC_OTH_HH_SC_E!K15+FC_OTH_HH_WH_E!K15+FC_OTH_HH_CO_E!K15+FC_OTH_HH_RF_E!K15+FC_OTH_HH_WM_E!K15+FC_OTH_HH_DR_E!K15+FC_OTH_HH_DW_E!K15+FC_OTH_HH_TV_E!K15+FC_OTH_HH_IT_E!K15+FC_OTH_HH_LI_E!K15+FC_OTH_HH_OA_E!K15</f>
        <v>0</v>
      </c>
      <c r="L15" s="10">
        <f>FC_OTH_HH_SH_E!L15+FC_OTH_HH_SC_E!L15+FC_OTH_HH_WH_E!L15+FC_OTH_HH_CO_E!L15+FC_OTH_HH_RF_E!L15+FC_OTH_HH_WM_E!L15+FC_OTH_HH_DR_E!L15+FC_OTH_HH_DW_E!L15+FC_OTH_HH_TV_E!L15+FC_OTH_HH_IT_E!L15+FC_OTH_HH_LI_E!L15+FC_OTH_HH_OA_E!L15</f>
        <v>0</v>
      </c>
      <c r="M15" s="10">
        <f>FC_OTH_HH_SH_E!M15+FC_OTH_HH_SC_E!M15+FC_OTH_HH_WH_E!M15+FC_OTH_HH_CO_E!M15+FC_OTH_HH_RF_E!M15+FC_OTH_HH_WM_E!M15+FC_OTH_HH_DR_E!M15+FC_OTH_HH_DW_E!M15+FC_OTH_HH_TV_E!M15+FC_OTH_HH_IT_E!M15+FC_OTH_HH_LI_E!M15+FC_OTH_HH_OA_E!M15</f>
        <v>0</v>
      </c>
      <c r="N15" s="10">
        <f>FC_OTH_HH_SH_E!N15+FC_OTH_HH_SC_E!N15+FC_OTH_HH_WH_E!N15+FC_OTH_HH_CO_E!N15+FC_OTH_HH_RF_E!N15+FC_OTH_HH_WM_E!N15+FC_OTH_HH_DR_E!N15+FC_OTH_HH_DW_E!N15+FC_OTH_HH_TV_E!N15+FC_OTH_HH_IT_E!N15+FC_OTH_HH_LI_E!N15+FC_OTH_HH_OA_E!N15</f>
        <v>0</v>
      </c>
      <c r="O15" s="10">
        <f>FC_OTH_HH_SH_E!O15+FC_OTH_HH_SC_E!O15+FC_OTH_HH_WH_E!O15+FC_OTH_HH_CO_E!O15+FC_OTH_HH_RF_E!O15+FC_OTH_HH_WM_E!O15+FC_OTH_HH_DR_E!O15+FC_OTH_HH_DW_E!O15+FC_OTH_HH_TV_E!O15+FC_OTH_HH_IT_E!O15+FC_OTH_HH_LI_E!O15+FC_OTH_HH_OA_E!O15</f>
        <v>0</v>
      </c>
      <c r="P15" s="10">
        <f>FC_OTH_HH_SH_E!P15+FC_OTH_HH_SC_E!P15+FC_OTH_HH_WH_E!P15+FC_OTH_HH_CO_E!P15+FC_OTH_HH_RF_E!P15+FC_OTH_HH_WM_E!P15+FC_OTH_HH_DR_E!P15+FC_OTH_HH_DW_E!P15+FC_OTH_HH_TV_E!P15+FC_OTH_HH_IT_E!P15+FC_OTH_HH_LI_E!P15+FC_OTH_HH_OA_E!P15</f>
        <v>0</v>
      </c>
      <c r="Q15" s="10">
        <f>FC_OTH_HH_SH_E!Q15+FC_OTH_HH_SC_E!Q15+FC_OTH_HH_WH_E!Q15+FC_OTH_HH_CO_E!Q15+FC_OTH_HH_RF_E!Q15+FC_OTH_HH_WM_E!Q15+FC_OTH_HH_DR_E!Q15+FC_OTH_HH_DW_E!Q15+FC_OTH_HH_TV_E!Q15+FC_OTH_HH_IT_E!Q15+FC_OTH_HH_LI_E!Q15+FC_OTH_HH_OA_E!Q15</f>
        <v>0</v>
      </c>
      <c r="R15" s="10">
        <f>FC_OTH_HH_SH_E!R15+FC_OTH_HH_SC_E!R15+FC_OTH_HH_WH_E!R15+FC_OTH_HH_CO_E!R15+FC_OTH_HH_RF_E!R15+FC_OTH_HH_WM_E!R15+FC_OTH_HH_DR_E!R15+FC_OTH_HH_DW_E!R15+FC_OTH_HH_TV_E!R15+FC_OTH_HH_IT_E!R15+FC_OTH_HH_LI_E!R15+FC_OTH_HH_OA_E!R15</f>
        <v>0</v>
      </c>
      <c r="S15" s="10">
        <f>FC_OTH_HH_SH_E!S15+FC_OTH_HH_SC_E!S15+FC_OTH_HH_WH_E!S15+FC_OTH_HH_CO_E!S15+FC_OTH_HH_RF_E!S15+FC_OTH_HH_WM_E!S15+FC_OTH_HH_DR_E!S15+FC_OTH_HH_DW_E!S15+FC_OTH_HH_TV_E!S15+FC_OTH_HH_IT_E!S15+FC_OTH_HH_LI_E!S15+FC_OTH_HH_OA_E!S15</f>
        <v>0</v>
      </c>
      <c r="T15" s="10">
        <f>FC_OTH_HH_SH_E!T15+FC_OTH_HH_SC_E!T15+FC_OTH_HH_WH_E!T15+FC_OTH_HH_CO_E!T15+FC_OTH_HH_RF_E!T15+FC_OTH_HH_WM_E!T15+FC_OTH_HH_DR_E!T15+FC_OTH_HH_DW_E!T15+FC_OTH_HH_TV_E!T15+FC_OTH_HH_IT_E!T15+FC_OTH_HH_LI_E!T15+FC_OTH_HH_OA_E!T15</f>
        <v>0</v>
      </c>
      <c r="U15" s="10">
        <f>FC_OTH_HH_SH_E!U15+FC_OTH_HH_SC_E!U15+FC_OTH_HH_WH_E!U15+FC_OTH_HH_CO_E!U15+FC_OTH_HH_RF_E!U15+FC_OTH_HH_WM_E!U15+FC_OTH_HH_DR_E!U15+FC_OTH_HH_DW_E!U15+FC_OTH_HH_TV_E!U15+FC_OTH_HH_IT_E!U15+FC_OTH_HH_LI_E!U15+FC_OTH_HH_OA_E!U15</f>
        <v>0</v>
      </c>
      <c r="V15" s="10">
        <f>FC_OTH_HH_SH_E!V15+FC_OTH_HH_SC_E!V15+FC_OTH_HH_WH_E!V15+FC_OTH_HH_CO_E!V15+FC_OTH_HH_RF_E!V15+FC_OTH_HH_WM_E!V15+FC_OTH_HH_DR_E!V15+FC_OTH_HH_DW_E!V15+FC_OTH_HH_TV_E!V15+FC_OTH_HH_IT_E!V15+FC_OTH_HH_LI_E!V15+FC_OTH_HH_OA_E!V15</f>
        <v>0</v>
      </c>
      <c r="W15" s="10">
        <f>FC_OTH_HH_SH_E!W15+FC_OTH_HH_SC_E!W15+FC_OTH_HH_WH_E!W15+FC_OTH_HH_CO_E!W15+FC_OTH_HH_RF_E!W15+FC_OTH_HH_WM_E!W15+FC_OTH_HH_DR_E!W15+FC_OTH_HH_DW_E!W15+FC_OTH_HH_TV_E!W15+FC_OTH_HH_IT_E!W15+FC_OTH_HH_LI_E!W15+FC_OTH_HH_OA_E!W15</f>
        <v>0</v>
      </c>
      <c r="X15" s="10">
        <f>FC_OTH_HH_SH_E!X15+FC_OTH_HH_SC_E!X15+FC_OTH_HH_WH_E!X15+FC_OTH_HH_CO_E!X15+FC_OTH_HH_RF_E!X15+FC_OTH_HH_WM_E!X15+FC_OTH_HH_DR_E!X15+FC_OTH_HH_DW_E!X15+FC_OTH_HH_TV_E!X15+FC_OTH_HH_IT_E!X15+FC_OTH_HH_LI_E!X15+FC_OTH_HH_OA_E!X15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FC_OTH_HH_SH_E!C16+FC_OTH_HH_SC_E!C16+FC_OTH_HH_WH_E!C16+FC_OTH_HH_CO_E!C16+FC_OTH_HH_RF_E!C16+FC_OTH_HH_WM_E!C16+FC_OTH_HH_DR_E!C16+FC_OTH_HH_DW_E!C16+FC_OTH_HH_TV_E!C16+FC_OTH_HH_IT_E!C16+FC_OTH_HH_LI_E!C16+FC_OTH_HH_OA_E!C16</f>
        <v>0</v>
      </c>
      <c r="D16" s="10">
        <f>FC_OTH_HH_SH_E!D16+FC_OTH_HH_SC_E!D16+FC_OTH_HH_WH_E!D16+FC_OTH_HH_CO_E!D16+FC_OTH_HH_RF_E!D16+FC_OTH_HH_WM_E!D16+FC_OTH_HH_DR_E!D16+FC_OTH_HH_DW_E!D16+FC_OTH_HH_TV_E!D16+FC_OTH_HH_IT_E!D16+FC_OTH_HH_LI_E!D16+FC_OTH_HH_OA_E!D16</f>
        <v>0</v>
      </c>
      <c r="E16" s="10">
        <f>FC_OTH_HH_SH_E!E16+FC_OTH_HH_SC_E!E16+FC_OTH_HH_WH_E!E16+FC_OTH_HH_CO_E!E16+FC_OTH_HH_RF_E!E16+FC_OTH_HH_WM_E!E16+FC_OTH_HH_DR_E!E16+FC_OTH_HH_DW_E!E16+FC_OTH_HH_TV_E!E16+FC_OTH_HH_IT_E!E16+FC_OTH_HH_LI_E!E16+FC_OTH_HH_OA_E!E16</f>
        <v>0</v>
      </c>
      <c r="F16" s="10">
        <f>FC_OTH_HH_SH_E!F16+FC_OTH_HH_SC_E!F16+FC_OTH_HH_WH_E!F16+FC_OTH_HH_CO_E!F16+FC_OTH_HH_RF_E!F16+FC_OTH_HH_WM_E!F16+FC_OTH_HH_DR_E!F16+FC_OTH_HH_DW_E!F16+FC_OTH_HH_TV_E!F16+FC_OTH_HH_IT_E!F16+FC_OTH_HH_LI_E!F16+FC_OTH_HH_OA_E!F16</f>
        <v>0</v>
      </c>
      <c r="G16" s="10">
        <f>FC_OTH_HH_SH_E!G16+FC_OTH_HH_SC_E!G16+FC_OTH_HH_WH_E!G16+FC_OTH_HH_CO_E!G16+FC_OTH_HH_RF_E!G16+FC_OTH_HH_WM_E!G16+FC_OTH_HH_DR_E!G16+FC_OTH_HH_DW_E!G16+FC_OTH_HH_TV_E!G16+FC_OTH_HH_IT_E!G16+FC_OTH_HH_LI_E!G16+FC_OTH_HH_OA_E!G16</f>
        <v>0</v>
      </c>
      <c r="H16" s="10">
        <f>FC_OTH_HH_SH_E!H16+FC_OTH_HH_SC_E!H16+FC_OTH_HH_WH_E!H16+FC_OTH_HH_CO_E!H16+FC_OTH_HH_RF_E!H16+FC_OTH_HH_WM_E!H16+FC_OTH_HH_DR_E!H16+FC_OTH_HH_DW_E!H16+FC_OTH_HH_TV_E!H16+FC_OTH_HH_IT_E!H16+FC_OTH_HH_LI_E!H16+FC_OTH_HH_OA_E!H16</f>
        <v>0</v>
      </c>
      <c r="I16" s="10">
        <f>FC_OTH_HH_SH_E!I16+FC_OTH_HH_SC_E!I16+FC_OTH_HH_WH_E!I16+FC_OTH_HH_CO_E!I16+FC_OTH_HH_RF_E!I16+FC_OTH_HH_WM_E!I16+FC_OTH_HH_DR_E!I16+FC_OTH_HH_DW_E!I16+FC_OTH_HH_TV_E!I16+FC_OTH_HH_IT_E!I16+FC_OTH_HH_LI_E!I16+FC_OTH_HH_OA_E!I16</f>
        <v>0</v>
      </c>
      <c r="J16" s="10">
        <f>FC_OTH_HH_SH_E!J16+FC_OTH_HH_SC_E!J16+FC_OTH_HH_WH_E!J16+FC_OTH_HH_CO_E!J16+FC_OTH_HH_RF_E!J16+FC_OTH_HH_WM_E!J16+FC_OTH_HH_DR_E!J16+FC_OTH_HH_DW_E!J16+FC_OTH_HH_TV_E!J16+FC_OTH_HH_IT_E!J16+FC_OTH_HH_LI_E!J16+FC_OTH_HH_OA_E!J16</f>
        <v>0</v>
      </c>
      <c r="K16" s="10">
        <f>FC_OTH_HH_SH_E!K16+FC_OTH_HH_SC_E!K16+FC_OTH_HH_WH_E!K16+FC_OTH_HH_CO_E!K16+FC_OTH_HH_RF_E!K16+FC_OTH_HH_WM_E!K16+FC_OTH_HH_DR_E!K16+FC_OTH_HH_DW_E!K16+FC_OTH_HH_TV_E!K16+FC_OTH_HH_IT_E!K16+FC_OTH_HH_LI_E!K16+FC_OTH_HH_OA_E!K16</f>
        <v>0</v>
      </c>
      <c r="L16" s="10">
        <f>FC_OTH_HH_SH_E!L16+FC_OTH_HH_SC_E!L16+FC_OTH_HH_WH_E!L16+FC_OTH_HH_CO_E!L16+FC_OTH_HH_RF_E!L16+FC_OTH_HH_WM_E!L16+FC_OTH_HH_DR_E!L16+FC_OTH_HH_DW_E!L16+FC_OTH_HH_TV_E!L16+FC_OTH_HH_IT_E!L16+FC_OTH_HH_LI_E!L16+FC_OTH_HH_OA_E!L16</f>
        <v>0</v>
      </c>
      <c r="M16" s="10">
        <f>FC_OTH_HH_SH_E!M16+FC_OTH_HH_SC_E!M16+FC_OTH_HH_WH_E!M16+FC_OTH_HH_CO_E!M16+FC_OTH_HH_RF_E!M16+FC_OTH_HH_WM_E!M16+FC_OTH_HH_DR_E!M16+FC_OTH_HH_DW_E!M16+FC_OTH_HH_TV_E!M16+FC_OTH_HH_IT_E!M16+FC_OTH_HH_LI_E!M16+FC_OTH_HH_OA_E!M16</f>
        <v>0</v>
      </c>
      <c r="N16" s="10">
        <f>FC_OTH_HH_SH_E!N16+FC_OTH_HH_SC_E!N16+FC_OTH_HH_WH_E!N16+FC_OTH_HH_CO_E!N16+FC_OTH_HH_RF_E!N16+FC_OTH_HH_WM_E!N16+FC_OTH_HH_DR_E!N16+FC_OTH_HH_DW_E!N16+FC_OTH_HH_TV_E!N16+FC_OTH_HH_IT_E!N16+FC_OTH_HH_LI_E!N16+FC_OTH_HH_OA_E!N16</f>
        <v>0</v>
      </c>
      <c r="O16" s="10">
        <f>FC_OTH_HH_SH_E!O16+FC_OTH_HH_SC_E!O16+FC_OTH_HH_WH_E!O16+FC_OTH_HH_CO_E!O16+FC_OTH_HH_RF_E!O16+FC_OTH_HH_WM_E!O16+FC_OTH_HH_DR_E!O16+FC_OTH_HH_DW_E!O16+FC_OTH_HH_TV_E!O16+FC_OTH_HH_IT_E!O16+FC_OTH_HH_LI_E!O16+FC_OTH_HH_OA_E!O16</f>
        <v>0</v>
      </c>
      <c r="P16" s="10">
        <f>FC_OTH_HH_SH_E!P16+FC_OTH_HH_SC_E!P16+FC_OTH_HH_WH_E!P16+FC_OTH_HH_CO_E!P16+FC_OTH_HH_RF_E!P16+FC_OTH_HH_WM_E!P16+FC_OTH_HH_DR_E!P16+FC_OTH_HH_DW_E!P16+FC_OTH_HH_TV_E!P16+FC_OTH_HH_IT_E!P16+FC_OTH_HH_LI_E!P16+FC_OTH_HH_OA_E!P16</f>
        <v>0</v>
      </c>
      <c r="Q16" s="10">
        <f>FC_OTH_HH_SH_E!Q16+FC_OTH_HH_SC_E!Q16+FC_OTH_HH_WH_E!Q16+FC_OTH_HH_CO_E!Q16+FC_OTH_HH_RF_E!Q16+FC_OTH_HH_WM_E!Q16+FC_OTH_HH_DR_E!Q16+FC_OTH_HH_DW_E!Q16+FC_OTH_HH_TV_E!Q16+FC_OTH_HH_IT_E!Q16+FC_OTH_HH_LI_E!Q16+FC_OTH_HH_OA_E!Q16</f>
        <v>0</v>
      </c>
      <c r="R16" s="10">
        <f>FC_OTH_HH_SH_E!R16+FC_OTH_HH_SC_E!R16+FC_OTH_HH_WH_E!R16+FC_OTH_HH_CO_E!R16+FC_OTH_HH_RF_E!R16+FC_OTH_HH_WM_E!R16+FC_OTH_HH_DR_E!R16+FC_OTH_HH_DW_E!R16+FC_OTH_HH_TV_E!R16+FC_OTH_HH_IT_E!R16+FC_OTH_HH_LI_E!R16+FC_OTH_HH_OA_E!R16</f>
        <v>0</v>
      </c>
      <c r="S16" s="10">
        <f>FC_OTH_HH_SH_E!S16+FC_OTH_HH_SC_E!S16+FC_OTH_HH_WH_E!S16+FC_OTH_HH_CO_E!S16+FC_OTH_HH_RF_E!S16+FC_OTH_HH_WM_E!S16+FC_OTH_HH_DR_E!S16+FC_OTH_HH_DW_E!S16+FC_OTH_HH_TV_E!S16+FC_OTH_HH_IT_E!S16+FC_OTH_HH_LI_E!S16+FC_OTH_HH_OA_E!S16</f>
        <v>0</v>
      </c>
      <c r="T16" s="10">
        <f>FC_OTH_HH_SH_E!T16+FC_OTH_HH_SC_E!T16+FC_OTH_HH_WH_E!T16+FC_OTH_HH_CO_E!T16+FC_OTH_HH_RF_E!T16+FC_OTH_HH_WM_E!T16+FC_OTH_HH_DR_E!T16+FC_OTH_HH_DW_E!T16+FC_OTH_HH_TV_E!T16+FC_OTH_HH_IT_E!T16+FC_OTH_HH_LI_E!T16+FC_OTH_HH_OA_E!T16</f>
        <v>0</v>
      </c>
      <c r="U16" s="10">
        <f>FC_OTH_HH_SH_E!U16+FC_OTH_HH_SC_E!U16+FC_OTH_HH_WH_E!U16+FC_OTH_HH_CO_E!U16+FC_OTH_HH_RF_E!U16+FC_OTH_HH_WM_E!U16+FC_OTH_HH_DR_E!U16+FC_OTH_HH_DW_E!U16+FC_OTH_HH_TV_E!U16+FC_OTH_HH_IT_E!U16+FC_OTH_HH_LI_E!U16+FC_OTH_HH_OA_E!U16</f>
        <v>0</v>
      </c>
      <c r="V16" s="10">
        <f>FC_OTH_HH_SH_E!V16+FC_OTH_HH_SC_E!V16+FC_OTH_HH_WH_E!V16+FC_OTH_HH_CO_E!V16+FC_OTH_HH_RF_E!V16+FC_OTH_HH_WM_E!V16+FC_OTH_HH_DR_E!V16+FC_OTH_HH_DW_E!V16+FC_OTH_HH_TV_E!V16+FC_OTH_HH_IT_E!V16+FC_OTH_HH_LI_E!V16+FC_OTH_HH_OA_E!V16</f>
        <v>0</v>
      </c>
      <c r="W16" s="10">
        <f>FC_OTH_HH_SH_E!W16+FC_OTH_HH_SC_E!W16+FC_OTH_HH_WH_E!W16+FC_OTH_HH_CO_E!W16+FC_OTH_HH_RF_E!W16+FC_OTH_HH_WM_E!W16+FC_OTH_HH_DR_E!W16+FC_OTH_HH_DW_E!W16+FC_OTH_HH_TV_E!W16+FC_OTH_HH_IT_E!W16+FC_OTH_HH_LI_E!W16+FC_OTH_HH_OA_E!W16</f>
        <v>0</v>
      </c>
      <c r="X16" s="10">
        <f>FC_OTH_HH_SH_E!X16+FC_OTH_HH_SC_E!X16+FC_OTH_HH_WH_E!X16+FC_OTH_HH_CO_E!X16+FC_OTH_HH_RF_E!X16+FC_OTH_HH_WM_E!X16+FC_OTH_HH_DR_E!X16+FC_OTH_HH_DW_E!X16+FC_OTH_HH_TV_E!X16+FC_OTH_HH_IT_E!X16+FC_OTH_HH_LI_E!X16+FC_OTH_HH_OA_E!X16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4">SUM(C18:C21)</f>
        <v>26.074806534823729</v>
      </c>
      <c r="D17" s="37">
        <f t="shared" ref="D17:W17" si="15">SUM(D18:D21)</f>
        <v>3.224419604471195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FC_OTH_HH_SH_E!C18+FC_OTH_HH_SC_E!C18+FC_OTH_HH_WH_E!C18+FC_OTH_HH_CO_E!C18+FC_OTH_HH_RF_E!C18+FC_OTH_HH_WM_E!C18+FC_OTH_HH_DR_E!C18+FC_OTH_HH_DW_E!C18+FC_OTH_HH_TV_E!C18+FC_OTH_HH_IT_E!C18+FC_OTH_HH_LI_E!C18+FC_OTH_HH_OA_E!C18</f>
        <v>26.074806534823729</v>
      </c>
      <c r="D18" s="10">
        <f>FC_OTH_HH_SH_E!D18+FC_OTH_HH_SC_E!D18+FC_OTH_HH_WH_E!D18+FC_OTH_HH_CO_E!D18+FC_OTH_HH_RF_E!D18+FC_OTH_HH_WM_E!D18+FC_OTH_HH_DR_E!D18+FC_OTH_HH_DW_E!D18+FC_OTH_HH_TV_E!D18+FC_OTH_HH_IT_E!D18+FC_OTH_HH_LI_E!D18+FC_OTH_HH_OA_E!D18</f>
        <v>3.224419604471195</v>
      </c>
      <c r="E18" s="10">
        <f>FC_OTH_HH_SH_E!E18+FC_OTH_HH_SC_E!E18+FC_OTH_HH_WH_E!E18+FC_OTH_HH_CO_E!E18+FC_OTH_HH_RF_E!E18+FC_OTH_HH_WM_E!E18+FC_OTH_HH_DR_E!E18+FC_OTH_HH_DW_E!E18+FC_OTH_HH_TV_E!E18+FC_OTH_HH_IT_E!E18+FC_OTH_HH_LI_E!E18+FC_OTH_HH_OA_E!E18</f>
        <v>0</v>
      </c>
      <c r="F18" s="10">
        <f>FC_OTH_HH_SH_E!F18+FC_OTH_HH_SC_E!F18+FC_OTH_HH_WH_E!F18+FC_OTH_HH_CO_E!F18+FC_OTH_HH_RF_E!F18+FC_OTH_HH_WM_E!F18+FC_OTH_HH_DR_E!F18+FC_OTH_HH_DW_E!F18+FC_OTH_HH_TV_E!F18+FC_OTH_HH_IT_E!F18+FC_OTH_HH_LI_E!F18+FC_OTH_HH_OA_E!F18</f>
        <v>0</v>
      </c>
      <c r="G18" s="10">
        <f>FC_OTH_HH_SH_E!G18+FC_OTH_HH_SC_E!G18+FC_OTH_HH_WH_E!G18+FC_OTH_HH_CO_E!G18+FC_OTH_HH_RF_E!G18+FC_OTH_HH_WM_E!G18+FC_OTH_HH_DR_E!G18+FC_OTH_HH_DW_E!G18+FC_OTH_HH_TV_E!G18+FC_OTH_HH_IT_E!G18+FC_OTH_HH_LI_E!G18+FC_OTH_HH_OA_E!G18</f>
        <v>0</v>
      </c>
      <c r="H18" s="10">
        <f>FC_OTH_HH_SH_E!H18+FC_OTH_HH_SC_E!H18+FC_OTH_HH_WH_E!H18+FC_OTH_HH_CO_E!H18+FC_OTH_HH_RF_E!H18+FC_OTH_HH_WM_E!H18+FC_OTH_HH_DR_E!H18+FC_OTH_HH_DW_E!H18+FC_OTH_HH_TV_E!H18+FC_OTH_HH_IT_E!H18+FC_OTH_HH_LI_E!H18+FC_OTH_HH_OA_E!H18</f>
        <v>0</v>
      </c>
      <c r="I18" s="10">
        <f>FC_OTH_HH_SH_E!I18+FC_OTH_HH_SC_E!I18+FC_OTH_HH_WH_E!I18+FC_OTH_HH_CO_E!I18+FC_OTH_HH_RF_E!I18+FC_OTH_HH_WM_E!I18+FC_OTH_HH_DR_E!I18+FC_OTH_HH_DW_E!I18+FC_OTH_HH_TV_E!I18+FC_OTH_HH_IT_E!I18+FC_OTH_HH_LI_E!I18+FC_OTH_HH_OA_E!I18</f>
        <v>0</v>
      </c>
      <c r="J18" s="10">
        <f>FC_OTH_HH_SH_E!J18+FC_OTH_HH_SC_E!J18+FC_OTH_HH_WH_E!J18+FC_OTH_HH_CO_E!J18+FC_OTH_HH_RF_E!J18+FC_OTH_HH_WM_E!J18+FC_OTH_HH_DR_E!J18+FC_OTH_HH_DW_E!J18+FC_OTH_HH_TV_E!J18+FC_OTH_HH_IT_E!J18+FC_OTH_HH_LI_E!J18+FC_OTH_HH_OA_E!J18</f>
        <v>0</v>
      </c>
      <c r="K18" s="10">
        <f>FC_OTH_HH_SH_E!K18+FC_OTH_HH_SC_E!K18+FC_OTH_HH_WH_E!K18+FC_OTH_HH_CO_E!K18+FC_OTH_HH_RF_E!K18+FC_OTH_HH_WM_E!K18+FC_OTH_HH_DR_E!K18+FC_OTH_HH_DW_E!K18+FC_OTH_HH_TV_E!K18+FC_OTH_HH_IT_E!K18+FC_OTH_HH_LI_E!K18+FC_OTH_HH_OA_E!K18</f>
        <v>0</v>
      </c>
      <c r="L18" s="10">
        <f>FC_OTH_HH_SH_E!L18+FC_OTH_HH_SC_E!L18+FC_OTH_HH_WH_E!L18+FC_OTH_HH_CO_E!L18+FC_OTH_HH_RF_E!L18+FC_OTH_HH_WM_E!L18+FC_OTH_HH_DR_E!L18+FC_OTH_HH_DW_E!L18+FC_OTH_HH_TV_E!L18+FC_OTH_HH_IT_E!L18+FC_OTH_HH_LI_E!L18+FC_OTH_HH_OA_E!L18</f>
        <v>0</v>
      </c>
      <c r="M18" s="10">
        <f>FC_OTH_HH_SH_E!M18+FC_OTH_HH_SC_E!M18+FC_OTH_HH_WH_E!M18+FC_OTH_HH_CO_E!M18+FC_OTH_HH_RF_E!M18+FC_OTH_HH_WM_E!M18+FC_OTH_HH_DR_E!M18+FC_OTH_HH_DW_E!M18+FC_OTH_HH_TV_E!M18+FC_OTH_HH_IT_E!M18+FC_OTH_HH_LI_E!M18+FC_OTH_HH_OA_E!M18</f>
        <v>0</v>
      </c>
      <c r="N18" s="10">
        <f>FC_OTH_HH_SH_E!N18+FC_OTH_HH_SC_E!N18+FC_OTH_HH_WH_E!N18+FC_OTH_HH_CO_E!N18+FC_OTH_HH_RF_E!N18+FC_OTH_HH_WM_E!N18+FC_OTH_HH_DR_E!N18+FC_OTH_HH_DW_E!N18+FC_OTH_HH_TV_E!N18+FC_OTH_HH_IT_E!N18+FC_OTH_HH_LI_E!N18+FC_OTH_HH_OA_E!N18</f>
        <v>0</v>
      </c>
      <c r="O18" s="10">
        <f>FC_OTH_HH_SH_E!O18+FC_OTH_HH_SC_E!O18+FC_OTH_HH_WH_E!O18+FC_OTH_HH_CO_E!O18+FC_OTH_HH_RF_E!O18+FC_OTH_HH_WM_E!O18+FC_OTH_HH_DR_E!O18+FC_OTH_HH_DW_E!O18+FC_OTH_HH_TV_E!O18+FC_OTH_HH_IT_E!O18+FC_OTH_HH_LI_E!O18+FC_OTH_HH_OA_E!O18</f>
        <v>0</v>
      </c>
      <c r="P18" s="10">
        <f>FC_OTH_HH_SH_E!P18+FC_OTH_HH_SC_E!P18+FC_OTH_HH_WH_E!P18+FC_OTH_HH_CO_E!P18+FC_OTH_HH_RF_E!P18+FC_OTH_HH_WM_E!P18+FC_OTH_HH_DR_E!P18+FC_OTH_HH_DW_E!P18+FC_OTH_HH_TV_E!P18+FC_OTH_HH_IT_E!P18+FC_OTH_HH_LI_E!P18+FC_OTH_HH_OA_E!P18</f>
        <v>0</v>
      </c>
      <c r="Q18" s="10">
        <f>FC_OTH_HH_SH_E!Q18+FC_OTH_HH_SC_E!Q18+FC_OTH_HH_WH_E!Q18+FC_OTH_HH_CO_E!Q18+FC_OTH_HH_RF_E!Q18+FC_OTH_HH_WM_E!Q18+FC_OTH_HH_DR_E!Q18+FC_OTH_HH_DW_E!Q18+FC_OTH_HH_TV_E!Q18+FC_OTH_HH_IT_E!Q18+FC_OTH_HH_LI_E!Q18+FC_OTH_HH_OA_E!Q18</f>
        <v>0</v>
      </c>
      <c r="R18" s="10">
        <f>FC_OTH_HH_SH_E!R18+FC_OTH_HH_SC_E!R18+FC_OTH_HH_WH_E!R18+FC_OTH_HH_CO_E!R18+FC_OTH_HH_RF_E!R18+FC_OTH_HH_WM_E!R18+FC_OTH_HH_DR_E!R18+FC_OTH_HH_DW_E!R18+FC_OTH_HH_TV_E!R18+FC_OTH_HH_IT_E!R18+FC_OTH_HH_LI_E!R18+FC_OTH_HH_OA_E!R18</f>
        <v>0</v>
      </c>
      <c r="S18" s="10">
        <f>FC_OTH_HH_SH_E!S18+FC_OTH_HH_SC_E!S18+FC_OTH_HH_WH_E!S18+FC_OTH_HH_CO_E!S18+FC_OTH_HH_RF_E!S18+FC_OTH_HH_WM_E!S18+FC_OTH_HH_DR_E!S18+FC_OTH_HH_DW_E!S18+FC_OTH_HH_TV_E!S18+FC_OTH_HH_IT_E!S18+FC_OTH_HH_LI_E!S18+FC_OTH_HH_OA_E!S18</f>
        <v>0</v>
      </c>
      <c r="T18" s="10">
        <f>FC_OTH_HH_SH_E!T18+FC_OTH_HH_SC_E!T18+FC_OTH_HH_WH_E!T18+FC_OTH_HH_CO_E!T18+FC_OTH_HH_RF_E!T18+FC_OTH_HH_WM_E!T18+FC_OTH_HH_DR_E!T18+FC_OTH_HH_DW_E!T18+FC_OTH_HH_TV_E!T18+FC_OTH_HH_IT_E!T18+FC_OTH_HH_LI_E!T18+FC_OTH_HH_OA_E!T18</f>
        <v>0</v>
      </c>
      <c r="U18" s="10">
        <f>FC_OTH_HH_SH_E!U18+FC_OTH_HH_SC_E!U18+FC_OTH_HH_WH_E!U18+FC_OTH_HH_CO_E!U18+FC_OTH_HH_RF_E!U18+FC_OTH_HH_WM_E!U18+FC_OTH_HH_DR_E!U18+FC_OTH_HH_DW_E!U18+FC_OTH_HH_TV_E!U18+FC_OTH_HH_IT_E!U18+FC_OTH_HH_LI_E!U18+FC_OTH_HH_OA_E!U18</f>
        <v>0</v>
      </c>
      <c r="V18" s="10">
        <f>FC_OTH_HH_SH_E!V18+FC_OTH_HH_SC_E!V18+FC_OTH_HH_WH_E!V18+FC_OTH_HH_CO_E!V18+FC_OTH_HH_RF_E!V18+FC_OTH_HH_WM_E!V18+FC_OTH_HH_DR_E!V18+FC_OTH_HH_DW_E!V18+FC_OTH_HH_TV_E!V18+FC_OTH_HH_IT_E!V18+FC_OTH_HH_LI_E!V18+FC_OTH_HH_OA_E!V18</f>
        <v>0</v>
      </c>
      <c r="W18" s="10">
        <f>FC_OTH_HH_SH_E!W18+FC_OTH_HH_SC_E!W18+FC_OTH_HH_WH_E!W18+FC_OTH_HH_CO_E!W18+FC_OTH_HH_RF_E!W18+FC_OTH_HH_WM_E!W18+FC_OTH_HH_DR_E!W18+FC_OTH_HH_DW_E!W18+FC_OTH_HH_TV_E!W18+FC_OTH_HH_IT_E!W18+FC_OTH_HH_LI_E!W18+FC_OTH_HH_OA_E!W18</f>
        <v>0</v>
      </c>
      <c r="X18" s="10">
        <f>FC_OTH_HH_SH_E!X18+FC_OTH_HH_SC_E!X18+FC_OTH_HH_WH_E!X18+FC_OTH_HH_CO_E!X18+FC_OTH_HH_RF_E!X18+FC_OTH_HH_WM_E!X18+FC_OTH_HH_DR_E!X18+FC_OTH_HH_DW_E!X18+FC_OTH_HH_TV_E!X18+FC_OTH_HH_IT_E!X18+FC_OTH_HH_LI_E!X18+FC_OTH_HH_OA_E!X18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FC_OTH_HH_SH_E!C19+FC_OTH_HH_SC_E!C19+FC_OTH_HH_WH_E!C19+FC_OTH_HH_CO_E!C19+FC_OTH_HH_RF_E!C19+FC_OTH_HH_WM_E!C19+FC_OTH_HH_DR_E!C19+FC_OTH_HH_DW_E!C19+FC_OTH_HH_TV_E!C19+FC_OTH_HH_IT_E!C19+FC_OTH_HH_LI_E!C19+FC_OTH_HH_OA_E!C19</f>
        <v>0</v>
      </c>
      <c r="D19" s="10">
        <f>FC_OTH_HH_SH_E!D19+FC_OTH_HH_SC_E!D19+FC_OTH_HH_WH_E!D19+FC_OTH_HH_CO_E!D19+FC_OTH_HH_RF_E!D19+FC_OTH_HH_WM_E!D19+FC_OTH_HH_DR_E!D19+FC_OTH_HH_DW_E!D19+FC_OTH_HH_TV_E!D19+FC_OTH_HH_IT_E!D19+FC_OTH_HH_LI_E!D19+FC_OTH_HH_OA_E!D19</f>
        <v>0</v>
      </c>
      <c r="E19" s="10">
        <f>FC_OTH_HH_SH_E!E19+FC_OTH_HH_SC_E!E19+FC_OTH_HH_WH_E!E19+FC_OTH_HH_CO_E!E19+FC_OTH_HH_RF_E!E19+FC_OTH_HH_WM_E!E19+FC_OTH_HH_DR_E!E19+FC_OTH_HH_DW_E!E19+FC_OTH_HH_TV_E!E19+FC_OTH_HH_IT_E!E19+FC_OTH_HH_LI_E!E19+FC_OTH_HH_OA_E!E19</f>
        <v>0</v>
      </c>
      <c r="F19" s="10">
        <f>FC_OTH_HH_SH_E!F19+FC_OTH_HH_SC_E!F19+FC_OTH_HH_WH_E!F19+FC_OTH_HH_CO_E!F19+FC_OTH_HH_RF_E!F19+FC_OTH_HH_WM_E!F19+FC_OTH_HH_DR_E!F19+FC_OTH_HH_DW_E!F19+FC_OTH_HH_TV_E!F19+FC_OTH_HH_IT_E!F19+FC_OTH_HH_LI_E!F19+FC_OTH_HH_OA_E!F19</f>
        <v>0</v>
      </c>
      <c r="G19" s="10">
        <f>FC_OTH_HH_SH_E!G19+FC_OTH_HH_SC_E!G19+FC_OTH_HH_WH_E!G19+FC_OTH_HH_CO_E!G19+FC_OTH_HH_RF_E!G19+FC_OTH_HH_WM_E!G19+FC_OTH_HH_DR_E!G19+FC_OTH_HH_DW_E!G19+FC_OTH_HH_TV_E!G19+FC_OTH_HH_IT_E!G19+FC_OTH_HH_LI_E!G19+FC_OTH_HH_OA_E!G19</f>
        <v>0</v>
      </c>
      <c r="H19" s="10">
        <f>FC_OTH_HH_SH_E!H19+FC_OTH_HH_SC_E!H19+FC_OTH_HH_WH_E!H19+FC_OTH_HH_CO_E!H19+FC_OTH_HH_RF_E!H19+FC_OTH_HH_WM_E!H19+FC_OTH_HH_DR_E!H19+FC_OTH_HH_DW_E!H19+FC_OTH_HH_TV_E!H19+FC_OTH_HH_IT_E!H19+FC_OTH_HH_LI_E!H19+FC_OTH_HH_OA_E!H19</f>
        <v>0</v>
      </c>
      <c r="I19" s="10">
        <f>FC_OTH_HH_SH_E!I19+FC_OTH_HH_SC_E!I19+FC_OTH_HH_WH_E!I19+FC_OTH_HH_CO_E!I19+FC_OTH_HH_RF_E!I19+FC_OTH_HH_WM_E!I19+FC_OTH_HH_DR_E!I19+FC_OTH_HH_DW_E!I19+FC_OTH_HH_TV_E!I19+FC_OTH_HH_IT_E!I19+FC_OTH_HH_LI_E!I19+FC_OTH_HH_OA_E!I19</f>
        <v>0</v>
      </c>
      <c r="J19" s="10">
        <f>FC_OTH_HH_SH_E!J19+FC_OTH_HH_SC_E!J19+FC_OTH_HH_WH_E!J19+FC_OTH_HH_CO_E!J19+FC_OTH_HH_RF_E!J19+FC_OTH_HH_WM_E!J19+FC_OTH_HH_DR_E!J19+FC_OTH_HH_DW_E!J19+FC_OTH_HH_TV_E!J19+FC_OTH_HH_IT_E!J19+FC_OTH_HH_LI_E!J19+FC_OTH_HH_OA_E!J19</f>
        <v>0</v>
      </c>
      <c r="K19" s="10">
        <f>FC_OTH_HH_SH_E!K19+FC_OTH_HH_SC_E!K19+FC_OTH_HH_WH_E!K19+FC_OTH_HH_CO_E!K19+FC_OTH_HH_RF_E!K19+FC_OTH_HH_WM_E!K19+FC_OTH_HH_DR_E!K19+FC_OTH_HH_DW_E!K19+FC_OTH_HH_TV_E!K19+FC_OTH_HH_IT_E!K19+FC_OTH_HH_LI_E!K19+FC_OTH_HH_OA_E!K19</f>
        <v>0</v>
      </c>
      <c r="L19" s="10">
        <f>FC_OTH_HH_SH_E!L19+FC_OTH_HH_SC_E!L19+FC_OTH_HH_WH_E!L19+FC_OTH_HH_CO_E!L19+FC_OTH_HH_RF_E!L19+FC_OTH_HH_WM_E!L19+FC_OTH_HH_DR_E!L19+FC_OTH_HH_DW_E!L19+FC_OTH_HH_TV_E!L19+FC_OTH_HH_IT_E!L19+FC_OTH_HH_LI_E!L19+FC_OTH_HH_OA_E!L19</f>
        <v>0</v>
      </c>
      <c r="M19" s="10">
        <f>FC_OTH_HH_SH_E!M19+FC_OTH_HH_SC_E!M19+FC_OTH_HH_WH_E!M19+FC_OTH_HH_CO_E!M19+FC_OTH_HH_RF_E!M19+FC_OTH_HH_WM_E!M19+FC_OTH_HH_DR_E!M19+FC_OTH_HH_DW_E!M19+FC_OTH_HH_TV_E!M19+FC_OTH_HH_IT_E!M19+FC_OTH_HH_LI_E!M19+FC_OTH_HH_OA_E!M19</f>
        <v>0</v>
      </c>
      <c r="N19" s="10">
        <f>FC_OTH_HH_SH_E!N19+FC_OTH_HH_SC_E!N19+FC_OTH_HH_WH_E!N19+FC_OTH_HH_CO_E!N19+FC_OTH_HH_RF_E!N19+FC_OTH_HH_WM_E!N19+FC_OTH_HH_DR_E!N19+FC_OTH_HH_DW_E!N19+FC_OTH_HH_TV_E!N19+FC_OTH_HH_IT_E!N19+FC_OTH_HH_LI_E!N19+FC_OTH_HH_OA_E!N19</f>
        <v>0</v>
      </c>
      <c r="O19" s="10">
        <f>FC_OTH_HH_SH_E!O19+FC_OTH_HH_SC_E!O19+FC_OTH_HH_WH_E!O19+FC_OTH_HH_CO_E!O19+FC_OTH_HH_RF_E!O19+FC_OTH_HH_WM_E!O19+FC_OTH_HH_DR_E!O19+FC_OTH_HH_DW_E!O19+FC_OTH_HH_TV_E!O19+FC_OTH_HH_IT_E!O19+FC_OTH_HH_LI_E!O19+FC_OTH_HH_OA_E!O19</f>
        <v>0</v>
      </c>
      <c r="P19" s="10">
        <f>FC_OTH_HH_SH_E!P19+FC_OTH_HH_SC_E!P19+FC_OTH_HH_WH_E!P19+FC_OTH_HH_CO_E!P19+FC_OTH_HH_RF_E!P19+FC_OTH_HH_WM_E!P19+FC_OTH_HH_DR_E!P19+FC_OTH_HH_DW_E!P19+FC_OTH_HH_TV_E!P19+FC_OTH_HH_IT_E!P19+FC_OTH_HH_LI_E!P19+FC_OTH_HH_OA_E!P19</f>
        <v>0</v>
      </c>
      <c r="Q19" s="10">
        <f>FC_OTH_HH_SH_E!Q19+FC_OTH_HH_SC_E!Q19+FC_OTH_HH_WH_E!Q19+FC_OTH_HH_CO_E!Q19+FC_OTH_HH_RF_E!Q19+FC_OTH_HH_WM_E!Q19+FC_OTH_HH_DR_E!Q19+FC_OTH_HH_DW_E!Q19+FC_OTH_HH_TV_E!Q19+FC_OTH_HH_IT_E!Q19+FC_OTH_HH_LI_E!Q19+FC_OTH_HH_OA_E!Q19</f>
        <v>0</v>
      </c>
      <c r="R19" s="10">
        <f>FC_OTH_HH_SH_E!R19+FC_OTH_HH_SC_E!R19+FC_OTH_HH_WH_E!R19+FC_OTH_HH_CO_E!R19+FC_OTH_HH_RF_E!R19+FC_OTH_HH_WM_E!R19+FC_OTH_HH_DR_E!R19+FC_OTH_HH_DW_E!R19+FC_OTH_HH_TV_E!R19+FC_OTH_HH_IT_E!R19+FC_OTH_HH_LI_E!R19+FC_OTH_HH_OA_E!R19</f>
        <v>0</v>
      </c>
      <c r="S19" s="10">
        <f>FC_OTH_HH_SH_E!S19+FC_OTH_HH_SC_E!S19+FC_OTH_HH_WH_E!S19+FC_OTH_HH_CO_E!S19+FC_OTH_HH_RF_E!S19+FC_OTH_HH_WM_E!S19+FC_OTH_HH_DR_E!S19+FC_OTH_HH_DW_E!S19+FC_OTH_HH_TV_E!S19+FC_OTH_HH_IT_E!S19+FC_OTH_HH_LI_E!S19+FC_OTH_HH_OA_E!S19</f>
        <v>0</v>
      </c>
      <c r="T19" s="10">
        <f>FC_OTH_HH_SH_E!T19+FC_OTH_HH_SC_E!T19+FC_OTH_HH_WH_E!T19+FC_OTH_HH_CO_E!T19+FC_OTH_HH_RF_E!T19+FC_OTH_HH_WM_E!T19+FC_OTH_HH_DR_E!T19+FC_OTH_HH_DW_E!T19+FC_OTH_HH_TV_E!T19+FC_OTH_HH_IT_E!T19+FC_OTH_HH_LI_E!T19+FC_OTH_HH_OA_E!T19</f>
        <v>0</v>
      </c>
      <c r="U19" s="10">
        <f>FC_OTH_HH_SH_E!U19+FC_OTH_HH_SC_E!U19+FC_OTH_HH_WH_E!U19+FC_OTH_HH_CO_E!U19+FC_OTH_HH_RF_E!U19+FC_OTH_HH_WM_E!U19+FC_OTH_HH_DR_E!U19+FC_OTH_HH_DW_E!U19+FC_OTH_HH_TV_E!U19+FC_OTH_HH_IT_E!U19+FC_OTH_HH_LI_E!U19+FC_OTH_HH_OA_E!U19</f>
        <v>0</v>
      </c>
      <c r="V19" s="10">
        <f>FC_OTH_HH_SH_E!V19+FC_OTH_HH_SC_E!V19+FC_OTH_HH_WH_E!V19+FC_OTH_HH_CO_E!V19+FC_OTH_HH_RF_E!V19+FC_OTH_HH_WM_E!V19+FC_OTH_HH_DR_E!V19+FC_OTH_HH_DW_E!V19+FC_OTH_HH_TV_E!V19+FC_OTH_HH_IT_E!V19+FC_OTH_HH_LI_E!V19+FC_OTH_HH_OA_E!V19</f>
        <v>0</v>
      </c>
      <c r="W19" s="10">
        <f>FC_OTH_HH_SH_E!W19+FC_OTH_HH_SC_E!W19+FC_OTH_HH_WH_E!W19+FC_OTH_HH_CO_E!W19+FC_OTH_HH_RF_E!W19+FC_OTH_HH_WM_E!W19+FC_OTH_HH_DR_E!W19+FC_OTH_HH_DW_E!W19+FC_OTH_HH_TV_E!W19+FC_OTH_HH_IT_E!W19+FC_OTH_HH_LI_E!W19+FC_OTH_HH_OA_E!W19</f>
        <v>0</v>
      </c>
      <c r="X19" s="10">
        <f>FC_OTH_HH_SH_E!X19+FC_OTH_HH_SC_E!X19+FC_OTH_HH_WH_E!X19+FC_OTH_HH_CO_E!X19+FC_OTH_HH_RF_E!X19+FC_OTH_HH_WM_E!X19+FC_OTH_HH_DR_E!X19+FC_OTH_HH_DW_E!X19+FC_OTH_HH_TV_E!X19+FC_OTH_HH_IT_E!X19+FC_OTH_HH_LI_E!X19+FC_OTH_HH_OA_E!X19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FC_OTH_HH_SH_E!C20+FC_OTH_HH_SC_E!C20+FC_OTH_HH_WH_E!C20+FC_OTH_HH_CO_E!C20+FC_OTH_HH_RF_E!C20+FC_OTH_HH_WM_E!C20+FC_OTH_HH_DR_E!C20+FC_OTH_HH_DW_E!C20+FC_OTH_HH_TV_E!C20+FC_OTH_HH_IT_E!C20+FC_OTH_HH_LI_E!C20+FC_OTH_HH_OA_E!C20</f>
        <v>0</v>
      </c>
      <c r="D20" s="10">
        <f>FC_OTH_HH_SH_E!D20+FC_OTH_HH_SC_E!D20+FC_OTH_HH_WH_E!D20+FC_OTH_HH_CO_E!D20+FC_OTH_HH_RF_E!D20+FC_OTH_HH_WM_E!D20+FC_OTH_HH_DR_E!D20+FC_OTH_HH_DW_E!D20+FC_OTH_HH_TV_E!D20+FC_OTH_HH_IT_E!D20+FC_OTH_HH_LI_E!D20+FC_OTH_HH_OA_E!D20</f>
        <v>0</v>
      </c>
      <c r="E20" s="10">
        <f>FC_OTH_HH_SH_E!E20+FC_OTH_HH_SC_E!E20+FC_OTH_HH_WH_E!E20+FC_OTH_HH_CO_E!E20+FC_OTH_HH_RF_E!E20+FC_OTH_HH_WM_E!E20+FC_OTH_HH_DR_E!E20+FC_OTH_HH_DW_E!E20+FC_OTH_HH_TV_E!E20+FC_OTH_HH_IT_E!E20+FC_OTH_HH_LI_E!E20+FC_OTH_HH_OA_E!E20</f>
        <v>0</v>
      </c>
      <c r="F20" s="10">
        <f>FC_OTH_HH_SH_E!F20+FC_OTH_HH_SC_E!F20+FC_OTH_HH_WH_E!F20+FC_OTH_HH_CO_E!F20+FC_OTH_HH_RF_E!F20+FC_OTH_HH_WM_E!F20+FC_OTH_HH_DR_E!F20+FC_OTH_HH_DW_E!F20+FC_OTH_HH_TV_E!F20+FC_OTH_HH_IT_E!F20+FC_OTH_HH_LI_E!F20+FC_OTH_HH_OA_E!F20</f>
        <v>0</v>
      </c>
      <c r="G20" s="10">
        <f>FC_OTH_HH_SH_E!G20+FC_OTH_HH_SC_E!G20+FC_OTH_HH_WH_E!G20+FC_OTH_HH_CO_E!G20+FC_OTH_HH_RF_E!G20+FC_OTH_HH_WM_E!G20+FC_OTH_HH_DR_E!G20+FC_OTH_HH_DW_E!G20+FC_OTH_HH_TV_E!G20+FC_OTH_HH_IT_E!G20+FC_OTH_HH_LI_E!G20+FC_OTH_HH_OA_E!G20</f>
        <v>0</v>
      </c>
      <c r="H20" s="10">
        <f>FC_OTH_HH_SH_E!H20+FC_OTH_HH_SC_E!H20+FC_OTH_HH_WH_E!H20+FC_OTH_HH_CO_E!H20+FC_OTH_HH_RF_E!H20+FC_OTH_HH_WM_E!H20+FC_OTH_HH_DR_E!H20+FC_OTH_HH_DW_E!H20+FC_OTH_HH_TV_E!H20+FC_OTH_HH_IT_E!H20+FC_OTH_HH_LI_E!H20+FC_OTH_HH_OA_E!H20</f>
        <v>0</v>
      </c>
      <c r="I20" s="10">
        <f>FC_OTH_HH_SH_E!I20+FC_OTH_HH_SC_E!I20+FC_OTH_HH_WH_E!I20+FC_OTH_HH_CO_E!I20+FC_OTH_HH_RF_E!I20+FC_OTH_HH_WM_E!I20+FC_OTH_HH_DR_E!I20+FC_OTH_HH_DW_E!I20+FC_OTH_HH_TV_E!I20+FC_OTH_HH_IT_E!I20+FC_OTH_HH_LI_E!I20+FC_OTH_HH_OA_E!I20</f>
        <v>0</v>
      </c>
      <c r="J20" s="10">
        <f>FC_OTH_HH_SH_E!J20+FC_OTH_HH_SC_E!J20+FC_OTH_HH_WH_E!J20+FC_OTH_HH_CO_E!J20+FC_OTH_HH_RF_E!J20+FC_OTH_HH_WM_E!J20+FC_OTH_HH_DR_E!J20+FC_OTH_HH_DW_E!J20+FC_OTH_HH_TV_E!J20+FC_OTH_HH_IT_E!J20+FC_OTH_HH_LI_E!J20+FC_OTH_HH_OA_E!J20</f>
        <v>0</v>
      </c>
      <c r="K20" s="10">
        <f>FC_OTH_HH_SH_E!K20+FC_OTH_HH_SC_E!K20+FC_OTH_HH_WH_E!K20+FC_OTH_HH_CO_E!K20+FC_OTH_HH_RF_E!K20+FC_OTH_HH_WM_E!K20+FC_OTH_HH_DR_E!K20+FC_OTH_HH_DW_E!K20+FC_OTH_HH_TV_E!K20+FC_OTH_HH_IT_E!K20+FC_OTH_HH_LI_E!K20+FC_OTH_HH_OA_E!K20</f>
        <v>0</v>
      </c>
      <c r="L20" s="10">
        <f>FC_OTH_HH_SH_E!L20+FC_OTH_HH_SC_E!L20+FC_OTH_HH_WH_E!L20+FC_OTH_HH_CO_E!L20+FC_OTH_HH_RF_E!L20+FC_OTH_HH_WM_E!L20+FC_OTH_HH_DR_E!L20+FC_OTH_HH_DW_E!L20+FC_OTH_HH_TV_E!L20+FC_OTH_HH_IT_E!L20+FC_OTH_HH_LI_E!L20+FC_OTH_HH_OA_E!L20</f>
        <v>0</v>
      </c>
      <c r="M20" s="10">
        <f>FC_OTH_HH_SH_E!M20+FC_OTH_HH_SC_E!M20+FC_OTH_HH_WH_E!M20+FC_OTH_HH_CO_E!M20+FC_OTH_HH_RF_E!M20+FC_OTH_HH_WM_E!M20+FC_OTH_HH_DR_E!M20+FC_OTH_HH_DW_E!M20+FC_OTH_HH_TV_E!M20+FC_OTH_HH_IT_E!M20+FC_OTH_HH_LI_E!M20+FC_OTH_HH_OA_E!M20</f>
        <v>0</v>
      </c>
      <c r="N20" s="10">
        <f>FC_OTH_HH_SH_E!N20+FC_OTH_HH_SC_E!N20+FC_OTH_HH_WH_E!N20+FC_OTH_HH_CO_E!N20+FC_OTH_HH_RF_E!N20+FC_OTH_HH_WM_E!N20+FC_OTH_HH_DR_E!N20+FC_OTH_HH_DW_E!N20+FC_OTH_HH_TV_E!N20+FC_OTH_HH_IT_E!N20+FC_OTH_HH_LI_E!N20+FC_OTH_HH_OA_E!N20</f>
        <v>0</v>
      </c>
      <c r="O20" s="10">
        <f>FC_OTH_HH_SH_E!O20+FC_OTH_HH_SC_E!O20+FC_OTH_HH_WH_E!O20+FC_OTH_HH_CO_E!O20+FC_OTH_HH_RF_E!O20+FC_OTH_HH_WM_E!O20+FC_OTH_HH_DR_E!O20+FC_OTH_HH_DW_E!O20+FC_OTH_HH_TV_E!O20+FC_OTH_HH_IT_E!O20+FC_OTH_HH_LI_E!O20+FC_OTH_HH_OA_E!O20</f>
        <v>0</v>
      </c>
      <c r="P20" s="10">
        <f>FC_OTH_HH_SH_E!P20+FC_OTH_HH_SC_E!P20+FC_OTH_HH_WH_E!P20+FC_OTH_HH_CO_E!P20+FC_OTH_HH_RF_E!P20+FC_OTH_HH_WM_E!P20+FC_OTH_HH_DR_E!P20+FC_OTH_HH_DW_E!P20+FC_OTH_HH_TV_E!P20+FC_OTH_HH_IT_E!P20+FC_OTH_HH_LI_E!P20+FC_OTH_HH_OA_E!P20</f>
        <v>0</v>
      </c>
      <c r="Q20" s="10">
        <f>FC_OTH_HH_SH_E!Q20+FC_OTH_HH_SC_E!Q20+FC_OTH_HH_WH_E!Q20+FC_OTH_HH_CO_E!Q20+FC_OTH_HH_RF_E!Q20+FC_OTH_HH_WM_E!Q20+FC_OTH_HH_DR_E!Q20+FC_OTH_HH_DW_E!Q20+FC_OTH_HH_TV_E!Q20+FC_OTH_HH_IT_E!Q20+FC_OTH_HH_LI_E!Q20+FC_OTH_HH_OA_E!Q20</f>
        <v>0</v>
      </c>
      <c r="R20" s="10">
        <f>FC_OTH_HH_SH_E!R20+FC_OTH_HH_SC_E!R20+FC_OTH_HH_WH_E!R20+FC_OTH_HH_CO_E!R20+FC_OTH_HH_RF_E!R20+FC_OTH_HH_WM_E!R20+FC_OTH_HH_DR_E!R20+FC_OTH_HH_DW_E!R20+FC_OTH_HH_TV_E!R20+FC_OTH_HH_IT_E!R20+FC_OTH_HH_LI_E!R20+FC_OTH_HH_OA_E!R20</f>
        <v>0</v>
      </c>
      <c r="S20" s="10">
        <f>FC_OTH_HH_SH_E!S20+FC_OTH_HH_SC_E!S20+FC_OTH_HH_WH_E!S20+FC_OTH_HH_CO_E!S20+FC_OTH_HH_RF_E!S20+FC_OTH_HH_WM_E!S20+FC_OTH_HH_DR_E!S20+FC_OTH_HH_DW_E!S20+FC_OTH_HH_TV_E!S20+FC_OTH_HH_IT_E!S20+FC_OTH_HH_LI_E!S20+FC_OTH_HH_OA_E!S20</f>
        <v>0</v>
      </c>
      <c r="T20" s="10">
        <f>FC_OTH_HH_SH_E!T20+FC_OTH_HH_SC_E!T20+FC_OTH_HH_WH_E!T20+FC_OTH_HH_CO_E!T20+FC_OTH_HH_RF_E!T20+FC_OTH_HH_WM_E!T20+FC_OTH_HH_DR_E!T20+FC_OTH_HH_DW_E!T20+FC_OTH_HH_TV_E!T20+FC_OTH_HH_IT_E!T20+FC_OTH_HH_LI_E!T20+FC_OTH_HH_OA_E!T20</f>
        <v>0</v>
      </c>
      <c r="U20" s="10">
        <f>FC_OTH_HH_SH_E!U20+FC_OTH_HH_SC_E!U20+FC_OTH_HH_WH_E!U20+FC_OTH_HH_CO_E!U20+FC_OTH_HH_RF_E!U20+FC_OTH_HH_WM_E!U20+FC_OTH_HH_DR_E!U20+FC_OTH_HH_DW_E!U20+FC_OTH_HH_TV_E!U20+FC_OTH_HH_IT_E!U20+FC_OTH_HH_LI_E!U20+FC_OTH_HH_OA_E!U20</f>
        <v>0</v>
      </c>
      <c r="V20" s="10">
        <f>FC_OTH_HH_SH_E!V20+FC_OTH_HH_SC_E!V20+FC_OTH_HH_WH_E!V20+FC_OTH_HH_CO_E!V20+FC_OTH_HH_RF_E!V20+FC_OTH_HH_WM_E!V20+FC_OTH_HH_DR_E!V20+FC_OTH_HH_DW_E!V20+FC_OTH_HH_TV_E!V20+FC_OTH_HH_IT_E!V20+FC_OTH_HH_LI_E!V20+FC_OTH_HH_OA_E!V20</f>
        <v>0</v>
      </c>
      <c r="W20" s="10">
        <f>FC_OTH_HH_SH_E!W20+FC_OTH_HH_SC_E!W20+FC_OTH_HH_WH_E!W20+FC_OTH_HH_CO_E!W20+FC_OTH_HH_RF_E!W20+FC_OTH_HH_WM_E!W20+FC_OTH_HH_DR_E!W20+FC_OTH_HH_DW_E!W20+FC_OTH_HH_TV_E!W20+FC_OTH_HH_IT_E!W20+FC_OTH_HH_LI_E!W20+FC_OTH_HH_OA_E!W20</f>
        <v>0</v>
      </c>
      <c r="X20" s="10">
        <f>FC_OTH_HH_SH_E!X20+FC_OTH_HH_SC_E!X20+FC_OTH_HH_WH_E!X20+FC_OTH_HH_CO_E!X20+FC_OTH_HH_RF_E!X20+FC_OTH_HH_WM_E!X20+FC_OTH_HH_DR_E!X20+FC_OTH_HH_DW_E!X20+FC_OTH_HH_TV_E!X20+FC_OTH_HH_IT_E!X20+FC_OTH_HH_LI_E!X20+FC_OTH_HH_OA_E!X20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FC_OTH_HH_SH_E!C21+FC_OTH_HH_SC_E!C21+FC_OTH_HH_WH_E!C21+FC_OTH_HH_CO_E!C21+FC_OTH_HH_RF_E!C21+FC_OTH_HH_WM_E!C21+FC_OTH_HH_DR_E!C21+FC_OTH_HH_DW_E!C21+FC_OTH_HH_TV_E!C21+FC_OTH_HH_IT_E!C21+FC_OTH_HH_LI_E!C21+FC_OTH_HH_OA_E!C21</f>
        <v>0</v>
      </c>
      <c r="D21" s="10">
        <f>FC_OTH_HH_SH_E!D21+FC_OTH_HH_SC_E!D21+FC_OTH_HH_WH_E!D21+FC_OTH_HH_CO_E!D21+FC_OTH_HH_RF_E!D21+FC_OTH_HH_WM_E!D21+FC_OTH_HH_DR_E!D21+FC_OTH_HH_DW_E!D21+FC_OTH_HH_TV_E!D21+FC_OTH_HH_IT_E!D21+FC_OTH_HH_LI_E!D21+FC_OTH_HH_OA_E!D21</f>
        <v>0</v>
      </c>
      <c r="E21" s="10">
        <f>FC_OTH_HH_SH_E!E21+FC_OTH_HH_SC_E!E21+FC_OTH_HH_WH_E!E21+FC_OTH_HH_CO_E!E21+FC_OTH_HH_RF_E!E21+FC_OTH_HH_WM_E!E21+FC_OTH_HH_DR_E!E21+FC_OTH_HH_DW_E!E21+FC_OTH_HH_TV_E!E21+FC_OTH_HH_IT_E!E21+FC_OTH_HH_LI_E!E21+FC_OTH_HH_OA_E!E21</f>
        <v>0</v>
      </c>
      <c r="F21" s="10">
        <f>FC_OTH_HH_SH_E!F21+FC_OTH_HH_SC_E!F21+FC_OTH_HH_WH_E!F21+FC_OTH_HH_CO_E!F21+FC_OTH_HH_RF_E!F21+FC_OTH_HH_WM_E!F21+FC_OTH_HH_DR_E!F21+FC_OTH_HH_DW_E!F21+FC_OTH_HH_TV_E!F21+FC_OTH_HH_IT_E!F21+FC_OTH_HH_LI_E!F21+FC_OTH_HH_OA_E!F21</f>
        <v>0</v>
      </c>
      <c r="G21" s="10">
        <f>FC_OTH_HH_SH_E!G21+FC_OTH_HH_SC_E!G21+FC_OTH_HH_WH_E!G21+FC_OTH_HH_CO_E!G21+FC_OTH_HH_RF_E!G21+FC_OTH_HH_WM_E!G21+FC_OTH_HH_DR_E!G21+FC_OTH_HH_DW_E!G21+FC_OTH_HH_TV_E!G21+FC_OTH_HH_IT_E!G21+FC_OTH_HH_LI_E!G21+FC_OTH_HH_OA_E!G21</f>
        <v>0</v>
      </c>
      <c r="H21" s="10">
        <f>FC_OTH_HH_SH_E!H21+FC_OTH_HH_SC_E!H21+FC_OTH_HH_WH_E!H21+FC_OTH_HH_CO_E!H21+FC_OTH_HH_RF_E!H21+FC_OTH_HH_WM_E!H21+FC_OTH_HH_DR_E!H21+FC_OTH_HH_DW_E!H21+FC_OTH_HH_TV_E!H21+FC_OTH_HH_IT_E!H21+FC_OTH_HH_LI_E!H21+FC_OTH_HH_OA_E!H21</f>
        <v>0</v>
      </c>
      <c r="I21" s="10">
        <f>FC_OTH_HH_SH_E!I21+FC_OTH_HH_SC_E!I21+FC_OTH_HH_WH_E!I21+FC_OTH_HH_CO_E!I21+FC_OTH_HH_RF_E!I21+FC_OTH_HH_WM_E!I21+FC_OTH_HH_DR_E!I21+FC_OTH_HH_DW_E!I21+FC_OTH_HH_TV_E!I21+FC_OTH_HH_IT_E!I21+FC_OTH_HH_LI_E!I21+FC_OTH_HH_OA_E!I21</f>
        <v>0</v>
      </c>
      <c r="J21" s="10">
        <f>FC_OTH_HH_SH_E!J21+FC_OTH_HH_SC_E!J21+FC_OTH_HH_WH_E!J21+FC_OTH_HH_CO_E!J21+FC_OTH_HH_RF_E!J21+FC_OTH_HH_WM_E!J21+FC_OTH_HH_DR_E!J21+FC_OTH_HH_DW_E!J21+FC_OTH_HH_TV_E!J21+FC_OTH_HH_IT_E!J21+FC_OTH_HH_LI_E!J21+FC_OTH_HH_OA_E!J21</f>
        <v>0</v>
      </c>
      <c r="K21" s="10">
        <f>FC_OTH_HH_SH_E!K21+FC_OTH_HH_SC_E!K21+FC_OTH_HH_WH_E!K21+FC_OTH_HH_CO_E!K21+FC_OTH_HH_RF_E!K21+FC_OTH_HH_WM_E!K21+FC_OTH_HH_DR_E!K21+FC_OTH_HH_DW_E!K21+FC_OTH_HH_TV_E!K21+FC_OTH_HH_IT_E!K21+FC_OTH_HH_LI_E!K21+FC_OTH_HH_OA_E!K21</f>
        <v>0</v>
      </c>
      <c r="L21" s="10">
        <f>FC_OTH_HH_SH_E!L21+FC_OTH_HH_SC_E!L21+FC_OTH_HH_WH_E!L21+FC_OTH_HH_CO_E!L21+FC_OTH_HH_RF_E!L21+FC_OTH_HH_WM_E!L21+FC_OTH_HH_DR_E!L21+FC_OTH_HH_DW_E!L21+FC_OTH_HH_TV_E!L21+FC_OTH_HH_IT_E!L21+FC_OTH_HH_LI_E!L21+FC_OTH_HH_OA_E!L21</f>
        <v>0</v>
      </c>
      <c r="M21" s="10">
        <f>FC_OTH_HH_SH_E!M21+FC_OTH_HH_SC_E!M21+FC_OTH_HH_WH_E!M21+FC_OTH_HH_CO_E!M21+FC_OTH_HH_RF_E!M21+FC_OTH_HH_WM_E!M21+FC_OTH_HH_DR_E!M21+FC_OTH_HH_DW_E!M21+FC_OTH_HH_TV_E!M21+FC_OTH_HH_IT_E!M21+FC_OTH_HH_LI_E!M21+FC_OTH_HH_OA_E!M21</f>
        <v>0</v>
      </c>
      <c r="N21" s="10">
        <f>FC_OTH_HH_SH_E!N21+FC_OTH_HH_SC_E!N21+FC_OTH_HH_WH_E!N21+FC_OTH_HH_CO_E!N21+FC_OTH_HH_RF_E!N21+FC_OTH_HH_WM_E!N21+FC_OTH_HH_DR_E!N21+FC_OTH_HH_DW_E!N21+FC_OTH_HH_TV_E!N21+FC_OTH_HH_IT_E!N21+FC_OTH_HH_LI_E!N21+FC_OTH_HH_OA_E!N21</f>
        <v>0</v>
      </c>
      <c r="O21" s="10">
        <f>FC_OTH_HH_SH_E!O21+FC_OTH_HH_SC_E!O21+FC_OTH_HH_WH_E!O21+FC_OTH_HH_CO_E!O21+FC_OTH_HH_RF_E!O21+FC_OTH_HH_WM_E!O21+FC_OTH_HH_DR_E!O21+FC_OTH_HH_DW_E!O21+FC_OTH_HH_TV_E!O21+FC_OTH_HH_IT_E!O21+FC_OTH_HH_LI_E!O21+FC_OTH_HH_OA_E!O21</f>
        <v>0</v>
      </c>
      <c r="P21" s="10">
        <f>FC_OTH_HH_SH_E!P21+FC_OTH_HH_SC_E!P21+FC_OTH_HH_WH_E!P21+FC_OTH_HH_CO_E!P21+FC_OTH_HH_RF_E!P21+FC_OTH_HH_WM_E!P21+FC_OTH_HH_DR_E!P21+FC_OTH_HH_DW_E!P21+FC_OTH_HH_TV_E!P21+FC_OTH_HH_IT_E!P21+FC_OTH_HH_LI_E!P21+FC_OTH_HH_OA_E!P21</f>
        <v>0</v>
      </c>
      <c r="Q21" s="10">
        <f>FC_OTH_HH_SH_E!Q21+FC_OTH_HH_SC_E!Q21+FC_OTH_HH_WH_E!Q21+FC_OTH_HH_CO_E!Q21+FC_OTH_HH_RF_E!Q21+FC_OTH_HH_WM_E!Q21+FC_OTH_HH_DR_E!Q21+FC_OTH_HH_DW_E!Q21+FC_OTH_HH_TV_E!Q21+FC_OTH_HH_IT_E!Q21+FC_OTH_HH_LI_E!Q21+FC_OTH_HH_OA_E!Q21</f>
        <v>0</v>
      </c>
      <c r="R21" s="10">
        <f>FC_OTH_HH_SH_E!R21+FC_OTH_HH_SC_E!R21+FC_OTH_HH_WH_E!R21+FC_OTH_HH_CO_E!R21+FC_OTH_HH_RF_E!R21+FC_OTH_HH_WM_E!R21+FC_OTH_HH_DR_E!R21+FC_OTH_HH_DW_E!R21+FC_OTH_HH_TV_E!R21+FC_OTH_HH_IT_E!R21+FC_OTH_HH_LI_E!R21+FC_OTH_HH_OA_E!R21</f>
        <v>0</v>
      </c>
      <c r="S21" s="10">
        <f>FC_OTH_HH_SH_E!S21+FC_OTH_HH_SC_E!S21+FC_OTH_HH_WH_E!S21+FC_OTH_HH_CO_E!S21+FC_OTH_HH_RF_E!S21+FC_OTH_HH_WM_E!S21+FC_OTH_HH_DR_E!S21+FC_OTH_HH_DW_E!S21+FC_OTH_HH_TV_E!S21+FC_OTH_HH_IT_E!S21+FC_OTH_HH_LI_E!S21+FC_OTH_HH_OA_E!S21</f>
        <v>0</v>
      </c>
      <c r="T21" s="10">
        <f>FC_OTH_HH_SH_E!T21+FC_OTH_HH_SC_E!T21+FC_OTH_HH_WH_E!T21+FC_OTH_HH_CO_E!T21+FC_OTH_HH_RF_E!T21+FC_OTH_HH_WM_E!T21+FC_OTH_HH_DR_E!T21+FC_OTH_HH_DW_E!T21+FC_OTH_HH_TV_E!T21+FC_OTH_HH_IT_E!T21+FC_OTH_HH_LI_E!T21+FC_OTH_HH_OA_E!T21</f>
        <v>0</v>
      </c>
      <c r="U21" s="10">
        <f>FC_OTH_HH_SH_E!U21+FC_OTH_HH_SC_E!U21+FC_OTH_HH_WH_E!U21+FC_OTH_HH_CO_E!U21+FC_OTH_HH_RF_E!U21+FC_OTH_HH_WM_E!U21+FC_OTH_HH_DR_E!U21+FC_OTH_HH_DW_E!U21+FC_OTH_HH_TV_E!U21+FC_OTH_HH_IT_E!U21+FC_OTH_HH_LI_E!U21+FC_OTH_HH_OA_E!U21</f>
        <v>0</v>
      </c>
      <c r="V21" s="10">
        <f>FC_OTH_HH_SH_E!V21+FC_OTH_HH_SC_E!V21+FC_OTH_HH_WH_E!V21+FC_OTH_HH_CO_E!V21+FC_OTH_HH_RF_E!V21+FC_OTH_HH_WM_E!V21+FC_OTH_HH_DR_E!V21+FC_OTH_HH_DW_E!V21+FC_OTH_HH_TV_E!V21+FC_OTH_HH_IT_E!V21+FC_OTH_HH_LI_E!V21+FC_OTH_HH_OA_E!V21</f>
        <v>0</v>
      </c>
      <c r="W21" s="10">
        <f>FC_OTH_HH_SH_E!W21+FC_OTH_HH_SC_E!W21+FC_OTH_HH_WH_E!W21+FC_OTH_HH_CO_E!W21+FC_OTH_HH_RF_E!W21+FC_OTH_HH_WM_E!W21+FC_OTH_HH_DR_E!W21+FC_OTH_HH_DW_E!W21+FC_OTH_HH_TV_E!W21+FC_OTH_HH_IT_E!W21+FC_OTH_HH_LI_E!W21+FC_OTH_HH_OA_E!W21</f>
        <v>0</v>
      </c>
      <c r="X21" s="10">
        <f>FC_OTH_HH_SH_E!X21+FC_OTH_HH_SC_E!X21+FC_OTH_HH_WH_E!X21+FC_OTH_HH_CO_E!X21+FC_OTH_HH_RF_E!X21+FC_OTH_HH_WM_E!X21+FC_OTH_HH_DR_E!X21+FC_OTH_HH_DW_E!X21+FC_OTH_HH_TV_E!X21+FC_OTH_HH_IT_E!X21+FC_OTH_HH_LI_E!X21+FC_OTH_HH_OA_E!X21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7">SUM(C23:C24)</f>
        <v>0</v>
      </c>
      <c r="D22" s="37">
        <f t="shared" ref="D22:W22" si="18">SUM(D23:D24)</f>
        <v>0</v>
      </c>
      <c r="E22" s="37">
        <f t="shared" si="18"/>
        <v>0</v>
      </c>
      <c r="F22" s="37">
        <f t="shared" si="18"/>
        <v>0</v>
      </c>
      <c r="G22" s="37">
        <f t="shared" si="18"/>
        <v>0</v>
      </c>
      <c r="H22" s="37">
        <f t="shared" si="18"/>
        <v>0</v>
      </c>
      <c r="I22" s="37">
        <f t="shared" si="18"/>
        <v>0</v>
      </c>
      <c r="J22" s="37">
        <f t="shared" si="18"/>
        <v>0</v>
      </c>
      <c r="K22" s="37">
        <f t="shared" si="18"/>
        <v>0</v>
      </c>
      <c r="L22" s="37">
        <f t="shared" si="18"/>
        <v>0</v>
      </c>
      <c r="M22" s="37">
        <f t="shared" si="18"/>
        <v>0</v>
      </c>
      <c r="N22" s="37">
        <f t="shared" si="18"/>
        <v>0</v>
      </c>
      <c r="O22" s="37">
        <f t="shared" si="18"/>
        <v>0</v>
      </c>
      <c r="P22" s="37">
        <f t="shared" si="18"/>
        <v>0</v>
      </c>
      <c r="Q22" s="37">
        <f t="shared" si="18"/>
        <v>0</v>
      </c>
      <c r="R22" s="37">
        <f t="shared" si="18"/>
        <v>0</v>
      </c>
      <c r="S22" s="37">
        <f t="shared" si="18"/>
        <v>0</v>
      </c>
      <c r="T22" s="37">
        <f t="shared" si="18"/>
        <v>0</v>
      </c>
      <c r="U22" s="37">
        <f t="shared" si="18"/>
        <v>0</v>
      </c>
      <c r="V22" s="37">
        <f t="shared" si="18"/>
        <v>0</v>
      </c>
      <c r="W22" s="37">
        <f t="shared" si="18"/>
        <v>0</v>
      </c>
      <c r="X22" s="37">
        <f t="shared" ref="X22" si="19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FC_OTH_HH_SH_E!C23+FC_OTH_HH_SC_E!C23+FC_OTH_HH_WH_E!C23+FC_OTH_HH_CO_E!C23+FC_OTH_HH_RF_E!C23+FC_OTH_HH_WM_E!C23+FC_OTH_HH_DR_E!C23+FC_OTH_HH_DW_E!C23+FC_OTH_HH_TV_E!C23+FC_OTH_HH_IT_E!C23+FC_OTH_HH_LI_E!C23+FC_OTH_HH_OA_E!C23</f>
        <v>0</v>
      </c>
      <c r="D23" s="10">
        <f>FC_OTH_HH_SH_E!D23+FC_OTH_HH_SC_E!D23+FC_OTH_HH_WH_E!D23+FC_OTH_HH_CO_E!D23+FC_OTH_HH_RF_E!D23+FC_OTH_HH_WM_E!D23+FC_OTH_HH_DR_E!D23+FC_OTH_HH_DW_E!D23+FC_OTH_HH_TV_E!D23+FC_OTH_HH_IT_E!D23+FC_OTH_HH_LI_E!D23+FC_OTH_HH_OA_E!D23</f>
        <v>0</v>
      </c>
      <c r="E23" s="10">
        <f>FC_OTH_HH_SH_E!E23+FC_OTH_HH_SC_E!E23+FC_OTH_HH_WH_E!E23+FC_OTH_HH_CO_E!E23+FC_OTH_HH_RF_E!E23+FC_OTH_HH_WM_E!E23+FC_OTH_HH_DR_E!E23+FC_OTH_HH_DW_E!E23+FC_OTH_HH_TV_E!E23+FC_OTH_HH_IT_E!E23+FC_OTH_HH_LI_E!E23+FC_OTH_HH_OA_E!E23</f>
        <v>0</v>
      </c>
      <c r="F23" s="10">
        <f>FC_OTH_HH_SH_E!F23+FC_OTH_HH_SC_E!F23+FC_OTH_HH_WH_E!F23+FC_OTH_HH_CO_E!F23+FC_OTH_HH_RF_E!F23+FC_OTH_HH_WM_E!F23+FC_OTH_HH_DR_E!F23+FC_OTH_HH_DW_E!F23+FC_OTH_HH_TV_E!F23+FC_OTH_HH_IT_E!F23+FC_OTH_HH_LI_E!F23+FC_OTH_HH_OA_E!F23</f>
        <v>0</v>
      </c>
      <c r="G23" s="10">
        <f>FC_OTH_HH_SH_E!G23+FC_OTH_HH_SC_E!G23+FC_OTH_HH_WH_E!G23+FC_OTH_HH_CO_E!G23+FC_OTH_HH_RF_E!G23+FC_OTH_HH_WM_E!G23+FC_OTH_HH_DR_E!G23+FC_OTH_HH_DW_E!G23+FC_OTH_HH_TV_E!G23+FC_OTH_HH_IT_E!G23+FC_OTH_HH_LI_E!G23+FC_OTH_HH_OA_E!G23</f>
        <v>0</v>
      </c>
      <c r="H23" s="10">
        <f>FC_OTH_HH_SH_E!H23+FC_OTH_HH_SC_E!H23+FC_OTH_HH_WH_E!H23+FC_OTH_HH_CO_E!H23+FC_OTH_HH_RF_E!H23+FC_OTH_HH_WM_E!H23+FC_OTH_HH_DR_E!H23+FC_OTH_HH_DW_E!H23+FC_OTH_HH_TV_E!H23+FC_OTH_HH_IT_E!H23+FC_OTH_HH_LI_E!H23+FC_OTH_HH_OA_E!H23</f>
        <v>0</v>
      </c>
      <c r="I23" s="10">
        <f>FC_OTH_HH_SH_E!I23+FC_OTH_HH_SC_E!I23+FC_OTH_HH_WH_E!I23+FC_OTH_HH_CO_E!I23+FC_OTH_HH_RF_E!I23+FC_OTH_HH_WM_E!I23+FC_OTH_HH_DR_E!I23+FC_OTH_HH_DW_E!I23+FC_OTH_HH_TV_E!I23+FC_OTH_HH_IT_E!I23+FC_OTH_HH_LI_E!I23+FC_OTH_HH_OA_E!I23</f>
        <v>0</v>
      </c>
      <c r="J23" s="10">
        <f>FC_OTH_HH_SH_E!J23+FC_OTH_HH_SC_E!J23+FC_OTH_HH_WH_E!J23+FC_OTH_HH_CO_E!J23+FC_OTH_HH_RF_E!J23+FC_OTH_HH_WM_E!J23+FC_OTH_HH_DR_E!J23+FC_OTH_HH_DW_E!J23+FC_OTH_HH_TV_E!J23+FC_OTH_HH_IT_E!J23+FC_OTH_HH_LI_E!J23+FC_OTH_HH_OA_E!J23</f>
        <v>0</v>
      </c>
      <c r="K23" s="10">
        <f>FC_OTH_HH_SH_E!K23+FC_OTH_HH_SC_E!K23+FC_OTH_HH_WH_E!K23+FC_OTH_HH_CO_E!K23+FC_OTH_HH_RF_E!K23+FC_OTH_HH_WM_E!K23+FC_OTH_HH_DR_E!K23+FC_OTH_HH_DW_E!K23+FC_OTH_HH_TV_E!K23+FC_OTH_HH_IT_E!K23+FC_OTH_HH_LI_E!K23+FC_OTH_HH_OA_E!K23</f>
        <v>0</v>
      </c>
      <c r="L23" s="10">
        <f>FC_OTH_HH_SH_E!L23+FC_OTH_HH_SC_E!L23+FC_OTH_HH_WH_E!L23+FC_OTH_HH_CO_E!L23+FC_OTH_HH_RF_E!L23+FC_OTH_HH_WM_E!L23+FC_OTH_HH_DR_E!L23+FC_OTH_HH_DW_E!L23+FC_OTH_HH_TV_E!L23+FC_OTH_HH_IT_E!L23+FC_OTH_HH_LI_E!L23+FC_OTH_HH_OA_E!L23</f>
        <v>0</v>
      </c>
      <c r="M23" s="10">
        <f>FC_OTH_HH_SH_E!M23+FC_OTH_HH_SC_E!M23+FC_OTH_HH_WH_E!M23+FC_OTH_HH_CO_E!M23+FC_OTH_HH_RF_E!M23+FC_OTH_HH_WM_E!M23+FC_OTH_HH_DR_E!M23+FC_OTH_HH_DW_E!M23+FC_OTH_HH_TV_E!M23+FC_OTH_HH_IT_E!M23+FC_OTH_HH_LI_E!M23+FC_OTH_HH_OA_E!M23</f>
        <v>0</v>
      </c>
      <c r="N23" s="10">
        <f>FC_OTH_HH_SH_E!N23+FC_OTH_HH_SC_E!N23+FC_OTH_HH_WH_E!N23+FC_OTH_HH_CO_E!N23+FC_OTH_HH_RF_E!N23+FC_OTH_HH_WM_E!N23+FC_OTH_HH_DR_E!N23+FC_OTH_HH_DW_E!N23+FC_OTH_HH_TV_E!N23+FC_OTH_HH_IT_E!N23+FC_OTH_HH_LI_E!N23+FC_OTH_HH_OA_E!N23</f>
        <v>0</v>
      </c>
      <c r="O23" s="10">
        <f>FC_OTH_HH_SH_E!O23+FC_OTH_HH_SC_E!O23+FC_OTH_HH_WH_E!O23+FC_OTH_HH_CO_E!O23+FC_OTH_HH_RF_E!O23+FC_OTH_HH_WM_E!O23+FC_OTH_HH_DR_E!O23+FC_OTH_HH_DW_E!O23+FC_OTH_HH_TV_E!O23+FC_OTH_HH_IT_E!O23+FC_OTH_HH_LI_E!O23+FC_OTH_HH_OA_E!O23</f>
        <v>0</v>
      </c>
      <c r="P23" s="10">
        <f>FC_OTH_HH_SH_E!P23+FC_OTH_HH_SC_E!P23+FC_OTH_HH_WH_E!P23+FC_OTH_HH_CO_E!P23+FC_OTH_HH_RF_E!P23+FC_OTH_HH_WM_E!P23+FC_OTH_HH_DR_E!P23+FC_OTH_HH_DW_E!P23+FC_OTH_HH_TV_E!P23+FC_OTH_HH_IT_E!P23+FC_OTH_HH_LI_E!P23+FC_OTH_HH_OA_E!P23</f>
        <v>0</v>
      </c>
      <c r="Q23" s="10">
        <f>FC_OTH_HH_SH_E!Q23+FC_OTH_HH_SC_E!Q23+FC_OTH_HH_WH_E!Q23+FC_OTH_HH_CO_E!Q23+FC_OTH_HH_RF_E!Q23+FC_OTH_HH_WM_E!Q23+FC_OTH_HH_DR_E!Q23+FC_OTH_HH_DW_E!Q23+FC_OTH_HH_TV_E!Q23+FC_OTH_HH_IT_E!Q23+FC_OTH_HH_LI_E!Q23+FC_OTH_HH_OA_E!Q23</f>
        <v>0</v>
      </c>
      <c r="R23" s="10">
        <f>FC_OTH_HH_SH_E!R23+FC_OTH_HH_SC_E!R23+FC_OTH_HH_WH_E!R23+FC_OTH_HH_CO_E!R23+FC_OTH_HH_RF_E!R23+FC_OTH_HH_WM_E!R23+FC_OTH_HH_DR_E!R23+FC_OTH_HH_DW_E!R23+FC_OTH_HH_TV_E!R23+FC_OTH_HH_IT_E!R23+FC_OTH_HH_LI_E!R23+FC_OTH_HH_OA_E!R23</f>
        <v>0</v>
      </c>
      <c r="S23" s="10">
        <f>FC_OTH_HH_SH_E!S23+FC_OTH_HH_SC_E!S23+FC_OTH_HH_WH_E!S23+FC_OTH_HH_CO_E!S23+FC_OTH_HH_RF_E!S23+FC_OTH_HH_WM_E!S23+FC_OTH_HH_DR_E!S23+FC_OTH_HH_DW_E!S23+FC_OTH_HH_TV_E!S23+FC_OTH_HH_IT_E!S23+FC_OTH_HH_LI_E!S23+FC_OTH_HH_OA_E!S23</f>
        <v>0</v>
      </c>
      <c r="T23" s="10">
        <f>FC_OTH_HH_SH_E!T23+FC_OTH_HH_SC_E!T23+FC_OTH_HH_WH_E!T23+FC_OTH_HH_CO_E!T23+FC_OTH_HH_RF_E!T23+FC_OTH_HH_WM_E!T23+FC_OTH_HH_DR_E!T23+FC_OTH_HH_DW_E!T23+FC_OTH_HH_TV_E!T23+FC_OTH_HH_IT_E!T23+FC_OTH_HH_LI_E!T23+FC_OTH_HH_OA_E!T23</f>
        <v>0</v>
      </c>
      <c r="U23" s="10">
        <f>FC_OTH_HH_SH_E!U23+FC_OTH_HH_SC_E!U23+FC_OTH_HH_WH_E!U23+FC_OTH_HH_CO_E!U23+FC_OTH_HH_RF_E!U23+FC_OTH_HH_WM_E!U23+FC_OTH_HH_DR_E!U23+FC_OTH_HH_DW_E!U23+FC_OTH_HH_TV_E!U23+FC_OTH_HH_IT_E!U23+FC_OTH_HH_LI_E!U23+FC_OTH_HH_OA_E!U23</f>
        <v>0</v>
      </c>
      <c r="V23" s="10">
        <f>FC_OTH_HH_SH_E!V23+FC_OTH_HH_SC_E!V23+FC_OTH_HH_WH_E!V23+FC_OTH_HH_CO_E!V23+FC_OTH_HH_RF_E!V23+FC_OTH_HH_WM_E!V23+FC_OTH_HH_DR_E!V23+FC_OTH_HH_DW_E!V23+FC_OTH_HH_TV_E!V23+FC_OTH_HH_IT_E!V23+FC_OTH_HH_LI_E!V23+FC_OTH_HH_OA_E!V23</f>
        <v>0</v>
      </c>
      <c r="W23" s="10">
        <f>FC_OTH_HH_SH_E!W23+FC_OTH_HH_SC_E!W23+FC_OTH_HH_WH_E!W23+FC_OTH_HH_CO_E!W23+FC_OTH_HH_RF_E!W23+FC_OTH_HH_WM_E!W23+FC_OTH_HH_DR_E!W23+FC_OTH_HH_DW_E!W23+FC_OTH_HH_TV_E!W23+FC_OTH_HH_IT_E!W23+FC_OTH_HH_LI_E!W23+FC_OTH_HH_OA_E!W23</f>
        <v>0</v>
      </c>
      <c r="X23" s="10">
        <f>FC_OTH_HH_SH_E!X23+FC_OTH_HH_SC_E!X23+FC_OTH_HH_WH_E!X23+FC_OTH_HH_CO_E!X23+FC_OTH_HH_RF_E!X23+FC_OTH_HH_WM_E!X23+FC_OTH_HH_DR_E!X23+FC_OTH_HH_DW_E!X23+FC_OTH_HH_TV_E!X23+FC_OTH_HH_IT_E!X23+FC_OTH_HH_LI_E!X23+FC_OTH_HH_OA_E!X23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FC_OTH_HH_SH_E!C24+FC_OTH_HH_SC_E!C24+FC_OTH_HH_WH_E!C24+FC_OTH_HH_CO_E!C24+FC_OTH_HH_RF_E!C24+FC_OTH_HH_WM_E!C24+FC_OTH_HH_DR_E!C24+FC_OTH_HH_DW_E!C24+FC_OTH_HH_TV_E!C24+FC_OTH_HH_IT_E!C24+FC_OTH_HH_LI_E!C24+FC_OTH_HH_OA_E!C24</f>
        <v>0</v>
      </c>
      <c r="D24" s="10">
        <f>FC_OTH_HH_SH_E!D24+FC_OTH_HH_SC_E!D24+FC_OTH_HH_WH_E!D24+FC_OTH_HH_CO_E!D24+FC_OTH_HH_RF_E!D24+FC_OTH_HH_WM_E!D24+FC_OTH_HH_DR_E!D24+FC_OTH_HH_DW_E!D24+FC_OTH_HH_TV_E!D24+FC_OTH_HH_IT_E!D24+FC_OTH_HH_LI_E!D24+FC_OTH_HH_OA_E!D24</f>
        <v>0</v>
      </c>
      <c r="E24" s="10">
        <f>FC_OTH_HH_SH_E!E24+FC_OTH_HH_SC_E!E24+FC_OTH_HH_WH_E!E24+FC_OTH_HH_CO_E!E24+FC_OTH_HH_RF_E!E24+FC_OTH_HH_WM_E!E24+FC_OTH_HH_DR_E!E24+FC_OTH_HH_DW_E!E24+FC_OTH_HH_TV_E!E24+FC_OTH_HH_IT_E!E24+FC_OTH_HH_LI_E!E24+FC_OTH_HH_OA_E!E24</f>
        <v>0</v>
      </c>
      <c r="F24" s="10">
        <f>FC_OTH_HH_SH_E!F24+FC_OTH_HH_SC_E!F24+FC_OTH_HH_WH_E!F24+FC_OTH_HH_CO_E!F24+FC_OTH_HH_RF_E!F24+FC_OTH_HH_WM_E!F24+FC_OTH_HH_DR_E!F24+FC_OTH_HH_DW_E!F24+FC_OTH_HH_TV_E!F24+FC_OTH_HH_IT_E!F24+FC_OTH_HH_LI_E!F24+FC_OTH_HH_OA_E!F24</f>
        <v>0</v>
      </c>
      <c r="G24" s="10">
        <f>FC_OTH_HH_SH_E!G24+FC_OTH_HH_SC_E!G24+FC_OTH_HH_WH_E!G24+FC_OTH_HH_CO_E!G24+FC_OTH_HH_RF_E!G24+FC_OTH_HH_WM_E!G24+FC_OTH_HH_DR_E!G24+FC_OTH_HH_DW_E!G24+FC_OTH_HH_TV_E!G24+FC_OTH_HH_IT_E!G24+FC_OTH_HH_LI_E!G24+FC_OTH_HH_OA_E!G24</f>
        <v>0</v>
      </c>
      <c r="H24" s="10">
        <f>FC_OTH_HH_SH_E!H24+FC_OTH_HH_SC_E!H24+FC_OTH_HH_WH_E!H24+FC_OTH_HH_CO_E!H24+FC_OTH_HH_RF_E!H24+FC_OTH_HH_WM_E!H24+FC_OTH_HH_DR_E!H24+FC_OTH_HH_DW_E!H24+FC_OTH_HH_TV_E!H24+FC_OTH_HH_IT_E!H24+FC_OTH_HH_LI_E!H24+FC_OTH_HH_OA_E!H24</f>
        <v>0</v>
      </c>
      <c r="I24" s="10">
        <f>FC_OTH_HH_SH_E!I24+FC_OTH_HH_SC_E!I24+FC_OTH_HH_WH_E!I24+FC_OTH_HH_CO_E!I24+FC_OTH_HH_RF_E!I24+FC_OTH_HH_WM_E!I24+FC_OTH_HH_DR_E!I24+FC_OTH_HH_DW_E!I24+FC_OTH_HH_TV_E!I24+FC_OTH_HH_IT_E!I24+FC_OTH_HH_LI_E!I24+FC_OTH_HH_OA_E!I24</f>
        <v>0</v>
      </c>
      <c r="J24" s="10">
        <f>FC_OTH_HH_SH_E!J24+FC_OTH_HH_SC_E!J24+FC_OTH_HH_WH_E!J24+FC_OTH_HH_CO_E!J24+FC_OTH_HH_RF_E!J24+FC_OTH_HH_WM_E!J24+FC_OTH_HH_DR_E!J24+FC_OTH_HH_DW_E!J24+FC_OTH_HH_TV_E!J24+FC_OTH_HH_IT_E!J24+FC_OTH_HH_LI_E!J24+FC_OTH_HH_OA_E!J24</f>
        <v>0</v>
      </c>
      <c r="K24" s="10">
        <f>FC_OTH_HH_SH_E!K24+FC_OTH_HH_SC_E!K24+FC_OTH_HH_WH_E!K24+FC_OTH_HH_CO_E!K24+FC_OTH_HH_RF_E!K24+FC_OTH_HH_WM_E!K24+FC_OTH_HH_DR_E!K24+FC_OTH_HH_DW_E!K24+FC_OTH_HH_TV_E!K24+FC_OTH_HH_IT_E!K24+FC_OTH_HH_LI_E!K24+FC_OTH_HH_OA_E!K24</f>
        <v>0</v>
      </c>
      <c r="L24" s="10">
        <f>FC_OTH_HH_SH_E!L24+FC_OTH_HH_SC_E!L24+FC_OTH_HH_WH_E!L24+FC_OTH_HH_CO_E!L24+FC_OTH_HH_RF_E!L24+FC_OTH_HH_WM_E!L24+FC_OTH_HH_DR_E!L24+FC_OTH_HH_DW_E!L24+FC_OTH_HH_TV_E!L24+FC_OTH_HH_IT_E!L24+FC_OTH_HH_LI_E!L24+FC_OTH_HH_OA_E!L24</f>
        <v>0</v>
      </c>
      <c r="M24" s="10">
        <f>FC_OTH_HH_SH_E!M24+FC_OTH_HH_SC_E!M24+FC_OTH_HH_WH_E!M24+FC_OTH_HH_CO_E!M24+FC_OTH_HH_RF_E!M24+FC_OTH_HH_WM_E!M24+FC_OTH_HH_DR_E!M24+FC_OTH_HH_DW_E!M24+FC_OTH_HH_TV_E!M24+FC_OTH_HH_IT_E!M24+FC_OTH_HH_LI_E!M24+FC_OTH_HH_OA_E!M24</f>
        <v>0</v>
      </c>
      <c r="N24" s="10">
        <f>FC_OTH_HH_SH_E!N24+FC_OTH_HH_SC_E!N24+FC_OTH_HH_WH_E!N24+FC_OTH_HH_CO_E!N24+FC_OTH_HH_RF_E!N24+FC_OTH_HH_WM_E!N24+FC_OTH_HH_DR_E!N24+FC_OTH_HH_DW_E!N24+FC_OTH_HH_TV_E!N24+FC_OTH_HH_IT_E!N24+FC_OTH_HH_LI_E!N24+FC_OTH_HH_OA_E!N24</f>
        <v>0</v>
      </c>
      <c r="O24" s="10">
        <f>FC_OTH_HH_SH_E!O24+FC_OTH_HH_SC_E!O24+FC_OTH_HH_WH_E!O24+FC_OTH_HH_CO_E!O24+FC_OTH_HH_RF_E!O24+FC_OTH_HH_WM_E!O24+FC_OTH_HH_DR_E!O24+FC_OTH_HH_DW_E!O24+FC_OTH_HH_TV_E!O24+FC_OTH_HH_IT_E!O24+FC_OTH_HH_LI_E!O24+FC_OTH_HH_OA_E!O24</f>
        <v>0</v>
      </c>
      <c r="P24" s="10">
        <f>FC_OTH_HH_SH_E!P24+FC_OTH_HH_SC_E!P24+FC_OTH_HH_WH_E!P24+FC_OTH_HH_CO_E!P24+FC_OTH_HH_RF_E!P24+FC_OTH_HH_WM_E!P24+FC_OTH_HH_DR_E!P24+FC_OTH_HH_DW_E!P24+FC_OTH_HH_TV_E!P24+FC_OTH_HH_IT_E!P24+FC_OTH_HH_LI_E!P24+FC_OTH_HH_OA_E!P24</f>
        <v>0</v>
      </c>
      <c r="Q24" s="10">
        <f>FC_OTH_HH_SH_E!Q24+FC_OTH_HH_SC_E!Q24+FC_OTH_HH_WH_E!Q24+FC_OTH_HH_CO_E!Q24+FC_OTH_HH_RF_E!Q24+FC_OTH_HH_WM_E!Q24+FC_OTH_HH_DR_E!Q24+FC_OTH_HH_DW_E!Q24+FC_OTH_HH_TV_E!Q24+FC_OTH_HH_IT_E!Q24+FC_OTH_HH_LI_E!Q24+FC_OTH_HH_OA_E!Q24</f>
        <v>0</v>
      </c>
      <c r="R24" s="10">
        <f>FC_OTH_HH_SH_E!R24+FC_OTH_HH_SC_E!R24+FC_OTH_HH_WH_E!R24+FC_OTH_HH_CO_E!R24+FC_OTH_HH_RF_E!R24+FC_OTH_HH_WM_E!R24+FC_OTH_HH_DR_E!R24+FC_OTH_HH_DW_E!R24+FC_OTH_HH_TV_E!R24+FC_OTH_HH_IT_E!R24+FC_OTH_HH_LI_E!R24+FC_OTH_HH_OA_E!R24</f>
        <v>0</v>
      </c>
      <c r="S24" s="10">
        <f>FC_OTH_HH_SH_E!S24+FC_OTH_HH_SC_E!S24+FC_OTH_HH_WH_E!S24+FC_OTH_HH_CO_E!S24+FC_OTH_HH_RF_E!S24+FC_OTH_HH_WM_E!S24+FC_OTH_HH_DR_E!S24+FC_OTH_HH_DW_E!S24+FC_OTH_HH_TV_E!S24+FC_OTH_HH_IT_E!S24+FC_OTH_HH_LI_E!S24+FC_OTH_HH_OA_E!S24</f>
        <v>0</v>
      </c>
      <c r="T24" s="10">
        <f>FC_OTH_HH_SH_E!T24+FC_OTH_HH_SC_E!T24+FC_OTH_HH_WH_E!T24+FC_OTH_HH_CO_E!T24+FC_OTH_HH_RF_E!T24+FC_OTH_HH_WM_E!T24+FC_OTH_HH_DR_E!T24+FC_OTH_HH_DW_E!T24+FC_OTH_HH_TV_E!T24+FC_OTH_HH_IT_E!T24+FC_OTH_HH_LI_E!T24+FC_OTH_HH_OA_E!T24</f>
        <v>0</v>
      </c>
      <c r="U24" s="10">
        <f>FC_OTH_HH_SH_E!U24+FC_OTH_HH_SC_E!U24+FC_OTH_HH_WH_E!U24+FC_OTH_HH_CO_E!U24+FC_OTH_HH_RF_E!U24+FC_OTH_HH_WM_E!U24+FC_OTH_HH_DR_E!U24+FC_OTH_HH_DW_E!U24+FC_OTH_HH_TV_E!U24+FC_OTH_HH_IT_E!U24+FC_OTH_HH_LI_E!U24+FC_OTH_HH_OA_E!U24</f>
        <v>0</v>
      </c>
      <c r="V24" s="10">
        <f>FC_OTH_HH_SH_E!V24+FC_OTH_HH_SC_E!V24+FC_OTH_HH_WH_E!V24+FC_OTH_HH_CO_E!V24+FC_OTH_HH_RF_E!V24+FC_OTH_HH_WM_E!V24+FC_OTH_HH_DR_E!V24+FC_OTH_HH_DW_E!V24+FC_OTH_HH_TV_E!V24+FC_OTH_HH_IT_E!V24+FC_OTH_HH_LI_E!V24+FC_OTH_HH_OA_E!V24</f>
        <v>0</v>
      </c>
      <c r="W24" s="10">
        <f>FC_OTH_HH_SH_E!W24+FC_OTH_HH_SC_E!W24+FC_OTH_HH_WH_E!W24+FC_OTH_HH_CO_E!W24+FC_OTH_HH_RF_E!W24+FC_OTH_HH_WM_E!W24+FC_OTH_HH_DR_E!W24+FC_OTH_HH_DW_E!W24+FC_OTH_HH_TV_E!W24+FC_OTH_HH_IT_E!W24+FC_OTH_HH_LI_E!W24+FC_OTH_HH_OA_E!W24</f>
        <v>0</v>
      </c>
      <c r="X24" s="10">
        <f>FC_OTH_HH_SH_E!X24+FC_OTH_HH_SC_E!X24+FC_OTH_HH_WH_E!X24+FC_OTH_HH_CO_E!X24+FC_OTH_HH_RF_E!X24+FC_OTH_HH_WM_E!X24+FC_OTH_HH_DR_E!X24+FC_OTH_HH_DW_E!X24+FC_OTH_HH_TV_E!X24+FC_OTH_HH_IT_E!X24+FC_OTH_HH_LI_E!X24+FC_OTH_HH_OA_E!X24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FC_OTH_HH_SH_E!C25+FC_OTH_HH_SC_E!C25+FC_OTH_HH_WH_E!C25+FC_OTH_HH_CO_E!C25+FC_OTH_HH_RF_E!C25+FC_OTH_HH_WM_E!C25+FC_OTH_HH_DR_E!C25+FC_OTH_HH_DW_E!C25+FC_OTH_HH_TV_E!C25+FC_OTH_HH_IT_E!C25+FC_OTH_HH_LI_E!C25+FC_OTH_HH_OA_E!C25</f>
        <v>0</v>
      </c>
      <c r="D25" s="37">
        <f>FC_OTH_HH_SH_E!D25+FC_OTH_HH_SC_E!D25+FC_OTH_HH_WH_E!D25+FC_OTH_HH_CO_E!D25+FC_OTH_HH_RF_E!D25+FC_OTH_HH_WM_E!D25+FC_OTH_HH_DR_E!D25+FC_OTH_HH_DW_E!D25+FC_OTH_HH_TV_E!D25+FC_OTH_HH_IT_E!D25+FC_OTH_HH_LI_E!D25+FC_OTH_HH_OA_E!D25</f>
        <v>0</v>
      </c>
      <c r="E25" s="37">
        <f>FC_OTH_HH_SH_E!E25+FC_OTH_HH_SC_E!E25+FC_OTH_HH_WH_E!E25+FC_OTH_HH_CO_E!E25+FC_OTH_HH_RF_E!E25+FC_OTH_HH_WM_E!E25+FC_OTH_HH_DR_E!E25+FC_OTH_HH_DW_E!E25+FC_OTH_HH_TV_E!E25+FC_OTH_HH_IT_E!E25+FC_OTH_HH_LI_E!E25+FC_OTH_HH_OA_E!E25</f>
        <v>0</v>
      </c>
      <c r="F25" s="37">
        <f>FC_OTH_HH_SH_E!F25+FC_OTH_HH_SC_E!F25+FC_OTH_HH_WH_E!F25+FC_OTH_HH_CO_E!F25+FC_OTH_HH_RF_E!F25+FC_OTH_HH_WM_E!F25+FC_OTH_HH_DR_E!F25+FC_OTH_HH_DW_E!F25+FC_OTH_HH_TV_E!F25+FC_OTH_HH_IT_E!F25+FC_OTH_HH_LI_E!F25+FC_OTH_HH_OA_E!F25</f>
        <v>0</v>
      </c>
      <c r="G25" s="37">
        <f>FC_OTH_HH_SH_E!G25+FC_OTH_HH_SC_E!G25+FC_OTH_HH_WH_E!G25+FC_OTH_HH_CO_E!G25+FC_OTH_HH_RF_E!G25+FC_OTH_HH_WM_E!G25+FC_OTH_HH_DR_E!G25+FC_OTH_HH_DW_E!G25+FC_OTH_HH_TV_E!G25+FC_OTH_HH_IT_E!G25+FC_OTH_HH_LI_E!G25+FC_OTH_HH_OA_E!G25</f>
        <v>0</v>
      </c>
      <c r="H25" s="37">
        <f>FC_OTH_HH_SH_E!H25+FC_OTH_HH_SC_E!H25+FC_OTH_HH_WH_E!H25+FC_OTH_HH_CO_E!H25+FC_OTH_HH_RF_E!H25+FC_OTH_HH_WM_E!H25+FC_OTH_HH_DR_E!H25+FC_OTH_HH_DW_E!H25+FC_OTH_HH_TV_E!H25+FC_OTH_HH_IT_E!H25+FC_OTH_HH_LI_E!H25+FC_OTH_HH_OA_E!H25</f>
        <v>0</v>
      </c>
      <c r="I25" s="37">
        <f>FC_OTH_HH_SH_E!I25+FC_OTH_HH_SC_E!I25+FC_OTH_HH_WH_E!I25+FC_OTH_HH_CO_E!I25+FC_OTH_HH_RF_E!I25+FC_OTH_HH_WM_E!I25+FC_OTH_HH_DR_E!I25+FC_OTH_HH_DW_E!I25+FC_OTH_HH_TV_E!I25+FC_OTH_HH_IT_E!I25+FC_OTH_HH_LI_E!I25+FC_OTH_HH_OA_E!I25</f>
        <v>0</v>
      </c>
      <c r="J25" s="37">
        <f>FC_OTH_HH_SH_E!J25+FC_OTH_HH_SC_E!J25+FC_OTH_HH_WH_E!J25+FC_OTH_HH_CO_E!J25+FC_OTH_HH_RF_E!J25+FC_OTH_HH_WM_E!J25+FC_OTH_HH_DR_E!J25+FC_OTH_HH_DW_E!J25+FC_OTH_HH_TV_E!J25+FC_OTH_HH_IT_E!J25+FC_OTH_HH_LI_E!J25+FC_OTH_HH_OA_E!J25</f>
        <v>0</v>
      </c>
      <c r="K25" s="37">
        <f>FC_OTH_HH_SH_E!K25+FC_OTH_HH_SC_E!K25+FC_OTH_HH_WH_E!K25+FC_OTH_HH_CO_E!K25+FC_OTH_HH_RF_E!K25+FC_OTH_HH_WM_E!K25+FC_OTH_HH_DR_E!K25+FC_OTH_HH_DW_E!K25+FC_OTH_HH_TV_E!K25+FC_OTH_HH_IT_E!K25+FC_OTH_HH_LI_E!K25+FC_OTH_HH_OA_E!K25</f>
        <v>0</v>
      </c>
      <c r="L25" s="37">
        <f>FC_OTH_HH_SH_E!L25+FC_OTH_HH_SC_E!L25+FC_OTH_HH_WH_E!L25+FC_OTH_HH_CO_E!L25+FC_OTH_HH_RF_E!L25+FC_OTH_HH_WM_E!L25+FC_OTH_HH_DR_E!L25+FC_OTH_HH_DW_E!L25+FC_OTH_HH_TV_E!L25+FC_OTH_HH_IT_E!L25+FC_OTH_HH_LI_E!L25+FC_OTH_HH_OA_E!L25</f>
        <v>0</v>
      </c>
      <c r="M25" s="37">
        <f>FC_OTH_HH_SH_E!M25+FC_OTH_HH_SC_E!M25+FC_OTH_HH_WH_E!M25+FC_OTH_HH_CO_E!M25+FC_OTH_HH_RF_E!M25+FC_OTH_HH_WM_E!M25+FC_OTH_HH_DR_E!M25+FC_OTH_HH_DW_E!M25+FC_OTH_HH_TV_E!M25+FC_OTH_HH_IT_E!M25+FC_OTH_HH_LI_E!M25+FC_OTH_HH_OA_E!M25</f>
        <v>0</v>
      </c>
      <c r="N25" s="37">
        <f>FC_OTH_HH_SH_E!N25+FC_OTH_HH_SC_E!N25+FC_OTH_HH_WH_E!N25+FC_OTH_HH_CO_E!N25+FC_OTH_HH_RF_E!N25+FC_OTH_HH_WM_E!N25+FC_OTH_HH_DR_E!N25+FC_OTH_HH_DW_E!N25+FC_OTH_HH_TV_E!N25+FC_OTH_HH_IT_E!N25+FC_OTH_HH_LI_E!N25+FC_OTH_HH_OA_E!N25</f>
        <v>0</v>
      </c>
      <c r="O25" s="37">
        <f>FC_OTH_HH_SH_E!O25+FC_OTH_HH_SC_E!O25+FC_OTH_HH_WH_E!O25+FC_OTH_HH_CO_E!O25+FC_OTH_HH_RF_E!O25+FC_OTH_HH_WM_E!O25+FC_OTH_HH_DR_E!O25+FC_OTH_HH_DW_E!O25+FC_OTH_HH_TV_E!O25+FC_OTH_HH_IT_E!O25+FC_OTH_HH_LI_E!O25+FC_OTH_HH_OA_E!O25</f>
        <v>0</v>
      </c>
      <c r="P25" s="37">
        <f>FC_OTH_HH_SH_E!P25+FC_OTH_HH_SC_E!P25+FC_OTH_HH_WH_E!P25+FC_OTH_HH_CO_E!P25+FC_OTH_HH_RF_E!P25+FC_OTH_HH_WM_E!P25+FC_OTH_HH_DR_E!P25+FC_OTH_HH_DW_E!P25+FC_OTH_HH_TV_E!P25+FC_OTH_HH_IT_E!P25+FC_OTH_HH_LI_E!P25+FC_OTH_HH_OA_E!P25</f>
        <v>0</v>
      </c>
      <c r="Q25" s="37">
        <f>FC_OTH_HH_SH_E!Q25+FC_OTH_HH_SC_E!Q25+FC_OTH_HH_WH_E!Q25+FC_OTH_HH_CO_E!Q25+FC_OTH_HH_RF_E!Q25+FC_OTH_HH_WM_E!Q25+FC_OTH_HH_DR_E!Q25+FC_OTH_HH_DW_E!Q25+FC_OTH_HH_TV_E!Q25+FC_OTH_HH_IT_E!Q25+FC_OTH_HH_LI_E!Q25+FC_OTH_HH_OA_E!Q25</f>
        <v>0</v>
      </c>
      <c r="R25" s="37">
        <f>FC_OTH_HH_SH_E!R25+FC_OTH_HH_SC_E!R25+FC_OTH_HH_WH_E!R25+FC_OTH_HH_CO_E!R25+FC_OTH_HH_RF_E!R25+FC_OTH_HH_WM_E!R25+FC_OTH_HH_DR_E!R25+FC_OTH_HH_DW_E!R25+FC_OTH_HH_TV_E!R25+FC_OTH_HH_IT_E!R25+FC_OTH_HH_LI_E!R25+FC_OTH_HH_OA_E!R25</f>
        <v>0</v>
      </c>
      <c r="S25" s="37">
        <f>FC_OTH_HH_SH_E!S25+FC_OTH_HH_SC_E!S25+FC_OTH_HH_WH_E!S25+FC_OTH_HH_CO_E!S25+FC_OTH_HH_RF_E!S25+FC_OTH_HH_WM_E!S25+FC_OTH_HH_DR_E!S25+FC_OTH_HH_DW_E!S25+FC_OTH_HH_TV_E!S25+FC_OTH_HH_IT_E!S25+FC_OTH_HH_LI_E!S25+FC_OTH_HH_OA_E!S25</f>
        <v>0</v>
      </c>
      <c r="T25" s="37">
        <f>FC_OTH_HH_SH_E!T25+FC_OTH_HH_SC_E!T25+FC_OTH_HH_WH_E!T25+FC_OTH_HH_CO_E!T25+FC_OTH_HH_RF_E!T25+FC_OTH_HH_WM_E!T25+FC_OTH_HH_DR_E!T25+FC_OTH_HH_DW_E!T25+FC_OTH_HH_TV_E!T25+FC_OTH_HH_IT_E!T25+FC_OTH_HH_LI_E!T25+FC_OTH_HH_OA_E!T25</f>
        <v>0</v>
      </c>
      <c r="U25" s="37">
        <f>FC_OTH_HH_SH_E!U25+FC_OTH_HH_SC_E!U25+FC_OTH_HH_WH_E!U25+FC_OTH_HH_CO_E!U25+FC_OTH_HH_RF_E!U25+FC_OTH_HH_WM_E!U25+FC_OTH_HH_DR_E!U25+FC_OTH_HH_DW_E!U25+FC_OTH_HH_TV_E!U25+FC_OTH_HH_IT_E!U25+FC_OTH_HH_LI_E!U25+FC_OTH_HH_OA_E!U25</f>
        <v>0</v>
      </c>
      <c r="V25" s="37">
        <f>FC_OTH_HH_SH_E!V25+FC_OTH_HH_SC_E!V25+FC_OTH_HH_WH_E!V25+FC_OTH_HH_CO_E!V25+FC_OTH_HH_RF_E!V25+FC_OTH_HH_WM_E!V25+FC_OTH_HH_DR_E!V25+FC_OTH_HH_DW_E!V25+FC_OTH_HH_TV_E!V25+FC_OTH_HH_IT_E!V25+FC_OTH_HH_LI_E!V25+FC_OTH_HH_OA_E!V25</f>
        <v>0</v>
      </c>
      <c r="W25" s="37">
        <f>FC_OTH_HH_SH_E!W25+FC_OTH_HH_SC_E!W25+FC_OTH_HH_WH_E!W25+FC_OTH_HH_CO_E!W25+FC_OTH_HH_RF_E!W25+FC_OTH_HH_WM_E!W25+FC_OTH_HH_DR_E!W25+FC_OTH_HH_DW_E!W25+FC_OTH_HH_TV_E!W25+FC_OTH_HH_IT_E!W25+FC_OTH_HH_LI_E!W25+FC_OTH_HH_OA_E!W25</f>
        <v>0</v>
      </c>
      <c r="X25" s="37">
        <f>FC_OTH_HH_SH_E!X25+FC_OTH_HH_SC_E!X25+FC_OTH_HH_WH_E!X25+FC_OTH_HH_CO_E!X25+FC_OTH_HH_RF_E!X25+FC_OTH_HH_WM_E!X25+FC_OTH_HH_DR_E!X25+FC_OTH_HH_DW_E!X25+FC_OTH_HH_TV_E!X25+FC_OTH_HH_IT_E!X25+FC_OTH_HH_LI_E!X25+FC_OTH_HH_OA_E!X25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0">SUM(C27,C33)</f>
        <v>723.61988366623177</v>
      </c>
      <c r="D26" s="37">
        <f t="shared" ref="D26:W26" si="21">SUM(D27,D33)</f>
        <v>712.4780079598354</v>
      </c>
      <c r="E26" s="37">
        <f t="shared" si="21"/>
        <v>711.99699054170242</v>
      </c>
      <c r="F26" s="37">
        <f t="shared" si="21"/>
        <v>815.88113179852724</v>
      </c>
      <c r="G26" s="37">
        <f t="shared" si="21"/>
        <v>807.0156778007605</v>
      </c>
      <c r="H26" s="37">
        <f t="shared" si="21"/>
        <v>729.92215978929744</v>
      </c>
      <c r="I26" s="37">
        <f t="shared" si="21"/>
        <v>682.50077386070507</v>
      </c>
      <c r="J26" s="37">
        <f t="shared" si="21"/>
        <v>652.35503009458284</v>
      </c>
      <c r="K26" s="37">
        <f t="shared" si="21"/>
        <v>600.56251074806528</v>
      </c>
      <c r="L26" s="37">
        <f t="shared" si="21"/>
        <v>588.37661220980215</v>
      </c>
      <c r="M26" s="37">
        <f t="shared" si="21"/>
        <v>633.32261392949272</v>
      </c>
      <c r="N26" s="37">
        <f t="shared" si="21"/>
        <v>588.17592433361983</v>
      </c>
      <c r="O26" s="37">
        <f t="shared" si="21"/>
        <v>532.60249355116071</v>
      </c>
      <c r="P26" s="37">
        <f t="shared" si="21"/>
        <v>515.32794496990527</v>
      </c>
      <c r="Q26" s="37">
        <f t="shared" si="21"/>
        <v>468.35288048151324</v>
      </c>
      <c r="R26" s="37">
        <f t="shared" si="21"/>
        <v>433.48142734307817</v>
      </c>
      <c r="S26" s="37">
        <f t="shared" si="21"/>
        <v>430.11367153912289</v>
      </c>
      <c r="T26" s="37">
        <f t="shared" si="21"/>
        <v>428.62312983662952</v>
      </c>
      <c r="U26" s="37">
        <f t="shared" si="21"/>
        <v>420.96397248495276</v>
      </c>
      <c r="V26" s="37">
        <f t="shared" si="21"/>
        <v>407.62269991401553</v>
      </c>
      <c r="W26" s="37">
        <f t="shared" si="21"/>
        <v>449.75743766122099</v>
      </c>
      <c r="X26" s="37">
        <f t="shared" ref="X26" si="22">SUM(X27,X33)</f>
        <v>393.67884780739462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3">SUM(C28:C32)</f>
        <v>0</v>
      </c>
      <c r="D27" s="29">
        <f t="shared" ref="D27:W27" si="24">SUM(D28:D32)</f>
        <v>0</v>
      </c>
      <c r="E27" s="29">
        <f t="shared" si="24"/>
        <v>0</v>
      </c>
      <c r="F27" s="29">
        <f t="shared" si="24"/>
        <v>0</v>
      </c>
      <c r="G27" s="29">
        <f t="shared" si="24"/>
        <v>0</v>
      </c>
      <c r="H27" s="29">
        <f t="shared" si="24"/>
        <v>0</v>
      </c>
      <c r="I27" s="29">
        <f t="shared" si="24"/>
        <v>0</v>
      </c>
      <c r="J27" s="29">
        <f t="shared" si="24"/>
        <v>0</v>
      </c>
      <c r="K27" s="29">
        <f t="shared" si="24"/>
        <v>0</v>
      </c>
      <c r="L27" s="29">
        <f t="shared" si="24"/>
        <v>0</v>
      </c>
      <c r="M27" s="29">
        <f t="shared" si="24"/>
        <v>0</v>
      </c>
      <c r="N27" s="29">
        <f t="shared" si="24"/>
        <v>0</v>
      </c>
      <c r="O27" s="29">
        <f t="shared" si="24"/>
        <v>0</v>
      </c>
      <c r="P27" s="29">
        <f t="shared" si="24"/>
        <v>0</v>
      </c>
      <c r="Q27" s="29">
        <f t="shared" si="24"/>
        <v>0</v>
      </c>
      <c r="R27" s="29">
        <f t="shared" si="24"/>
        <v>0</v>
      </c>
      <c r="S27" s="29">
        <f t="shared" si="24"/>
        <v>0</v>
      </c>
      <c r="T27" s="29">
        <f t="shared" si="24"/>
        <v>0</v>
      </c>
      <c r="U27" s="29">
        <f t="shared" si="24"/>
        <v>0</v>
      </c>
      <c r="V27" s="29">
        <f t="shared" si="24"/>
        <v>0</v>
      </c>
      <c r="W27" s="29">
        <f t="shared" si="24"/>
        <v>0</v>
      </c>
      <c r="X27" s="29">
        <f t="shared" ref="X27" si="25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FC_OTH_HH_SH_E!C28+FC_OTH_HH_SC_E!C28+FC_OTH_HH_WH_E!C28+FC_OTH_HH_CO_E!C28+FC_OTH_HH_RF_E!C28+FC_OTH_HH_WM_E!C28+FC_OTH_HH_DR_E!C28+FC_OTH_HH_DW_E!C28+FC_OTH_HH_TV_E!C28+FC_OTH_HH_IT_E!C28+FC_OTH_HH_LI_E!C28+FC_OTH_HH_OA_E!C28</f>
        <v>0</v>
      </c>
      <c r="D28" s="10">
        <f>FC_OTH_HH_SH_E!D28+FC_OTH_HH_SC_E!D28+FC_OTH_HH_WH_E!D28+FC_OTH_HH_CO_E!D28+FC_OTH_HH_RF_E!D28+FC_OTH_HH_WM_E!D28+FC_OTH_HH_DR_E!D28+FC_OTH_HH_DW_E!D28+FC_OTH_HH_TV_E!D28+FC_OTH_HH_IT_E!D28+FC_OTH_HH_LI_E!D28+FC_OTH_HH_OA_E!D28</f>
        <v>0</v>
      </c>
      <c r="E28" s="10">
        <f>FC_OTH_HH_SH_E!E28+FC_OTH_HH_SC_E!E28+FC_OTH_HH_WH_E!E28+FC_OTH_HH_CO_E!E28+FC_OTH_HH_RF_E!E28+FC_OTH_HH_WM_E!E28+FC_OTH_HH_DR_E!E28+FC_OTH_HH_DW_E!E28+FC_OTH_HH_TV_E!E28+FC_OTH_HH_IT_E!E28+FC_OTH_HH_LI_E!E28+FC_OTH_HH_OA_E!E28</f>
        <v>0</v>
      </c>
      <c r="F28" s="10">
        <f>FC_OTH_HH_SH_E!F28+FC_OTH_HH_SC_E!F28+FC_OTH_HH_WH_E!F28+FC_OTH_HH_CO_E!F28+FC_OTH_HH_RF_E!F28+FC_OTH_HH_WM_E!F28+FC_OTH_HH_DR_E!F28+FC_OTH_HH_DW_E!F28+FC_OTH_HH_TV_E!F28+FC_OTH_HH_IT_E!F28+FC_OTH_HH_LI_E!F28+FC_OTH_HH_OA_E!F28</f>
        <v>0</v>
      </c>
      <c r="G28" s="10">
        <f>FC_OTH_HH_SH_E!G28+FC_OTH_HH_SC_E!G28+FC_OTH_HH_WH_E!G28+FC_OTH_HH_CO_E!G28+FC_OTH_HH_RF_E!G28+FC_OTH_HH_WM_E!G28+FC_OTH_HH_DR_E!G28+FC_OTH_HH_DW_E!G28+FC_OTH_HH_TV_E!G28+FC_OTH_HH_IT_E!G28+FC_OTH_HH_LI_E!G28+FC_OTH_HH_OA_E!G28</f>
        <v>0</v>
      </c>
      <c r="H28" s="10">
        <f>FC_OTH_HH_SH_E!H28+FC_OTH_HH_SC_E!H28+FC_OTH_HH_WH_E!H28+FC_OTH_HH_CO_E!H28+FC_OTH_HH_RF_E!H28+FC_OTH_HH_WM_E!H28+FC_OTH_HH_DR_E!H28+FC_OTH_HH_DW_E!H28+FC_OTH_HH_TV_E!H28+FC_OTH_HH_IT_E!H28+FC_OTH_HH_LI_E!H28+FC_OTH_HH_OA_E!H28</f>
        <v>0</v>
      </c>
      <c r="I28" s="10">
        <f>FC_OTH_HH_SH_E!I28+FC_OTH_HH_SC_E!I28+FC_OTH_HH_WH_E!I28+FC_OTH_HH_CO_E!I28+FC_OTH_HH_RF_E!I28+FC_OTH_HH_WM_E!I28+FC_OTH_HH_DR_E!I28+FC_OTH_HH_DW_E!I28+FC_OTH_HH_TV_E!I28+FC_OTH_HH_IT_E!I28+FC_OTH_HH_LI_E!I28+FC_OTH_HH_OA_E!I28</f>
        <v>0</v>
      </c>
      <c r="J28" s="10">
        <f>FC_OTH_HH_SH_E!J28+FC_OTH_HH_SC_E!J28+FC_OTH_HH_WH_E!J28+FC_OTH_HH_CO_E!J28+FC_OTH_HH_RF_E!J28+FC_OTH_HH_WM_E!J28+FC_OTH_HH_DR_E!J28+FC_OTH_HH_DW_E!J28+FC_OTH_HH_TV_E!J28+FC_OTH_HH_IT_E!J28+FC_OTH_HH_LI_E!J28+FC_OTH_HH_OA_E!J28</f>
        <v>0</v>
      </c>
      <c r="K28" s="10">
        <f>FC_OTH_HH_SH_E!K28+FC_OTH_HH_SC_E!K28+FC_OTH_HH_WH_E!K28+FC_OTH_HH_CO_E!K28+FC_OTH_HH_RF_E!K28+FC_OTH_HH_WM_E!K28+FC_OTH_HH_DR_E!K28+FC_OTH_HH_DW_E!K28+FC_OTH_HH_TV_E!K28+FC_OTH_HH_IT_E!K28+FC_OTH_HH_LI_E!K28+FC_OTH_HH_OA_E!K28</f>
        <v>0</v>
      </c>
      <c r="L28" s="10">
        <f>FC_OTH_HH_SH_E!L28+FC_OTH_HH_SC_E!L28+FC_OTH_HH_WH_E!L28+FC_OTH_HH_CO_E!L28+FC_OTH_HH_RF_E!L28+FC_OTH_HH_WM_E!L28+FC_OTH_HH_DR_E!L28+FC_OTH_HH_DW_E!L28+FC_OTH_HH_TV_E!L28+FC_OTH_HH_IT_E!L28+FC_OTH_HH_LI_E!L28+FC_OTH_HH_OA_E!L28</f>
        <v>0</v>
      </c>
      <c r="M28" s="10">
        <f>FC_OTH_HH_SH_E!M28+FC_OTH_HH_SC_E!M28+FC_OTH_HH_WH_E!M28+FC_OTH_HH_CO_E!M28+FC_OTH_HH_RF_E!M28+FC_OTH_HH_WM_E!M28+FC_OTH_HH_DR_E!M28+FC_OTH_HH_DW_E!M28+FC_OTH_HH_TV_E!M28+FC_OTH_HH_IT_E!M28+FC_OTH_HH_LI_E!M28+FC_OTH_HH_OA_E!M28</f>
        <v>0</v>
      </c>
      <c r="N28" s="10">
        <f>FC_OTH_HH_SH_E!N28+FC_OTH_HH_SC_E!N28+FC_OTH_HH_WH_E!N28+FC_OTH_HH_CO_E!N28+FC_OTH_HH_RF_E!N28+FC_OTH_HH_WM_E!N28+FC_OTH_HH_DR_E!N28+FC_OTH_HH_DW_E!N28+FC_OTH_HH_TV_E!N28+FC_OTH_HH_IT_E!N28+FC_OTH_HH_LI_E!N28+FC_OTH_HH_OA_E!N28</f>
        <v>0</v>
      </c>
      <c r="O28" s="10">
        <f>FC_OTH_HH_SH_E!O28+FC_OTH_HH_SC_E!O28+FC_OTH_HH_WH_E!O28+FC_OTH_HH_CO_E!O28+FC_OTH_HH_RF_E!O28+FC_OTH_HH_WM_E!O28+FC_OTH_HH_DR_E!O28+FC_OTH_HH_DW_E!O28+FC_OTH_HH_TV_E!O28+FC_OTH_HH_IT_E!O28+FC_OTH_HH_LI_E!O28+FC_OTH_HH_OA_E!O28</f>
        <v>0</v>
      </c>
      <c r="P28" s="10">
        <f>FC_OTH_HH_SH_E!P28+FC_OTH_HH_SC_E!P28+FC_OTH_HH_WH_E!P28+FC_OTH_HH_CO_E!P28+FC_OTH_HH_RF_E!P28+FC_OTH_HH_WM_E!P28+FC_OTH_HH_DR_E!P28+FC_OTH_HH_DW_E!P28+FC_OTH_HH_TV_E!P28+FC_OTH_HH_IT_E!P28+FC_OTH_HH_LI_E!P28+FC_OTH_HH_OA_E!P28</f>
        <v>0</v>
      </c>
      <c r="Q28" s="10">
        <f>FC_OTH_HH_SH_E!Q28+FC_OTH_HH_SC_E!Q28+FC_OTH_HH_WH_E!Q28+FC_OTH_HH_CO_E!Q28+FC_OTH_HH_RF_E!Q28+FC_OTH_HH_WM_E!Q28+FC_OTH_HH_DR_E!Q28+FC_OTH_HH_DW_E!Q28+FC_OTH_HH_TV_E!Q28+FC_OTH_HH_IT_E!Q28+FC_OTH_HH_LI_E!Q28+FC_OTH_HH_OA_E!Q28</f>
        <v>0</v>
      </c>
      <c r="R28" s="10">
        <f>FC_OTH_HH_SH_E!R28+FC_OTH_HH_SC_E!R28+FC_OTH_HH_WH_E!R28+FC_OTH_HH_CO_E!R28+FC_OTH_HH_RF_E!R28+FC_OTH_HH_WM_E!R28+FC_OTH_HH_DR_E!R28+FC_OTH_HH_DW_E!R28+FC_OTH_HH_TV_E!R28+FC_OTH_HH_IT_E!R28+FC_OTH_HH_LI_E!R28+FC_OTH_HH_OA_E!R28</f>
        <v>0</v>
      </c>
      <c r="S28" s="10">
        <f>FC_OTH_HH_SH_E!S28+FC_OTH_HH_SC_E!S28+FC_OTH_HH_WH_E!S28+FC_OTH_HH_CO_E!S28+FC_OTH_HH_RF_E!S28+FC_OTH_HH_WM_E!S28+FC_OTH_HH_DR_E!S28+FC_OTH_HH_DW_E!S28+FC_OTH_HH_TV_E!S28+FC_OTH_HH_IT_E!S28+FC_OTH_HH_LI_E!S28+FC_OTH_HH_OA_E!S28</f>
        <v>0</v>
      </c>
      <c r="T28" s="10">
        <f>FC_OTH_HH_SH_E!T28+FC_OTH_HH_SC_E!T28+FC_OTH_HH_WH_E!T28+FC_OTH_HH_CO_E!T28+FC_OTH_HH_RF_E!T28+FC_OTH_HH_WM_E!T28+FC_OTH_HH_DR_E!T28+FC_OTH_HH_DW_E!T28+FC_OTH_HH_TV_E!T28+FC_OTH_HH_IT_E!T28+FC_OTH_HH_LI_E!T28+FC_OTH_HH_OA_E!T28</f>
        <v>0</v>
      </c>
      <c r="U28" s="10">
        <f>FC_OTH_HH_SH_E!U28+FC_OTH_HH_SC_E!U28+FC_OTH_HH_WH_E!U28+FC_OTH_HH_CO_E!U28+FC_OTH_HH_RF_E!U28+FC_OTH_HH_WM_E!U28+FC_OTH_HH_DR_E!U28+FC_OTH_HH_DW_E!U28+FC_OTH_HH_TV_E!U28+FC_OTH_HH_IT_E!U28+FC_OTH_HH_LI_E!U28+FC_OTH_HH_OA_E!U28</f>
        <v>0</v>
      </c>
      <c r="V28" s="10">
        <f>FC_OTH_HH_SH_E!V28+FC_OTH_HH_SC_E!V28+FC_OTH_HH_WH_E!V28+FC_OTH_HH_CO_E!V28+FC_OTH_HH_RF_E!V28+FC_OTH_HH_WM_E!V28+FC_OTH_HH_DR_E!V28+FC_OTH_HH_DW_E!V28+FC_OTH_HH_TV_E!V28+FC_OTH_HH_IT_E!V28+FC_OTH_HH_LI_E!V28+FC_OTH_HH_OA_E!V28</f>
        <v>0</v>
      </c>
      <c r="W28" s="10">
        <f>FC_OTH_HH_SH_E!W28+FC_OTH_HH_SC_E!W28+FC_OTH_HH_WH_E!W28+FC_OTH_HH_CO_E!W28+FC_OTH_HH_RF_E!W28+FC_OTH_HH_WM_E!W28+FC_OTH_HH_DR_E!W28+FC_OTH_HH_DW_E!W28+FC_OTH_HH_TV_E!W28+FC_OTH_HH_IT_E!W28+FC_OTH_HH_LI_E!W28+FC_OTH_HH_OA_E!W28</f>
        <v>0</v>
      </c>
      <c r="X28" s="10">
        <f>FC_OTH_HH_SH_E!X28+FC_OTH_HH_SC_E!X28+FC_OTH_HH_WH_E!X28+FC_OTH_HH_CO_E!X28+FC_OTH_HH_RF_E!X28+FC_OTH_HH_WM_E!X28+FC_OTH_HH_DR_E!X28+FC_OTH_HH_DW_E!X28+FC_OTH_HH_TV_E!X28+FC_OTH_HH_IT_E!X28+FC_OTH_HH_LI_E!X28+FC_OTH_HH_OA_E!X28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FC_OTH_HH_SH_E!C29+FC_OTH_HH_SC_E!C29+FC_OTH_HH_WH_E!C29+FC_OTH_HH_CO_E!C29+FC_OTH_HH_RF_E!C29+FC_OTH_HH_WM_E!C29+FC_OTH_HH_DR_E!C29+FC_OTH_HH_DW_E!C29+FC_OTH_HH_TV_E!C29+FC_OTH_HH_IT_E!C29+FC_OTH_HH_LI_E!C29+FC_OTH_HH_OA_E!C29</f>
        <v>0</v>
      </c>
      <c r="D29" s="10">
        <f>FC_OTH_HH_SH_E!D29+FC_OTH_HH_SC_E!D29+FC_OTH_HH_WH_E!D29+FC_OTH_HH_CO_E!D29+FC_OTH_HH_RF_E!D29+FC_OTH_HH_WM_E!D29+FC_OTH_HH_DR_E!D29+FC_OTH_HH_DW_E!D29+FC_OTH_HH_TV_E!D29+FC_OTH_HH_IT_E!D29+FC_OTH_HH_LI_E!D29+FC_OTH_HH_OA_E!D29</f>
        <v>0</v>
      </c>
      <c r="E29" s="10">
        <f>FC_OTH_HH_SH_E!E29+FC_OTH_HH_SC_E!E29+FC_OTH_HH_WH_E!E29+FC_OTH_HH_CO_E!E29+FC_OTH_HH_RF_E!E29+FC_OTH_HH_WM_E!E29+FC_OTH_HH_DR_E!E29+FC_OTH_HH_DW_E!E29+FC_OTH_HH_TV_E!E29+FC_OTH_HH_IT_E!E29+FC_OTH_HH_LI_E!E29+FC_OTH_HH_OA_E!E29</f>
        <v>0</v>
      </c>
      <c r="F29" s="10">
        <f>FC_OTH_HH_SH_E!F29+FC_OTH_HH_SC_E!F29+FC_OTH_HH_WH_E!F29+FC_OTH_HH_CO_E!F29+FC_OTH_HH_RF_E!F29+FC_OTH_HH_WM_E!F29+FC_OTH_HH_DR_E!F29+FC_OTH_HH_DW_E!F29+FC_OTH_HH_TV_E!F29+FC_OTH_HH_IT_E!F29+FC_OTH_HH_LI_E!F29+FC_OTH_HH_OA_E!F29</f>
        <v>0</v>
      </c>
      <c r="G29" s="10">
        <f>FC_OTH_HH_SH_E!G29+FC_OTH_HH_SC_E!G29+FC_OTH_HH_WH_E!G29+FC_OTH_HH_CO_E!G29+FC_OTH_HH_RF_E!G29+FC_OTH_HH_WM_E!G29+FC_OTH_HH_DR_E!G29+FC_OTH_HH_DW_E!G29+FC_OTH_HH_TV_E!G29+FC_OTH_HH_IT_E!G29+FC_OTH_HH_LI_E!G29+FC_OTH_HH_OA_E!G29</f>
        <v>0</v>
      </c>
      <c r="H29" s="10">
        <f>FC_OTH_HH_SH_E!H29+FC_OTH_HH_SC_E!H29+FC_OTH_HH_WH_E!H29+FC_OTH_HH_CO_E!H29+FC_OTH_HH_RF_E!H29+FC_OTH_HH_WM_E!H29+FC_OTH_HH_DR_E!H29+FC_OTH_HH_DW_E!H29+FC_OTH_HH_TV_E!H29+FC_OTH_HH_IT_E!H29+FC_OTH_HH_LI_E!H29+FC_OTH_HH_OA_E!H29</f>
        <v>0</v>
      </c>
      <c r="I29" s="10">
        <f>FC_OTH_HH_SH_E!I29+FC_OTH_HH_SC_E!I29+FC_OTH_HH_WH_E!I29+FC_OTH_HH_CO_E!I29+FC_OTH_HH_RF_E!I29+FC_OTH_HH_WM_E!I29+FC_OTH_HH_DR_E!I29+FC_OTH_HH_DW_E!I29+FC_OTH_HH_TV_E!I29+FC_OTH_HH_IT_E!I29+FC_OTH_HH_LI_E!I29+FC_OTH_HH_OA_E!I29</f>
        <v>0</v>
      </c>
      <c r="J29" s="10">
        <f>FC_OTH_HH_SH_E!J29+FC_OTH_HH_SC_E!J29+FC_OTH_HH_WH_E!J29+FC_OTH_HH_CO_E!J29+FC_OTH_HH_RF_E!J29+FC_OTH_HH_WM_E!J29+FC_OTH_HH_DR_E!J29+FC_OTH_HH_DW_E!J29+FC_OTH_HH_TV_E!J29+FC_OTH_HH_IT_E!J29+FC_OTH_HH_LI_E!J29+FC_OTH_HH_OA_E!J29</f>
        <v>0</v>
      </c>
      <c r="K29" s="10">
        <f>FC_OTH_HH_SH_E!K29+FC_OTH_HH_SC_E!K29+FC_OTH_HH_WH_E!K29+FC_OTH_HH_CO_E!K29+FC_OTH_HH_RF_E!K29+FC_OTH_HH_WM_E!K29+FC_OTH_HH_DR_E!K29+FC_OTH_HH_DW_E!K29+FC_OTH_HH_TV_E!K29+FC_OTH_HH_IT_E!K29+FC_OTH_HH_LI_E!K29+FC_OTH_HH_OA_E!K29</f>
        <v>0</v>
      </c>
      <c r="L29" s="10">
        <f>FC_OTH_HH_SH_E!L29+FC_OTH_HH_SC_E!L29+FC_OTH_HH_WH_E!L29+FC_OTH_HH_CO_E!L29+FC_OTH_HH_RF_E!L29+FC_OTH_HH_WM_E!L29+FC_OTH_HH_DR_E!L29+FC_OTH_HH_DW_E!L29+FC_OTH_HH_TV_E!L29+FC_OTH_HH_IT_E!L29+FC_OTH_HH_LI_E!L29+FC_OTH_HH_OA_E!L29</f>
        <v>0</v>
      </c>
      <c r="M29" s="10">
        <f>FC_OTH_HH_SH_E!M29+FC_OTH_HH_SC_E!M29+FC_OTH_HH_WH_E!M29+FC_OTH_HH_CO_E!M29+FC_OTH_HH_RF_E!M29+FC_OTH_HH_WM_E!M29+FC_OTH_HH_DR_E!M29+FC_OTH_HH_DW_E!M29+FC_OTH_HH_TV_E!M29+FC_OTH_HH_IT_E!M29+FC_OTH_HH_LI_E!M29+FC_OTH_HH_OA_E!M29</f>
        <v>0</v>
      </c>
      <c r="N29" s="10">
        <f>FC_OTH_HH_SH_E!N29+FC_OTH_HH_SC_E!N29+FC_OTH_HH_WH_E!N29+FC_OTH_HH_CO_E!N29+FC_OTH_HH_RF_E!N29+FC_OTH_HH_WM_E!N29+FC_OTH_HH_DR_E!N29+FC_OTH_HH_DW_E!N29+FC_OTH_HH_TV_E!N29+FC_OTH_HH_IT_E!N29+FC_OTH_HH_LI_E!N29+FC_OTH_HH_OA_E!N29</f>
        <v>0</v>
      </c>
      <c r="O29" s="10">
        <f>FC_OTH_HH_SH_E!O29+FC_OTH_HH_SC_E!O29+FC_OTH_HH_WH_E!O29+FC_OTH_HH_CO_E!O29+FC_OTH_HH_RF_E!O29+FC_OTH_HH_WM_E!O29+FC_OTH_HH_DR_E!O29+FC_OTH_HH_DW_E!O29+FC_OTH_HH_TV_E!O29+FC_OTH_HH_IT_E!O29+FC_OTH_HH_LI_E!O29+FC_OTH_HH_OA_E!O29</f>
        <v>0</v>
      </c>
      <c r="P29" s="10">
        <f>FC_OTH_HH_SH_E!P29+FC_OTH_HH_SC_E!P29+FC_OTH_HH_WH_E!P29+FC_OTH_HH_CO_E!P29+FC_OTH_HH_RF_E!P29+FC_OTH_HH_WM_E!P29+FC_OTH_HH_DR_E!P29+FC_OTH_HH_DW_E!P29+FC_OTH_HH_TV_E!P29+FC_OTH_HH_IT_E!P29+FC_OTH_HH_LI_E!P29+FC_OTH_HH_OA_E!P29</f>
        <v>0</v>
      </c>
      <c r="Q29" s="10">
        <f>FC_OTH_HH_SH_E!Q29+FC_OTH_HH_SC_E!Q29+FC_OTH_HH_WH_E!Q29+FC_OTH_HH_CO_E!Q29+FC_OTH_HH_RF_E!Q29+FC_OTH_HH_WM_E!Q29+FC_OTH_HH_DR_E!Q29+FC_OTH_HH_DW_E!Q29+FC_OTH_HH_TV_E!Q29+FC_OTH_HH_IT_E!Q29+FC_OTH_HH_LI_E!Q29+FC_OTH_HH_OA_E!Q29</f>
        <v>0</v>
      </c>
      <c r="R29" s="10">
        <f>FC_OTH_HH_SH_E!R29+FC_OTH_HH_SC_E!R29+FC_OTH_HH_WH_E!R29+FC_OTH_HH_CO_E!R29+FC_OTH_HH_RF_E!R29+FC_OTH_HH_WM_E!R29+FC_OTH_HH_DR_E!R29+FC_OTH_HH_DW_E!R29+FC_OTH_HH_TV_E!R29+FC_OTH_HH_IT_E!R29+FC_OTH_HH_LI_E!R29+FC_OTH_HH_OA_E!R29</f>
        <v>0</v>
      </c>
      <c r="S29" s="10">
        <f>FC_OTH_HH_SH_E!S29+FC_OTH_HH_SC_E!S29+FC_OTH_HH_WH_E!S29+FC_OTH_HH_CO_E!S29+FC_OTH_HH_RF_E!S29+FC_OTH_HH_WM_E!S29+FC_OTH_HH_DR_E!S29+FC_OTH_HH_DW_E!S29+FC_OTH_HH_TV_E!S29+FC_OTH_HH_IT_E!S29+FC_OTH_HH_LI_E!S29+FC_OTH_HH_OA_E!S29</f>
        <v>0</v>
      </c>
      <c r="T29" s="10">
        <f>FC_OTH_HH_SH_E!T29+FC_OTH_HH_SC_E!T29+FC_OTH_HH_WH_E!T29+FC_OTH_HH_CO_E!T29+FC_OTH_HH_RF_E!T29+FC_OTH_HH_WM_E!T29+FC_OTH_HH_DR_E!T29+FC_OTH_HH_DW_E!T29+FC_OTH_HH_TV_E!T29+FC_OTH_HH_IT_E!T29+FC_OTH_HH_LI_E!T29+FC_OTH_HH_OA_E!T29</f>
        <v>0</v>
      </c>
      <c r="U29" s="10">
        <f>FC_OTH_HH_SH_E!U29+FC_OTH_HH_SC_E!U29+FC_OTH_HH_WH_E!U29+FC_OTH_HH_CO_E!U29+FC_OTH_HH_RF_E!U29+FC_OTH_HH_WM_E!U29+FC_OTH_HH_DR_E!U29+FC_OTH_HH_DW_E!U29+FC_OTH_HH_TV_E!U29+FC_OTH_HH_IT_E!U29+FC_OTH_HH_LI_E!U29+FC_OTH_HH_OA_E!U29</f>
        <v>0</v>
      </c>
      <c r="V29" s="10">
        <f>FC_OTH_HH_SH_E!V29+FC_OTH_HH_SC_E!V29+FC_OTH_HH_WH_E!V29+FC_OTH_HH_CO_E!V29+FC_OTH_HH_RF_E!V29+FC_OTH_HH_WM_E!V29+FC_OTH_HH_DR_E!V29+FC_OTH_HH_DW_E!V29+FC_OTH_HH_TV_E!V29+FC_OTH_HH_IT_E!V29+FC_OTH_HH_LI_E!V29+FC_OTH_HH_OA_E!V29</f>
        <v>0</v>
      </c>
      <c r="W29" s="10">
        <f>FC_OTH_HH_SH_E!W29+FC_OTH_HH_SC_E!W29+FC_OTH_HH_WH_E!W29+FC_OTH_HH_CO_E!W29+FC_OTH_HH_RF_E!W29+FC_OTH_HH_WM_E!W29+FC_OTH_HH_DR_E!W29+FC_OTH_HH_DW_E!W29+FC_OTH_HH_TV_E!W29+FC_OTH_HH_IT_E!W29+FC_OTH_HH_LI_E!W29+FC_OTH_HH_OA_E!W29</f>
        <v>0</v>
      </c>
      <c r="X29" s="10">
        <f>FC_OTH_HH_SH_E!X29+FC_OTH_HH_SC_E!X29+FC_OTH_HH_WH_E!X29+FC_OTH_HH_CO_E!X29+FC_OTH_HH_RF_E!X29+FC_OTH_HH_WM_E!X29+FC_OTH_HH_DR_E!X29+FC_OTH_HH_DW_E!X29+FC_OTH_HH_TV_E!X29+FC_OTH_HH_IT_E!X29+FC_OTH_HH_LI_E!X29+FC_OTH_HH_OA_E!X29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FC_OTH_HH_SH_E!C30+FC_OTH_HH_SC_E!C30+FC_OTH_HH_WH_E!C30+FC_OTH_HH_CO_E!C30+FC_OTH_HH_RF_E!C30+FC_OTH_HH_WM_E!C30+FC_OTH_HH_DR_E!C30+FC_OTH_HH_DW_E!C30+FC_OTH_HH_TV_E!C30+FC_OTH_HH_IT_E!C30+FC_OTH_HH_LI_E!C30+FC_OTH_HH_OA_E!C30</f>
        <v>0</v>
      </c>
      <c r="D30" s="10">
        <f>FC_OTH_HH_SH_E!D30+FC_OTH_HH_SC_E!D30+FC_OTH_HH_WH_E!D30+FC_OTH_HH_CO_E!D30+FC_OTH_HH_RF_E!D30+FC_OTH_HH_WM_E!D30+FC_OTH_HH_DR_E!D30+FC_OTH_HH_DW_E!D30+FC_OTH_HH_TV_E!D30+FC_OTH_HH_IT_E!D30+FC_OTH_HH_LI_E!D30+FC_OTH_HH_OA_E!D30</f>
        <v>0</v>
      </c>
      <c r="E30" s="10">
        <f>FC_OTH_HH_SH_E!E30+FC_OTH_HH_SC_E!E30+FC_OTH_HH_WH_E!E30+FC_OTH_HH_CO_E!E30+FC_OTH_HH_RF_E!E30+FC_OTH_HH_WM_E!E30+FC_OTH_HH_DR_E!E30+FC_OTH_HH_DW_E!E30+FC_OTH_HH_TV_E!E30+FC_OTH_HH_IT_E!E30+FC_OTH_HH_LI_E!E30+FC_OTH_HH_OA_E!E30</f>
        <v>0</v>
      </c>
      <c r="F30" s="10">
        <f>FC_OTH_HH_SH_E!F30+FC_OTH_HH_SC_E!F30+FC_OTH_HH_WH_E!F30+FC_OTH_HH_CO_E!F30+FC_OTH_HH_RF_E!F30+FC_OTH_HH_WM_E!F30+FC_OTH_HH_DR_E!F30+FC_OTH_HH_DW_E!F30+FC_OTH_HH_TV_E!F30+FC_OTH_HH_IT_E!F30+FC_OTH_HH_LI_E!F30+FC_OTH_HH_OA_E!F30</f>
        <v>0</v>
      </c>
      <c r="G30" s="10">
        <f>FC_OTH_HH_SH_E!G30+FC_OTH_HH_SC_E!G30+FC_OTH_HH_WH_E!G30+FC_OTH_HH_CO_E!G30+FC_OTH_HH_RF_E!G30+FC_OTH_HH_WM_E!G30+FC_OTH_HH_DR_E!G30+FC_OTH_HH_DW_E!G30+FC_OTH_HH_TV_E!G30+FC_OTH_HH_IT_E!G30+FC_OTH_HH_LI_E!G30+FC_OTH_HH_OA_E!G30</f>
        <v>0</v>
      </c>
      <c r="H30" s="10">
        <f>FC_OTH_HH_SH_E!H30+FC_OTH_HH_SC_E!H30+FC_OTH_HH_WH_E!H30+FC_OTH_HH_CO_E!H30+FC_OTH_HH_RF_E!H30+FC_OTH_HH_WM_E!H30+FC_OTH_HH_DR_E!H30+FC_OTH_HH_DW_E!H30+FC_OTH_HH_TV_E!H30+FC_OTH_HH_IT_E!H30+FC_OTH_HH_LI_E!H30+FC_OTH_HH_OA_E!H30</f>
        <v>0</v>
      </c>
      <c r="I30" s="10">
        <f>FC_OTH_HH_SH_E!I30+FC_OTH_HH_SC_E!I30+FC_OTH_HH_WH_E!I30+FC_OTH_HH_CO_E!I30+FC_OTH_HH_RF_E!I30+FC_OTH_HH_WM_E!I30+FC_OTH_HH_DR_E!I30+FC_OTH_HH_DW_E!I30+FC_OTH_HH_TV_E!I30+FC_OTH_HH_IT_E!I30+FC_OTH_HH_LI_E!I30+FC_OTH_HH_OA_E!I30</f>
        <v>0</v>
      </c>
      <c r="J30" s="10">
        <f>FC_OTH_HH_SH_E!J30+FC_OTH_HH_SC_E!J30+FC_OTH_HH_WH_E!J30+FC_OTH_HH_CO_E!J30+FC_OTH_HH_RF_E!J30+FC_OTH_HH_WM_E!J30+FC_OTH_HH_DR_E!J30+FC_OTH_HH_DW_E!J30+FC_OTH_HH_TV_E!J30+FC_OTH_HH_IT_E!J30+FC_OTH_HH_LI_E!J30+FC_OTH_HH_OA_E!J30</f>
        <v>0</v>
      </c>
      <c r="K30" s="10">
        <f>FC_OTH_HH_SH_E!K30+FC_OTH_HH_SC_E!K30+FC_OTH_HH_WH_E!K30+FC_OTH_HH_CO_E!K30+FC_OTH_HH_RF_E!K30+FC_OTH_HH_WM_E!K30+FC_OTH_HH_DR_E!K30+FC_OTH_HH_DW_E!K30+FC_OTH_HH_TV_E!K30+FC_OTH_HH_IT_E!K30+FC_OTH_HH_LI_E!K30+FC_OTH_HH_OA_E!K30</f>
        <v>0</v>
      </c>
      <c r="L30" s="10">
        <f>FC_OTH_HH_SH_E!L30+FC_OTH_HH_SC_E!L30+FC_OTH_HH_WH_E!L30+FC_OTH_HH_CO_E!L30+FC_OTH_HH_RF_E!L30+FC_OTH_HH_WM_E!L30+FC_OTH_HH_DR_E!L30+FC_OTH_HH_DW_E!L30+FC_OTH_HH_TV_E!L30+FC_OTH_HH_IT_E!L30+FC_OTH_HH_LI_E!L30+FC_OTH_HH_OA_E!L30</f>
        <v>0</v>
      </c>
      <c r="M30" s="10">
        <f>FC_OTH_HH_SH_E!M30+FC_OTH_HH_SC_E!M30+FC_OTH_HH_WH_E!M30+FC_OTH_HH_CO_E!M30+FC_OTH_HH_RF_E!M30+FC_OTH_HH_WM_E!M30+FC_OTH_HH_DR_E!M30+FC_OTH_HH_DW_E!M30+FC_OTH_HH_TV_E!M30+FC_OTH_HH_IT_E!M30+FC_OTH_HH_LI_E!M30+FC_OTH_HH_OA_E!M30</f>
        <v>0</v>
      </c>
      <c r="N30" s="10">
        <f>FC_OTH_HH_SH_E!N30+FC_OTH_HH_SC_E!N30+FC_OTH_HH_WH_E!N30+FC_OTH_HH_CO_E!N30+FC_OTH_HH_RF_E!N30+FC_OTH_HH_WM_E!N30+FC_OTH_HH_DR_E!N30+FC_OTH_HH_DW_E!N30+FC_OTH_HH_TV_E!N30+FC_OTH_HH_IT_E!N30+FC_OTH_HH_LI_E!N30+FC_OTH_HH_OA_E!N30</f>
        <v>0</v>
      </c>
      <c r="O30" s="10">
        <f>FC_OTH_HH_SH_E!O30+FC_OTH_HH_SC_E!O30+FC_OTH_HH_WH_E!O30+FC_OTH_HH_CO_E!O30+FC_OTH_HH_RF_E!O30+FC_OTH_HH_WM_E!O30+FC_OTH_HH_DR_E!O30+FC_OTH_HH_DW_E!O30+FC_OTH_HH_TV_E!O30+FC_OTH_HH_IT_E!O30+FC_OTH_HH_LI_E!O30+FC_OTH_HH_OA_E!O30</f>
        <v>0</v>
      </c>
      <c r="P30" s="10">
        <f>FC_OTH_HH_SH_E!P30+FC_OTH_HH_SC_E!P30+FC_OTH_HH_WH_E!P30+FC_OTH_HH_CO_E!P30+FC_OTH_HH_RF_E!P30+FC_OTH_HH_WM_E!P30+FC_OTH_HH_DR_E!P30+FC_OTH_HH_DW_E!P30+FC_OTH_HH_TV_E!P30+FC_OTH_HH_IT_E!P30+FC_OTH_HH_LI_E!P30+FC_OTH_HH_OA_E!P30</f>
        <v>0</v>
      </c>
      <c r="Q30" s="10">
        <f>FC_OTH_HH_SH_E!Q30+FC_OTH_HH_SC_E!Q30+FC_OTH_HH_WH_E!Q30+FC_OTH_HH_CO_E!Q30+FC_OTH_HH_RF_E!Q30+FC_OTH_HH_WM_E!Q30+FC_OTH_HH_DR_E!Q30+FC_OTH_HH_DW_E!Q30+FC_OTH_HH_TV_E!Q30+FC_OTH_HH_IT_E!Q30+FC_OTH_HH_LI_E!Q30+FC_OTH_HH_OA_E!Q30</f>
        <v>0</v>
      </c>
      <c r="R30" s="10">
        <f>FC_OTH_HH_SH_E!R30+FC_OTH_HH_SC_E!R30+FC_OTH_HH_WH_E!R30+FC_OTH_HH_CO_E!R30+FC_OTH_HH_RF_E!R30+FC_OTH_HH_WM_E!R30+FC_OTH_HH_DR_E!R30+FC_OTH_HH_DW_E!R30+FC_OTH_HH_TV_E!R30+FC_OTH_HH_IT_E!R30+FC_OTH_HH_LI_E!R30+FC_OTH_HH_OA_E!R30</f>
        <v>0</v>
      </c>
      <c r="S30" s="10">
        <f>FC_OTH_HH_SH_E!S30+FC_OTH_HH_SC_E!S30+FC_OTH_HH_WH_E!S30+FC_OTH_HH_CO_E!S30+FC_OTH_HH_RF_E!S30+FC_OTH_HH_WM_E!S30+FC_OTH_HH_DR_E!S30+FC_OTH_HH_DW_E!S30+FC_OTH_HH_TV_E!S30+FC_OTH_HH_IT_E!S30+FC_OTH_HH_LI_E!S30+FC_OTH_HH_OA_E!S30</f>
        <v>0</v>
      </c>
      <c r="T30" s="10">
        <f>FC_OTH_HH_SH_E!T30+FC_OTH_HH_SC_E!T30+FC_OTH_HH_WH_E!T30+FC_OTH_HH_CO_E!T30+FC_OTH_HH_RF_E!T30+FC_OTH_HH_WM_E!T30+FC_OTH_HH_DR_E!T30+FC_OTH_HH_DW_E!T30+FC_OTH_HH_TV_E!T30+FC_OTH_HH_IT_E!T30+FC_OTH_HH_LI_E!T30+FC_OTH_HH_OA_E!T30</f>
        <v>0</v>
      </c>
      <c r="U30" s="10">
        <f>FC_OTH_HH_SH_E!U30+FC_OTH_HH_SC_E!U30+FC_OTH_HH_WH_E!U30+FC_OTH_HH_CO_E!U30+FC_OTH_HH_RF_E!U30+FC_OTH_HH_WM_E!U30+FC_OTH_HH_DR_E!U30+FC_OTH_HH_DW_E!U30+FC_OTH_HH_TV_E!U30+FC_OTH_HH_IT_E!U30+FC_OTH_HH_LI_E!U30+FC_OTH_HH_OA_E!U30</f>
        <v>0</v>
      </c>
      <c r="V30" s="10">
        <f>FC_OTH_HH_SH_E!V30+FC_OTH_HH_SC_E!V30+FC_OTH_HH_WH_E!V30+FC_OTH_HH_CO_E!V30+FC_OTH_HH_RF_E!V30+FC_OTH_HH_WM_E!V30+FC_OTH_HH_DR_E!V30+FC_OTH_HH_DW_E!V30+FC_OTH_HH_TV_E!V30+FC_OTH_HH_IT_E!V30+FC_OTH_HH_LI_E!V30+FC_OTH_HH_OA_E!V30</f>
        <v>0</v>
      </c>
      <c r="W30" s="10">
        <f>FC_OTH_HH_SH_E!W30+FC_OTH_HH_SC_E!W30+FC_OTH_HH_WH_E!W30+FC_OTH_HH_CO_E!W30+FC_OTH_HH_RF_E!W30+FC_OTH_HH_WM_E!W30+FC_OTH_HH_DR_E!W30+FC_OTH_HH_DW_E!W30+FC_OTH_HH_TV_E!W30+FC_OTH_HH_IT_E!W30+FC_OTH_HH_LI_E!W30+FC_OTH_HH_OA_E!W30</f>
        <v>0</v>
      </c>
      <c r="X30" s="10">
        <f>FC_OTH_HH_SH_E!X30+FC_OTH_HH_SC_E!X30+FC_OTH_HH_WH_E!X30+FC_OTH_HH_CO_E!X30+FC_OTH_HH_RF_E!X30+FC_OTH_HH_WM_E!X30+FC_OTH_HH_DR_E!X30+FC_OTH_HH_DW_E!X30+FC_OTH_HH_TV_E!X30+FC_OTH_HH_IT_E!X30+FC_OTH_HH_LI_E!X30+FC_OTH_HH_OA_E!X30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FC_OTH_HH_SH_E!C31+FC_OTH_HH_SC_E!C31+FC_OTH_HH_WH_E!C31+FC_OTH_HH_CO_E!C31+FC_OTH_HH_RF_E!C31+FC_OTH_HH_WM_E!C31+FC_OTH_HH_DR_E!C31+FC_OTH_HH_DW_E!C31+FC_OTH_HH_TV_E!C31+FC_OTH_HH_IT_E!C31+FC_OTH_HH_LI_E!C31+FC_OTH_HH_OA_E!C31</f>
        <v>0</v>
      </c>
      <c r="D31" s="10">
        <f>FC_OTH_HH_SH_E!D31+FC_OTH_HH_SC_E!D31+FC_OTH_HH_WH_E!D31+FC_OTH_HH_CO_E!D31+FC_OTH_HH_RF_E!D31+FC_OTH_HH_WM_E!D31+FC_OTH_HH_DR_E!D31+FC_OTH_HH_DW_E!D31+FC_OTH_HH_TV_E!D31+FC_OTH_HH_IT_E!D31+FC_OTH_HH_LI_E!D31+FC_OTH_HH_OA_E!D31</f>
        <v>0</v>
      </c>
      <c r="E31" s="10">
        <f>FC_OTH_HH_SH_E!E31+FC_OTH_HH_SC_E!E31+FC_OTH_HH_WH_E!E31+FC_OTH_HH_CO_E!E31+FC_OTH_HH_RF_E!E31+FC_OTH_HH_WM_E!E31+FC_OTH_HH_DR_E!E31+FC_OTH_HH_DW_E!E31+FC_OTH_HH_TV_E!E31+FC_OTH_HH_IT_E!E31+FC_OTH_HH_LI_E!E31+FC_OTH_HH_OA_E!E31</f>
        <v>0</v>
      </c>
      <c r="F31" s="10">
        <f>FC_OTH_HH_SH_E!F31+FC_OTH_HH_SC_E!F31+FC_OTH_HH_WH_E!F31+FC_OTH_HH_CO_E!F31+FC_OTH_HH_RF_E!F31+FC_OTH_HH_WM_E!F31+FC_OTH_HH_DR_E!F31+FC_OTH_HH_DW_E!F31+FC_OTH_HH_TV_E!F31+FC_OTH_HH_IT_E!F31+FC_OTH_HH_LI_E!F31+FC_OTH_HH_OA_E!F31</f>
        <v>0</v>
      </c>
      <c r="G31" s="10">
        <f>FC_OTH_HH_SH_E!G31+FC_OTH_HH_SC_E!G31+FC_OTH_HH_WH_E!G31+FC_OTH_HH_CO_E!G31+FC_OTH_HH_RF_E!G31+FC_OTH_HH_WM_E!G31+FC_OTH_HH_DR_E!G31+FC_OTH_HH_DW_E!G31+FC_OTH_HH_TV_E!G31+FC_OTH_HH_IT_E!G31+FC_OTH_HH_LI_E!G31+FC_OTH_HH_OA_E!G31</f>
        <v>0</v>
      </c>
      <c r="H31" s="10">
        <f>FC_OTH_HH_SH_E!H31+FC_OTH_HH_SC_E!H31+FC_OTH_HH_WH_E!H31+FC_OTH_HH_CO_E!H31+FC_OTH_HH_RF_E!H31+FC_OTH_HH_WM_E!H31+FC_OTH_HH_DR_E!H31+FC_OTH_HH_DW_E!H31+FC_OTH_HH_TV_E!H31+FC_OTH_HH_IT_E!H31+FC_OTH_HH_LI_E!H31+FC_OTH_HH_OA_E!H31</f>
        <v>0</v>
      </c>
      <c r="I31" s="10">
        <f>FC_OTH_HH_SH_E!I31+FC_OTH_HH_SC_E!I31+FC_OTH_HH_WH_E!I31+FC_OTH_HH_CO_E!I31+FC_OTH_HH_RF_E!I31+FC_OTH_HH_WM_E!I31+FC_OTH_HH_DR_E!I31+FC_OTH_HH_DW_E!I31+FC_OTH_HH_TV_E!I31+FC_OTH_HH_IT_E!I31+FC_OTH_HH_LI_E!I31+FC_OTH_HH_OA_E!I31</f>
        <v>0</v>
      </c>
      <c r="J31" s="10">
        <f>FC_OTH_HH_SH_E!J31+FC_OTH_HH_SC_E!J31+FC_OTH_HH_WH_E!J31+FC_OTH_HH_CO_E!J31+FC_OTH_HH_RF_E!J31+FC_OTH_HH_WM_E!J31+FC_OTH_HH_DR_E!J31+FC_OTH_HH_DW_E!J31+FC_OTH_HH_TV_E!J31+FC_OTH_HH_IT_E!J31+FC_OTH_HH_LI_E!J31+FC_OTH_HH_OA_E!J31</f>
        <v>0</v>
      </c>
      <c r="K31" s="10">
        <f>FC_OTH_HH_SH_E!K31+FC_OTH_HH_SC_E!K31+FC_OTH_HH_WH_E!K31+FC_OTH_HH_CO_E!K31+FC_OTH_HH_RF_E!K31+FC_OTH_HH_WM_E!K31+FC_OTH_HH_DR_E!K31+FC_OTH_HH_DW_E!K31+FC_OTH_HH_TV_E!K31+FC_OTH_HH_IT_E!K31+FC_OTH_HH_LI_E!K31+FC_OTH_HH_OA_E!K31</f>
        <v>0</v>
      </c>
      <c r="L31" s="10">
        <f>FC_OTH_HH_SH_E!L31+FC_OTH_HH_SC_E!L31+FC_OTH_HH_WH_E!L31+FC_OTH_HH_CO_E!L31+FC_OTH_HH_RF_E!L31+FC_OTH_HH_WM_E!L31+FC_OTH_HH_DR_E!L31+FC_OTH_HH_DW_E!L31+FC_OTH_HH_TV_E!L31+FC_OTH_HH_IT_E!L31+FC_OTH_HH_LI_E!L31+FC_OTH_HH_OA_E!L31</f>
        <v>0</v>
      </c>
      <c r="M31" s="10">
        <f>FC_OTH_HH_SH_E!M31+FC_OTH_HH_SC_E!M31+FC_OTH_HH_WH_E!M31+FC_OTH_HH_CO_E!M31+FC_OTH_HH_RF_E!M31+FC_OTH_HH_WM_E!M31+FC_OTH_HH_DR_E!M31+FC_OTH_HH_DW_E!M31+FC_OTH_HH_TV_E!M31+FC_OTH_HH_IT_E!M31+FC_OTH_HH_LI_E!M31+FC_OTH_HH_OA_E!M31</f>
        <v>0</v>
      </c>
      <c r="N31" s="10">
        <f>FC_OTH_HH_SH_E!N31+FC_OTH_HH_SC_E!N31+FC_OTH_HH_WH_E!N31+FC_OTH_HH_CO_E!N31+FC_OTH_HH_RF_E!N31+FC_OTH_HH_WM_E!N31+FC_OTH_HH_DR_E!N31+FC_OTH_HH_DW_E!N31+FC_OTH_HH_TV_E!N31+FC_OTH_HH_IT_E!N31+FC_OTH_HH_LI_E!N31+FC_OTH_HH_OA_E!N31</f>
        <v>0</v>
      </c>
      <c r="O31" s="10">
        <f>FC_OTH_HH_SH_E!O31+FC_OTH_HH_SC_E!O31+FC_OTH_HH_WH_E!O31+FC_OTH_HH_CO_E!O31+FC_OTH_HH_RF_E!O31+FC_OTH_HH_WM_E!O31+FC_OTH_HH_DR_E!O31+FC_OTH_HH_DW_E!O31+FC_OTH_HH_TV_E!O31+FC_OTH_HH_IT_E!O31+FC_OTH_HH_LI_E!O31+FC_OTH_HH_OA_E!O31</f>
        <v>0</v>
      </c>
      <c r="P31" s="10">
        <f>FC_OTH_HH_SH_E!P31+FC_OTH_HH_SC_E!P31+FC_OTH_HH_WH_E!P31+FC_OTH_HH_CO_E!P31+FC_OTH_HH_RF_E!P31+FC_OTH_HH_WM_E!P31+FC_OTH_HH_DR_E!P31+FC_OTH_HH_DW_E!P31+FC_OTH_HH_TV_E!P31+FC_OTH_HH_IT_E!P31+FC_OTH_HH_LI_E!P31+FC_OTH_HH_OA_E!P31</f>
        <v>0</v>
      </c>
      <c r="Q31" s="10">
        <f>FC_OTH_HH_SH_E!Q31+FC_OTH_HH_SC_E!Q31+FC_OTH_HH_WH_E!Q31+FC_OTH_HH_CO_E!Q31+FC_OTH_HH_RF_E!Q31+FC_OTH_HH_WM_E!Q31+FC_OTH_HH_DR_E!Q31+FC_OTH_HH_DW_E!Q31+FC_OTH_HH_TV_E!Q31+FC_OTH_HH_IT_E!Q31+FC_OTH_HH_LI_E!Q31+FC_OTH_HH_OA_E!Q31</f>
        <v>0</v>
      </c>
      <c r="R31" s="10">
        <f>FC_OTH_HH_SH_E!R31+FC_OTH_HH_SC_E!R31+FC_OTH_HH_WH_E!R31+FC_OTH_HH_CO_E!R31+FC_OTH_HH_RF_E!R31+FC_OTH_HH_WM_E!R31+FC_OTH_HH_DR_E!R31+FC_OTH_HH_DW_E!R31+FC_OTH_HH_TV_E!R31+FC_OTH_HH_IT_E!R31+FC_OTH_HH_LI_E!R31+FC_OTH_HH_OA_E!R31</f>
        <v>0</v>
      </c>
      <c r="S31" s="10">
        <f>FC_OTH_HH_SH_E!S31+FC_OTH_HH_SC_E!S31+FC_OTH_HH_WH_E!S31+FC_OTH_HH_CO_E!S31+FC_OTH_HH_RF_E!S31+FC_OTH_HH_WM_E!S31+FC_OTH_HH_DR_E!S31+FC_OTH_HH_DW_E!S31+FC_OTH_HH_TV_E!S31+FC_OTH_HH_IT_E!S31+FC_OTH_HH_LI_E!S31+FC_OTH_HH_OA_E!S31</f>
        <v>0</v>
      </c>
      <c r="T31" s="10">
        <f>FC_OTH_HH_SH_E!T31+FC_OTH_HH_SC_E!T31+FC_OTH_HH_WH_E!T31+FC_OTH_HH_CO_E!T31+FC_OTH_HH_RF_E!T31+FC_OTH_HH_WM_E!T31+FC_OTH_HH_DR_E!T31+FC_OTH_HH_DW_E!T31+FC_OTH_HH_TV_E!T31+FC_OTH_HH_IT_E!T31+FC_OTH_HH_LI_E!T31+FC_OTH_HH_OA_E!T31</f>
        <v>0</v>
      </c>
      <c r="U31" s="10">
        <f>FC_OTH_HH_SH_E!U31+FC_OTH_HH_SC_E!U31+FC_OTH_HH_WH_E!U31+FC_OTH_HH_CO_E!U31+FC_OTH_HH_RF_E!U31+FC_OTH_HH_WM_E!U31+FC_OTH_HH_DR_E!U31+FC_OTH_HH_DW_E!U31+FC_OTH_HH_TV_E!U31+FC_OTH_HH_IT_E!U31+FC_OTH_HH_LI_E!U31+FC_OTH_HH_OA_E!U31</f>
        <v>0</v>
      </c>
      <c r="V31" s="10">
        <f>FC_OTH_HH_SH_E!V31+FC_OTH_HH_SC_E!V31+FC_OTH_HH_WH_E!V31+FC_OTH_HH_CO_E!V31+FC_OTH_HH_RF_E!V31+FC_OTH_HH_WM_E!V31+FC_OTH_HH_DR_E!V31+FC_OTH_HH_DW_E!V31+FC_OTH_HH_TV_E!V31+FC_OTH_HH_IT_E!V31+FC_OTH_HH_LI_E!V31+FC_OTH_HH_OA_E!V31</f>
        <v>0</v>
      </c>
      <c r="W31" s="10">
        <f>FC_OTH_HH_SH_E!W31+FC_OTH_HH_SC_E!W31+FC_OTH_HH_WH_E!W31+FC_OTH_HH_CO_E!W31+FC_OTH_HH_RF_E!W31+FC_OTH_HH_WM_E!W31+FC_OTH_HH_DR_E!W31+FC_OTH_HH_DW_E!W31+FC_OTH_HH_TV_E!W31+FC_OTH_HH_IT_E!W31+FC_OTH_HH_LI_E!W31+FC_OTH_HH_OA_E!W31</f>
        <v>0</v>
      </c>
      <c r="X31" s="10">
        <f>FC_OTH_HH_SH_E!X31+FC_OTH_HH_SC_E!X31+FC_OTH_HH_WH_E!X31+FC_OTH_HH_CO_E!X31+FC_OTH_HH_RF_E!X31+FC_OTH_HH_WM_E!X31+FC_OTH_HH_DR_E!X31+FC_OTH_HH_DW_E!X31+FC_OTH_HH_TV_E!X31+FC_OTH_HH_IT_E!X31+FC_OTH_HH_LI_E!X31+FC_OTH_HH_OA_E!X31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FC_OTH_HH_SH_E!C32+FC_OTH_HH_SC_E!C32+FC_OTH_HH_WH_E!C32+FC_OTH_HH_CO_E!C32+FC_OTH_HH_RF_E!C32+FC_OTH_HH_WM_E!C32+FC_OTH_HH_DR_E!C32+FC_OTH_HH_DW_E!C32+FC_OTH_HH_TV_E!C32+FC_OTH_HH_IT_E!C32+FC_OTH_HH_LI_E!C32+FC_OTH_HH_OA_E!C32</f>
        <v>0</v>
      </c>
      <c r="D32" s="10">
        <f>FC_OTH_HH_SH_E!D32+FC_OTH_HH_SC_E!D32+FC_OTH_HH_WH_E!D32+FC_OTH_HH_CO_E!D32+FC_OTH_HH_RF_E!D32+FC_OTH_HH_WM_E!D32+FC_OTH_HH_DR_E!D32+FC_OTH_HH_DW_E!D32+FC_OTH_HH_TV_E!D32+FC_OTH_HH_IT_E!D32+FC_OTH_HH_LI_E!D32+FC_OTH_HH_OA_E!D32</f>
        <v>0</v>
      </c>
      <c r="E32" s="10">
        <f>FC_OTH_HH_SH_E!E32+FC_OTH_HH_SC_E!E32+FC_OTH_HH_WH_E!E32+FC_OTH_HH_CO_E!E32+FC_OTH_HH_RF_E!E32+FC_OTH_HH_WM_E!E32+FC_OTH_HH_DR_E!E32+FC_OTH_HH_DW_E!E32+FC_OTH_HH_TV_E!E32+FC_OTH_HH_IT_E!E32+FC_OTH_HH_LI_E!E32+FC_OTH_HH_OA_E!E32</f>
        <v>0</v>
      </c>
      <c r="F32" s="10">
        <f>FC_OTH_HH_SH_E!F32+FC_OTH_HH_SC_E!F32+FC_OTH_HH_WH_E!F32+FC_OTH_HH_CO_E!F32+FC_OTH_HH_RF_E!F32+FC_OTH_HH_WM_E!F32+FC_OTH_HH_DR_E!F32+FC_OTH_HH_DW_E!F32+FC_OTH_HH_TV_E!F32+FC_OTH_HH_IT_E!F32+FC_OTH_HH_LI_E!F32+FC_OTH_HH_OA_E!F32</f>
        <v>0</v>
      </c>
      <c r="G32" s="10">
        <f>FC_OTH_HH_SH_E!G32+FC_OTH_HH_SC_E!G32+FC_OTH_HH_WH_E!G32+FC_OTH_HH_CO_E!G32+FC_OTH_HH_RF_E!G32+FC_OTH_HH_WM_E!G32+FC_OTH_HH_DR_E!G32+FC_OTH_HH_DW_E!G32+FC_OTH_HH_TV_E!G32+FC_OTH_HH_IT_E!G32+FC_OTH_HH_LI_E!G32+FC_OTH_HH_OA_E!G32</f>
        <v>0</v>
      </c>
      <c r="H32" s="10">
        <f>FC_OTH_HH_SH_E!H32+FC_OTH_HH_SC_E!H32+FC_OTH_HH_WH_E!H32+FC_OTH_HH_CO_E!H32+FC_OTH_HH_RF_E!H32+FC_OTH_HH_WM_E!H32+FC_OTH_HH_DR_E!H32+FC_OTH_HH_DW_E!H32+FC_OTH_HH_TV_E!H32+FC_OTH_HH_IT_E!H32+FC_OTH_HH_LI_E!H32+FC_OTH_HH_OA_E!H32</f>
        <v>0</v>
      </c>
      <c r="I32" s="10">
        <f>FC_OTH_HH_SH_E!I32+FC_OTH_HH_SC_E!I32+FC_OTH_HH_WH_E!I32+FC_OTH_HH_CO_E!I32+FC_OTH_HH_RF_E!I32+FC_OTH_HH_WM_E!I32+FC_OTH_HH_DR_E!I32+FC_OTH_HH_DW_E!I32+FC_OTH_HH_TV_E!I32+FC_OTH_HH_IT_E!I32+FC_OTH_HH_LI_E!I32+FC_OTH_HH_OA_E!I32</f>
        <v>0</v>
      </c>
      <c r="J32" s="10">
        <f>FC_OTH_HH_SH_E!J32+FC_OTH_HH_SC_E!J32+FC_OTH_HH_WH_E!J32+FC_OTH_HH_CO_E!J32+FC_OTH_HH_RF_E!J32+FC_OTH_HH_WM_E!J32+FC_OTH_HH_DR_E!J32+FC_OTH_HH_DW_E!J32+FC_OTH_HH_TV_E!J32+FC_OTH_HH_IT_E!J32+FC_OTH_HH_LI_E!J32+FC_OTH_HH_OA_E!J32</f>
        <v>0</v>
      </c>
      <c r="K32" s="10">
        <f>FC_OTH_HH_SH_E!K32+FC_OTH_HH_SC_E!K32+FC_OTH_HH_WH_E!K32+FC_OTH_HH_CO_E!K32+FC_OTH_HH_RF_E!K32+FC_OTH_HH_WM_E!K32+FC_OTH_HH_DR_E!K32+FC_OTH_HH_DW_E!K32+FC_OTH_HH_TV_E!K32+FC_OTH_HH_IT_E!K32+FC_OTH_HH_LI_E!K32+FC_OTH_HH_OA_E!K32</f>
        <v>0</v>
      </c>
      <c r="L32" s="10">
        <f>FC_OTH_HH_SH_E!L32+FC_OTH_HH_SC_E!L32+FC_OTH_HH_WH_E!L32+FC_OTH_HH_CO_E!L32+FC_OTH_HH_RF_E!L32+FC_OTH_HH_WM_E!L32+FC_OTH_HH_DR_E!L32+FC_OTH_HH_DW_E!L32+FC_OTH_HH_TV_E!L32+FC_OTH_HH_IT_E!L32+FC_OTH_HH_LI_E!L32+FC_OTH_HH_OA_E!L32</f>
        <v>0</v>
      </c>
      <c r="M32" s="10">
        <f>FC_OTH_HH_SH_E!M32+FC_OTH_HH_SC_E!M32+FC_OTH_HH_WH_E!M32+FC_OTH_HH_CO_E!M32+FC_OTH_HH_RF_E!M32+FC_OTH_HH_WM_E!M32+FC_OTH_HH_DR_E!M32+FC_OTH_HH_DW_E!M32+FC_OTH_HH_TV_E!M32+FC_OTH_HH_IT_E!M32+FC_OTH_HH_LI_E!M32+FC_OTH_HH_OA_E!M32</f>
        <v>0</v>
      </c>
      <c r="N32" s="10">
        <f>FC_OTH_HH_SH_E!N32+FC_OTH_HH_SC_E!N32+FC_OTH_HH_WH_E!N32+FC_OTH_HH_CO_E!N32+FC_OTH_HH_RF_E!N32+FC_OTH_HH_WM_E!N32+FC_OTH_HH_DR_E!N32+FC_OTH_HH_DW_E!N32+FC_OTH_HH_TV_E!N32+FC_OTH_HH_IT_E!N32+FC_OTH_HH_LI_E!N32+FC_OTH_HH_OA_E!N32</f>
        <v>0</v>
      </c>
      <c r="O32" s="10">
        <f>FC_OTH_HH_SH_E!O32+FC_OTH_HH_SC_E!O32+FC_OTH_HH_WH_E!O32+FC_OTH_HH_CO_E!O32+FC_OTH_HH_RF_E!O32+FC_OTH_HH_WM_E!O32+FC_OTH_HH_DR_E!O32+FC_OTH_HH_DW_E!O32+FC_OTH_HH_TV_E!O32+FC_OTH_HH_IT_E!O32+FC_OTH_HH_LI_E!O32+FC_OTH_HH_OA_E!O32</f>
        <v>0</v>
      </c>
      <c r="P32" s="10">
        <f>FC_OTH_HH_SH_E!P32+FC_OTH_HH_SC_E!P32+FC_OTH_HH_WH_E!P32+FC_OTH_HH_CO_E!P32+FC_OTH_HH_RF_E!P32+FC_OTH_HH_WM_E!P32+FC_OTH_HH_DR_E!P32+FC_OTH_HH_DW_E!P32+FC_OTH_HH_TV_E!P32+FC_OTH_HH_IT_E!P32+FC_OTH_HH_LI_E!P32+FC_OTH_HH_OA_E!P32</f>
        <v>0</v>
      </c>
      <c r="Q32" s="10">
        <f>FC_OTH_HH_SH_E!Q32+FC_OTH_HH_SC_E!Q32+FC_OTH_HH_WH_E!Q32+FC_OTH_HH_CO_E!Q32+FC_OTH_HH_RF_E!Q32+FC_OTH_HH_WM_E!Q32+FC_OTH_HH_DR_E!Q32+FC_OTH_HH_DW_E!Q32+FC_OTH_HH_TV_E!Q32+FC_OTH_HH_IT_E!Q32+FC_OTH_HH_LI_E!Q32+FC_OTH_HH_OA_E!Q32</f>
        <v>0</v>
      </c>
      <c r="R32" s="10">
        <f>FC_OTH_HH_SH_E!R32+FC_OTH_HH_SC_E!R32+FC_OTH_HH_WH_E!R32+FC_OTH_HH_CO_E!R32+FC_OTH_HH_RF_E!R32+FC_OTH_HH_WM_E!R32+FC_OTH_HH_DR_E!R32+FC_OTH_HH_DW_E!R32+FC_OTH_HH_TV_E!R32+FC_OTH_HH_IT_E!R32+FC_OTH_HH_LI_E!R32+FC_OTH_HH_OA_E!R32</f>
        <v>0</v>
      </c>
      <c r="S32" s="10">
        <f>FC_OTH_HH_SH_E!S32+FC_OTH_HH_SC_E!S32+FC_OTH_HH_WH_E!S32+FC_OTH_HH_CO_E!S32+FC_OTH_HH_RF_E!S32+FC_OTH_HH_WM_E!S32+FC_OTH_HH_DR_E!S32+FC_OTH_HH_DW_E!S32+FC_OTH_HH_TV_E!S32+FC_OTH_HH_IT_E!S32+FC_OTH_HH_LI_E!S32+FC_OTH_HH_OA_E!S32</f>
        <v>0</v>
      </c>
      <c r="T32" s="10">
        <f>FC_OTH_HH_SH_E!T32+FC_OTH_HH_SC_E!T32+FC_OTH_HH_WH_E!T32+FC_OTH_HH_CO_E!T32+FC_OTH_HH_RF_E!T32+FC_OTH_HH_WM_E!T32+FC_OTH_HH_DR_E!T32+FC_OTH_HH_DW_E!T32+FC_OTH_HH_TV_E!T32+FC_OTH_HH_IT_E!T32+FC_OTH_HH_LI_E!T32+FC_OTH_HH_OA_E!T32</f>
        <v>0</v>
      </c>
      <c r="U32" s="10">
        <f>FC_OTH_HH_SH_E!U32+FC_OTH_HH_SC_E!U32+FC_OTH_HH_WH_E!U32+FC_OTH_HH_CO_E!U32+FC_OTH_HH_RF_E!U32+FC_OTH_HH_WM_E!U32+FC_OTH_HH_DR_E!U32+FC_OTH_HH_DW_E!U32+FC_OTH_HH_TV_E!U32+FC_OTH_HH_IT_E!U32+FC_OTH_HH_LI_E!U32+FC_OTH_HH_OA_E!U32</f>
        <v>0</v>
      </c>
      <c r="V32" s="10">
        <f>FC_OTH_HH_SH_E!V32+FC_OTH_HH_SC_E!V32+FC_OTH_HH_WH_E!V32+FC_OTH_HH_CO_E!V32+FC_OTH_HH_RF_E!V32+FC_OTH_HH_WM_E!V32+FC_OTH_HH_DR_E!V32+FC_OTH_HH_DW_E!V32+FC_OTH_HH_TV_E!V32+FC_OTH_HH_IT_E!V32+FC_OTH_HH_LI_E!V32+FC_OTH_HH_OA_E!V32</f>
        <v>0</v>
      </c>
      <c r="W32" s="10">
        <f>FC_OTH_HH_SH_E!W32+FC_OTH_HH_SC_E!W32+FC_OTH_HH_WH_E!W32+FC_OTH_HH_CO_E!W32+FC_OTH_HH_RF_E!W32+FC_OTH_HH_WM_E!W32+FC_OTH_HH_DR_E!W32+FC_OTH_HH_DW_E!W32+FC_OTH_HH_TV_E!W32+FC_OTH_HH_IT_E!W32+FC_OTH_HH_LI_E!W32+FC_OTH_HH_OA_E!W32</f>
        <v>0</v>
      </c>
      <c r="X32" s="10">
        <f>FC_OTH_HH_SH_E!X32+FC_OTH_HH_SC_E!X32+FC_OTH_HH_WH_E!X32+FC_OTH_HH_CO_E!X32+FC_OTH_HH_RF_E!X32+FC_OTH_HH_WM_E!X32+FC_OTH_HH_DR_E!X32+FC_OTH_HH_DW_E!X32+FC_OTH_HH_TV_E!X32+FC_OTH_HH_IT_E!X32+FC_OTH_HH_LI_E!X32+FC_OTH_HH_OA_E!X32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6">SUM(C34:C50)</f>
        <v>723.61988366623177</v>
      </c>
      <c r="D33" s="29">
        <f t="shared" ref="D33:W33" si="27">SUM(D34:D50)</f>
        <v>712.4780079598354</v>
      </c>
      <c r="E33" s="29">
        <f t="shared" si="27"/>
        <v>711.99699054170242</v>
      </c>
      <c r="F33" s="29">
        <f t="shared" si="27"/>
        <v>815.88113179852724</v>
      </c>
      <c r="G33" s="29">
        <f t="shared" si="27"/>
        <v>807.0156778007605</v>
      </c>
      <c r="H33" s="29">
        <f t="shared" si="27"/>
        <v>729.92215978929744</v>
      </c>
      <c r="I33" s="29">
        <f t="shared" si="27"/>
        <v>682.50077386070507</v>
      </c>
      <c r="J33" s="29">
        <f t="shared" si="27"/>
        <v>652.35503009458284</v>
      </c>
      <c r="K33" s="29">
        <f t="shared" si="27"/>
        <v>600.56251074806528</v>
      </c>
      <c r="L33" s="29">
        <f t="shared" si="27"/>
        <v>588.37661220980215</v>
      </c>
      <c r="M33" s="29">
        <f t="shared" si="27"/>
        <v>633.32261392949272</v>
      </c>
      <c r="N33" s="29">
        <f t="shared" si="27"/>
        <v>588.17592433361983</v>
      </c>
      <c r="O33" s="29">
        <f t="shared" si="27"/>
        <v>532.60249355116071</v>
      </c>
      <c r="P33" s="29">
        <f t="shared" si="27"/>
        <v>515.32794496990527</v>
      </c>
      <c r="Q33" s="29">
        <f t="shared" si="27"/>
        <v>468.35288048151324</v>
      </c>
      <c r="R33" s="29">
        <f t="shared" si="27"/>
        <v>433.48142734307817</v>
      </c>
      <c r="S33" s="29">
        <f t="shared" si="27"/>
        <v>430.11367153912289</v>
      </c>
      <c r="T33" s="29">
        <f t="shared" si="27"/>
        <v>428.62312983662952</v>
      </c>
      <c r="U33" s="29">
        <f t="shared" si="27"/>
        <v>420.96397248495276</v>
      </c>
      <c r="V33" s="29">
        <f t="shared" si="27"/>
        <v>407.62269991401553</v>
      </c>
      <c r="W33" s="29">
        <f t="shared" si="27"/>
        <v>449.75743766122099</v>
      </c>
      <c r="X33" s="29">
        <f t="shared" ref="X33" si="28">SUM(X34:X50)</f>
        <v>393.67884780739462</v>
      </c>
    </row>
    <row r="34" spans="1:24" ht="11.25" customHeight="1" x14ac:dyDescent="0.2">
      <c r="A34" s="41" t="s">
        <v>55</v>
      </c>
      <c r="B34" s="9" t="s">
        <v>56</v>
      </c>
      <c r="C34" s="10">
        <f>FC_OTH_HH_SH_E!C34+FC_OTH_HH_SC_E!C34+FC_OTH_HH_WH_E!C34+FC_OTH_HH_CO_E!C34+FC_OTH_HH_RF_E!C34+FC_OTH_HH_WM_E!C34+FC_OTH_HH_DR_E!C34+FC_OTH_HH_DW_E!C34+FC_OTH_HH_TV_E!C34+FC_OTH_HH_IT_E!C34+FC_OTH_HH_LI_E!C34+FC_OTH_HH_OA_E!C34</f>
        <v>0</v>
      </c>
      <c r="D34" s="10">
        <f>FC_OTH_HH_SH_E!D34+FC_OTH_HH_SC_E!D34+FC_OTH_HH_WH_E!D34+FC_OTH_HH_CO_E!D34+FC_OTH_HH_RF_E!D34+FC_OTH_HH_WM_E!D34+FC_OTH_HH_DR_E!D34+FC_OTH_HH_DW_E!D34+FC_OTH_HH_TV_E!D34+FC_OTH_HH_IT_E!D34+FC_OTH_HH_LI_E!D34+FC_OTH_HH_OA_E!D34</f>
        <v>0</v>
      </c>
      <c r="E34" s="10">
        <f>FC_OTH_HH_SH_E!E34+FC_OTH_HH_SC_E!E34+FC_OTH_HH_WH_E!E34+FC_OTH_HH_CO_E!E34+FC_OTH_HH_RF_E!E34+FC_OTH_HH_WM_E!E34+FC_OTH_HH_DR_E!E34+FC_OTH_HH_DW_E!E34+FC_OTH_HH_TV_E!E34+FC_OTH_HH_IT_E!E34+FC_OTH_HH_LI_E!E34+FC_OTH_HH_OA_E!E34</f>
        <v>0</v>
      </c>
      <c r="F34" s="10">
        <f>FC_OTH_HH_SH_E!F34+FC_OTH_HH_SC_E!F34+FC_OTH_HH_WH_E!F34+FC_OTH_HH_CO_E!F34+FC_OTH_HH_RF_E!F34+FC_OTH_HH_WM_E!F34+FC_OTH_HH_DR_E!F34+FC_OTH_HH_DW_E!F34+FC_OTH_HH_TV_E!F34+FC_OTH_HH_IT_E!F34+FC_OTH_HH_LI_E!F34+FC_OTH_HH_OA_E!F34</f>
        <v>0</v>
      </c>
      <c r="G34" s="10">
        <f>FC_OTH_HH_SH_E!G34+FC_OTH_HH_SC_E!G34+FC_OTH_HH_WH_E!G34+FC_OTH_HH_CO_E!G34+FC_OTH_HH_RF_E!G34+FC_OTH_HH_WM_E!G34+FC_OTH_HH_DR_E!G34+FC_OTH_HH_DW_E!G34+FC_OTH_HH_TV_E!G34+FC_OTH_HH_IT_E!G34+FC_OTH_HH_LI_E!G34+FC_OTH_HH_OA_E!G34</f>
        <v>0</v>
      </c>
      <c r="H34" s="10">
        <f>FC_OTH_HH_SH_E!H34+FC_OTH_HH_SC_E!H34+FC_OTH_HH_WH_E!H34+FC_OTH_HH_CO_E!H34+FC_OTH_HH_RF_E!H34+FC_OTH_HH_WM_E!H34+FC_OTH_HH_DR_E!H34+FC_OTH_HH_DW_E!H34+FC_OTH_HH_TV_E!H34+FC_OTH_HH_IT_E!H34+FC_OTH_HH_LI_E!H34+FC_OTH_HH_OA_E!H34</f>
        <v>0</v>
      </c>
      <c r="I34" s="10">
        <f>FC_OTH_HH_SH_E!I34+FC_OTH_HH_SC_E!I34+FC_OTH_HH_WH_E!I34+FC_OTH_HH_CO_E!I34+FC_OTH_HH_RF_E!I34+FC_OTH_HH_WM_E!I34+FC_OTH_HH_DR_E!I34+FC_OTH_HH_DW_E!I34+FC_OTH_HH_TV_E!I34+FC_OTH_HH_IT_E!I34+FC_OTH_HH_LI_E!I34+FC_OTH_HH_OA_E!I34</f>
        <v>0</v>
      </c>
      <c r="J34" s="10">
        <f>FC_OTH_HH_SH_E!J34+FC_OTH_HH_SC_E!J34+FC_OTH_HH_WH_E!J34+FC_OTH_HH_CO_E!J34+FC_OTH_HH_RF_E!J34+FC_OTH_HH_WM_E!J34+FC_OTH_HH_DR_E!J34+FC_OTH_HH_DW_E!J34+FC_OTH_HH_TV_E!J34+FC_OTH_HH_IT_E!J34+FC_OTH_HH_LI_E!J34+FC_OTH_HH_OA_E!J34</f>
        <v>0</v>
      </c>
      <c r="K34" s="10">
        <f>FC_OTH_HH_SH_E!K34+FC_OTH_HH_SC_E!K34+FC_OTH_HH_WH_E!K34+FC_OTH_HH_CO_E!K34+FC_OTH_HH_RF_E!K34+FC_OTH_HH_WM_E!K34+FC_OTH_HH_DR_E!K34+FC_OTH_HH_DW_E!K34+FC_OTH_HH_TV_E!K34+FC_OTH_HH_IT_E!K34+FC_OTH_HH_LI_E!K34+FC_OTH_HH_OA_E!K34</f>
        <v>0</v>
      </c>
      <c r="L34" s="10">
        <f>FC_OTH_HH_SH_E!L34+FC_OTH_HH_SC_E!L34+FC_OTH_HH_WH_E!L34+FC_OTH_HH_CO_E!L34+FC_OTH_HH_RF_E!L34+FC_OTH_HH_WM_E!L34+FC_OTH_HH_DR_E!L34+FC_OTH_HH_DW_E!L34+FC_OTH_HH_TV_E!L34+FC_OTH_HH_IT_E!L34+FC_OTH_HH_LI_E!L34+FC_OTH_HH_OA_E!L34</f>
        <v>0</v>
      </c>
      <c r="M34" s="10">
        <f>FC_OTH_HH_SH_E!M34+FC_OTH_HH_SC_E!M34+FC_OTH_HH_WH_E!M34+FC_OTH_HH_CO_E!M34+FC_OTH_HH_RF_E!M34+FC_OTH_HH_WM_E!M34+FC_OTH_HH_DR_E!M34+FC_OTH_HH_DW_E!M34+FC_OTH_HH_TV_E!M34+FC_OTH_HH_IT_E!M34+FC_OTH_HH_LI_E!M34+FC_OTH_HH_OA_E!M34</f>
        <v>0</v>
      </c>
      <c r="N34" s="10">
        <f>FC_OTH_HH_SH_E!N34+FC_OTH_HH_SC_E!N34+FC_OTH_HH_WH_E!N34+FC_OTH_HH_CO_E!N34+FC_OTH_HH_RF_E!N34+FC_OTH_HH_WM_E!N34+FC_OTH_HH_DR_E!N34+FC_OTH_HH_DW_E!N34+FC_OTH_HH_TV_E!N34+FC_OTH_HH_IT_E!N34+FC_OTH_HH_LI_E!N34+FC_OTH_HH_OA_E!N34</f>
        <v>0</v>
      </c>
      <c r="O34" s="10">
        <f>FC_OTH_HH_SH_E!O34+FC_OTH_HH_SC_E!O34+FC_OTH_HH_WH_E!O34+FC_OTH_HH_CO_E!O34+FC_OTH_HH_RF_E!O34+FC_OTH_HH_WM_E!O34+FC_OTH_HH_DR_E!O34+FC_OTH_HH_DW_E!O34+FC_OTH_HH_TV_E!O34+FC_OTH_HH_IT_E!O34+FC_OTH_HH_LI_E!O34+FC_OTH_HH_OA_E!O34</f>
        <v>0</v>
      </c>
      <c r="P34" s="10">
        <f>FC_OTH_HH_SH_E!P34+FC_OTH_HH_SC_E!P34+FC_OTH_HH_WH_E!P34+FC_OTH_HH_CO_E!P34+FC_OTH_HH_RF_E!P34+FC_OTH_HH_WM_E!P34+FC_OTH_HH_DR_E!P34+FC_OTH_HH_DW_E!P34+FC_OTH_HH_TV_E!P34+FC_OTH_HH_IT_E!P34+FC_OTH_HH_LI_E!P34+FC_OTH_HH_OA_E!P34</f>
        <v>0</v>
      </c>
      <c r="Q34" s="10">
        <f>FC_OTH_HH_SH_E!Q34+FC_OTH_HH_SC_E!Q34+FC_OTH_HH_WH_E!Q34+FC_OTH_HH_CO_E!Q34+FC_OTH_HH_RF_E!Q34+FC_OTH_HH_WM_E!Q34+FC_OTH_HH_DR_E!Q34+FC_OTH_HH_DW_E!Q34+FC_OTH_HH_TV_E!Q34+FC_OTH_HH_IT_E!Q34+FC_OTH_HH_LI_E!Q34+FC_OTH_HH_OA_E!Q34</f>
        <v>0</v>
      </c>
      <c r="R34" s="10">
        <f>FC_OTH_HH_SH_E!R34+FC_OTH_HH_SC_E!R34+FC_OTH_HH_WH_E!R34+FC_OTH_HH_CO_E!R34+FC_OTH_HH_RF_E!R34+FC_OTH_HH_WM_E!R34+FC_OTH_HH_DR_E!R34+FC_OTH_HH_DW_E!R34+FC_OTH_HH_TV_E!R34+FC_OTH_HH_IT_E!R34+FC_OTH_HH_LI_E!R34+FC_OTH_HH_OA_E!R34</f>
        <v>0</v>
      </c>
      <c r="S34" s="10">
        <f>FC_OTH_HH_SH_E!S34+FC_OTH_HH_SC_E!S34+FC_OTH_HH_WH_E!S34+FC_OTH_HH_CO_E!S34+FC_OTH_HH_RF_E!S34+FC_OTH_HH_WM_E!S34+FC_OTH_HH_DR_E!S34+FC_OTH_HH_DW_E!S34+FC_OTH_HH_TV_E!S34+FC_OTH_HH_IT_E!S34+FC_OTH_HH_LI_E!S34+FC_OTH_HH_OA_E!S34</f>
        <v>0</v>
      </c>
      <c r="T34" s="10">
        <f>FC_OTH_HH_SH_E!T34+FC_OTH_HH_SC_E!T34+FC_OTH_HH_WH_E!T34+FC_OTH_HH_CO_E!T34+FC_OTH_HH_RF_E!T34+FC_OTH_HH_WM_E!T34+FC_OTH_HH_DR_E!T34+FC_OTH_HH_DW_E!T34+FC_OTH_HH_TV_E!T34+FC_OTH_HH_IT_E!T34+FC_OTH_HH_LI_E!T34+FC_OTH_HH_OA_E!T34</f>
        <v>0</v>
      </c>
      <c r="U34" s="10">
        <f>FC_OTH_HH_SH_E!U34+FC_OTH_HH_SC_E!U34+FC_OTH_HH_WH_E!U34+FC_OTH_HH_CO_E!U34+FC_OTH_HH_RF_E!U34+FC_OTH_HH_WM_E!U34+FC_OTH_HH_DR_E!U34+FC_OTH_HH_DW_E!U34+FC_OTH_HH_TV_E!U34+FC_OTH_HH_IT_E!U34+FC_OTH_HH_LI_E!U34+FC_OTH_HH_OA_E!U34</f>
        <v>0</v>
      </c>
      <c r="V34" s="10">
        <f>FC_OTH_HH_SH_E!V34+FC_OTH_HH_SC_E!V34+FC_OTH_HH_WH_E!V34+FC_OTH_HH_CO_E!V34+FC_OTH_HH_RF_E!V34+FC_OTH_HH_WM_E!V34+FC_OTH_HH_DR_E!V34+FC_OTH_HH_DW_E!V34+FC_OTH_HH_TV_E!V34+FC_OTH_HH_IT_E!V34+FC_OTH_HH_LI_E!V34+FC_OTH_HH_OA_E!V34</f>
        <v>0</v>
      </c>
      <c r="W34" s="10">
        <f>FC_OTH_HH_SH_E!W34+FC_OTH_HH_SC_E!W34+FC_OTH_HH_WH_E!W34+FC_OTH_HH_CO_E!W34+FC_OTH_HH_RF_E!W34+FC_OTH_HH_WM_E!W34+FC_OTH_HH_DR_E!W34+FC_OTH_HH_DW_E!W34+FC_OTH_HH_TV_E!W34+FC_OTH_HH_IT_E!W34+FC_OTH_HH_LI_E!W34+FC_OTH_HH_OA_E!W34</f>
        <v>0</v>
      </c>
      <c r="X34" s="10">
        <f>FC_OTH_HH_SH_E!X34+FC_OTH_HH_SC_E!X34+FC_OTH_HH_WH_E!X34+FC_OTH_HH_CO_E!X34+FC_OTH_HH_RF_E!X34+FC_OTH_HH_WM_E!X34+FC_OTH_HH_DR_E!X34+FC_OTH_HH_DW_E!X34+FC_OTH_HH_TV_E!X34+FC_OTH_HH_IT_E!X34+FC_OTH_HH_LI_E!X34+FC_OTH_HH_OA_E!X34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FC_OTH_HH_SH_E!C35+FC_OTH_HH_SC_E!C35+FC_OTH_HH_WH_E!C35+FC_OTH_HH_CO_E!C35+FC_OTH_HH_RF_E!C35+FC_OTH_HH_WM_E!C35+FC_OTH_HH_DR_E!C35+FC_OTH_HH_DW_E!C35+FC_OTH_HH_TV_E!C35+FC_OTH_HH_IT_E!C35+FC_OTH_HH_LI_E!C35+FC_OTH_HH_OA_E!C35</f>
        <v>0</v>
      </c>
      <c r="D35" s="10">
        <f>FC_OTH_HH_SH_E!D35+FC_OTH_HH_SC_E!D35+FC_OTH_HH_WH_E!D35+FC_OTH_HH_CO_E!D35+FC_OTH_HH_RF_E!D35+FC_OTH_HH_WM_E!D35+FC_OTH_HH_DR_E!D35+FC_OTH_HH_DW_E!D35+FC_OTH_HH_TV_E!D35+FC_OTH_HH_IT_E!D35+FC_OTH_HH_LI_E!D35+FC_OTH_HH_OA_E!D35</f>
        <v>0</v>
      </c>
      <c r="E35" s="10">
        <f>FC_OTH_HH_SH_E!E35+FC_OTH_HH_SC_E!E35+FC_OTH_HH_WH_E!E35+FC_OTH_HH_CO_E!E35+FC_OTH_HH_RF_E!E35+FC_OTH_HH_WM_E!E35+FC_OTH_HH_DR_E!E35+FC_OTH_HH_DW_E!E35+FC_OTH_HH_TV_E!E35+FC_OTH_HH_IT_E!E35+FC_OTH_HH_LI_E!E35+FC_OTH_HH_OA_E!E35</f>
        <v>0</v>
      </c>
      <c r="F35" s="10">
        <f>FC_OTH_HH_SH_E!F35+FC_OTH_HH_SC_E!F35+FC_OTH_HH_WH_E!F35+FC_OTH_HH_CO_E!F35+FC_OTH_HH_RF_E!F35+FC_OTH_HH_WM_E!F35+FC_OTH_HH_DR_E!F35+FC_OTH_HH_DW_E!F35+FC_OTH_HH_TV_E!F35+FC_OTH_HH_IT_E!F35+FC_OTH_HH_LI_E!F35+FC_OTH_HH_OA_E!F35</f>
        <v>0</v>
      </c>
      <c r="G35" s="10">
        <f>FC_OTH_HH_SH_E!G35+FC_OTH_HH_SC_E!G35+FC_OTH_HH_WH_E!G35+FC_OTH_HH_CO_E!G35+FC_OTH_HH_RF_E!G35+FC_OTH_HH_WM_E!G35+FC_OTH_HH_DR_E!G35+FC_OTH_HH_DW_E!G35+FC_OTH_HH_TV_E!G35+FC_OTH_HH_IT_E!G35+FC_OTH_HH_LI_E!G35+FC_OTH_HH_OA_E!G35</f>
        <v>0</v>
      </c>
      <c r="H35" s="10">
        <f>FC_OTH_HH_SH_E!H35+FC_OTH_HH_SC_E!H35+FC_OTH_HH_WH_E!H35+FC_OTH_HH_CO_E!H35+FC_OTH_HH_RF_E!H35+FC_OTH_HH_WM_E!H35+FC_OTH_HH_DR_E!H35+FC_OTH_HH_DW_E!H35+FC_OTH_HH_TV_E!H35+FC_OTH_HH_IT_E!H35+FC_OTH_HH_LI_E!H35+FC_OTH_HH_OA_E!H35</f>
        <v>0</v>
      </c>
      <c r="I35" s="10">
        <f>FC_OTH_HH_SH_E!I35+FC_OTH_HH_SC_E!I35+FC_OTH_HH_WH_E!I35+FC_OTH_HH_CO_E!I35+FC_OTH_HH_RF_E!I35+FC_OTH_HH_WM_E!I35+FC_OTH_HH_DR_E!I35+FC_OTH_HH_DW_E!I35+FC_OTH_HH_TV_E!I35+FC_OTH_HH_IT_E!I35+FC_OTH_HH_LI_E!I35+FC_OTH_HH_OA_E!I35</f>
        <v>0</v>
      </c>
      <c r="J35" s="10">
        <f>FC_OTH_HH_SH_E!J35+FC_OTH_HH_SC_E!J35+FC_OTH_HH_WH_E!J35+FC_OTH_HH_CO_E!J35+FC_OTH_HH_RF_E!J35+FC_OTH_HH_WM_E!J35+FC_OTH_HH_DR_E!J35+FC_OTH_HH_DW_E!J35+FC_OTH_HH_TV_E!J35+FC_OTH_HH_IT_E!J35+FC_OTH_HH_LI_E!J35+FC_OTH_HH_OA_E!J35</f>
        <v>0</v>
      </c>
      <c r="K35" s="10">
        <f>FC_OTH_HH_SH_E!K35+FC_OTH_HH_SC_E!K35+FC_OTH_HH_WH_E!K35+FC_OTH_HH_CO_E!K35+FC_OTH_HH_RF_E!K35+FC_OTH_HH_WM_E!K35+FC_OTH_HH_DR_E!K35+FC_OTH_HH_DW_E!K35+FC_OTH_HH_TV_E!K35+FC_OTH_HH_IT_E!K35+FC_OTH_HH_LI_E!K35+FC_OTH_HH_OA_E!K35</f>
        <v>0</v>
      </c>
      <c r="L35" s="10">
        <f>FC_OTH_HH_SH_E!L35+FC_OTH_HH_SC_E!L35+FC_OTH_HH_WH_E!L35+FC_OTH_HH_CO_E!L35+FC_OTH_HH_RF_E!L35+FC_OTH_HH_WM_E!L35+FC_OTH_HH_DR_E!L35+FC_OTH_HH_DW_E!L35+FC_OTH_HH_TV_E!L35+FC_OTH_HH_IT_E!L35+FC_OTH_HH_LI_E!L35+FC_OTH_HH_OA_E!L35</f>
        <v>0</v>
      </c>
      <c r="M35" s="10">
        <f>FC_OTH_HH_SH_E!M35+FC_OTH_HH_SC_E!M35+FC_OTH_HH_WH_E!M35+FC_OTH_HH_CO_E!M35+FC_OTH_HH_RF_E!M35+FC_OTH_HH_WM_E!M35+FC_OTH_HH_DR_E!M35+FC_OTH_HH_DW_E!M35+FC_OTH_HH_TV_E!M35+FC_OTH_HH_IT_E!M35+FC_OTH_HH_LI_E!M35+FC_OTH_HH_OA_E!M35</f>
        <v>0</v>
      </c>
      <c r="N35" s="10">
        <f>FC_OTH_HH_SH_E!N35+FC_OTH_HH_SC_E!N35+FC_OTH_HH_WH_E!N35+FC_OTH_HH_CO_E!N35+FC_OTH_HH_RF_E!N35+FC_OTH_HH_WM_E!N35+FC_OTH_HH_DR_E!N35+FC_OTH_HH_DW_E!N35+FC_OTH_HH_TV_E!N35+FC_OTH_HH_IT_E!N35+FC_OTH_HH_LI_E!N35+FC_OTH_HH_OA_E!N35</f>
        <v>0</v>
      </c>
      <c r="O35" s="10">
        <f>FC_OTH_HH_SH_E!O35+FC_OTH_HH_SC_E!O35+FC_OTH_HH_WH_E!O35+FC_OTH_HH_CO_E!O35+FC_OTH_HH_RF_E!O35+FC_OTH_HH_WM_E!O35+FC_OTH_HH_DR_E!O35+FC_OTH_HH_DW_E!O35+FC_OTH_HH_TV_E!O35+FC_OTH_HH_IT_E!O35+FC_OTH_HH_LI_E!O35+FC_OTH_HH_OA_E!O35</f>
        <v>0</v>
      </c>
      <c r="P35" s="10">
        <f>FC_OTH_HH_SH_E!P35+FC_OTH_HH_SC_E!P35+FC_OTH_HH_WH_E!P35+FC_OTH_HH_CO_E!P35+FC_OTH_HH_RF_E!P35+FC_OTH_HH_WM_E!P35+FC_OTH_HH_DR_E!P35+FC_OTH_HH_DW_E!P35+FC_OTH_HH_TV_E!P35+FC_OTH_HH_IT_E!P35+FC_OTH_HH_LI_E!P35+FC_OTH_HH_OA_E!P35</f>
        <v>0</v>
      </c>
      <c r="Q35" s="10">
        <f>FC_OTH_HH_SH_E!Q35+FC_OTH_HH_SC_E!Q35+FC_OTH_HH_WH_E!Q35+FC_OTH_HH_CO_E!Q35+FC_OTH_HH_RF_E!Q35+FC_OTH_HH_WM_E!Q35+FC_OTH_HH_DR_E!Q35+FC_OTH_HH_DW_E!Q35+FC_OTH_HH_TV_E!Q35+FC_OTH_HH_IT_E!Q35+FC_OTH_HH_LI_E!Q35+FC_OTH_HH_OA_E!Q35</f>
        <v>0</v>
      </c>
      <c r="R35" s="10">
        <f>FC_OTH_HH_SH_E!R35+FC_OTH_HH_SC_E!R35+FC_OTH_HH_WH_E!R35+FC_OTH_HH_CO_E!R35+FC_OTH_HH_RF_E!R35+FC_OTH_HH_WM_E!R35+FC_OTH_HH_DR_E!R35+FC_OTH_HH_DW_E!R35+FC_OTH_HH_TV_E!R35+FC_OTH_HH_IT_E!R35+FC_OTH_HH_LI_E!R35+FC_OTH_HH_OA_E!R35</f>
        <v>0</v>
      </c>
      <c r="S35" s="10">
        <f>FC_OTH_HH_SH_E!S35+FC_OTH_HH_SC_E!S35+FC_OTH_HH_WH_E!S35+FC_OTH_HH_CO_E!S35+FC_OTH_HH_RF_E!S35+FC_OTH_HH_WM_E!S35+FC_OTH_HH_DR_E!S35+FC_OTH_HH_DW_E!S35+FC_OTH_HH_TV_E!S35+FC_OTH_HH_IT_E!S35+FC_OTH_HH_LI_E!S35+FC_OTH_HH_OA_E!S35</f>
        <v>0</v>
      </c>
      <c r="T35" s="10">
        <f>FC_OTH_HH_SH_E!T35+FC_OTH_HH_SC_E!T35+FC_OTH_HH_WH_E!T35+FC_OTH_HH_CO_E!T35+FC_OTH_HH_RF_E!T35+FC_OTH_HH_WM_E!T35+FC_OTH_HH_DR_E!T35+FC_OTH_HH_DW_E!T35+FC_OTH_HH_TV_E!T35+FC_OTH_HH_IT_E!T35+FC_OTH_HH_LI_E!T35+FC_OTH_HH_OA_E!T35</f>
        <v>0</v>
      </c>
      <c r="U35" s="10">
        <f>FC_OTH_HH_SH_E!U35+FC_OTH_HH_SC_E!U35+FC_OTH_HH_WH_E!U35+FC_OTH_HH_CO_E!U35+FC_OTH_HH_RF_E!U35+FC_OTH_HH_WM_E!U35+FC_OTH_HH_DR_E!U35+FC_OTH_HH_DW_E!U35+FC_OTH_HH_TV_E!U35+FC_OTH_HH_IT_E!U35+FC_OTH_HH_LI_E!U35+FC_OTH_HH_OA_E!U35</f>
        <v>0</v>
      </c>
      <c r="V35" s="10">
        <f>FC_OTH_HH_SH_E!V35+FC_OTH_HH_SC_E!V35+FC_OTH_HH_WH_E!V35+FC_OTH_HH_CO_E!V35+FC_OTH_HH_RF_E!V35+FC_OTH_HH_WM_E!V35+FC_OTH_HH_DR_E!V35+FC_OTH_HH_DW_E!V35+FC_OTH_HH_TV_E!V35+FC_OTH_HH_IT_E!V35+FC_OTH_HH_LI_E!V35+FC_OTH_HH_OA_E!V35</f>
        <v>0</v>
      </c>
      <c r="W35" s="10">
        <f>FC_OTH_HH_SH_E!W35+FC_OTH_HH_SC_E!W35+FC_OTH_HH_WH_E!W35+FC_OTH_HH_CO_E!W35+FC_OTH_HH_RF_E!W35+FC_OTH_HH_WM_E!W35+FC_OTH_HH_DR_E!W35+FC_OTH_HH_DW_E!W35+FC_OTH_HH_TV_E!W35+FC_OTH_HH_IT_E!W35+FC_OTH_HH_LI_E!W35+FC_OTH_HH_OA_E!W35</f>
        <v>0</v>
      </c>
      <c r="X35" s="10">
        <f>FC_OTH_HH_SH_E!X35+FC_OTH_HH_SC_E!X35+FC_OTH_HH_WH_E!X35+FC_OTH_HH_CO_E!X35+FC_OTH_HH_RF_E!X35+FC_OTH_HH_WM_E!X35+FC_OTH_HH_DR_E!X35+FC_OTH_HH_DW_E!X35+FC_OTH_HH_TV_E!X35+FC_OTH_HH_IT_E!X35+FC_OTH_HH_LI_E!X35+FC_OTH_HH_OA_E!X35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FC_OTH_HH_SH_E!C36+FC_OTH_HH_SC_E!C36+FC_OTH_HH_WH_E!C36+FC_OTH_HH_CO_E!C36+FC_OTH_HH_RF_E!C36+FC_OTH_HH_WM_E!C36+FC_OTH_HH_DR_E!C36+FC_OTH_HH_DW_E!C36+FC_OTH_HH_TV_E!C36+FC_OTH_HH_IT_E!C36+FC_OTH_HH_LI_E!C36+FC_OTH_HH_OA_E!C36</f>
        <v>694.79079965606195</v>
      </c>
      <c r="D36" s="10">
        <f>FC_OTH_HH_SH_E!D36+FC_OTH_HH_SC_E!D36+FC_OTH_HH_WH_E!D36+FC_OTH_HH_CO_E!D36+FC_OTH_HH_RF_E!D36+FC_OTH_HH_WM_E!D36+FC_OTH_HH_DR_E!D36+FC_OTH_HH_DW_E!D36+FC_OTH_HH_TV_E!D36+FC_OTH_HH_IT_E!D36+FC_OTH_HH_LI_E!D36+FC_OTH_HH_OA_E!D36</f>
        <v>677.8446259673259</v>
      </c>
      <c r="E36" s="10">
        <f>FC_OTH_HH_SH_E!E36+FC_OTH_HH_SC_E!E36+FC_OTH_HH_WH_E!E36+FC_OTH_HH_CO_E!E36+FC_OTH_HH_RF_E!E36+FC_OTH_HH_WM_E!E36+FC_OTH_HH_DR_E!E36+FC_OTH_HH_DW_E!E36+FC_OTH_HH_TV_E!E36+FC_OTH_HH_IT_E!E36+FC_OTH_HH_LI_E!E36+FC_OTH_HH_OA_E!E36</f>
        <v>677.84462596732578</v>
      </c>
      <c r="F36" s="10">
        <f>FC_OTH_HH_SH_E!F36+FC_OTH_HH_SC_E!F36+FC_OTH_HH_WH_E!F36+FC_OTH_HH_CO_E!F36+FC_OTH_HH_RF_E!F36+FC_OTH_HH_WM_E!F36+FC_OTH_HH_DR_E!F36+FC_OTH_HH_DW_E!F36+FC_OTH_HH_TV_E!F36+FC_OTH_HH_IT_E!F36+FC_OTH_HH_LI_E!F36+FC_OTH_HH_OA_E!F36</f>
        <v>788.55924333619942</v>
      </c>
      <c r="G36" s="10">
        <f>FC_OTH_HH_SH_E!G36+FC_OTH_HH_SC_E!G36+FC_OTH_HH_WH_E!G36+FC_OTH_HH_CO_E!G36+FC_OTH_HH_RF_E!G36+FC_OTH_HH_WM_E!G36+FC_OTH_HH_DR_E!G36+FC_OTH_HH_DW_E!G36+FC_OTH_HH_TV_E!G36+FC_OTH_HH_IT_E!G36+FC_OTH_HH_LI_E!G36+FC_OTH_HH_OA_E!G36</f>
        <v>780.81616509028368</v>
      </c>
      <c r="H36" s="10">
        <f>FC_OTH_HH_SH_E!H36+FC_OTH_HH_SC_E!H36+FC_OTH_HH_WH_E!H36+FC_OTH_HH_CO_E!H36+FC_OTH_HH_RF_E!H36+FC_OTH_HH_WM_E!H36+FC_OTH_HH_DR_E!H36+FC_OTH_HH_DW_E!H36+FC_OTH_HH_TV_E!H36+FC_OTH_HH_IT_E!H36+FC_OTH_HH_LI_E!H36+FC_OTH_HH_OA_E!H36</f>
        <v>699.45760963026646</v>
      </c>
      <c r="I36" s="10">
        <f>FC_OTH_HH_SH_E!I36+FC_OTH_HH_SC_E!I36+FC_OTH_HH_WH_E!I36+FC_OTH_HH_CO_E!I36+FC_OTH_HH_RF_E!I36+FC_OTH_HH_WM_E!I36+FC_OTH_HH_DR_E!I36+FC_OTH_HH_DW_E!I36+FC_OTH_HH_TV_E!I36+FC_OTH_HH_IT_E!I36+FC_OTH_HH_LI_E!I36+FC_OTH_HH_OA_E!I36</f>
        <v>648.60851246775576</v>
      </c>
      <c r="J36" s="10">
        <f>FC_OTH_HH_SH_E!J36+FC_OTH_HH_SC_E!J36+FC_OTH_HH_WH_E!J36+FC_OTH_HH_CO_E!J36+FC_OTH_HH_RF_E!J36+FC_OTH_HH_WM_E!J36+FC_OTH_HH_DR_E!J36+FC_OTH_HH_DW_E!J36+FC_OTH_HH_TV_E!J36+FC_OTH_HH_IT_E!J36+FC_OTH_HH_LI_E!J36+FC_OTH_HH_OA_E!J36</f>
        <v>607.5761822871882</v>
      </c>
      <c r="K36" s="10">
        <f>FC_OTH_HH_SH_E!K36+FC_OTH_HH_SC_E!K36+FC_OTH_HH_WH_E!K36+FC_OTH_HH_CO_E!K36+FC_OTH_HH_RF_E!K36+FC_OTH_HH_WM_E!K36+FC_OTH_HH_DR_E!K36+FC_OTH_HH_DW_E!K36+FC_OTH_HH_TV_E!K36+FC_OTH_HH_IT_E!K36+FC_OTH_HH_LI_E!K36+FC_OTH_HH_OA_E!K36</f>
        <v>543.85210662080817</v>
      </c>
      <c r="L36" s="10">
        <f>FC_OTH_HH_SH_E!L36+FC_OTH_HH_SC_E!L36+FC_OTH_HH_WH_E!L36+FC_OTH_HH_CO_E!L36+FC_OTH_HH_RF_E!L36+FC_OTH_HH_WM_E!L36+FC_OTH_HH_DR_E!L36+FC_OTH_HH_DW_E!L36+FC_OTH_HH_TV_E!L36+FC_OTH_HH_IT_E!L36+FC_OTH_HH_LI_E!L36+FC_OTH_HH_OA_E!L36</f>
        <v>520.77962166809971</v>
      </c>
      <c r="M36" s="10">
        <f>FC_OTH_HH_SH_E!M36+FC_OTH_HH_SC_E!M36+FC_OTH_HH_WH_E!M36+FC_OTH_HH_CO_E!M36+FC_OTH_HH_RF_E!M36+FC_OTH_HH_WM_E!M36+FC_OTH_HH_DR_E!M36+FC_OTH_HH_DW_E!M36+FC_OTH_HH_TV_E!M36+FC_OTH_HH_IT_E!M36+FC_OTH_HH_LI_E!M36+FC_OTH_HH_OA_E!M36</f>
        <v>554.83903697334483</v>
      </c>
      <c r="N36" s="10">
        <f>FC_OTH_HH_SH_E!N36+FC_OTH_HH_SC_E!N36+FC_OTH_HH_WH_E!N36+FC_OTH_HH_CO_E!N36+FC_OTH_HH_RF_E!N36+FC_OTH_HH_WM_E!N36+FC_OTH_HH_DR_E!N36+FC_OTH_HH_DW_E!N36+FC_OTH_HH_TV_E!N36+FC_OTH_HH_IT_E!N36+FC_OTH_HH_LI_E!N36+FC_OTH_HH_OA_E!N36</f>
        <v>498.80576096302661</v>
      </c>
      <c r="O36" s="10">
        <f>FC_OTH_HH_SH_E!O36+FC_OTH_HH_SC_E!O36+FC_OTH_HH_WH_E!O36+FC_OTH_HH_CO_E!O36+FC_OTH_HH_RF_E!O36+FC_OTH_HH_WM_E!O36+FC_OTH_HH_DR_E!O36+FC_OTH_HH_DW_E!O36+FC_OTH_HH_TV_E!O36+FC_OTH_HH_IT_E!O36+FC_OTH_HH_LI_E!O36+FC_OTH_HH_OA_E!O36</f>
        <v>465.84505588993977</v>
      </c>
      <c r="P36" s="10">
        <f>FC_OTH_HH_SH_E!P36+FC_OTH_HH_SC_E!P36+FC_OTH_HH_WH_E!P36+FC_OTH_HH_CO_E!P36+FC_OTH_HH_RF_E!P36+FC_OTH_HH_WM_E!P36+FC_OTH_HH_DR_E!P36+FC_OTH_HH_DW_E!P36+FC_OTH_HH_TV_E!P36+FC_OTH_HH_IT_E!P36+FC_OTH_HH_LI_E!P36+FC_OTH_HH_OA_E!P36</f>
        <v>452.66070507308677</v>
      </c>
      <c r="Q36" s="10">
        <f>FC_OTH_HH_SH_E!Q36+FC_OTH_HH_SC_E!Q36+FC_OTH_HH_WH_E!Q36+FC_OTH_HH_CO_E!Q36+FC_OTH_HH_RF_E!Q36+FC_OTH_HH_WM_E!Q36+FC_OTH_HH_DR_E!Q36+FC_OTH_HH_DW_E!Q36+FC_OTH_HH_TV_E!Q36+FC_OTH_HH_IT_E!Q36+FC_OTH_HH_LI_E!Q36+FC_OTH_HH_OA_E!Q36</f>
        <v>409.81177987962161</v>
      </c>
      <c r="R36" s="10">
        <f>FC_OTH_HH_SH_E!R36+FC_OTH_HH_SC_E!R36+FC_OTH_HH_WH_E!R36+FC_OTH_HH_CO_E!R36+FC_OTH_HH_RF_E!R36+FC_OTH_HH_WM_E!R36+FC_OTH_HH_DR_E!R36+FC_OTH_HH_DW_E!R36+FC_OTH_HH_TV_E!R36+FC_OTH_HH_IT_E!R36+FC_OTH_HH_LI_E!R36+FC_OTH_HH_OA_E!R36</f>
        <v>379.04840928632842</v>
      </c>
      <c r="S36" s="10">
        <f>FC_OTH_HH_SH_E!S36+FC_OTH_HH_SC_E!S36+FC_OTH_HH_WH_E!S36+FC_OTH_HH_CO_E!S36+FC_OTH_HH_RF_E!S36+FC_OTH_HH_WM_E!S36+FC_OTH_HH_DR_E!S36+FC_OTH_HH_DW_E!S36+FC_OTH_HH_TV_E!S36+FC_OTH_HH_IT_E!S36+FC_OTH_HH_LI_E!S36+FC_OTH_HH_OA_E!S36</f>
        <v>374.65365434221837</v>
      </c>
      <c r="T36" s="10">
        <f>FC_OTH_HH_SH_E!T36+FC_OTH_HH_SC_E!T36+FC_OTH_HH_WH_E!T36+FC_OTH_HH_CO_E!T36+FC_OTH_HH_RF_E!T36+FC_OTH_HH_WM_E!T36+FC_OTH_HH_DR_E!T36+FC_OTH_HH_DW_E!T36+FC_OTH_HH_TV_E!T36+FC_OTH_HH_IT_E!T36+FC_OTH_HH_LI_E!T36+FC_OTH_HH_OA_E!T36</f>
        <v>380.82390369733452</v>
      </c>
      <c r="U36" s="10">
        <f>FC_OTH_HH_SH_E!U36+FC_OTH_HH_SC_E!U36+FC_OTH_HH_WH_E!U36+FC_OTH_HH_CO_E!U36+FC_OTH_HH_RF_E!U36+FC_OTH_HH_WM_E!U36+FC_OTH_HH_DR_E!U36+FC_OTH_HH_DW_E!U36+FC_OTH_HH_TV_E!U36+FC_OTH_HH_IT_E!U36+FC_OTH_HH_LI_E!U36+FC_OTH_HH_OA_E!U36</f>
        <v>364.24574376612208</v>
      </c>
      <c r="V36" s="10">
        <f>FC_OTH_HH_SH_E!V36+FC_OTH_HH_SC_E!V36+FC_OTH_HH_WH_E!V36+FC_OTH_HH_CO_E!V36+FC_OTH_HH_RF_E!V36+FC_OTH_HH_WM_E!V36+FC_OTH_HH_DR_E!V36+FC_OTH_HH_DW_E!V36+FC_OTH_HH_TV_E!V36+FC_OTH_HH_IT_E!V36+FC_OTH_HH_LI_E!V36+FC_OTH_HH_OA_E!V36</f>
        <v>359.33680137575237</v>
      </c>
      <c r="W36" s="10">
        <f>FC_OTH_HH_SH_E!W36+FC_OTH_HH_SC_E!W36+FC_OTH_HH_WH_E!W36+FC_OTH_HH_CO_E!W36+FC_OTH_HH_RF_E!W36+FC_OTH_HH_WM_E!W36+FC_OTH_HH_DR_E!W36+FC_OTH_HH_DW_E!W36+FC_OTH_HH_TV_E!W36+FC_OTH_HH_IT_E!W36+FC_OTH_HH_LI_E!W36+FC_OTH_HH_OA_E!W36</f>
        <v>396.50885640584693</v>
      </c>
      <c r="X36" s="10">
        <f>FC_OTH_HH_SH_E!X36+FC_OTH_HH_SC_E!X36+FC_OTH_HH_WH_E!X36+FC_OTH_HH_CO_E!X36+FC_OTH_HH_RF_E!X36+FC_OTH_HH_WM_E!X36+FC_OTH_HH_DR_E!X36+FC_OTH_HH_DW_E!X36+FC_OTH_HH_TV_E!X36+FC_OTH_HH_IT_E!X36+FC_OTH_HH_LI_E!X36+FC_OTH_HH_OA_E!X36</f>
        <v>343.5321582115219</v>
      </c>
    </row>
    <row r="37" spans="1:24" ht="11.25" customHeight="1" x14ac:dyDescent="0.2">
      <c r="A37" s="41" t="s">
        <v>61</v>
      </c>
      <c r="B37" s="9" t="s">
        <v>62</v>
      </c>
      <c r="C37" s="10">
        <f>FC_OTH_HH_SH_E!C37+FC_OTH_HH_SC_E!C37+FC_OTH_HH_WH_E!C37+FC_OTH_HH_CO_E!C37+FC_OTH_HH_RF_E!C37+FC_OTH_HH_WM_E!C37+FC_OTH_HH_DR_E!C37+FC_OTH_HH_DW_E!C37+FC_OTH_HH_TV_E!C37+FC_OTH_HH_IT_E!C37+FC_OTH_HH_LI_E!C37+FC_OTH_HH_OA_E!C37</f>
        <v>0</v>
      </c>
      <c r="D37" s="10">
        <f>FC_OTH_HH_SH_E!D37+FC_OTH_HH_SC_E!D37+FC_OTH_HH_WH_E!D37+FC_OTH_HH_CO_E!D37+FC_OTH_HH_RF_E!D37+FC_OTH_HH_WM_E!D37+FC_OTH_HH_DR_E!D37+FC_OTH_HH_DW_E!D37+FC_OTH_HH_TV_E!D37+FC_OTH_HH_IT_E!D37+FC_OTH_HH_LI_E!D37+FC_OTH_HH_OA_E!D37</f>
        <v>0</v>
      </c>
      <c r="E37" s="10">
        <f>FC_OTH_HH_SH_E!E37+FC_OTH_HH_SC_E!E37+FC_OTH_HH_WH_E!E37+FC_OTH_HH_CO_E!E37+FC_OTH_HH_RF_E!E37+FC_OTH_HH_WM_E!E37+FC_OTH_HH_DR_E!E37+FC_OTH_HH_DW_E!E37+FC_OTH_HH_TV_E!E37+FC_OTH_HH_IT_E!E37+FC_OTH_HH_LI_E!E37+FC_OTH_HH_OA_E!E37</f>
        <v>0</v>
      </c>
      <c r="F37" s="10">
        <f>FC_OTH_HH_SH_E!F37+FC_OTH_HH_SC_E!F37+FC_OTH_HH_WH_E!F37+FC_OTH_HH_CO_E!F37+FC_OTH_HH_RF_E!F37+FC_OTH_HH_WM_E!F37+FC_OTH_HH_DR_E!F37+FC_OTH_HH_DW_E!F37+FC_OTH_HH_TV_E!F37+FC_OTH_HH_IT_E!F37+FC_OTH_HH_LI_E!F37+FC_OTH_HH_OA_E!F37</f>
        <v>0</v>
      </c>
      <c r="G37" s="10">
        <f>FC_OTH_HH_SH_E!G37+FC_OTH_HH_SC_E!G37+FC_OTH_HH_WH_E!G37+FC_OTH_HH_CO_E!G37+FC_OTH_HH_RF_E!G37+FC_OTH_HH_WM_E!G37+FC_OTH_HH_DR_E!G37+FC_OTH_HH_DW_E!G37+FC_OTH_HH_TV_E!G37+FC_OTH_HH_IT_E!G37+FC_OTH_HH_LI_E!G37+FC_OTH_HH_OA_E!G37</f>
        <v>0</v>
      </c>
      <c r="H37" s="10">
        <f>FC_OTH_HH_SH_E!H37+FC_OTH_HH_SC_E!H37+FC_OTH_HH_WH_E!H37+FC_OTH_HH_CO_E!H37+FC_OTH_HH_RF_E!H37+FC_OTH_HH_WM_E!H37+FC_OTH_HH_DR_E!H37+FC_OTH_HH_DW_E!H37+FC_OTH_HH_TV_E!H37+FC_OTH_HH_IT_E!H37+FC_OTH_HH_LI_E!H37+FC_OTH_HH_OA_E!H37</f>
        <v>0</v>
      </c>
      <c r="I37" s="10">
        <f>FC_OTH_HH_SH_E!I37+FC_OTH_HH_SC_E!I37+FC_OTH_HH_WH_E!I37+FC_OTH_HH_CO_E!I37+FC_OTH_HH_RF_E!I37+FC_OTH_HH_WM_E!I37+FC_OTH_HH_DR_E!I37+FC_OTH_HH_DW_E!I37+FC_OTH_HH_TV_E!I37+FC_OTH_HH_IT_E!I37+FC_OTH_HH_LI_E!I37+FC_OTH_HH_OA_E!I37</f>
        <v>0</v>
      </c>
      <c r="J37" s="10">
        <f>FC_OTH_HH_SH_E!J37+FC_OTH_HH_SC_E!J37+FC_OTH_HH_WH_E!J37+FC_OTH_HH_CO_E!J37+FC_OTH_HH_RF_E!J37+FC_OTH_HH_WM_E!J37+FC_OTH_HH_DR_E!J37+FC_OTH_HH_DW_E!J37+FC_OTH_HH_TV_E!J37+FC_OTH_HH_IT_E!J37+FC_OTH_HH_LI_E!J37+FC_OTH_HH_OA_E!J37</f>
        <v>0</v>
      </c>
      <c r="K37" s="10">
        <f>FC_OTH_HH_SH_E!K37+FC_OTH_HH_SC_E!K37+FC_OTH_HH_WH_E!K37+FC_OTH_HH_CO_E!K37+FC_OTH_HH_RF_E!K37+FC_OTH_HH_WM_E!K37+FC_OTH_HH_DR_E!K37+FC_OTH_HH_DW_E!K37+FC_OTH_HH_TV_E!K37+FC_OTH_HH_IT_E!K37+FC_OTH_HH_LI_E!K37+FC_OTH_HH_OA_E!K37</f>
        <v>0</v>
      </c>
      <c r="L37" s="10">
        <f>FC_OTH_HH_SH_E!L37+FC_OTH_HH_SC_E!L37+FC_OTH_HH_WH_E!L37+FC_OTH_HH_CO_E!L37+FC_OTH_HH_RF_E!L37+FC_OTH_HH_WM_E!L37+FC_OTH_HH_DR_E!L37+FC_OTH_HH_DW_E!L37+FC_OTH_HH_TV_E!L37+FC_OTH_HH_IT_E!L37+FC_OTH_HH_LI_E!L37+FC_OTH_HH_OA_E!L37</f>
        <v>0</v>
      </c>
      <c r="M37" s="10">
        <f>FC_OTH_HH_SH_E!M37+FC_OTH_HH_SC_E!M37+FC_OTH_HH_WH_E!M37+FC_OTH_HH_CO_E!M37+FC_OTH_HH_RF_E!M37+FC_OTH_HH_WM_E!M37+FC_OTH_HH_DR_E!M37+FC_OTH_HH_DW_E!M37+FC_OTH_HH_TV_E!M37+FC_OTH_HH_IT_E!M37+FC_OTH_HH_LI_E!M37+FC_OTH_HH_OA_E!M37</f>
        <v>0</v>
      </c>
      <c r="N37" s="10">
        <f>FC_OTH_HH_SH_E!N37+FC_OTH_HH_SC_E!N37+FC_OTH_HH_WH_E!N37+FC_OTH_HH_CO_E!N37+FC_OTH_HH_RF_E!N37+FC_OTH_HH_WM_E!N37+FC_OTH_HH_DR_E!N37+FC_OTH_HH_DW_E!N37+FC_OTH_HH_TV_E!N37+FC_OTH_HH_IT_E!N37+FC_OTH_HH_LI_E!N37+FC_OTH_HH_OA_E!N37</f>
        <v>0</v>
      </c>
      <c r="O37" s="10">
        <f>FC_OTH_HH_SH_E!O37+FC_OTH_HH_SC_E!O37+FC_OTH_HH_WH_E!O37+FC_OTH_HH_CO_E!O37+FC_OTH_HH_RF_E!O37+FC_OTH_HH_WM_E!O37+FC_OTH_HH_DR_E!O37+FC_OTH_HH_DW_E!O37+FC_OTH_HH_TV_E!O37+FC_OTH_HH_IT_E!O37+FC_OTH_HH_LI_E!O37+FC_OTH_HH_OA_E!O37</f>
        <v>0</v>
      </c>
      <c r="P37" s="10">
        <f>FC_OTH_HH_SH_E!P37+FC_OTH_HH_SC_E!P37+FC_OTH_HH_WH_E!P37+FC_OTH_HH_CO_E!P37+FC_OTH_HH_RF_E!P37+FC_OTH_HH_WM_E!P37+FC_OTH_HH_DR_E!P37+FC_OTH_HH_DW_E!P37+FC_OTH_HH_TV_E!P37+FC_OTH_HH_IT_E!P37+FC_OTH_HH_LI_E!P37+FC_OTH_HH_OA_E!P37</f>
        <v>0</v>
      </c>
      <c r="Q37" s="10">
        <f>FC_OTH_HH_SH_E!Q37+FC_OTH_HH_SC_E!Q37+FC_OTH_HH_WH_E!Q37+FC_OTH_HH_CO_E!Q37+FC_OTH_HH_RF_E!Q37+FC_OTH_HH_WM_E!Q37+FC_OTH_HH_DR_E!Q37+FC_OTH_HH_DW_E!Q37+FC_OTH_HH_TV_E!Q37+FC_OTH_HH_IT_E!Q37+FC_OTH_HH_LI_E!Q37+FC_OTH_HH_OA_E!Q37</f>
        <v>0</v>
      </c>
      <c r="R37" s="10">
        <f>FC_OTH_HH_SH_E!R37+FC_OTH_HH_SC_E!R37+FC_OTH_HH_WH_E!R37+FC_OTH_HH_CO_E!R37+FC_OTH_HH_RF_E!R37+FC_OTH_HH_WM_E!R37+FC_OTH_HH_DR_E!R37+FC_OTH_HH_DW_E!R37+FC_OTH_HH_TV_E!R37+FC_OTH_HH_IT_E!R37+FC_OTH_HH_LI_E!R37+FC_OTH_HH_OA_E!R37</f>
        <v>0</v>
      </c>
      <c r="S37" s="10">
        <f>FC_OTH_HH_SH_E!S37+FC_OTH_HH_SC_E!S37+FC_OTH_HH_WH_E!S37+FC_OTH_HH_CO_E!S37+FC_OTH_HH_RF_E!S37+FC_OTH_HH_WM_E!S37+FC_OTH_HH_DR_E!S37+FC_OTH_HH_DW_E!S37+FC_OTH_HH_TV_E!S37+FC_OTH_HH_IT_E!S37+FC_OTH_HH_LI_E!S37+FC_OTH_HH_OA_E!S37</f>
        <v>0</v>
      </c>
      <c r="T37" s="10">
        <f>FC_OTH_HH_SH_E!T37+FC_OTH_HH_SC_E!T37+FC_OTH_HH_WH_E!T37+FC_OTH_HH_CO_E!T37+FC_OTH_HH_RF_E!T37+FC_OTH_HH_WM_E!T37+FC_OTH_HH_DR_E!T37+FC_OTH_HH_DW_E!T37+FC_OTH_HH_TV_E!T37+FC_OTH_HH_IT_E!T37+FC_OTH_HH_LI_E!T37+FC_OTH_HH_OA_E!T37</f>
        <v>0</v>
      </c>
      <c r="U37" s="10">
        <f>FC_OTH_HH_SH_E!U37+FC_OTH_HH_SC_E!U37+FC_OTH_HH_WH_E!U37+FC_OTH_HH_CO_E!U37+FC_OTH_HH_RF_E!U37+FC_OTH_HH_WM_E!U37+FC_OTH_HH_DR_E!U37+FC_OTH_HH_DW_E!U37+FC_OTH_HH_TV_E!U37+FC_OTH_HH_IT_E!U37+FC_OTH_HH_LI_E!U37+FC_OTH_HH_OA_E!U37</f>
        <v>0</v>
      </c>
      <c r="V37" s="10">
        <f>FC_OTH_HH_SH_E!V37+FC_OTH_HH_SC_E!V37+FC_OTH_HH_WH_E!V37+FC_OTH_HH_CO_E!V37+FC_OTH_HH_RF_E!V37+FC_OTH_HH_WM_E!V37+FC_OTH_HH_DR_E!V37+FC_OTH_HH_DW_E!V37+FC_OTH_HH_TV_E!V37+FC_OTH_HH_IT_E!V37+FC_OTH_HH_LI_E!V37+FC_OTH_HH_OA_E!V37</f>
        <v>0</v>
      </c>
      <c r="W37" s="10">
        <f>FC_OTH_HH_SH_E!W37+FC_OTH_HH_SC_E!W37+FC_OTH_HH_WH_E!W37+FC_OTH_HH_CO_E!W37+FC_OTH_HH_RF_E!W37+FC_OTH_HH_WM_E!W37+FC_OTH_HH_DR_E!W37+FC_OTH_HH_DW_E!W37+FC_OTH_HH_TV_E!W37+FC_OTH_HH_IT_E!W37+FC_OTH_HH_LI_E!W37+FC_OTH_HH_OA_E!W37</f>
        <v>0</v>
      </c>
      <c r="X37" s="10">
        <f>FC_OTH_HH_SH_E!X37+FC_OTH_HH_SC_E!X37+FC_OTH_HH_WH_E!X37+FC_OTH_HH_CO_E!X37+FC_OTH_HH_RF_E!X37+FC_OTH_HH_WM_E!X37+FC_OTH_HH_DR_E!X37+FC_OTH_HH_DW_E!X37+FC_OTH_HH_TV_E!X37+FC_OTH_HH_IT_E!X37+FC_OTH_HH_LI_E!X37+FC_OTH_HH_OA_E!X37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FC_OTH_HH_SH_E!C38+FC_OTH_HH_SC_E!C38+FC_OTH_HH_WH_E!C38+FC_OTH_HH_CO_E!C38+FC_OTH_HH_RF_E!C38+FC_OTH_HH_WM_E!C38+FC_OTH_HH_DR_E!C38+FC_OTH_HH_DW_E!C38+FC_OTH_HH_TV_E!C38+FC_OTH_HH_IT_E!C38+FC_OTH_HH_LI_E!C38+FC_OTH_HH_OA_E!C38</f>
        <v>0</v>
      </c>
      <c r="D38" s="10">
        <f>FC_OTH_HH_SH_E!D38+FC_OTH_HH_SC_E!D38+FC_OTH_HH_WH_E!D38+FC_OTH_HH_CO_E!D38+FC_OTH_HH_RF_E!D38+FC_OTH_HH_WM_E!D38+FC_OTH_HH_DR_E!D38+FC_OTH_HH_DW_E!D38+FC_OTH_HH_TV_E!D38+FC_OTH_HH_IT_E!D38+FC_OTH_HH_LI_E!D38+FC_OTH_HH_OA_E!D38</f>
        <v>0</v>
      </c>
      <c r="E38" s="10">
        <f>FC_OTH_HH_SH_E!E38+FC_OTH_HH_SC_E!E38+FC_OTH_HH_WH_E!E38+FC_OTH_HH_CO_E!E38+FC_OTH_HH_RF_E!E38+FC_OTH_HH_WM_E!E38+FC_OTH_HH_DR_E!E38+FC_OTH_HH_DW_E!E38+FC_OTH_HH_TV_E!E38+FC_OTH_HH_IT_E!E38+FC_OTH_HH_LI_E!E38+FC_OTH_HH_OA_E!E38</f>
        <v>0</v>
      </c>
      <c r="F38" s="10">
        <f>FC_OTH_HH_SH_E!F38+FC_OTH_HH_SC_E!F38+FC_OTH_HH_WH_E!F38+FC_OTH_HH_CO_E!F38+FC_OTH_HH_RF_E!F38+FC_OTH_HH_WM_E!F38+FC_OTH_HH_DR_E!F38+FC_OTH_HH_DW_E!F38+FC_OTH_HH_TV_E!F38+FC_OTH_HH_IT_E!F38+FC_OTH_HH_LI_E!F38+FC_OTH_HH_OA_E!F38</f>
        <v>0</v>
      </c>
      <c r="G38" s="10">
        <f>FC_OTH_HH_SH_E!G38+FC_OTH_HH_SC_E!G38+FC_OTH_HH_WH_E!G38+FC_OTH_HH_CO_E!G38+FC_OTH_HH_RF_E!G38+FC_OTH_HH_WM_E!G38+FC_OTH_HH_DR_E!G38+FC_OTH_HH_DW_E!G38+FC_OTH_HH_TV_E!G38+FC_OTH_HH_IT_E!G38+FC_OTH_HH_LI_E!G38+FC_OTH_HH_OA_E!G38</f>
        <v>0</v>
      </c>
      <c r="H38" s="10">
        <f>FC_OTH_HH_SH_E!H38+FC_OTH_HH_SC_E!H38+FC_OTH_HH_WH_E!H38+FC_OTH_HH_CO_E!H38+FC_OTH_HH_RF_E!H38+FC_OTH_HH_WM_E!H38+FC_OTH_HH_DR_E!H38+FC_OTH_HH_DW_E!H38+FC_OTH_HH_TV_E!H38+FC_OTH_HH_IT_E!H38+FC_OTH_HH_LI_E!H38+FC_OTH_HH_OA_E!H38</f>
        <v>0</v>
      </c>
      <c r="I38" s="10">
        <f>FC_OTH_HH_SH_E!I38+FC_OTH_HH_SC_E!I38+FC_OTH_HH_WH_E!I38+FC_OTH_HH_CO_E!I38+FC_OTH_HH_RF_E!I38+FC_OTH_HH_WM_E!I38+FC_OTH_HH_DR_E!I38+FC_OTH_HH_DW_E!I38+FC_OTH_HH_TV_E!I38+FC_OTH_HH_IT_E!I38+FC_OTH_HH_LI_E!I38+FC_OTH_HH_OA_E!I38</f>
        <v>0</v>
      </c>
      <c r="J38" s="10">
        <f>FC_OTH_HH_SH_E!J38+FC_OTH_HH_SC_E!J38+FC_OTH_HH_WH_E!J38+FC_OTH_HH_CO_E!J38+FC_OTH_HH_RF_E!J38+FC_OTH_HH_WM_E!J38+FC_OTH_HH_DR_E!J38+FC_OTH_HH_DW_E!J38+FC_OTH_HH_TV_E!J38+FC_OTH_HH_IT_E!J38+FC_OTH_HH_LI_E!J38+FC_OTH_HH_OA_E!J38</f>
        <v>0</v>
      </c>
      <c r="K38" s="10">
        <f>FC_OTH_HH_SH_E!K38+FC_OTH_HH_SC_E!K38+FC_OTH_HH_WH_E!K38+FC_OTH_HH_CO_E!K38+FC_OTH_HH_RF_E!K38+FC_OTH_HH_WM_E!K38+FC_OTH_HH_DR_E!K38+FC_OTH_HH_DW_E!K38+FC_OTH_HH_TV_E!K38+FC_OTH_HH_IT_E!K38+FC_OTH_HH_LI_E!K38+FC_OTH_HH_OA_E!K38</f>
        <v>0</v>
      </c>
      <c r="L38" s="10">
        <f>FC_OTH_HH_SH_E!L38+FC_OTH_HH_SC_E!L38+FC_OTH_HH_WH_E!L38+FC_OTH_HH_CO_E!L38+FC_OTH_HH_RF_E!L38+FC_OTH_HH_WM_E!L38+FC_OTH_HH_DR_E!L38+FC_OTH_HH_DW_E!L38+FC_OTH_HH_TV_E!L38+FC_OTH_HH_IT_E!L38+FC_OTH_HH_LI_E!L38+FC_OTH_HH_OA_E!L38</f>
        <v>0</v>
      </c>
      <c r="M38" s="10">
        <f>FC_OTH_HH_SH_E!M38+FC_OTH_HH_SC_E!M38+FC_OTH_HH_WH_E!M38+FC_OTH_HH_CO_E!M38+FC_OTH_HH_RF_E!M38+FC_OTH_HH_WM_E!M38+FC_OTH_HH_DR_E!M38+FC_OTH_HH_DW_E!M38+FC_OTH_HH_TV_E!M38+FC_OTH_HH_IT_E!M38+FC_OTH_HH_LI_E!M38+FC_OTH_HH_OA_E!M38</f>
        <v>0</v>
      </c>
      <c r="N38" s="10">
        <f>FC_OTH_HH_SH_E!N38+FC_OTH_HH_SC_E!N38+FC_OTH_HH_WH_E!N38+FC_OTH_HH_CO_E!N38+FC_OTH_HH_RF_E!N38+FC_OTH_HH_WM_E!N38+FC_OTH_HH_DR_E!N38+FC_OTH_HH_DW_E!N38+FC_OTH_HH_TV_E!N38+FC_OTH_HH_IT_E!N38+FC_OTH_HH_LI_E!N38+FC_OTH_HH_OA_E!N38</f>
        <v>0</v>
      </c>
      <c r="O38" s="10">
        <f>FC_OTH_HH_SH_E!O38+FC_OTH_HH_SC_E!O38+FC_OTH_HH_WH_E!O38+FC_OTH_HH_CO_E!O38+FC_OTH_HH_RF_E!O38+FC_OTH_HH_WM_E!O38+FC_OTH_HH_DR_E!O38+FC_OTH_HH_DW_E!O38+FC_OTH_HH_TV_E!O38+FC_OTH_HH_IT_E!O38+FC_OTH_HH_LI_E!O38+FC_OTH_HH_OA_E!O38</f>
        <v>0</v>
      </c>
      <c r="P38" s="10">
        <f>FC_OTH_HH_SH_E!P38+FC_OTH_HH_SC_E!P38+FC_OTH_HH_WH_E!P38+FC_OTH_HH_CO_E!P38+FC_OTH_HH_RF_E!P38+FC_OTH_HH_WM_E!P38+FC_OTH_HH_DR_E!P38+FC_OTH_HH_DW_E!P38+FC_OTH_HH_TV_E!P38+FC_OTH_HH_IT_E!P38+FC_OTH_HH_LI_E!P38+FC_OTH_HH_OA_E!P38</f>
        <v>0</v>
      </c>
      <c r="Q38" s="10">
        <f>FC_OTH_HH_SH_E!Q38+FC_OTH_HH_SC_E!Q38+FC_OTH_HH_WH_E!Q38+FC_OTH_HH_CO_E!Q38+FC_OTH_HH_RF_E!Q38+FC_OTH_HH_WM_E!Q38+FC_OTH_HH_DR_E!Q38+FC_OTH_HH_DW_E!Q38+FC_OTH_HH_TV_E!Q38+FC_OTH_HH_IT_E!Q38+FC_OTH_HH_LI_E!Q38+FC_OTH_HH_OA_E!Q38</f>
        <v>0</v>
      </c>
      <c r="R38" s="10">
        <f>FC_OTH_HH_SH_E!R38+FC_OTH_HH_SC_E!R38+FC_OTH_HH_WH_E!R38+FC_OTH_HH_CO_E!R38+FC_OTH_HH_RF_E!R38+FC_OTH_HH_WM_E!R38+FC_OTH_HH_DR_E!R38+FC_OTH_HH_DW_E!R38+FC_OTH_HH_TV_E!R38+FC_OTH_HH_IT_E!R38+FC_OTH_HH_LI_E!R38+FC_OTH_HH_OA_E!R38</f>
        <v>0</v>
      </c>
      <c r="S38" s="10">
        <f>FC_OTH_HH_SH_E!S38+FC_OTH_HH_SC_E!S38+FC_OTH_HH_WH_E!S38+FC_OTH_HH_CO_E!S38+FC_OTH_HH_RF_E!S38+FC_OTH_HH_WM_E!S38+FC_OTH_HH_DR_E!S38+FC_OTH_HH_DW_E!S38+FC_OTH_HH_TV_E!S38+FC_OTH_HH_IT_E!S38+FC_OTH_HH_LI_E!S38+FC_OTH_HH_OA_E!S38</f>
        <v>0</v>
      </c>
      <c r="T38" s="10">
        <f>FC_OTH_HH_SH_E!T38+FC_OTH_HH_SC_E!T38+FC_OTH_HH_WH_E!T38+FC_OTH_HH_CO_E!T38+FC_OTH_HH_RF_E!T38+FC_OTH_HH_WM_E!T38+FC_OTH_HH_DR_E!T38+FC_OTH_HH_DW_E!T38+FC_OTH_HH_TV_E!T38+FC_OTH_HH_IT_E!T38+FC_OTH_HH_LI_E!T38+FC_OTH_HH_OA_E!T38</f>
        <v>0</v>
      </c>
      <c r="U38" s="10">
        <f>FC_OTH_HH_SH_E!U38+FC_OTH_HH_SC_E!U38+FC_OTH_HH_WH_E!U38+FC_OTH_HH_CO_E!U38+FC_OTH_HH_RF_E!U38+FC_OTH_HH_WM_E!U38+FC_OTH_HH_DR_E!U38+FC_OTH_HH_DW_E!U38+FC_OTH_HH_TV_E!U38+FC_OTH_HH_IT_E!U38+FC_OTH_HH_LI_E!U38+FC_OTH_HH_OA_E!U38</f>
        <v>0</v>
      </c>
      <c r="V38" s="10">
        <f>FC_OTH_HH_SH_E!V38+FC_OTH_HH_SC_E!V38+FC_OTH_HH_WH_E!V38+FC_OTH_HH_CO_E!V38+FC_OTH_HH_RF_E!V38+FC_OTH_HH_WM_E!V38+FC_OTH_HH_DR_E!V38+FC_OTH_HH_DW_E!V38+FC_OTH_HH_TV_E!V38+FC_OTH_HH_IT_E!V38+FC_OTH_HH_LI_E!V38+FC_OTH_HH_OA_E!V38</f>
        <v>0</v>
      </c>
      <c r="W38" s="10">
        <f>FC_OTH_HH_SH_E!W38+FC_OTH_HH_SC_E!W38+FC_OTH_HH_WH_E!W38+FC_OTH_HH_CO_E!W38+FC_OTH_HH_RF_E!W38+FC_OTH_HH_WM_E!W38+FC_OTH_HH_DR_E!W38+FC_OTH_HH_DW_E!W38+FC_OTH_HH_TV_E!W38+FC_OTH_HH_IT_E!W38+FC_OTH_HH_LI_E!W38+FC_OTH_HH_OA_E!W38</f>
        <v>0</v>
      </c>
      <c r="X38" s="10">
        <f>FC_OTH_HH_SH_E!X38+FC_OTH_HH_SC_E!X38+FC_OTH_HH_WH_E!X38+FC_OTH_HH_CO_E!X38+FC_OTH_HH_RF_E!X38+FC_OTH_HH_WM_E!X38+FC_OTH_HH_DR_E!X38+FC_OTH_HH_DW_E!X38+FC_OTH_HH_TV_E!X38+FC_OTH_HH_IT_E!X38+FC_OTH_HH_LI_E!X38+FC_OTH_HH_OA_E!X38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FC_OTH_HH_SH_E!C39+FC_OTH_HH_SC_E!C39+FC_OTH_HH_WH_E!C39+FC_OTH_HH_CO_E!C39+FC_OTH_HH_RF_E!C39+FC_OTH_HH_WM_E!C39+FC_OTH_HH_DR_E!C39+FC_OTH_HH_DW_E!C39+FC_OTH_HH_TV_E!C39+FC_OTH_HH_IT_E!C39+FC_OTH_HH_LI_E!C39+FC_OTH_HH_OA_E!C39</f>
        <v>0</v>
      </c>
      <c r="D39" s="10">
        <f>FC_OTH_HH_SH_E!D39+FC_OTH_HH_SC_E!D39+FC_OTH_HH_WH_E!D39+FC_OTH_HH_CO_E!D39+FC_OTH_HH_RF_E!D39+FC_OTH_HH_WM_E!D39+FC_OTH_HH_DR_E!D39+FC_OTH_HH_DW_E!D39+FC_OTH_HH_TV_E!D39+FC_OTH_HH_IT_E!D39+FC_OTH_HH_LI_E!D39+FC_OTH_HH_OA_E!D39</f>
        <v>0</v>
      </c>
      <c r="E39" s="10">
        <f>FC_OTH_HH_SH_E!E39+FC_OTH_HH_SC_E!E39+FC_OTH_HH_WH_E!E39+FC_OTH_HH_CO_E!E39+FC_OTH_HH_RF_E!E39+FC_OTH_HH_WM_E!E39+FC_OTH_HH_DR_E!E39+FC_OTH_HH_DW_E!E39+FC_OTH_HH_TV_E!E39+FC_OTH_HH_IT_E!E39+FC_OTH_HH_LI_E!E39+FC_OTH_HH_OA_E!E39</f>
        <v>0</v>
      </c>
      <c r="F39" s="10">
        <f>FC_OTH_HH_SH_E!F39+FC_OTH_HH_SC_E!F39+FC_OTH_HH_WH_E!F39+FC_OTH_HH_CO_E!F39+FC_OTH_HH_RF_E!F39+FC_OTH_HH_WM_E!F39+FC_OTH_HH_DR_E!F39+FC_OTH_HH_DW_E!F39+FC_OTH_HH_TV_E!F39+FC_OTH_HH_IT_E!F39+FC_OTH_HH_LI_E!F39+FC_OTH_HH_OA_E!F39</f>
        <v>0</v>
      </c>
      <c r="G39" s="10">
        <f>FC_OTH_HH_SH_E!G39+FC_OTH_HH_SC_E!G39+FC_OTH_HH_WH_E!G39+FC_OTH_HH_CO_E!G39+FC_OTH_HH_RF_E!G39+FC_OTH_HH_WM_E!G39+FC_OTH_HH_DR_E!G39+FC_OTH_HH_DW_E!G39+FC_OTH_HH_TV_E!G39+FC_OTH_HH_IT_E!G39+FC_OTH_HH_LI_E!G39+FC_OTH_HH_OA_E!G39</f>
        <v>0</v>
      </c>
      <c r="H39" s="10">
        <f>FC_OTH_HH_SH_E!H39+FC_OTH_HH_SC_E!H39+FC_OTH_HH_WH_E!H39+FC_OTH_HH_CO_E!H39+FC_OTH_HH_RF_E!H39+FC_OTH_HH_WM_E!H39+FC_OTH_HH_DR_E!H39+FC_OTH_HH_DW_E!H39+FC_OTH_HH_TV_E!H39+FC_OTH_HH_IT_E!H39+FC_OTH_HH_LI_E!H39+FC_OTH_HH_OA_E!H39</f>
        <v>0</v>
      </c>
      <c r="I39" s="10">
        <f>FC_OTH_HH_SH_E!I39+FC_OTH_HH_SC_E!I39+FC_OTH_HH_WH_E!I39+FC_OTH_HH_CO_E!I39+FC_OTH_HH_RF_E!I39+FC_OTH_HH_WM_E!I39+FC_OTH_HH_DR_E!I39+FC_OTH_HH_DW_E!I39+FC_OTH_HH_TV_E!I39+FC_OTH_HH_IT_E!I39+FC_OTH_HH_LI_E!I39+FC_OTH_HH_OA_E!I39</f>
        <v>0</v>
      </c>
      <c r="J39" s="10">
        <f>FC_OTH_HH_SH_E!J39+FC_OTH_HH_SC_E!J39+FC_OTH_HH_WH_E!J39+FC_OTH_HH_CO_E!J39+FC_OTH_HH_RF_E!J39+FC_OTH_HH_WM_E!J39+FC_OTH_HH_DR_E!J39+FC_OTH_HH_DW_E!J39+FC_OTH_HH_TV_E!J39+FC_OTH_HH_IT_E!J39+FC_OTH_HH_LI_E!J39+FC_OTH_HH_OA_E!J39</f>
        <v>0</v>
      </c>
      <c r="K39" s="10">
        <f>FC_OTH_HH_SH_E!K39+FC_OTH_HH_SC_E!K39+FC_OTH_HH_WH_E!K39+FC_OTH_HH_CO_E!K39+FC_OTH_HH_RF_E!K39+FC_OTH_HH_WM_E!K39+FC_OTH_HH_DR_E!K39+FC_OTH_HH_DW_E!K39+FC_OTH_HH_TV_E!K39+FC_OTH_HH_IT_E!K39+FC_OTH_HH_LI_E!K39+FC_OTH_HH_OA_E!K39</f>
        <v>0</v>
      </c>
      <c r="L39" s="10">
        <f>FC_OTH_HH_SH_E!L39+FC_OTH_HH_SC_E!L39+FC_OTH_HH_WH_E!L39+FC_OTH_HH_CO_E!L39+FC_OTH_HH_RF_E!L39+FC_OTH_HH_WM_E!L39+FC_OTH_HH_DR_E!L39+FC_OTH_HH_DW_E!L39+FC_OTH_HH_TV_E!L39+FC_OTH_HH_IT_E!L39+FC_OTH_HH_LI_E!L39+FC_OTH_HH_OA_E!L39</f>
        <v>0</v>
      </c>
      <c r="M39" s="10">
        <f>FC_OTH_HH_SH_E!M39+FC_OTH_HH_SC_E!M39+FC_OTH_HH_WH_E!M39+FC_OTH_HH_CO_E!M39+FC_OTH_HH_RF_E!M39+FC_OTH_HH_WM_E!M39+FC_OTH_HH_DR_E!M39+FC_OTH_HH_DW_E!M39+FC_OTH_HH_TV_E!M39+FC_OTH_HH_IT_E!M39+FC_OTH_HH_LI_E!M39+FC_OTH_HH_OA_E!M39</f>
        <v>0</v>
      </c>
      <c r="N39" s="10">
        <f>FC_OTH_HH_SH_E!N39+FC_OTH_HH_SC_E!N39+FC_OTH_HH_WH_E!N39+FC_OTH_HH_CO_E!N39+FC_OTH_HH_RF_E!N39+FC_OTH_HH_WM_E!N39+FC_OTH_HH_DR_E!N39+FC_OTH_HH_DW_E!N39+FC_OTH_HH_TV_E!N39+FC_OTH_HH_IT_E!N39+FC_OTH_HH_LI_E!N39+FC_OTH_HH_OA_E!N39</f>
        <v>0</v>
      </c>
      <c r="O39" s="10">
        <f>FC_OTH_HH_SH_E!O39+FC_OTH_HH_SC_E!O39+FC_OTH_HH_WH_E!O39+FC_OTH_HH_CO_E!O39+FC_OTH_HH_RF_E!O39+FC_OTH_HH_WM_E!O39+FC_OTH_HH_DR_E!O39+FC_OTH_HH_DW_E!O39+FC_OTH_HH_TV_E!O39+FC_OTH_HH_IT_E!O39+FC_OTH_HH_LI_E!O39+FC_OTH_HH_OA_E!O39</f>
        <v>0</v>
      </c>
      <c r="P39" s="10">
        <f>FC_OTH_HH_SH_E!P39+FC_OTH_HH_SC_E!P39+FC_OTH_HH_WH_E!P39+FC_OTH_HH_CO_E!P39+FC_OTH_HH_RF_E!P39+FC_OTH_HH_WM_E!P39+FC_OTH_HH_DR_E!P39+FC_OTH_HH_DW_E!P39+FC_OTH_HH_TV_E!P39+FC_OTH_HH_IT_E!P39+FC_OTH_HH_LI_E!P39+FC_OTH_HH_OA_E!P39</f>
        <v>0</v>
      </c>
      <c r="Q39" s="10">
        <f>FC_OTH_HH_SH_E!Q39+FC_OTH_HH_SC_E!Q39+FC_OTH_HH_WH_E!Q39+FC_OTH_HH_CO_E!Q39+FC_OTH_HH_RF_E!Q39+FC_OTH_HH_WM_E!Q39+FC_OTH_HH_DR_E!Q39+FC_OTH_HH_DW_E!Q39+FC_OTH_HH_TV_E!Q39+FC_OTH_HH_IT_E!Q39+FC_OTH_HH_LI_E!Q39+FC_OTH_HH_OA_E!Q39</f>
        <v>0</v>
      </c>
      <c r="R39" s="10">
        <f>FC_OTH_HH_SH_E!R39+FC_OTH_HH_SC_E!R39+FC_OTH_HH_WH_E!R39+FC_OTH_HH_CO_E!R39+FC_OTH_HH_RF_E!R39+FC_OTH_HH_WM_E!R39+FC_OTH_HH_DR_E!R39+FC_OTH_HH_DW_E!R39+FC_OTH_HH_TV_E!R39+FC_OTH_HH_IT_E!R39+FC_OTH_HH_LI_E!R39+FC_OTH_HH_OA_E!R39</f>
        <v>0</v>
      </c>
      <c r="S39" s="10">
        <f>FC_OTH_HH_SH_E!S39+FC_OTH_HH_SC_E!S39+FC_OTH_HH_WH_E!S39+FC_OTH_HH_CO_E!S39+FC_OTH_HH_RF_E!S39+FC_OTH_HH_WM_E!S39+FC_OTH_HH_DR_E!S39+FC_OTH_HH_DW_E!S39+FC_OTH_HH_TV_E!S39+FC_OTH_HH_IT_E!S39+FC_OTH_HH_LI_E!S39+FC_OTH_HH_OA_E!S39</f>
        <v>0</v>
      </c>
      <c r="T39" s="10">
        <f>FC_OTH_HH_SH_E!T39+FC_OTH_HH_SC_E!T39+FC_OTH_HH_WH_E!T39+FC_OTH_HH_CO_E!T39+FC_OTH_HH_RF_E!T39+FC_OTH_HH_WM_E!T39+FC_OTH_HH_DR_E!T39+FC_OTH_HH_DW_E!T39+FC_OTH_HH_TV_E!T39+FC_OTH_HH_IT_E!T39+FC_OTH_HH_LI_E!T39+FC_OTH_HH_OA_E!T39</f>
        <v>0</v>
      </c>
      <c r="U39" s="10">
        <f>FC_OTH_HH_SH_E!U39+FC_OTH_HH_SC_E!U39+FC_OTH_HH_WH_E!U39+FC_OTH_HH_CO_E!U39+FC_OTH_HH_RF_E!U39+FC_OTH_HH_WM_E!U39+FC_OTH_HH_DR_E!U39+FC_OTH_HH_DW_E!U39+FC_OTH_HH_TV_E!U39+FC_OTH_HH_IT_E!U39+FC_OTH_HH_LI_E!U39+FC_OTH_HH_OA_E!U39</f>
        <v>0</v>
      </c>
      <c r="V39" s="10">
        <f>FC_OTH_HH_SH_E!V39+FC_OTH_HH_SC_E!V39+FC_OTH_HH_WH_E!V39+FC_OTH_HH_CO_E!V39+FC_OTH_HH_RF_E!V39+FC_OTH_HH_WM_E!V39+FC_OTH_HH_DR_E!V39+FC_OTH_HH_DW_E!V39+FC_OTH_HH_TV_E!V39+FC_OTH_HH_IT_E!V39+FC_OTH_HH_LI_E!V39+FC_OTH_HH_OA_E!V39</f>
        <v>0</v>
      </c>
      <c r="W39" s="10">
        <f>FC_OTH_HH_SH_E!W39+FC_OTH_HH_SC_E!W39+FC_OTH_HH_WH_E!W39+FC_OTH_HH_CO_E!W39+FC_OTH_HH_RF_E!W39+FC_OTH_HH_WM_E!W39+FC_OTH_HH_DR_E!W39+FC_OTH_HH_DW_E!W39+FC_OTH_HH_TV_E!W39+FC_OTH_HH_IT_E!W39+FC_OTH_HH_LI_E!W39+FC_OTH_HH_OA_E!W39</f>
        <v>0</v>
      </c>
      <c r="X39" s="10">
        <f>FC_OTH_HH_SH_E!X39+FC_OTH_HH_SC_E!X39+FC_OTH_HH_WH_E!X39+FC_OTH_HH_CO_E!X39+FC_OTH_HH_RF_E!X39+FC_OTH_HH_WM_E!X39+FC_OTH_HH_DR_E!X39+FC_OTH_HH_DW_E!X39+FC_OTH_HH_TV_E!X39+FC_OTH_HH_IT_E!X39+FC_OTH_HH_LI_E!X39+FC_OTH_HH_OA_E!X39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FC_OTH_HH_SH_E!C40+FC_OTH_HH_SC_E!C40+FC_OTH_HH_WH_E!C40+FC_OTH_HH_CO_E!C40+FC_OTH_HH_RF_E!C40+FC_OTH_HH_WM_E!C40+FC_OTH_HH_DR_E!C40+FC_OTH_HH_DW_E!C40+FC_OTH_HH_TV_E!C40+FC_OTH_HH_IT_E!C40+FC_OTH_HH_LI_E!C40+FC_OTH_HH_OA_E!C40</f>
        <v>0</v>
      </c>
      <c r="D40" s="10">
        <f>FC_OTH_HH_SH_E!D40+FC_OTH_HH_SC_E!D40+FC_OTH_HH_WH_E!D40+FC_OTH_HH_CO_E!D40+FC_OTH_HH_RF_E!D40+FC_OTH_HH_WM_E!D40+FC_OTH_HH_DR_E!D40+FC_OTH_HH_DW_E!D40+FC_OTH_HH_TV_E!D40+FC_OTH_HH_IT_E!D40+FC_OTH_HH_LI_E!D40+FC_OTH_HH_OA_E!D40</f>
        <v>0</v>
      </c>
      <c r="E40" s="10">
        <f>FC_OTH_HH_SH_E!E40+FC_OTH_HH_SC_E!E40+FC_OTH_HH_WH_E!E40+FC_OTH_HH_CO_E!E40+FC_OTH_HH_RF_E!E40+FC_OTH_HH_WM_E!E40+FC_OTH_HH_DR_E!E40+FC_OTH_HH_DW_E!E40+FC_OTH_HH_TV_E!E40+FC_OTH_HH_IT_E!E40+FC_OTH_HH_LI_E!E40+FC_OTH_HH_OA_E!E40</f>
        <v>0</v>
      </c>
      <c r="F40" s="10">
        <f>FC_OTH_HH_SH_E!F40+FC_OTH_HH_SC_E!F40+FC_OTH_HH_WH_E!F40+FC_OTH_HH_CO_E!F40+FC_OTH_HH_RF_E!F40+FC_OTH_HH_WM_E!F40+FC_OTH_HH_DR_E!F40+FC_OTH_HH_DW_E!F40+FC_OTH_HH_TV_E!F40+FC_OTH_HH_IT_E!F40+FC_OTH_HH_LI_E!F40+FC_OTH_HH_OA_E!F40</f>
        <v>0</v>
      </c>
      <c r="G40" s="10">
        <f>FC_OTH_HH_SH_E!G40+FC_OTH_HH_SC_E!G40+FC_OTH_HH_WH_E!G40+FC_OTH_HH_CO_E!G40+FC_OTH_HH_RF_E!G40+FC_OTH_HH_WM_E!G40+FC_OTH_HH_DR_E!G40+FC_OTH_HH_DW_E!G40+FC_OTH_HH_TV_E!G40+FC_OTH_HH_IT_E!G40+FC_OTH_HH_LI_E!G40+FC_OTH_HH_OA_E!G40</f>
        <v>0</v>
      </c>
      <c r="H40" s="10">
        <f>FC_OTH_HH_SH_E!H40+FC_OTH_HH_SC_E!H40+FC_OTH_HH_WH_E!H40+FC_OTH_HH_CO_E!H40+FC_OTH_HH_RF_E!H40+FC_OTH_HH_WM_E!H40+FC_OTH_HH_DR_E!H40+FC_OTH_HH_DW_E!H40+FC_OTH_HH_TV_E!H40+FC_OTH_HH_IT_E!H40+FC_OTH_HH_LI_E!H40+FC_OTH_HH_OA_E!H40</f>
        <v>0</v>
      </c>
      <c r="I40" s="10">
        <f>FC_OTH_HH_SH_E!I40+FC_OTH_HH_SC_E!I40+FC_OTH_HH_WH_E!I40+FC_OTH_HH_CO_E!I40+FC_OTH_HH_RF_E!I40+FC_OTH_HH_WM_E!I40+FC_OTH_HH_DR_E!I40+FC_OTH_HH_DW_E!I40+FC_OTH_HH_TV_E!I40+FC_OTH_HH_IT_E!I40+FC_OTH_HH_LI_E!I40+FC_OTH_HH_OA_E!I40</f>
        <v>0</v>
      </c>
      <c r="J40" s="10">
        <f>FC_OTH_HH_SH_E!J40+FC_OTH_HH_SC_E!J40+FC_OTH_HH_WH_E!J40+FC_OTH_HH_CO_E!J40+FC_OTH_HH_RF_E!J40+FC_OTH_HH_WM_E!J40+FC_OTH_HH_DR_E!J40+FC_OTH_HH_DW_E!J40+FC_OTH_HH_TV_E!J40+FC_OTH_HH_IT_E!J40+FC_OTH_HH_LI_E!J40+FC_OTH_HH_OA_E!J40</f>
        <v>0</v>
      </c>
      <c r="K40" s="10">
        <f>FC_OTH_HH_SH_E!K40+FC_OTH_HH_SC_E!K40+FC_OTH_HH_WH_E!K40+FC_OTH_HH_CO_E!K40+FC_OTH_HH_RF_E!K40+FC_OTH_HH_WM_E!K40+FC_OTH_HH_DR_E!K40+FC_OTH_HH_DW_E!K40+FC_OTH_HH_TV_E!K40+FC_OTH_HH_IT_E!K40+FC_OTH_HH_LI_E!K40+FC_OTH_HH_OA_E!K40</f>
        <v>0</v>
      </c>
      <c r="L40" s="10">
        <f>FC_OTH_HH_SH_E!L40+FC_OTH_HH_SC_E!L40+FC_OTH_HH_WH_E!L40+FC_OTH_HH_CO_E!L40+FC_OTH_HH_RF_E!L40+FC_OTH_HH_WM_E!L40+FC_OTH_HH_DR_E!L40+FC_OTH_HH_DW_E!L40+FC_OTH_HH_TV_E!L40+FC_OTH_HH_IT_E!L40+FC_OTH_HH_LI_E!L40+FC_OTH_HH_OA_E!L40</f>
        <v>0</v>
      </c>
      <c r="M40" s="10">
        <f>FC_OTH_HH_SH_E!M40+FC_OTH_HH_SC_E!M40+FC_OTH_HH_WH_E!M40+FC_OTH_HH_CO_E!M40+FC_OTH_HH_RF_E!M40+FC_OTH_HH_WM_E!M40+FC_OTH_HH_DR_E!M40+FC_OTH_HH_DW_E!M40+FC_OTH_HH_TV_E!M40+FC_OTH_HH_IT_E!M40+FC_OTH_HH_LI_E!M40+FC_OTH_HH_OA_E!M40</f>
        <v>0</v>
      </c>
      <c r="N40" s="10">
        <f>FC_OTH_HH_SH_E!N40+FC_OTH_HH_SC_E!N40+FC_OTH_HH_WH_E!N40+FC_OTH_HH_CO_E!N40+FC_OTH_HH_RF_E!N40+FC_OTH_HH_WM_E!N40+FC_OTH_HH_DR_E!N40+FC_OTH_HH_DW_E!N40+FC_OTH_HH_TV_E!N40+FC_OTH_HH_IT_E!N40+FC_OTH_HH_LI_E!N40+FC_OTH_HH_OA_E!N40</f>
        <v>0</v>
      </c>
      <c r="O40" s="10">
        <f>FC_OTH_HH_SH_E!O40+FC_OTH_HH_SC_E!O40+FC_OTH_HH_WH_E!O40+FC_OTH_HH_CO_E!O40+FC_OTH_HH_RF_E!O40+FC_OTH_HH_WM_E!O40+FC_OTH_HH_DR_E!O40+FC_OTH_HH_DW_E!O40+FC_OTH_HH_TV_E!O40+FC_OTH_HH_IT_E!O40+FC_OTH_HH_LI_E!O40+FC_OTH_HH_OA_E!O40</f>
        <v>0</v>
      </c>
      <c r="P40" s="10">
        <f>FC_OTH_HH_SH_E!P40+FC_OTH_HH_SC_E!P40+FC_OTH_HH_WH_E!P40+FC_OTH_HH_CO_E!P40+FC_OTH_HH_RF_E!P40+FC_OTH_HH_WM_E!P40+FC_OTH_HH_DR_E!P40+FC_OTH_HH_DW_E!P40+FC_OTH_HH_TV_E!P40+FC_OTH_HH_IT_E!P40+FC_OTH_HH_LI_E!P40+FC_OTH_HH_OA_E!P40</f>
        <v>0</v>
      </c>
      <c r="Q40" s="10">
        <f>FC_OTH_HH_SH_E!Q40+FC_OTH_HH_SC_E!Q40+FC_OTH_HH_WH_E!Q40+FC_OTH_HH_CO_E!Q40+FC_OTH_HH_RF_E!Q40+FC_OTH_HH_WM_E!Q40+FC_OTH_HH_DR_E!Q40+FC_OTH_HH_DW_E!Q40+FC_OTH_HH_TV_E!Q40+FC_OTH_HH_IT_E!Q40+FC_OTH_HH_LI_E!Q40+FC_OTH_HH_OA_E!Q40</f>
        <v>0</v>
      </c>
      <c r="R40" s="10">
        <f>FC_OTH_HH_SH_E!R40+FC_OTH_HH_SC_E!R40+FC_OTH_HH_WH_E!R40+FC_OTH_HH_CO_E!R40+FC_OTH_HH_RF_E!R40+FC_OTH_HH_WM_E!R40+FC_OTH_HH_DR_E!R40+FC_OTH_HH_DW_E!R40+FC_OTH_HH_TV_E!R40+FC_OTH_HH_IT_E!R40+FC_OTH_HH_LI_E!R40+FC_OTH_HH_OA_E!R40</f>
        <v>0</v>
      </c>
      <c r="S40" s="10">
        <f>FC_OTH_HH_SH_E!S40+FC_OTH_HH_SC_E!S40+FC_OTH_HH_WH_E!S40+FC_OTH_HH_CO_E!S40+FC_OTH_HH_RF_E!S40+FC_OTH_HH_WM_E!S40+FC_OTH_HH_DR_E!S40+FC_OTH_HH_DW_E!S40+FC_OTH_HH_TV_E!S40+FC_OTH_HH_IT_E!S40+FC_OTH_HH_LI_E!S40+FC_OTH_HH_OA_E!S40</f>
        <v>0</v>
      </c>
      <c r="T40" s="10">
        <f>FC_OTH_HH_SH_E!T40+FC_OTH_HH_SC_E!T40+FC_OTH_HH_WH_E!T40+FC_OTH_HH_CO_E!T40+FC_OTH_HH_RF_E!T40+FC_OTH_HH_WM_E!T40+FC_OTH_HH_DR_E!T40+FC_OTH_HH_DW_E!T40+FC_OTH_HH_TV_E!T40+FC_OTH_HH_IT_E!T40+FC_OTH_HH_LI_E!T40+FC_OTH_HH_OA_E!T40</f>
        <v>0</v>
      </c>
      <c r="U40" s="10">
        <f>FC_OTH_HH_SH_E!U40+FC_OTH_HH_SC_E!U40+FC_OTH_HH_WH_E!U40+FC_OTH_HH_CO_E!U40+FC_OTH_HH_RF_E!U40+FC_OTH_HH_WM_E!U40+FC_OTH_HH_DR_E!U40+FC_OTH_HH_DW_E!U40+FC_OTH_HH_TV_E!U40+FC_OTH_HH_IT_E!U40+FC_OTH_HH_LI_E!U40+FC_OTH_HH_OA_E!U40</f>
        <v>0</v>
      </c>
      <c r="V40" s="10">
        <f>FC_OTH_HH_SH_E!V40+FC_OTH_HH_SC_E!V40+FC_OTH_HH_WH_E!V40+FC_OTH_HH_CO_E!V40+FC_OTH_HH_RF_E!V40+FC_OTH_HH_WM_E!V40+FC_OTH_HH_DR_E!V40+FC_OTH_HH_DW_E!V40+FC_OTH_HH_TV_E!V40+FC_OTH_HH_IT_E!V40+FC_OTH_HH_LI_E!V40+FC_OTH_HH_OA_E!V40</f>
        <v>0</v>
      </c>
      <c r="W40" s="10">
        <f>FC_OTH_HH_SH_E!W40+FC_OTH_HH_SC_E!W40+FC_OTH_HH_WH_E!W40+FC_OTH_HH_CO_E!W40+FC_OTH_HH_RF_E!W40+FC_OTH_HH_WM_E!W40+FC_OTH_HH_DR_E!W40+FC_OTH_HH_DW_E!W40+FC_OTH_HH_TV_E!W40+FC_OTH_HH_IT_E!W40+FC_OTH_HH_LI_E!W40+FC_OTH_HH_OA_E!W40</f>
        <v>0</v>
      </c>
      <c r="X40" s="10">
        <f>FC_OTH_HH_SH_E!X40+FC_OTH_HH_SC_E!X40+FC_OTH_HH_WH_E!X40+FC_OTH_HH_CO_E!X40+FC_OTH_HH_RF_E!X40+FC_OTH_HH_WM_E!X40+FC_OTH_HH_DR_E!X40+FC_OTH_HH_DW_E!X40+FC_OTH_HH_TV_E!X40+FC_OTH_HH_IT_E!X40+FC_OTH_HH_LI_E!X40+FC_OTH_HH_OA_E!X40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FC_OTH_HH_SH_E!C41+FC_OTH_HH_SC_E!C41+FC_OTH_HH_WH_E!C41+FC_OTH_HH_CO_E!C41+FC_OTH_HH_RF_E!C41+FC_OTH_HH_WM_E!C41+FC_OTH_HH_DR_E!C41+FC_OTH_HH_DW_E!C41+FC_OTH_HH_TV_E!C41+FC_OTH_HH_IT_E!C41+FC_OTH_HH_LI_E!C41+FC_OTH_HH_OA_E!C41</f>
        <v>0</v>
      </c>
      <c r="D41" s="10">
        <f>FC_OTH_HH_SH_E!D41+FC_OTH_HH_SC_E!D41+FC_OTH_HH_WH_E!D41+FC_OTH_HH_CO_E!D41+FC_OTH_HH_RF_E!D41+FC_OTH_HH_WM_E!D41+FC_OTH_HH_DR_E!D41+FC_OTH_HH_DW_E!D41+FC_OTH_HH_TV_E!D41+FC_OTH_HH_IT_E!D41+FC_OTH_HH_LI_E!D41+FC_OTH_HH_OA_E!D41</f>
        <v>0</v>
      </c>
      <c r="E41" s="10">
        <f>FC_OTH_HH_SH_E!E41+FC_OTH_HH_SC_E!E41+FC_OTH_HH_WH_E!E41+FC_OTH_HH_CO_E!E41+FC_OTH_HH_RF_E!E41+FC_OTH_HH_WM_E!E41+FC_OTH_HH_DR_E!E41+FC_OTH_HH_DW_E!E41+FC_OTH_HH_TV_E!E41+FC_OTH_HH_IT_E!E41+FC_OTH_HH_LI_E!E41+FC_OTH_HH_OA_E!E41</f>
        <v>0</v>
      </c>
      <c r="F41" s="10">
        <f>FC_OTH_HH_SH_E!F41+FC_OTH_HH_SC_E!F41+FC_OTH_HH_WH_E!F41+FC_OTH_HH_CO_E!F41+FC_OTH_HH_RF_E!F41+FC_OTH_HH_WM_E!F41+FC_OTH_HH_DR_E!F41+FC_OTH_HH_DW_E!F41+FC_OTH_HH_TV_E!F41+FC_OTH_HH_IT_E!F41+FC_OTH_HH_LI_E!F41+FC_OTH_HH_OA_E!F41</f>
        <v>0</v>
      </c>
      <c r="G41" s="10">
        <f>FC_OTH_HH_SH_E!G41+FC_OTH_HH_SC_E!G41+FC_OTH_HH_WH_E!G41+FC_OTH_HH_CO_E!G41+FC_OTH_HH_RF_E!G41+FC_OTH_HH_WM_E!G41+FC_OTH_HH_DR_E!G41+FC_OTH_HH_DW_E!G41+FC_OTH_HH_TV_E!G41+FC_OTH_HH_IT_E!G41+FC_OTH_HH_LI_E!G41+FC_OTH_HH_OA_E!G41</f>
        <v>0</v>
      </c>
      <c r="H41" s="10">
        <f>FC_OTH_HH_SH_E!H41+FC_OTH_HH_SC_E!H41+FC_OTH_HH_WH_E!H41+FC_OTH_HH_CO_E!H41+FC_OTH_HH_RF_E!H41+FC_OTH_HH_WM_E!H41+FC_OTH_HH_DR_E!H41+FC_OTH_HH_DW_E!H41+FC_OTH_HH_TV_E!H41+FC_OTH_HH_IT_E!H41+FC_OTH_HH_LI_E!H41+FC_OTH_HH_OA_E!H41</f>
        <v>0</v>
      </c>
      <c r="I41" s="10">
        <f>FC_OTH_HH_SH_E!I41+FC_OTH_HH_SC_E!I41+FC_OTH_HH_WH_E!I41+FC_OTH_HH_CO_E!I41+FC_OTH_HH_RF_E!I41+FC_OTH_HH_WM_E!I41+FC_OTH_HH_DR_E!I41+FC_OTH_HH_DW_E!I41+FC_OTH_HH_TV_E!I41+FC_OTH_HH_IT_E!I41+FC_OTH_HH_LI_E!I41+FC_OTH_HH_OA_E!I41</f>
        <v>0</v>
      </c>
      <c r="J41" s="10">
        <f>FC_OTH_HH_SH_E!J41+FC_OTH_HH_SC_E!J41+FC_OTH_HH_WH_E!J41+FC_OTH_HH_CO_E!J41+FC_OTH_HH_RF_E!J41+FC_OTH_HH_WM_E!J41+FC_OTH_HH_DR_E!J41+FC_OTH_HH_DW_E!J41+FC_OTH_HH_TV_E!J41+FC_OTH_HH_IT_E!J41+FC_OTH_HH_LI_E!J41+FC_OTH_HH_OA_E!J41</f>
        <v>0</v>
      </c>
      <c r="K41" s="10">
        <f>FC_OTH_HH_SH_E!K41+FC_OTH_HH_SC_E!K41+FC_OTH_HH_WH_E!K41+FC_OTH_HH_CO_E!K41+FC_OTH_HH_RF_E!K41+FC_OTH_HH_WM_E!K41+FC_OTH_HH_DR_E!K41+FC_OTH_HH_DW_E!K41+FC_OTH_HH_TV_E!K41+FC_OTH_HH_IT_E!K41+FC_OTH_HH_LI_E!K41+FC_OTH_HH_OA_E!K41</f>
        <v>1.0449699054170249</v>
      </c>
      <c r="L41" s="10">
        <f>FC_OTH_HH_SH_E!L41+FC_OTH_HH_SC_E!L41+FC_OTH_HH_WH_E!L41+FC_OTH_HH_CO_E!L41+FC_OTH_HH_RF_E!L41+FC_OTH_HH_WM_E!L41+FC_OTH_HH_DR_E!L41+FC_OTH_HH_DW_E!L41+FC_OTH_HH_TV_E!L41+FC_OTH_HH_IT_E!L41+FC_OTH_HH_LI_E!L41+FC_OTH_HH_OA_E!L41</f>
        <v>1.0449699054170247</v>
      </c>
      <c r="M41" s="10">
        <f>FC_OTH_HH_SH_E!M41+FC_OTH_HH_SC_E!M41+FC_OTH_HH_WH_E!M41+FC_OTH_HH_CO_E!M41+FC_OTH_HH_RF_E!M41+FC_OTH_HH_WM_E!M41+FC_OTH_HH_DR_E!M41+FC_OTH_HH_DW_E!M41+FC_OTH_HH_TV_E!M41+FC_OTH_HH_IT_E!M41+FC_OTH_HH_LI_E!M41+FC_OTH_HH_OA_E!M41</f>
        <v>1.0449699054170243</v>
      </c>
      <c r="N41" s="10">
        <f>FC_OTH_HH_SH_E!N41+FC_OTH_HH_SC_E!N41+FC_OTH_HH_WH_E!N41+FC_OTH_HH_CO_E!N41+FC_OTH_HH_RF_E!N41+FC_OTH_HH_WM_E!N41+FC_OTH_HH_DR_E!N41+FC_OTH_HH_DW_E!N41+FC_OTH_HH_TV_E!N41+FC_OTH_HH_IT_E!N41+FC_OTH_HH_LI_E!N41+FC_OTH_HH_OA_E!N41</f>
        <v>1.0449699054170249</v>
      </c>
      <c r="O41" s="10">
        <f>FC_OTH_HH_SH_E!O41+FC_OTH_HH_SC_E!O41+FC_OTH_HH_WH_E!O41+FC_OTH_HH_CO_E!O41+FC_OTH_HH_RF_E!O41+FC_OTH_HH_WM_E!O41+FC_OTH_HH_DR_E!O41+FC_OTH_HH_DW_E!O41+FC_OTH_HH_TV_E!O41+FC_OTH_HH_IT_E!O41+FC_OTH_HH_LI_E!O41+FC_OTH_HH_OA_E!O41</f>
        <v>0</v>
      </c>
      <c r="P41" s="10">
        <f>FC_OTH_HH_SH_E!P41+FC_OTH_HH_SC_E!P41+FC_OTH_HH_WH_E!P41+FC_OTH_HH_CO_E!P41+FC_OTH_HH_RF_E!P41+FC_OTH_HH_WM_E!P41+FC_OTH_HH_DR_E!P41+FC_OTH_HH_DW_E!P41+FC_OTH_HH_TV_E!P41+FC_OTH_HH_IT_E!P41+FC_OTH_HH_LI_E!P41+FC_OTH_HH_OA_E!P41</f>
        <v>1.0449699054170245</v>
      </c>
      <c r="Q41" s="10">
        <f>FC_OTH_HH_SH_E!Q41+FC_OTH_HH_SC_E!Q41+FC_OTH_HH_WH_E!Q41+FC_OTH_HH_CO_E!Q41+FC_OTH_HH_RF_E!Q41+FC_OTH_HH_WM_E!Q41+FC_OTH_HH_DR_E!Q41+FC_OTH_HH_DW_E!Q41+FC_OTH_HH_TV_E!Q41+FC_OTH_HH_IT_E!Q41+FC_OTH_HH_LI_E!Q41+FC_OTH_HH_OA_E!Q41</f>
        <v>0</v>
      </c>
      <c r="R41" s="10">
        <f>FC_OTH_HH_SH_E!R41+FC_OTH_HH_SC_E!R41+FC_OTH_HH_WH_E!R41+FC_OTH_HH_CO_E!R41+FC_OTH_HH_RF_E!R41+FC_OTH_HH_WM_E!R41+FC_OTH_HH_DR_E!R41+FC_OTH_HH_DW_E!R41+FC_OTH_HH_TV_E!R41+FC_OTH_HH_IT_E!R41+FC_OTH_HH_LI_E!R41+FC_OTH_HH_OA_E!R41</f>
        <v>0</v>
      </c>
      <c r="S41" s="10">
        <f>FC_OTH_HH_SH_E!S41+FC_OTH_HH_SC_E!S41+FC_OTH_HH_WH_E!S41+FC_OTH_HH_CO_E!S41+FC_OTH_HH_RF_E!S41+FC_OTH_HH_WM_E!S41+FC_OTH_HH_DR_E!S41+FC_OTH_HH_DW_E!S41+FC_OTH_HH_TV_E!S41+FC_OTH_HH_IT_E!S41+FC_OTH_HH_LI_E!S41+FC_OTH_HH_OA_E!S41</f>
        <v>0</v>
      </c>
      <c r="T41" s="10">
        <f>FC_OTH_HH_SH_E!T41+FC_OTH_HH_SC_E!T41+FC_OTH_HH_WH_E!T41+FC_OTH_HH_CO_E!T41+FC_OTH_HH_RF_E!T41+FC_OTH_HH_WM_E!T41+FC_OTH_HH_DR_E!T41+FC_OTH_HH_DW_E!T41+FC_OTH_HH_TV_E!T41+FC_OTH_HH_IT_E!T41+FC_OTH_HH_LI_E!T41+FC_OTH_HH_OA_E!T41</f>
        <v>0.1703353396388651</v>
      </c>
      <c r="U41" s="10">
        <f>FC_OTH_HH_SH_E!U41+FC_OTH_HH_SC_E!U41+FC_OTH_HH_WH_E!U41+FC_OTH_HH_CO_E!U41+FC_OTH_HH_RF_E!U41+FC_OTH_HH_WM_E!U41+FC_OTH_HH_DR_E!U41+FC_OTH_HH_DW_E!U41+FC_OTH_HH_TV_E!U41+FC_OTH_HH_IT_E!U41+FC_OTH_HH_LI_E!U41+FC_OTH_HH_OA_E!U41</f>
        <v>0.12536543422184013</v>
      </c>
      <c r="V41" s="10">
        <f>FC_OTH_HH_SH_E!V41+FC_OTH_HH_SC_E!V41+FC_OTH_HH_WH_E!V41+FC_OTH_HH_CO_E!V41+FC_OTH_HH_RF_E!V41+FC_OTH_HH_WM_E!V41+FC_OTH_HH_DR_E!V41+FC_OTH_HH_DW_E!V41+FC_OTH_HH_TV_E!V41+FC_OTH_HH_IT_E!V41+FC_OTH_HH_LI_E!V41+FC_OTH_HH_OA_E!V41</f>
        <v>0.10343938091143595</v>
      </c>
      <c r="W41" s="10">
        <f>FC_OTH_HH_SH_E!W41+FC_OTH_HH_SC_E!W41+FC_OTH_HH_WH_E!W41+FC_OTH_HH_CO_E!W41+FC_OTH_HH_RF_E!W41+FC_OTH_HH_WM_E!W41+FC_OTH_HH_DR_E!W41+FC_OTH_HH_DW_E!W41+FC_OTH_HH_TV_E!W41+FC_OTH_HH_IT_E!W41+FC_OTH_HH_LI_E!W41+FC_OTH_HH_OA_E!W41</f>
        <v>4.6001719690455745E-2</v>
      </c>
      <c r="X41" s="10">
        <f>FC_OTH_HH_SH_E!X41+FC_OTH_HH_SC_E!X41+FC_OTH_HH_WH_E!X41+FC_OTH_HH_CO_E!X41+FC_OTH_HH_RF_E!X41+FC_OTH_HH_WM_E!X41+FC_OTH_HH_DR_E!X41+FC_OTH_HH_DW_E!X41+FC_OTH_HH_TV_E!X41+FC_OTH_HH_IT_E!X41+FC_OTH_HH_LI_E!X41+FC_OTH_HH_OA_E!X41</f>
        <v>3.551160791057608E-2</v>
      </c>
    </row>
    <row r="42" spans="1:24" ht="11.25" customHeight="1" x14ac:dyDescent="0.2">
      <c r="A42" s="41" t="s">
        <v>71</v>
      </c>
      <c r="B42" s="9" t="s">
        <v>72</v>
      </c>
      <c r="C42" s="10">
        <f>FC_OTH_HH_SH_E!C42+FC_OTH_HH_SC_E!C42+FC_OTH_HH_WH_E!C42+FC_OTH_HH_CO_E!C42+FC_OTH_HH_RF_E!C42+FC_OTH_HH_WM_E!C42+FC_OTH_HH_DR_E!C42+FC_OTH_HH_DW_E!C42+FC_OTH_HH_TV_E!C42+FC_OTH_HH_IT_E!C42+FC_OTH_HH_LI_E!C42+FC_OTH_HH_OA_E!C42</f>
        <v>0</v>
      </c>
      <c r="D42" s="10">
        <f>FC_OTH_HH_SH_E!D42+FC_OTH_HH_SC_E!D42+FC_OTH_HH_WH_E!D42+FC_OTH_HH_CO_E!D42+FC_OTH_HH_RF_E!D42+FC_OTH_HH_WM_E!D42+FC_OTH_HH_DR_E!D42+FC_OTH_HH_DW_E!D42+FC_OTH_HH_TV_E!D42+FC_OTH_HH_IT_E!D42+FC_OTH_HH_LI_E!D42+FC_OTH_HH_OA_E!D42</f>
        <v>0</v>
      </c>
      <c r="E42" s="10">
        <f>FC_OTH_HH_SH_E!E42+FC_OTH_HH_SC_E!E42+FC_OTH_HH_WH_E!E42+FC_OTH_HH_CO_E!E42+FC_OTH_HH_RF_E!E42+FC_OTH_HH_WM_E!E42+FC_OTH_HH_DR_E!E42+FC_OTH_HH_DW_E!E42+FC_OTH_HH_TV_E!E42+FC_OTH_HH_IT_E!E42+FC_OTH_HH_LI_E!E42+FC_OTH_HH_OA_E!E42</f>
        <v>0</v>
      </c>
      <c r="F42" s="10">
        <f>FC_OTH_HH_SH_E!F42+FC_OTH_HH_SC_E!F42+FC_OTH_HH_WH_E!F42+FC_OTH_HH_CO_E!F42+FC_OTH_HH_RF_E!F42+FC_OTH_HH_WM_E!F42+FC_OTH_HH_DR_E!F42+FC_OTH_HH_DW_E!F42+FC_OTH_HH_TV_E!F42+FC_OTH_HH_IT_E!F42+FC_OTH_HH_LI_E!F42+FC_OTH_HH_OA_E!F42</f>
        <v>0</v>
      </c>
      <c r="G42" s="10">
        <f>FC_OTH_HH_SH_E!G42+FC_OTH_HH_SC_E!G42+FC_OTH_HH_WH_E!G42+FC_OTH_HH_CO_E!G42+FC_OTH_HH_RF_E!G42+FC_OTH_HH_WM_E!G42+FC_OTH_HH_DR_E!G42+FC_OTH_HH_DW_E!G42+FC_OTH_HH_TV_E!G42+FC_OTH_HH_IT_E!G42+FC_OTH_HH_LI_E!G42+FC_OTH_HH_OA_E!G42</f>
        <v>0</v>
      </c>
      <c r="H42" s="10">
        <f>FC_OTH_HH_SH_E!H42+FC_OTH_HH_SC_E!H42+FC_OTH_HH_WH_E!H42+FC_OTH_HH_CO_E!H42+FC_OTH_HH_RF_E!H42+FC_OTH_HH_WM_E!H42+FC_OTH_HH_DR_E!H42+FC_OTH_HH_DW_E!H42+FC_OTH_HH_TV_E!H42+FC_OTH_HH_IT_E!H42+FC_OTH_HH_LI_E!H42+FC_OTH_HH_OA_E!H42</f>
        <v>0</v>
      </c>
      <c r="I42" s="10">
        <f>FC_OTH_HH_SH_E!I42+FC_OTH_HH_SC_E!I42+FC_OTH_HH_WH_E!I42+FC_OTH_HH_CO_E!I42+FC_OTH_HH_RF_E!I42+FC_OTH_HH_WM_E!I42+FC_OTH_HH_DR_E!I42+FC_OTH_HH_DW_E!I42+FC_OTH_HH_TV_E!I42+FC_OTH_HH_IT_E!I42+FC_OTH_HH_LI_E!I42+FC_OTH_HH_OA_E!I42</f>
        <v>0</v>
      </c>
      <c r="J42" s="10">
        <f>FC_OTH_HH_SH_E!J42+FC_OTH_HH_SC_E!J42+FC_OTH_HH_WH_E!J42+FC_OTH_HH_CO_E!J42+FC_OTH_HH_RF_E!J42+FC_OTH_HH_WM_E!J42+FC_OTH_HH_DR_E!J42+FC_OTH_HH_DW_E!J42+FC_OTH_HH_TV_E!J42+FC_OTH_HH_IT_E!J42+FC_OTH_HH_LI_E!J42+FC_OTH_HH_OA_E!J42</f>
        <v>0</v>
      </c>
      <c r="K42" s="10">
        <f>FC_OTH_HH_SH_E!K42+FC_OTH_HH_SC_E!K42+FC_OTH_HH_WH_E!K42+FC_OTH_HH_CO_E!K42+FC_OTH_HH_RF_E!K42+FC_OTH_HH_WM_E!K42+FC_OTH_HH_DR_E!K42+FC_OTH_HH_DW_E!K42+FC_OTH_HH_TV_E!K42+FC_OTH_HH_IT_E!K42+FC_OTH_HH_LI_E!K42+FC_OTH_HH_OA_E!K42</f>
        <v>0</v>
      </c>
      <c r="L42" s="10">
        <f>FC_OTH_HH_SH_E!L42+FC_OTH_HH_SC_E!L42+FC_OTH_HH_WH_E!L42+FC_OTH_HH_CO_E!L42+FC_OTH_HH_RF_E!L42+FC_OTH_HH_WM_E!L42+FC_OTH_HH_DR_E!L42+FC_OTH_HH_DW_E!L42+FC_OTH_HH_TV_E!L42+FC_OTH_HH_IT_E!L42+FC_OTH_HH_LI_E!L42+FC_OTH_HH_OA_E!L42</f>
        <v>0</v>
      </c>
      <c r="M42" s="10">
        <f>FC_OTH_HH_SH_E!M42+FC_OTH_HH_SC_E!M42+FC_OTH_HH_WH_E!M42+FC_OTH_HH_CO_E!M42+FC_OTH_HH_RF_E!M42+FC_OTH_HH_WM_E!M42+FC_OTH_HH_DR_E!M42+FC_OTH_HH_DW_E!M42+FC_OTH_HH_TV_E!M42+FC_OTH_HH_IT_E!M42+FC_OTH_HH_LI_E!M42+FC_OTH_HH_OA_E!M42</f>
        <v>0</v>
      </c>
      <c r="N42" s="10">
        <f>FC_OTH_HH_SH_E!N42+FC_OTH_HH_SC_E!N42+FC_OTH_HH_WH_E!N42+FC_OTH_HH_CO_E!N42+FC_OTH_HH_RF_E!N42+FC_OTH_HH_WM_E!N42+FC_OTH_HH_DR_E!N42+FC_OTH_HH_DW_E!N42+FC_OTH_HH_TV_E!N42+FC_OTH_HH_IT_E!N42+FC_OTH_HH_LI_E!N42+FC_OTH_HH_OA_E!N42</f>
        <v>0</v>
      </c>
      <c r="O42" s="10">
        <f>FC_OTH_HH_SH_E!O42+FC_OTH_HH_SC_E!O42+FC_OTH_HH_WH_E!O42+FC_OTH_HH_CO_E!O42+FC_OTH_HH_RF_E!O42+FC_OTH_HH_WM_E!O42+FC_OTH_HH_DR_E!O42+FC_OTH_HH_DW_E!O42+FC_OTH_HH_TV_E!O42+FC_OTH_HH_IT_E!O42+FC_OTH_HH_LI_E!O42+FC_OTH_HH_OA_E!O42</f>
        <v>0</v>
      </c>
      <c r="P42" s="10">
        <f>FC_OTH_HH_SH_E!P42+FC_OTH_HH_SC_E!P42+FC_OTH_HH_WH_E!P42+FC_OTH_HH_CO_E!P42+FC_OTH_HH_RF_E!P42+FC_OTH_HH_WM_E!P42+FC_OTH_HH_DR_E!P42+FC_OTH_HH_DW_E!P42+FC_OTH_HH_TV_E!P42+FC_OTH_HH_IT_E!P42+FC_OTH_HH_LI_E!P42+FC_OTH_HH_OA_E!P42</f>
        <v>0</v>
      </c>
      <c r="Q42" s="10">
        <f>FC_OTH_HH_SH_E!Q42+FC_OTH_HH_SC_E!Q42+FC_OTH_HH_WH_E!Q42+FC_OTH_HH_CO_E!Q42+FC_OTH_HH_RF_E!Q42+FC_OTH_HH_WM_E!Q42+FC_OTH_HH_DR_E!Q42+FC_OTH_HH_DW_E!Q42+FC_OTH_HH_TV_E!Q42+FC_OTH_HH_IT_E!Q42+FC_OTH_HH_LI_E!Q42+FC_OTH_HH_OA_E!Q42</f>
        <v>0</v>
      </c>
      <c r="R42" s="10">
        <f>FC_OTH_HH_SH_E!R42+FC_OTH_HH_SC_E!R42+FC_OTH_HH_WH_E!R42+FC_OTH_HH_CO_E!R42+FC_OTH_HH_RF_E!R42+FC_OTH_HH_WM_E!R42+FC_OTH_HH_DR_E!R42+FC_OTH_HH_DW_E!R42+FC_OTH_HH_TV_E!R42+FC_OTH_HH_IT_E!R42+FC_OTH_HH_LI_E!R42+FC_OTH_HH_OA_E!R42</f>
        <v>0</v>
      </c>
      <c r="S42" s="10">
        <f>FC_OTH_HH_SH_E!S42+FC_OTH_HH_SC_E!S42+FC_OTH_HH_WH_E!S42+FC_OTH_HH_CO_E!S42+FC_OTH_HH_RF_E!S42+FC_OTH_HH_WM_E!S42+FC_OTH_HH_DR_E!S42+FC_OTH_HH_DW_E!S42+FC_OTH_HH_TV_E!S42+FC_OTH_HH_IT_E!S42+FC_OTH_HH_LI_E!S42+FC_OTH_HH_OA_E!S42</f>
        <v>0</v>
      </c>
      <c r="T42" s="10">
        <f>FC_OTH_HH_SH_E!T42+FC_OTH_HH_SC_E!T42+FC_OTH_HH_WH_E!T42+FC_OTH_HH_CO_E!T42+FC_OTH_HH_RF_E!T42+FC_OTH_HH_WM_E!T42+FC_OTH_HH_DR_E!T42+FC_OTH_HH_DW_E!T42+FC_OTH_HH_TV_E!T42+FC_OTH_HH_IT_E!T42+FC_OTH_HH_LI_E!T42+FC_OTH_HH_OA_E!T42</f>
        <v>0</v>
      </c>
      <c r="U42" s="10">
        <f>FC_OTH_HH_SH_E!U42+FC_OTH_HH_SC_E!U42+FC_OTH_HH_WH_E!U42+FC_OTH_HH_CO_E!U42+FC_OTH_HH_RF_E!U42+FC_OTH_HH_WM_E!U42+FC_OTH_HH_DR_E!U42+FC_OTH_HH_DW_E!U42+FC_OTH_HH_TV_E!U42+FC_OTH_HH_IT_E!U42+FC_OTH_HH_LI_E!U42+FC_OTH_HH_OA_E!U42</f>
        <v>0</v>
      </c>
      <c r="V42" s="10">
        <f>FC_OTH_HH_SH_E!V42+FC_OTH_HH_SC_E!V42+FC_OTH_HH_WH_E!V42+FC_OTH_HH_CO_E!V42+FC_OTH_HH_RF_E!V42+FC_OTH_HH_WM_E!V42+FC_OTH_HH_DR_E!V42+FC_OTH_HH_DW_E!V42+FC_OTH_HH_TV_E!V42+FC_OTH_HH_IT_E!V42+FC_OTH_HH_LI_E!V42+FC_OTH_HH_OA_E!V42</f>
        <v>0</v>
      </c>
      <c r="W42" s="10">
        <f>FC_OTH_HH_SH_E!W42+FC_OTH_HH_SC_E!W42+FC_OTH_HH_WH_E!W42+FC_OTH_HH_CO_E!W42+FC_OTH_HH_RF_E!W42+FC_OTH_HH_WM_E!W42+FC_OTH_HH_DR_E!W42+FC_OTH_HH_DW_E!W42+FC_OTH_HH_TV_E!W42+FC_OTH_HH_IT_E!W42+FC_OTH_HH_LI_E!W42+FC_OTH_HH_OA_E!W42</f>
        <v>0</v>
      </c>
      <c r="X42" s="10">
        <f>FC_OTH_HH_SH_E!X42+FC_OTH_HH_SC_E!X42+FC_OTH_HH_WH_E!X42+FC_OTH_HH_CO_E!X42+FC_OTH_HH_RF_E!X42+FC_OTH_HH_WM_E!X42+FC_OTH_HH_DR_E!X42+FC_OTH_HH_DW_E!X42+FC_OTH_HH_TV_E!X42+FC_OTH_HH_IT_E!X42+FC_OTH_HH_LI_E!X42+FC_OTH_HH_OA_E!X42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FC_OTH_HH_SH_E!C43+FC_OTH_HH_SC_E!C43+FC_OTH_HH_WH_E!C43+FC_OTH_HH_CO_E!C43+FC_OTH_HH_RF_E!C43+FC_OTH_HH_WM_E!C43+FC_OTH_HH_DR_E!C43+FC_OTH_HH_DW_E!C43+FC_OTH_HH_TV_E!C43+FC_OTH_HH_IT_E!C43+FC_OTH_HH_LI_E!C43+FC_OTH_HH_OA_E!C43</f>
        <v>28.829084010169822</v>
      </c>
      <c r="D43" s="10">
        <f>FC_OTH_HH_SH_E!D43+FC_OTH_HH_SC_E!D43+FC_OTH_HH_WH_E!D43+FC_OTH_HH_CO_E!D43+FC_OTH_HH_RF_E!D43+FC_OTH_HH_WM_E!D43+FC_OTH_HH_DR_E!D43+FC_OTH_HH_DW_E!D43+FC_OTH_HH_TV_E!D43+FC_OTH_HH_IT_E!D43+FC_OTH_HH_LI_E!D43+FC_OTH_HH_OA_E!D43</f>
        <v>34.63338199250952</v>
      </c>
      <c r="E43" s="10">
        <f>FC_OTH_HH_SH_E!E43+FC_OTH_HH_SC_E!E43+FC_OTH_HH_WH_E!E43+FC_OTH_HH_CO_E!E43+FC_OTH_HH_RF_E!E43+FC_OTH_HH_WM_E!E43+FC_OTH_HH_DR_E!E43+FC_OTH_HH_DW_E!E43+FC_OTH_HH_TV_E!E43+FC_OTH_HH_IT_E!E43+FC_OTH_HH_LI_E!E43+FC_OTH_HH_OA_E!E43</f>
        <v>34.15236457437662</v>
      </c>
      <c r="F43" s="10">
        <f>FC_OTH_HH_SH_E!F43+FC_OTH_HH_SC_E!F43+FC_OTH_HH_WH_E!F43+FC_OTH_HH_CO_E!F43+FC_OTH_HH_RF_E!F43+FC_OTH_HH_WM_E!F43+FC_OTH_HH_DR_E!F43+FC_OTH_HH_DW_E!F43+FC_OTH_HH_TV_E!F43+FC_OTH_HH_IT_E!F43+FC_OTH_HH_LI_E!F43+FC_OTH_HH_OA_E!F43</f>
        <v>27.321888462327788</v>
      </c>
      <c r="G43" s="10">
        <f>FC_OTH_HH_SH_E!G43+FC_OTH_HH_SC_E!G43+FC_OTH_HH_WH_E!G43+FC_OTH_HH_CO_E!G43+FC_OTH_HH_RF_E!G43+FC_OTH_HH_WM_E!G43+FC_OTH_HH_DR_E!G43+FC_OTH_HH_DW_E!G43+FC_OTH_HH_TV_E!G43+FC_OTH_HH_IT_E!G43+FC_OTH_HH_LI_E!G43+FC_OTH_HH_OA_E!G43</f>
        <v>26.199512710476828</v>
      </c>
      <c r="H43" s="10">
        <f>FC_OTH_HH_SH_E!H43+FC_OTH_HH_SC_E!H43+FC_OTH_HH_WH_E!H43+FC_OTH_HH_CO_E!H43+FC_OTH_HH_RF_E!H43+FC_OTH_HH_WM_E!H43+FC_OTH_HH_DR_E!H43+FC_OTH_HH_DW_E!H43+FC_OTH_HH_TV_E!H43+FC_OTH_HH_IT_E!H43+FC_OTH_HH_LI_E!H43+FC_OTH_HH_OA_E!H43</f>
        <v>30.464550159030971</v>
      </c>
      <c r="I43" s="10">
        <f>FC_OTH_HH_SH_E!I43+FC_OTH_HH_SC_E!I43+FC_OTH_HH_WH_E!I43+FC_OTH_HH_CO_E!I43+FC_OTH_HH_RF_E!I43+FC_OTH_HH_WM_E!I43+FC_OTH_HH_DR_E!I43+FC_OTH_HH_DW_E!I43+FC_OTH_HH_TV_E!I43+FC_OTH_HH_IT_E!I43+FC_OTH_HH_LI_E!I43+FC_OTH_HH_OA_E!I43</f>
        <v>33.89226139294928</v>
      </c>
      <c r="J43" s="10">
        <f>FC_OTH_HH_SH_E!J43+FC_OTH_HH_SC_E!J43+FC_OTH_HH_WH_E!J43+FC_OTH_HH_CO_E!J43+FC_OTH_HH_RF_E!J43+FC_OTH_HH_WM_E!J43+FC_OTH_HH_DR_E!J43+FC_OTH_HH_DW_E!J43+FC_OTH_HH_TV_E!J43+FC_OTH_HH_IT_E!J43+FC_OTH_HH_LI_E!J43+FC_OTH_HH_OA_E!J43</f>
        <v>44.778847807394691</v>
      </c>
      <c r="K43" s="10">
        <f>FC_OTH_HH_SH_E!K43+FC_OTH_HH_SC_E!K43+FC_OTH_HH_WH_E!K43+FC_OTH_HH_CO_E!K43+FC_OTH_HH_RF_E!K43+FC_OTH_HH_WM_E!K43+FC_OTH_HH_DR_E!K43+FC_OTH_HH_DW_E!K43+FC_OTH_HH_TV_E!K43+FC_OTH_HH_IT_E!K43+FC_OTH_HH_LI_E!K43+FC_OTH_HH_OA_E!K43</f>
        <v>55.665434221840066</v>
      </c>
      <c r="L43" s="10">
        <f>FC_OTH_HH_SH_E!L43+FC_OTH_HH_SC_E!L43+FC_OTH_HH_WH_E!L43+FC_OTH_HH_CO_E!L43+FC_OTH_HH_RF_E!L43+FC_OTH_HH_WM_E!L43+FC_OTH_HH_DR_E!L43+FC_OTH_HH_DW_E!L43+FC_OTH_HH_TV_E!L43+FC_OTH_HH_IT_E!L43+FC_OTH_HH_LI_E!L43+FC_OTH_HH_OA_E!L43</f>
        <v>66.552020636285448</v>
      </c>
      <c r="M43" s="10">
        <f>FC_OTH_HH_SH_E!M43+FC_OTH_HH_SC_E!M43+FC_OTH_HH_WH_E!M43+FC_OTH_HH_CO_E!M43+FC_OTH_HH_RF_E!M43+FC_OTH_HH_WM_E!M43+FC_OTH_HH_DR_E!M43+FC_OTH_HH_DW_E!M43+FC_OTH_HH_TV_E!M43+FC_OTH_HH_IT_E!M43+FC_OTH_HH_LI_E!M43+FC_OTH_HH_OA_E!M43</f>
        <v>77.438607050730823</v>
      </c>
      <c r="N43" s="10">
        <f>FC_OTH_HH_SH_E!N43+FC_OTH_HH_SC_E!N43+FC_OTH_HH_WH_E!N43+FC_OTH_HH_CO_E!N43+FC_OTH_HH_RF_E!N43+FC_OTH_HH_WM_E!N43+FC_OTH_HH_DR_E!N43+FC_OTH_HH_DW_E!N43+FC_OTH_HH_TV_E!N43+FC_OTH_HH_IT_E!N43+FC_OTH_HH_LI_E!N43+FC_OTH_HH_OA_E!N43</f>
        <v>88.325193465176255</v>
      </c>
      <c r="O43" s="10">
        <f>FC_OTH_HH_SH_E!O43+FC_OTH_HH_SC_E!O43+FC_OTH_HH_WH_E!O43+FC_OTH_HH_CO_E!O43+FC_OTH_HH_RF_E!O43+FC_OTH_HH_WM_E!O43+FC_OTH_HH_DR_E!O43+FC_OTH_HH_DW_E!O43+FC_OTH_HH_TV_E!O43+FC_OTH_HH_IT_E!O43+FC_OTH_HH_LI_E!O43+FC_OTH_HH_OA_E!O43</f>
        <v>66.75743766122099</v>
      </c>
      <c r="P43" s="10">
        <f>FC_OTH_HH_SH_E!P43+FC_OTH_HH_SC_E!P43+FC_OTH_HH_WH_E!P43+FC_OTH_HH_CO_E!P43+FC_OTH_HH_RF_E!P43+FC_OTH_HH_WM_E!P43+FC_OTH_HH_DR_E!P43+FC_OTH_HH_DW_E!P43+FC_OTH_HH_TV_E!P43+FC_OTH_HH_IT_E!P43+FC_OTH_HH_LI_E!P43+FC_OTH_HH_OA_E!P43</f>
        <v>61.622269991401517</v>
      </c>
      <c r="Q43" s="10">
        <f>FC_OTH_HH_SH_E!Q43+FC_OTH_HH_SC_E!Q43+FC_OTH_HH_WH_E!Q43+FC_OTH_HH_CO_E!Q43+FC_OTH_HH_RF_E!Q43+FC_OTH_HH_WM_E!Q43+FC_OTH_HH_DR_E!Q43+FC_OTH_HH_DW_E!Q43+FC_OTH_HH_TV_E!Q43+FC_OTH_HH_IT_E!Q43+FC_OTH_HH_LI_E!Q43+FC_OTH_HH_OA_E!Q43</f>
        <v>58.541100601891635</v>
      </c>
      <c r="R43" s="10">
        <f>FC_OTH_HH_SH_E!R43+FC_OTH_HH_SC_E!R43+FC_OTH_HH_WH_E!R43+FC_OTH_HH_CO_E!R43+FC_OTH_HH_RF_E!R43+FC_OTH_HH_WM_E!R43+FC_OTH_HH_DR_E!R43+FC_OTH_HH_DW_E!R43+FC_OTH_HH_TV_E!R43+FC_OTH_HH_IT_E!R43+FC_OTH_HH_LI_E!R43+FC_OTH_HH_OA_E!R43</f>
        <v>54.433018056749773</v>
      </c>
      <c r="S43" s="10">
        <f>FC_OTH_HH_SH_E!S43+FC_OTH_HH_SC_E!S43+FC_OTH_HH_WH_E!S43+FC_OTH_HH_CO_E!S43+FC_OTH_HH_RF_E!S43+FC_OTH_HH_WM_E!S43+FC_OTH_HH_DR_E!S43+FC_OTH_HH_DW_E!S43+FC_OTH_HH_TV_E!S43+FC_OTH_HH_IT_E!S43+FC_OTH_HH_LI_E!S43+FC_OTH_HH_OA_E!S43</f>
        <v>55.460017196904538</v>
      </c>
      <c r="T43" s="10">
        <f>FC_OTH_HH_SH_E!T43+FC_OTH_HH_SC_E!T43+FC_OTH_HH_WH_E!T43+FC_OTH_HH_CO_E!T43+FC_OTH_HH_RF_E!T43+FC_OTH_HH_WM_E!T43+FC_OTH_HH_DR_E!T43+FC_OTH_HH_DW_E!T43+FC_OTH_HH_TV_E!T43+FC_OTH_HH_IT_E!T43+FC_OTH_HH_LI_E!T43+FC_OTH_HH_OA_E!T43</f>
        <v>47.628890799656098</v>
      </c>
      <c r="U43" s="10">
        <f>FC_OTH_HH_SH_E!U43+FC_OTH_HH_SC_E!U43+FC_OTH_HH_WH_E!U43+FC_OTH_HH_CO_E!U43+FC_OTH_HH_RF_E!U43+FC_OTH_HH_WM_E!U43+FC_OTH_HH_DR_E!U43+FC_OTH_HH_DW_E!U43+FC_OTH_HH_TV_E!U43+FC_OTH_HH_IT_E!U43+FC_OTH_HH_LI_E!U43+FC_OTH_HH_OA_E!U43</f>
        <v>56.592863284608818</v>
      </c>
      <c r="V43" s="10">
        <f>FC_OTH_HH_SH_E!V43+FC_OTH_HH_SC_E!V43+FC_OTH_HH_WH_E!V43+FC_OTH_HH_CO_E!V43+FC_OTH_HH_RF_E!V43+FC_OTH_HH_WM_E!V43+FC_OTH_HH_DR_E!V43+FC_OTH_HH_DW_E!V43+FC_OTH_HH_TV_E!V43+FC_OTH_HH_IT_E!V43+FC_OTH_HH_LI_E!V43+FC_OTH_HH_OA_E!V43</f>
        <v>48.182459157351708</v>
      </c>
      <c r="W43" s="10">
        <f>FC_OTH_HH_SH_E!W43+FC_OTH_HH_SC_E!W43+FC_OTH_HH_WH_E!W43+FC_OTH_HH_CO_E!W43+FC_OTH_HH_RF_E!W43+FC_OTH_HH_WM_E!W43+FC_OTH_HH_DR_E!W43+FC_OTH_HH_DW_E!W43+FC_OTH_HH_TV_E!W43+FC_OTH_HH_IT_E!W43+FC_OTH_HH_LI_E!W43+FC_OTH_HH_OA_E!W43</f>
        <v>53.202579535683597</v>
      </c>
      <c r="X43" s="10">
        <f>FC_OTH_HH_SH_E!X43+FC_OTH_HH_SC_E!X43+FC_OTH_HH_WH_E!X43+FC_OTH_HH_CO_E!X43+FC_OTH_HH_RF_E!X43+FC_OTH_HH_WM_E!X43+FC_OTH_HH_DR_E!X43+FC_OTH_HH_DW_E!X43+FC_OTH_HH_TV_E!X43+FC_OTH_HH_IT_E!X43+FC_OTH_HH_LI_E!X43+FC_OTH_HH_OA_E!X43</f>
        <v>50.111177987962165</v>
      </c>
    </row>
    <row r="44" spans="1:24" ht="11.25" customHeight="1" x14ac:dyDescent="0.2">
      <c r="A44" s="41" t="s">
        <v>75</v>
      </c>
      <c r="B44" s="9" t="s">
        <v>76</v>
      </c>
      <c r="C44" s="10">
        <f>FC_OTH_HH_SH_E!C44+FC_OTH_HH_SC_E!C44+FC_OTH_HH_WH_E!C44+FC_OTH_HH_CO_E!C44+FC_OTH_HH_RF_E!C44+FC_OTH_HH_WM_E!C44+FC_OTH_HH_DR_E!C44+FC_OTH_HH_DW_E!C44+FC_OTH_HH_TV_E!C44+FC_OTH_HH_IT_E!C44+FC_OTH_HH_LI_E!C44+FC_OTH_HH_OA_E!C44</f>
        <v>0</v>
      </c>
      <c r="D44" s="10">
        <f>FC_OTH_HH_SH_E!D44+FC_OTH_HH_SC_E!D44+FC_OTH_HH_WH_E!D44+FC_OTH_HH_CO_E!D44+FC_OTH_HH_RF_E!D44+FC_OTH_HH_WM_E!D44+FC_OTH_HH_DR_E!D44+FC_OTH_HH_DW_E!D44+FC_OTH_HH_TV_E!D44+FC_OTH_HH_IT_E!D44+FC_OTH_HH_LI_E!D44+FC_OTH_HH_OA_E!D44</f>
        <v>0</v>
      </c>
      <c r="E44" s="10">
        <f>FC_OTH_HH_SH_E!E44+FC_OTH_HH_SC_E!E44+FC_OTH_HH_WH_E!E44+FC_OTH_HH_CO_E!E44+FC_OTH_HH_RF_E!E44+FC_OTH_HH_WM_E!E44+FC_OTH_HH_DR_E!E44+FC_OTH_HH_DW_E!E44+FC_OTH_HH_TV_E!E44+FC_OTH_HH_IT_E!E44+FC_OTH_HH_LI_E!E44+FC_OTH_HH_OA_E!E44</f>
        <v>0</v>
      </c>
      <c r="F44" s="10">
        <f>FC_OTH_HH_SH_E!F44+FC_OTH_HH_SC_E!F44+FC_OTH_HH_WH_E!F44+FC_OTH_HH_CO_E!F44+FC_OTH_HH_RF_E!F44+FC_OTH_HH_WM_E!F44+FC_OTH_HH_DR_E!F44+FC_OTH_HH_DW_E!F44+FC_OTH_HH_TV_E!F44+FC_OTH_HH_IT_E!F44+FC_OTH_HH_LI_E!F44+FC_OTH_HH_OA_E!F44</f>
        <v>0</v>
      </c>
      <c r="G44" s="10">
        <f>FC_OTH_HH_SH_E!G44+FC_OTH_HH_SC_E!G44+FC_OTH_HH_WH_E!G44+FC_OTH_HH_CO_E!G44+FC_OTH_HH_RF_E!G44+FC_OTH_HH_WM_E!G44+FC_OTH_HH_DR_E!G44+FC_OTH_HH_DW_E!G44+FC_OTH_HH_TV_E!G44+FC_OTH_HH_IT_E!G44+FC_OTH_HH_LI_E!G44+FC_OTH_HH_OA_E!G44</f>
        <v>0</v>
      </c>
      <c r="H44" s="10">
        <f>FC_OTH_HH_SH_E!H44+FC_OTH_HH_SC_E!H44+FC_OTH_HH_WH_E!H44+FC_OTH_HH_CO_E!H44+FC_OTH_HH_RF_E!H44+FC_OTH_HH_WM_E!H44+FC_OTH_HH_DR_E!H44+FC_OTH_HH_DW_E!H44+FC_OTH_HH_TV_E!H44+FC_OTH_HH_IT_E!H44+FC_OTH_HH_LI_E!H44+FC_OTH_HH_OA_E!H44</f>
        <v>0</v>
      </c>
      <c r="I44" s="10">
        <f>FC_OTH_HH_SH_E!I44+FC_OTH_HH_SC_E!I44+FC_OTH_HH_WH_E!I44+FC_OTH_HH_CO_E!I44+FC_OTH_HH_RF_E!I44+FC_OTH_HH_WM_E!I44+FC_OTH_HH_DR_E!I44+FC_OTH_HH_DW_E!I44+FC_OTH_HH_TV_E!I44+FC_OTH_HH_IT_E!I44+FC_OTH_HH_LI_E!I44+FC_OTH_HH_OA_E!I44</f>
        <v>0</v>
      </c>
      <c r="J44" s="10">
        <f>FC_OTH_HH_SH_E!J44+FC_OTH_HH_SC_E!J44+FC_OTH_HH_WH_E!J44+FC_OTH_HH_CO_E!J44+FC_OTH_HH_RF_E!J44+FC_OTH_HH_WM_E!J44+FC_OTH_HH_DR_E!J44+FC_OTH_HH_DW_E!J44+FC_OTH_HH_TV_E!J44+FC_OTH_HH_IT_E!J44+FC_OTH_HH_LI_E!J44+FC_OTH_HH_OA_E!J44</f>
        <v>0</v>
      </c>
      <c r="K44" s="10">
        <f>FC_OTH_HH_SH_E!K44+FC_OTH_HH_SC_E!K44+FC_OTH_HH_WH_E!K44+FC_OTH_HH_CO_E!K44+FC_OTH_HH_RF_E!K44+FC_OTH_HH_WM_E!K44+FC_OTH_HH_DR_E!K44+FC_OTH_HH_DW_E!K44+FC_OTH_HH_TV_E!K44+FC_OTH_HH_IT_E!K44+FC_OTH_HH_LI_E!K44+FC_OTH_HH_OA_E!K44</f>
        <v>0</v>
      </c>
      <c r="L44" s="10">
        <f>FC_OTH_HH_SH_E!L44+FC_OTH_HH_SC_E!L44+FC_OTH_HH_WH_E!L44+FC_OTH_HH_CO_E!L44+FC_OTH_HH_RF_E!L44+FC_OTH_HH_WM_E!L44+FC_OTH_HH_DR_E!L44+FC_OTH_HH_DW_E!L44+FC_OTH_HH_TV_E!L44+FC_OTH_HH_IT_E!L44+FC_OTH_HH_LI_E!L44+FC_OTH_HH_OA_E!L44</f>
        <v>0</v>
      </c>
      <c r="M44" s="10">
        <f>FC_OTH_HH_SH_E!M44+FC_OTH_HH_SC_E!M44+FC_OTH_HH_WH_E!M44+FC_OTH_HH_CO_E!M44+FC_OTH_HH_RF_E!M44+FC_OTH_HH_WM_E!M44+FC_OTH_HH_DR_E!M44+FC_OTH_HH_DW_E!M44+FC_OTH_HH_TV_E!M44+FC_OTH_HH_IT_E!M44+FC_OTH_HH_LI_E!M44+FC_OTH_HH_OA_E!M44</f>
        <v>0</v>
      </c>
      <c r="N44" s="10">
        <f>FC_OTH_HH_SH_E!N44+FC_OTH_HH_SC_E!N44+FC_OTH_HH_WH_E!N44+FC_OTH_HH_CO_E!N44+FC_OTH_HH_RF_E!N44+FC_OTH_HH_WM_E!N44+FC_OTH_HH_DR_E!N44+FC_OTH_HH_DW_E!N44+FC_OTH_HH_TV_E!N44+FC_OTH_HH_IT_E!N44+FC_OTH_HH_LI_E!N44+FC_OTH_HH_OA_E!N44</f>
        <v>0</v>
      </c>
      <c r="O44" s="10">
        <f>FC_OTH_HH_SH_E!O44+FC_OTH_HH_SC_E!O44+FC_OTH_HH_WH_E!O44+FC_OTH_HH_CO_E!O44+FC_OTH_HH_RF_E!O44+FC_OTH_HH_WM_E!O44+FC_OTH_HH_DR_E!O44+FC_OTH_HH_DW_E!O44+FC_OTH_HH_TV_E!O44+FC_OTH_HH_IT_E!O44+FC_OTH_HH_LI_E!O44+FC_OTH_HH_OA_E!O44</f>
        <v>0</v>
      </c>
      <c r="P44" s="10">
        <f>FC_OTH_HH_SH_E!P44+FC_OTH_HH_SC_E!P44+FC_OTH_HH_WH_E!P44+FC_OTH_HH_CO_E!P44+FC_OTH_HH_RF_E!P44+FC_OTH_HH_WM_E!P44+FC_OTH_HH_DR_E!P44+FC_OTH_HH_DW_E!P44+FC_OTH_HH_TV_E!P44+FC_OTH_HH_IT_E!P44+FC_OTH_HH_LI_E!P44+FC_OTH_HH_OA_E!P44</f>
        <v>0</v>
      </c>
      <c r="Q44" s="10">
        <f>FC_OTH_HH_SH_E!Q44+FC_OTH_HH_SC_E!Q44+FC_OTH_HH_WH_E!Q44+FC_OTH_HH_CO_E!Q44+FC_OTH_HH_RF_E!Q44+FC_OTH_HH_WM_E!Q44+FC_OTH_HH_DR_E!Q44+FC_OTH_HH_DW_E!Q44+FC_OTH_HH_TV_E!Q44+FC_OTH_HH_IT_E!Q44+FC_OTH_HH_LI_E!Q44+FC_OTH_HH_OA_E!Q44</f>
        <v>0</v>
      </c>
      <c r="R44" s="10">
        <f>FC_OTH_HH_SH_E!R44+FC_OTH_HH_SC_E!R44+FC_OTH_HH_WH_E!R44+FC_OTH_HH_CO_E!R44+FC_OTH_HH_RF_E!R44+FC_OTH_HH_WM_E!R44+FC_OTH_HH_DR_E!R44+FC_OTH_HH_DW_E!R44+FC_OTH_HH_TV_E!R44+FC_OTH_HH_IT_E!R44+FC_OTH_HH_LI_E!R44+FC_OTH_HH_OA_E!R44</f>
        <v>0</v>
      </c>
      <c r="S44" s="10">
        <f>FC_OTH_HH_SH_E!S44+FC_OTH_HH_SC_E!S44+FC_OTH_HH_WH_E!S44+FC_OTH_HH_CO_E!S44+FC_OTH_HH_RF_E!S44+FC_OTH_HH_WM_E!S44+FC_OTH_HH_DR_E!S44+FC_OTH_HH_DW_E!S44+FC_OTH_HH_TV_E!S44+FC_OTH_HH_IT_E!S44+FC_OTH_HH_LI_E!S44+FC_OTH_HH_OA_E!S44</f>
        <v>0</v>
      </c>
      <c r="T44" s="10">
        <f>FC_OTH_HH_SH_E!T44+FC_OTH_HH_SC_E!T44+FC_OTH_HH_WH_E!T44+FC_OTH_HH_CO_E!T44+FC_OTH_HH_RF_E!T44+FC_OTH_HH_WM_E!T44+FC_OTH_HH_DR_E!T44+FC_OTH_HH_DW_E!T44+FC_OTH_HH_TV_E!T44+FC_OTH_HH_IT_E!T44+FC_OTH_HH_LI_E!T44+FC_OTH_HH_OA_E!T44</f>
        <v>0</v>
      </c>
      <c r="U44" s="10">
        <f>FC_OTH_HH_SH_E!U44+FC_OTH_HH_SC_E!U44+FC_OTH_HH_WH_E!U44+FC_OTH_HH_CO_E!U44+FC_OTH_HH_RF_E!U44+FC_OTH_HH_WM_E!U44+FC_OTH_HH_DR_E!U44+FC_OTH_HH_DW_E!U44+FC_OTH_HH_TV_E!U44+FC_OTH_HH_IT_E!U44+FC_OTH_HH_LI_E!U44+FC_OTH_HH_OA_E!U44</f>
        <v>0</v>
      </c>
      <c r="V44" s="10">
        <f>FC_OTH_HH_SH_E!V44+FC_OTH_HH_SC_E!V44+FC_OTH_HH_WH_E!V44+FC_OTH_HH_CO_E!V44+FC_OTH_HH_RF_E!V44+FC_OTH_HH_WM_E!V44+FC_OTH_HH_DR_E!V44+FC_OTH_HH_DW_E!V44+FC_OTH_HH_TV_E!V44+FC_OTH_HH_IT_E!V44+FC_OTH_HH_LI_E!V44+FC_OTH_HH_OA_E!V44</f>
        <v>0</v>
      </c>
      <c r="W44" s="10">
        <f>FC_OTH_HH_SH_E!W44+FC_OTH_HH_SC_E!W44+FC_OTH_HH_WH_E!W44+FC_OTH_HH_CO_E!W44+FC_OTH_HH_RF_E!W44+FC_OTH_HH_WM_E!W44+FC_OTH_HH_DR_E!W44+FC_OTH_HH_DW_E!W44+FC_OTH_HH_TV_E!W44+FC_OTH_HH_IT_E!W44+FC_OTH_HH_LI_E!W44+FC_OTH_HH_OA_E!W44</f>
        <v>0</v>
      </c>
      <c r="X44" s="10">
        <f>FC_OTH_HH_SH_E!X44+FC_OTH_HH_SC_E!X44+FC_OTH_HH_WH_E!X44+FC_OTH_HH_CO_E!X44+FC_OTH_HH_RF_E!X44+FC_OTH_HH_WM_E!X44+FC_OTH_HH_DR_E!X44+FC_OTH_HH_DW_E!X44+FC_OTH_HH_TV_E!X44+FC_OTH_HH_IT_E!X44+FC_OTH_HH_LI_E!X44+FC_OTH_HH_OA_E!X44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FC_OTH_HH_SH_E!C45+FC_OTH_HH_SC_E!C45+FC_OTH_HH_WH_E!C45+FC_OTH_HH_CO_E!C45+FC_OTH_HH_RF_E!C45+FC_OTH_HH_WM_E!C45+FC_OTH_HH_DR_E!C45+FC_OTH_HH_DW_E!C45+FC_OTH_HH_TV_E!C45+FC_OTH_HH_IT_E!C45+FC_OTH_HH_LI_E!C45+FC_OTH_HH_OA_E!C45</f>
        <v>0</v>
      </c>
      <c r="D45" s="10">
        <f>FC_OTH_HH_SH_E!D45+FC_OTH_HH_SC_E!D45+FC_OTH_HH_WH_E!D45+FC_OTH_HH_CO_E!D45+FC_OTH_HH_RF_E!D45+FC_OTH_HH_WM_E!D45+FC_OTH_HH_DR_E!D45+FC_OTH_HH_DW_E!D45+FC_OTH_HH_TV_E!D45+FC_OTH_HH_IT_E!D45+FC_OTH_HH_LI_E!D45+FC_OTH_HH_OA_E!D45</f>
        <v>0</v>
      </c>
      <c r="E45" s="10">
        <f>FC_OTH_HH_SH_E!E45+FC_OTH_HH_SC_E!E45+FC_OTH_HH_WH_E!E45+FC_OTH_HH_CO_E!E45+FC_OTH_HH_RF_E!E45+FC_OTH_HH_WM_E!E45+FC_OTH_HH_DR_E!E45+FC_OTH_HH_DW_E!E45+FC_OTH_HH_TV_E!E45+FC_OTH_HH_IT_E!E45+FC_OTH_HH_LI_E!E45+FC_OTH_HH_OA_E!E45</f>
        <v>0</v>
      </c>
      <c r="F45" s="10">
        <f>FC_OTH_HH_SH_E!F45+FC_OTH_HH_SC_E!F45+FC_OTH_HH_WH_E!F45+FC_OTH_HH_CO_E!F45+FC_OTH_HH_RF_E!F45+FC_OTH_HH_WM_E!F45+FC_OTH_HH_DR_E!F45+FC_OTH_HH_DW_E!F45+FC_OTH_HH_TV_E!F45+FC_OTH_HH_IT_E!F45+FC_OTH_HH_LI_E!F45+FC_OTH_HH_OA_E!F45</f>
        <v>0</v>
      </c>
      <c r="G45" s="10">
        <f>FC_OTH_HH_SH_E!G45+FC_OTH_HH_SC_E!G45+FC_OTH_HH_WH_E!G45+FC_OTH_HH_CO_E!G45+FC_OTH_HH_RF_E!G45+FC_OTH_HH_WM_E!G45+FC_OTH_HH_DR_E!G45+FC_OTH_HH_DW_E!G45+FC_OTH_HH_TV_E!G45+FC_OTH_HH_IT_E!G45+FC_OTH_HH_LI_E!G45+FC_OTH_HH_OA_E!G45</f>
        <v>0</v>
      </c>
      <c r="H45" s="10">
        <f>FC_OTH_HH_SH_E!H45+FC_OTH_HH_SC_E!H45+FC_OTH_HH_WH_E!H45+FC_OTH_HH_CO_E!H45+FC_OTH_HH_RF_E!H45+FC_OTH_HH_WM_E!H45+FC_OTH_HH_DR_E!H45+FC_OTH_HH_DW_E!H45+FC_OTH_HH_TV_E!H45+FC_OTH_HH_IT_E!H45+FC_OTH_HH_LI_E!H45+FC_OTH_HH_OA_E!H45</f>
        <v>0</v>
      </c>
      <c r="I45" s="10">
        <f>FC_OTH_HH_SH_E!I45+FC_OTH_HH_SC_E!I45+FC_OTH_HH_WH_E!I45+FC_OTH_HH_CO_E!I45+FC_OTH_HH_RF_E!I45+FC_OTH_HH_WM_E!I45+FC_OTH_HH_DR_E!I45+FC_OTH_HH_DW_E!I45+FC_OTH_HH_TV_E!I45+FC_OTH_HH_IT_E!I45+FC_OTH_HH_LI_E!I45+FC_OTH_HH_OA_E!I45</f>
        <v>0</v>
      </c>
      <c r="J45" s="10">
        <f>FC_OTH_HH_SH_E!J45+FC_OTH_HH_SC_E!J45+FC_OTH_HH_WH_E!J45+FC_OTH_HH_CO_E!J45+FC_OTH_HH_RF_E!J45+FC_OTH_HH_WM_E!J45+FC_OTH_HH_DR_E!J45+FC_OTH_HH_DW_E!J45+FC_OTH_HH_TV_E!J45+FC_OTH_HH_IT_E!J45+FC_OTH_HH_LI_E!J45+FC_OTH_HH_OA_E!J45</f>
        <v>0</v>
      </c>
      <c r="K45" s="10">
        <f>FC_OTH_HH_SH_E!K45+FC_OTH_HH_SC_E!K45+FC_OTH_HH_WH_E!K45+FC_OTH_HH_CO_E!K45+FC_OTH_HH_RF_E!K45+FC_OTH_HH_WM_E!K45+FC_OTH_HH_DR_E!K45+FC_OTH_HH_DW_E!K45+FC_OTH_HH_TV_E!K45+FC_OTH_HH_IT_E!K45+FC_OTH_HH_LI_E!K45+FC_OTH_HH_OA_E!K45</f>
        <v>0</v>
      </c>
      <c r="L45" s="10">
        <f>FC_OTH_HH_SH_E!L45+FC_OTH_HH_SC_E!L45+FC_OTH_HH_WH_E!L45+FC_OTH_HH_CO_E!L45+FC_OTH_HH_RF_E!L45+FC_OTH_HH_WM_E!L45+FC_OTH_HH_DR_E!L45+FC_OTH_HH_DW_E!L45+FC_OTH_HH_TV_E!L45+FC_OTH_HH_IT_E!L45+FC_OTH_HH_LI_E!L45+FC_OTH_HH_OA_E!L45</f>
        <v>0</v>
      </c>
      <c r="M45" s="10">
        <f>FC_OTH_HH_SH_E!M45+FC_OTH_HH_SC_E!M45+FC_OTH_HH_WH_E!M45+FC_OTH_HH_CO_E!M45+FC_OTH_HH_RF_E!M45+FC_OTH_HH_WM_E!M45+FC_OTH_HH_DR_E!M45+FC_OTH_HH_DW_E!M45+FC_OTH_HH_TV_E!M45+FC_OTH_HH_IT_E!M45+FC_OTH_HH_LI_E!M45+FC_OTH_HH_OA_E!M45</f>
        <v>0</v>
      </c>
      <c r="N45" s="10">
        <f>FC_OTH_HH_SH_E!N45+FC_OTH_HH_SC_E!N45+FC_OTH_HH_WH_E!N45+FC_OTH_HH_CO_E!N45+FC_OTH_HH_RF_E!N45+FC_OTH_HH_WM_E!N45+FC_OTH_HH_DR_E!N45+FC_OTH_HH_DW_E!N45+FC_OTH_HH_TV_E!N45+FC_OTH_HH_IT_E!N45+FC_OTH_HH_LI_E!N45+FC_OTH_HH_OA_E!N45</f>
        <v>0</v>
      </c>
      <c r="O45" s="10">
        <f>FC_OTH_HH_SH_E!O45+FC_OTH_HH_SC_E!O45+FC_OTH_HH_WH_E!O45+FC_OTH_HH_CO_E!O45+FC_OTH_HH_RF_E!O45+FC_OTH_HH_WM_E!O45+FC_OTH_HH_DR_E!O45+FC_OTH_HH_DW_E!O45+FC_OTH_HH_TV_E!O45+FC_OTH_HH_IT_E!O45+FC_OTH_HH_LI_E!O45+FC_OTH_HH_OA_E!O45</f>
        <v>0</v>
      </c>
      <c r="P45" s="10">
        <f>FC_OTH_HH_SH_E!P45+FC_OTH_HH_SC_E!P45+FC_OTH_HH_WH_E!P45+FC_OTH_HH_CO_E!P45+FC_OTH_HH_RF_E!P45+FC_OTH_HH_WM_E!P45+FC_OTH_HH_DR_E!P45+FC_OTH_HH_DW_E!P45+FC_OTH_HH_TV_E!P45+FC_OTH_HH_IT_E!P45+FC_OTH_HH_LI_E!P45+FC_OTH_HH_OA_E!P45</f>
        <v>0</v>
      </c>
      <c r="Q45" s="10">
        <f>FC_OTH_HH_SH_E!Q45+FC_OTH_HH_SC_E!Q45+FC_OTH_HH_WH_E!Q45+FC_OTH_HH_CO_E!Q45+FC_OTH_HH_RF_E!Q45+FC_OTH_HH_WM_E!Q45+FC_OTH_HH_DR_E!Q45+FC_OTH_HH_DW_E!Q45+FC_OTH_HH_TV_E!Q45+FC_OTH_HH_IT_E!Q45+FC_OTH_HH_LI_E!Q45+FC_OTH_HH_OA_E!Q45</f>
        <v>0</v>
      </c>
      <c r="R45" s="10">
        <f>FC_OTH_HH_SH_E!R45+FC_OTH_HH_SC_E!R45+FC_OTH_HH_WH_E!R45+FC_OTH_HH_CO_E!R45+FC_OTH_HH_RF_E!R45+FC_OTH_HH_WM_E!R45+FC_OTH_HH_DR_E!R45+FC_OTH_HH_DW_E!R45+FC_OTH_HH_TV_E!R45+FC_OTH_HH_IT_E!R45+FC_OTH_HH_LI_E!R45+FC_OTH_HH_OA_E!R45</f>
        <v>0</v>
      </c>
      <c r="S45" s="10">
        <f>FC_OTH_HH_SH_E!S45+FC_OTH_HH_SC_E!S45+FC_OTH_HH_WH_E!S45+FC_OTH_HH_CO_E!S45+FC_OTH_HH_RF_E!S45+FC_OTH_HH_WM_E!S45+FC_OTH_HH_DR_E!S45+FC_OTH_HH_DW_E!S45+FC_OTH_HH_TV_E!S45+FC_OTH_HH_IT_E!S45+FC_OTH_HH_LI_E!S45+FC_OTH_HH_OA_E!S45</f>
        <v>0</v>
      </c>
      <c r="T45" s="10">
        <f>FC_OTH_HH_SH_E!T45+FC_OTH_HH_SC_E!T45+FC_OTH_HH_WH_E!T45+FC_OTH_HH_CO_E!T45+FC_OTH_HH_RF_E!T45+FC_OTH_HH_WM_E!T45+FC_OTH_HH_DR_E!T45+FC_OTH_HH_DW_E!T45+FC_OTH_HH_TV_E!T45+FC_OTH_HH_IT_E!T45+FC_OTH_HH_LI_E!T45+FC_OTH_HH_OA_E!T45</f>
        <v>0</v>
      </c>
      <c r="U45" s="10">
        <f>FC_OTH_HH_SH_E!U45+FC_OTH_HH_SC_E!U45+FC_OTH_HH_WH_E!U45+FC_OTH_HH_CO_E!U45+FC_OTH_HH_RF_E!U45+FC_OTH_HH_WM_E!U45+FC_OTH_HH_DR_E!U45+FC_OTH_HH_DW_E!U45+FC_OTH_HH_TV_E!U45+FC_OTH_HH_IT_E!U45+FC_OTH_HH_LI_E!U45+FC_OTH_HH_OA_E!U45</f>
        <v>0</v>
      </c>
      <c r="V45" s="10">
        <f>FC_OTH_HH_SH_E!V45+FC_OTH_HH_SC_E!V45+FC_OTH_HH_WH_E!V45+FC_OTH_HH_CO_E!V45+FC_OTH_HH_RF_E!V45+FC_OTH_HH_WM_E!V45+FC_OTH_HH_DR_E!V45+FC_OTH_HH_DW_E!V45+FC_OTH_HH_TV_E!V45+FC_OTH_HH_IT_E!V45+FC_OTH_HH_LI_E!V45+FC_OTH_HH_OA_E!V45</f>
        <v>0</v>
      </c>
      <c r="W45" s="10">
        <f>FC_OTH_HH_SH_E!W45+FC_OTH_HH_SC_E!W45+FC_OTH_HH_WH_E!W45+FC_OTH_HH_CO_E!W45+FC_OTH_HH_RF_E!W45+FC_OTH_HH_WM_E!W45+FC_OTH_HH_DR_E!W45+FC_OTH_HH_DW_E!W45+FC_OTH_HH_TV_E!W45+FC_OTH_HH_IT_E!W45+FC_OTH_HH_LI_E!W45+FC_OTH_HH_OA_E!W45</f>
        <v>0</v>
      </c>
      <c r="X45" s="10">
        <f>FC_OTH_HH_SH_E!X45+FC_OTH_HH_SC_E!X45+FC_OTH_HH_WH_E!X45+FC_OTH_HH_CO_E!X45+FC_OTH_HH_RF_E!X45+FC_OTH_HH_WM_E!X45+FC_OTH_HH_DR_E!X45+FC_OTH_HH_DW_E!X45+FC_OTH_HH_TV_E!X45+FC_OTH_HH_IT_E!X45+FC_OTH_HH_LI_E!X45+FC_OTH_HH_OA_E!X45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FC_OTH_HH_SH_E!C46+FC_OTH_HH_SC_E!C46+FC_OTH_HH_WH_E!C46+FC_OTH_HH_CO_E!C46+FC_OTH_HH_RF_E!C46+FC_OTH_HH_WM_E!C46+FC_OTH_HH_DR_E!C46+FC_OTH_HH_DW_E!C46+FC_OTH_HH_TV_E!C46+FC_OTH_HH_IT_E!C46+FC_OTH_HH_LI_E!C46+FC_OTH_HH_OA_E!C46</f>
        <v>0</v>
      </c>
      <c r="D46" s="10">
        <f>FC_OTH_HH_SH_E!D46+FC_OTH_HH_SC_E!D46+FC_OTH_HH_WH_E!D46+FC_OTH_HH_CO_E!D46+FC_OTH_HH_RF_E!D46+FC_OTH_HH_WM_E!D46+FC_OTH_HH_DR_E!D46+FC_OTH_HH_DW_E!D46+FC_OTH_HH_TV_E!D46+FC_OTH_HH_IT_E!D46+FC_OTH_HH_LI_E!D46+FC_OTH_HH_OA_E!D46</f>
        <v>0</v>
      </c>
      <c r="E46" s="10">
        <f>FC_OTH_HH_SH_E!E46+FC_OTH_HH_SC_E!E46+FC_OTH_HH_WH_E!E46+FC_OTH_HH_CO_E!E46+FC_OTH_HH_RF_E!E46+FC_OTH_HH_WM_E!E46+FC_OTH_HH_DR_E!E46+FC_OTH_HH_DW_E!E46+FC_OTH_HH_TV_E!E46+FC_OTH_HH_IT_E!E46+FC_OTH_HH_LI_E!E46+FC_OTH_HH_OA_E!E46</f>
        <v>0</v>
      </c>
      <c r="F46" s="10">
        <f>FC_OTH_HH_SH_E!F46+FC_OTH_HH_SC_E!F46+FC_OTH_HH_WH_E!F46+FC_OTH_HH_CO_E!F46+FC_OTH_HH_RF_E!F46+FC_OTH_HH_WM_E!F46+FC_OTH_HH_DR_E!F46+FC_OTH_HH_DW_E!F46+FC_OTH_HH_TV_E!F46+FC_OTH_HH_IT_E!F46+FC_OTH_HH_LI_E!F46+FC_OTH_HH_OA_E!F46</f>
        <v>0</v>
      </c>
      <c r="G46" s="10">
        <f>FC_OTH_HH_SH_E!G46+FC_OTH_HH_SC_E!G46+FC_OTH_HH_WH_E!G46+FC_OTH_HH_CO_E!G46+FC_OTH_HH_RF_E!G46+FC_OTH_HH_WM_E!G46+FC_OTH_HH_DR_E!G46+FC_OTH_HH_DW_E!G46+FC_OTH_HH_TV_E!G46+FC_OTH_HH_IT_E!G46+FC_OTH_HH_LI_E!G46+FC_OTH_HH_OA_E!G46</f>
        <v>0</v>
      </c>
      <c r="H46" s="10">
        <f>FC_OTH_HH_SH_E!H46+FC_OTH_HH_SC_E!H46+FC_OTH_HH_WH_E!H46+FC_OTH_HH_CO_E!H46+FC_OTH_HH_RF_E!H46+FC_OTH_HH_WM_E!H46+FC_OTH_HH_DR_E!H46+FC_OTH_HH_DW_E!H46+FC_OTH_HH_TV_E!H46+FC_OTH_HH_IT_E!H46+FC_OTH_HH_LI_E!H46+FC_OTH_HH_OA_E!H46</f>
        <v>0</v>
      </c>
      <c r="I46" s="10">
        <f>FC_OTH_HH_SH_E!I46+FC_OTH_HH_SC_E!I46+FC_OTH_HH_WH_E!I46+FC_OTH_HH_CO_E!I46+FC_OTH_HH_RF_E!I46+FC_OTH_HH_WM_E!I46+FC_OTH_HH_DR_E!I46+FC_OTH_HH_DW_E!I46+FC_OTH_HH_TV_E!I46+FC_OTH_HH_IT_E!I46+FC_OTH_HH_LI_E!I46+FC_OTH_HH_OA_E!I46</f>
        <v>0</v>
      </c>
      <c r="J46" s="10">
        <f>FC_OTH_HH_SH_E!J46+FC_OTH_HH_SC_E!J46+FC_OTH_HH_WH_E!J46+FC_OTH_HH_CO_E!J46+FC_OTH_HH_RF_E!J46+FC_OTH_HH_WM_E!J46+FC_OTH_HH_DR_E!J46+FC_OTH_HH_DW_E!J46+FC_OTH_HH_TV_E!J46+FC_OTH_HH_IT_E!J46+FC_OTH_HH_LI_E!J46+FC_OTH_HH_OA_E!J46</f>
        <v>0</v>
      </c>
      <c r="K46" s="10">
        <f>FC_OTH_HH_SH_E!K46+FC_OTH_HH_SC_E!K46+FC_OTH_HH_WH_E!K46+FC_OTH_HH_CO_E!K46+FC_OTH_HH_RF_E!K46+FC_OTH_HH_WM_E!K46+FC_OTH_HH_DR_E!K46+FC_OTH_HH_DW_E!K46+FC_OTH_HH_TV_E!K46+FC_OTH_HH_IT_E!K46+FC_OTH_HH_LI_E!K46+FC_OTH_HH_OA_E!K46</f>
        <v>0</v>
      </c>
      <c r="L46" s="10">
        <f>FC_OTH_HH_SH_E!L46+FC_OTH_HH_SC_E!L46+FC_OTH_HH_WH_E!L46+FC_OTH_HH_CO_E!L46+FC_OTH_HH_RF_E!L46+FC_OTH_HH_WM_E!L46+FC_OTH_HH_DR_E!L46+FC_OTH_HH_DW_E!L46+FC_OTH_HH_TV_E!L46+FC_OTH_HH_IT_E!L46+FC_OTH_HH_LI_E!L46+FC_OTH_HH_OA_E!L46</f>
        <v>0</v>
      </c>
      <c r="M46" s="10">
        <f>FC_OTH_HH_SH_E!M46+FC_OTH_HH_SC_E!M46+FC_OTH_HH_WH_E!M46+FC_OTH_HH_CO_E!M46+FC_OTH_HH_RF_E!M46+FC_OTH_HH_WM_E!M46+FC_OTH_HH_DR_E!M46+FC_OTH_HH_DW_E!M46+FC_OTH_HH_TV_E!M46+FC_OTH_HH_IT_E!M46+FC_OTH_HH_LI_E!M46+FC_OTH_HH_OA_E!M46</f>
        <v>0</v>
      </c>
      <c r="N46" s="10">
        <f>FC_OTH_HH_SH_E!N46+FC_OTH_HH_SC_E!N46+FC_OTH_HH_WH_E!N46+FC_OTH_HH_CO_E!N46+FC_OTH_HH_RF_E!N46+FC_OTH_HH_WM_E!N46+FC_OTH_HH_DR_E!N46+FC_OTH_HH_DW_E!N46+FC_OTH_HH_TV_E!N46+FC_OTH_HH_IT_E!N46+FC_OTH_HH_LI_E!N46+FC_OTH_HH_OA_E!N46</f>
        <v>0</v>
      </c>
      <c r="O46" s="10">
        <f>FC_OTH_HH_SH_E!O46+FC_OTH_HH_SC_E!O46+FC_OTH_HH_WH_E!O46+FC_OTH_HH_CO_E!O46+FC_OTH_HH_RF_E!O46+FC_OTH_HH_WM_E!O46+FC_OTH_HH_DR_E!O46+FC_OTH_HH_DW_E!O46+FC_OTH_HH_TV_E!O46+FC_OTH_HH_IT_E!O46+FC_OTH_HH_LI_E!O46+FC_OTH_HH_OA_E!O46</f>
        <v>0</v>
      </c>
      <c r="P46" s="10">
        <f>FC_OTH_HH_SH_E!P46+FC_OTH_HH_SC_E!P46+FC_OTH_HH_WH_E!P46+FC_OTH_HH_CO_E!P46+FC_OTH_HH_RF_E!P46+FC_OTH_HH_WM_E!P46+FC_OTH_HH_DR_E!P46+FC_OTH_HH_DW_E!P46+FC_OTH_HH_TV_E!P46+FC_OTH_HH_IT_E!P46+FC_OTH_HH_LI_E!P46+FC_OTH_HH_OA_E!P46</f>
        <v>0</v>
      </c>
      <c r="Q46" s="10">
        <f>FC_OTH_HH_SH_E!Q46+FC_OTH_HH_SC_E!Q46+FC_OTH_HH_WH_E!Q46+FC_OTH_HH_CO_E!Q46+FC_OTH_HH_RF_E!Q46+FC_OTH_HH_WM_E!Q46+FC_OTH_HH_DR_E!Q46+FC_OTH_HH_DW_E!Q46+FC_OTH_HH_TV_E!Q46+FC_OTH_HH_IT_E!Q46+FC_OTH_HH_LI_E!Q46+FC_OTH_HH_OA_E!Q46</f>
        <v>0</v>
      </c>
      <c r="R46" s="10">
        <f>FC_OTH_HH_SH_E!R46+FC_OTH_HH_SC_E!R46+FC_OTH_HH_WH_E!R46+FC_OTH_HH_CO_E!R46+FC_OTH_HH_RF_E!R46+FC_OTH_HH_WM_E!R46+FC_OTH_HH_DR_E!R46+FC_OTH_HH_DW_E!R46+FC_OTH_HH_TV_E!R46+FC_OTH_HH_IT_E!R46+FC_OTH_HH_LI_E!R46+FC_OTH_HH_OA_E!R46</f>
        <v>0</v>
      </c>
      <c r="S46" s="10">
        <f>FC_OTH_HH_SH_E!S46+FC_OTH_HH_SC_E!S46+FC_OTH_HH_WH_E!S46+FC_OTH_HH_CO_E!S46+FC_OTH_HH_RF_E!S46+FC_OTH_HH_WM_E!S46+FC_OTH_HH_DR_E!S46+FC_OTH_HH_DW_E!S46+FC_OTH_HH_TV_E!S46+FC_OTH_HH_IT_E!S46+FC_OTH_HH_LI_E!S46+FC_OTH_HH_OA_E!S46</f>
        <v>0</v>
      </c>
      <c r="T46" s="10">
        <f>FC_OTH_HH_SH_E!T46+FC_OTH_HH_SC_E!T46+FC_OTH_HH_WH_E!T46+FC_OTH_HH_CO_E!T46+FC_OTH_HH_RF_E!T46+FC_OTH_HH_WM_E!T46+FC_OTH_HH_DR_E!T46+FC_OTH_HH_DW_E!T46+FC_OTH_HH_TV_E!T46+FC_OTH_HH_IT_E!T46+FC_OTH_HH_LI_E!T46+FC_OTH_HH_OA_E!T46</f>
        <v>0</v>
      </c>
      <c r="U46" s="10">
        <f>FC_OTH_HH_SH_E!U46+FC_OTH_HH_SC_E!U46+FC_OTH_HH_WH_E!U46+FC_OTH_HH_CO_E!U46+FC_OTH_HH_RF_E!U46+FC_OTH_HH_WM_E!U46+FC_OTH_HH_DR_E!U46+FC_OTH_HH_DW_E!U46+FC_OTH_HH_TV_E!U46+FC_OTH_HH_IT_E!U46+FC_OTH_HH_LI_E!U46+FC_OTH_HH_OA_E!U46</f>
        <v>0</v>
      </c>
      <c r="V46" s="10">
        <f>FC_OTH_HH_SH_E!V46+FC_OTH_HH_SC_E!V46+FC_OTH_HH_WH_E!V46+FC_OTH_HH_CO_E!V46+FC_OTH_HH_RF_E!V46+FC_OTH_HH_WM_E!V46+FC_OTH_HH_DR_E!V46+FC_OTH_HH_DW_E!V46+FC_OTH_HH_TV_E!V46+FC_OTH_HH_IT_E!V46+FC_OTH_HH_LI_E!V46+FC_OTH_HH_OA_E!V46</f>
        <v>0</v>
      </c>
      <c r="W46" s="10">
        <f>FC_OTH_HH_SH_E!W46+FC_OTH_HH_SC_E!W46+FC_OTH_HH_WH_E!W46+FC_OTH_HH_CO_E!W46+FC_OTH_HH_RF_E!W46+FC_OTH_HH_WM_E!W46+FC_OTH_HH_DR_E!W46+FC_OTH_HH_DW_E!W46+FC_OTH_HH_TV_E!W46+FC_OTH_HH_IT_E!W46+FC_OTH_HH_LI_E!W46+FC_OTH_HH_OA_E!W46</f>
        <v>0</v>
      </c>
      <c r="X46" s="10">
        <f>FC_OTH_HH_SH_E!X46+FC_OTH_HH_SC_E!X46+FC_OTH_HH_WH_E!X46+FC_OTH_HH_CO_E!X46+FC_OTH_HH_RF_E!X46+FC_OTH_HH_WM_E!X46+FC_OTH_HH_DR_E!X46+FC_OTH_HH_DW_E!X46+FC_OTH_HH_TV_E!X46+FC_OTH_HH_IT_E!X46+FC_OTH_HH_LI_E!X46+FC_OTH_HH_OA_E!X46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FC_OTH_HH_SH_E!C47+FC_OTH_HH_SC_E!C47+FC_OTH_HH_WH_E!C47+FC_OTH_HH_CO_E!C47+FC_OTH_HH_RF_E!C47+FC_OTH_HH_WM_E!C47+FC_OTH_HH_DR_E!C47+FC_OTH_HH_DW_E!C47+FC_OTH_HH_TV_E!C47+FC_OTH_HH_IT_E!C47+FC_OTH_HH_LI_E!C47+FC_OTH_HH_OA_E!C47</f>
        <v>0</v>
      </c>
      <c r="D47" s="10">
        <f>FC_OTH_HH_SH_E!D47+FC_OTH_HH_SC_E!D47+FC_OTH_HH_WH_E!D47+FC_OTH_HH_CO_E!D47+FC_OTH_HH_RF_E!D47+FC_OTH_HH_WM_E!D47+FC_OTH_HH_DR_E!D47+FC_OTH_HH_DW_E!D47+FC_OTH_HH_TV_E!D47+FC_OTH_HH_IT_E!D47+FC_OTH_HH_LI_E!D47+FC_OTH_HH_OA_E!D47</f>
        <v>0</v>
      </c>
      <c r="E47" s="10">
        <f>FC_OTH_HH_SH_E!E47+FC_OTH_HH_SC_E!E47+FC_OTH_HH_WH_E!E47+FC_OTH_HH_CO_E!E47+FC_OTH_HH_RF_E!E47+FC_OTH_HH_WM_E!E47+FC_OTH_HH_DR_E!E47+FC_OTH_HH_DW_E!E47+FC_OTH_HH_TV_E!E47+FC_OTH_HH_IT_E!E47+FC_OTH_HH_LI_E!E47+FC_OTH_HH_OA_E!E47</f>
        <v>0</v>
      </c>
      <c r="F47" s="10">
        <f>FC_OTH_HH_SH_E!F47+FC_OTH_HH_SC_E!F47+FC_OTH_HH_WH_E!F47+FC_OTH_HH_CO_E!F47+FC_OTH_HH_RF_E!F47+FC_OTH_HH_WM_E!F47+FC_OTH_HH_DR_E!F47+FC_OTH_HH_DW_E!F47+FC_OTH_HH_TV_E!F47+FC_OTH_HH_IT_E!F47+FC_OTH_HH_LI_E!F47+FC_OTH_HH_OA_E!F47</f>
        <v>0</v>
      </c>
      <c r="G47" s="10">
        <f>FC_OTH_HH_SH_E!G47+FC_OTH_HH_SC_E!G47+FC_OTH_HH_WH_E!G47+FC_OTH_HH_CO_E!G47+FC_OTH_HH_RF_E!G47+FC_OTH_HH_WM_E!G47+FC_OTH_HH_DR_E!G47+FC_OTH_HH_DW_E!G47+FC_OTH_HH_TV_E!G47+FC_OTH_HH_IT_E!G47+FC_OTH_HH_LI_E!G47+FC_OTH_HH_OA_E!G47</f>
        <v>0</v>
      </c>
      <c r="H47" s="10">
        <f>FC_OTH_HH_SH_E!H47+FC_OTH_HH_SC_E!H47+FC_OTH_HH_WH_E!H47+FC_OTH_HH_CO_E!H47+FC_OTH_HH_RF_E!H47+FC_OTH_HH_WM_E!H47+FC_OTH_HH_DR_E!H47+FC_OTH_HH_DW_E!H47+FC_OTH_HH_TV_E!H47+FC_OTH_HH_IT_E!H47+FC_OTH_HH_LI_E!H47+FC_OTH_HH_OA_E!H47</f>
        <v>0</v>
      </c>
      <c r="I47" s="10">
        <f>FC_OTH_HH_SH_E!I47+FC_OTH_HH_SC_E!I47+FC_OTH_HH_WH_E!I47+FC_OTH_HH_CO_E!I47+FC_OTH_HH_RF_E!I47+FC_OTH_HH_WM_E!I47+FC_OTH_HH_DR_E!I47+FC_OTH_HH_DW_E!I47+FC_OTH_HH_TV_E!I47+FC_OTH_HH_IT_E!I47+FC_OTH_HH_LI_E!I47+FC_OTH_HH_OA_E!I47</f>
        <v>0</v>
      </c>
      <c r="J47" s="10">
        <f>FC_OTH_HH_SH_E!J47+FC_OTH_HH_SC_E!J47+FC_OTH_HH_WH_E!J47+FC_OTH_HH_CO_E!J47+FC_OTH_HH_RF_E!J47+FC_OTH_HH_WM_E!J47+FC_OTH_HH_DR_E!J47+FC_OTH_HH_DW_E!J47+FC_OTH_HH_TV_E!J47+FC_OTH_HH_IT_E!J47+FC_OTH_HH_LI_E!J47+FC_OTH_HH_OA_E!J47</f>
        <v>0</v>
      </c>
      <c r="K47" s="10">
        <f>FC_OTH_HH_SH_E!K47+FC_OTH_HH_SC_E!K47+FC_OTH_HH_WH_E!K47+FC_OTH_HH_CO_E!K47+FC_OTH_HH_RF_E!K47+FC_OTH_HH_WM_E!K47+FC_OTH_HH_DR_E!K47+FC_OTH_HH_DW_E!K47+FC_OTH_HH_TV_E!K47+FC_OTH_HH_IT_E!K47+FC_OTH_HH_LI_E!K47+FC_OTH_HH_OA_E!K47</f>
        <v>0</v>
      </c>
      <c r="L47" s="10">
        <f>FC_OTH_HH_SH_E!L47+FC_OTH_HH_SC_E!L47+FC_OTH_HH_WH_E!L47+FC_OTH_HH_CO_E!L47+FC_OTH_HH_RF_E!L47+FC_OTH_HH_WM_E!L47+FC_OTH_HH_DR_E!L47+FC_OTH_HH_DW_E!L47+FC_OTH_HH_TV_E!L47+FC_OTH_HH_IT_E!L47+FC_OTH_HH_LI_E!L47+FC_OTH_HH_OA_E!L47</f>
        <v>0</v>
      </c>
      <c r="M47" s="10">
        <f>FC_OTH_HH_SH_E!M47+FC_OTH_HH_SC_E!M47+FC_OTH_HH_WH_E!M47+FC_OTH_HH_CO_E!M47+FC_OTH_HH_RF_E!M47+FC_OTH_HH_WM_E!M47+FC_OTH_HH_DR_E!M47+FC_OTH_HH_DW_E!M47+FC_OTH_HH_TV_E!M47+FC_OTH_HH_IT_E!M47+FC_OTH_HH_LI_E!M47+FC_OTH_HH_OA_E!M47</f>
        <v>0</v>
      </c>
      <c r="N47" s="10">
        <f>FC_OTH_HH_SH_E!N47+FC_OTH_HH_SC_E!N47+FC_OTH_HH_WH_E!N47+FC_OTH_HH_CO_E!N47+FC_OTH_HH_RF_E!N47+FC_OTH_HH_WM_E!N47+FC_OTH_HH_DR_E!N47+FC_OTH_HH_DW_E!N47+FC_OTH_HH_TV_E!N47+FC_OTH_HH_IT_E!N47+FC_OTH_HH_LI_E!N47+FC_OTH_HH_OA_E!N47</f>
        <v>0</v>
      </c>
      <c r="O47" s="10">
        <f>FC_OTH_HH_SH_E!O47+FC_OTH_HH_SC_E!O47+FC_OTH_HH_WH_E!O47+FC_OTH_HH_CO_E!O47+FC_OTH_HH_RF_E!O47+FC_OTH_HH_WM_E!O47+FC_OTH_HH_DR_E!O47+FC_OTH_HH_DW_E!O47+FC_OTH_HH_TV_E!O47+FC_OTH_HH_IT_E!O47+FC_OTH_HH_LI_E!O47+FC_OTH_HH_OA_E!O47</f>
        <v>0</v>
      </c>
      <c r="P47" s="10">
        <f>FC_OTH_HH_SH_E!P47+FC_OTH_HH_SC_E!P47+FC_OTH_HH_WH_E!P47+FC_OTH_HH_CO_E!P47+FC_OTH_HH_RF_E!P47+FC_OTH_HH_WM_E!P47+FC_OTH_HH_DR_E!P47+FC_OTH_HH_DW_E!P47+FC_OTH_HH_TV_E!P47+FC_OTH_HH_IT_E!P47+FC_OTH_HH_LI_E!P47+FC_OTH_HH_OA_E!P47</f>
        <v>0</v>
      </c>
      <c r="Q47" s="10">
        <f>FC_OTH_HH_SH_E!Q47+FC_OTH_HH_SC_E!Q47+FC_OTH_HH_WH_E!Q47+FC_OTH_HH_CO_E!Q47+FC_OTH_HH_RF_E!Q47+FC_OTH_HH_WM_E!Q47+FC_OTH_HH_DR_E!Q47+FC_OTH_HH_DW_E!Q47+FC_OTH_HH_TV_E!Q47+FC_OTH_HH_IT_E!Q47+FC_OTH_HH_LI_E!Q47+FC_OTH_HH_OA_E!Q47</f>
        <v>0</v>
      </c>
      <c r="R47" s="10">
        <f>FC_OTH_HH_SH_E!R47+FC_OTH_HH_SC_E!R47+FC_OTH_HH_WH_E!R47+FC_OTH_HH_CO_E!R47+FC_OTH_HH_RF_E!R47+FC_OTH_HH_WM_E!R47+FC_OTH_HH_DR_E!R47+FC_OTH_HH_DW_E!R47+FC_OTH_HH_TV_E!R47+FC_OTH_HH_IT_E!R47+FC_OTH_HH_LI_E!R47+FC_OTH_HH_OA_E!R47</f>
        <v>0</v>
      </c>
      <c r="S47" s="10">
        <f>FC_OTH_HH_SH_E!S47+FC_OTH_HH_SC_E!S47+FC_OTH_HH_WH_E!S47+FC_OTH_HH_CO_E!S47+FC_OTH_HH_RF_E!S47+FC_OTH_HH_WM_E!S47+FC_OTH_HH_DR_E!S47+FC_OTH_HH_DW_E!S47+FC_OTH_HH_TV_E!S47+FC_OTH_HH_IT_E!S47+FC_OTH_HH_LI_E!S47+FC_OTH_HH_OA_E!S47</f>
        <v>0</v>
      </c>
      <c r="T47" s="10">
        <f>FC_OTH_HH_SH_E!T47+FC_OTH_HH_SC_E!T47+FC_OTH_HH_WH_E!T47+FC_OTH_HH_CO_E!T47+FC_OTH_HH_RF_E!T47+FC_OTH_HH_WM_E!T47+FC_OTH_HH_DR_E!T47+FC_OTH_HH_DW_E!T47+FC_OTH_HH_TV_E!T47+FC_OTH_HH_IT_E!T47+FC_OTH_HH_LI_E!T47+FC_OTH_HH_OA_E!T47</f>
        <v>0</v>
      </c>
      <c r="U47" s="10">
        <f>FC_OTH_HH_SH_E!U47+FC_OTH_HH_SC_E!U47+FC_OTH_HH_WH_E!U47+FC_OTH_HH_CO_E!U47+FC_OTH_HH_RF_E!U47+FC_OTH_HH_WM_E!U47+FC_OTH_HH_DR_E!U47+FC_OTH_HH_DW_E!U47+FC_OTH_HH_TV_E!U47+FC_OTH_HH_IT_E!U47+FC_OTH_HH_LI_E!U47+FC_OTH_HH_OA_E!U47</f>
        <v>0</v>
      </c>
      <c r="V47" s="10">
        <f>FC_OTH_HH_SH_E!V47+FC_OTH_HH_SC_E!V47+FC_OTH_HH_WH_E!V47+FC_OTH_HH_CO_E!V47+FC_OTH_HH_RF_E!V47+FC_OTH_HH_WM_E!V47+FC_OTH_HH_DR_E!V47+FC_OTH_HH_DW_E!V47+FC_OTH_HH_TV_E!V47+FC_OTH_HH_IT_E!V47+FC_OTH_HH_LI_E!V47+FC_OTH_HH_OA_E!V47</f>
        <v>0</v>
      </c>
      <c r="W47" s="10">
        <f>FC_OTH_HH_SH_E!W47+FC_OTH_HH_SC_E!W47+FC_OTH_HH_WH_E!W47+FC_OTH_HH_CO_E!W47+FC_OTH_HH_RF_E!W47+FC_OTH_HH_WM_E!W47+FC_OTH_HH_DR_E!W47+FC_OTH_HH_DW_E!W47+FC_OTH_HH_TV_E!W47+FC_OTH_HH_IT_E!W47+FC_OTH_HH_LI_E!W47+FC_OTH_HH_OA_E!W47</f>
        <v>0</v>
      </c>
      <c r="X47" s="10">
        <f>FC_OTH_HH_SH_E!X47+FC_OTH_HH_SC_E!X47+FC_OTH_HH_WH_E!X47+FC_OTH_HH_CO_E!X47+FC_OTH_HH_RF_E!X47+FC_OTH_HH_WM_E!X47+FC_OTH_HH_DR_E!X47+FC_OTH_HH_DW_E!X47+FC_OTH_HH_TV_E!X47+FC_OTH_HH_IT_E!X47+FC_OTH_HH_LI_E!X47+FC_OTH_HH_OA_E!X47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FC_OTH_HH_SH_E!C48+FC_OTH_HH_SC_E!C48+FC_OTH_HH_WH_E!C48+FC_OTH_HH_CO_E!C48+FC_OTH_HH_RF_E!C48+FC_OTH_HH_WM_E!C48+FC_OTH_HH_DR_E!C48+FC_OTH_HH_DW_E!C48+FC_OTH_HH_TV_E!C48+FC_OTH_HH_IT_E!C48+FC_OTH_HH_LI_E!C48+FC_OTH_HH_OA_E!C48</f>
        <v>0</v>
      </c>
      <c r="D48" s="10">
        <f>FC_OTH_HH_SH_E!D48+FC_OTH_HH_SC_E!D48+FC_OTH_HH_WH_E!D48+FC_OTH_HH_CO_E!D48+FC_OTH_HH_RF_E!D48+FC_OTH_HH_WM_E!D48+FC_OTH_HH_DR_E!D48+FC_OTH_HH_DW_E!D48+FC_OTH_HH_TV_E!D48+FC_OTH_HH_IT_E!D48+FC_OTH_HH_LI_E!D48+FC_OTH_HH_OA_E!D48</f>
        <v>0</v>
      </c>
      <c r="E48" s="10">
        <f>FC_OTH_HH_SH_E!E48+FC_OTH_HH_SC_E!E48+FC_OTH_HH_WH_E!E48+FC_OTH_HH_CO_E!E48+FC_OTH_HH_RF_E!E48+FC_OTH_HH_WM_E!E48+FC_OTH_HH_DR_E!E48+FC_OTH_HH_DW_E!E48+FC_OTH_HH_TV_E!E48+FC_OTH_HH_IT_E!E48+FC_OTH_HH_LI_E!E48+FC_OTH_HH_OA_E!E48</f>
        <v>0</v>
      </c>
      <c r="F48" s="10">
        <f>FC_OTH_HH_SH_E!F48+FC_OTH_HH_SC_E!F48+FC_OTH_HH_WH_E!F48+FC_OTH_HH_CO_E!F48+FC_OTH_HH_RF_E!F48+FC_OTH_HH_WM_E!F48+FC_OTH_HH_DR_E!F48+FC_OTH_HH_DW_E!F48+FC_OTH_HH_TV_E!F48+FC_OTH_HH_IT_E!F48+FC_OTH_HH_LI_E!F48+FC_OTH_HH_OA_E!F48</f>
        <v>0</v>
      </c>
      <c r="G48" s="10">
        <f>FC_OTH_HH_SH_E!G48+FC_OTH_HH_SC_E!G48+FC_OTH_HH_WH_E!G48+FC_OTH_HH_CO_E!G48+FC_OTH_HH_RF_E!G48+FC_OTH_HH_WM_E!G48+FC_OTH_HH_DR_E!G48+FC_OTH_HH_DW_E!G48+FC_OTH_HH_TV_E!G48+FC_OTH_HH_IT_E!G48+FC_OTH_HH_LI_E!G48+FC_OTH_HH_OA_E!G48</f>
        <v>0</v>
      </c>
      <c r="H48" s="10">
        <f>FC_OTH_HH_SH_E!H48+FC_OTH_HH_SC_E!H48+FC_OTH_HH_WH_E!H48+FC_OTH_HH_CO_E!H48+FC_OTH_HH_RF_E!H48+FC_OTH_HH_WM_E!H48+FC_OTH_HH_DR_E!H48+FC_OTH_HH_DW_E!H48+FC_OTH_HH_TV_E!H48+FC_OTH_HH_IT_E!H48+FC_OTH_HH_LI_E!H48+FC_OTH_HH_OA_E!H48</f>
        <v>0</v>
      </c>
      <c r="I48" s="10">
        <f>FC_OTH_HH_SH_E!I48+FC_OTH_HH_SC_E!I48+FC_OTH_HH_WH_E!I48+FC_OTH_HH_CO_E!I48+FC_OTH_HH_RF_E!I48+FC_OTH_HH_WM_E!I48+FC_OTH_HH_DR_E!I48+FC_OTH_HH_DW_E!I48+FC_OTH_HH_TV_E!I48+FC_OTH_HH_IT_E!I48+FC_OTH_HH_LI_E!I48+FC_OTH_HH_OA_E!I48</f>
        <v>0</v>
      </c>
      <c r="J48" s="10">
        <f>FC_OTH_HH_SH_E!J48+FC_OTH_HH_SC_E!J48+FC_OTH_HH_WH_E!J48+FC_OTH_HH_CO_E!J48+FC_OTH_HH_RF_E!J48+FC_OTH_HH_WM_E!J48+FC_OTH_HH_DR_E!J48+FC_OTH_HH_DW_E!J48+FC_OTH_HH_TV_E!J48+FC_OTH_HH_IT_E!J48+FC_OTH_HH_LI_E!J48+FC_OTH_HH_OA_E!J48</f>
        <v>0</v>
      </c>
      <c r="K48" s="10">
        <f>FC_OTH_HH_SH_E!K48+FC_OTH_HH_SC_E!K48+FC_OTH_HH_WH_E!K48+FC_OTH_HH_CO_E!K48+FC_OTH_HH_RF_E!K48+FC_OTH_HH_WM_E!K48+FC_OTH_HH_DR_E!K48+FC_OTH_HH_DW_E!K48+FC_OTH_HH_TV_E!K48+FC_OTH_HH_IT_E!K48+FC_OTH_HH_LI_E!K48+FC_OTH_HH_OA_E!K48</f>
        <v>0</v>
      </c>
      <c r="L48" s="10">
        <f>FC_OTH_HH_SH_E!L48+FC_OTH_HH_SC_E!L48+FC_OTH_HH_WH_E!L48+FC_OTH_HH_CO_E!L48+FC_OTH_HH_RF_E!L48+FC_OTH_HH_WM_E!L48+FC_OTH_HH_DR_E!L48+FC_OTH_HH_DW_E!L48+FC_OTH_HH_TV_E!L48+FC_OTH_HH_IT_E!L48+FC_OTH_HH_LI_E!L48+FC_OTH_HH_OA_E!L48</f>
        <v>0</v>
      </c>
      <c r="M48" s="10">
        <f>FC_OTH_HH_SH_E!M48+FC_OTH_HH_SC_E!M48+FC_OTH_HH_WH_E!M48+FC_OTH_HH_CO_E!M48+FC_OTH_HH_RF_E!M48+FC_OTH_HH_WM_E!M48+FC_OTH_HH_DR_E!M48+FC_OTH_HH_DW_E!M48+FC_OTH_HH_TV_E!M48+FC_OTH_HH_IT_E!M48+FC_OTH_HH_LI_E!M48+FC_OTH_HH_OA_E!M48</f>
        <v>0</v>
      </c>
      <c r="N48" s="10">
        <f>FC_OTH_HH_SH_E!N48+FC_OTH_HH_SC_E!N48+FC_OTH_HH_WH_E!N48+FC_OTH_HH_CO_E!N48+FC_OTH_HH_RF_E!N48+FC_OTH_HH_WM_E!N48+FC_OTH_HH_DR_E!N48+FC_OTH_HH_DW_E!N48+FC_OTH_HH_TV_E!N48+FC_OTH_HH_IT_E!N48+FC_OTH_HH_LI_E!N48+FC_OTH_HH_OA_E!N48</f>
        <v>0</v>
      </c>
      <c r="O48" s="10">
        <f>FC_OTH_HH_SH_E!O48+FC_OTH_HH_SC_E!O48+FC_OTH_HH_WH_E!O48+FC_OTH_HH_CO_E!O48+FC_OTH_HH_RF_E!O48+FC_OTH_HH_WM_E!O48+FC_OTH_HH_DR_E!O48+FC_OTH_HH_DW_E!O48+FC_OTH_HH_TV_E!O48+FC_OTH_HH_IT_E!O48+FC_OTH_HH_LI_E!O48+FC_OTH_HH_OA_E!O48</f>
        <v>0</v>
      </c>
      <c r="P48" s="10">
        <f>FC_OTH_HH_SH_E!P48+FC_OTH_HH_SC_E!P48+FC_OTH_HH_WH_E!P48+FC_OTH_HH_CO_E!P48+FC_OTH_HH_RF_E!P48+FC_OTH_HH_WM_E!P48+FC_OTH_HH_DR_E!P48+FC_OTH_HH_DW_E!P48+FC_OTH_HH_TV_E!P48+FC_OTH_HH_IT_E!P48+FC_OTH_HH_LI_E!P48+FC_OTH_HH_OA_E!P48</f>
        <v>0</v>
      </c>
      <c r="Q48" s="10">
        <f>FC_OTH_HH_SH_E!Q48+FC_OTH_HH_SC_E!Q48+FC_OTH_HH_WH_E!Q48+FC_OTH_HH_CO_E!Q48+FC_OTH_HH_RF_E!Q48+FC_OTH_HH_WM_E!Q48+FC_OTH_HH_DR_E!Q48+FC_OTH_HH_DW_E!Q48+FC_OTH_HH_TV_E!Q48+FC_OTH_HH_IT_E!Q48+FC_OTH_HH_LI_E!Q48+FC_OTH_HH_OA_E!Q48</f>
        <v>0</v>
      </c>
      <c r="R48" s="10">
        <f>FC_OTH_HH_SH_E!R48+FC_OTH_HH_SC_E!R48+FC_OTH_HH_WH_E!R48+FC_OTH_HH_CO_E!R48+FC_OTH_HH_RF_E!R48+FC_OTH_HH_WM_E!R48+FC_OTH_HH_DR_E!R48+FC_OTH_HH_DW_E!R48+FC_OTH_HH_TV_E!R48+FC_OTH_HH_IT_E!R48+FC_OTH_HH_LI_E!R48+FC_OTH_HH_OA_E!R48</f>
        <v>0</v>
      </c>
      <c r="S48" s="10">
        <f>FC_OTH_HH_SH_E!S48+FC_OTH_HH_SC_E!S48+FC_OTH_HH_WH_E!S48+FC_OTH_HH_CO_E!S48+FC_OTH_HH_RF_E!S48+FC_OTH_HH_WM_E!S48+FC_OTH_HH_DR_E!S48+FC_OTH_HH_DW_E!S48+FC_OTH_HH_TV_E!S48+FC_OTH_HH_IT_E!S48+FC_OTH_HH_LI_E!S48+FC_OTH_HH_OA_E!S48</f>
        <v>0</v>
      </c>
      <c r="T48" s="10">
        <f>FC_OTH_HH_SH_E!T48+FC_OTH_HH_SC_E!T48+FC_OTH_HH_WH_E!T48+FC_OTH_HH_CO_E!T48+FC_OTH_HH_RF_E!T48+FC_OTH_HH_WM_E!T48+FC_OTH_HH_DR_E!T48+FC_OTH_HH_DW_E!T48+FC_OTH_HH_TV_E!T48+FC_OTH_HH_IT_E!T48+FC_OTH_HH_LI_E!T48+FC_OTH_HH_OA_E!T48</f>
        <v>0</v>
      </c>
      <c r="U48" s="10">
        <f>FC_OTH_HH_SH_E!U48+FC_OTH_HH_SC_E!U48+FC_OTH_HH_WH_E!U48+FC_OTH_HH_CO_E!U48+FC_OTH_HH_RF_E!U48+FC_OTH_HH_WM_E!U48+FC_OTH_HH_DR_E!U48+FC_OTH_HH_DW_E!U48+FC_OTH_HH_TV_E!U48+FC_OTH_HH_IT_E!U48+FC_OTH_HH_LI_E!U48+FC_OTH_HH_OA_E!U48</f>
        <v>0</v>
      </c>
      <c r="V48" s="10">
        <f>FC_OTH_HH_SH_E!V48+FC_OTH_HH_SC_E!V48+FC_OTH_HH_WH_E!V48+FC_OTH_HH_CO_E!V48+FC_OTH_HH_RF_E!V48+FC_OTH_HH_WM_E!V48+FC_OTH_HH_DR_E!V48+FC_OTH_HH_DW_E!V48+FC_OTH_HH_TV_E!V48+FC_OTH_HH_IT_E!V48+FC_OTH_HH_LI_E!V48+FC_OTH_HH_OA_E!V48</f>
        <v>0</v>
      </c>
      <c r="W48" s="10">
        <f>FC_OTH_HH_SH_E!W48+FC_OTH_HH_SC_E!W48+FC_OTH_HH_WH_E!W48+FC_OTH_HH_CO_E!W48+FC_OTH_HH_RF_E!W48+FC_OTH_HH_WM_E!W48+FC_OTH_HH_DR_E!W48+FC_OTH_HH_DW_E!W48+FC_OTH_HH_TV_E!W48+FC_OTH_HH_IT_E!W48+FC_OTH_HH_LI_E!W48+FC_OTH_HH_OA_E!W48</f>
        <v>0</v>
      </c>
      <c r="X48" s="10">
        <f>FC_OTH_HH_SH_E!X48+FC_OTH_HH_SC_E!X48+FC_OTH_HH_WH_E!X48+FC_OTH_HH_CO_E!X48+FC_OTH_HH_RF_E!X48+FC_OTH_HH_WM_E!X48+FC_OTH_HH_DR_E!X48+FC_OTH_HH_DW_E!X48+FC_OTH_HH_TV_E!X48+FC_OTH_HH_IT_E!X48+FC_OTH_HH_LI_E!X48+FC_OTH_HH_OA_E!X48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FC_OTH_HH_SH_E!C49+FC_OTH_HH_SC_E!C49+FC_OTH_HH_WH_E!C49+FC_OTH_HH_CO_E!C49+FC_OTH_HH_RF_E!C49+FC_OTH_HH_WM_E!C49+FC_OTH_HH_DR_E!C49+FC_OTH_HH_DW_E!C49+FC_OTH_HH_TV_E!C49+FC_OTH_HH_IT_E!C49+FC_OTH_HH_LI_E!C49+FC_OTH_HH_OA_E!C49</f>
        <v>0</v>
      </c>
      <c r="D49" s="10">
        <f>FC_OTH_HH_SH_E!D49+FC_OTH_HH_SC_E!D49+FC_OTH_HH_WH_E!D49+FC_OTH_HH_CO_E!D49+FC_OTH_HH_RF_E!D49+FC_OTH_HH_WM_E!D49+FC_OTH_HH_DR_E!D49+FC_OTH_HH_DW_E!D49+FC_OTH_HH_TV_E!D49+FC_OTH_HH_IT_E!D49+FC_OTH_HH_LI_E!D49+FC_OTH_HH_OA_E!D49</f>
        <v>0</v>
      </c>
      <c r="E49" s="10">
        <f>FC_OTH_HH_SH_E!E49+FC_OTH_HH_SC_E!E49+FC_OTH_HH_WH_E!E49+FC_OTH_HH_CO_E!E49+FC_OTH_HH_RF_E!E49+FC_OTH_HH_WM_E!E49+FC_OTH_HH_DR_E!E49+FC_OTH_HH_DW_E!E49+FC_OTH_HH_TV_E!E49+FC_OTH_HH_IT_E!E49+FC_OTH_HH_LI_E!E49+FC_OTH_HH_OA_E!E49</f>
        <v>0</v>
      </c>
      <c r="F49" s="10">
        <f>FC_OTH_HH_SH_E!F49+FC_OTH_HH_SC_E!F49+FC_OTH_HH_WH_E!F49+FC_OTH_HH_CO_E!F49+FC_OTH_HH_RF_E!F49+FC_OTH_HH_WM_E!F49+FC_OTH_HH_DR_E!F49+FC_OTH_HH_DW_E!F49+FC_OTH_HH_TV_E!F49+FC_OTH_HH_IT_E!F49+FC_OTH_HH_LI_E!F49+FC_OTH_HH_OA_E!F49</f>
        <v>0</v>
      </c>
      <c r="G49" s="10">
        <f>FC_OTH_HH_SH_E!G49+FC_OTH_HH_SC_E!G49+FC_OTH_HH_WH_E!G49+FC_OTH_HH_CO_E!G49+FC_OTH_HH_RF_E!G49+FC_OTH_HH_WM_E!G49+FC_OTH_HH_DR_E!G49+FC_OTH_HH_DW_E!G49+FC_OTH_HH_TV_E!G49+FC_OTH_HH_IT_E!G49+FC_OTH_HH_LI_E!G49+FC_OTH_HH_OA_E!G49</f>
        <v>0</v>
      </c>
      <c r="H49" s="10">
        <f>FC_OTH_HH_SH_E!H49+FC_OTH_HH_SC_E!H49+FC_OTH_HH_WH_E!H49+FC_OTH_HH_CO_E!H49+FC_OTH_HH_RF_E!H49+FC_OTH_HH_WM_E!H49+FC_OTH_HH_DR_E!H49+FC_OTH_HH_DW_E!H49+FC_OTH_HH_TV_E!H49+FC_OTH_HH_IT_E!H49+FC_OTH_HH_LI_E!H49+FC_OTH_HH_OA_E!H49</f>
        <v>0</v>
      </c>
      <c r="I49" s="10">
        <f>FC_OTH_HH_SH_E!I49+FC_OTH_HH_SC_E!I49+FC_OTH_HH_WH_E!I49+FC_OTH_HH_CO_E!I49+FC_OTH_HH_RF_E!I49+FC_OTH_HH_WM_E!I49+FC_OTH_HH_DR_E!I49+FC_OTH_HH_DW_E!I49+FC_OTH_HH_TV_E!I49+FC_OTH_HH_IT_E!I49+FC_OTH_HH_LI_E!I49+FC_OTH_HH_OA_E!I49</f>
        <v>0</v>
      </c>
      <c r="J49" s="10">
        <f>FC_OTH_HH_SH_E!J49+FC_OTH_HH_SC_E!J49+FC_OTH_HH_WH_E!J49+FC_OTH_HH_CO_E!J49+FC_OTH_HH_RF_E!J49+FC_OTH_HH_WM_E!J49+FC_OTH_HH_DR_E!J49+FC_OTH_HH_DW_E!J49+FC_OTH_HH_TV_E!J49+FC_OTH_HH_IT_E!J49+FC_OTH_HH_LI_E!J49+FC_OTH_HH_OA_E!J49</f>
        <v>0</v>
      </c>
      <c r="K49" s="10">
        <f>FC_OTH_HH_SH_E!K49+FC_OTH_HH_SC_E!K49+FC_OTH_HH_WH_E!K49+FC_OTH_HH_CO_E!K49+FC_OTH_HH_RF_E!K49+FC_OTH_HH_WM_E!K49+FC_OTH_HH_DR_E!K49+FC_OTH_HH_DW_E!K49+FC_OTH_HH_TV_E!K49+FC_OTH_HH_IT_E!K49+FC_OTH_HH_LI_E!K49+FC_OTH_HH_OA_E!K49</f>
        <v>0</v>
      </c>
      <c r="L49" s="10">
        <f>FC_OTH_HH_SH_E!L49+FC_OTH_HH_SC_E!L49+FC_OTH_HH_WH_E!L49+FC_OTH_HH_CO_E!L49+FC_OTH_HH_RF_E!L49+FC_OTH_HH_WM_E!L49+FC_OTH_HH_DR_E!L49+FC_OTH_HH_DW_E!L49+FC_OTH_HH_TV_E!L49+FC_OTH_HH_IT_E!L49+FC_OTH_HH_LI_E!L49+FC_OTH_HH_OA_E!L49</f>
        <v>0</v>
      </c>
      <c r="M49" s="10">
        <f>FC_OTH_HH_SH_E!M49+FC_OTH_HH_SC_E!M49+FC_OTH_HH_WH_E!M49+FC_OTH_HH_CO_E!M49+FC_OTH_HH_RF_E!M49+FC_OTH_HH_WM_E!M49+FC_OTH_HH_DR_E!M49+FC_OTH_HH_DW_E!M49+FC_OTH_HH_TV_E!M49+FC_OTH_HH_IT_E!M49+FC_OTH_HH_LI_E!M49+FC_OTH_HH_OA_E!M49</f>
        <v>0</v>
      </c>
      <c r="N49" s="10">
        <f>FC_OTH_HH_SH_E!N49+FC_OTH_HH_SC_E!N49+FC_OTH_HH_WH_E!N49+FC_OTH_HH_CO_E!N49+FC_OTH_HH_RF_E!N49+FC_OTH_HH_WM_E!N49+FC_OTH_HH_DR_E!N49+FC_OTH_HH_DW_E!N49+FC_OTH_HH_TV_E!N49+FC_OTH_HH_IT_E!N49+FC_OTH_HH_LI_E!N49+FC_OTH_HH_OA_E!N49</f>
        <v>0</v>
      </c>
      <c r="O49" s="10">
        <f>FC_OTH_HH_SH_E!O49+FC_OTH_HH_SC_E!O49+FC_OTH_HH_WH_E!O49+FC_OTH_HH_CO_E!O49+FC_OTH_HH_RF_E!O49+FC_OTH_HH_WM_E!O49+FC_OTH_HH_DR_E!O49+FC_OTH_HH_DW_E!O49+FC_OTH_HH_TV_E!O49+FC_OTH_HH_IT_E!O49+FC_OTH_HH_LI_E!O49+FC_OTH_HH_OA_E!O49</f>
        <v>0</v>
      </c>
      <c r="P49" s="10">
        <f>FC_OTH_HH_SH_E!P49+FC_OTH_HH_SC_E!P49+FC_OTH_HH_WH_E!P49+FC_OTH_HH_CO_E!P49+FC_OTH_HH_RF_E!P49+FC_OTH_HH_WM_E!P49+FC_OTH_HH_DR_E!P49+FC_OTH_HH_DW_E!P49+FC_OTH_HH_TV_E!P49+FC_OTH_HH_IT_E!P49+FC_OTH_HH_LI_E!P49+FC_OTH_HH_OA_E!P49</f>
        <v>0</v>
      </c>
      <c r="Q49" s="10">
        <f>FC_OTH_HH_SH_E!Q49+FC_OTH_HH_SC_E!Q49+FC_OTH_HH_WH_E!Q49+FC_OTH_HH_CO_E!Q49+FC_OTH_HH_RF_E!Q49+FC_OTH_HH_WM_E!Q49+FC_OTH_HH_DR_E!Q49+FC_OTH_HH_DW_E!Q49+FC_OTH_HH_TV_E!Q49+FC_OTH_HH_IT_E!Q49+FC_OTH_HH_LI_E!Q49+FC_OTH_HH_OA_E!Q49</f>
        <v>0</v>
      </c>
      <c r="R49" s="10">
        <f>FC_OTH_HH_SH_E!R49+FC_OTH_HH_SC_E!R49+FC_OTH_HH_WH_E!R49+FC_OTH_HH_CO_E!R49+FC_OTH_HH_RF_E!R49+FC_OTH_HH_WM_E!R49+FC_OTH_HH_DR_E!R49+FC_OTH_HH_DW_E!R49+FC_OTH_HH_TV_E!R49+FC_OTH_HH_IT_E!R49+FC_OTH_HH_LI_E!R49+FC_OTH_HH_OA_E!R49</f>
        <v>0</v>
      </c>
      <c r="S49" s="10">
        <f>FC_OTH_HH_SH_E!S49+FC_OTH_HH_SC_E!S49+FC_OTH_HH_WH_E!S49+FC_OTH_HH_CO_E!S49+FC_OTH_HH_RF_E!S49+FC_OTH_HH_WM_E!S49+FC_OTH_HH_DR_E!S49+FC_OTH_HH_DW_E!S49+FC_OTH_HH_TV_E!S49+FC_OTH_HH_IT_E!S49+FC_OTH_HH_LI_E!S49+FC_OTH_HH_OA_E!S49</f>
        <v>0</v>
      </c>
      <c r="T49" s="10">
        <f>FC_OTH_HH_SH_E!T49+FC_OTH_HH_SC_E!T49+FC_OTH_HH_WH_E!T49+FC_OTH_HH_CO_E!T49+FC_OTH_HH_RF_E!T49+FC_OTH_HH_WM_E!T49+FC_OTH_HH_DR_E!T49+FC_OTH_HH_DW_E!T49+FC_OTH_HH_TV_E!T49+FC_OTH_HH_IT_E!T49+FC_OTH_HH_LI_E!T49+FC_OTH_HH_OA_E!T49</f>
        <v>0</v>
      </c>
      <c r="U49" s="10">
        <f>FC_OTH_HH_SH_E!U49+FC_OTH_HH_SC_E!U49+FC_OTH_HH_WH_E!U49+FC_OTH_HH_CO_E!U49+FC_OTH_HH_RF_E!U49+FC_OTH_HH_WM_E!U49+FC_OTH_HH_DR_E!U49+FC_OTH_HH_DW_E!U49+FC_OTH_HH_TV_E!U49+FC_OTH_HH_IT_E!U49+FC_OTH_HH_LI_E!U49+FC_OTH_HH_OA_E!U49</f>
        <v>0</v>
      </c>
      <c r="V49" s="10">
        <f>FC_OTH_HH_SH_E!V49+FC_OTH_HH_SC_E!V49+FC_OTH_HH_WH_E!V49+FC_OTH_HH_CO_E!V49+FC_OTH_HH_RF_E!V49+FC_OTH_HH_WM_E!V49+FC_OTH_HH_DR_E!V49+FC_OTH_HH_DW_E!V49+FC_OTH_HH_TV_E!V49+FC_OTH_HH_IT_E!V49+FC_OTH_HH_LI_E!V49+FC_OTH_HH_OA_E!V49</f>
        <v>0</v>
      </c>
      <c r="W49" s="10">
        <f>FC_OTH_HH_SH_E!W49+FC_OTH_HH_SC_E!W49+FC_OTH_HH_WH_E!W49+FC_OTH_HH_CO_E!W49+FC_OTH_HH_RF_E!W49+FC_OTH_HH_WM_E!W49+FC_OTH_HH_DR_E!W49+FC_OTH_HH_DW_E!W49+FC_OTH_HH_TV_E!W49+FC_OTH_HH_IT_E!W49+FC_OTH_HH_LI_E!W49+FC_OTH_HH_OA_E!W49</f>
        <v>0</v>
      </c>
      <c r="X49" s="10">
        <f>FC_OTH_HH_SH_E!X49+FC_OTH_HH_SC_E!X49+FC_OTH_HH_WH_E!X49+FC_OTH_HH_CO_E!X49+FC_OTH_HH_RF_E!X49+FC_OTH_HH_WM_E!X49+FC_OTH_HH_DR_E!X49+FC_OTH_HH_DW_E!X49+FC_OTH_HH_TV_E!X49+FC_OTH_HH_IT_E!X49+FC_OTH_HH_LI_E!X49+FC_OTH_HH_OA_E!X49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FC_OTH_HH_SH_E!C50+FC_OTH_HH_SC_E!C50+FC_OTH_HH_WH_E!C50+FC_OTH_HH_CO_E!C50+FC_OTH_HH_RF_E!C50+FC_OTH_HH_WM_E!C50+FC_OTH_HH_DR_E!C50+FC_OTH_HH_DW_E!C50+FC_OTH_HH_TV_E!C50+FC_OTH_HH_IT_E!C50+FC_OTH_HH_LI_E!C50+FC_OTH_HH_OA_E!C50</f>
        <v>0</v>
      </c>
      <c r="D50" s="10">
        <f>FC_OTH_HH_SH_E!D50+FC_OTH_HH_SC_E!D50+FC_OTH_HH_WH_E!D50+FC_OTH_HH_CO_E!D50+FC_OTH_HH_RF_E!D50+FC_OTH_HH_WM_E!D50+FC_OTH_HH_DR_E!D50+FC_OTH_HH_DW_E!D50+FC_OTH_HH_TV_E!D50+FC_OTH_HH_IT_E!D50+FC_OTH_HH_LI_E!D50+FC_OTH_HH_OA_E!D50</f>
        <v>0</v>
      </c>
      <c r="E50" s="10">
        <f>FC_OTH_HH_SH_E!E50+FC_OTH_HH_SC_E!E50+FC_OTH_HH_WH_E!E50+FC_OTH_HH_CO_E!E50+FC_OTH_HH_RF_E!E50+FC_OTH_HH_WM_E!E50+FC_OTH_HH_DR_E!E50+FC_OTH_HH_DW_E!E50+FC_OTH_HH_TV_E!E50+FC_OTH_HH_IT_E!E50+FC_OTH_HH_LI_E!E50+FC_OTH_HH_OA_E!E50</f>
        <v>0</v>
      </c>
      <c r="F50" s="10">
        <f>FC_OTH_HH_SH_E!F50+FC_OTH_HH_SC_E!F50+FC_OTH_HH_WH_E!F50+FC_OTH_HH_CO_E!F50+FC_OTH_HH_RF_E!F50+FC_OTH_HH_WM_E!F50+FC_OTH_HH_DR_E!F50+FC_OTH_HH_DW_E!F50+FC_OTH_HH_TV_E!F50+FC_OTH_HH_IT_E!F50+FC_OTH_HH_LI_E!F50+FC_OTH_HH_OA_E!F50</f>
        <v>0</v>
      </c>
      <c r="G50" s="10">
        <f>FC_OTH_HH_SH_E!G50+FC_OTH_HH_SC_E!G50+FC_OTH_HH_WH_E!G50+FC_OTH_HH_CO_E!G50+FC_OTH_HH_RF_E!G50+FC_OTH_HH_WM_E!G50+FC_OTH_HH_DR_E!G50+FC_OTH_HH_DW_E!G50+FC_OTH_HH_TV_E!G50+FC_OTH_HH_IT_E!G50+FC_OTH_HH_LI_E!G50+FC_OTH_HH_OA_E!G50</f>
        <v>0</v>
      </c>
      <c r="H50" s="10">
        <f>FC_OTH_HH_SH_E!H50+FC_OTH_HH_SC_E!H50+FC_OTH_HH_WH_E!H50+FC_OTH_HH_CO_E!H50+FC_OTH_HH_RF_E!H50+FC_OTH_HH_WM_E!H50+FC_OTH_HH_DR_E!H50+FC_OTH_HH_DW_E!H50+FC_OTH_HH_TV_E!H50+FC_OTH_HH_IT_E!H50+FC_OTH_HH_LI_E!H50+FC_OTH_HH_OA_E!H50</f>
        <v>0</v>
      </c>
      <c r="I50" s="10">
        <f>FC_OTH_HH_SH_E!I50+FC_OTH_HH_SC_E!I50+FC_OTH_HH_WH_E!I50+FC_OTH_HH_CO_E!I50+FC_OTH_HH_RF_E!I50+FC_OTH_HH_WM_E!I50+FC_OTH_HH_DR_E!I50+FC_OTH_HH_DW_E!I50+FC_OTH_HH_TV_E!I50+FC_OTH_HH_IT_E!I50+FC_OTH_HH_LI_E!I50+FC_OTH_HH_OA_E!I50</f>
        <v>0</v>
      </c>
      <c r="J50" s="10">
        <f>FC_OTH_HH_SH_E!J50+FC_OTH_HH_SC_E!J50+FC_OTH_HH_WH_E!J50+FC_OTH_HH_CO_E!J50+FC_OTH_HH_RF_E!J50+FC_OTH_HH_WM_E!J50+FC_OTH_HH_DR_E!J50+FC_OTH_HH_DW_E!J50+FC_OTH_HH_TV_E!J50+FC_OTH_HH_IT_E!J50+FC_OTH_HH_LI_E!J50+FC_OTH_HH_OA_E!J50</f>
        <v>0</v>
      </c>
      <c r="K50" s="10">
        <f>FC_OTH_HH_SH_E!K50+FC_OTH_HH_SC_E!K50+FC_OTH_HH_WH_E!K50+FC_OTH_HH_CO_E!K50+FC_OTH_HH_RF_E!K50+FC_OTH_HH_WM_E!K50+FC_OTH_HH_DR_E!K50+FC_OTH_HH_DW_E!K50+FC_OTH_HH_TV_E!K50+FC_OTH_HH_IT_E!K50+FC_OTH_HH_LI_E!K50+FC_OTH_HH_OA_E!K50</f>
        <v>0</v>
      </c>
      <c r="L50" s="10">
        <f>FC_OTH_HH_SH_E!L50+FC_OTH_HH_SC_E!L50+FC_OTH_HH_WH_E!L50+FC_OTH_HH_CO_E!L50+FC_OTH_HH_RF_E!L50+FC_OTH_HH_WM_E!L50+FC_OTH_HH_DR_E!L50+FC_OTH_HH_DW_E!L50+FC_OTH_HH_TV_E!L50+FC_OTH_HH_IT_E!L50+FC_OTH_HH_LI_E!L50+FC_OTH_HH_OA_E!L50</f>
        <v>0</v>
      </c>
      <c r="M50" s="10">
        <f>FC_OTH_HH_SH_E!M50+FC_OTH_HH_SC_E!M50+FC_OTH_HH_WH_E!M50+FC_OTH_HH_CO_E!M50+FC_OTH_HH_RF_E!M50+FC_OTH_HH_WM_E!M50+FC_OTH_HH_DR_E!M50+FC_OTH_HH_DW_E!M50+FC_OTH_HH_TV_E!M50+FC_OTH_HH_IT_E!M50+FC_OTH_HH_LI_E!M50+FC_OTH_HH_OA_E!M50</f>
        <v>0</v>
      </c>
      <c r="N50" s="10">
        <f>FC_OTH_HH_SH_E!N50+FC_OTH_HH_SC_E!N50+FC_OTH_HH_WH_E!N50+FC_OTH_HH_CO_E!N50+FC_OTH_HH_RF_E!N50+FC_OTH_HH_WM_E!N50+FC_OTH_HH_DR_E!N50+FC_OTH_HH_DW_E!N50+FC_OTH_HH_TV_E!N50+FC_OTH_HH_IT_E!N50+FC_OTH_HH_LI_E!N50+FC_OTH_HH_OA_E!N50</f>
        <v>0</v>
      </c>
      <c r="O50" s="10">
        <f>FC_OTH_HH_SH_E!O50+FC_OTH_HH_SC_E!O50+FC_OTH_HH_WH_E!O50+FC_OTH_HH_CO_E!O50+FC_OTH_HH_RF_E!O50+FC_OTH_HH_WM_E!O50+FC_OTH_HH_DR_E!O50+FC_OTH_HH_DW_E!O50+FC_OTH_HH_TV_E!O50+FC_OTH_HH_IT_E!O50+FC_OTH_HH_LI_E!O50+FC_OTH_HH_OA_E!O50</f>
        <v>0</v>
      </c>
      <c r="P50" s="10">
        <f>FC_OTH_HH_SH_E!P50+FC_OTH_HH_SC_E!P50+FC_OTH_HH_WH_E!P50+FC_OTH_HH_CO_E!P50+FC_OTH_HH_RF_E!P50+FC_OTH_HH_WM_E!P50+FC_OTH_HH_DR_E!P50+FC_OTH_HH_DW_E!P50+FC_OTH_HH_TV_E!P50+FC_OTH_HH_IT_E!P50+FC_OTH_HH_LI_E!P50+FC_OTH_HH_OA_E!P50</f>
        <v>0</v>
      </c>
      <c r="Q50" s="10">
        <f>FC_OTH_HH_SH_E!Q50+FC_OTH_HH_SC_E!Q50+FC_OTH_HH_WH_E!Q50+FC_OTH_HH_CO_E!Q50+FC_OTH_HH_RF_E!Q50+FC_OTH_HH_WM_E!Q50+FC_OTH_HH_DR_E!Q50+FC_OTH_HH_DW_E!Q50+FC_OTH_HH_TV_E!Q50+FC_OTH_HH_IT_E!Q50+FC_OTH_HH_LI_E!Q50+FC_OTH_HH_OA_E!Q50</f>
        <v>0</v>
      </c>
      <c r="R50" s="10">
        <f>FC_OTH_HH_SH_E!R50+FC_OTH_HH_SC_E!R50+FC_OTH_HH_WH_E!R50+FC_OTH_HH_CO_E!R50+FC_OTH_HH_RF_E!R50+FC_OTH_HH_WM_E!R50+FC_OTH_HH_DR_E!R50+FC_OTH_HH_DW_E!R50+FC_OTH_HH_TV_E!R50+FC_OTH_HH_IT_E!R50+FC_OTH_HH_LI_E!R50+FC_OTH_HH_OA_E!R50</f>
        <v>0</v>
      </c>
      <c r="S50" s="10">
        <f>FC_OTH_HH_SH_E!S50+FC_OTH_HH_SC_E!S50+FC_OTH_HH_WH_E!S50+FC_OTH_HH_CO_E!S50+FC_OTH_HH_RF_E!S50+FC_OTH_HH_WM_E!S50+FC_OTH_HH_DR_E!S50+FC_OTH_HH_DW_E!S50+FC_OTH_HH_TV_E!S50+FC_OTH_HH_IT_E!S50+FC_OTH_HH_LI_E!S50+FC_OTH_HH_OA_E!S50</f>
        <v>0</v>
      </c>
      <c r="T50" s="10">
        <f>FC_OTH_HH_SH_E!T50+FC_OTH_HH_SC_E!T50+FC_OTH_HH_WH_E!T50+FC_OTH_HH_CO_E!T50+FC_OTH_HH_RF_E!T50+FC_OTH_HH_WM_E!T50+FC_OTH_HH_DR_E!T50+FC_OTH_HH_DW_E!T50+FC_OTH_HH_TV_E!T50+FC_OTH_HH_IT_E!T50+FC_OTH_HH_LI_E!T50+FC_OTH_HH_OA_E!T50</f>
        <v>0</v>
      </c>
      <c r="U50" s="10">
        <f>FC_OTH_HH_SH_E!U50+FC_OTH_HH_SC_E!U50+FC_OTH_HH_WH_E!U50+FC_OTH_HH_CO_E!U50+FC_OTH_HH_RF_E!U50+FC_OTH_HH_WM_E!U50+FC_OTH_HH_DR_E!U50+FC_OTH_HH_DW_E!U50+FC_OTH_HH_TV_E!U50+FC_OTH_HH_IT_E!U50+FC_OTH_HH_LI_E!U50+FC_OTH_HH_OA_E!U50</f>
        <v>0</v>
      </c>
      <c r="V50" s="10">
        <f>FC_OTH_HH_SH_E!V50+FC_OTH_HH_SC_E!V50+FC_OTH_HH_WH_E!V50+FC_OTH_HH_CO_E!V50+FC_OTH_HH_RF_E!V50+FC_OTH_HH_WM_E!V50+FC_OTH_HH_DR_E!V50+FC_OTH_HH_DW_E!V50+FC_OTH_HH_TV_E!V50+FC_OTH_HH_IT_E!V50+FC_OTH_HH_LI_E!V50+FC_OTH_HH_OA_E!V50</f>
        <v>0</v>
      </c>
      <c r="W50" s="10">
        <f>FC_OTH_HH_SH_E!W50+FC_OTH_HH_SC_E!W50+FC_OTH_HH_WH_E!W50+FC_OTH_HH_CO_E!W50+FC_OTH_HH_RF_E!W50+FC_OTH_HH_WM_E!W50+FC_OTH_HH_DR_E!W50+FC_OTH_HH_DW_E!W50+FC_OTH_HH_TV_E!W50+FC_OTH_HH_IT_E!W50+FC_OTH_HH_LI_E!W50+FC_OTH_HH_OA_E!W50</f>
        <v>0</v>
      </c>
      <c r="X50" s="10">
        <f>FC_OTH_HH_SH_E!X50+FC_OTH_HH_SC_E!X50+FC_OTH_HH_WH_E!X50+FC_OTH_HH_CO_E!X50+FC_OTH_HH_RF_E!X50+FC_OTH_HH_WM_E!X50+FC_OTH_HH_DR_E!X50+FC_OTH_HH_DW_E!X50+FC_OTH_HH_TV_E!X50+FC_OTH_HH_IT_E!X50+FC_OTH_HH_LI_E!X50+FC_OTH_HH_OA_E!X50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FC_OTH_HH_SH_E!C51+FC_OTH_HH_SC_E!C51+FC_OTH_HH_WH_E!C51+FC_OTH_HH_CO_E!C51+FC_OTH_HH_RF_E!C51+FC_OTH_HH_WM_E!C51+FC_OTH_HH_DR_E!C51+FC_OTH_HH_DW_E!C51+FC_OTH_HH_TV_E!C51+FC_OTH_HH_IT_E!C51+FC_OTH_HH_LI_E!C51+FC_OTH_HH_OA_E!C51</f>
        <v>73.17282889079965</v>
      </c>
      <c r="D51" s="37">
        <f>FC_OTH_HH_SH_E!D51+FC_OTH_HH_SC_E!D51+FC_OTH_HH_WH_E!D51+FC_OTH_HH_CO_E!D51+FC_OTH_HH_RF_E!D51+FC_OTH_HH_WM_E!D51+FC_OTH_HH_DR_E!D51+FC_OTH_HH_DW_E!D51+FC_OTH_HH_TV_E!D51+FC_OTH_HH_IT_E!D51+FC_OTH_HH_LI_E!D51+FC_OTH_HH_OA_E!D51</f>
        <v>117.11092003439381</v>
      </c>
      <c r="E51" s="37">
        <f>FC_OTH_HH_SH_E!E51+FC_OTH_HH_SC_E!E51+FC_OTH_HH_WH_E!E51+FC_OTH_HH_CO_E!E51+FC_OTH_HH_RF_E!E51+FC_OTH_HH_WM_E!E51+FC_OTH_HH_DR_E!E51+FC_OTH_HH_DW_E!E51+FC_OTH_HH_TV_E!E51+FC_OTH_HH_IT_E!E51+FC_OTH_HH_LI_E!E51+FC_OTH_HH_OA_E!E51</f>
        <v>146.51762682717111</v>
      </c>
      <c r="F51" s="37">
        <f>FC_OTH_HH_SH_E!F51+FC_OTH_HH_SC_E!F51+FC_OTH_HH_WH_E!F51+FC_OTH_HH_CO_E!F51+FC_OTH_HH_RF_E!F51+FC_OTH_HH_WM_E!F51+FC_OTH_HH_DR_E!F51+FC_OTH_HH_DW_E!F51+FC_OTH_HH_TV_E!F51+FC_OTH_HH_IT_E!F51+FC_OTH_HH_LI_E!F51+FC_OTH_HH_OA_E!F51</f>
        <v>158.01805674978496</v>
      </c>
      <c r="G51" s="37">
        <f>FC_OTH_HH_SH_E!G51+FC_OTH_HH_SC_E!G51+FC_OTH_HH_WH_E!G51+FC_OTH_HH_CO_E!G51+FC_OTH_HH_RF_E!G51+FC_OTH_HH_WM_E!G51+FC_OTH_HH_DR_E!G51+FC_OTH_HH_DW_E!G51+FC_OTH_HH_TV_E!G51+FC_OTH_HH_IT_E!G51+FC_OTH_HH_LI_E!G51+FC_OTH_HH_OA_E!G51</f>
        <v>181.2553740326741</v>
      </c>
      <c r="H51" s="37">
        <f>FC_OTH_HH_SH_E!H51+FC_OTH_HH_SC_E!H51+FC_OTH_HH_WH_E!H51+FC_OTH_HH_CO_E!H51+FC_OTH_HH_RF_E!H51+FC_OTH_HH_WM_E!H51+FC_OTH_HH_DR_E!H51+FC_OTH_HH_DW_E!H51+FC_OTH_HH_TV_E!H51+FC_OTH_HH_IT_E!H51+FC_OTH_HH_LI_E!H51+FC_OTH_HH_OA_E!H51</f>
        <v>199.9355116079106</v>
      </c>
      <c r="I51" s="37">
        <f>FC_OTH_HH_SH_E!I51+FC_OTH_HH_SC_E!I51+FC_OTH_HH_WH_E!I51+FC_OTH_HH_CO_E!I51+FC_OTH_HH_RF_E!I51+FC_OTH_HH_WM_E!I51+FC_OTH_HH_DR_E!I51+FC_OTH_HH_DW_E!I51+FC_OTH_HH_TV_E!I51+FC_OTH_HH_IT_E!I51+FC_OTH_HH_LI_E!I51+FC_OTH_HH_OA_E!I51</f>
        <v>202.6010318142734</v>
      </c>
      <c r="J51" s="37">
        <f>FC_OTH_HH_SH_E!J51+FC_OTH_HH_SC_E!J51+FC_OTH_HH_WH_E!J51+FC_OTH_HH_CO_E!J51+FC_OTH_HH_RF_E!J51+FC_OTH_HH_WM_E!J51+FC_OTH_HH_DR_E!J51+FC_OTH_HH_DW_E!J51+FC_OTH_HH_TV_E!J51+FC_OTH_HH_IT_E!J51+FC_OTH_HH_LI_E!J51+FC_OTH_HH_OA_E!J51</f>
        <v>220.20636285468606</v>
      </c>
      <c r="K51" s="37">
        <f>FC_OTH_HH_SH_E!K51+FC_OTH_HH_SC_E!K51+FC_OTH_HH_WH_E!K51+FC_OTH_HH_CO_E!K51+FC_OTH_HH_RF_E!K51+FC_OTH_HH_WM_E!K51+FC_OTH_HH_DR_E!K51+FC_OTH_HH_DW_E!K51+FC_OTH_HH_TV_E!K51+FC_OTH_HH_IT_E!K51+FC_OTH_HH_LI_E!K51+FC_OTH_HH_OA_E!K51</f>
        <v>229.90111779879618</v>
      </c>
      <c r="L51" s="37">
        <f>FC_OTH_HH_SH_E!L51+FC_OTH_HH_SC_E!L51+FC_OTH_HH_WH_E!L51+FC_OTH_HH_CO_E!L51+FC_OTH_HH_RF_E!L51+FC_OTH_HH_WM_E!L51+FC_OTH_HH_DR_E!L51+FC_OTH_HH_DW_E!L51+FC_OTH_HH_TV_E!L51+FC_OTH_HH_IT_E!L51+FC_OTH_HH_LI_E!L51+FC_OTH_HH_OA_E!L51</f>
        <v>264.16595012897676</v>
      </c>
      <c r="M51" s="37">
        <f>FC_OTH_HH_SH_E!M51+FC_OTH_HH_SC_E!M51+FC_OTH_HH_WH_E!M51+FC_OTH_HH_CO_E!M51+FC_OTH_HH_RF_E!M51+FC_OTH_HH_WM_E!M51+FC_OTH_HH_DR_E!M51+FC_OTH_HH_DW_E!M51+FC_OTH_HH_TV_E!M51+FC_OTH_HH_IT_E!M51+FC_OTH_HH_LI_E!M51+FC_OTH_HH_OA_E!M51</f>
        <v>299.01117798796207</v>
      </c>
      <c r="N51" s="37">
        <f>FC_OTH_HH_SH_E!N51+FC_OTH_HH_SC_E!N51+FC_OTH_HH_WH_E!N51+FC_OTH_HH_CO_E!N51+FC_OTH_HH_RF_E!N51+FC_OTH_HH_WM_E!N51+FC_OTH_HH_DR_E!N51+FC_OTH_HH_DW_E!N51+FC_OTH_HH_TV_E!N51+FC_OTH_HH_IT_E!N51+FC_OTH_HH_LI_E!N51+FC_OTH_HH_OA_E!N51</f>
        <v>257.97506448839209</v>
      </c>
      <c r="O51" s="37">
        <f>FC_OTH_HH_SH_E!O51+FC_OTH_HH_SC_E!O51+FC_OTH_HH_WH_E!O51+FC_OTH_HH_CO_E!O51+FC_OTH_HH_RF_E!O51+FC_OTH_HH_WM_E!O51+FC_OTH_HH_DR_E!O51+FC_OTH_HH_DW_E!O51+FC_OTH_HH_TV_E!O51+FC_OTH_HH_IT_E!O51+FC_OTH_HH_LI_E!O51+FC_OTH_HH_OA_E!O51</f>
        <v>257.80309544282022</v>
      </c>
      <c r="P51" s="37">
        <f>FC_OTH_HH_SH_E!P51+FC_OTH_HH_SC_E!P51+FC_OTH_HH_WH_E!P51+FC_OTH_HH_CO_E!P51+FC_OTH_HH_RF_E!P51+FC_OTH_HH_WM_E!P51+FC_OTH_HH_DR_E!P51+FC_OTH_HH_DW_E!P51+FC_OTH_HH_TV_E!P51+FC_OTH_HH_IT_E!P51+FC_OTH_HH_LI_E!P51+FC_OTH_HH_OA_E!P51</f>
        <v>244.73344797936372</v>
      </c>
      <c r="Q51" s="37">
        <f>FC_OTH_HH_SH_E!Q51+FC_OTH_HH_SC_E!Q51+FC_OTH_HH_WH_E!Q51+FC_OTH_HH_CO_E!Q51+FC_OTH_HH_RF_E!Q51+FC_OTH_HH_WM_E!Q51+FC_OTH_HH_DR_E!Q51+FC_OTH_HH_DW_E!Q51+FC_OTH_HH_TV_E!Q51+FC_OTH_HH_IT_E!Q51+FC_OTH_HH_LI_E!Q51+FC_OTH_HH_OA_E!Q51</f>
        <v>258.14703353396391</v>
      </c>
      <c r="R51" s="37">
        <f>FC_OTH_HH_SH_E!R51+FC_OTH_HH_SC_E!R51+FC_OTH_HH_WH_E!R51+FC_OTH_HH_CO_E!R51+FC_OTH_HH_RF_E!R51+FC_OTH_HH_WM_E!R51+FC_OTH_HH_DR_E!R51+FC_OTH_HH_DW_E!R51+FC_OTH_HH_TV_E!R51+FC_OTH_HH_IT_E!R51+FC_OTH_HH_LI_E!R51+FC_OTH_HH_OA_E!R51</f>
        <v>262.88916595012904</v>
      </c>
      <c r="S51" s="37">
        <f>FC_OTH_HH_SH_E!S51+FC_OTH_HH_SC_E!S51+FC_OTH_HH_WH_E!S51+FC_OTH_HH_CO_E!S51+FC_OTH_HH_RF_E!S51+FC_OTH_HH_WM_E!S51+FC_OTH_HH_DR_E!S51+FC_OTH_HH_DW_E!S51+FC_OTH_HH_TV_E!S51+FC_OTH_HH_IT_E!S51+FC_OTH_HH_LI_E!S51+FC_OTH_HH_OA_E!S51</f>
        <v>243.84024075666389</v>
      </c>
      <c r="T51" s="37">
        <f>FC_OTH_HH_SH_E!T51+FC_OTH_HH_SC_E!T51+FC_OTH_HH_WH_E!T51+FC_OTH_HH_CO_E!T51+FC_OTH_HH_RF_E!T51+FC_OTH_HH_WM_E!T51+FC_OTH_HH_DR_E!T51+FC_OTH_HH_DW_E!T51+FC_OTH_HH_TV_E!T51+FC_OTH_HH_IT_E!T51+FC_OTH_HH_LI_E!T51+FC_OTH_HH_OA_E!T51</f>
        <v>250.7330180567497</v>
      </c>
      <c r="U51" s="37">
        <f>FC_OTH_HH_SH_E!U51+FC_OTH_HH_SC_E!U51+FC_OTH_HH_WH_E!U51+FC_OTH_HH_CO_E!U51+FC_OTH_HH_RF_E!U51+FC_OTH_HH_WM_E!U51+FC_OTH_HH_DR_E!U51+FC_OTH_HH_DW_E!U51+FC_OTH_HH_TV_E!U51+FC_OTH_HH_IT_E!U51+FC_OTH_HH_LI_E!U51+FC_OTH_HH_OA_E!U51</f>
        <v>274.22553740326742</v>
      </c>
      <c r="V51" s="37">
        <f>FC_OTH_HH_SH_E!V51+FC_OTH_HH_SC_E!V51+FC_OTH_HH_WH_E!V51+FC_OTH_HH_CO_E!V51+FC_OTH_HH_RF_E!V51+FC_OTH_HH_WM_E!V51+FC_OTH_HH_DR_E!V51+FC_OTH_HH_DW_E!V51+FC_OTH_HH_TV_E!V51+FC_OTH_HH_IT_E!V51+FC_OTH_HH_LI_E!V51+FC_OTH_HH_OA_E!V51</f>
        <v>285.26663800515917</v>
      </c>
      <c r="W51" s="37">
        <f>FC_OTH_HH_SH_E!W51+FC_OTH_HH_SC_E!W51+FC_OTH_HH_WH_E!W51+FC_OTH_HH_CO_E!W51+FC_OTH_HH_RF_E!W51+FC_OTH_HH_WM_E!W51+FC_OTH_HH_DR_E!W51+FC_OTH_HH_DW_E!W51+FC_OTH_HH_TV_E!W51+FC_OTH_HH_IT_E!W51+FC_OTH_HH_LI_E!W51+FC_OTH_HH_OA_E!W51</f>
        <v>295.74729148753238</v>
      </c>
      <c r="X51" s="37">
        <f>FC_OTH_HH_SH_E!X51+FC_OTH_HH_SC_E!X51+FC_OTH_HH_WH_E!X51+FC_OTH_HH_CO_E!X51+FC_OTH_HH_RF_E!X51+FC_OTH_HH_WM_E!X51+FC_OTH_HH_DR_E!X51+FC_OTH_HH_DW_E!X51+FC_OTH_HH_TV_E!X51+FC_OTH_HH_IT_E!X51+FC_OTH_HH_LI_E!X51+FC_OTH_HH_OA_E!X51</f>
        <v>287.75941530524506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9">SUM(C53:C70)</f>
        <v>1161.077644024075</v>
      </c>
      <c r="D52" s="37">
        <f t="shared" ref="D52:W52" si="30">SUM(D53:D70)</f>
        <v>1161.4598452278588</v>
      </c>
      <c r="E52" s="37">
        <f t="shared" si="30"/>
        <v>1161.8419604471192</v>
      </c>
      <c r="F52" s="37">
        <f t="shared" si="30"/>
        <v>1162.2479793637137</v>
      </c>
      <c r="G52" s="37">
        <f t="shared" si="30"/>
        <v>1171.0136715391234</v>
      </c>
      <c r="H52" s="37">
        <f t="shared" si="30"/>
        <v>1177.892433361995</v>
      </c>
      <c r="I52" s="37">
        <f t="shared" si="30"/>
        <v>1175.0263112639723</v>
      </c>
      <c r="J52" s="37">
        <f t="shared" si="30"/>
        <v>1176.220464316423</v>
      </c>
      <c r="K52" s="37">
        <f t="shared" si="30"/>
        <v>1178.9433361994834</v>
      </c>
      <c r="L52" s="37">
        <f t="shared" si="30"/>
        <v>1181.7139294926912</v>
      </c>
      <c r="M52" s="37">
        <f t="shared" si="30"/>
        <v>740.75666380051564</v>
      </c>
      <c r="N52" s="37">
        <f t="shared" si="30"/>
        <v>747.61152192605311</v>
      </c>
      <c r="O52" s="37">
        <f t="shared" si="30"/>
        <v>794.44918314703295</v>
      </c>
      <c r="P52" s="37">
        <f t="shared" si="30"/>
        <v>814.95417024935523</v>
      </c>
      <c r="Q52" s="37">
        <f t="shared" si="30"/>
        <v>1024.7785898538261</v>
      </c>
      <c r="R52" s="37">
        <f t="shared" si="30"/>
        <v>1024.9394668959587</v>
      </c>
      <c r="S52" s="37">
        <f t="shared" si="30"/>
        <v>1029.219862424764</v>
      </c>
      <c r="T52" s="37">
        <f t="shared" si="30"/>
        <v>1039.0521066208087</v>
      </c>
      <c r="U52" s="37">
        <f t="shared" si="30"/>
        <v>1045.4413585554594</v>
      </c>
      <c r="V52" s="37">
        <f t="shared" si="30"/>
        <v>1060.5948409286325</v>
      </c>
      <c r="W52" s="37">
        <f t="shared" si="30"/>
        <v>1093.6210662080819</v>
      </c>
      <c r="X52" s="37">
        <f t="shared" ref="X52" si="31">SUM(X53:X70)</f>
        <v>1112.5463456577816</v>
      </c>
    </row>
    <row r="53" spans="1:24" ht="11.25" customHeight="1" x14ac:dyDescent="0.2">
      <c r="A53" s="42" t="s">
        <v>93</v>
      </c>
      <c r="B53" s="9" t="s">
        <v>94</v>
      </c>
      <c r="C53" s="10">
        <f>FC_OTH_HH_SH_E!C53+FC_OTH_HH_SC_E!C53+FC_OTH_HH_WH_E!C53+FC_OTH_HH_CO_E!C53+FC_OTH_HH_RF_E!C53+FC_OTH_HH_WM_E!C53+FC_OTH_HH_DR_E!C53+FC_OTH_HH_DW_E!C53+FC_OTH_HH_TV_E!C53+FC_OTH_HH_IT_E!C53+FC_OTH_HH_LI_E!C53+FC_OTH_HH_OA_E!C53</f>
        <v>0</v>
      </c>
      <c r="D53" s="10">
        <f>FC_OTH_HH_SH_E!D53+FC_OTH_HH_SC_E!D53+FC_OTH_HH_WH_E!D53+FC_OTH_HH_CO_E!D53+FC_OTH_HH_RF_E!D53+FC_OTH_HH_WM_E!D53+FC_OTH_HH_DR_E!D53+FC_OTH_HH_DW_E!D53+FC_OTH_HH_TV_E!D53+FC_OTH_HH_IT_E!D53+FC_OTH_HH_LI_E!D53+FC_OTH_HH_OA_E!D53</f>
        <v>0</v>
      </c>
      <c r="E53" s="10">
        <f>FC_OTH_HH_SH_E!E53+FC_OTH_HH_SC_E!E53+FC_OTH_HH_WH_E!E53+FC_OTH_HH_CO_E!E53+FC_OTH_HH_RF_E!E53+FC_OTH_HH_WM_E!E53+FC_OTH_HH_DR_E!E53+FC_OTH_HH_DW_E!E53+FC_OTH_HH_TV_E!E53+FC_OTH_HH_IT_E!E53+FC_OTH_HH_LI_E!E53+FC_OTH_HH_OA_E!E53</f>
        <v>0</v>
      </c>
      <c r="F53" s="10">
        <f>FC_OTH_HH_SH_E!F53+FC_OTH_HH_SC_E!F53+FC_OTH_HH_WH_E!F53+FC_OTH_HH_CO_E!F53+FC_OTH_HH_RF_E!F53+FC_OTH_HH_WM_E!F53+FC_OTH_HH_DR_E!F53+FC_OTH_HH_DW_E!F53+FC_OTH_HH_TV_E!F53+FC_OTH_HH_IT_E!F53+FC_OTH_HH_LI_E!F53+FC_OTH_HH_OA_E!F53</f>
        <v>0</v>
      </c>
      <c r="G53" s="10">
        <f>FC_OTH_HH_SH_E!G53+FC_OTH_HH_SC_E!G53+FC_OTH_HH_WH_E!G53+FC_OTH_HH_CO_E!G53+FC_OTH_HH_RF_E!G53+FC_OTH_HH_WM_E!G53+FC_OTH_HH_DR_E!G53+FC_OTH_HH_DW_E!G53+FC_OTH_HH_TV_E!G53+FC_OTH_HH_IT_E!G53+FC_OTH_HH_LI_E!G53+FC_OTH_HH_OA_E!G53</f>
        <v>0</v>
      </c>
      <c r="H53" s="10">
        <f>FC_OTH_HH_SH_E!H53+FC_OTH_HH_SC_E!H53+FC_OTH_HH_WH_E!H53+FC_OTH_HH_CO_E!H53+FC_OTH_HH_RF_E!H53+FC_OTH_HH_WM_E!H53+FC_OTH_HH_DR_E!H53+FC_OTH_HH_DW_E!H53+FC_OTH_HH_TV_E!H53+FC_OTH_HH_IT_E!H53+FC_OTH_HH_LI_E!H53+FC_OTH_HH_OA_E!H53</f>
        <v>0</v>
      </c>
      <c r="I53" s="10">
        <f>FC_OTH_HH_SH_E!I53+FC_OTH_HH_SC_E!I53+FC_OTH_HH_WH_E!I53+FC_OTH_HH_CO_E!I53+FC_OTH_HH_RF_E!I53+FC_OTH_HH_WM_E!I53+FC_OTH_HH_DR_E!I53+FC_OTH_HH_DW_E!I53+FC_OTH_HH_TV_E!I53+FC_OTH_HH_IT_E!I53+FC_OTH_HH_LI_E!I53+FC_OTH_HH_OA_E!I53</f>
        <v>0</v>
      </c>
      <c r="J53" s="10">
        <f>FC_OTH_HH_SH_E!J53+FC_OTH_HH_SC_E!J53+FC_OTH_HH_WH_E!J53+FC_OTH_HH_CO_E!J53+FC_OTH_HH_RF_E!J53+FC_OTH_HH_WM_E!J53+FC_OTH_HH_DR_E!J53+FC_OTH_HH_DW_E!J53+FC_OTH_HH_TV_E!J53+FC_OTH_HH_IT_E!J53+FC_OTH_HH_LI_E!J53+FC_OTH_HH_OA_E!J53</f>
        <v>0</v>
      </c>
      <c r="K53" s="10">
        <f>FC_OTH_HH_SH_E!K53+FC_OTH_HH_SC_E!K53+FC_OTH_HH_WH_E!K53+FC_OTH_HH_CO_E!K53+FC_OTH_HH_RF_E!K53+FC_OTH_HH_WM_E!K53+FC_OTH_HH_DR_E!K53+FC_OTH_HH_DW_E!K53+FC_OTH_HH_TV_E!K53+FC_OTH_HH_IT_E!K53+FC_OTH_HH_LI_E!K53+FC_OTH_HH_OA_E!K53</f>
        <v>0</v>
      </c>
      <c r="L53" s="10">
        <f>FC_OTH_HH_SH_E!L53+FC_OTH_HH_SC_E!L53+FC_OTH_HH_WH_E!L53+FC_OTH_HH_CO_E!L53+FC_OTH_HH_RF_E!L53+FC_OTH_HH_WM_E!L53+FC_OTH_HH_DR_E!L53+FC_OTH_HH_DW_E!L53+FC_OTH_HH_TV_E!L53+FC_OTH_HH_IT_E!L53+FC_OTH_HH_LI_E!L53+FC_OTH_HH_OA_E!L53</f>
        <v>0</v>
      </c>
      <c r="M53" s="10">
        <f>FC_OTH_HH_SH_E!M53+FC_OTH_HH_SC_E!M53+FC_OTH_HH_WH_E!M53+FC_OTH_HH_CO_E!M53+FC_OTH_HH_RF_E!M53+FC_OTH_HH_WM_E!M53+FC_OTH_HH_DR_E!M53+FC_OTH_HH_DW_E!M53+FC_OTH_HH_TV_E!M53+FC_OTH_HH_IT_E!M53+FC_OTH_HH_LI_E!M53+FC_OTH_HH_OA_E!M53</f>
        <v>0</v>
      </c>
      <c r="N53" s="10">
        <f>FC_OTH_HH_SH_E!N53+FC_OTH_HH_SC_E!N53+FC_OTH_HH_WH_E!N53+FC_OTH_HH_CO_E!N53+FC_OTH_HH_RF_E!N53+FC_OTH_HH_WM_E!N53+FC_OTH_HH_DR_E!N53+FC_OTH_HH_DW_E!N53+FC_OTH_HH_TV_E!N53+FC_OTH_HH_IT_E!N53+FC_OTH_HH_LI_E!N53+FC_OTH_HH_OA_E!N53</f>
        <v>0</v>
      </c>
      <c r="O53" s="10">
        <f>FC_OTH_HH_SH_E!O53+FC_OTH_HH_SC_E!O53+FC_OTH_HH_WH_E!O53+FC_OTH_HH_CO_E!O53+FC_OTH_HH_RF_E!O53+FC_OTH_HH_WM_E!O53+FC_OTH_HH_DR_E!O53+FC_OTH_HH_DW_E!O53+FC_OTH_HH_TV_E!O53+FC_OTH_HH_IT_E!O53+FC_OTH_HH_LI_E!O53+FC_OTH_HH_OA_E!O53</f>
        <v>0</v>
      </c>
      <c r="P53" s="10">
        <f>FC_OTH_HH_SH_E!P53+FC_OTH_HH_SC_E!P53+FC_OTH_HH_WH_E!P53+FC_OTH_HH_CO_E!P53+FC_OTH_HH_RF_E!P53+FC_OTH_HH_WM_E!P53+FC_OTH_HH_DR_E!P53+FC_OTH_HH_DW_E!P53+FC_OTH_HH_TV_E!P53+FC_OTH_HH_IT_E!P53+FC_OTH_HH_LI_E!P53+FC_OTH_HH_OA_E!P53</f>
        <v>0</v>
      </c>
      <c r="Q53" s="10">
        <f>FC_OTH_HH_SH_E!Q53+FC_OTH_HH_SC_E!Q53+FC_OTH_HH_WH_E!Q53+FC_OTH_HH_CO_E!Q53+FC_OTH_HH_RF_E!Q53+FC_OTH_HH_WM_E!Q53+FC_OTH_HH_DR_E!Q53+FC_OTH_HH_DW_E!Q53+FC_OTH_HH_TV_E!Q53+FC_OTH_HH_IT_E!Q53+FC_OTH_HH_LI_E!Q53+FC_OTH_HH_OA_E!Q53</f>
        <v>0</v>
      </c>
      <c r="R53" s="10">
        <f>FC_OTH_HH_SH_E!R53+FC_OTH_HH_SC_E!R53+FC_OTH_HH_WH_E!R53+FC_OTH_HH_CO_E!R53+FC_OTH_HH_RF_E!R53+FC_OTH_HH_WM_E!R53+FC_OTH_HH_DR_E!R53+FC_OTH_HH_DW_E!R53+FC_OTH_HH_TV_E!R53+FC_OTH_HH_IT_E!R53+FC_OTH_HH_LI_E!R53+FC_OTH_HH_OA_E!R53</f>
        <v>0</v>
      </c>
      <c r="S53" s="10">
        <f>FC_OTH_HH_SH_E!S53+FC_OTH_HH_SC_E!S53+FC_OTH_HH_WH_E!S53+FC_OTH_HH_CO_E!S53+FC_OTH_HH_RF_E!S53+FC_OTH_HH_WM_E!S53+FC_OTH_HH_DR_E!S53+FC_OTH_HH_DW_E!S53+FC_OTH_HH_TV_E!S53+FC_OTH_HH_IT_E!S53+FC_OTH_HH_LI_E!S53+FC_OTH_HH_OA_E!S53</f>
        <v>0</v>
      </c>
      <c r="T53" s="10">
        <f>FC_OTH_HH_SH_E!T53+FC_OTH_HH_SC_E!T53+FC_OTH_HH_WH_E!T53+FC_OTH_HH_CO_E!T53+FC_OTH_HH_RF_E!T53+FC_OTH_HH_WM_E!T53+FC_OTH_HH_DR_E!T53+FC_OTH_HH_DW_E!T53+FC_OTH_HH_TV_E!T53+FC_OTH_HH_IT_E!T53+FC_OTH_HH_LI_E!T53+FC_OTH_HH_OA_E!T53</f>
        <v>0</v>
      </c>
      <c r="U53" s="10">
        <f>FC_OTH_HH_SH_E!U53+FC_OTH_HH_SC_E!U53+FC_OTH_HH_WH_E!U53+FC_OTH_HH_CO_E!U53+FC_OTH_HH_RF_E!U53+FC_OTH_HH_WM_E!U53+FC_OTH_HH_DR_E!U53+FC_OTH_HH_DW_E!U53+FC_OTH_HH_TV_E!U53+FC_OTH_HH_IT_E!U53+FC_OTH_HH_LI_E!U53+FC_OTH_HH_OA_E!U53</f>
        <v>0</v>
      </c>
      <c r="V53" s="10">
        <f>FC_OTH_HH_SH_E!V53+FC_OTH_HH_SC_E!V53+FC_OTH_HH_WH_E!V53+FC_OTH_HH_CO_E!V53+FC_OTH_HH_RF_E!V53+FC_OTH_HH_WM_E!V53+FC_OTH_HH_DR_E!V53+FC_OTH_HH_DW_E!V53+FC_OTH_HH_TV_E!V53+FC_OTH_HH_IT_E!V53+FC_OTH_HH_LI_E!V53+FC_OTH_HH_OA_E!V53</f>
        <v>0</v>
      </c>
      <c r="W53" s="10">
        <f>FC_OTH_HH_SH_E!W53+FC_OTH_HH_SC_E!W53+FC_OTH_HH_WH_E!W53+FC_OTH_HH_CO_E!W53+FC_OTH_HH_RF_E!W53+FC_OTH_HH_WM_E!W53+FC_OTH_HH_DR_E!W53+FC_OTH_HH_DW_E!W53+FC_OTH_HH_TV_E!W53+FC_OTH_HH_IT_E!W53+FC_OTH_HH_LI_E!W53+FC_OTH_HH_OA_E!W53</f>
        <v>0</v>
      </c>
      <c r="X53" s="10">
        <f>FC_OTH_HH_SH_E!X53+FC_OTH_HH_SC_E!X53+FC_OTH_HH_WH_E!X53+FC_OTH_HH_CO_E!X53+FC_OTH_HH_RF_E!X53+FC_OTH_HH_WM_E!X53+FC_OTH_HH_DR_E!X53+FC_OTH_HH_DW_E!X53+FC_OTH_HH_TV_E!X53+FC_OTH_HH_IT_E!X53+FC_OTH_HH_LI_E!X53+FC_OTH_HH_OA_E!X53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FC_OTH_HH_SH_E!C54+FC_OTH_HH_SC_E!C54+FC_OTH_HH_WH_E!C54+FC_OTH_HH_CO_E!C54+FC_OTH_HH_RF_E!C54+FC_OTH_HH_WM_E!C54+FC_OTH_HH_DR_E!C54+FC_OTH_HH_DW_E!C54+FC_OTH_HH_TV_E!C54+FC_OTH_HH_IT_E!C54+FC_OTH_HH_LI_E!C54+FC_OTH_HH_OA_E!C54</f>
        <v>0</v>
      </c>
      <c r="D54" s="10">
        <f>FC_OTH_HH_SH_E!D54+FC_OTH_HH_SC_E!D54+FC_OTH_HH_WH_E!D54+FC_OTH_HH_CO_E!D54+FC_OTH_HH_RF_E!D54+FC_OTH_HH_WM_E!D54+FC_OTH_HH_DR_E!D54+FC_OTH_HH_DW_E!D54+FC_OTH_HH_TV_E!D54+FC_OTH_HH_IT_E!D54+FC_OTH_HH_LI_E!D54+FC_OTH_HH_OA_E!D54</f>
        <v>0</v>
      </c>
      <c r="E54" s="10">
        <f>FC_OTH_HH_SH_E!E54+FC_OTH_HH_SC_E!E54+FC_OTH_HH_WH_E!E54+FC_OTH_HH_CO_E!E54+FC_OTH_HH_RF_E!E54+FC_OTH_HH_WM_E!E54+FC_OTH_HH_DR_E!E54+FC_OTH_HH_DW_E!E54+FC_OTH_HH_TV_E!E54+FC_OTH_HH_IT_E!E54+FC_OTH_HH_LI_E!E54+FC_OTH_HH_OA_E!E54</f>
        <v>0</v>
      </c>
      <c r="F54" s="10">
        <f>FC_OTH_HH_SH_E!F54+FC_OTH_HH_SC_E!F54+FC_OTH_HH_WH_E!F54+FC_OTH_HH_CO_E!F54+FC_OTH_HH_RF_E!F54+FC_OTH_HH_WM_E!F54+FC_OTH_HH_DR_E!F54+FC_OTH_HH_DW_E!F54+FC_OTH_HH_TV_E!F54+FC_OTH_HH_IT_E!F54+FC_OTH_HH_LI_E!F54+FC_OTH_HH_OA_E!F54</f>
        <v>0</v>
      </c>
      <c r="G54" s="10">
        <f>FC_OTH_HH_SH_E!G54+FC_OTH_HH_SC_E!G54+FC_OTH_HH_WH_E!G54+FC_OTH_HH_CO_E!G54+FC_OTH_HH_RF_E!G54+FC_OTH_HH_WM_E!G54+FC_OTH_HH_DR_E!G54+FC_OTH_HH_DW_E!G54+FC_OTH_HH_TV_E!G54+FC_OTH_HH_IT_E!G54+FC_OTH_HH_LI_E!G54+FC_OTH_HH_OA_E!G54</f>
        <v>0</v>
      </c>
      <c r="H54" s="10">
        <f>FC_OTH_HH_SH_E!H54+FC_OTH_HH_SC_E!H54+FC_OTH_HH_WH_E!H54+FC_OTH_HH_CO_E!H54+FC_OTH_HH_RF_E!H54+FC_OTH_HH_WM_E!H54+FC_OTH_HH_DR_E!H54+FC_OTH_HH_DW_E!H54+FC_OTH_HH_TV_E!H54+FC_OTH_HH_IT_E!H54+FC_OTH_HH_LI_E!H54+FC_OTH_HH_OA_E!H54</f>
        <v>0</v>
      </c>
      <c r="I54" s="10">
        <f>FC_OTH_HH_SH_E!I54+FC_OTH_HH_SC_E!I54+FC_OTH_HH_WH_E!I54+FC_OTH_HH_CO_E!I54+FC_OTH_HH_RF_E!I54+FC_OTH_HH_WM_E!I54+FC_OTH_HH_DR_E!I54+FC_OTH_HH_DW_E!I54+FC_OTH_HH_TV_E!I54+FC_OTH_HH_IT_E!I54+FC_OTH_HH_LI_E!I54+FC_OTH_HH_OA_E!I54</f>
        <v>0</v>
      </c>
      <c r="J54" s="10">
        <f>FC_OTH_HH_SH_E!J54+FC_OTH_HH_SC_E!J54+FC_OTH_HH_WH_E!J54+FC_OTH_HH_CO_E!J54+FC_OTH_HH_RF_E!J54+FC_OTH_HH_WM_E!J54+FC_OTH_HH_DR_E!J54+FC_OTH_HH_DW_E!J54+FC_OTH_HH_TV_E!J54+FC_OTH_HH_IT_E!J54+FC_OTH_HH_LI_E!J54+FC_OTH_HH_OA_E!J54</f>
        <v>0</v>
      </c>
      <c r="K54" s="10">
        <f>FC_OTH_HH_SH_E!K54+FC_OTH_HH_SC_E!K54+FC_OTH_HH_WH_E!K54+FC_OTH_HH_CO_E!K54+FC_OTH_HH_RF_E!K54+FC_OTH_HH_WM_E!K54+FC_OTH_HH_DR_E!K54+FC_OTH_HH_DW_E!K54+FC_OTH_HH_TV_E!K54+FC_OTH_HH_IT_E!K54+FC_OTH_HH_LI_E!K54+FC_OTH_HH_OA_E!K54</f>
        <v>0</v>
      </c>
      <c r="L54" s="10">
        <f>FC_OTH_HH_SH_E!L54+FC_OTH_HH_SC_E!L54+FC_OTH_HH_WH_E!L54+FC_OTH_HH_CO_E!L54+FC_OTH_HH_RF_E!L54+FC_OTH_HH_WM_E!L54+FC_OTH_HH_DR_E!L54+FC_OTH_HH_DW_E!L54+FC_OTH_HH_TV_E!L54+FC_OTH_HH_IT_E!L54+FC_OTH_HH_LI_E!L54+FC_OTH_HH_OA_E!L54</f>
        <v>0</v>
      </c>
      <c r="M54" s="10">
        <f>FC_OTH_HH_SH_E!M54+FC_OTH_HH_SC_E!M54+FC_OTH_HH_WH_E!M54+FC_OTH_HH_CO_E!M54+FC_OTH_HH_RF_E!M54+FC_OTH_HH_WM_E!M54+FC_OTH_HH_DR_E!M54+FC_OTH_HH_DW_E!M54+FC_OTH_HH_TV_E!M54+FC_OTH_HH_IT_E!M54+FC_OTH_HH_LI_E!M54+FC_OTH_HH_OA_E!M54</f>
        <v>0</v>
      </c>
      <c r="N54" s="10">
        <f>FC_OTH_HH_SH_E!N54+FC_OTH_HH_SC_E!N54+FC_OTH_HH_WH_E!N54+FC_OTH_HH_CO_E!N54+FC_OTH_HH_RF_E!N54+FC_OTH_HH_WM_E!N54+FC_OTH_HH_DR_E!N54+FC_OTH_HH_DW_E!N54+FC_OTH_HH_TV_E!N54+FC_OTH_HH_IT_E!N54+FC_OTH_HH_LI_E!N54+FC_OTH_HH_OA_E!N54</f>
        <v>0</v>
      </c>
      <c r="O54" s="10">
        <f>FC_OTH_HH_SH_E!O54+FC_OTH_HH_SC_E!O54+FC_OTH_HH_WH_E!O54+FC_OTH_HH_CO_E!O54+FC_OTH_HH_RF_E!O54+FC_OTH_HH_WM_E!O54+FC_OTH_HH_DR_E!O54+FC_OTH_HH_DW_E!O54+FC_OTH_HH_TV_E!O54+FC_OTH_HH_IT_E!O54+FC_OTH_HH_LI_E!O54+FC_OTH_HH_OA_E!O54</f>
        <v>0</v>
      </c>
      <c r="P54" s="10">
        <f>FC_OTH_HH_SH_E!P54+FC_OTH_HH_SC_E!P54+FC_OTH_HH_WH_E!P54+FC_OTH_HH_CO_E!P54+FC_OTH_HH_RF_E!P54+FC_OTH_HH_WM_E!P54+FC_OTH_HH_DR_E!P54+FC_OTH_HH_DW_E!P54+FC_OTH_HH_TV_E!P54+FC_OTH_HH_IT_E!P54+FC_OTH_HH_LI_E!P54+FC_OTH_HH_OA_E!P54</f>
        <v>0</v>
      </c>
      <c r="Q54" s="10">
        <f>FC_OTH_HH_SH_E!Q54+FC_OTH_HH_SC_E!Q54+FC_OTH_HH_WH_E!Q54+FC_OTH_HH_CO_E!Q54+FC_OTH_HH_RF_E!Q54+FC_OTH_HH_WM_E!Q54+FC_OTH_HH_DR_E!Q54+FC_OTH_HH_DW_E!Q54+FC_OTH_HH_TV_E!Q54+FC_OTH_HH_IT_E!Q54+FC_OTH_HH_LI_E!Q54+FC_OTH_HH_OA_E!Q54</f>
        <v>0</v>
      </c>
      <c r="R54" s="10">
        <f>FC_OTH_HH_SH_E!R54+FC_OTH_HH_SC_E!R54+FC_OTH_HH_WH_E!R54+FC_OTH_HH_CO_E!R54+FC_OTH_HH_RF_E!R54+FC_OTH_HH_WM_E!R54+FC_OTH_HH_DR_E!R54+FC_OTH_HH_DW_E!R54+FC_OTH_HH_TV_E!R54+FC_OTH_HH_IT_E!R54+FC_OTH_HH_LI_E!R54+FC_OTH_HH_OA_E!R54</f>
        <v>0</v>
      </c>
      <c r="S54" s="10">
        <f>FC_OTH_HH_SH_E!S54+FC_OTH_HH_SC_E!S54+FC_OTH_HH_WH_E!S54+FC_OTH_HH_CO_E!S54+FC_OTH_HH_RF_E!S54+FC_OTH_HH_WM_E!S54+FC_OTH_HH_DR_E!S54+FC_OTH_HH_DW_E!S54+FC_OTH_HH_TV_E!S54+FC_OTH_HH_IT_E!S54+FC_OTH_HH_LI_E!S54+FC_OTH_HH_OA_E!S54</f>
        <v>0</v>
      </c>
      <c r="T54" s="10">
        <f>FC_OTH_HH_SH_E!T54+FC_OTH_HH_SC_E!T54+FC_OTH_HH_WH_E!T54+FC_OTH_HH_CO_E!T54+FC_OTH_HH_RF_E!T54+FC_OTH_HH_WM_E!T54+FC_OTH_HH_DR_E!T54+FC_OTH_HH_DW_E!T54+FC_OTH_HH_TV_E!T54+FC_OTH_HH_IT_E!T54+FC_OTH_HH_LI_E!T54+FC_OTH_HH_OA_E!T54</f>
        <v>0</v>
      </c>
      <c r="U54" s="10">
        <f>FC_OTH_HH_SH_E!U54+FC_OTH_HH_SC_E!U54+FC_OTH_HH_WH_E!U54+FC_OTH_HH_CO_E!U54+FC_OTH_HH_RF_E!U54+FC_OTH_HH_WM_E!U54+FC_OTH_HH_DR_E!U54+FC_OTH_HH_DW_E!U54+FC_OTH_HH_TV_E!U54+FC_OTH_HH_IT_E!U54+FC_OTH_HH_LI_E!U54+FC_OTH_HH_OA_E!U54</f>
        <v>0</v>
      </c>
      <c r="V54" s="10">
        <f>FC_OTH_HH_SH_E!V54+FC_OTH_HH_SC_E!V54+FC_OTH_HH_WH_E!V54+FC_OTH_HH_CO_E!V54+FC_OTH_HH_RF_E!V54+FC_OTH_HH_WM_E!V54+FC_OTH_HH_DR_E!V54+FC_OTH_HH_DW_E!V54+FC_OTH_HH_TV_E!V54+FC_OTH_HH_IT_E!V54+FC_OTH_HH_LI_E!V54+FC_OTH_HH_OA_E!V54</f>
        <v>0</v>
      </c>
      <c r="W54" s="10">
        <f>FC_OTH_HH_SH_E!W54+FC_OTH_HH_SC_E!W54+FC_OTH_HH_WH_E!W54+FC_OTH_HH_CO_E!W54+FC_OTH_HH_RF_E!W54+FC_OTH_HH_WM_E!W54+FC_OTH_HH_DR_E!W54+FC_OTH_HH_DW_E!W54+FC_OTH_HH_TV_E!W54+FC_OTH_HH_IT_E!W54+FC_OTH_HH_LI_E!W54+FC_OTH_HH_OA_E!W54</f>
        <v>0</v>
      </c>
      <c r="X54" s="10">
        <f>FC_OTH_HH_SH_E!X54+FC_OTH_HH_SC_E!X54+FC_OTH_HH_WH_E!X54+FC_OTH_HH_CO_E!X54+FC_OTH_HH_RF_E!X54+FC_OTH_HH_WM_E!X54+FC_OTH_HH_DR_E!X54+FC_OTH_HH_DW_E!X54+FC_OTH_HH_TV_E!X54+FC_OTH_HH_IT_E!X54+FC_OTH_HH_LI_E!X54+FC_OTH_HH_OA_E!X54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FC_OTH_HH_SH_E!C55+FC_OTH_HH_SC_E!C55+FC_OTH_HH_WH_E!C55+FC_OTH_HH_CO_E!C55+FC_OTH_HH_RF_E!C55+FC_OTH_HH_WM_E!C55+FC_OTH_HH_DR_E!C55+FC_OTH_HH_DW_E!C55+FC_OTH_HH_TV_E!C55+FC_OTH_HH_IT_E!C55+FC_OTH_HH_LI_E!C55+FC_OTH_HH_OA_E!C55</f>
        <v>0</v>
      </c>
      <c r="D55" s="10">
        <f>FC_OTH_HH_SH_E!D55+FC_OTH_HH_SC_E!D55+FC_OTH_HH_WH_E!D55+FC_OTH_HH_CO_E!D55+FC_OTH_HH_RF_E!D55+FC_OTH_HH_WM_E!D55+FC_OTH_HH_DR_E!D55+FC_OTH_HH_DW_E!D55+FC_OTH_HH_TV_E!D55+FC_OTH_HH_IT_E!D55+FC_OTH_HH_LI_E!D55+FC_OTH_HH_OA_E!D55</f>
        <v>0</v>
      </c>
      <c r="E55" s="10">
        <f>FC_OTH_HH_SH_E!E55+FC_OTH_HH_SC_E!E55+FC_OTH_HH_WH_E!E55+FC_OTH_HH_CO_E!E55+FC_OTH_HH_RF_E!E55+FC_OTH_HH_WM_E!E55+FC_OTH_HH_DR_E!E55+FC_OTH_HH_DW_E!E55+FC_OTH_HH_TV_E!E55+FC_OTH_HH_IT_E!E55+FC_OTH_HH_LI_E!E55+FC_OTH_HH_OA_E!E55</f>
        <v>0</v>
      </c>
      <c r="F55" s="10">
        <f>FC_OTH_HH_SH_E!F55+FC_OTH_HH_SC_E!F55+FC_OTH_HH_WH_E!F55+FC_OTH_HH_CO_E!F55+FC_OTH_HH_RF_E!F55+FC_OTH_HH_WM_E!F55+FC_OTH_HH_DR_E!F55+FC_OTH_HH_DW_E!F55+FC_OTH_HH_TV_E!F55+FC_OTH_HH_IT_E!F55+FC_OTH_HH_LI_E!F55+FC_OTH_HH_OA_E!F55</f>
        <v>0</v>
      </c>
      <c r="G55" s="10">
        <f>FC_OTH_HH_SH_E!G55+FC_OTH_HH_SC_E!G55+FC_OTH_HH_WH_E!G55+FC_OTH_HH_CO_E!G55+FC_OTH_HH_RF_E!G55+FC_OTH_HH_WM_E!G55+FC_OTH_HH_DR_E!G55+FC_OTH_HH_DW_E!G55+FC_OTH_HH_TV_E!G55+FC_OTH_HH_IT_E!G55+FC_OTH_HH_LI_E!G55+FC_OTH_HH_OA_E!G55</f>
        <v>0</v>
      </c>
      <c r="H55" s="10">
        <f>FC_OTH_HH_SH_E!H55+FC_OTH_HH_SC_E!H55+FC_OTH_HH_WH_E!H55+FC_OTH_HH_CO_E!H55+FC_OTH_HH_RF_E!H55+FC_OTH_HH_WM_E!H55+FC_OTH_HH_DR_E!H55+FC_OTH_HH_DW_E!H55+FC_OTH_HH_TV_E!H55+FC_OTH_HH_IT_E!H55+FC_OTH_HH_LI_E!H55+FC_OTH_HH_OA_E!H55</f>
        <v>0</v>
      </c>
      <c r="I55" s="10">
        <f>FC_OTH_HH_SH_E!I55+FC_OTH_HH_SC_E!I55+FC_OTH_HH_WH_E!I55+FC_OTH_HH_CO_E!I55+FC_OTH_HH_RF_E!I55+FC_OTH_HH_WM_E!I55+FC_OTH_HH_DR_E!I55+FC_OTH_HH_DW_E!I55+FC_OTH_HH_TV_E!I55+FC_OTH_HH_IT_E!I55+FC_OTH_HH_LI_E!I55+FC_OTH_HH_OA_E!I55</f>
        <v>0</v>
      </c>
      <c r="J55" s="10">
        <f>FC_OTH_HH_SH_E!J55+FC_OTH_HH_SC_E!J55+FC_OTH_HH_WH_E!J55+FC_OTH_HH_CO_E!J55+FC_OTH_HH_RF_E!J55+FC_OTH_HH_WM_E!J55+FC_OTH_HH_DR_E!J55+FC_OTH_HH_DW_E!J55+FC_OTH_HH_TV_E!J55+FC_OTH_HH_IT_E!J55+FC_OTH_HH_LI_E!J55+FC_OTH_HH_OA_E!J55</f>
        <v>0</v>
      </c>
      <c r="K55" s="10">
        <f>FC_OTH_HH_SH_E!K55+FC_OTH_HH_SC_E!K55+FC_OTH_HH_WH_E!K55+FC_OTH_HH_CO_E!K55+FC_OTH_HH_RF_E!K55+FC_OTH_HH_WM_E!K55+FC_OTH_HH_DR_E!K55+FC_OTH_HH_DW_E!K55+FC_OTH_HH_TV_E!K55+FC_OTH_HH_IT_E!K55+FC_OTH_HH_LI_E!K55+FC_OTH_HH_OA_E!K55</f>
        <v>0</v>
      </c>
      <c r="L55" s="10">
        <f>FC_OTH_HH_SH_E!L55+FC_OTH_HH_SC_E!L55+FC_OTH_HH_WH_E!L55+FC_OTH_HH_CO_E!L55+FC_OTH_HH_RF_E!L55+FC_OTH_HH_WM_E!L55+FC_OTH_HH_DR_E!L55+FC_OTH_HH_DW_E!L55+FC_OTH_HH_TV_E!L55+FC_OTH_HH_IT_E!L55+FC_OTH_HH_LI_E!L55+FC_OTH_HH_OA_E!L55</f>
        <v>0</v>
      </c>
      <c r="M55" s="10">
        <f>FC_OTH_HH_SH_E!M55+FC_OTH_HH_SC_E!M55+FC_OTH_HH_WH_E!M55+FC_OTH_HH_CO_E!M55+FC_OTH_HH_RF_E!M55+FC_OTH_HH_WM_E!M55+FC_OTH_HH_DR_E!M55+FC_OTH_HH_DW_E!M55+FC_OTH_HH_TV_E!M55+FC_OTH_HH_IT_E!M55+FC_OTH_HH_LI_E!M55+FC_OTH_HH_OA_E!M55</f>
        <v>0</v>
      </c>
      <c r="N55" s="10">
        <f>FC_OTH_HH_SH_E!N55+FC_OTH_HH_SC_E!N55+FC_OTH_HH_WH_E!N55+FC_OTH_HH_CO_E!N55+FC_OTH_HH_RF_E!N55+FC_OTH_HH_WM_E!N55+FC_OTH_HH_DR_E!N55+FC_OTH_HH_DW_E!N55+FC_OTH_HH_TV_E!N55+FC_OTH_HH_IT_E!N55+FC_OTH_HH_LI_E!N55+FC_OTH_HH_OA_E!N55</f>
        <v>0</v>
      </c>
      <c r="O55" s="10">
        <f>FC_OTH_HH_SH_E!O55+FC_OTH_HH_SC_E!O55+FC_OTH_HH_WH_E!O55+FC_OTH_HH_CO_E!O55+FC_OTH_HH_RF_E!O55+FC_OTH_HH_WM_E!O55+FC_OTH_HH_DR_E!O55+FC_OTH_HH_DW_E!O55+FC_OTH_HH_TV_E!O55+FC_OTH_HH_IT_E!O55+FC_OTH_HH_LI_E!O55+FC_OTH_HH_OA_E!O55</f>
        <v>0</v>
      </c>
      <c r="P55" s="10">
        <f>FC_OTH_HH_SH_E!P55+FC_OTH_HH_SC_E!P55+FC_OTH_HH_WH_E!P55+FC_OTH_HH_CO_E!P55+FC_OTH_HH_RF_E!P55+FC_OTH_HH_WM_E!P55+FC_OTH_HH_DR_E!P55+FC_OTH_HH_DW_E!P55+FC_OTH_HH_TV_E!P55+FC_OTH_HH_IT_E!P55+FC_OTH_HH_LI_E!P55+FC_OTH_HH_OA_E!P55</f>
        <v>0</v>
      </c>
      <c r="Q55" s="10">
        <f>FC_OTH_HH_SH_E!Q55+FC_OTH_HH_SC_E!Q55+FC_OTH_HH_WH_E!Q55+FC_OTH_HH_CO_E!Q55+FC_OTH_HH_RF_E!Q55+FC_OTH_HH_WM_E!Q55+FC_OTH_HH_DR_E!Q55+FC_OTH_HH_DW_E!Q55+FC_OTH_HH_TV_E!Q55+FC_OTH_HH_IT_E!Q55+FC_OTH_HH_LI_E!Q55+FC_OTH_HH_OA_E!Q55</f>
        <v>0</v>
      </c>
      <c r="R55" s="10">
        <f>FC_OTH_HH_SH_E!R55+FC_OTH_HH_SC_E!R55+FC_OTH_HH_WH_E!R55+FC_OTH_HH_CO_E!R55+FC_OTH_HH_RF_E!R55+FC_OTH_HH_WM_E!R55+FC_OTH_HH_DR_E!R55+FC_OTH_HH_DW_E!R55+FC_OTH_HH_TV_E!R55+FC_OTH_HH_IT_E!R55+FC_OTH_HH_LI_E!R55+FC_OTH_HH_OA_E!R55</f>
        <v>0</v>
      </c>
      <c r="S55" s="10">
        <f>FC_OTH_HH_SH_E!S55+FC_OTH_HH_SC_E!S55+FC_OTH_HH_WH_E!S55+FC_OTH_HH_CO_E!S55+FC_OTH_HH_RF_E!S55+FC_OTH_HH_WM_E!S55+FC_OTH_HH_DR_E!S55+FC_OTH_HH_DW_E!S55+FC_OTH_HH_TV_E!S55+FC_OTH_HH_IT_E!S55+FC_OTH_HH_LI_E!S55+FC_OTH_HH_OA_E!S55</f>
        <v>0</v>
      </c>
      <c r="T55" s="10">
        <f>FC_OTH_HH_SH_E!T55+FC_OTH_HH_SC_E!T55+FC_OTH_HH_WH_E!T55+FC_OTH_HH_CO_E!T55+FC_OTH_HH_RF_E!T55+FC_OTH_HH_WM_E!T55+FC_OTH_HH_DR_E!T55+FC_OTH_HH_DW_E!T55+FC_OTH_HH_TV_E!T55+FC_OTH_HH_IT_E!T55+FC_OTH_HH_LI_E!T55+FC_OTH_HH_OA_E!T55</f>
        <v>0</v>
      </c>
      <c r="U55" s="10">
        <f>FC_OTH_HH_SH_E!U55+FC_OTH_HH_SC_E!U55+FC_OTH_HH_WH_E!U55+FC_OTH_HH_CO_E!U55+FC_OTH_HH_RF_E!U55+FC_OTH_HH_WM_E!U55+FC_OTH_HH_DR_E!U55+FC_OTH_HH_DW_E!U55+FC_OTH_HH_TV_E!U55+FC_OTH_HH_IT_E!U55+FC_OTH_HH_LI_E!U55+FC_OTH_HH_OA_E!U55</f>
        <v>0</v>
      </c>
      <c r="V55" s="10">
        <f>FC_OTH_HH_SH_E!V55+FC_OTH_HH_SC_E!V55+FC_OTH_HH_WH_E!V55+FC_OTH_HH_CO_E!V55+FC_OTH_HH_RF_E!V55+FC_OTH_HH_WM_E!V55+FC_OTH_HH_DR_E!V55+FC_OTH_HH_DW_E!V55+FC_OTH_HH_TV_E!V55+FC_OTH_HH_IT_E!V55+FC_OTH_HH_LI_E!V55+FC_OTH_HH_OA_E!V55</f>
        <v>0</v>
      </c>
      <c r="W55" s="10">
        <f>FC_OTH_HH_SH_E!W55+FC_OTH_HH_SC_E!W55+FC_OTH_HH_WH_E!W55+FC_OTH_HH_CO_E!W55+FC_OTH_HH_RF_E!W55+FC_OTH_HH_WM_E!W55+FC_OTH_HH_DR_E!W55+FC_OTH_HH_DW_E!W55+FC_OTH_HH_TV_E!W55+FC_OTH_HH_IT_E!W55+FC_OTH_HH_LI_E!W55+FC_OTH_HH_OA_E!W55</f>
        <v>0</v>
      </c>
      <c r="X55" s="10">
        <f>FC_OTH_HH_SH_E!X55+FC_OTH_HH_SC_E!X55+FC_OTH_HH_WH_E!X55+FC_OTH_HH_CO_E!X55+FC_OTH_HH_RF_E!X55+FC_OTH_HH_WM_E!X55+FC_OTH_HH_DR_E!X55+FC_OTH_HH_DW_E!X55+FC_OTH_HH_TV_E!X55+FC_OTH_HH_IT_E!X55+FC_OTH_HH_LI_E!X55+FC_OTH_HH_OA_E!X55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FC_OTH_HH_SH_E!C56+FC_OTH_HH_SC_E!C56+FC_OTH_HH_WH_E!C56+FC_OTH_HH_CO_E!C56+FC_OTH_HH_RF_E!C56+FC_OTH_HH_WM_E!C56+FC_OTH_HH_DR_E!C56+FC_OTH_HH_DW_E!C56+FC_OTH_HH_TV_E!C56+FC_OTH_HH_IT_E!C56+FC_OTH_HH_LI_E!C56+FC_OTH_HH_OA_E!C56</f>
        <v>0</v>
      </c>
      <c r="D56" s="10">
        <f>FC_OTH_HH_SH_E!D56+FC_OTH_HH_SC_E!D56+FC_OTH_HH_WH_E!D56+FC_OTH_HH_CO_E!D56+FC_OTH_HH_RF_E!D56+FC_OTH_HH_WM_E!D56+FC_OTH_HH_DR_E!D56+FC_OTH_HH_DW_E!D56+FC_OTH_HH_TV_E!D56+FC_OTH_HH_IT_E!D56+FC_OTH_HH_LI_E!D56+FC_OTH_HH_OA_E!D56</f>
        <v>0</v>
      </c>
      <c r="E56" s="10">
        <f>FC_OTH_HH_SH_E!E56+FC_OTH_HH_SC_E!E56+FC_OTH_HH_WH_E!E56+FC_OTH_HH_CO_E!E56+FC_OTH_HH_RF_E!E56+FC_OTH_HH_WM_E!E56+FC_OTH_HH_DR_E!E56+FC_OTH_HH_DW_E!E56+FC_OTH_HH_TV_E!E56+FC_OTH_HH_IT_E!E56+FC_OTH_HH_LI_E!E56+FC_OTH_HH_OA_E!E56</f>
        <v>0</v>
      </c>
      <c r="F56" s="10">
        <f>FC_OTH_HH_SH_E!F56+FC_OTH_HH_SC_E!F56+FC_OTH_HH_WH_E!F56+FC_OTH_HH_CO_E!F56+FC_OTH_HH_RF_E!F56+FC_OTH_HH_WM_E!F56+FC_OTH_HH_DR_E!F56+FC_OTH_HH_DW_E!F56+FC_OTH_HH_TV_E!F56+FC_OTH_HH_IT_E!F56+FC_OTH_HH_LI_E!F56+FC_OTH_HH_OA_E!F56</f>
        <v>0</v>
      </c>
      <c r="G56" s="10">
        <f>FC_OTH_HH_SH_E!G56+FC_OTH_HH_SC_E!G56+FC_OTH_HH_WH_E!G56+FC_OTH_HH_CO_E!G56+FC_OTH_HH_RF_E!G56+FC_OTH_HH_WM_E!G56+FC_OTH_HH_DR_E!G56+FC_OTH_HH_DW_E!G56+FC_OTH_HH_TV_E!G56+FC_OTH_HH_IT_E!G56+FC_OTH_HH_LI_E!G56+FC_OTH_HH_OA_E!G56</f>
        <v>0</v>
      </c>
      <c r="H56" s="10">
        <f>FC_OTH_HH_SH_E!H56+FC_OTH_HH_SC_E!H56+FC_OTH_HH_WH_E!H56+FC_OTH_HH_CO_E!H56+FC_OTH_HH_RF_E!H56+FC_OTH_HH_WM_E!H56+FC_OTH_HH_DR_E!H56+FC_OTH_HH_DW_E!H56+FC_OTH_HH_TV_E!H56+FC_OTH_HH_IT_E!H56+FC_OTH_HH_LI_E!H56+FC_OTH_HH_OA_E!H56</f>
        <v>0</v>
      </c>
      <c r="I56" s="10">
        <f>FC_OTH_HH_SH_E!I56+FC_OTH_HH_SC_E!I56+FC_OTH_HH_WH_E!I56+FC_OTH_HH_CO_E!I56+FC_OTH_HH_RF_E!I56+FC_OTH_HH_WM_E!I56+FC_OTH_HH_DR_E!I56+FC_OTH_HH_DW_E!I56+FC_OTH_HH_TV_E!I56+FC_OTH_HH_IT_E!I56+FC_OTH_HH_LI_E!I56+FC_OTH_HH_OA_E!I56</f>
        <v>0</v>
      </c>
      <c r="J56" s="10">
        <f>FC_OTH_HH_SH_E!J56+FC_OTH_HH_SC_E!J56+FC_OTH_HH_WH_E!J56+FC_OTH_HH_CO_E!J56+FC_OTH_HH_RF_E!J56+FC_OTH_HH_WM_E!J56+FC_OTH_HH_DR_E!J56+FC_OTH_HH_DW_E!J56+FC_OTH_HH_TV_E!J56+FC_OTH_HH_IT_E!J56+FC_OTH_HH_LI_E!J56+FC_OTH_HH_OA_E!J56</f>
        <v>0</v>
      </c>
      <c r="K56" s="10">
        <f>FC_OTH_HH_SH_E!K56+FC_OTH_HH_SC_E!K56+FC_OTH_HH_WH_E!K56+FC_OTH_HH_CO_E!K56+FC_OTH_HH_RF_E!K56+FC_OTH_HH_WM_E!K56+FC_OTH_HH_DR_E!K56+FC_OTH_HH_DW_E!K56+FC_OTH_HH_TV_E!K56+FC_OTH_HH_IT_E!K56+FC_OTH_HH_LI_E!K56+FC_OTH_HH_OA_E!K56</f>
        <v>0</v>
      </c>
      <c r="L56" s="10">
        <f>FC_OTH_HH_SH_E!L56+FC_OTH_HH_SC_E!L56+FC_OTH_HH_WH_E!L56+FC_OTH_HH_CO_E!L56+FC_OTH_HH_RF_E!L56+FC_OTH_HH_WM_E!L56+FC_OTH_HH_DR_E!L56+FC_OTH_HH_DW_E!L56+FC_OTH_HH_TV_E!L56+FC_OTH_HH_IT_E!L56+FC_OTH_HH_LI_E!L56+FC_OTH_HH_OA_E!L56</f>
        <v>0</v>
      </c>
      <c r="M56" s="10">
        <f>FC_OTH_HH_SH_E!M56+FC_OTH_HH_SC_E!M56+FC_OTH_HH_WH_E!M56+FC_OTH_HH_CO_E!M56+FC_OTH_HH_RF_E!M56+FC_OTH_HH_WM_E!M56+FC_OTH_HH_DR_E!M56+FC_OTH_HH_DW_E!M56+FC_OTH_HH_TV_E!M56+FC_OTH_HH_IT_E!M56+FC_OTH_HH_LI_E!M56+FC_OTH_HH_OA_E!M56</f>
        <v>0</v>
      </c>
      <c r="N56" s="10">
        <f>FC_OTH_HH_SH_E!N56+FC_OTH_HH_SC_E!N56+FC_OTH_HH_WH_E!N56+FC_OTH_HH_CO_E!N56+FC_OTH_HH_RF_E!N56+FC_OTH_HH_WM_E!N56+FC_OTH_HH_DR_E!N56+FC_OTH_HH_DW_E!N56+FC_OTH_HH_TV_E!N56+FC_OTH_HH_IT_E!N56+FC_OTH_HH_LI_E!N56+FC_OTH_HH_OA_E!N56</f>
        <v>0</v>
      </c>
      <c r="O56" s="10">
        <f>FC_OTH_HH_SH_E!O56+FC_OTH_HH_SC_E!O56+FC_OTH_HH_WH_E!O56+FC_OTH_HH_CO_E!O56+FC_OTH_HH_RF_E!O56+FC_OTH_HH_WM_E!O56+FC_OTH_HH_DR_E!O56+FC_OTH_HH_DW_E!O56+FC_OTH_HH_TV_E!O56+FC_OTH_HH_IT_E!O56+FC_OTH_HH_LI_E!O56+FC_OTH_HH_OA_E!O56</f>
        <v>0</v>
      </c>
      <c r="P56" s="10">
        <f>FC_OTH_HH_SH_E!P56+FC_OTH_HH_SC_E!P56+FC_OTH_HH_WH_E!P56+FC_OTH_HH_CO_E!P56+FC_OTH_HH_RF_E!P56+FC_OTH_HH_WM_E!P56+FC_OTH_HH_DR_E!P56+FC_OTH_HH_DW_E!P56+FC_OTH_HH_TV_E!P56+FC_OTH_HH_IT_E!P56+FC_OTH_HH_LI_E!P56+FC_OTH_HH_OA_E!P56</f>
        <v>0</v>
      </c>
      <c r="Q56" s="10">
        <f>FC_OTH_HH_SH_E!Q56+FC_OTH_HH_SC_E!Q56+FC_OTH_HH_WH_E!Q56+FC_OTH_HH_CO_E!Q56+FC_OTH_HH_RF_E!Q56+FC_OTH_HH_WM_E!Q56+FC_OTH_HH_DR_E!Q56+FC_OTH_HH_DW_E!Q56+FC_OTH_HH_TV_E!Q56+FC_OTH_HH_IT_E!Q56+FC_OTH_HH_LI_E!Q56+FC_OTH_HH_OA_E!Q56</f>
        <v>0</v>
      </c>
      <c r="R56" s="10">
        <f>FC_OTH_HH_SH_E!R56+FC_OTH_HH_SC_E!R56+FC_OTH_HH_WH_E!R56+FC_OTH_HH_CO_E!R56+FC_OTH_HH_RF_E!R56+FC_OTH_HH_WM_E!R56+FC_OTH_HH_DR_E!R56+FC_OTH_HH_DW_E!R56+FC_OTH_HH_TV_E!R56+FC_OTH_HH_IT_E!R56+FC_OTH_HH_LI_E!R56+FC_OTH_HH_OA_E!R56</f>
        <v>0</v>
      </c>
      <c r="S56" s="10">
        <f>FC_OTH_HH_SH_E!S56+FC_OTH_HH_SC_E!S56+FC_OTH_HH_WH_E!S56+FC_OTH_HH_CO_E!S56+FC_OTH_HH_RF_E!S56+FC_OTH_HH_WM_E!S56+FC_OTH_HH_DR_E!S56+FC_OTH_HH_DW_E!S56+FC_OTH_HH_TV_E!S56+FC_OTH_HH_IT_E!S56+FC_OTH_HH_LI_E!S56+FC_OTH_HH_OA_E!S56</f>
        <v>0</v>
      </c>
      <c r="T56" s="10">
        <f>FC_OTH_HH_SH_E!T56+FC_OTH_HH_SC_E!T56+FC_OTH_HH_WH_E!T56+FC_OTH_HH_CO_E!T56+FC_OTH_HH_RF_E!T56+FC_OTH_HH_WM_E!T56+FC_OTH_HH_DR_E!T56+FC_OTH_HH_DW_E!T56+FC_OTH_HH_TV_E!T56+FC_OTH_HH_IT_E!T56+FC_OTH_HH_LI_E!T56+FC_OTH_HH_OA_E!T56</f>
        <v>0</v>
      </c>
      <c r="U56" s="10">
        <f>FC_OTH_HH_SH_E!U56+FC_OTH_HH_SC_E!U56+FC_OTH_HH_WH_E!U56+FC_OTH_HH_CO_E!U56+FC_OTH_HH_RF_E!U56+FC_OTH_HH_WM_E!U56+FC_OTH_HH_DR_E!U56+FC_OTH_HH_DW_E!U56+FC_OTH_HH_TV_E!U56+FC_OTH_HH_IT_E!U56+FC_OTH_HH_LI_E!U56+FC_OTH_HH_OA_E!U56</f>
        <v>0</v>
      </c>
      <c r="V56" s="10">
        <f>FC_OTH_HH_SH_E!V56+FC_OTH_HH_SC_E!V56+FC_OTH_HH_WH_E!V56+FC_OTH_HH_CO_E!V56+FC_OTH_HH_RF_E!V56+FC_OTH_HH_WM_E!V56+FC_OTH_HH_DR_E!V56+FC_OTH_HH_DW_E!V56+FC_OTH_HH_TV_E!V56+FC_OTH_HH_IT_E!V56+FC_OTH_HH_LI_E!V56+FC_OTH_HH_OA_E!V56</f>
        <v>0</v>
      </c>
      <c r="W56" s="10">
        <f>FC_OTH_HH_SH_E!W56+FC_OTH_HH_SC_E!W56+FC_OTH_HH_WH_E!W56+FC_OTH_HH_CO_E!W56+FC_OTH_HH_RF_E!W56+FC_OTH_HH_WM_E!W56+FC_OTH_HH_DR_E!W56+FC_OTH_HH_DW_E!W56+FC_OTH_HH_TV_E!W56+FC_OTH_HH_IT_E!W56+FC_OTH_HH_LI_E!W56+FC_OTH_HH_OA_E!W56</f>
        <v>0</v>
      </c>
      <c r="X56" s="10">
        <f>FC_OTH_HH_SH_E!X56+FC_OTH_HH_SC_E!X56+FC_OTH_HH_WH_E!X56+FC_OTH_HH_CO_E!X56+FC_OTH_HH_RF_E!X56+FC_OTH_HH_WM_E!X56+FC_OTH_HH_DR_E!X56+FC_OTH_HH_DW_E!X56+FC_OTH_HH_TV_E!X56+FC_OTH_HH_IT_E!X56+FC_OTH_HH_LI_E!X56+FC_OTH_HH_OA_E!X56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FC_OTH_HH_SH_E!C57+FC_OTH_HH_SC_E!C57+FC_OTH_HH_WH_E!C57+FC_OTH_HH_CO_E!C57+FC_OTH_HH_RF_E!C57+FC_OTH_HH_WM_E!C57+FC_OTH_HH_DR_E!C57+FC_OTH_HH_DW_E!C57+FC_OTH_HH_TV_E!C57+FC_OTH_HH_IT_E!C57+FC_OTH_HH_LI_E!C57+FC_OTH_HH_OA_E!C57</f>
        <v>11.0585554600172</v>
      </c>
      <c r="D57" s="10">
        <f>FC_OTH_HH_SH_E!D57+FC_OTH_HH_SC_E!D57+FC_OTH_HH_WH_E!D57+FC_OTH_HH_CO_E!D57+FC_OTH_HH_RF_E!D57+FC_OTH_HH_WM_E!D57+FC_OTH_HH_DR_E!D57+FC_OTH_HH_DW_E!D57+FC_OTH_HH_TV_E!D57+FC_OTH_HH_IT_E!D57+FC_OTH_HH_LI_E!D57+FC_OTH_HH_OA_E!D57</f>
        <v>11.440756663800521</v>
      </c>
      <c r="E57" s="10">
        <f>FC_OTH_HH_SH_E!E57+FC_OTH_HH_SC_E!E57+FC_OTH_HH_WH_E!E57+FC_OTH_HH_CO_E!E57+FC_OTH_HH_RF_E!E57+FC_OTH_HH_WM_E!E57+FC_OTH_HH_DR_E!E57+FC_OTH_HH_DW_E!E57+FC_OTH_HH_TV_E!E57+FC_OTH_HH_IT_E!E57+FC_OTH_HH_LI_E!E57+FC_OTH_HH_OA_E!E57</f>
        <v>11.822871883061049</v>
      </c>
      <c r="F57" s="10">
        <f>FC_OTH_HH_SH_E!F57+FC_OTH_HH_SC_E!F57+FC_OTH_HH_WH_E!F57+FC_OTH_HH_CO_E!F57+FC_OTH_HH_RF_E!F57+FC_OTH_HH_WM_E!F57+FC_OTH_HH_DR_E!F57+FC_OTH_HH_DW_E!F57+FC_OTH_HH_TV_E!F57+FC_OTH_HH_IT_E!F57+FC_OTH_HH_LI_E!F57+FC_OTH_HH_OA_E!F57</f>
        <v>12.22889079965606</v>
      </c>
      <c r="G57" s="10">
        <f>FC_OTH_HH_SH_E!G57+FC_OTH_HH_SC_E!G57+FC_OTH_HH_WH_E!G57+FC_OTH_HH_CO_E!G57+FC_OTH_HH_RF_E!G57+FC_OTH_HH_WM_E!G57+FC_OTH_HH_DR_E!G57+FC_OTH_HH_DW_E!G57+FC_OTH_HH_TV_E!G57+FC_OTH_HH_IT_E!G57+FC_OTH_HH_LI_E!G57+FC_OTH_HH_OA_E!G57</f>
        <v>12.61109200343938</v>
      </c>
      <c r="H57" s="10">
        <f>FC_OTH_HH_SH_E!H57+FC_OTH_HH_SC_E!H57+FC_OTH_HH_WH_E!H57+FC_OTH_HH_CO_E!H57+FC_OTH_HH_RF_E!H57+FC_OTH_HH_WM_E!H57+FC_OTH_HH_DR_E!H57+FC_OTH_HH_DW_E!H57+FC_OTH_HH_TV_E!H57+FC_OTH_HH_IT_E!H57+FC_OTH_HH_LI_E!H57+FC_OTH_HH_OA_E!H57</f>
        <v>13.51865864144454</v>
      </c>
      <c r="I57" s="10">
        <f>FC_OTH_HH_SH_E!I57+FC_OTH_HH_SC_E!I57+FC_OTH_HH_WH_E!I57+FC_OTH_HH_CO_E!I57+FC_OTH_HH_RF_E!I57+FC_OTH_HH_WM_E!I57+FC_OTH_HH_DR_E!I57+FC_OTH_HH_DW_E!I57+FC_OTH_HH_TV_E!I57+FC_OTH_HH_IT_E!I57+FC_OTH_HH_LI_E!I57+FC_OTH_HH_OA_E!I57</f>
        <v>14.23525365434222</v>
      </c>
      <c r="J57" s="10">
        <f>FC_OTH_HH_SH_E!J57+FC_OTH_HH_SC_E!J57+FC_OTH_HH_WH_E!J57+FC_OTH_HH_CO_E!J57+FC_OTH_HH_RF_E!J57+FC_OTH_HH_WM_E!J57+FC_OTH_HH_DR_E!J57+FC_OTH_HH_DW_E!J57+FC_OTH_HH_TV_E!J57+FC_OTH_HH_IT_E!J57+FC_OTH_HH_LI_E!J57+FC_OTH_HH_OA_E!J57</f>
        <v>15.429406706792779</v>
      </c>
      <c r="K57" s="10">
        <f>FC_OTH_HH_SH_E!K57+FC_OTH_HH_SC_E!K57+FC_OTH_HH_WH_E!K57+FC_OTH_HH_CO_E!K57+FC_OTH_HH_RF_E!K57+FC_OTH_HH_WM_E!K57+FC_OTH_HH_DR_E!K57+FC_OTH_HH_DW_E!K57+FC_OTH_HH_TV_E!K57+FC_OTH_HH_IT_E!K57+FC_OTH_HH_LI_E!K57+FC_OTH_HH_OA_E!K57</f>
        <v>18.152278589853829</v>
      </c>
      <c r="L57" s="10">
        <f>FC_OTH_HH_SH_E!L57+FC_OTH_HH_SC_E!L57+FC_OTH_HH_WH_E!L57+FC_OTH_HH_CO_E!L57+FC_OTH_HH_RF_E!L57+FC_OTH_HH_WM_E!L57+FC_OTH_HH_DR_E!L57+FC_OTH_HH_DW_E!L57+FC_OTH_HH_TV_E!L57+FC_OTH_HH_IT_E!L57+FC_OTH_HH_LI_E!L57+FC_OTH_HH_OA_E!L57</f>
        <v>20.922871883061049</v>
      </c>
      <c r="M57" s="10">
        <f>FC_OTH_HH_SH_E!M57+FC_OTH_HH_SC_E!M57+FC_OTH_HH_WH_E!M57+FC_OTH_HH_CO_E!M57+FC_OTH_HH_RF_E!M57+FC_OTH_HH_WM_E!M57+FC_OTH_HH_DR_E!M57+FC_OTH_HH_DW_E!M57+FC_OTH_HH_TV_E!M57+FC_OTH_HH_IT_E!M57+FC_OTH_HH_LI_E!M57+FC_OTH_HH_OA_E!M57</f>
        <v>28.85262252794497</v>
      </c>
      <c r="N57" s="10">
        <f>FC_OTH_HH_SH_E!N57+FC_OTH_HH_SC_E!N57+FC_OTH_HH_WH_E!N57+FC_OTH_HH_CO_E!N57+FC_OTH_HH_RF_E!N57+FC_OTH_HH_WM_E!N57+FC_OTH_HH_DR_E!N57+FC_OTH_HH_DW_E!N57+FC_OTH_HH_TV_E!N57+FC_OTH_HH_IT_E!N57+FC_OTH_HH_LI_E!N57+FC_OTH_HH_OA_E!N57</f>
        <v>35.707480653482371</v>
      </c>
      <c r="O57" s="10">
        <f>FC_OTH_HH_SH_E!O57+FC_OTH_HH_SC_E!O57+FC_OTH_HH_WH_E!O57+FC_OTH_HH_CO_E!O57+FC_OTH_HH_RF_E!O57+FC_OTH_HH_WM_E!O57+FC_OTH_HH_DR_E!O57+FC_OTH_HH_DW_E!O57+FC_OTH_HH_TV_E!O57+FC_OTH_HH_IT_E!O57+FC_OTH_HH_LI_E!O57+FC_OTH_HH_OA_E!O57</f>
        <v>40.41272570937231</v>
      </c>
      <c r="P57" s="10">
        <f>FC_OTH_HH_SH_E!P57+FC_OTH_HH_SC_E!P57+FC_OTH_HH_WH_E!P57+FC_OTH_HH_CO_E!P57+FC_OTH_HH_RF_E!P57+FC_OTH_HH_WM_E!P57+FC_OTH_HH_DR_E!P57+FC_OTH_HH_DW_E!P57+FC_OTH_HH_TV_E!P57+FC_OTH_HH_IT_E!P57+FC_OTH_HH_LI_E!P57+FC_OTH_HH_OA_E!P57</f>
        <v>43.661049011177987</v>
      </c>
      <c r="Q57" s="10">
        <f>FC_OTH_HH_SH_E!Q57+FC_OTH_HH_SC_E!Q57+FC_OTH_HH_WH_E!Q57+FC_OTH_HH_CO_E!Q57+FC_OTH_HH_RF_E!Q57+FC_OTH_HH_WM_E!Q57+FC_OTH_HH_DR_E!Q57+FC_OTH_HH_DW_E!Q57+FC_OTH_HH_TV_E!Q57+FC_OTH_HH_IT_E!Q57+FC_OTH_HH_LI_E!Q57+FC_OTH_HH_OA_E!Q57</f>
        <v>46.121152192605329</v>
      </c>
      <c r="R57" s="10">
        <f>FC_OTH_HH_SH_E!R57+FC_OTH_HH_SC_E!R57+FC_OTH_HH_WH_E!R57+FC_OTH_HH_CO_E!R57+FC_OTH_HH_RF_E!R57+FC_OTH_HH_WM_E!R57+FC_OTH_HH_DR_E!R57+FC_OTH_HH_DW_E!R57+FC_OTH_HH_TV_E!R57+FC_OTH_HH_IT_E!R57+FC_OTH_HH_LI_E!R57+FC_OTH_HH_OA_E!R57</f>
        <v>48.15133276010318</v>
      </c>
      <c r="S57" s="10">
        <f>FC_OTH_HH_SH_E!S57+FC_OTH_HH_SC_E!S57+FC_OTH_HH_WH_E!S57+FC_OTH_HH_CO_E!S57+FC_OTH_HH_RF_E!S57+FC_OTH_HH_WM_E!S57+FC_OTH_HH_DR_E!S57+FC_OTH_HH_DW_E!S57+FC_OTH_HH_TV_E!S57+FC_OTH_HH_IT_E!S57+FC_OTH_HH_LI_E!S57+FC_OTH_HH_OA_E!S57</f>
        <v>50.372570937231288</v>
      </c>
      <c r="T57" s="10">
        <f>FC_OTH_HH_SH_E!T57+FC_OTH_HH_SC_E!T57+FC_OTH_HH_WH_E!T57+FC_OTH_HH_CO_E!T57+FC_OTH_HH_RF_E!T57+FC_OTH_HH_WM_E!T57+FC_OTH_HH_DR_E!T57+FC_OTH_HH_DW_E!T57+FC_OTH_HH_TV_E!T57+FC_OTH_HH_IT_E!T57+FC_OTH_HH_LI_E!T57+FC_OTH_HH_OA_E!T57</f>
        <v>52.780653482373182</v>
      </c>
      <c r="U57" s="10">
        <f>FC_OTH_HH_SH_E!U57+FC_OTH_HH_SC_E!U57+FC_OTH_HH_WH_E!U57+FC_OTH_HH_CO_E!U57+FC_OTH_HH_RF_E!U57+FC_OTH_HH_WM_E!U57+FC_OTH_HH_DR_E!U57+FC_OTH_HH_DW_E!U57+FC_OTH_HH_TV_E!U57+FC_OTH_HH_IT_E!U57+FC_OTH_HH_LI_E!U57+FC_OTH_HH_OA_E!U57</f>
        <v>57.3761822871883</v>
      </c>
      <c r="V57" s="10">
        <f>FC_OTH_HH_SH_E!V57+FC_OTH_HH_SC_E!V57+FC_OTH_HH_WH_E!V57+FC_OTH_HH_CO_E!V57+FC_OTH_HH_RF_E!V57+FC_OTH_HH_WM_E!V57+FC_OTH_HH_DR_E!V57+FC_OTH_HH_DW_E!V57+FC_OTH_HH_TV_E!V57+FC_OTH_HH_IT_E!V57+FC_OTH_HH_LI_E!V57+FC_OTH_HH_OA_E!V57</f>
        <v>57.798366294067073</v>
      </c>
      <c r="W57" s="10">
        <f>FC_OTH_HH_SH_E!W57+FC_OTH_HH_SC_E!W57+FC_OTH_HH_WH_E!W57+FC_OTH_HH_CO_E!W57+FC_OTH_HH_RF_E!W57+FC_OTH_HH_WM_E!W57+FC_OTH_HH_DR_E!W57+FC_OTH_HH_DW_E!W57+FC_OTH_HH_TV_E!W57+FC_OTH_HH_IT_E!W57+FC_OTH_HH_LI_E!W57+FC_OTH_HH_OA_E!W57</f>
        <v>60.4152192605331</v>
      </c>
      <c r="X57" s="10">
        <f>FC_OTH_HH_SH_E!X57+FC_OTH_HH_SC_E!X57+FC_OTH_HH_WH_E!X57+FC_OTH_HH_CO_E!X57+FC_OTH_HH_RF_E!X57+FC_OTH_HH_WM_E!X57+FC_OTH_HH_DR_E!X57+FC_OTH_HH_DW_E!X57+FC_OTH_HH_TV_E!X57+FC_OTH_HH_IT_E!X57+FC_OTH_HH_LI_E!X57+FC_OTH_HH_OA_E!X57</f>
        <v>63.287962166809969</v>
      </c>
    </row>
    <row r="58" spans="1:24" ht="11.25" customHeight="1" x14ac:dyDescent="0.2">
      <c r="A58" s="42" t="s">
        <v>103</v>
      </c>
      <c r="B58" s="9" t="s">
        <v>104</v>
      </c>
      <c r="C58" s="10">
        <f>FC_OTH_HH_SH_E!C58+FC_OTH_HH_SC_E!C58+FC_OTH_HH_WH_E!C58+FC_OTH_HH_CO_E!C58+FC_OTH_HH_RF_E!C58+FC_OTH_HH_WM_E!C58+FC_OTH_HH_DR_E!C58+FC_OTH_HH_DW_E!C58+FC_OTH_HH_TV_E!C58+FC_OTH_HH_IT_E!C58+FC_OTH_HH_LI_E!C58+FC_OTH_HH_OA_E!C58</f>
        <v>0</v>
      </c>
      <c r="D58" s="10">
        <f>FC_OTH_HH_SH_E!D58+FC_OTH_HH_SC_E!D58+FC_OTH_HH_WH_E!D58+FC_OTH_HH_CO_E!D58+FC_OTH_HH_RF_E!D58+FC_OTH_HH_WM_E!D58+FC_OTH_HH_DR_E!D58+FC_OTH_HH_DW_E!D58+FC_OTH_HH_TV_E!D58+FC_OTH_HH_IT_E!D58+FC_OTH_HH_LI_E!D58+FC_OTH_HH_OA_E!D58</f>
        <v>0</v>
      </c>
      <c r="E58" s="10">
        <f>FC_OTH_HH_SH_E!E58+FC_OTH_HH_SC_E!E58+FC_OTH_HH_WH_E!E58+FC_OTH_HH_CO_E!E58+FC_OTH_HH_RF_E!E58+FC_OTH_HH_WM_E!E58+FC_OTH_HH_DR_E!E58+FC_OTH_HH_DW_E!E58+FC_OTH_HH_TV_E!E58+FC_OTH_HH_IT_E!E58+FC_OTH_HH_LI_E!E58+FC_OTH_HH_OA_E!E58</f>
        <v>0</v>
      </c>
      <c r="F58" s="10">
        <f>FC_OTH_HH_SH_E!F58+FC_OTH_HH_SC_E!F58+FC_OTH_HH_WH_E!F58+FC_OTH_HH_CO_E!F58+FC_OTH_HH_RF_E!F58+FC_OTH_HH_WM_E!F58+FC_OTH_HH_DR_E!F58+FC_OTH_HH_DW_E!F58+FC_OTH_HH_TV_E!F58+FC_OTH_HH_IT_E!F58+FC_OTH_HH_LI_E!F58+FC_OTH_HH_OA_E!F58</f>
        <v>0</v>
      </c>
      <c r="G58" s="10">
        <f>FC_OTH_HH_SH_E!G58+FC_OTH_HH_SC_E!G58+FC_OTH_HH_WH_E!G58+FC_OTH_HH_CO_E!G58+FC_OTH_HH_RF_E!G58+FC_OTH_HH_WM_E!G58+FC_OTH_HH_DR_E!G58+FC_OTH_HH_DW_E!G58+FC_OTH_HH_TV_E!G58+FC_OTH_HH_IT_E!G58+FC_OTH_HH_LI_E!G58+FC_OTH_HH_OA_E!G58</f>
        <v>0</v>
      </c>
      <c r="H58" s="10">
        <f>FC_OTH_HH_SH_E!H58+FC_OTH_HH_SC_E!H58+FC_OTH_HH_WH_E!H58+FC_OTH_HH_CO_E!H58+FC_OTH_HH_RF_E!H58+FC_OTH_HH_WM_E!H58+FC_OTH_HH_DR_E!H58+FC_OTH_HH_DW_E!H58+FC_OTH_HH_TV_E!H58+FC_OTH_HH_IT_E!H58+FC_OTH_HH_LI_E!H58+FC_OTH_HH_OA_E!H58</f>
        <v>0</v>
      </c>
      <c r="I58" s="10">
        <f>FC_OTH_HH_SH_E!I58+FC_OTH_HH_SC_E!I58+FC_OTH_HH_WH_E!I58+FC_OTH_HH_CO_E!I58+FC_OTH_HH_RF_E!I58+FC_OTH_HH_WM_E!I58+FC_OTH_HH_DR_E!I58+FC_OTH_HH_DW_E!I58+FC_OTH_HH_TV_E!I58+FC_OTH_HH_IT_E!I58+FC_OTH_HH_LI_E!I58+FC_OTH_HH_OA_E!I58</f>
        <v>0</v>
      </c>
      <c r="J58" s="10">
        <f>FC_OTH_HH_SH_E!J58+FC_OTH_HH_SC_E!J58+FC_OTH_HH_WH_E!J58+FC_OTH_HH_CO_E!J58+FC_OTH_HH_RF_E!J58+FC_OTH_HH_WM_E!J58+FC_OTH_HH_DR_E!J58+FC_OTH_HH_DW_E!J58+FC_OTH_HH_TV_E!J58+FC_OTH_HH_IT_E!J58+FC_OTH_HH_LI_E!J58+FC_OTH_HH_OA_E!J58</f>
        <v>0</v>
      </c>
      <c r="K58" s="10">
        <f>FC_OTH_HH_SH_E!K58+FC_OTH_HH_SC_E!K58+FC_OTH_HH_WH_E!K58+FC_OTH_HH_CO_E!K58+FC_OTH_HH_RF_E!K58+FC_OTH_HH_WM_E!K58+FC_OTH_HH_DR_E!K58+FC_OTH_HH_DW_E!K58+FC_OTH_HH_TV_E!K58+FC_OTH_HH_IT_E!K58+FC_OTH_HH_LI_E!K58+FC_OTH_HH_OA_E!K58</f>
        <v>0</v>
      </c>
      <c r="L58" s="10">
        <f>FC_OTH_HH_SH_E!L58+FC_OTH_HH_SC_E!L58+FC_OTH_HH_WH_E!L58+FC_OTH_HH_CO_E!L58+FC_OTH_HH_RF_E!L58+FC_OTH_HH_WM_E!L58+FC_OTH_HH_DR_E!L58+FC_OTH_HH_DW_E!L58+FC_OTH_HH_TV_E!L58+FC_OTH_HH_IT_E!L58+FC_OTH_HH_LI_E!L58+FC_OTH_HH_OA_E!L58</f>
        <v>0</v>
      </c>
      <c r="M58" s="10">
        <f>FC_OTH_HH_SH_E!M58+FC_OTH_HH_SC_E!M58+FC_OTH_HH_WH_E!M58+FC_OTH_HH_CO_E!M58+FC_OTH_HH_RF_E!M58+FC_OTH_HH_WM_E!M58+FC_OTH_HH_DR_E!M58+FC_OTH_HH_DW_E!M58+FC_OTH_HH_TV_E!M58+FC_OTH_HH_IT_E!M58+FC_OTH_HH_LI_E!M58+FC_OTH_HH_OA_E!M58</f>
        <v>0</v>
      </c>
      <c r="N58" s="10">
        <f>FC_OTH_HH_SH_E!N58+FC_OTH_HH_SC_E!N58+FC_OTH_HH_WH_E!N58+FC_OTH_HH_CO_E!N58+FC_OTH_HH_RF_E!N58+FC_OTH_HH_WM_E!N58+FC_OTH_HH_DR_E!N58+FC_OTH_HH_DW_E!N58+FC_OTH_HH_TV_E!N58+FC_OTH_HH_IT_E!N58+FC_OTH_HH_LI_E!N58+FC_OTH_HH_OA_E!N58</f>
        <v>0</v>
      </c>
      <c r="O58" s="10">
        <f>FC_OTH_HH_SH_E!O58+FC_OTH_HH_SC_E!O58+FC_OTH_HH_WH_E!O58+FC_OTH_HH_CO_E!O58+FC_OTH_HH_RF_E!O58+FC_OTH_HH_WM_E!O58+FC_OTH_HH_DR_E!O58+FC_OTH_HH_DW_E!O58+FC_OTH_HH_TV_E!O58+FC_OTH_HH_IT_E!O58+FC_OTH_HH_LI_E!O58+FC_OTH_HH_OA_E!O58</f>
        <v>0</v>
      </c>
      <c r="P58" s="10">
        <f>FC_OTH_HH_SH_E!P58+FC_OTH_HH_SC_E!P58+FC_OTH_HH_WH_E!P58+FC_OTH_HH_CO_E!P58+FC_OTH_HH_RF_E!P58+FC_OTH_HH_WM_E!P58+FC_OTH_HH_DR_E!P58+FC_OTH_HH_DW_E!P58+FC_OTH_HH_TV_E!P58+FC_OTH_HH_IT_E!P58+FC_OTH_HH_LI_E!P58+FC_OTH_HH_OA_E!P58</f>
        <v>0</v>
      </c>
      <c r="Q58" s="10">
        <f>FC_OTH_HH_SH_E!Q58+FC_OTH_HH_SC_E!Q58+FC_OTH_HH_WH_E!Q58+FC_OTH_HH_CO_E!Q58+FC_OTH_HH_RF_E!Q58+FC_OTH_HH_WM_E!Q58+FC_OTH_HH_DR_E!Q58+FC_OTH_HH_DW_E!Q58+FC_OTH_HH_TV_E!Q58+FC_OTH_HH_IT_E!Q58+FC_OTH_HH_LI_E!Q58+FC_OTH_HH_OA_E!Q58</f>
        <v>0</v>
      </c>
      <c r="R58" s="10">
        <f>FC_OTH_HH_SH_E!R58+FC_OTH_HH_SC_E!R58+FC_OTH_HH_WH_E!R58+FC_OTH_HH_CO_E!R58+FC_OTH_HH_RF_E!R58+FC_OTH_HH_WM_E!R58+FC_OTH_HH_DR_E!R58+FC_OTH_HH_DW_E!R58+FC_OTH_HH_TV_E!R58+FC_OTH_HH_IT_E!R58+FC_OTH_HH_LI_E!R58+FC_OTH_HH_OA_E!R58</f>
        <v>0</v>
      </c>
      <c r="S58" s="10">
        <f>FC_OTH_HH_SH_E!S58+FC_OTH_HH_SC_E!S58+FC_OTH_HH_WH_E!S58+FC_OTH_HH_CO_E!S58+FC_OTH_HH_RF_E!S58+FC_OTH_HH_WM_E!S58+FC_OTH_HH_DR_E!S58+FC_OTH_HH_DW_E!S58+FC_OTH_HH_TV_E!S58+FC_OTH_HH_IT_E!S58+FC_OTH_HH_LI_E!S58+FC_OTH_HH_OA_E!S58</f>
        <v>0</v>
      </c>
      <c r="T58" s="10">
        <f>FC_OTH_HH_SH_E!T58+FC_OTH_HH_SC_E!T58+FC_OTH_HH_WH_E!T58+FC_OTH_HH_CO_E!T58+FC_OTH_HH_RF_E!T58+FC_OTH_HH_WM_E!T58+FC_OTH_HH_DR_E!T58+FC_OTH_HH_DW_E!T58+FC_OTH_HH_TV_E!T58+FC_OTH_HH_IT_E!T58+FC_OTH_HH_LI_E!T58+FC_OTH_HH_OA_E!T58</f>
        <v>0</v>
      </c>
      <c r="U58" s="10">
        <f>FC_OTH_HH_SH_E!U58+FC_OTH_HH_SC_E!U58+FC_OTH_HH_WH_E!U58+FC_OTH_HH_CO_E!U58+FC_OTH_HH_RF_E!U58+FC_OTH_HH_WM_E!U58+FC_OTH_HH_DR_E!U58+FC_OTH_HH_DW_E!U58+FC_OTH_HH_TV_E!U58+FC_OTH_HH_IT_E!U58+FC_OTH_HH_LI_E!U58+FC_OTH_HH_OA_E!U58</f>
        <v>0</v>
      </c>
      <c r="V58" s="10">
        <f>FC_OTH_HH_SH_E!V58+FC_OTH_HH_SC_E!V58+FC_OTH_HH_WH_E!V58+FC_OTH_HH_CO_E!V58+FC_OTH_HH_RF_E!V58+FC_OTH_HH_WM_E!V58+FC_OTH_HH_DR_E!V58+FC_OTH_HH_DW_E!V58+FC_OTH_HH_TV_E!V58+FC_OTH_HH_IT_E!V58+FC_OTH_HH_LI_E!V58+FC_OTH_HH_OA_E!V58</f>
        <v>0</v>
      </c>
      <c r="W58" s="10">
        <f>FC_OTH_HH_SH_E!W58+FC_OTH_HH_SC_E!W58+FC_OTH_HH_WH_E!W58+FC_OTH_HH_CO_E!W58+FC_OTH_HH_RF_E!W58+FC_OTH_HH_WM_E!W58+FC_OTH_HH_DR_E!W58+FC_OTH_HH_DW_E!W58+FC_OTH_HH_TV_E!W58+FC_OTH_HH_IT_E!W58+FC_OTH_HH_LI_E!W58+FC_OTH_HH_OA_E!W58</f>
        <v>0</v>
      </c>
      <c r="X58" s="10">
        <f>FC_OTH_HH_SH_E!X58+FC_OTH_HH_SC_E!X58+FC_OTH_HH_WH_E!X58+FC_OTH_HH_CO_E!X58+FC_OTH_HH_RF_E!X58+FC_OTH_HH_WM_E!X58+FC_OTH_HH_DR_E!X58+FC_OTH_HH_DW_E!X58+FC_OTH_HH_TV_E!X58+FC_OTH_HH_IT_E!X58+FC_OTH_HH_LI_E!X58+FC_OTH_HH_OA_E!X58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FC_OTH_HH_SH_E!C59+FC_OTH_HH_SC_E!C59+FC_OTH_HH_WH_E!C59+FC_OTH_HH_CO_E!C59+FC_OTH_HH_RF_E!C59+FC_OTH_HH_WM_E!C59+FC_OTH_HH_DR_E!C59+FC_OTH_HH_DW_E!C59+FC_OTH_HH_TV_E!C59+FC_OTH_HH_IT_E!C59+FC_OTH_HH_LI_E!C59+FC_OTH_HH_OA_E!C59</f>
        <v>1150.0190885640577</v>
      </c>
      <c r="D59" s="10">
        <f>FC_OTH_HH_SH_E!D59+FC_OTH_HH_SC_E!D59+FC_OTH_HH_WH_E!D59+FC_OTH_HH_CO_E!D59+FC_OTH_HH_RF_E!D59+FC_OTH_HH_WM_E!D59+FC_OTH_HH_DR_E!D59+FC_OTH_HH_DW_E!D59+FC_OTH_HH_TV_E!D59+FC_OTH_HH_IT_E!D59+FC_OTH_HH_LI_E!D59+FC_OTH_HH_OA_E!D59</f>
        <v>1150.0190885640582</v>
      </c>
      <c r="E59" s="10">
        <f>FC_OTH_HH_SH_E!E59+FC_OTH_HH_SC_E!E59+FC_OTH_HH_WH_E!E59+FC_OTH_HH_CO_E!E59+FC_OTH_HH_RF_E!E59+FC_OTH_HH_WM_E!E59+FC_OTH_HH_DR_E!E59+FC_OTH_HH_DW_E!E59+FC_OTH_HH_TV_E!E59+FC_OTH_HH_IT_E!E59+FC_OTH_HH_LI_E!E59+FC_OTH_HH_OA_E!E59</f>
        <v>1150.0190885640582</v>
      </c>
      <c r="F59" s="10">
        <f>FC_OTH_HH_SH_E!F59+FC_OTH_HH_SC_E!F59+FC_OTH_HH_WH_E!F59+FC_OTH_HH_CO_E!F59+FC_OTH_HH_RF_E!F59+FC_OTH_HH_WM_E!F59+FC_OTH_HH_DR_E!F59+FC_OTH_HH_DW_E!F59+FC_OTH_HH_TV_E!F59+FC_OTH_HH_IT_E!F59+FC_OTH_HH_LI_E!F59+FC_OTH_HH_OA_E!F59</f>
        <v>1150.0190885640577</v>
      </c>
      <c r="G59" s="10">
        <f>FC_OTH_HH_SH_E!G59+FC_OTH_HH_SC_E!G59+FC_OTH_HH_WH_E!G59+FC_OTH_HH_CO_E!G59+FC_OTH_HH_RF_E!G59+FC_OTH_HH_WM_E!G59+FC_OTH_HH_DR_E!G59+FC_OTH_HH_DW_E!G59+FC_OTH_HH_TV_E!G59+FC_OTH_HH_IT_E!G59+FC_OTH_HH_LI_E!G59+FC_OTH_HH_OA_E!G59</f>
        <v>1158.402579535684</v>
      </c>
      <c r="H59" s="10">
        <f>FC_OTH_HH_SH_E!H59+FC_OTH_HH_SC_E!H59+FC_OTH_HH_WH_E!H59+FC_OTH_HH_CO_E!H59+FC_OTH_HH_RF_E!H59+FC_OTH_HH_WM_E!H59+FC_OTH_HH_DR_E!H59+FC_OTH_HH_DW_E!H59+FC_OTH_HH_TV_E!H59+FC_OTH_HH_IT_E!H59+FC_OTH_HH_LI_E!H59+FC_OTH_HH_OA_E!H59</f>
        <v>1164.3737747205505</v>
      </c>
      <c r="I59" s="10">
        <f>FC_OTH_HH_SH_E!I59+FC_OTH_HH_SC_E!I59+FC_OTH_HH_WH_E!I59+FC_OTH_HH_CO_E!I59+FC_OTH_HH_RF_E!I59+FC_OTH_HH_WM_E!I59+FC_OTH_HH_DR_E!I59+FC_OTH_HH_DW_E!I59+FC_OTH_HH_TV_E!I59+FC_OTH_HH_IT_E!I59+FC_OTH_HH_LI_E!I59+FC_OTH_HH_OA_E!I59</f>
        <v>1160.7910576096301</v>
      </c>
      <c r="J59" s="10">
        <f>FC_OTH_HH_SH_E!J59+FC_OTH_HH_SC_E!J59+FC_OTH_HH_WH_E!J59+FC_OTH_HH_CO_E!J59+FC_OTH_HH_RF_E!J59+FC_OTH_HH_WM_E!J59+FC_OTH_HH_DR_E!J59+FC_OTH_HH_DW_E!J59+FC_OTH_HH_TV_E!J59+FC_OTH_HH_IT_E!J59+FC_OTH_HH_LI_E!J59+FC_OTH_HH_OA_E!J59</f>
        <v>1160.7910576096301</v>
      </c>
      <c r="K59" s="10">
        <f>FC_OTH_HH_SH_E!K59+FC_OTH_HH_SC_E!K59+FC_OTH_HH_WH_E!K59+FC_OTH_HH_CO_E!K59+FC_OTH_HH_RF_E!K59+FC_OTH_HH_WM_E!K59+FC_OTH_HH_DR_E!K59+FC_OTH_HH_DW_E!K59+FC_OTH_HH_TV_E!K59+FC_OTH_HH_IT_E!K59+FC_OTH_HH_LI_E!K59+FC_OTH_HH_OA_E!K59</f>
        <v>1160.7910576096297</v>
      </c>
      <c r="L59" s="10">
        <f>FC_OTH_HH_SH_E!L59+FC_OTH_HH_SC_E!L59+FC_OTH_HH_WH_E!L59+FC_OTH_HH_CO_E!L59+FC_OTH_HH_RF_E!L59+FC_OTH_HH_WM_E!L59+FC_OTH_HH_DR_E!L59+FC_OTH_HH_DW_E!L59+FC_OTH_HH_TV_E!L59+FC_OTH_HH_IT_E!L59+FC_OTH_HH_LI_E!L59+FC_OTH_HH_OA_E!L59</f>
        <v>1160.7910576096301</v>
      </c>
      <c r="M59" s="10">
        <f>FC_OTH_HH_SH_E!M59+FC_OTH_HH_SC_E!M59+FC_OTH_HH_WH_E!M59+FC_OTH_HH_CO_E!M59+FC_OTH_HH_RF_E!M59+FC_OTH_HH_WM_E!M59+FC_OTH_HH_DR_E!M59+FC_OTH_HH_DW_E!M59+FC_OTH_HH_TV_E!M59+FC_OTH_HH_IT_E!M59+FC_OTH_HH_LI_E!M59+FC_OTH_HH_OA_E!M59</f>
        <v>711.90404127257068</v>
      </c>
      <c r="N59" s="10">
        <f>FC_OTH_HH_SH_E!N59+FC_OTH_HH_SC_E!N59+FC_OTH_HH_WH_E!N59+FC_OTH_HH_CO_E!N59+FC_OTH_HH_RF_E!N59+FC_OTH_HH_WM_E!N59+FC_OTH_HH_DR_E!N59+FC_OTH_HH_DW_E!N59+FC_OTH_HH_TV_E!N59+FC_OTH_HH_IT_E!N59+FC_OTH_HH_LI_E!N59+FC_OTH_HH_OA_E!N59</f>
        <v>711.90404127257079</v>
      </c>
      <c r="O59" s="10">
        <f>FC_OTH_HH_SH_E!O59+FC_OTH_HH_SC_E!O59+FC_OTH_HH_WH_E!O59+FC_OTH_HH_CO_E!O59+FC_OTH_HH_RF_E!O59+FC_OTH_HH_WM_E!O59+FC_OTH_HH_DR_E!O59+FC_OTH_HH_DW_E!O59+FC_OTH_HH_TV_E!O59+FC_OTH_HH_IT_E!O59+FC_OTH_HH_LI_E!O59+FC_OTH_HH_OA_E!O59</f>
        <v>746.99054170249292</v>
      </c>
      <c r="P59" s="10">
        <f>FC_OTH_HH_SH_E!P59+FC_OTH_HH_SC_E!P59+FC_OTH_HH_WH_E!P59+FC_OTH_HH_CO_E!P59+FC_OTH_HH_RF_E!P59+FC_OTH_HH_WM_E!P59+FC_OTH_HH_DR_E!P59+FC_OTH_HH_DW_E!P59+FC_OTH_HH_TV_E!P59+FC_OTH_HH_IT_E!P59+FC_OTH_HH_LI_E!P59+FC_OTH_HH_OA_E!P59</f>
        <v>763.54256233877913</v>
      </c>
      <c r="Q59" s="10">
        <f>FC_OTH_HH_SH_E!Q59+FC_OTH_HH_SC_E!Q59+FC_OTH_HH_WH_E!Q59+FC_OTH_HH_CO_E!Q59+FC_OTH_HH_RF_E!Q59+FC_OTH_HH_WM_E!Q59+FC_OTH_HH_DR_E!Q59+FC_OTH_HH_DW_E!Q59+FC_OTH_HH_TV_E!Q59+FC_OTH_HH_IT_E!Q59+FC_OTH_HH_LI_E!Q59+FC_OTH_HH_OA_E!Q59</f>
        <v>759.64935511607882</v>
      </c>
      <c r="R59" s="10">
        <f>FC_OTH_HH_SH_E!R59+FC_OTH_HH_SC_E!R59+FC_OTH_HH_WH_E!R59+FC_OTH_HH_CO_E!R59+FC_OTH_HH_RF_E!R59+FC_OTH_HH_WM_E!R59+FC_OTH_HH_DR_E!R59+FC_OTH_HH_DW_E!R59+FC_OTH_HH_TV_E!R59+FC_OTH_HH_IT_E!R59+FC_OTH_HH_LI_E!R59+FC_OTH_HH_OA_E!R59</f>
        <v>755.7084264832331</v>
      </c>
      <c r="S59" s="10">
        <f>FC_OTH_HH_SH_E!S59+FC_OTH_HH_SC_E!S59+FC_OTH_HH_WH_E!S59+FC_OTH_HH_CO_E!S59+FC_OTH_HH_RF_E!S59+FC_OTH_HH_WM_E!S59+FC_OTH_HH_DR_E!S59+FC_OTH_HH_DW_E!S59+FC_OTH_HH_TV_E!S59+FC_OTH_HH_IT_E!S59+FC_OTH_HH_LI_E!S59+FC_OTH_HH_OA_E!S59</f>
        <v>757.21315563198652</v>
      </c>
      <c r="T59" s="10">
        <f>FC_OTH_HH_SH_E!T59+FC_OTH_HH_SC_E!T59+FC_OTH_HH_WH_E!T59+FC_OTH_HH_CO_E!T59+FC_OTH_HH_RF_E!T59+FC_OTH_HH_WM_E!T59+FC_OTH_HH_DR_E!T59+FC_OTH_HH_DW_E!T59+FC_OTH_HH_TV_E!T59+FC_OTH_HH_IT_E!T59+FC_OTH_HH_LI_E!T59+FC_OTH_HH_OA_E!T59</f>
        <v>757.21315563198664</v>
      </c>
      <c r="U59" s="10">
        <f>FC_OTH_HH_SH_E!U59+FC_OTH_HH_SC_E!U59+FC_OTH_HH_WH_E!U59+FC_OTH_HH_CO_E!U59+FC_OTH_HH_RF_E!U59+FC_OTH_HH_WM_E!U59+FC_OTH_HH_DR_E!U59+FC_OTH_HH_DW_E!U59+FC_OTH_HH_TV_E!U59+FC_OTH_HH_IT_E!U59+FC_OTH_HH_LI_E!U59+FC_OTH_HH_OA_E!U59</f>
        <v>749.98005159071317</v>
      </c>
      <c r="V59" s="10">
        <f>FC_OTH_HH_SH_E!V59+FC_OTH_HH_SC_E!V59+FC_OTH_HH_WH_E!V59+FC_OTH_HH_CO_E!V59+FC_OTH_HH_RF_E!V59+FC_OTH_HH_WM_E!V59+FC_OTH_HH_DR_E!V59+FC_OTH_HH_DW_E!V59+FC_OTH_HH_TV_E!V59+FC_OTH_HH_IT_E!V59+FC_OTH_HH_LI_E!V59+FC_OTH_HH_OA_E!V59</f>
        <v>753.56500429922573</v>
      </c>
      <c r="W59" s="10">
        <f>FC_OTH_HH_SH_E!W59+FC_OTH_HH_SC_E!W59+FC_OTH_HH_WH_E!W59+FC_OTH_HH_CO_E!W59+FC_OTH_HH_RF_E!W59+FC_OTH_HH_WM_E!W59+FC_OTH_HH_DR_E!W59+FC_OTH_HH_DW_E!W59+FC_OTH_HH_TV_E!W59+FC_OTH_HH_IT_E!W59+FC_OTH_HH_LI_E!W59+FC_OTH_HH_OA_E!W59</f>
        <v>764.68400687876124</v>
      </c>
      <c r="X59" s="10">
        <f>FC_OTH_HH_SH_E!X59+FC_OTH_HH_SC_E!X59+FC_OTH_HH_WH_E!X59+FC_OTH_HH_CO_E!X59+FC_OTH_HH_RF_E!X59+FC_OTH_HH_WM_E!X59+FC_OTH_HH_DR_E!X59+FC_OTH_HH_DW_E!X59+FC_OTH_HH_TV_E!X59+FC_OTH_HH_IT_E!X59+FC_OTH_HH_LI_E!X59+FC_OTH_HH_OA_E!X59</f>
        <v>767.87996560619104</v>
      </c>
    </row>
    <row r="60" spans="1:24" ht="11.25" customHeight="1" x14ac:dyDescent="0.2">
      <c r="A60" s="42" t="s">
        <v>107</v>
      </c>
      <c r="B60" s="9" t="s">
        <v>108</v>
      </c>
      <c r="C60" s="10">
        <f>FC_OTH_HH_SH_E!C60+FC_OTH_HH_SC_E!C60+FC_OTH_HH_WH_E!C60+FC_OTH_HH_CO_E!C60+FC_OTH_HH_RF_E!C60+FC_OTH_HH_WM_E!C60+FC_OTH_HH_DR_E!C60+FC_OTH_HH_DW_E!C60+FC_OTH_HH_TV_E!C60+FC_OTH_HH_IT_E!C60+FC_OTH_HH_LI_E!C60+FC_OTH_HH_OA_E!C60</f>
        <v>0</v>
      </c>
      <c r="D60" s="10">
        <f>FC_OTH_HH_SH_E!D60+FC_OTH_HH_SC_E!D60+FC_OTH_HH_WH_E!D60+FC_OTH_HH_CO_E!D60+FC_OTH_HH_RF_E!D60+FC_OTH_HH_WM_E!D60+FC_OTH_HH_DR_E!D60+FC_OTH_HH_DW_E!D60+FC_OTH_HH_TV_E!D60+FC_OTH_HH_IT_E!D60+FC_OTH_HH_LI_E!D60+FC_OTH_HH_OA_E!D60</f>
        <v>0</v>
      </c>
      <c r="E60" s="10">
        <f>FC_OTH_HH_SH_E!E60+FC_OTH_HH_SC_E!E60+FC_OTH_HH_WH_E!E60+FC_OTH_HH_CO_E!E60+FC_OTH_HH_RF_E!E60+FC_OTH_HH_WM_E!E60+FC_OTH_HH_DR_E!E60+FC_OTH_HH_DW_E!E60+FC_OTH_HH_TV_E!E60+FC_OTH_HH_IT_E!E60+FC_OTH_HH_LI_E!E60+FC_OTH_HH_OA_E!E60</f>
        <v>0</v>
      </c>
      <c r="F60" s="10">
        <f>FC_OTH_HH_SH_E!F60+FC_OTH_HH_SC_E!F60+FC_OTH_HH_WH_E!F60+FC_OTH_HH_CO_E!F60+FC_OTH_HH_RF_E!F60+FC_OTH_HH_WM_E!F60+FC_OTH_HH_DR_E!F60+FC_OTH_HH_DW_E!F60+FC_OTH_HH_TV_E!F60+FC_OTH_HH_IT_E!F60+FC_OTH_HH_LI_E!F60+FC_OTH_HH_OA_E!F60</f>
        <v>0</v>
      </c>
      <c r="G60" s="10">
        <f>FC_OTH_HH_SH_E!G60+FC_OTH_HH_SC_E!G60+FC_OTH_HH_WH_E!G60+FC_OTH_HH_CO_E!G60+FC_OTH_HH_RF_E!G60+FC_OTH_HH_WM_E!G60+FC_OTH_HH_DR_E!G60+FC_OTH_HH_DW_E!G60+FC_OTH_HH_TV_E!G60+FC_OTH_HH_IT_E!G60+FC_OTH_HH_LI_E!G60+FC_OTH_HH_OA_E!G60</f>
        <v>0</v>
      </c>
      <c r="H60" s="10">
        <f>FC_OTH_HH_SH_E!H60+FC_OTH_HH_SC_E!H60+FC_OTH_HH_WH_E!H60+FC_OTH_HH_CO_E!H60+FC_OTH_HH_RF_E!H60+FC_OTH_HH_WM_E!H60+FC_OTH_HH_DR_E!H60+FC_OTH_HH_DW_E!H60+FC_OTH_HH_TV_E!H60+FC_OTH_HH_IT_E!H60+FC_OTH_HH_LI_E!H60+FC_OTH_HH_OA_E!H60</f>
        <v>0</v>
      </c>
      <c r="I60" s="10">
        <f>FC_OTH_HH_SH_E!I60+FC_OTH_HH_SC_E!I60+FC_OTH_HH_WH_E!I60+FC_OTH_HH_CO_E!I60+FC_OTH_HH_RF_E!I60+FC_OTH_HH_WM_E!I60+FC_OTH_HH_DR_E!I60+FC_OTH_HH_DW_E!I60+FC_OTH_HH_TV_E!I60+FC_OTH_HH_IT_E!I60+FC_OTH_HH_LI_E!I60+FC_OTH_HH_OA_E!I60</f>
        <v>0</v>
      </c>
      <c r="J60" s="10">
        <f>FC_OTH_HH_SH_E!J60+FC_OTH_HH_SC_E!J60+FC_OTH_HH_WH_E!J60+FC_OTH_HH_CO_E!J60+FC_OTH_HH_RF_E!J60+FC_OTH_HH_WM_E!J60+FC_OTH_HH_DR_E!J60+FC_OTH_HH_DW_E!J60+FC_OTH_HH_TV_E!J60+FC_OTH_HH_IT_E!J60+FC_OTH_HH_LI_E!J60+FC_OTH_HH_OA_E!J60</f>
        <v>0</v>
      </c>
      <c r="K60" s="10">
        <f>FC_OTH_HH_SH_E!K60+FC_OTH_HH_SC_E!K60+FC_OTH_HH_WH_E!K60+FC_OTH_HH_CO_E!K60+FC_OTH_HH_RF_E!K60+FC_OTH_HH_WM_E!K60+FC_OTH_HH_DR_E!K60+FC_OTH_HH_DW_E!K60+FC_OTH_HH_TV_E!K60+FC_OTH_HH_IT_E!K60+FC_OTH_HH_LI_E!K60+FC_OTH_HH_OA_E!K60</f>
        <v>0</v>
      </c>
      <c r="L60" s="10">
        <f>FC_OTH_HH_SH_E!L60+FC_OTH_HH_SC_E!L60+FC_OTH_HH_WH_E!L60+FC_OTH_HH_CO_E!L60+FC_OTH_HH_RF_E!L60+FC_OTH_HH_WM_E!L60+FC_OTH_HH_DR_E!L60+FC_OTH_HH_DW_E!L60+FC_OTH_HH_TV_E!L60+FC_OTH_HH_IT_E!L60+FC_OTH_HH_LI_E!L60+FC_OTH_HH_OA_E!L60</f>
        <v>0</v>
      </c>
      <c r="M60" s="10">
        <f>FC_OTH_HH_SH_E!M60+FC_OTH_HH_SC_E!M60+FC_OTH_HH_WH_E!M60+FC_OTH_HH_CO_E!M60+FC_OTH_HH_RF_E!M60+FC_OTH_HH_WM_E!M60+FC_OTH_HH_DR_E!M60+FC_OTH_HH_DW_E!M60+FC_OTH_HH_TV_E!M60+FC_OTH_HH_IT_E!M60+FC_OTH_HH_LI_E!M60+FC_OTH_HH_OA_E!M60</f>
        <v>0</v>
      </c>
      <c r="N60" s="10">
        <f>FC_OTH_HH_SH_E!N60+FC_OTH_HH_SC_E!N60+FC_OTH_HH_WH_E!N60+FC_OTH_HH_CO_E!N60+FC_OTH_HH_RF_E!N60+FC_OTH_HH_WM_E!N60+FC_OTH_HH_DR_E!N60+FC_OTH_HH_DW_E!N60+FC_OTH_HH_TV_E!N60+FC_OTH_HH_IT_E!N60+FC_OTH_HH_LI_E!N60+FC_OTH_HH_OA_E!N60</f>
        <v>0</v>
      </c>
      <c r="O60" s="10">
        <f>FC_OTH_HH_SH_E!O60+FC_OTH_HH_SC_E!O60+FC_OTH_HH_WH_E!O60+FC_OTH_HH_CO_E!O60+FC_OTH_HH_RF_E!O60+FC_OTH_HH_WM_E!O60+FC_OTH_HH_DR_E!O60+FC_OTH_HH_DW_E!O60+FC_OTH_HH_TV_E!O60+FC_OTH_HH_IT_E!O60+FC_OTH_HH_LI_E!O60+FC_OTH_HH_OA_E!O60</f>
        <v>7.0459157351676645</v>
      </c>
      <c r="P60" s="10">
        <f>FC_OTH_HH_SH_E!P60+FC_OTH_HH_SC_E!P60+FC_OTH_HH_WH_E!P60+FC_OTH_HH_CO_E!P60+FC_OTH_HH_RF_E!P60+FC_OTH_HH_WM_E!P60+FC_OTH_HH_DR_E!P60+FC_OTH_HH_DW_E!P60+FC_OTH_HH_TV_E!P60+FC_OTH_HH_IT_E!P60+FC_OTH_HH_LI_E!P60+FC_OTH_HH_OA_E!P60</f>
        <v>7.7505588993981096</v>
      </c>
      <c r="Q60" s="10">
        <f>FC_OTH_HH_SH_E!Q60+FC_OTH_HH_SC_E!Q60+FC_OTH_HH_WH_E!Q60+FC_OTH_HH_CO_E!Q60+FC_OTH_HH_RF_E!Q60+FC_OTH_HH_WM_E!Q60+FC_OTH_HH_DR_E!Q60+FC_OTH_HH_DW_E!Q60+FC_OTH_HH_TV_E!Q60+FC_OTH_HH_IT_E!Q60+FC_OTH_HH_LI_E!Q60+FC_OTH_HH_OA_E!Q60</f>
        <v>7.750558899398106</v>
      </c>
      <c r="R60" s="10">
        <f>FC_OTH_HH_SH_E!R60+FC_OTH_HH_SC_E!R60+FC_OTH_HH_WH_E!R60+FC_OTH_HH_CO_E!R60+FC_OTH_HH_RF_E!R60+FC_OTH_HH_WM_E!R60+FC_OTH_HH_DR_E!R60+FC_OTH_HH_DW_E!R60+FC_OTH_HH_TV_E!R60+FC_OTH_HH_IT_E!R60+FC_OTH_HH_LI_E!R60+FC_OTH_HH_OA_E!R60</f>
        <v>7.7505588993981105</v>
      </c>
      <c r="S60" s="10">
        <f>FC_OTH_HH_SH_E!S60+FC_OTH_HH_SC_E!S60+FC_OTH_HH_WH_E!S60+FC_OTH_HH_CO_E!S60+FC_OTH_HH_RF_E!S60+FC_OTH_HH_WM_E!S60+FC_OTH_HH_DR_E!S60+FC_OTH_HH_DW_E!S60+FC_OTH_HH_TV_E!S60+FC_OTH_HH_IT_E!S60+FC_OTH_HH_LI_E!S60+FC_OTH_HH_OA_E!S60</f>
        <v>7.0459157351676751</v>
      </c>
      <c r="T60" s="10">
        <f>FC_OTH_HH_SH_E!T60+FC_OTH_HH_SC_E!T60+FC_OTH_HH_WH_E!T60+FC_OTH_HH_CO_E!T60+FC_OTH_HH_RF_E!T60+FC_OTH_HH_WM_E!T60+FC_OTH_HH_DR_E!T60+FC_OTH_HH_DW_E!T60+FC_OTH_HH_TV_E!T60+FC_OTH_HH_IT_E!T60+FC_OTH_HH_LI_E!T60+FC_OTH_HH_OA_E!T60</f>
        <v>7.3848667239896857</v>
      </c>
      <c r="U60" s="10">
        <f>FC_OTH_HH_SH_E!U60+FC_OTH_HH_SC_E!U60+FC_OTH_HH_WH_E!U60+FC_OTH_HH_CO_E!U60+FC_OTH_HH_RF_E!U60+FC_OTH_HH_WM_E!U60+FC_OTH_HH_DR_E!U60+FC_OTH_HH_DW_E!U60+FC_OTH_HH_TV_E!U60+FC_OTH_HH_IT_E!U60+FC_OTH_HH_LI_E!U60+FC_OTH_HH_OA_E!U60</f>
        <v>7.3848667239896777</v>
      </c>
      <c r="V60" s="10">
        <f>FC_OTH_HH_SH_E!V60+FC_OTH_HH_SC_E!V60+FC_OTH_HH_WH_E!V60+FC_OTH_HH_CO_E!V60+FC_OTH_HH_RF_E!V60+FC_OTH_HH_WM_E!V60+FC_OTH_HH_DR_E!V60+FC_OTH_HH_DW_E!V60+FC_OTH_HH_TV_E!V60+FC_OTH_HH_IT_E!V60+FC_OTH_HH_LI_E!V60+FC_OTH_HH_OA_E!V60</f>
        <v>7.3848667239896795</v>
      </c>
      <c r="W60" s="10">
        <f>FC_OTH_HH_SH_E!W60+FC_OTH_HH_SC_E!W60+FC_OTH_HH_WH_E!W60+FC_OTH_HH_CO_E!W60+FC_OTH_HH_RF_E!W60+FC_OTH_HH_WM_E!W60+FC_OTH_HH_DR_E!W60+FC_OTH_HH_DW_E!W60+FC_OTH_HH_TV_E!W60+FC_OTH_HH_IT_E!W60+FC_OTH_HH_LI_E!W60+FC_OTH_HH_OA_E!W60</f>
        <v>13.410576096302652</v>
      </c>
      <c r="X60" s="10">
        <f>FC_OTH_HH_SH_E!X60+FC_OTH_HH_SC_E!X60+FC_OTH_HH_WH_E!X60+FC_OTH_HH_CO_E!X60+FC_OTH_HH_RF_E!X60+FC_OTH_HH_WM_E!X60+FC_OTH_HH_DR_E!X60+FC_OTH_HH_DW_E!X60+FC_OTH_HH_TV_E!X60+FC_OTH_HH_IT_E!X60+FC_OTH_HH_LI_E!X60+FC_OTH_HH_OA_E!X60</f>
        <v>13.410576096302664</v>
      </c>
    </row>
    <row r="61" spans="1:24" ht="11.25" customHeight="1" x14ac:dyDescent="0.2">
      <c r="A61" s="42" t="s">
        <v>109</v>
      </c>
      <c r="B61" s="9" t="s">
        <v>110</v>
      </c>
      <c r="C61" s="10">
        <f>FC_OTH_HH_SH_E!C61+FC_OTH_HH_SC_E!C61+FC_OTH_HH_WH_E!C61+FC_OTH_HH_CO_E!C61+FC_OTH_HH_RF_E!C61+FC_OTH_HH_WM_E!C61+FC_OTH_HH_DR_E!C61+FC_OTH_HH_DW_E!C61+FC_OTH_HH_TV_E!C61+FC_OTH_HH_IT_E!C61+FC_OTH_HH_LI_E!C61+FC_OTH_HH_OA_E!C61</f>
        <v>0</v>
      </c>
      <c r="D61" s="10">
        <f>FC_OTH_HH_SH_E!D61+FC_OTH_HH_SC_E!D61+FC_OTH_HH_WH_E!D61+FC_OTH_HH_CO_E!D61+FC_OTH_HH_RF_E!D61+FC_OTH_HH_WM_E!D61+FC_OTH_HH_DR_E!D61+FC_OTH_HH_DW_E!D61+FC_OTH_HH_TV_E!D61+FC_OTH_HH_IT_E!D61+FC_OTH_HH_LI_E!D61+FC_OTH_HH_OA_E!D61</f>
        <v>0</v>
      </c>
      <c r="E61" s="10">
        <f>FC_OTH_HH_SH_E!E61+FC_OTH_HH_SC_E!E61+FC_OTH_HH_WH_E!E61+FC_OTH_HH_CO_E!E61+FC_OTH_HH_RF_E!E61+FC_OTH_HH_WM_E!E61+FC_OTH_HH_DR_E!E61+FC_OTH_HH_DW_E!E61+FC_OTH_HH_TV_E!E61+FC_OTH_HH_IT_E!E61+FC_OTH_HH_LI_E!E61+FC_OTH_HH_OA_E!E61</f>
        <v>0</v>
      </c>
      <c r="F61" s="10">
        <f>FC_OTH_HH_SH_E!F61+FC_OTH_HH_SC_E!F61+FC_OTH_HH_WH_E!F61+FC_OTH_HH_CO_E!F61+FC_OTH_HH_RF_E!F61+FC_OTH_HH_WM_E!F61+FC_OTH_HH_DR_E!F61+FC_OTH_HH_DW_E!F61+FC_OTH_HH_TV_E!F61+FC_OTH_HH_IT_E!F61+FC_OTH_HH_LI_E!F61+FC_OTH_HH_OA_E!F61</f>
        <v>0</v>
      </c>
      <c r="G61" s="10">
        <f>FC_OTH_HH_SH_E!G61+FC_OTH_HH_SC_E!G61+FC_OTH_HH_WH_E!G61+FC_OTH_HH_CO_E!G61+FC_OTH_HH_RF_E!G61+FC_OTH_HH_WM_E!G61+FC_OTH_HH_DR_E!G61+FC_OTH_HH_DW_E!G61+FC_OTH_HH_TV_E!G61+FC_OTH_HH_IT_E!G61+FC_OTH_HH_LI_E!G61+FC_OTH_HH_OA_E!G61</f>
        <v>0</v>
      </c>
      <c r="H61" s="10">
        <f>FC_OTH_HH_SH_E!H61+FC_OTH_HH_SC_E!H61+FC_OTH_HH_WH_E!H61+FC_OTH_HH_CO_E!H61+FC_OTH_HH_RF_E!H61+FC_OTH_HH_WM_E!H61+FC_OTH_HH_DR_E!H61+FC_OTH_HH_DW_E!H61+FC_OTH_HH_TV_E!H61+FC_OTH_HH_IT_E!H61+FC_OTH_HH_LI_E!H61+FC_OTH_HH_OA_E!H61</f>
        <v>0</v>
      </c>
      <c r="I61" s="10">
        <f>FC_OTH_HH_SH_E!I61+FC_OTH_HH_SC_E!I61+FC_OTH_HH_WH_E!I61+FC_OTH_HH_CO_E!I61+FC_OTH_HH_RF_E!I61+FC_OTH_HH_WM_E!I61+FC_OTH_HH_DR_E!I61+FC_OTH_HH_DW_E!I61+FC_OTH_HH_TV_E!I61+FC_OTH_HH_IT_E!I61+FC_OTH_HH_LI_E!I61+FC_OTH_HH_OA_E!I61</f>
        <v>0</v>
      </c>
      <c r="J61" s="10">
        <f>FC_OTH_HH_SH_E!J61+FC_OTH_HH_SC_E!J61+FC_OTH_HH_WH_E!J61+FC_OTH_HH_CO_E!J61+FC_OTH_HH_RF_E!J61+FC_OTH_HH_WM_E!J61+FC_OTH_HH_DR_E!J61+FC_OTH_HH_DW_E!J61+FC_OTH_HH_TV_E!J61+FC_OTH_HH_IT_E!J61+FC_OTH_HH_LI_E!J61+FC_OTH_HH_OA_E!J61</f>
        <v>0</v>
      </c>
      <c r="K61" s="10">
        <f>FC_OTH_HH_SH_E!K61+FC_OTH_HH_SC_E!K61+FC_OTH_HH_WH_E!K61+FC_OTH_HH_CO_E!K61+FC_OTH_HH_RF_E!K61+FC_OTH_HH_WM_E!K61+FC_OTH_HH_DR_E!K61+FC_OTH_HH_DW_E!K61+FC_OTH_HH_TV_E!K61+FC_OTH_HH_IT_E!K61+FC_OTH_HH_LI_E!K61+FC_OTH_HH_OA_E!K61</f>
        <v>0</v>
      </c>
      <c r="L61" s="10">
        <f>FC_OTH_HH_SH_E!L61+FC_OTH_HH_SC_E!L61+FC_OTH_HH_WH_E!L61+FC_OTH_HH_CO_E!L61+FC_OTH_HH_RF_E!L61+FC_OTH_HH_WM_E!L61+FC_OTH_HH_DR_E!L61+FC_OTH_HH_DW_E!L61+FC_OTH_HH_TV_E!L61+FC_OTH_HH_IT_E!L61+FC_OTH_HH_LI_E!L61+FC_OTH_HH_OA_E!L61</f>
        <v>0</v>
      </c>
      <c r="M61" s="10">
        <f>FC_OTH_HH_SH_E!M61+FC_OTH_HH_SC_E!M61+FC_OTH_HH_WH_E!M61+FC_OTH_HH_CO_E!M61+FC_OTH_HH_RF_E!M61+FC_OTH_HH_WM_E!M61+FC_OTH_HH_DR_E!M61+FC_OTH_HH_DW_E!M61+FC_OTH_HH_TV_E!M61+FC_OTH_HH_IT_E!M61+FC_OTH_HH_LI_E!M61+FC_OTH_HH_OA_E!M61</f>
        <v>0</v>
      </c>
      <c r="N61" s="10">
        <f>FC_OTH_HH_SH_E!N61+FC_OTH_HH_SC_E!N61+FC_OTH_HH_WH_E!N61+FC_OTH_HH_CO_E!N61+FC_OTH_HH_RF_E!N61+FC_OTH_HH_WM_E!N61+FC_OTH_HH_DR_E!N61+FC_OTH_HH_DW_E!N61+FC_OTH_HH_TV_E!N61+FC_OTH_HH_IT_E!N61+FC_OTH_HH_LI_E!N61+FC_OTH_HH_OA_E!N61</f>
        <v>0</v>
      </c>
      <c r="O61" s="10">
        <f>FC_OTH_HH_SH_E!O61+FC_OTH_HH_SC_E!O61+FC_OTH_HH_WH_E!O61+FC_OTH_HH_CO_E!O61+FC_OTH_HH_RF_E!O61+FC_OTH_HH_WM_E!O61+FC_OTH_HH_DR_E!O61+FC_OTH_HH_DW_E!O61+FC_OTH_HH_TV_E!O61+FC_OTH_HH_IT_E!O61+FC_OTH_HH_LI_E!O61+FC_OTH_HH_OA_E!O61</f>
        <v>0</v>
      </c>
      <c r="P61" s="10">
        <f>FC_OTH_HH_SH_E!P61+FC_OTH_HH_SC_E!P61+FC_OTH_HH_WH_E!P61+FC_OTH_HH_CO_E!P61+FC_OTH_HH_RF_E!P61+FC_OTH_HH_WM_E!P61+FC_OTH_HH_DR_E!P61+FC_OTH_HH_DW_E!P61+FC_OTH_HH_TV_E!P61+FC_OTH_HH_IT_E!P61+FC_OTH_HH_LI_E!P61+FC_OTH_HH_OA_E!P61</f>
        <v>0</v>
      </c>
      <c r="Q61" s="10">
        <f>FC_OTH_HH_SH_E!Q61+FC_OTH_HH_SC_E!Q61+FC_OTH_HH_WH_E!Q61+FC_OTH_HH_CO_E!Q61+FC_OTH_HH_RF_E!Q61+FC_OTH_HH_WM_E!Q61+FC_OTH_HH_DR_E!Q61+FC_OTH_HH_DW_E!Q61+FC_OTH_HH_TV_E!Q61+FC_OTH_HH_IT_E!Q61+FC_OTH_HH_LI_E!Q61+FC_OTH_HH_OA_E!Q61</f>
        <v>0</v>
      </c>
      <c r="R61" s="10">
        <f>FC_OTH_HH_SH_E!R61+FC_OTH_HH_SC_E!R61+FC_OTH_HH_WH_E!R61+FC_OTH_HH_CO_E!R61+FC_OTH_HH_RF_E!R61+FC_OTH_HH_WM_E!R61+FC_OTH_HH_DR_E!R61+FC_OTH_HH_DW_E!R61+FC_OTH_HH_TV_E!R61+FC_OTH_HH_IT_E!R61+FC_OTH_HH_LI_E!R61+FC_OTH_HH_OA_E!R61</f>
        <v>0</v>
      </c>
      <c r="S61" s="10">
        <f>FC_OTH_HH_SH_E!S61+FC_OTH_HH_SC_E!S61+FC_OTH_HH_WH_E!S61+FC_OTH_HH_CO_E!S61+FC_OTH_HH_RF_E!S61+FC_OTH_HH_WM_E!S61+FC_OTH_HH_DR_E!S61+FC_OTH_HH_DW_E!S61+FC_OTH_HH_TV_E!S61+FC_OTH_HH_IT_E!S61+FC_OTH_HH_LI_E!S61+FC_OTH_HH_OA_E!S61</f>
        <v>0</v>
      </c>
      <c r="T61" s="10">
        <f>FC_OTH_HH_SH_E!T61+FC_OTH_HH_SC_E!T61+FC_OTH_HH_WH_E!T61+FC_OTH_HH_CO_E!T61+FC_OTH_HH_RF_E!T61+FC_OTH_HH_WM_E!T61+FC_OTH_HH_DR_E!T61+FC_OTH_HH_DW_E!T61+FC_OTH_HH_TV_E!T61+FC_OTH_HH_IT_E!T61+FC_OTH_HH_LI_E!T61+FC_OTH_HH_OA_E!T61</f>
        <v>0</v>
      </c>
      <c r="U61" s="10">
        <f>FC_OTH_HH_SH_E!U61+FC_OTH_HH_SC_E!U61+FC_OTH_HH_WH_E!U61+FC_OTH_HH_CO_E!U61+FC_OTH_HH_RF_E!U61+FC_OTH_HH_WM_E!U61+FC_OTH_HH_DR_E!U61+FC_OTH_HH_DW_E!U61+FC_OTH_HH_TV_E!U61+FC_OTH_HH_IT_E!U61+FC_OTH_HH_LI_E!U61+FC_OTH_HH_OA_E!U61</f>
        <v>0</v>
      </c>
      <c r="V61" s="10">
        <f>FC_OTH_HH_SH_E!V61+FC_OTH_HH_SC_E!V61+FC_OTH_HH_WH_E!V61+FC_OTH_HH_CO_E!V61+FC_OTH_HH_RF_E!V61+FC_OTH_HH_WM_E!V61+FC_OTH_HH_DR_E!V61+FC_OTH_HH_DW_E!V61+FC_OTH_HH_TV_E!V61+FC_OTH_HH_IT_E!V61+FC_OTH_HH_LI_E!V61+FC_OTH_HH_OA_E!V61</f>
        <v>0</v>
      </c>
      <c r="W61" s="10">
        <f>FC_OTH_HH_SH_E!W61+FC_OTH_HH_SC_E!W61+FC_OTH_HH_WH_E!W61+FC_OTH_HH_CO_E!W61+FC_OTH_HH_RF_E!W61+FC_OTH_HH_WM_E!W61+FC_OTH_HH_DR_E!W61+FC_OTH_HH_DW_E!W61+FC_OTH_HH_TV_E!W61+FC_OTH_HH_IT_E!W61+FC_OTH_HH_LI_E!W61+FC_OTH_HH_OA_E!W61</f>
        <v>0</v>
      </c>
      <c r="X61" s="10">
        <f>FC_OTH_HH_SH_E!X61+FC_OTH_HH_SC_E!X61+FC_OTH_HH_WH_E!X61+FC_OTH_HH_CO_E!X61+FC_OTH_HH_RF_E!X61+FC_OTH_HH_WM_E!X61+FC_OTH_HH_DR_E!X61+FC_OTH_HH_DW_E!X61+FC_OTH_HH_TV_E!X61+FC_OTH_HH_IT_E!X61+FC_OTH_HH_LI_E!X61+FC_OTH_HH_OA_E!X61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FC_OTH_HH_SH_E!C62+FC_OTH_HH_SC_E!C62+FC_OTH_HH_WH_E!C62+FC_OTH_HH_CO_E!C62+FC_OTH_HH_RF_E!C62+FC_OTH_HH_WM_E!C62+FC_OTH_HH_DR_E!C62+FC_OTH_HH_DW_E!C62+FC_OTH_HH_TV_E!C62+FC_OTH_HH_IT_E!C62+FC_OTH_HH_LI_E!C62+FC_OTH_HH_OA_E!C62</f>
        <v>0</v>
      </c>
      <c r="D62" s="10">
        <f>FC_OTH_HH_SH_E!D62+FC_OTH_HH_SC_E!D62+FC_OTH_HH_WH_E!D62+FC_OTH_HH_CO_E!D62+FC_OTH_HH_RF_E!D62+FC_OTH_HH_WM_E!D62+FC_OTH_HH_DR_E!D62+FC_OTH_HH_DW_E!D62+FC_OTH_HH_TV_E!D62+FC_OTH_HH_IT_E!D62+FC_OTH_HH_LI_E!D62+FC_OTH_HH_OA_E!D62</f>
        <v>0</v>
      </c>
      <c r="E62" s="10">
        <f>FC_OTH_HH_SH_E!E62+FC_OTH_HH_SC_E!E62+FC_OTH_HH_WH_E!E62+FC_OTH_HH_CO_E!E62+FC_OTH_HH_RF_E!E62+FC_OTH_HH_WM_E!E62+FC_OTH_HH_DR_E!E62+FC_OTH_HH_DW_E!E62+FC_OTH_HH_TV_E!E62+FC_OTH_HH_IT_E!E62+FC_OTH_HH_LI_E!E62+FC_OTH_HH_OA_E!E62</f>
        <v>0</v>
      </c>
      <c r="F62" s="10">
        <f>FC_OTH_HH_SH_E!F62+FC_OTH_HH_SC_E!F62+FC_OTH_HH_WH_E!F62+FC_OTH_HH_CO_E!F62+FC_OTH_HH_RF_E!F62+FC_OTH_HH_WM_E!F62+FC_OTH_HH_DR_E!F62+FC_OTH_HH_DW_E!F62+FC_OTH_HH_TV_E!F62+FC_OTH_HH_IT_E!F62+FC_OTH_HH_LI_E!F62+FC_OTH_HH_OA_E!F62</f>
        <v>0</v>
      </c>
      <c r="G62" s="10">
        <f>FC_OTH_HH_SH_E!G62+FC_OTH_HH_SC_E!G62+FC_OTH_HH_WH_E!G62+FC_OTH_HH_CO_E!G62+FC_OTH_HH_RF_E!G62+FC_OTH_HH_WM_E!G62+FC_OTH_HH_DR_E!G62+FC_OTH_HH_DW_E!G62+FC_OTH_HH_TV_E!G62+FC_OTH_HH_IT_E!G62+FC_OTH_HH_LI_E!G62+FC_OTH_HH_OA_E!G62</f>
        <v>0</v>
      </c>
      <c r="H62" s="10">
        <f>FC_OTH_HH_SH_E!H62+FC_OTH_HH_SC_E!H62+FC_OTH_HH_WH_E!H62+FC_OTH_HH_CO_E!H62+FC_OTH_HH_RF_E!H62+FC_OTH_HH_WM_E!H62+FC_OTH_HH_DR_E!H62+FC_OTH_HH_DW_E!H62+FC_OTH_HH_TV_E!H62+FC_OTH_HH_IT_E!H62+FC_OTH_HH_LI_E!H62+FC_OTH_HH_OA_E!H62</f>
        <v>0</v>
      </c>
      <c r="I62" s="10">
        <f>FC_OTH_HH_SH_E!I62+FC_OTH_HH_SC_E!I62+FC_OTH_HH_WH_E!I62+FC_OTH_HH_CO_E!I62+FC_OTH_HH_RF_E!I62+FC_OTH_HH_WM_E!I62+FC_OTH_HH_DR_E!I62+FC_OTH_HH_DW_E!I62+FC_OTH_HH_TV_E!I62+FC_OTH_HH_IT_E!I62+FC_OTH_HH_LI_E!I62+FC_OTH_HH_OA_E!I62</f>
        <v>0</v>
      </c>
      <c r="J62" s="10">
        <f>FC_OTH_HH_SH_E!J62+FC_OTH_HH_SC_E!J62+FC_OTH_HH_WH_E!J62+FC_OTH_HH_CO_E!J62+FC_OTH_HH_RF_E!J62+FC_OTH_HH_WM_E!J62+FC_OTH_HH_DR_E!J62+FC_OTH_HH_DW_E!J62+FC_OTH_HH_TV_E!J62+FC_OTH_HH_IT_E!J62+FC_OTH_HH_LI_E!J62+FC_OTH_HH_OA_E!J62</f>
        <v>0</v>
      </c>
      <c r="K62" s="10">
        <f>FC_OTH_HH_SH_E!K62+FC_OTH_HH_SC_E!K62+FC_OTH_HH_WH_E!K62+FC_OTH_HH_CO_E!K62+FC_OTH_HH_RF_E!K62+FC_OTH_HH_WM_E!K62+FC_OTH_HH_DR_E!K62+FC_OTH_HH_DW_E!K62+FC_OTH_HH_TV_E!K62+FC_OTH_HH_IT_E!K62+FC_OTH_HH_LI_E!K62+FC_OTH_HH_OA_E!K62</f>
        <v>0</v>
      </c>
      <c r="L62" s="10">
        <f>FC_OTH_HH_SH_E!L62+FC_OTH_HH_SC_E!L62+FC_OTH_HH_WH_E!L62+FC_OTH_HH_CO_E!L62+FC_OTH_HH_RF_E!L62+FC_OTH_HH_WM_E!L62+FC_OTH_HH_DR_E!L62+FC_OTH_HH_DW_E!L62+FC_OTH_HH_TV_E!L62+FC_OTH_HH_IT_E!L62+FC_OTH_HH_LI_E!L62+FC_OTH_HH_OA_E!L62</f>
        <v>0</v>
      </c>
      <c r="M62" s="10">
        <f>FC_OTH_HH_SH_E!M62+FC_OTH_HH_SC_E!M62+FC_OTH_HH_WH_E!M62+FC_OTH_HH_CO_E!M62+FC_OTH_HH_RF_E!M62+FC_OTH_HH_WM_E!M62+FC_OTH_HH_DR_E!M62+FC_OTH_HH_DW_E!M62+FC_OTH_HH_TV_E!M62+FC_OTH_HH_IT_E!M62+FC_OTH_HH_LI_E!M62+FC_OTH_HH_OA_E!M62</f>
        <v>0</v>
      </c>
      <c r="N62" s="10">
        <f>FC_OTH_HH_SH_E!N62+FC_OTH_HH_SC_E!N62+FC_OTH_HH_WH_E!N62+FC_OTH_HH_CO_E!N62+FC_OTH_HH_RF_E!N62+FC_OTH_HH_WM_E!N62+FC_OTH_HH_DR_E!N62+FC_OTH_HH_DW_E!N62+FC_OTH_HH_TV_E!N62+FC_OTH_HH_IT_E!N62+FC_OTH_HH_LI_E!N62+FC_OTH_HH_OA_E!N62</f>
        <v>0</v>
      </c>
      <c r="O62" s="10">
        <f>FC_OTH_HH_SH_E!O62+FC_OTH_HH_SC_E!O62+FC_OTH_HH_WH_E!O62+FC_OTH_HH_CO_E!O62+FC_OTH_HH_RF_E!O62+FC_OTH_HH_WM_E!O62+FC_OTH_HH_DR_E!O62+FC_OTH_HH_DW_E!O62+FC_OTH_HH_TV_E!O62+FC_OTH_HH_IT_E!O62+FC_OTH_HH_LI_E!O62+FC_OTH_HH_OA_E!O62</f>
        <v>0</v>
      </c>
      <c r="P62" s="10">
        <f>FC_OTH_HH_SH_E!P62+FC_OTH_HH_SC_E!P62+FC_OTH_HH_WH_E!P62+FC_OTH_HH_CO_E!P62+FC_OTH_HH_RF_E!P62+FC_OTH_HH_WM_E!P62+FC_OTH_HH_DR_E!P62+FC_OTH_HH_DW_E!P62+FC_OTH_HH_TV_E!P62+FC_OTH_HH_IT_E!P62+FC_OTH_HH_LI_E!P62+FC_OTH_HH_OA_E!P62</f>
        <v>0</v>
      </c>
      <c r="Q62" s="10">
        <f>FC_OTH_HH_SH_E!Q62+FC_OTH_HH_SC_E!Q62+FC_OTH_HH_WH_E!Q62+FC_OTH_HH_CO_E!Q62+FC_OTH_HH_RF_E!Q62+FC_OTH_HH_WM_E!Q62+FC_OTH_HH_DR_E!Q62+FC_OTH_HH_DW_E!Q62+FC_OTH_HH_TV_E!Q62+FC_OTH_HH_IT_E!Q62+FC_OTH_HH_LI_E!Q62+FC_OTH_HH_OA_E!Q62</f>
        <v>0</v>
      </c>
      <c r="R62" s="10">
        <f>FC_OTH_HH_SH_E!R62+FC_OTH_HH_SC_E!R62+FC_OTH_HH_WH_E!R62+FC_OTH_HH_CO_E!R62+FC_OTH_HH_RF_E!R62+FC_OTH_HH_WM_E!R62+FC_OTH_HH_DR_E!R62+FC_OTH_HH_DW_E!R62+FC_OTH_HH_TV_E!R62+FC_OTH_HH_IT_E!R62+FC_OTH_HH_LI_E!R62+FC_OTH_HH_OA_E!R62</f>
        <v>0</v>
      </c>
      <c r="S62" s="10">
        <f>FC_OTH_HH_SH_E!S62+FC_OTH_HH_SC_E!S62+FC_OTH_HH_WH_E!S62+FC_OTH_HH_CO_E!S62+FC_OTH_HH_RF_E!S62+FC_OTH_HH_WM_E!S62+FC_OTH_HH_DR_E!S62+FC_OTH_HH_DW_E!S62+FC_OTH_HH_TV_E!S62+FC_OTH_HH_IT_E!S62+FC_OTH_HH_LI_E!S62+FC_OTH_HH_OA_E!S62</f>
        <v>0</v>
      </c>
      <c r="T62" s="10">
        <f>FC_OTH_HH_SH_E!T62+FC_OTH_HH_SC_E!T62+FC_OTH_HH_WH_E!T62+FC_OTH_HH_CO_E!T62+FC_OTH_HH_RF_E!T62+FC_OTH_HH_WM_E!T62+FC_OTH_HH_DR_E!T62+FC_OTH_HH_DW_E!T62+FC_OTH_HH_TV_E!T62+FC_OTH_HH_IT_E!T62+FC_OTH_HH_LI_E!T62+FC_OTH_HH_OA_E!T62</f>
        <v>0</v>
      </c>
      <c r="U62" s="10">
        <f>FC_OTH_HH_SH_E!U62+FC_OTH_HH_SC_E!U62+FC_OTH_HH_WH_E!U62+FC_OTH_HH_CO_E!U62+FC_OTH_HH_RF_E!U62+FC_OTH_HH_WM_E!U62+FC_OTH_HH_DR_E!U62+FC_OTH_HH_DW_E!U62+FC_OTH_HH_TV_E!U62+FC_OTH_HH_IT_E!U62+FC_OTH_HH_LI_E!U62+FC_OTH_HH_OA_E!U62</f>
        <v>0</v>
      </c>
      <c r="V62" s="10">
        <f>FC_OTH_HH_SH_E!V62+FC_OTH_HH_SC_E!V62+FC_OTH_HH_WH_E!V62+FC_OTH_HH_CO_E!V62+FC_OTH_HH_RF_E!V62+FC_OTH_HH_WM_E!V62+FC_OTH_HH_DR_E!V62+FC_OTH_HH_DW_E!V62+FC_OTH_HH_TV_E!V62+FC_OTH_HH_IT_E!V62+FC_OTH_HH_LI_E!V62+FC_OTH_HH_OA_E!V62</f>
        <v>0</v>
      </c>
      <c r="W62" s="10">
        <f>FC_OTH_HH_SH_E!W62+FC_OTH_HH_SC_E!W62+FC_OTH_HH_WH_E!W62+FC_OTH_HH_CO_E!W62+FC_OTH_HH_RF_E!W62+FC_OTH_HH_WM_E!W62+FC_OTH_HH_DR_E!W62+FC_OTH_HH_DW_E!W62+FC_OTH_HH_TV_E!W62+FC_OTH_HH_IT_E!W62+FC_OTH_HH_LI_E!W62+FC_OTH_HH_OA_E!W62</f>
        <v>0</v>
      </c>
      <c r="X62" s="10">
        <f>FC_OTH_HH_SH_E!X62+FC_OTH_HH_SC_E!X62+FC_OTH_HH_WH_E!X62+FC_OTH_HH_CO_E!X62+FC_OTH_HH_RF_E!X62+FC_OTH_HH_WM_E!X62+FC_OTH_HH_DR_E!X62+FC_OTH_HH_DW_E!X62+FC_OTH_HH_TV_E!X62+FC_OTH_HH_IT_E!X62+FC_OTH_HH_LI_E!X62+FC_OTH_HH_OA_E!X62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FC_OTH_HH_SH_E!C63+FC_OTH_HH_SC_E!C63+FC_OTH_HH_WH_E!C63+FC_OTH_HH_CO_E!C63+FC_OTH_HH_RF_E!C63+FC_OTH_HH_WM_E!C63+FC_OTH_HH_DR_E!C63+FC_OTH_HH_DW_E!C63+FC_OTH_HH_TV_E!C63+FC_OTH_HH_IT_E!C63+FC_OTH_HH_LI_E!C63+FC_OTH_HH_OA_E!C63</f>
        <v>0</v>
      </c>
      <c r="D63" s="10">
        <f>FC_OTH_HH_SH_E!D63+FC_OTH_HH_SC_E!D63+FC_OTH_HH_WH_E!D63+FC_OTH_HH_CO_E!D63+FC_OTH_HH_RF_E!D63+FC_OTH_HH_WM_E!D63+FC_OTH_HH_DR_E!D63+FC_OTH_HH_DW_E!D63+FC_OTH_HH_TV_E!D63+FC_OTH_HH_IT_E!D63+FC_OTH_HH_LI_E!D63+FC_OTH_HH_OA_E!D63</f>
        <v>0</v>
      </c>
      <c r="E63" s="10">
        <f>FC_OTH_HH_SH_E!E63+FC_OTH_HH_SC_E!E63+FC_OTH_HH_WH_E!E63+FC_OTH_HH_CO_E!E63+FC_OTH_HH_RF_E!E63+FC_OTH_HH_WM_E!E63+FC_OTH_HH_DR_E!E63+FC_OTH_HH_DW_E!E63+FC_OTH_HH_TV_E!E63+FC_OTH_HH_IT_E!E63+FC_OTH_HH_LI_E!E63+FC_OTH_HH_OA_E!E63</f>
        <v>0</v>
      </c>
      <c r="F63" s="10">
        <f>FC_OTH_HH_SH_E!F63+FC_OTH_HH_SC_E!F63+FC_OTH_HH_WH_E!F63+FC_OTH_HH_CO_E!F63+FC_OTH_HH_RF_E!F63+FC_OTH_HH_WM_E!F63+FC_OTH_HH_DR_E!F63+FC_OTH_HH_DW_E!F63+FC_OTH_HH_TV_E!F63+FC_OTH_HH_IT_E!F63+FC_OTH_HH_LI_E!F63+FC_OTH_HH_OA_E!F63</f>
        <v>0</v>
      </c>
      <c r="G63" s="10">
        <f>FC_OTH_HH_SH_E!G63+FC_OTH_HH_SC_E!G63+FC_OTH_HH_WH_E!G63+FC_OTH_HH_CO_E!G63+FC_OTH_HH_RF_E!G63+FC_OTH_HH_WM_E!G63+FC_OTH_HH_DR_E!G63+FC_OTH_HH_DW_E!G63+FC_OTH_HH_TV_E!G63+FC_OTH_HH_IT_E!G63+FC_OTH_HH_LI_E!G63+FC_OTH_HH_OA_E!G63</f>
        <v>0</v>
      </c>
      <c r="H63" s="10">
        <f>FC_OTH_HH_SH_E!H63+FC_OTH_HH_SC_E!H63+FC_OTH_HH_WH_E!H63+FC_OTH_HH_CO_E!H63+FC_OTH_HH_RF_E!H63+FC_OTH_HH_WM_E!H63+FC_OTH_HH_DR_E!H63+FC_OTH_HH_DW_E!H63+FC_OTH_HH_TV_E!H63+FC_OTH_HH_IT_E!H63+FC_OTH_HH_LI_E!H63+FC_OTH_HH_OA_E!H63</f>
        <v>0</v>
      </c>
      <c r="I63" s="10">
        <f>FC_OTH_HH_SH_E!I63+FC_OTH_HH_SC_E!I63+FC_OTH_HH_WH_E!I63+FC_OTH_HH_CO_E!I63+FC_OTH_HH_RF_E!I63+FC_OTH_HH_WM_E!I63+FC_OTH_HH_DR_E!I63+FC_OTH_HH_DW_E!I63+FC_OTH_HH_TV_E!I63+FC_OTH_HH_IT_E!I63+FC_OTH_HH_LI_E!I63+FC_OTH_HH_OA_E!I63</f>
        <v>0</v>
      </c>
      <c r="J63" s="10">
        <f>FC_OTH_HH_SH_E!J63+FC_OTH_HH_SC_E!J63+FC_OTH_HH_WH_E!J63+FC_OTH_HH_CO_E!J63+FC_OTH_HH_RF_E!J63+FC_OTH_HH_WM_E!J63+FC_OTH_HH_DR_E!J63+FC_OTH_HH_DW_E!J63+FC_OTH_HH_TV_E!J63+FC_OTH_HH_IT_E!J63+FC_OTH_HH_LI_E!J63+FC_OTH_HH_OA_E!J63</f>
        <v>0</v>
      </c>
      <c r="K63" s="10">
        <f>FC_OTH_HH_SH_E!K63+FC_OTH_HH_SC_E!K63+FC_OTH_HH_WH_E!K63+FC_OTH_HH_CO_E!K63+FC_OTH_HH_RF_E!K63+FC_OTH_HH_WM_E!K63+FC_OTH_HH_DR_E!K63+FC_OTH_HH_DW_E!K63+FC_OTH_HH_TV_E!K63+FC_OTH_HH_IT_E!K63+FC_OTH_HH_LI_E!K63+FC_OTH_HH_OA_E!K63</f>
        <v>0</v>
      </c>
      <c r="L63" s="10">
        <f>FC_OTH_HH_SH_E!L63+FC_OTH_HH_SC_E!L63+FC_OTH_HH_WH_E!L63+FC_OTH_HH_CO_E!L63+FC_OTH_HH_RF_E!L63+FC_OTH_HH_WM_E!L63+FC_OTH_HH_DR_E!L63+FC_OTH_HH_DW_E!L63+FC_OTH_HH_TV_E!L63+FC_OTH_HH_IT_E!L63+FC_OTH_HH_LI_E!L63+FC_OTH_HH_OA_E!L63</f>
        <v>0</v>
      </c>
      <c r="M63" s="10">
        <f>FC_OTH_HH_SH_E!M63+FC_OTH_HH_SC_E!M63+FC_OTH_HH_WH_E!M63+FC_OTH_HH_CO_E!M63+FC_OTH_HH_RF_E!M63+FC_OTH_HH_WM_E!M63+FC_OTH_HH_DR_E!M63+FC_OTH_HH_DW_E!M63+FC_OTH_HH_TV_E!M63+FC_OTH_HH_IT_E!M63+FC_OTH_HH_LI_E!M63+FC_OTH_HH_OA_E!M63</f>
        <v>0</v>
      </c>
      <c r="N63" s="10">
        <f>FC_OTH_HH_SH_E!N63+FC_OTH_HH_SC_E!N63+FC_OTH_HH_WH_E!N63+FC_OTH_HH_CO_E!N63+FC_OTH_HH_RF_E!N63+FC_OTH_HH_WM_E!N63+FC_OTH_HH_DR_E!N63+FC_OTH_HH_DW_E!N63+FC_OTH_HH_TV_E!N63+FC_OTH_HH_IT_E!N63+FC_OTH_HH_LI_E!N63+FC_OTH_HH_OA_E!N63</f>
        <v>0</v>
      </c>
      <c r="O63" s="10">
        <f>FC_OTH_HH_SH_E!O63+FC_OTH_HH_SC_E!O63+FC_OTH_HH_WH_E!O63+FC_OTH_HH_CO_E!O63+FC_OTH_HH_RF_E!O63+FC_OTH_HH_WM_E!O63+FC_OTH_HH_DR_E!O63+FC_OTH_HH_DW_E!O63+FC_OTH_HH_TV_E!O63+FC_OTH_HH_IT_E!O63+FC_OTH_HH_LI_E!O63+FC_OTH_HH_OA_E!O63</f>
        <v>0</v>
      </c>
      <c r="P63" s="10">
        <f>FC_OTH_HH_SH_E!P63+FC_OTH_HH_SC_E!P63+FC_OTH_HH_WH_E!P63+FC_OTH_HH_CO_E!P63+FC_OTH_HH_RF_E!P63+FC_OTH_HH_WM_E!P63+FC_OTH_HH_DR_E!P63+FC_OTH_HH_DW_E!P63+FC_OTH_HH_TV_E!P63+FC_OTH_HH_IT_E!P63+FC_OTH_HH_LI_E!P63+FC_OTH_HH_OA_E!P63</f>
        <v>0</v>
      </c>
      <c r="Q63" s="10">
        <f>FC_OTH_HH_SH_E!Q63+FC_OTH_HH_SC_E!Q63+FC_OTH_HH_WH_E!Q63+FC_OTH_HH_CO_E!Q63+FC_OTH_HH_RF_E!Q63+FC_OTH_HH_WM_E!Q63+FC_OTH_HH_DR_E!Q63+FC_OTH_HH_DW_E!Q63+FC_OTH_HH_TV_E!Q63+FC_OTH_HH_IT_E!Q63+FC_OTH_HH_LI_E!Q63+FC_OTH_HH_OA_E!Q63</f>
        <v>0</v>
      </c>
      <c r="R63" s="10">
        <f>FC_OTH_HH_SH_E!R63+FC_OTH_HH_SC_E!R63+FC_OTH_HH_WH_E!R63+FC_OTH_HH_CO_E!R63+FC_OTH_HH_RF_E!R63+FC_OTH_HH_WM_E!R63+FC_OTH_HH_DR_E!R63+FC_OTH_HH_DW_E!R63+FC_OTH_HH_TV_E!R63+FC_OTH_HH_IT_E!R63+FC_OTH_HH_LI_E!R63+FC_OTH_HH_OA_E!R63</f>
        <v>0</v>
      </c>
      <c r="S63" s="10">
        <f>FC_OTH_HH_SH_E!S63+FC_OTH_HH_SC_E!S63+FC_OTH_HH_WH_E!S63+FC_OTH_HH_CO_E!S63+FC_OTH_HH_RF_E!S63+FC_OTH_HH_WM_E!S63+FC_OTH_HH_DR_E!S63+FC_OTH_HH_DW_E!S63+FC_OTH_HH_TV_E!S63+FC_OTH_HH_IT_E!S63+FC_OTH_HH_LI_E!S63+FC_OTH_HH_OA_E!S63</f>
        <v>0</v>
      </c>
      <c r="T63" s="10">
        <f>FC_OTH_HH_SH_E!T63+FC_OTH_HH_SC_E!T63+FC_OTH_HH_WH_E!T63+FC_OTH_HH_CO_E!T63+FC_OTH_HH_RF_E!T63+FC_OTH_HH_WM_E!T63+FC_OTH_HH_DR_E!T63+FC_OTH_HH_DW_E!T63+FC_OTH_HH_TV_E!T63+FC_OTH_HH_IT_E!T63+FC_OTH_HH_LI_E!T63+FC_OTH_HH_OA_E!T63</f>
        <v>0</v>
      </c>
      <c r="U63" s="10">
        <f>FC_OTH_HH_SH_E!U63+FC_OTH_HH_SC_E!U63+FC_OTH_HH_WH_E!U63+FC_OTH_HH_CO_E!U63+FC_OTH_HH_RF_E!U63+FC_OTH_HH_WM_E!U63+FC_OTH_HH_DR_E!U63+FC_OTH_HH_DW_E!U63+FC_OTH_HH_TV_E!U63+FC_OTH_HH_IT_E!U63+FC_OTH_HH_LI_E!U63+FC_OTH_HH_OA_E!U63</f>
        <v>0</v>
      </c>
      <c r="V63" s="10">
        <f>FC_OTH_HH_SH_E!V63+FC_OTH_HH_SC_E!V63+FC_OTH_HH_WH_E!V63+FC_OTH_HH_CO_E!V63+FC_OTH_HH_RF_E!V63+FC_OTH_HH_WM_E!V63+FC_OTH_HH_DR_E!V63+FC_OTH_HH_DW_E!V63+FC_OTH_HH_TV_E!V63+FC_OTH_HH_IT_E!V63+FC_OTH_HH_LI_E!V63+FC_OTH_HH_OA_E!V63</f>
        <v>0</v>
      </c>
      <c r="W63" s="10">
        <f>FC_OTH_HH_SH_E!W63+FC_OTH_HH_SC_E!W63+FC_OTH_HH_WH_E!W63+FC_OTH_HH_CO_E!W63+FC_OTH_HH_RF_E!W63+FC_OTH_HH_WM_E!W63+FC_OTH_HH_DR_E!W63+FC_OTH_HH_DW_E!W63+FC_OTH_HH_TV_E!W63+FC_OTH_HH_IT_E!W63+FC_OTH_HH_LI_E!W63+FC_OTH_HH_OA_E!W63</f>
        <v>0</v>
      </c>
      <c r="X63" s="10">
        <f>FC_OTH_HH_SH_E!X63+FC_OTH_HH_SC_E!X63+FC_OTH_HH_WH_E!X63+FC_OTH_HH_CO_E!X63+FC_OTH_HH_RF_E!X63+FC_OTH_HH_WM_E!X63+FC_OTH_HH_DR_E!X63+FC_OTH_HH_DW_E!X63+FC_OTH_HH_TV_E!X63+FC_OTH_HH_IT_E!X63+FC_OTH_HH_LI_E!X63+FC_OTH_HH_OA_E!X63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FC_OTH_HH_SH_E!C64+FC_OTH_HH_SC_E!C64+FC_OTH_HH_WH_E!C64+FC_OTH_HH_CO_E!C64+FC_OTH_HH_RF_E!C64+FC_OTH_HH_WM_E!C64+FC_OTH_HH_DR_E!C64+FC_OTH_HH_DW_E!C64+FC_OTH_HH_TV_E!C64+FC_OTH_HH_IT_E!C64+FC_OTH_HH_LI_E!C64+FC_OTH_HH_OA_E!C64</f>
        <v>0</v>
      </c>
      <c r="D64" s="10">
        <f>FC_OTH_HH_SH_E!D64+FC_OTH_HH_SC_E!D64+FC_OTH_HH_WH_E!D64+FC_OTH_HH_CO_E!D64+FC_OTH_HH_RF_E!D64+FC_OTH_HH_WM_E!D64+FC_OTH_HH_DR_E!D64+FC_OTH_HH_DW_E!D64+FC_OTH_HH_TV_E!D64+FC_OTH_HH_IT_E!D64+FC_OTH_HH_LI_E!D64+FC_OTH_HH_OA_E!D64</f>
        <v>0</v>
      </c>
      <c r="E64" s="10">
        <f>FC_OTH_HH_SH_E!E64+FC_OTH_HH_SC_E!E64+FC_OTH_HH_WH_E!E64+FC_OTH_HH_CO_E!E64+FC_OTH_HH_RF_E!E64+FC_OTH_HH_WM_E!E64+FC_OTH_HH_DR_E!E64+FC_OTH_HH_DW_E!E64+FC_OTH_HH_TV_E!E64+FC_OTH_HH_IT_E!E64+FC_OTH_HH_LI_E!E64+FC_OTH_HH_OA_E!E64</f>
        <v>0</v>
      </c>
      <c r="F64" s="10">
        <f>FC_OTH_HH_SH_E!F64+FC_OTH_HH_SC_E!F64+FC_OTH_HH_WH_E!F64+FC_OTH_HH_CO_E!F64+FC_OTH_HH_RF_E!F64+FC_OTH_HH_WM_E!F64+FC_OTH_HH_DR_E!F64+FC_OTH_HH_DW_E!F64+FC_OTH_HH_TV_E!F64+FC_OTH_HH_IT_E!F64+FC_OTH_HH_LI_E!F64+FC_OTH_HH_OA_E!F64</f>
        <v>0</v>
      </c>
      <c r="G64" s="10">
        <f>FC_OTH_HH_SH_E!G64+FC_OTH_HH_SC_E!G64+FC_OTH_HH_WH_E!G64+FC_OTH_HH_CO_E!G64+FC_OTH_HH_RF_E!G64+FC_OTH_HH_WM_E!G64+FC_OTH_HH_DR_E!G64+FC_OTH_HH_DW_E!G64+FC_OTH_HH_TV_E!G64+FC_OTH_HH_IT_E!G64+FC_OTH_HH_LI_E!G64+FC_OTH_HH_OA_E!G64</f>
        <v>0</v>
      </c>
      <c r="H64" s="10">
        <f>FC_OTH_HH_SH_E!H64+FC_OTH_HH_SC_E!H64+FC_OTH_HH_WH_E!H64+FC_OTH_HH_CO_E!H64+FC_OTH_HH_RF_E!H64+FC_OTH_HH_WM_E!H64+FC_OTH_HH_DR_E!H64+FC_OTH_HH_DW_E!H64+FC_OTH_HH_TV_E!H64+FC_OTH_HH_IT_E!H64+FC_OTH_HH_LI_E!H64+FC_OTH_HH_OA_E!H64</f>
        <v>0</v>
      </c>
      <c r="I64" s="10">
        <f>FC_OTH_HH_SH_E!I64+FC_OTH_HH_SC_E!I64+FC_OTH_HH_WH_E!I64+FC_OTH_HH_CO_E!I64+FC_OTH_HH_RF_E!I64+FC_OTH_HH_WM_E!I64+FC_OTH_HH_DR_E!I64+FC_OTH_HH_DW_E!I64+FC_OTH_HH_TV_E!I64+FC_OTH_HH_IT_E!I64+FC_OTH_HH_LI_E!I64+FC_OTH_HH_OA_E!I64</f>
        <v>0</v>
      </c>
      <c r="J64" s="10">
        <f>FC_OTH_HH_SH_E!J64+FC_OTH_HH_SC_E!J64+FC_OTH_HH_WH_E!J64+FC_OTH_HH_CO_E!J64+FC_OTH_HH_RF_E!J64+FC_OTH_HH_WM_E!J64+FC_OTH_HH_DR_E!J64+FC_OTH_HH_DW_E!J64+FC_OTH_HH_TV_E!J64+FC_OTH_HH_IT_E!J64+FC_OTH_HH_LI_E!J64+FC_OTH_HH_OA_E!J64</f>
        <v>0</v>
      </c>
      <c r="K64" s="10">
        <f>FC_OTH_HH_SH_E!K64+FC_OTH_HH_SC_E!K64+FC_OTH_HH_WH_E!K64+FC_OTH_HH_CO_E!K64+FC_OTH_HH_RF_E!K64+FC_OTH_HH_WM_E!K64+FC_OTH_HH_DR_E!K64+FC_OTH_HH_DW_E!K64+FC_OTH_HH_TV_E!K64+FC_OTH_HH_IT_E!K64+FC_OTH_HH_LI_E!K64+FC_OTH_HH_OA_E!K64</f>
        <v>0</v>
      </c>
      <c r="L64" s="10">
        <f>FC_OTH_HH_SH_E!L64+FC_OTH_HH_SC_E!L64+FC_OTH_HH_WH_E!L64+FC_OTH_HH_CO_E!L64+FC_OTH_HH_RF_E!L64+FC_OTH_HH_WM_E!L64+FC_OTH_HH_DR_E!L64+FC_OTH_HH_DW_E!L64+FC_OTH_HH_TV_E!L64+FC_OTH_HH_IT_E!L64+FC_OTH_HH_LI_E!L64+FC_OTH_HH_OA_E!L64</f>
        <v>0</v>
      </c>
      <c r="M64" s="10">
        <f>FC_OTH_HH_SH_E!M64+FC_OTH_HH_SC_E!M64+FC_OTH_HH_WH_E!M64+FC_OTH_HH_CO_E!M64+FC_OTH_HH_RF_E!M64+FC_OTH_HH_WM_E!M64+FC_OTH_HH_DR_E!M64+FC_OTH_HH_DW_E!M64+FC_OTH_HH_TV_E!M64+FC_OTH_HH_IT_E!M64+FC_OTH_HH_LI_E!M64+FC_OTH_HH_OA_E!M64</f>
        <v>0</v>
      </c>
      <c r="N64" s="10">
        <f>FC_OTH_HH_SH_E!N64+FC_OTH_HH_SC_E!N64+FC_OTH_HH_WH_E!N64+FC_OTH_HH_CO_E!N64+FC_OTH_HH_RF_E!N64+FC_OTH_HH_WM_E!N64+FC_OTH_HH_DR_E!N64+FC_OTH_HH_DW_E!N64+FC_OTH_HH_TV_E!N64+FC_OTH_HH_IT_E!N64+FC_OTH_HH_LI_E!N64+FC_OTH_HH_OA_E!N64</f>
        <v>0</v>
      </c>
      <c r="O64" s="10">
        <f>FC_OTH_HH_SH_E!O64+FC_OTH_HH_SC_E!O64+FC_OTH_HH_WH_E!O64+FC_OTH_HH_CO_E!O64+FC_OTH_HH_RF_E!O64+FC_OTH_HH_WM_E!O64+FC_OTH_HH_DR_E!O64+FC_OTH_HH_DW_E!O64+FC_OTH_HH_TV_E!O64+FC_OTH_HH_IT_E!O64+FC_OTH_HH_LI_E!O64+FC_OTH_HH_OA_E!O64</f>
        <v>0</v>
      </c>
      <c r="P64" s="10">
        <f>FC_OTH_HH_SH_E!P64+FC_OTH_HH_SC_E!P64+FC_OTH_HH_WH_E!P64+FC_OTH_HH_CO_E!P64+FC_OTH_HH_RF_E!P64+FC_OTH_HH_WM_E!P64+FC_OTH_HH_DR_E!P64+FC_OTH_HH_DW_E!P64+FC_OTH_HH_TV_E!P64+FC_OTH_HH_IT_E!P64+FC_OTH_HH_LI_E!P64+FC_OTH_HH_OA_E!P64</f>
        <v>0</v>
      </c>
      <c r="Q64" s="10">
        <f>FC_OTH_HH_SH_E!Q64+FC_OTH_HH_SC_E!Q64+FC_OTH_HH_WH_E!Q64+FC_OTH_HH_CO_E!Q64+FC_OTH_HH_RF_E!Q64+FC_OTH_HH_WM_E!Q64+FC_OTH_HH_DR_E!Q64+FC_OTH_HH_DW_E!Q64+FC_OTH_HH_TV_E!Q64+FC_OTH_HH_IT_E!Q64+FC_OTH_HH_LI_E!Q64+FC_OTH_HH_OA_E!Q64</f>
        <v>0</v>
      </c>
      <c r="R64" s="10">
        <f>FC_OTH_HH_SH_E!R64+FC_OTH_HH_SC_E!R64+FC_OTH_HH_WH_E!R64+FC_OTH_HH_CO_E!R64+FC_OTH_HH_RF_E!R64+FC_OTH_HH_WM_E!R64+FC_OTH_HH_DR_E!R64+FC_OTH_HH_DW_E!R64+FC_OTH_HH_TV_E!R64+FC_OTH_HH_IT_E!R64+FC_OTH_HH_LI_E!R64+FC_OTH_HH_OA_E!R64</f>
        <v>0</v>
      </c>
      <c r="S64" s="10">
        <f>FC_OTH_HH_SH_E!S64+FC_OTH_HH_SC_E!S64+FC_OTH_HH_WH_E!S64+FC_OTH_HH_CO_E!S64+FC_OTH_HH_RF_E!S64+FC_OTH_HH_WM_E!S64+FC_OTH_HH_DR_E!S64+FC_OTH_HH_DW_E!S64+FC_OTH_HH_TV_E!S64+FC_OTH_HH_IT_E!S64+FC_OTH_HH_LI_E!S64+FC_OTH_HH_OA_E!S64</f>
        <v>0</v>
      </c>
      <c r="T64" s="10">
        <f>FC_OTH_HH_SH_E!T64+FC_OTH_HH_SC_E!T64+FC_OTH_HH_WH_E!T64+FC_OTH_HH_CO_E!T64+FC_OTH_HH_RF_E!T64+FC_OTH_HH_WM_E!T64+FC_OTH_HH_DR_E!T64+FC_OTH_HH_DW_E!T64+FC_OTH_HH_TV_E!T64+FC_OTH_HH_IT_E!T64+FC_OTH_HH_LI_E!T64+FC_OTH_HH_OA_E!T64</f>
        <v>0</v>
      </c>
      <c r="U64" s="10">
        <f>FC_OTH_HH_SH_E!U64+FC_OTH_HH_SC_E!U64+FC_OTH_HH_WH_E!U64+FC_OTH_HH_CO_E!U64+FC_OTH_HH_RF_E!U64+FC_OTH_HH_WM_E!U64+FC_OTH_HH_DR_E!U64+FC_OTH_HH_DW_E!U64+FC_OTH_HH_TV_E!U64+FC_OTH_HH_IT_E!U64+FC_OTH_HH_LI_E!U64+FC_OTH_HH_OA_E!U64</f>
        <v>0</v>
      </c>
      <c r="V64" s="10">
        <f>FC_OTH_HH_SH_E!V64+FC_OTH_HH_SC_E!V64+FC_OTH_HH_WH_E!V64+FC_OTH_HH_CO_E!V64+FC_OTH_HH_RF_E!V64+FC_OTH_HH_WM_E!V64+FC_OTH_HH_DR_E!V64+FC_OTH_HH_DW_E!V64+FC_OTH_HH_TV_E!V64+FC_OTH_HH_IT_E!V64+FC_OTH_HH_LI_E!V64+FC_OTH_HH_OA_E!V64</f>
        <v>0</v>
      </c>
      <c r="W64" s="10">
        <f>FC_OTH_HH_SH_E!W64+FC_OTH_HH_SC_E!W64+FC_OTH_HH_WH_E!W64+FC_OTH_HH_CO_E!W64+FC_OTH_HH_RF_E!W64+FC_OTH_HH_WM_E!W64+FC_OTH_HH_DR_E!W64+FC_OTH_HH_DW_E!W64+FC_OTH_HH_TV_E!W64+FC_OTH_HH_IT_E!W64+FC_OTH_HH_LI_E!W64+FC_OTH_HH_OA_E!W64</f>
        <v>0</v>
      </c>
      <c r="X64" s="10">
        <f>FC_OTH_HH_SH_E!X64+FC_OTH_HH_SC_E!X64+FC_OTH_HH_WH_E!X64+FC_OTH_HH_CO_E!X64+FC_OTH_HH_RF_E!X64+FC_OTH_HH_WM_E!X64+FC_OTH_HH_DR_E!X64+FC_OTH_HH_DW_E!X64+FC_OTH_HH_TV_E!X64+FC_OTH_HH_IT_E!X64+FC_OTH_HH_LI_E!X64+FC_OTH_HH_OA_E!X64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FC_OTH_HH_SH_E!C65+FC_OTH_HH_SC_E!C65+FC_OTH_HH_WH_E!C65+FC_OTH_HH_CO_E!C65+FC_OTH_HH_RF_E!C65+FC_OTH_HH_WM_E!C65+FC_OTH_HH_DR_E!C65+FC_OTH_HH_DW_E!C65+FC_OTH_HH_TV_E!C65+FC_OTH_HH_IT_E!C65+FC_OTH_HH_LI_E!C65+FC_OTH_HH_OA_E!C65</f>
        <v>0</v>
      </c>
      <c r="D65" s="10">
        <f>FC_OTH_HH_SH_E!D65+FC_OTH_HH_SC_E!D65+FC_OTH_HH_WH_E!D65+FC_OTH_HH_CO_E!D65+FC_OTH_HH_RF_E!D65+FC_OTH_HH_WM_E!D65+FC_OTH_HH_DR_E!D65+FC_OTH_HH_DW_E!D65+FC_OTH_HH_TV_E!D65+FC_OTH_HH_IT_E!D65+FC_OTH_HH_LI_E!D65+FC_OTH_HH_OA_E!D65</f>
        <v>0</v>
      </c>
      <c r="E65" s="10">
        <f>FC_OTH_HH_SH_E!E65+FC_OTH_HH_SC_E!E65+FC_OTH_HH_WH_E!E65+FC_OTH_HH_CO_E!E65+FC_OTH_HH_RF_E!E65+FC_OTH_HH_WM_E!E65+FC_OTH_HH_DR_E!E65+FC_OTH_HH_DW_E!E65+FC_OTH_HH_TV_E!E65+FC_OTH_HH_IT_E!E65+FC_OTH_HH_LI_E!E65+FC_OTH_HH_OA_E!E65</f>
        <v>0</v>
      </c>
      <c r="F65" s="10">
        <f>FC_OTH_HH_SH_E!F65+FC_OTH_HH_SC_E!F65+FC_OTH_HH_WH_E!F65+FC_OTH_HH_CO_E!F65+FC_OTH_HH_RF_E!F65+FC_OTH_HH_WM_E!F65+FC_OTH_HH_DR_E!F65+FC_OTH_HH_DW_E!F65+FC_OTH_HH_TV_E!F65+FC_OTH_HH_IT_E!F65+FC_OTH_HH_LI_E!F65+FC_OTH_HH_OA_E!F65</f>
        <v>0</v>
      </c>
      <c r="G65" s="10">
        <f>FC_OTH_HH_SH_E!G65+FC_OTH_HH_SC_E!G65+FC_OTH_HH_WH_E!G65+FC_OTH_HH_CO_E!G65+FC_OTH_HH_RF_E!G65+FC_OTH_HH_WM_E!G65+FC_OTH_HH_DR_E!G65+FC_OTH_HH_DW_E!G65+FC_OTH_HH_TV_E!G65+FC_OTH_HH_IT_E!G65+FC_OTH_HH_LI_E!G65+FC_OTH_HH_OA_E!G65</f>
        <v>0</v>
      </c>
      <c r="H65" s="10">
        <f>FC_OTH_HH_SH_E!H65+FC_OTH_HH_SC_E!H65+FC_OTH_HH_WH_E!H65+FC_OTH_HH_CO_E!H65+FC_OTH_HH_RF_E!H65+FC_OTH_HH_WM_E!H65+FC_OTH_HH_DR_E!H65+FC_OTH_HH_DW_E!H65+FC_OTH_HH_TV_E!H65+FC_OTH_HH_IT_E!H65+FC_OTH_HH_LI_E!H65+FC_OTH_HH_OA_E!H65</f>
        <v>0</v>
      </c>
      <c r="I65" s="10">
        <f>FC_OTH_HH_SH_E!I65+FC_OTH_HH_SC_E!I65+FC_OTH_HH_WH_E!I65+FC_OTH_HH_CO_E!I65+FC_OTH_HH_RF_E!I65+FC_OTH_HH_WM_E!I65+FC_OTH_HH_DR_E!I65+FC_OTH_HH_DW_E!I65+FC_OTH_HH_TV_E!I65+FC_OTH_HH_IT_E!I65+FC_OTH_HH_LI_E!I65+FC_OTH_HH_OA_E!I65</f>
        <v>0</v>
      </c>
      <c r="J65" s="10">
        <f>FC_OTH_HH_SH_E!J65+FC_OTH_HH_SC_E!J65+FC_OTH_HH_WH_E!J65+FC_OTH_HH_CO_E!J65+FC_OTH_HH_RF_E!J65+FC_OTH_HH_WM_E!J65+FC_OTH_HH_DR_E!J65+FC_OTH_HH_DW_E!J65+FC_OTH_HH_TV_E!J65+FC_OTH_HH_IT_E!J65+FC_OTH_HH_LI_E!J65+FC_OTH_HH_OA_E!J65</f>
        <v>0</v>
      </c>
      <c r="K65" s="10">
        <f>FC_OTH_HH_SH_E!K65+FC_OTH_HH_SC_E!K65+FC_OTH_HH_WH_E!K65+FC_OTH_HH_CO_E!K65+FC_OTH_HH_RF_E!K65+FC_OTH_HH_WM_E!K65+FC_OTH_HH_DR_E!K65+FC_OTH_HH_DW_E!K65+FC_OTH_HH_TV_E!K65+FC_OTH_HH_IT_E!K65+FC_OTH_HH_LI_E!K65+FC_OTH_HH_OA_E!K65</f>
        <v>0</v>
      </c>
      <c r="L65" s="10">
        <f>FC_OTH_HH_SH_E!L65+FC_OTH_HH_SC_E!L65+FC_OTH_HH_WH_E!L65+FC_OTH_HH_CO_E!L65+FC_OTH_HH_RF_E!L65+FC_OTH_HH_WM_E!L65+FC_OTH_HH_DR_E!L65+FC_OTH_HH_DW_E!L65+FC_OTH_HH_TV_E!L65+FC_OTH_HH_IT_E!L65+FC_OTH_HH_LI_E!L65+FC_OTH_HH_OA_E!L65</f>
        <v>0</v>
      </c>
      <c r="M65" s="10">
        <f>FC_OTH_HH_SH_E!M65+FC_OTH_HH_SC_E!M65+FC_OTH_HH_WH_E!M65+FC_OTH_HH_CO_E!M65+FC_OTH_HH_RF_E!M65+FC_OTH_HH_WM_E!M65+FC_OTH_HH_DR_E!M65+FC_OTH_HH_DW_E!M65+FC_OTH_HH_TV_E!M65+FC_OTH_HH_IT_E!M65+FC_OTH_HH_LI_E!M65+FC_OTH_HH_OA_E!M65</f>
        <v>0</v>
      </c>
      <c r="N65" s="10">
        <f>FC_OTH_HH_SH_E!N65+FC_OTH_HH_SC_E!N65+FC_OTH_HH_WH_E!N65+FC_OTH_HH_CO_E!N65+FC_OTH_HH_RF_E!N65+FC_OTH_HH_WM_E!N65+FC_OTH_HH_DR_E!N65+FC_OTH_HH_DW_E!N65+FC_OTH_HH_TV_E!N65+FC_OTH_HH_IT_E!N65+FC_OTH_HH_LI_E!N65+FC_OTH_HH_OA_E!N65</f>
        <v>0</v>
      </c>
      <c r="O65" s="10">
        <f>FC_OTH_HH_SH_E!O65+FC_OTH_HH_SC_E!O65+FC_OTH_HH_WH_E!O65+FC_OTH_HH_CO_E!O65+FC_OTH_HH_RF_E!O65+FC_OTH_HH_WM_E!O65+FC_OTH_HH_DR_E!O65+FC_OTH_HH_DW_E!O65+FC_OTH_HH_TV_E!O65+FC_OTH_HH_IT_E!O65+FC_OTH_HH_LI_E!O65+FC_OTH_HH_OA_E!O65</f>
        <v>0</v>
      </c>
      <c r="P65" s="10">
        <f>FC_OTH_HH_SH_E!P65+FC_OTH_HH_SC_E!P65+FC_OTH_HH_WH_E!P65+FC_OTH_HH_CO_E!P65+FC_OTH_HH_RF_E!P65+FC_OTH_HH_WM_E!P65+FC_OTH_HH_DR_E!P65+FC_OTH_HH_DW_E!P65+FC_OTH_HH_TV_E!P65+FC_OTH_HH_IT_E!P65+FC_OTH_HH_LI_E!P65+FC_OTH_HH_OA_E!P65</f>
        <v>0</v>
      </c>
      <c r="Q65" s="10">
        <f>FC_OTH_HH_SH_E!Q65+FC_OTH_HH_SC_E!Q65+FC_OTH_HH_WH_E!Q65+FC_OTH_HH_CO_E!Q65+FC_OTH_HH_RF_E!Q65+FC_OTH_HH_WM_E!Q65+FC_OTH_HH_DR_E!Q65+FC_OTH_HH_DW_E!Q65+FC_OTH_HH_TV_E!Q65+FC_OTH_HH_IT_E!Q65+FC_OTH_HH_LI_E!Q65+FC_OTH_HH_OA_E!Q65</f>
        <v>0</v>
      </c>
      <c r="R65" s="10">
        <f>FC_OTH_HH_SH_E!R65+FC_OTH_HH_SC_E!R65+FC_OTH_HH_WH_E!R65+FC_OTH_HH_CO_E!R65+FC_OTH_HH_RF_E!R65+FC_OTH_HH_WM_E!R65+FC_OTH_HH_DR_E!R65+FC_OTH_HH_DW_E!R65+FC_OTH_HH_TV_E!R65+FC_OTH_HH_IT_E!R65+FC_OTH_HH_LI_E!R65+FC_OTH_HH_OA_E!R65</f>
        <v>0</v>
      </c>
      <c r="S65" s="10">
        <f>FC_OTH_HH_SH_E!S65+FC_OTH_HH_SC_E!S65+FC_OTH_HH_WH_E!S65+FC_OTH_HH_CO_E!S65+FC_OTH_HH_RF_E!S65+FC_OTH_HH_WM_E!S65+FC_OTH_HH_DR_E!S65+FC_OTH_HH_DW_E!S65+FC_OTH_HH_TV_E!S65+FC_OTH_HH_IT_E!S65+FC_OTH_HH_LI_E!S65+FC_OTH_HH_OA_E!S65</f>
        <v>0</v>
      </c>
      <c r="T65" s="10">
        <f>FC_OTH_HH_SH_E!T65+FC_OTH_HH_SC_E!T65+FC_OTH_HH_WH_E!T65+FC_OTH_HH_CO_E!T65+FC_OTH_HH_RF_E!T65+FC_OTH_HH_WM_E!T65+FC_OTH_HH_DR_E!T65+FC_OTH_HH_DW_E!T65+FC_OTH_HH_TV_E!T65+FC_OTH_HH_IT_E!T65+FC_OTH_HH_LI_E!T65+FC_OTH_HH_OA_E!T65</f>
        <v>0</v>
      </c>
      <c r="U65" s="10">
        <f>FC_OTH_HH_SH_E!U65+FC_OTH_HH_SC_E!U65+FC_OTH_HH_WH_E!U65+FC_OTH_HH_CO_E!U65+FC_OTH_HH_RF_E!U65+FC_OTH_HH_WM_E!U65+FC_OTH_HH_DR_E!U65+FC_OTH_HH_DW_E!U65+FC_OTH_HH_TV_E!U65+FC_OTH_HH_IT_E!U65+FC_OTH_HH_LI_E!U65+FC_OTH_HH_OA_E!U65</f>
        <v>0</v>
      </c>
      <c r="V65" s="10">
        <f>FC_OTH_HH_SH_E!V65+FC_OTH_HH_SC_E!V65+FC_OTH_HH_WH_E!V65+FC_OTH_HH_CO_E!V65+FC_OTH_HH_RF_E!V65+FC_OTH_HH_WM_E!V65+FC_OTH_HH_DR_E!V65+FC_OTH_HH_DW_E!V65+FC_OTH_HH_TV_E!V65+FC_OTH_HH_IT_E!V65+FC_OTH_HH_LI_E!V65+FC_OTH_HH_OA_E!V65</f>
        <v>0</v>
      </c>
      <c r="W65" s="10">
        <f>FC_OTH_HH_SH_E!W65+FC_OTH_HH_SC_E!W65+FC_OTH_HH_WH_E!W65+FC_OTH_HH_CO_E!W65+FC_OTH_HH_RF_E!W65+FC_OTH_HH_WM_E!W65+FC_OTH_HH_DR_E!W65+FC_OTH_HH_DW_E!W65+FC_OTH_HH_TV_E!W65+FC_OTH_HH_IT_E!W65+FC_OTH_HH_LI_E!W65+FC_OTH_HH_OA_E!W65</f>
        <v>0</v>
      </c>
      <c r="X65" s="10">
        <f>FC_OTH_HH_SH_E!X65+FC_OTH_HH_SC_E!X65+FC_OTH_HH_WH_E!X65+FC_OTH_HH_CO_E!X65+FC_OTH_HH_RF_E!X65+FC_OTH_HH_WM_E!X65+FC_OTH_HH_DR_E!X65+FC_OTH_HH_DW_E!X65+FC_OTH_HH_TV_E!X65+FC_OTH_HH_IT_E!X65+FC_OTH_HH_LI_E!X65+FC_OTH_HH_OA_E!X65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FC_OTH_HH_SH_E!C66+FC_OTH_HH_SC_E!C66+FC_OTH_HH_WH_E!C66+FC_OTH_HH_CO_E!C66+FC_OTH_HH_RF_E!C66+FC_OTH_HH_WM_E!C66+FC_OTH_HH_DR_E!C66+FC_OTH_HH_DW_E!C66+FC_OTH_HH_TV_E!C66+FC_OTH_HH_IT_E!C66+FC_OTH_HH_LI_E!C66+FC_OTH_HH_OA_E!C66</f>
        <v>0</v>
      </c>
      <c r="D66" s="10">
        <f>FC_OTH_HH_SH_E!D66+FC_OTH_HH_SC_E!D66+FC_OTH_HH_WH_E!D66+FC_OTH_HH_CO_E!D66+FC_OTH_HH_RF_E!D66+FC_OTH_HH_WM_E!D66+FC_OTH_HH_DR_E!D66+FC_OTH_HH_DW_E!D66+FC_OTH_HH_TV_E!D66+FC_OTH_HH_IT_E!D66+FC_OTH_HH_LI_E!D66+FC_OTH_HH_OA_E!D66</f>
        <v>0</v>
      </c>
      <c r="E66" s="10">
        <f>FC_OTH_HH_SH_E!E66+FC_OTH_HH_SC_E!E66+FC_OTH_HH_WH_E!E66+FC_OTH_HH_CO_E!E66+FC_OTH_HH_RF_E!E66+FC_OTH_HH_WM_E!E66+FC_OTH_HH_DR_E!E66+FC_OTH_HH_DW_E!E66+FC_OTH_HH_TV_E!E66+FC_OTH_HH_IT_E!E66+FC_OTH_HH_LI_E!E66+FC_OTH_HH_OA_E!E66</f>
        <v>0</v>
      </c>
      <c r="F66" s="10">
        <f>FC_OTH_HH_SH_E!F66+FC_OTH_HH_SC_E!F66+FC_OTH_HH_WH_E!F66+FC_OTH_HH_CO_E!F66+FC_OTH_HH_RF_E!F66+FC_OTH_HH_WM_E!F66+FC_OTH_HH_DR_E!F66+FC_OTH_HH_DW_E!F66+FC_OTH_HH_TV_E!F66+FC_OTH_HH_IT_E!F66+FC_OTH_HH_LI_E!F66+FC_OTH_HH_OA_E!F66</f>
        <v>0</v>
      </c>
      <c r="G66" s="10">
        <f>FC_OTH_HH_SH_E!G66+FC_OTH_HH_SC_E!G66+FC_OTH_HH_WH_E!G66+FC_OTH_HH_CO_E!G66+FC_OTH_HH_RF_E!G66+FC_OTH_HH_WM_E!G66+FC_OTH_HH_DR_E!G66+FC_OTH_HH_DW_E!G66+FC_OTH_HH_TV_E!G66+FC_OTH_HH_IT_E!G66+FC_OTH_HH_LI_E!G66+FC_OTH_HH_OA_E!G66</f>
        <v>0</v>
      </c>
      <c r="H66" s="10">
        <f>FC_OTH_HH_SH_E!H66+FC_OTH_HH_SC_E!H66+FC_OTH_HH_WH_E!H66+FC_OTH_HH_CO_E!H66+FC_OTH_HH_RF_E!H66+FC_OTH_HH_WM_E!H66+FC_OTH_HH_DR_E!H66+FC_OTH_HH_DW_E!H66+FC_OTH_HH_TV_E!H66+FC_OTH_HH_IT_E!H66+FC_OTH_HH_LI_E!H66+FC_OTH_HH_OA_E!H66</f>
        <v>0</v>
      </c>
      <c r="I66" s="10">
        <f>FC_OTH_HH_SH_E!I66+FC_OTH_HH_SC_E!I66+FC_OTH_HH_WH_E!I66+FC_OTH_HH_CO_E!I66+FC_OTH_HH_RF_E!I66+FC_OTH_HH_WM_E!I66+FC_OTH_HH_DR_E!I66+FC_OTH_HH_DW_E!I66+FC_OTH_HH_TV_E!I66+FC_OTH_HH_IT_E!I66+FC_OTH_HH_LI_E!I66+FC_OTH_HH_OA_E!I66</f>
        <v>0</v>
      </c>
      <c r="J66" s="10">
        <f>FC_OTH_HH_SH_E!J66+FC_OTH_HH_SC_E!J66+FC_OTH_HH_WH_E!J66+FC_OTH_HH_CO_E!J66+FC_OTH_HH_RF_E!J66+FC_OTH_HH_WM_E!J66+FC_OTH_HH_DR_E!J66+FC_OTH_HH_DW_E!J66+FC_OTH_HH_TV_E!J66+FC_OTH_HH_IT_E!J66+FC_OTH_HH_LI_E!J66+FC_OTH_HH_OA_E!J66</f>
        <v>0</v>
      </c>
      <c r="K66" s="10">
        <f>FC_OTH_HH_SH_E!K66+FC_OTH_HH_SC_E!K66+FC_OTH_HH_WH_E!K66+FC_OTH_HH_CO_E!K66+FC_OTH_HH_RF_E!K66+FC_OTH_HH_WM_E!K66+FC_OTH_HH_DR_E!K66+FC_OTH_HH_DW_E!K66+FC_OTH_HH_TV_E!K66+FC_OTH_HH_IT_E!K66+FC_OTH_HH_LI_E!K66+FC_OTH_HH_OA_E!K66</f>
        <v>0</v>
      </c>
      <c r="L66" s="10">
        <f>FC_OTH_HH_SH_E!L66+FC_OTH_HH_SC_E!L66+FC_OTH_HH_WH_E!L66+FC_OTH_HH_CO_E!L66+FC_OTH_HH_RF_E!L66+FC_OTH_HH_WM_E!L66+FC_OTH_HH_DR_E!L66+FC_OTH_HH_DW_E!L66+FC_OTH_HH_TV_E!L66+FC_OTH_HH_IT_E!L66+FC_OTH_HH_LI_E!L66+FC_OTH_HH_OA_E!L66</f>
        <v>0</v>
      </c>
      <c r="M66" s="10">
        <f>FC_OTH_HH_SH_E!M66+FC_OTH_HH_SC_E!M66+FC_OTH_HH_WH_E!M66+FC_OTH_HH_CO_E!M66+FC_OTH_HH_RF_E!M66+FC_OTH_HH_WM_E!M66+FC_OTH_HH_DR_E!M66+FC_OTH_HH_DW_E!M66+FC_OTH_HH_TV_E!M66+FC_OTH_HH_IT_E!M66+FC_OTH_HH_LI_E!M66+FC_OTH_HH_OA_E!M66</f>
        <v>0</v>
      </c>
      <c r="N66" s="10">
        <f>FC_OTH_HH_SH_E!N66+FC_OTH_HH_SC_E!N66+FC_OTH_HH_WH_E!N66+FC_OTH_HH_CO_E!N66+FC_OTH_HH_RF_E!N66+FC_OTH_HH_WM_E!N66+FC_OTH_HH_DR_E!N66+FC_OTH_HH_DW_E!N66+FC_OTH_HH_TV_E!N66+FC_OTH_HH_IT_E!N66+FC_OTH_HH_LI_E!N66+FC_OTH_HH_OA_E!N66</f>
        <v>0</v>
      </c>
      <c r="O66" s="10">
        <f>FC_OTH_HH_SH_E!O66+FC_OTH_HH_SC_E!O66+FC_OTH_HH_WH_E!O66+FC_OTH_HH_CO_E!O66+FC_OTH_HH_RF_E!O66+FC_OTH_HH_WM_E!O66+FC_OTH_HH_DR_E!O66+FC_OTH_HH_DW_E!O66+FC_OTH_HH_TV_E!O66+FC_OTH_HH_IT_E!O66+FC_OTH_HH_LI_E!O66+FC_OTH_HH_OA_E!O66</f>
        <v>0</v>
      </c>
      <c r="P66" s="10">
        <f>FC_OTH_HH_SH_E!P66+FC_OTH_HH_SC_E!P66+FC_OTH_HH_WH_E!P66+FC_OTH_HH_CO_E!P66+FC_OTH_HH_RF_E!P66+FC_OTH_HH_WM_E!P66+FC_OTH_HH_DR_E!P66+FC_OTH_HH_DW_E!P66+FC_OTH_HH_TV_E!P66+FC_OTH_HH_IT_E!P66+FC_OTH_HH_LI_E!P66+FC_OTH_HH_OA_E!P66</f>
        <v>0</v>
      </c>
      <c r="Q66" s="10">
        <f>FC_OTH_HH_SH_E!Q66+FC_OTH_HH_SC_E!Q66+FC_OTH_HH_WH_E!Q66+FC_OTH_HH_CO_E!Q66+FC_OTH_HH_RF_E!Q66+FC_OTH_HH_WM_E!Q66+FC_OTH_HH_DR_E!Q66+FC_OTH_HH_DW_E!Q66+FC_OTH_HH_TV_E!Q66+FC_OTH_HH_IT_E!Q66+FC_OTH_HH_LI_E!Q66+FC_OTH_HH_OA_E!Q66</f>
        <v>0</v>
      </c>
      <c r="R66" s="10">
        <f>FC_OTH_HH_SH_E!R66+FC_OTH_HH_SC_E!R66+FC_OTH_HH_WH_E!R66+FC_OTH_HH_CO_E!R66+FC_OTH_HH_RF_E!R66+FC_OTH_HH_WM_E!R66+FC_OTH_HH_DR_E!R66+FC_OTH_HH_DW_E!R66+FC_OTH_HH_TV_E!R66+FC_OTH_HH_IT_E!R66+FC_OTH_HH_LI_E!R66+FC_OTH_HH_OA_E!R66</f>
        <v>0</v>
      </c>
      <c r="S66" s="10">
        <f>FC_OTH_HH_SH_E!S66+FC_OTH_HH_SC_E!S66+FC_OTH_HH_WH_E!S66+FC_OTH_HH_CO_E!S66+FC_OTH_HH_RF_E!S66+FC_OTH_HH_WM_E!S66+FC_OTH_HH_DR_E!S66+FC_OTH_HH_DW_E!S66+FC_OTH_HH_TV_E!S66+FC_OTH_HH_IT_E!S66+FC_OTH_HH_LI_E!S66+FC_OTH_HH_OA_E!S66</f>
        <v>0</v>
      </c>
      <c r="T66" s="10">
        <f>FC_OTH_HH_SH_E!T66+FC_OTH_HH_SC_E!T66+FC_OTH_HH_WH_E!T66+FC_OTH_HH_CO_E!T66+FC_OTH_HH_RF_E!T66+FC_OTH_HH_WM_E!T66+FC_OTH_HH_DR_E!T66+FC_OTH_HH_DW_E!T66+FC_OTH_HH_TV_E!T66+FC_OTH_HH_IT_E!T66+FC_OTH_HH_LI_E!T66+FC_OTH_HH_OA_E!T66</f>
        <v>0</v>
      </c>
      <c r="U66" s="10">
        <f>FC_OTH_HH_SH_E!U66+FC_OTH_HH_SC_E!U66+FC_OTH_HH_WH_E!U66+FC_OTH_HH_CO_E!U66+FC_OTH_HH_RF_E!U66+FC_OTH_HH_WM_E!U66+FC_OTH_HH_DR_E!U66+FC_OTH_HH_DW_E!U66+FC_OTH_HH_TV_E!U66+FC_OTH_HH_IT_E!U66+FC_OTH_HH_LI_E!U66+FC_OTH_HH_OA_E!U66</f>
        <v>0</v>
      </c>
      <c r="V66" s="10">
        <f>FC_OTH_HH_SH_E!V66+FC_OTH_HH_SC_E!V66+FC_OTH_HH_WH_E!V66+FC_OTH_HH_CO_E!V66+FC_OTH_HH_RF_E!V66+FC_OTH_HH_WM_E!V66+FC_OTH_HH_DR_E!V66+FC_OTH_HH_DW_E!V66+FC_OTH_HH_TV_E!V66+FC_OTH_HH_IT_E!V66+FC_OTH_HH_LI_E!V66+FC_OTH_HH_OA_E!V66</f>
        <v>0</v>
      </c>
      <c r="W66" s="10">
        <f>FC_OTH_HH_SH_E!W66+FC_OTH_HH_SC_E!W66+FC_OTH_HH_WH_E!W66+FC_OTH_HH_CO_E!W66+FC_OTH_HH_RF_E!W66+FC_OTH_HH_WM_E!W66+FC_OTH_HH_DR_E!W66+FC_OTH_HH_DW_E!W66+FC_OTH_HH_TV_E!W66+FC_OTH_HH_IT_E!W66+FC_OTH_HH_LI_E!W66+FC_OTH_HH_OA_E!W66</f>
        <v>0</v>
      </c>
      <c r="X66" s="10">
        <f>FC_OTH_HH_SH_E!X66+FC_OTH_HH_SC_E!X66+FC_OTH_HH_WH_E!X66+FC_OTH_HH_CO_E!X66+FC_OTH_HH_RF_E!X66+FC_OTH_HH_WM_E!X66+FC_OTH_HH_DR_E!X66+FC_OTH_HH_DW_E!X66+FC_OTH_HH_TV_E!X66+FC_OTH_HH_IT_E!X66+FC_OTH_HH_LI_E!X66+FC_OTH_HH_OA_E!X66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FC_OTH_HH_SH_E!C67+FC_OTH_HH_SC_E!C67+FC_OTH_HH_WH_E!C67+FC_OTH_HH_CO_E!C67+FC_OTH_HH_RF_E!C67+FC_OTH_HH_WM_E!C67+FC_OTH_HH_DR_E!C67+FC_OTH_HH_DW_E!C67+FC_OTH_HH_TV_E!C67+FC_OTH_HH_IT_E!C67+FC_OTH_HH_LI_E!C67+FC_OTH_HH_OA_E!C67</f>
        <v>0</v>
      </c>
      <c r="D67" s="10">
        <f>FC_OTH_HH_SH_E!D67+FC_OTH_HH_SC_E!D67+FC_OTH_HH_WH_E!D67+FC_OTH_HH_CO_E!D67+FC_OTH_HH_RF_E!D67+FC_OTH_HH_WM_E!D67+FC_OTH_HH_DR_E!D67+FC_OTH_HH_DW_E!D67+FC_OTH_HH_TV_E!D67+FC_OTH_HH_IT_E!D67+FC_OTH_HH_LI_E!D67+FC_OTH_HH_OA_E!D67</f>
        <v>0</v>
      </c>
      <c r="E67" s="10">
        <f>FC_OTH_HH_SH_E!E67+FC_OTH_HH_SC_E!E67+FC_OTH_HH_WH_E!E67+FC_OTH_HH_CO_E!E67+FC_OTH_HH_RF_E!E67+FC_OTH_HH_WM_E!E67+FC_OTH_HH_DR_E!E67+FC_OTH_HH_DW_E!E67+FC_OTH_HH_TV_E!E67+FC_OTH_HH_IT_E!E67+FC_OTH_HH_LI_E!E67+FC_OTH_HH_OA_E!E67</f>
        <v>0</v>
      </c>
      <c r="F67" s="10">
        <f>FC_OTH_HH_SH_E!F67+FC_OTH_HH_SC_E!F67+FC_OTH_HH_WH_E!F67+FC_OTH_HH_CO_E!F67+FC_OTH_HH_RF_E!F67+FC_OTH_HH_WM_E!F67+FC_OTH_HH_DR_E!F67+FC_OTH_HH_DW_E!F67+FC_OTH_HH_TV_E!F67+FC_OTH_HH_IT_E!F67+FC_OTH_HH_LI_E!F67+FC_OTH_HH_OA_E!F67</f>
        <v>0</v>
      </c>
      <c r="G67" s="10">
        <f>FC_OTH_HH_SH_E!G67+FC_OTH_HH_SC_E!G67+FC_OTH_HH_WH_E!G67+FC_OTH_HH_CO_E!G67+FC_OTH_HH_RF_E!G67+FC_OTH_HH_WM_E!G67+FC_OTH_HH_DR_E!G67+FC_OTH_HH_DW_E!G67+FC_OTH_HH_TV_E!G67+FC_OTH_HH_IT_E!G67+FC_OTH_HH_LI_E!G67+FC_OTH_HH_OA_E!G67</f>
        <v>0</v>
      </c>
      <c r="H67" s="10">
        <f>FC_OTH_HH_SH_E!H67+FC_OTH_HH_SC_E!H67+FC_OTH_HH_WH_E!H67+FC_OTH_HH_CO_E!H67+FC_OTH_HH_RF_E!H67+FC_OTH_HH_WM_E!H67+FC_OTH_HH_DR_E!H67+FC_OTH_HH_DW_E!H67+FC_OTH_HH_TV_E!H67+FC_OTH_HH_IT_E!H67+FC_OTH_HH_LI_E!H67+FC_OTH_HH_OA_E!H67</f>
        <v>0</v>
      </c>
      <c r="I67" s="10">
        <f>FC_OTH_HH_SH_E!I67+FC_OTH_HH_SC_E!I67+FC_OTH_HH_WH_E!I67+FC_OTH_HH_CO_E!I67+FC_OTH_HH_RF_E!I67+FC_OTH_HH_WM_E!I67+FC_OTH_HH_DR_E!I67+FC_OTH_HH_DW_E!I67+FC_OTH_HH_TV_E!I67+FC_OTH_HH_IT_E!I67+FC_OTH_HH_LI_E!I67+FC_OTH_HH_OA_E!I67</f>
        <v>0</v>
      </c>
      <c r="J67" s="10">
        <f>FC_OTH_HH_SH_E!J67+FC_OTH_HH_SC_E!J67+FC_OTH_HH_WH_E!J67+FC_OTH_HH_CO_E!J67+FC_OTH_HH_RF_E!J67+FC_OTH_HH_WM_E!J67+FC_OTH_HH_DR_E!J67+FC_OTH_HH_DW_E!J67+FC_OTH_HH_TV_E!J67+FC_OTH_HH_IT_E!J67+FC_OTH_HH_LI_E!J67+FC_OTH_HH_OA_E!J67</f>
        <v>0</v>
      </c>
      <c r="K67" s="10">
        <f>FC_OTH_HH_SH_E!K67+FC_OTH_HH_SC_E!K67+FC_OTH_HH_WH_E!K67+FC_OTH_HH_CO_E!K67+FC_OTH_HH_RF_E!K67+FC_OTH_HH_WM_E!K67+FC_OTH_HH_DR_E!K67+FC_OTH_HH_DW_E!K67+FC_OTH_HH_TV_E!K67+FC_OTH_HH_IT_E!K67+FC_OTH_HH_LI_E!K67+FC_OTH_HH_OA_E!K67</f>
        <v>0</v>
      </c>
      <c r="L67" s="10">
        <f>FC_OTH_HH_SH_E!L67+FC_OTH_HH_SC_E!L67+FC_OTH_HH_WH_E!L67+FC_OTH_HH_CO_E!L67+FC_OTH_HH_RF_E!L67+FC_OTH_HH_WM_E!L67+FC_OTH_HH_DR_E!L67+FC_OTH_HH_DW_E!L67+FC_OTH_HH_TV_E!L67+FC_OTH_HH_IT_E!L67+FC_OTH_HH_LI_E!L67+FC_OTH_HH_OA_E!L67</f>
        <v>0</v>
      </c>
      <c r="M67" s="10">
        <f>FC_OTH_HH_SH_E!M67+FC_OTH_HH_SC_E!M67+FC_OTH_HH_WH_E!M67+FC_OTH_HH_CO_E!M67+FC_OTH_HH_RF_E!M67+FC_OTH_HH_WM_E!M67+FC_OTH_HH_DR_E!M67+FC_OTH_HH_DW_E!M67+FC_OTH_HH_TV_E!M67+FC_OTH_HH_IT_E!M67+FC_OTH_HH_LI_E!M67+FC_OTH_HH_OA_E!M67</f>
        <v>0</v>
      </c>
      <c r="N67" s="10">
        <f>FC_OTH_HH_SH_E!N67+FC_OTH_HH_SC_E!N67+FC_OTH_HH_WH_E!N67+FC_OTH_HH_CO_E!N67+FC_OTH_HH_RF_E!N67+FC_OTH_HH_WM_E!N67+FC_OTH_HH_DR_E!N67+FC_OTH_HH_DW_E!N67+FC_OTH_HH_TV_E!N67+FC_OTH_HH_IT_E!N67+FC_OTH_HH_LI_E!N67+FC_OTH_HH_OA_E!N67</f>
        <v>0</v>
      </c>
      <c r="O67" s="10">
        <f>FC_OTH_HH_SH_E!O67+FC_OTH_HH_SC_E!O67+FC_OTH_HH_WH_E!O67+FC_OTH_HH_CO_E!O67+FC_OTH_HH_RF_E!O67+FC_OTH_HH_WM_E!O67+FC_OTH_HH_DR_E!O67+FC_OTH_HH_DW_E!O67+FC_OTH_HH_TV_E!O67+FC_OTH_HH_IT_E!O67+FC_OTH_HH_LI_E!O67+FC_OTH_HH_OA_E!O67</f>
        <v>0</v>
      </c>
      <c r="P67" s="10">
        <f>FC_OTH_HH_SH_E!P67+FC_OTH_HH_SC_E!P67+FC_OTH_HH_WH_E!P67+FC_OTH_HH_CO_E!P67+FC_OTH_HH_RF_E!P67+FC_OTH_HH_WM_E!P67+FC_OTH_HH_DR_E!P67+FC_OTH_HH_DW_E!P67+FC_OTH_HH_TV_E!P67+FC_OTH_HH_IT_E!P67+FC_OTH_HH_LI_E!P67+FC_OTH_HH_OA_E!P67</f>
        <v>0</v>
      </c>
      <c r="Q67" s="10">
        <f>FC_OTH_HH_SH_E!Q67+FC_OTH_HH_SC_E!Q67+FC_OTH_HH_WH_E!Q67+FC_OTH_HH_CO_E!Q67+FC_OTH_HH_RF_E!Q67+FC_OTH_HH_WM_E!Q67+FC_OTH_HH_DR_E!Q67+FC_OTH_HH_DW_E!Q67+FC_OTH_HH_TV_E!Q67+FC_OTH_HH_IT_E!Q67+FC_OTH_HH_LI_E!Q67+FC_OTH_HH_OA_E!Q67</f>
        <v>0</v>
      </c>
      <c r="R67" s="10">
        <f>FC_OTH_HH_SH_E!R67+FC_OTH_HH_SC_E!R67+FC_OTH_HH_WH_E!R67+FC_OTH_HH_CO_E!R67+FC_OTH_HH_RF_E!R67+FC_OTH_HH_WM_E!R67+FC_OTH_HH_DR_E!R67+FC_OTH_HH_DW_E!R67+FC_OTH_HH_TV_E!R67+FC_OTH_HH_IT_E!R67+FC_OTH_HH_LI_E!R67+FC_OTH_HH_OA_E!R67</f>
        <v>0</v>
      </c>
      <c r="S67" s="10">
        <f>FC_OTH_HH_SH_E!S67+FC_OTH_HH_SC_E!S67+FC_OTH_HH_WH_E!S67+FC_OTH_HH_CO_E!S67+FC_OTH_HH_RF_E!S67+FC_OTH_HH_WM_E!S67+FC_OTH_HH_DR_E!S67+FC_OTH_HH_DW_E!S67+FC_OTH_HH_TV_E!S67+FC_OTH_HH_IT_E!S67+FC_OTH_HH_LI_E!S67+FC_OTH_HH_OA_E!S67</f>
        <v>0</v>
      </c>
      <c r="T67" s="10">
        <f>FC_OTH_HH_SH_E!T67+FC_OTH_HH_SC_E!T67+FC_OTH_HH_WH_E!T67+FC_OTH_HH_CO_E!T67+FC_OTH_HH_RF_E!T67+FC_OTH_HH_WM_E!T67+FC_OTH_HH_DR_E!T67+FC_OTH_HH_DW_E!T67+FC_OTH_HH_TV_E!T67+FC_OTH_HH_IT_E!T67+FC_OTH_HH_LI_E!T67+FC_OTH_HH_OA_E!T67</f>
        <v>0</v>
      </c>
      <c r="U67" s="10">
        <f>FC_OTH_HH_SH_E!U67+FC_OTH_HH_SC_E!U67+FC_OTH_HH_WH_E!U67+FC_OTH_HH_CO_E!U67+FC_OTH_HH_RF_E!U67+FC_OTH_HH_WM_E!U67+FC_OTH_HH_DR_E!U67+FC_OTH_HH_DW_E!U67+FC_OTH_HH_TV_E!U67+FC_OTH_HH_IT_E!U67+FC_OTH_HH_LI_E!U67+FC_OTH_HH_OA_E!U67</f>
        <v>0</v>
      </c>
      <c r="V67" s="10">
        <f>FC_OTH_HH_SH_E!V67+FC_OTH_HH_SC_E!V67+FC_OTH_HH_WH_E!V67+FC_OTH_HH_CO_E!V67+FC_OTH_HH_RF_E!V67+FC_OTH_HH_WM_E!V67+FC_OTH_HH_DR_E!V67+FC_OTH_HH_DW_E!V67+FC_OTH_HH_TV_E!V67+FC_OTH_HH_IT_E!V67+FC_OTH_HH_LI_E!V67+FC_OTH_HH_OA_E!V67</f>
        <v>0</v>
      </c>
      <c r="W67" s="10">
        <f>FC_OTH_HH_SH_E!W67+FC_OTH_HH_SC_E!W67+FC_OTH_HH_WH_E!W67+FC_OTH_HH_CO_E!W67+FC_OTH_HH_RF_E!W67+FC_OTH_HH_WM_E!W67+FC_OTH_HH_DR_E!W67+FC_OTH_HH_DW_E!W67+FC_OTH_HH_TV_E!W67+FC_OTH_HH_IT_E!W67+FC_OTH_HH_LI_E!W67+FC_OTH_HH_OA_E!W67</f>
        <v>0</v>
      </c>
      <c r="X67" s="10">
        <f>FC_OTH_HH_SH_E!X67+FC_OTH_HH_SC_E!X67+FC_OTH_HH_WH_E!X67+FC_OTH_HH_CO_E!X67+FC_OTH_HH_RF_E!X67+FC_OTH_HH_WM_E!X67+FC_OTH_HH_DR_E!X67+FC_OTH_HH_DW_E!X67+FC_OTH_HH_TV_E!X67+FC_OTH_HH_IT_E!X67+FC_OTH_HH_LI_E!X67+FC_OTH_HH_OA_E!X67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FC_OTH_HH_SH_E!C68+FC_OTH_HH_SC_E!C68+FC_OTH_HH_WH_E!C68+FC_OTH_HH_CO_E!C68+FC_OTH_HH_RF_E!C68+FC_OTH_HH_WM_E!C68+FC_OTH_HH_DR_E!C68+FC_OTH_HH_DW_E!C68+FC_OTH_HH_TV_E!C68+FC_OTH_HH_IT_E!C68+FC_OTH_HH_LI_E!C68+FC_OTH_HH_OA_E!C68</f>
        <v>0</v>
      </c>
      <c r="D68" s="10">
        <f>FC_OTH_HH_SH_E!D68+FC_OTH_HH_SC_E!D68+FC_OTH_HH_WH_E!D68+FC_OTH_HH_CO_E!D68+FC_OTH_HH_RF_E!D68+FC_OTH_HH_WM_E!D68+FC_OTH_HH_DR_E!D68+FC_OTH_HH_DW_E!D68+FC_OTH_HH_TV_E!D68+FC_OTH_HH_IT_E!D68+FC_OTH_HH_LI_E!D68+FC_OTH_HH_OA_E!D68</f>
        <v>0</v>
      </c>
      <c r="E68" s="10">
        <f>FC_OTH_HH_SH_E!E68+FC_OTH_HH_SC_E!E68+FC_OTH_HH_WH_E!E68+FC_OTH_HH_CO_E!E68+FC_OTH_HH_RF_E!E68+FC_OTH_HH_WM_E!E68+FC_OTH_HH_DR_E!E68+FC_OTH_HH_DW_E!E68+FC_OTH_HH_TV_E!E68+FC_OTH_HH_IT_E!E68+FC_OTH_HH_LI_E!E68+FC_OTH_HH_OA_E!E68</f>
        <v>0</v>
      </c>
      <c r="F68" s="10">
        <f>FC_OTH_HH_SH_E!F68+FC_OTH_HH_SC_E!F68+FC_OTH_HH_WH_E!F68+FC_OTH_HH_CO_E!F68+FC_OTH_HH_RF_E!F68+FC_OTH_HH_WM_E!F68+FC_OTH_HH_DR_E!F68+FC_OTH_HH_DW_E!F68+FC_OTH_HH_TV_E!F68+FC_OTH_HH_IT_E!F68+FC_OTH_HH_LI_E!F68+FC_OTH_HH_OA_E!F68</f>
        <v>0</v>
      </c>
      <c r="G68" s="10">
        <f>FC_OTH_HH_SH_E!G68+FC_OTH_HH_SC_E!G68+FC_OTH_HH_WH_E!G68+FC_OTH_HH_CO_E!G68+FC_OTH_HH_RF_E!G68+FC_OTH_HH_WM_E!G68+FC_OTH_HH_DR_E!G68+FC_OTH_HH_DW_E!G68+FC_OTH_HH_TV_E!G68+FC_OTH_HH_IT_E!G68+FC_OTH_HH_LI_E!G68+FC_OTH_HH_OA_E!G68</f>
        <v>0</v>
      </c>
      <c r="H68" s="10">
        <f>FC_OTH_HH_SH_E!H68+FC_OTH_HH_SC_E!H68+FC_OTH_HH_WH_E!H68+FC_OTH_HH_CO_E!H68+FC_OTH_HH_RF_E!H68+FC_OTH_HH_WM_E!H68+FC_OTH_HH_DR_E!H68+FC_OTH_HH_DW_E!H68+FC_OTH_HH_TV_E!H68+FC_OTH_HH_IT_E!H68+FC_OTH_HH_LI_E!H68+FC_OTH_HH_OA_E!H68</f>
        <v>0</v>
      </c>
      <c r="I68" s="10">
        <f>FC_OTH_HH_SH_E!I68+FC_OTH_HH_SC_E!I68+FC_OTH_HH_WH_E!I68+FC_OTH_HH_CO_E!I68+FC_OTH_HH_RF_E!I68+FC_OTH_HH_WM_E!I68+FC_OTH_HH_DR_E!I68+FC_OTH_HH_DW_E!I68+FC_OTH_HH_TV_E!I68+FC_OTH_HH_IT_E!I68+FC_OTH_HH_LI_E!I68+FC_OTH_HH_OA_E!I68</f>
        <v>0</v>
      </c>
      <c r="J68" s="10">
        <f>FC_OTH_HH_SH_E!J68+FC_OTH_HH_SC_E!J68+FC_OTH_HH_WH_E!J68+FC_OTH_HH_CO_E!J68+FC_OTH_HH_RF_E!J68+FC_OTH_HH_WM_E!J68+FC_OTH_HH_DR_E!J68+FC_OTH_HH_DW_E!J68+FC_OTH_HH_TV_E!J68+FC_OTH_HH_IT_E!J68+FC_OTH_HH_LI_E!J68+FC_OTH_HH_OA_E!J68</f>
        <v>0</v>
      </c>
      <c r="K68" s="10">
        <f>FC_OTH_HH_SH_E!K68+FC_OTH_HH_SC_E!K68+FC_OTH_HH_WH_E!K68+FC_OTH_HH_CO_E!K68+FC_OTH_HH_RF_E!K68+FC_OTH_HH_WM_E!K68+FC_OTH_HH_DR_E!K68+FC_OTH_HH_DW_E!K68+FC_OTH_HH_TV_E!K68+FC_OTH_HH_IT_E!K68+FC_OTH_HH_LI_E!K68+FC_OTH_HH_OA_E!K68</f>
        <v>0</v>
      </c>
      <c r="L68" s="10">
        <f>FC_OTH_HH_SH_E!L68+FC_OTH_HH_SC_E!L68+FC_OTH_HH_WH_E!L68+FC_OTH_HH_CO_E!L68+FC_OTH_HH_RF_E!L68+FC_OTH_HH_WM_E!L68+FC_OTH_HH_DR_E!L68+FC_OTH_HH_DW_E!L68+FC_OTH_HH_TV_E!L68+FC_OTH_HH_IT_E!L68+FC_OTH_HH_LI_E!L68+FC_OTH_HH_OA_E!L68</f>
        <v>0</v>
      </c>
      <c r="M68" s="10">
        <f>FC_OTH_HH_SH_E!M68+FC_OTH_HH_SC_E!M68+FC_OTH_HH_WH_E!M68+FC_OTH_HH_CO_E!M68+FC_OTH_HH_RF_E!M68+FC_OTH_HH_WM_E!M68+FC_OTH_HH_DR_E!M68+FC_OTH_HH_DW_E!M68+FC_OTH_HH_TV_E!M68+FC_OTH_HH_IT_E!M68+FC_OTH_HH_LI_E!M68+FC_OTH_HH_OA_E!M68</f>
        <v>0</v>
      </c>
      <c r="N68" s="10">
        <f>FC_OTH_HH_SH_E!N68+FC_OTH_HH_SC_E!N68+FC_OTH_HH_WH_E!N68+FC_OTH_HH_CO_E!N68+FC_OTH_HH_RF_E!N68+FC_OTH_HH_WM_E!N68+FC_OTH_HH_DR_E!N68+FC_OTH_HH_DW_E!N68+FC_OTH_HH_TV_E!N68+FC_OTH_HH_IT_E!N68+FC_OTH_HH_LI_E!N68+FC_OTH_HH_OA_E!N68</f>
        <v>0</v>
      </c>
      <c r="O68" s="10">
        <f>FC_OTH_HH_SH_E!O68+FC_OTH_HH_SC_E!O68+FC_OTH_HH_WH_E!O68+FC_OTH_HH_CO_E!O68+FC_OTH_HH_RF_E!O68+FC_OTH_HH_WM_E!O68+FC_OTH_HH_DR_E!O68+FC_OTH_HH_DW_E!O68+FC_OTH_HH_TV_E!O68+FC_OTH_HH_IT_E!O68+FC_OTH_HH_LI_E!O68+FC_OTH_HH_OA_E!O68</f>
        <v>0</v>
      </c>
      <c r="P68" s="10">
        <f>FC_OTH_HH_SH_E!P68+FC_OTH_HH_SC_E!P68+FC_OTH_HH_WH_E!P68+FC_OTH_HH_CO_E!P68+FC_OTH_HH_RF_E!P68+FC_OTH_HH_WM_E!P68+FC_OTH_HH_DR_E!P68+FC_OTH_HH_DW_E!P68+FC_OTH_HH_TV_E!P68+FC_OTH_HH_IT_E!P68+FC_OTH_HH_LI_E!P68+FC_OTH_HH_OA_E!P68</f>
        <v>0</v>
      </c>
      <c r="Q68" s="10">
        <f>FC_OTH_HH_SH_E!Q68+FC_OTH_HH_SC_E!Q68+FC_OTH_HH_WH_E!Q68+FC_OTH_HH_CO_E!Q68+FC_OTH_HH_RF_E!Q68+FC_OTH_HH_WM_E!Q68+FC_OTH_HH_DR_E!Q68+FC_OTH_HH_DW_E!Q68+FC_OTH_HH_TV_E!Q68+FC_OTH_HH_IT_E!Q68+FC_OTH_HH_LI_E!Q68+FC_OTH_HH_OA_E!Q68</f>
        <v>0</v>
      </c>
      <c r="R68" s="10">
        <f>FC_OTH_HH_SH_E!R68+FC_OTH_HH_SC_E!R68+FC_OTH_HH_WH_E!R68+FC_OTH_HH_CO_E!R68+FC_OTH_HH_RF_E!R68+FC_OTH_HH_WM_E!R68+FC_OTH_HH_DR_E!R68+FC_OTH_HH_DW_E!R68+FC_OTH_HH_TV_E!R68+FC_OTH_HH_IT_E!R68+FC_OTH_HH_LI_E!R68+FC_OTH_HH_OA_E!R68</f>
        <v>0</v>
      </c>
      <c r="S68" s="10">
        <f>FC_OTH_HH_SH_E!S68+FC_OTH_HH_SC_E!S68+FC_OTH_HH_WH_E!S68+FC_OTH_HH_CO_E!S68+FC_OTH_HH_RF_E!S68+FC_OTH_HH_WM_E!S68+FC_OTH_HH_DR_E!S68+FC_OTH_HH_DW_E!S68+FC_OTH_HH_TV_E!S68+FC_OTH_HH_IT_E!S68+FC_OTH_HH_LI_E!S68+FC_OTH_HH_OA_E!S68</f>
        <v>0</v>
      </c>
      <c r="T68" s="10">
        <f>FC_OTH_HH_SH_E!T68+FC_OTH_HH_SC_E!T68+FC_OTH_HH_WH_E!T68+FC_OTH_HH_CO_E!T68+FC_OTH_HH_RF_E!T68+FC_OTH_HH_WM_E!T68+FC_OTH_HH_DR_E!T68+FC_OTH_HH_DW_E!T68+FC_OTH_HH_TV_E!T68+FC_OTH_HH_IT_E!T68+FC_OTH_HH_LI_E!T68+FC_OTH_HH_OA_E!T68</f>
        <v>0</v>
      </c>
      <c r="U68" s="10">
        <f>FC_OTH_HH_SH_E!U68+FC_OTH_HH_SC_E!U68+FC_OTH_HH_WH_E!U68+FC_OTH_HH_CO_E!U68+FC_OTH_HH_RF_E!U68+FC_OTH_HH_WM_E!U68+FC_OTH_HH_DR_E!U68+FC_OTH_HH_DW_E!U68+FC_OTH_HH_TV_E!U68+FC_OTH_HH_IT_E!U68+FC_OTH_HH_LI_E!U68+FC_OTH_HH_OA_E!U68</f>
        <v>0</v>
      </c>
      <c r="V68" s="10">
        <f>FC_OTH_HH_SH_E!V68+FC_OTH_HH_SC_E!V68+FC_OTH_HH_WH_E!V68+FC_OTH_HH_CO_E!V68+FC_OTH_HH_RF_E!V68+FC_OTH_HH_WM_E!V68+FC_OTH_HH_DR_E!V68+FC_OTH_HH_DW_E!V68+FC_OTH_HH_TV_E!V68+FC_OTH_HH_IT_E!V68+FC_OTH_HH_LI_E!V68+FC_OTH_HH_OA_E!V68</f>
        <v>0</v>
      </c>
      <c r="W68" s="10">
        <f>FC_OTH_HH_SH_E!W68+FC_OTH_HH_SC_E!W68+FC_OTH_HH_WH_E!W68+FC_OTH_HH_CO_E!W68+FC_OTH_HH_RF_E!W68+FC_OTH_HH_WM_E!W68+FC_OTH_HH_DR_E!W68+FC_OTH_HH_DW_E!W68+FC_OTH_HH_TV_E!W68+FC_OTH_HH_IT_E!W68+FC_OTH_HH_LI_E!W68+FC_OTH_HH_OA_E!W68</f>
        <v>0</v>
      </c>
      <c r="X68" s="10">
        <f>FC_OTH_HH_SH_E!X68+FC_OTH_HH_SC_E!X68+FC_OTH_HH_WH_E!X68+FC_OTH_HH_CO_E!X68+FC_OTH_HH_RF_E!X68+FC_OTH_HH_WM_E!X68+FC_OTH_HH_DR_E!X68+FC_OTH_HH_DW_E!X68+FC_OTH_HH_TV_E!X68+FC_OTH_HH_IT_E!X68+FC_OTH_HH_LI_E!X68+FC_OTH_HH_OA_E!X68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FC_OTH_HH_SH_E!C69+FC_OTH_HH_SC_E!C69+FC_OTH_HH_WH_E!C69+FC_OTH_HH_CO_E!C69+FC_OTH_HH_RF_E!C69+FC_OTH_HH_WM_E!C69+FC_OTH_HH_DR_E!C69+FC_OTH_HH_DW_E!C69+FC_OTH_HH_TV_E!C69+FC_OTH_HH_IT_E!C69+FC_OTH_HH_LI_E!C69+FC_OTH_HH_OA_E!C69</f>
        <v>0</v>
      </c>
      <c r="D69" s="10">
        <f>FC_OTH_HH_SH_E!D69+FC_OTH_HH_SC_E!D69+FC_OTH_HH_WH_E!D69+FC_OTH_HH_CO_E!D69+FC_OTH_HH_RF_E!D69+FC_OTH_HH_WM_E!D69+FC_OTH_HH_DR_E!D69+FC_OTH_HH_DW_E!D69+FC_OTH_HH_TV_E!D69+FC_OTH_HH_IT_E!D69+FC_OTH_HH_LI_E!D69+FC_OTH_HH_OA_E!D69</f>
        <v>0</v>
      </c>
      <c r="E69" s="10">
        <f>FC_OTH_HH_SH_E!E69+FC_OTH_HH_SC_E!E69+FC_OTH_HH_WH_E!E69+FC_OTH_HH_CO_E!E69+FC_OTH_HH_RF_E!E69+FC_OTH_HH_WM_E!E69+FC_OTH_HH_DR_E!E69+FC_OTH_HH_DW_E!E69+FC_OTH_HH_TV_E!E69+FC_OTH_HH_IT_E!E69+FC_OTH_HH_LI_E!E69+FC_OTH_HH_OA_E!E69</f>
        <v>0</v>
      </c>
      <c r="F69" s="10">
        <f>FC_OTH_HH_SH_E!F69+FC_OTH_HH_SC_E!F69+FC_OTH_HH_WH_E!F69+FC_OTH_HH_CO_E!F69+FC_OTH_HH_RF_E!F69+FC_OTH_HH_WM_E!F69+FC_OTH_HH_DR_E!F69+FC_OTH_HH_DW_E!F69+FC_OTH_HH_TV_E!F69+FC_OTH_HH_IT_E!F69+FC_OTH_HH_LI_E!F69+FC_OTH_HH_OA_E!F69</f>
        <v>0</v>
      </c>
      <c r="G69" s="10">
        <f>FC_OTH_HH_SH_E!G69+FC_OTH_HH_SC_E!G69+FC_OTH_HH_WH_E!G69+FC_OTH_HH_CO_E!G69+FC_OTH_HH_RF_E!G69+FC_OTH_HH_WM_E!G69+FC_OTH_HH_DR_E!G69+FC_OTH_HH_DW_E!G69+FC_OTH_HH_TV_E!G69+FC_OTH_HH_IT_E!G69+FC_OTH_HH_LI_E!G69+FC_OTH_HH_OA_E!G69</f>
        <v>0</v>
      </c>
      <c r="H69" s="10">
        <f>FC_OTH_HH_SH_E!H69+FC_OTH_HH_SC_E!H69+FC_OTH_HH_WH_E!H69+FC_OTH_HH_CO_E!H69+FC_OTH_HH_RF_E!H69+FC_OTH_HH_WM_E!H69+FC_OTH_HH_DR_E!H69+FC_OTH_HH_DW_E!H69+FC_OTH_HH_TV_E!H69+FC_OTH_HH_IT_E!H69+FC_OTH_HH_LI_E!H69+FC_OTH_HH_OA_E!H69</f>
        <v>0</v>
      </c>
      <c r="I69" s="10">
        <f>FC_OTH_HH_SH_E!I69+FC_OTH_HH_SC_E!I69+FC_OTH_HH_WH_E!I69+FC_OTH_HH_CO_E!I69+FC_OTH_HH_RF_E!I69+FC_OTH_HH_WM_E!I69+FC_OTH_HH_DR_E!I69+FC_OTH_HH_DW_E!I69+FC_OTH_HH_TV_E!I69+FC_OTH_HH_IT_E!I69+FC_OTH_HH_LI_E!I69+FC_OTH_HH_OA_E!I69</f>
        <v>0</v>
      </c>
      <c r="J69" s="10">
        <f>FC_OTH_HH_SH_E!J69+FC_OTH_HH_SC_E!J69+FC_OTH_HH_WH_E!J69+FC_OTH_HH_CO_E!J69+FC_OTH_HH_RF_E!J69+FC_OTH_HH_WM_E!J69+FC_OTH_HH_DR_E!J69+FC_OTH_HH_DW_E!J69+FC_OTH_HH_TV_E!J69+FC_OTH_HH_IT_E!J69+FC_OTH_HH_LI_E!J69+FC_OTH_HH_OA_E!J69</f>
        <v>0</v>
      </c>
      <c r="K69" s="10">
        <f>FC_OTH_HH_SH_E!K69+FC_OTH_HH_SC_E!K69+FC_OTH_HH_WH_E!K69+FC_OTH_HH_CO_E!K69+FC_OTH_HH_RF_E!K69+FC_OTH_HH_WM_E!K69+FC_OTH_HH_DR_E!K69+FC_OTH_HH_DW_E!K69+FC_OTH_HH_TV_E!K69+FC_OTH_HH_IT_E!K69+FC_OTH_HH_LI_E!K69+FC_OTH_HH_OA_E!K69</f>
        <v>0</v>
      </c>
      <c r="L69" s="10">
        <f>FC_OTH_HH_SH_E!L69+FC_OTH_HH_SC_E!L69+FC_OTH_HH_WH_E!L69+FC_OTH_HH_CO_E!L69+FC_OTH_HH_RF_E!L69+FC_OTH_HH_WM_E!L69+FC_OTH_HH_DR_E!L69+FC_OTH_HH_DW_E!L69+FC_OTH_HH_TV_E!L69+FC_OTH_HH_IT_E!L69+FC_OTH_HH_LI_E!L69+FC_OTH_HH_OA_E!L69</f>
        <v>0</v>
      </c>
      <c r="M69" s="10">
        <f>FC_OTH_HH_SH_E!M69+FC_OTH_HH_SC_E!M69+FC_OTH_HH_WH_E!M69+FC_OTH_HH_CO_E!M69+FC_OTH_HH_RF_E!M69+FC_OTH_HH_WM_E!M69+FC_OTH_HH_DR_E!M69+FC_OTH_HH_DW_E!M69+FC_OTH_HH_TV_E!M69+FC_OTH_HH_IT_E!M69+FC_OTH_HH_LI_E!M69+FC_OTH_HH_OA_E!M69</f>
        <v>0</v>
      </c>
      <c r="N69" s="10">
        <f>FC_OTH_HH_SH_E!N69+FC_OTH_HH_SC_E!N69+FC_OTH_HH_WH_E!N69+FC_OTH_HH_CO_E!N69+FC_OTH_HH_RF_E!N69+FC_OTH_HH_WM_E!N69+FC_OTH_HH_DR_E!N69+FC_OTH_HH_DW_E!N69+FC_OTH_HH_TV_E!N69+FC_OTH_HH_IT_E!N69+FC_OTH_HH_LI_E!N69+FC_OTH_HH_OA_E!N69</f>
        <v>0</v>
      </c>
      <c r="O69" s="10">
        <f>FC_OTH_HH_SH_E!O69+FC_OTH_HH_SC_E!O69+FC_OTH_HH_WH_E!O69+FC_OTH_HH_CO_E!O69+FC_OTH_HH_RF_E!O69+FC_OTH_HH_WM_E!O69+FC_OTH_HH_DR_E!O69+FC_OTH_HH_DW_E!O69+FC_OTH_HH_TV_E!O69+FC_OTH_HH_IT_E!O69+FC_OTH_HH_LI_E!O69+FC_OTH_HH_OA_E!O69</f>
        <v>0</v>
      </c>
      <c r="P69" s="10">
        <f>FC_OTH_HH_SH_E!P69+FC_OTH_HH_SC_E!P69+FC_OTH_HH_WH_E!P69+FC_OTH_HH_CO_E!P69+FC_OTH_HH_RF_E!P69+FC_OTH_HH_WM_E!P69+FC_OTH_HH_DR_E!P69+FC_OTH_HH_DW_E!P69+FC_OTH_HH_TV_E!P69+FC_OTH_HH_IT_E!P69+FC_OTH_HH_LI_E!P69+FC_OTH_HH_OA_E!P69</f>
        <v>0</v>
      </c>
      <c r="Q69" s="10">
        <f>FC_OTH_HH_SH_E!Q69+FC_OTH_HH_SC_E!Q69+FC_OTH_HH_WH_E!Q69+FC_OTH_HH_CO_E!Q69+FC_OTH_HH_RF_E!Q69+FC_OTH_HH_WM_E!Q69+FC_OTH_HH_DR_E!Q69+FC_OTH_HH_DW_E!Q69+FC_OTH_HH_TV_E!Q69+FC_OTH_HH_IT_E!Q69+FC_OTH_HH_LI_E!Q69+FC_OTH_HH_OA_E!Q69</f>
        <v>0</v>
      </c>
      <c r="R69" s="10">
        <f>FC_OTH_HH_SH_E!R69+FC_OTH_HH_SC_E!R69+FC_OTH_HH_WH_E!R69+FC_OTH_HH_CO_E!R69+FC_OTH_HH_RF_E!R69+FC_OTH_HH_WM_E!R69+FC_OTH_HH_DR_E!R69+FC_OTH_HH_DW_E!R69+FC_OTH_HH_TV_E!R69+FC_OTH_HH_IT_E!R69+FC_OTH_HH_LI_E!R69+FC_OTH_HH_OA_E!R69</f>
        <v>0</v>
      </c>
      <c r="S69" s="10">
        <f>FC_OTH_HH_SH_E!S69+FC_OTH_HH_SC_E!S69+FC_OTH_HH_WH_E!S69+FC_OTH_HH_CO_E!S69+FC_OTH_HH_RF_E!S69+FC_OTH_HH_WM_E!S69+FC_OTH_HH_DR_E!S69+FC_OTH_HH_DW_E!S69+FC_OTH_HH_TV_E!S69+FC_OTH_HH_IT_E!S69+FC_OTH_HH_LI_E!S69+FC_OTH_HH_OA_E!S69</f>
        <v>0</v>
      </c>
      <c r="T69" s="10">
        <f>FC_OTH_HH_SH_E!T69+FC_OTH_HH_SC_E!T69+FC_OTH_HH_WH_E!T69+FC_OTH_HH_CO_E!T69+FC_OTH_HH_RF_E!T69+FC_OTH_HH_WM_E!T69+FC_OTH_HH_DR_E!T69+FC_OTH_HH_DW_E!T69+FC_OTH_HH_TV_E!T69+FC_OTH_HH_IT_E!T69+FC_OTH_HH_LI_E!T69+FC_OTH_HH_OA_E!T69</f>
        <v>0</v>
      </c>
      <c r="U69" s="10">
        <f>FC_OTH_HH_SH_E!U69+FC_OTH_HH_SC_E!U69+FC_OTH_HH_WH_E!U69+FC_OTH_HH_CO_E!U69+FC_OTH_HH_RF_E!U69+FC_OTH_HH_WM_E!U69+FC_OTH_HH_DR_E!U69+FC_OTH_HH_DW_E!U69+FC_OTH_HH_TV_E!U69+FC_OTH_HH_IT_E!U69+FC_OTH_HH_LI_E!U69+FC_OTH_HH_OA_E!U69</f>
        <v>0</v>
      </c>
      <c r="V69" s="10">
        <f>FC_OTH_HH_SH_E!V69+FC_OTH_HH_SC_E!V69+FC_OTH_HH_WH_E!V69+FC_OTH_HH_CO_E!V69+FC_OTH_HH_RF_E!V69+FC_OTH_HH_WM_E!V69+FC_OTH_HH_DR_E!V69+FC_OTH_HH_DW_E!V69+FC_OTH_HH_TV_E!V69+FC_OTH_HH_IT_E!V69+FC_OTH_HH_LI_E!V69+FC_OTH_HH_OA_E!V69</f>
        <v>0</v>
      </c>
      <c r="W69" s="10">
        <f>FC_OTH_HH_SH_E!W69+FC_OTH_HH_SC_E!W69+FC_OTH_HH_WH_E!W69+FC_OTH_HH_CO_E!W69+FC_OTH_HH_RF_E!W69+FC_OTH_HH_WM_E!W69+FC_OTH_HH_DR_E!W69+FC_OTH_HH_DW_E!W69+FC_OTH_HH_TV_E!W69+FC_OTH_HH_IT_E!W69+FC_OTH_HH_LI_E!W69+FC_OTH_HH_OA_E!W69</f>
        <v>0</v>
      </c>
      <c r="X69" s="10">
        <f>FC_OTH_HH_SH_E!X69+FC_OTH_HH_SC_E!X69+FC_OTH_HH_WH_E!X69+FC_OTH_HH_CO_E!X69+FC_OTH_HH_RF_E!X69+FC_OTH_HH_WM_E!X69+FC_OTH_HH_DR_E!X69+FC_OTH_HH_DW_E!X69+FC_OTH_HH_TV_E!X69+FC_OTH_HH_IT_E!X69+FC_OTH_HH_LI_E!X69+FC_OTH_HH_OA_E!X69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FC_OTH_HH_SH_E!C70+FC_OTH_HH_SC_E!C70+FC_OTH_HH_WH_E!C70+FC_OTH_HH_CO_E!C70+FC_OTH_HH_RF_E!C70+FC_OTH_HH_WM_E!C70+FC_OTH_HH_DR_E!C70+FC_OTH_HH_DW_E!C70+FC_OTH_HH_TV_E!C70+FC_OTH_HH_IT_E!C70+FC_OTH_HH_LI_E!C70+FC_OTH_HH_OA_E!C70</f>
        <v>0</v>
      </c>
      <c r="D70" s="10">
        <f>FC_OTH_HH_SH_E!D70+FC_OTH_HH_SC_E!D70+FC_OTH_HH_WH_E!D70+FC_OTH_HH_CO_E!D70+FC_OTH_HH_RF_E!D70+FC_OTH_HH_WM_E!D70+FC_OTH_HH_DR_E!D70+FC_OTH_HH_DW_E!D70+FC_OTH_HH_TV_E!D70+FC_OTH_HH_IT_E!D70+FC_OTH_HH_LI_E!D70+FC_OTH_HH_OA_E!D70</f>
        <v>0</v>
      </c>
      <c r="E70" s="10">
        <f>FC_OTH_HH_SH_E!E70+FC_OTH_HH_SC_E!E70+FC_OTH_HH_WH_E!E70+FC_OTH_HH_CO_E!E70+FC_OTH_HH_RF_E!E70+FC_OTH_HH_WM_E!E70+FC_OTH_HH_DR_E!E70+FC_OTH_HH_DW_E!E70+FC_OTH_HH_TV_E!E70+FC_OTH_HH_IT_E!E70+FC_OTH_HH_LI_E!E70+FC_OTH_HH_OA_E!E70</f>
        <v>0</v>
      </c>
      <c r="F70" s="10">
        <f>FC_OTH_HH_SH_E!F70+FC_OTH_HH_SC_E!F70+FC_OTH_HH_WH_E!F70+FC_OTH_HH_CO_E!F70+FC_OTH_HH_RF_E!F70+FC_OTH_HH_WM_E!F70+FC_OTH_HH_DR_E!F70+FC_OTH_HH_DW_E!F70+FC_OTH_HH_TV_E!F70+FC_OTH_HH_IT_E!F70+FC_OTH_HH_LI_E!F70+FC_OTH_HH_OA_E!F70</f>
        <v>0</v>
      </c>
      <c r="G70" s="10">
        <f>FC_OTH_HH_SH_E!G70+FC_OTH_HH_SC_E!G70+FC_OTH_HH_WH_E!G70+FC_OTH_HH_CO_E!G70+FC_OTH_HH_RF_E!G70+FC_OTH_HH_WM_E!G70+FC_OTH_HH_DR_E!G70+FC_OTH_HH_DW_E!G70+FC_OTH_HH_TV_E!G70+FC_OTH_HH_IT_E!G70+FC_OTH_HH_LI_E!G70+FC_OTH_HH_OA_E!G70</f>
        <v>0</v>
      </c>
      <c r="H70" s="10">
        <f>FC_OTH_HH_SH_E!H70+FC_OTH_HH_SC_E!H70+FC_OTH_HH_WH_E!H70+FC_OTH_HH_CO_E!H70+FC_OTH_HH_RF_E!H70+FC_OTH_HH_WM_E!H70+FC_OTH_HH_DR_E!H70+FC_OTH_HH_DW_E!H70+FC_OTH_HH_TV_E!H70+FC_OTH_HH_IT_E!H70+FC_OTH_HH_LI_E!H70+FC_OTH_HH_OA_E!H70</f>
        <v>0</v>
      </c>
      <c r="I70" s="10">
        <f>FC_OTH_HH_SH_E!I70+FC_OTH_HH_SC_E!I70+FC_OTH_HH_WH_E!I70+FC_OTH_HH_CO_E!I70+FC_OTH_HH_RF_E!I70+FC_OTH_HH_WM_E!I70+FC_OTH_HH_DR_E!I70+FC_OTH_HH_DW_E!I70+FC_OTH_HH_TV_E!I70+FC_OTH_HH_IT_E!I70+FC_OTH_HH_LI_E!I70+FC_OTH_HH_OA_E!I70</f>
        <v>0</v>
      </c>
      <c r="J70" s="10">
        <f>FC_OTH_HH_SH_E!J70+FC_OTH_HH_SC_E!J70+FC_OTH_HH_WH_E!J70+FC_OTH_HH_CO_E!J70+FC_OTH_HH_RF_E!J70+FC_OTH_HH_WM_E!J70+FC_OTH_HH_DR_E!J70+FC_OTH_HH_DW_E!J70+FC_OTH_HH_TV_E!J70+FC_OTH_HH_IT_E!J70+FC_OTH_HH_LI_E!J70+FC_OTH_HH_OA_E!J70</f>
        <v>0</v>
      </c>
      <c r="K70" s="10">
        <f>FC_OTH_HH_SH_E!K70+FC_OTH_HH_SC_E!K70+FC_OTH_HH_WH_E!K70+FC_OTH_HH_CO_E!K70+FC_OTH_HH_RF_E!K70+FC_OTH_HH_WM_E!K70+FC_OTH_HH_DR_E!K70+FC_OTH_HH_DW_E!K70+FC_OTH_HH_TV_E!K70+FC_OTH_HH_IT_E!K70+FC_OTH_HH_LI_E!K70+FC_OTH_HH_OA_E!K70</f>
        <v>0</v>
      </c>
      <c r="L70" s="10">
        <f>FC_OTH_HH_SH_E!L70+FC_OTH_HH_SC_E!L70+FC_OTH_HH_WH_E!L70+FC_OTH_HH_CO_E!L70+FC_OTH_HH_RF_E!L70+FC_OTH_HH_WM_E!L70+FC_OTH_HH_DR_E!L70+FC_OTH_HH_DW_E!L70+FC_OTH_HH_TV_E!L70+FC_OTH_HH_IT_E!L70+FC_OTH_HH_LI_E!L70+FC_OTH_HH_OA_E!L70</f>
        <v>0</v>
      </c>
      <c r="M70" s="10">
        <f>FC_OTH_HH_SH_E!M70+FC_OTH_HH_SC_E!M70+FC_OTH_HH_WH_E!M70+FC_OTH_HH_CO_E!M70+FC_OTH_HH_RF_E!M70+FC_OTH_HH_WM_E!M70+FC_OTH_HH_DR_E!M70+FC_OTH_HH_DW_E!M70+FC_OTH_HH_TV_E!M70+FC_OTH_HH_IT_E!M70+FC_OTH_HH_LI_E!M70+FC_OTH_HH_OA_E!M70</f>
        <v>0</v>
      </c>
      <c r="N70" s="10">
        <f>FC_OTH_HH_SH_E!N70+FC_OTH_HH_SC_E!N70+FC_OTH_HH_WH_E!N70+FC_OTH_HH_CO_E!N70+FC_OTH_HH_RF_E!N70+FC_OTH_HH_WM_E!N70+FC_OTH_HH_DR_E!N70+FC_OTH_HH_DW_E!N70+FC_OTH_HH_TV_E!N70+FC_OTH_HH_IT_E!N70+FC_OTH_HH_LI_E!N70+FC_OTH_HH_OA_E!N70</f>
        <v>0</v>
      </c>
      <c r="O70" s="10">
        <f>FC_OTH_HH_SH_E!O70+FC_OTH_HH_SC_E!O70+FC_OTH_HH_WH_E!O70+FC_OTH_HH_CO_E!O70+FC_OTH_HH_RF_E!O70+FC_OTH_HH_WM_E!O70+FC_OTH_HH_DR_E!O70+FC_OTH_HH_DW_E!O70+FC_OTH_HH_TV_E!O70+FC_OTH_HH_IT_E!O70+FC_OTH_HH_LI_E!O70+FC_OTH_HH_OA_E!O70</f>
        <v>0</v>
      </c>
      <c r="P70" s="10">
        <f>FC_OTH_HH_SH_E!P70+FC_OTH_HH_SC_E!P70+FC_OTH_HH_WH_E!P70+FC_OTH_HH_CO_E!P70+FC_OTH_HH_RF_E!P70+FC_OTH_HH_WM_E!P70+FC_OTH_HH_DR_E!P70+FC_OTH_HH_DW_E!P70+FC_OTH_HH_TV_E!P70+FC_OTH_HH_IT_E!P70+FC_OTH_HH_LI_E!P70+FC_OTH_HH_OA_E!P70</f>
        <v>0</v>
      </c>
      <c r="Q70" s="10">
        <f>FC_OTH_HH_SH_E!Q70+FC_OTH_HH_SC_E!Q70+FC_OTH_HH_WH_E!Q70+FC_OTH_HH_CO_E!Q70+FC_OTH_HH_RF_E!Q70+FC_OTH_HH_WM_E!Q70+FC_OTH_HH_DR_E!Q70+FC_OTH_HH_DW_E!Q70+FC_OTH_HH_TV_E!Q70+FC_OTH_HH_IT_E!Q70+FC_OTH_HH_LI_E!Q70+FC_OTH_HH_OA_E!Q70</f>
        <v>211.25752364574379</v>
      </c>
      <c r="R70" s="10">
        <f>FC_OTH_HH_SH_E!R70+FC_OTH_HH_SC_E!R70+FC_OTH_HH_WH_E!R70+FC_OTH_HH_CO_E!R70+FC_OTH_HH_RF_E!R70+FC_OTH_HH_WM_E!R70+FC_OTH_HH_DR_E!R70+FC_OTH_HH_DW_E!R70+FC_OTH_HH_TV_E!R70+FC_OTH_HH_IT_E!R70+FC_OTH_HH_LI_E!R70+FC_OTH_HH_OA_E!R70</f>
        <v>213.32914875322439</v>
      </c>
      <c r="S70" s="10">
        <f>FC_OTH_HH_SH_E!S70+FC_OTH_HH_SC_E!S70+FC_OTH_HH_WH_E!S70+FC_OTH_HH_CO_E!S70+FC_OTH_HH_RF_E!S70+FC_OTH_HH_WM_E!S70+FC_OTH_HH_DR_E!S70+FC_OTH_HH_DW_E!S70+FC_OTH_HH_TV_E!S70+FC_OTH_HH_IT_E!S70+FC_OTH_HH_LI_E!S70+FC_OTH_HH_OA_E!S70</f>
        <v>214.58822012037831</v>
      </c>
      <c r="T70" s="10">
        <f>FC_OTH_HH_SH_E!T70+FC_OTH_HH_SC_E!T70+FC_OTH_HH_WH_E!T70+FC_OTH_HH_CO_E!T70+FC_OTH_HH_RF_E!T70+FC_OTH_HH_WM_E!T70+FC_OTH_HH_DR_E!T70+FC_OTH_HH_DW_E!T70+FC_OTH_HH_TV_E!T70+FC_OTH_HH_IT_E!T70+FC_OTH_HH_LI_E!T70+FC_OTH_HH_OA_E!T70</f>
        <v>221.67343078245909</v>
      </c>
      <c r="U70" s="10">
        <f>FC_OTH_HH_SH_E!U70+FC_OTH_HH_SC_E!U70+FC_OTH_HH_WH_E!U70+FC_OTH_HH_CO_E!U70+FC_OTH_HH_RF_E!U70+FC_OTH_HH_WM_E!U70+FC_OTH_HH_DR_E!U70+FC_OTH_HH_DW_E!U70+FC_OTH_HH_TV_E!U70+FC_OTH_HH_IT_E!U70+FC_OTH_HH_LI_E!U70+FC_OTH_HH_OA_E!U70</f>
        <v>230.7002579535683</v>
      </c>
      <c r="V70" s="10">
        <f>FC_OTH_HH_SH_E!V70+FC_OTH_HH_SC_E!V70+FC_OTH_HH_WH_E!V70+FC_OTH_HH_CO_E!V70+FC_OTH_HH_RF_E!V70+FC_OTH_HH_WM_E!V70+FC_OTH_HH_DR_E!V70+FC_OTH_HH_DW_E!V70+FC_OTH_HH_TV_E!V70+FC_OTH_HH_IT_E!V70+FC_OTH_HH_LI_E!V70+FC_OTH_HH_OA_E!V70</f>
        <v>241.84660361134991</v>
      </c>
      <c r="W70" s="10">
        <f>FC_OTH_HH_SH_E!W70+FC_OTH_HH_SC_E!W70+FC_OTH_HH_WH_E!W70+FC_OTH_HH_CO_E!W70+FC_OTH_HH_RF_E!W70+FC_OTH_HH_WM_E!W70+FC_OTH_HH_DR_E!W70+FC_OTH_HH_DW_E!W70+FC_OTH_HH_TV_E!W70+FC_OTH_HH_IT_E!W70+FC_OTH_HH_LI_E!W70+FC_OTH_HH_OA_E!W70</f>
        <v>255.11126397248489</v>
      </c>
      <c r="X70" s="10">
        <f>FC_OTH_HH_SH_E!X70+FC_OTH_HH_SC_E!X70+FC_OTH_HH_WH_E!X70+FC_OTH_HH_CO_E!X70+FC_OTH_HH_RF_E!X70+FC_OTH_HH_WM_E!X70+FC_OTH_HH_DR_E!X70+FC_OTH_HH_DW_E!X70+FC_OTH_HH_TV_E!X70+FC_OTH_HH_IT_E!X70+FC_OTH_HH_LI_E!X70+FC_OTH_HH_OA_E!X70</f>
        <v>267.96784178847798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2">SUM(C72:C73)</f>
        <v>0</v>
      </c>
      <c r="D71" s="37">
        <f t="shared" ref="D71:W71" si="33">SUM(D72:D73)</f>
        <v>0</v>
      </c>
      <c r="E71" s="37">
        <f t="shared" si="33"/>
        <v>0</v>
      </c>
      <c r="F71" s="37">
        <f t="shared" si="33"/>
        <v>0</v>
      </c>
      <c r="G71" s="37">
        <f t="shared" si="33"/>
        <v>0</v>
      </c>
      <c r="H71" s="37">
        <f t="shared" si="33"/>
        <v>0</v>
      </c>
      <c r="I71" s="37">
        <f t="shared" si="33"/>
        <v>0</v>
      </c>
      <c r="J71" s="37">
        <f t="shared" si="33"/>
        <v>0</v>
      </c>
      <c r="K71" s="37">
        <f t="shared" si="33"/>
        <v>0</v>
      </c>
      <c r="L71" s="37">
        <f t="shared" si="33"/>
        <v>0</v>
      </c>
      <c r="M71" s="37">
        <f t="shared" si="33"/>
        <v>0</v>
      </c>
      <c r="N71" s="37">
        <f t="shared" si="33"/>
        <v>0</v>
      </c>
      <c r="O71" s="37">
        <f t="shared" si="33"/>
        <v>0</v>
      </c>
      <c r="P71" s="37">
        <f t="shared" si="33"/>
        <v>0</v>
      </c>
      <c r="Q71" s="37">
        <f t="shared" si="33"/>
        <v>0</v>
      </c>
      <c r="R71" s="37">
        <f t="shared" si="33"/>
        <v>0</v>
      </c>
      <c r="S71" s="37">
        <f t="shared" si="33"/>
        <v>0</v>
      </c>
      <c r="T71" s="37">
        <f t="shared" si="33"/>
        <v>0</v>
      </c>
      <c r="U71" s="37">
        <f t="shared" si="33"/>
        <v>0</v>
      </c>
      <c r="V71" s="37">
        <f t="shared" si="33"/>
        <v>0</v>
      </c>
      <c r="W71" s="37">
        <f t="shared" si="33"/>
        <v>0</v>
      </c>
      <c r="X71" s="37">
        <f t="shared" ref="X71" si="34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FC_OTH_HH_SH_E!C72+FC_OTH_HH_SC_E!C72+FC_OTH_HH_WH_E!C72+FC_OTH_HH_CO_E!C72+FC_OTH_HH_RF_E!C72+FC_OTH_HH_WM_E!C72+FC_OTH_HH_DR_E!C72+FC_OTH_HH_DW_E!C72+FC_OTH_HH_TV_E!C72+FC_OTH_HH_IT_E!C72+FC_OTH_HH_LI_E!C72+FC_OTH_HH_OA_E!C72</f>
        <v>0</v>
      </c>
      <c r="D72" s="10">
        <f>FC_OTH_HH_SH_E!D72+FC_OTH_HH_SC_E!D72+FC_OTH_HH_WH_E!D72+FC_OTH_HH_CO_E!D72+FC_OTH_HH_RF_E!D72+FC_OTH_HH_WM_E!D72+FC_OTH_HH_DR_E!D72+FC_OTH_HH_DW_E!D72+FC_OTH_HH_TV_E!D72+FC_OTH_HH_IT_E!D72+FC_OTH_HH_LI_E!D72+FC_OTH_HH_OA_E!D72</f>
        <v>0</v>
      </c>
      <c r="E72" s="10">
        <f>FC_OTH_HH_SH_E!E72+FC_OTH_HH_SC_E!E72+FC_OTH_HH_WH_E!E72+FC_OTH_HH_CO_E!E72+FC_OTH_HH_RF_E!E72+FC_OTH_HH_WM_E!E72+FC_OTH_HH_DR_E!E72+FC_OTH_HH_DW_E!E72+FC_OTH_HH_TV_E!E72+FC_OTH_HH_IT_E!E72+FC_OTH_HH_LI_E!E72+FC_OTH_HH_OA_E!E72</f>
        <v>0</v>
      </c>
      <c r="F72" s="10">
        <f>FC_OTH_HH_SH_E!F72+FC_OTH_HH_SC_E!F72+FC_OTH_HH_WH_E!F72+FC_OTH_HH_CO_E!F72+FC_OTH_HH_RF_E!F72+FC_OTH_HH_WM_E!F72+FC_OTH_HH_DR_E!F72+FC_OTH_HH_DW_E!F72+FC_OTH_HH_TV_E!F72+FC_OTH_HH_IT_E!F72+FC_OTH_HH_LI_E!F72+FC_OTH_HH_OA_E!F72</f>
        <v>0</v>
      </c>
      <c r="G72" s="10">
        <f>FC_OTH_HH_SH_E!G72+FC_OTH_HH_SC_E!G72+FC_OTH_HH_WH_E!G72+FC_OTH_HH_CO_E!G72+FC_OTH_HH_RF_E!G72+FC_OTH_HH_WM_E!G72+FC_OTH_HH_DR_E!G72+FC_OTH_HH_DW_E!G72+FC_OTH_HH_TV_E!G72+FC_OTH_HH_IT_E!G72+FC_OTH_HH_LI_E!G72+FC_OTH_HH_OA_E!G72</f>
        <v>0</v>
      </c>
      <c r="H72" s="10">
        <f>FC_OTH_HH_SH_E!H72+FC_OTH_HH_SC_E!H72+FC_OTH_HH_WH_E!H72+FC_OTH_HH_CO_E!H72+FC_OTH_HH_RF_E!H72+FC_OTH_HH_WM_E!H72+FC_OTH_HH_DR_E!H72+FC_OTH_HH_DW_E!H72+FC_OTH_HH_TV_E!H72+FC_OTH_HH_IT_E!H72+FC_OTH_HH_LI_E!H72+FC_OTH_HH_OA_E!H72</f>
        <v>0</v>
      </c>
      <c r="I72" s="10">
        <f>FC_OTH_HH_SH_E!I72+FC_OTH_HH_SC_E!I72+FC_OTH_HH_WH_E!I72+FC_OTH_HH_CO_E!I72+FC_OTH_HH_RF_E!I72+FC_OTH_HH_WM_E!I72+FC_OTH_HH_DR_E!I72+FC_OTH_HH_DW_E!I72+FC_OTH_HH_TV_E!I72+FC_OTH_HH_IT_E!I72+FC_OTH_HH_LI_E!I72+FC_OTH_HH_OA_E!I72</f>
        <v>0</v>
      </c>
      <c r="J72" s="10">
        <f>FC_OTH_HH_SH_E!J72+FC_OTH_HH_SC_E!J72+FC_OTH_HH_WH_E!J72+FC_OTH_HH_CO_E!J72+FC_OTH_HH_RF_E!J72+FC_OTH_HH_WM_E!J72+FC_OTH_HH_DR_E!J72+FC_OTH_HH_DW_E!J72+FC_OTH_HH_TV_E!J72+FC_OTH_HH_IT_E!J72+FC_OTH_HH_LI_E!J72+FC_OTH_HH_OA_E!J72</f>
        <v>0</v>
      </c>
      <c r="K72" s="10">
        <f>FC_OTH_HH_SH_E!K72+FC_OTH_HH_SC_E!K72+FC_OTH_HH_WH_E!K72+FC_OTH_HH_CO_E!K72+FC_OTH_HH_RF_E!K72+FC_OTH_HH_WM_E!K72+FC_OTH_HH_DR_E!K72+FC_OTH_HH_DW_E!K72+FC_OTH_HH_TV_E!K72+FC_OTH_HH_IT_E!K72+FC_OTH_HH_LI_E!K72+FC_OTH_HH_OA_E!K72</f>
        <v>0</v>
      </c>
      <c r="L72" s="10">
        <f>FC_OTH_HH_SH_E!L72+FC_OTH_HH_SC_E!L72+FC_OTH_HH_WH_E!L72+FC_OTH_HH_CO_E!L72+FC_OTH_HH_RF_E!L72+FC_OTH_HH_WM_E!L72+FC_OTH_HH_DR_E!L72+FC_OTH_HH_DW_E!L72+FC_OTH_HH_TV_E!L72+FC_OTH_HH_IT_E!L72+FC_OTH_HH_LI_E!L72+FC_OTH_HH_OA_E!L72</f>
        <v>0</v>
      </c>
      <c r="M72" s="10">
        <f>FC_OTH_HH_SH_E!M72+FC_OTH_HH_SC_E!M72+FC_OTH_HH_WH_E!M72+FC_OTH_HH_CO_E!M72+FC_OTH_HH_RF_E!M72+FC_OTH_HH_WM_E!M72+FC_OTH_HH_DR_E!M72+FC_OTH_HH_DW_E!M72+FC_OTH_HH_TV_E!M72+FC_OTH_HH_IT_E!M72+FC_OTH_HH_LI_E!M72+FC_OTH_HH_OA_E!M72</f>
        <v>0</v>
      </c>
      <c r="N72" s="10">
        <f>FC_OTH_HH_SH_E!N72+FC_OTH_HH_SC_E!N72+FC_OTH_HH_WH_E!N72+FC_OTH_HH_CO_E!N72+FC_OTH_HH_RF_E!N72+FC_OTH_HH_WM_E!N72+FC_OTH_HH_DR_E!N72+FC_OTH_HH_DW_E!N72+FC_OTH_HH_TV_E!N72+FC_OTH_HH_IT_E!N72+FC_OTH_HH_LI_E!N72+FC_OTH_HH_OA_E!N72</f>
        <v>0</v>
      </c>
      <c r="O72" s="10">
        <f>FC_OTH_HH_SH_E!O72+FC_OTH_HH_SC_E!O72+FC_OTH_HH_WH_E!O72+FC_OTH_HH_CO_E!O72+FC_OTH_HH_RF_E!O72+FC_OTH_HH_WM_E!O72+FC_OTH_HH_DR_E!O72+FC_OTH_HH_DW_E!O72+FC_OTH_HH_TV_E!O72+FC_OTH_HH_IT_E!O72+FC_OTH_HH_LI_E!O72+FC_OTH_HH_OA_E!O72</f>
        <v>0</v>
      </c>
      <c r="P72" s="10">
        <f>FC_OTH_HH_SH_E!P72+FC_OTH_HH_SC_E!P72+FC_OTH_HH_WH_E!P72+FC_OTH_HH_CO_E!P72+FC_OTH_HH_RF_E!P72+FC_OTH_HH_WM_E!P72+FC_OTH_HH_DR_E!P72+FC_OTH_HH_DW_E!P72+FC_OTH_HH_TV_E!P72+FC_OTH_HH_IT_E!P72+FC_OTH_HH_LI_E!P72+FC_OTH_HH_OA_E!P72</f>
        <v>0</v>
      </c>
      <c r="Q72" s="10">
        <f>FC_OTH_HH_SH_E!Q72+FC_OTH_HH_SC_E!Q72+FC_OTH_HH_WH_E!Q72+FC_OTH_HH_CO_E!Q72+FC_OTH_HH_RF_E!Q72+FC_OTH_HH_WM_E!Q72+FC_OTH_HH_DR_E!Q72+FC_OTH_HH_DW_E!Q72+FC_OTH_HH_TV_E!Q72+FC_OTH_HH_IT_E!Q72+FC_OTH_HH_LI_E!Q72+FC_OTH_HH_OA_E!Q72</f>
        <v>0</v>
      </c>
      <c r="R72" s="10">
        <f>FC_OTH_HH_SH_E!R72+FC_OTH_HH_SC_E!R72+FC_OTH_HH_WH_E!R72+FC_OTH_HH_CO_E!R72+FC_OTH_HH_RF_E!R72+FC_OTH_HH_WM_E!R72+FC_OTH_HH_DR_E!R72+FC_OTH_HH_DW_E!R72+FC_OTH_HH_TV_E!R72+FC_OTH_HH_IT_E!R72+FC_OTH_HH_LI_E!R72+FC_OTH_HH_OA_E!R72</f>
        <v>0</v>
      </c>
      <c r="S72" s="10">
        <f>FC_OTH_HH_SH_E!S72+FC_OTH_HH_SC_E!S72+FC_OTH_HH_WH_E!S72+FC_OTH_HH_CO_E!S72+FC_OTH_HH_RF_E!S72+FC_OTH_HH_WM_E!S72+FC_OTH_HH_DR_E!S72+FC_OTH_HH_DW_E!S72+FC_OTH_HH_TV_E!S72+FC_OTH_HH_IT_E!S72+FC_OTH_HH_LI_E!S72+FC_OTH_HH_OA_E!S72</f>
        <v>0</v>
      </c>
      <c r="T72" s="10">
        <f>FC_OTH_HH_SH_E!T72+FC_OTH_HH_SC_E!T72+FC_OTH_HH_WH_E!T72+FC_OTH_HH_CO_E!T72+FC_OTH_HH_RF_E!T72+FC_OTH_HH_WM_E!T72+FC_OTH_HH_DR_E!T72+FC_OTH_HH_DW_E!T72+FC_OTH_HH_TV_E!T72+FC_OTH_HH_IT_E!T72+FC_OTH_HH_LI_E!T72+FC_OTH_HH_OA_E!T72</f>
        <v>0</v>
      </c>
      <c r="U72" s="10">
        <f>FC_OTH_HH_SH_E!U72+FC_OTH_HH_SC_E!U72+FC_OTH_HH_WH_E!U72+FC_OTH_HH_CO_E!U72+FC_OTH_HH_RF_E!U72+FC_OTH_HH_WM_E!U72+FC_OTH_HH_DR_E!U72+FC_OTH_HH_DW_E!U72+FC_OTH_HH_TV_E!U72+FC_OTH_HH_IT_E!U72+FC_OTH_HH_LI_E!U72+FC_OTH_HH_OA_E!U72</f>
        <v>0</v>
      </c>
      <c r="V72" s="10">
        <f>FC_OTH_HH_SH_E!V72+FC_OTH_HH_SC_E!V72+FC_OTH_HH_WH_E!V72+FC_OTH_HH_CO_E!V72+FC_OTH_HH_RF_E!V72+FC_OTH_HH_WM_E!V72+FC_OTH_HH_DR_E!V72+FC_OTH_HH_DW_E!V72+FC_OTH_HH_TV_E!V72+FC_OTH_HH_IT_E!V72+FC_OTH_HH_LI_E!V72+FC_OTH_HH_OA_E!V72</f>
        <v>0</v>
      </c>
      <c r="W72" s="10">
        <f>FC_OTH_HH_SH_E!W72+FC_OTH_HH_SC_E!W72+FC_OTH_HH_WH_E!W72+FC_OTH_HH_CO_E!W72+FC_OTH_HH_RF_E!W72+FC_OTH_HH_WM_E!W72+FC_OTH_HH_DR_E!W72+FC_OTH_HH_DW_E!W72+FC_OTH_HH_TV_E!W72+FC_OTH_HH_IT_E!W72+FC_OTH_HH_LI_E!W72+FC_OTH_HH_OA_E!W72</f>
        <v>0</v>
      </c>
      <c r="X72" s="10">
        <f>FC_OTH_HH_SH_E!X72+FC_OTH_HH_SC_E!X72+FC_OTH_HH_WH_E!X72+FC_OTH_HH_CO_E!X72+FC_OTH_HH_RF_E!X72+FC_OTH_HH_WM_E!X72+FC_OTH_HH_DR_E!X72+FC_OTH_HH_DW_E!X72+FC_OTH_HH_TV_E!X72+FC_OTH_HH_IT_E!X72+FC_OTH_HH_LI_E!X72+FC_OTH_HH_OA_E!X72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FC_OTH_HH_SH_E!C73+FC_OTH_HH_SC_E!C73+FC_OTH_HH_WH_E!C73+FC_OTH_HH_CO_E!C73+FC_OTH_HH_RF_E!C73+FC_OTH_HH_WM_E!C73+FC_OTH_HH_DR_E!C73+FC_OTH_HH_DW_E!C73+FC_OTH_HH_TV_E!C73+FC_OTH_HH_IT_E!C73+FC_OTH_HH_LI_E!C73+FC_OTH_HH_OA_E!C73</f>
        <v>0</v>
      </c>
      <c r="D73" s="10">
        <f>FC_OTH_HH_SH_E!D73+FC_OTH_HH_SC_E!D73+FC_OTH_HH_WH_E!D73+FC_OTH_HH_CO_E!D73+FC_OTH_HH_RF_E!D73+FC_OTH_HH_WM_E!D73+FC_OTH_HH_DR_E!D73+FC_OTH_HH_DW_E!D73+FC_OTH_HH_TV_E!D73+FC_OTH_HH_IT_E!D73+FC_OTH_HH_LI_E!D73+FC_OTH_HH_OA_E!D73</f>
        <v>0</v>
      </c>
      <c r="E73" s="10">
        <f>FC_OTH_HH_SH_E!E73+FC_OTH_HH_SC_E!E73+FC_OTH_HH_WH_E!E73+FC_OTH_HH_CO_E!E73+FC_OTH_HH_RF_E!E73+FC_OTH_HH_WM_E!E73+FC_OTH_HH_DR_E!E73+FC_OTH_HH_DW_E!E73+FC_OTH_HH_TV_E!E73+FC_OTH_HH_IT_E!E73+FC_OTH_HH_LI_E!E73+FC_OTH_HH_OA_E!E73</f>
        <v>0</v>
      </c>
      <c r="F73" s="10">
        <f>FC_OTH_HH_SH_E!F73+FC_OTH_HH_SC_E!F73+FC_OTH_HH_WH_E!F73+FC_OTH_HH_CO_E!F73+FC_OTH_HH_RF_E!F73+FC_OTH_HH_WM_E!F73+FC_OTH_HH_DR_E!F73+FC_OTH_HH_DW_E!F73+FC_OTH_HH_TV_E!F73+FC_OTH_HH_IT_E!F73+FC_OTH_HH_LI_E!F73+FC_OTH_HH_OA_E!F73</f>
        <v>0</v>
      </c>
      <c r="G73" s="10">
        <f>FC_OTH_HH_SH_E!G73+FC_OTH_HH_SC_E!G73+FC_OTH_HH_WH_E!G73+FC_OTH_HH_CO_E!G73+FC_OTH_HH_RF_E!G73+FC_OTH_HH_WM_E!G73+FC_OTH_HH_DR_E!G73+FC_OTH_HH_DW_E!G73+FC_OTH_HH_TV_E!G73+FC_OTH_HH_IT_E!G73+FC_OTH_HH_LI_E!G73+FC_OTH_HH_OA_E!G73</f>
        <v>0</v>
      </c>
      <c r="H73" s="10">
        <f>FC_OTH_HH_SH_E!H73+FC_OTH_HH_SC_E!H73+FC_OTH_HH_WH_E!H73+FC_OTH_HH_CO_E!H73+FC_OTH_HH_RF_E!H73+FC_OTH_HH_WM_E!H73+FC_OTH_HH_DR_E!H73+FC_OTH_HH_DW_E!H73+FC_OTH_HH_TV_E!H73+FC_OTH_HH_IT_E!H73+FC_OTH_HH_LI_E!H73+FC_OTH_HH_OA_E!H73</f>
        <v>0</v>
      </c>
      <c r="I73" s="10">
        <f>FC_OTH_HH_SH_E!I73+FC_OTH_HH_SC_E!I73+FC_OTH_HH_WH_E!I73+FC_OTH_HH_CO_E!I73+FC_OTH_HH_RF_E!I73+FC_OTH_HH_WM_E!I73+FC_OTH_HH_DR_E!I73+FC_OTH_HH_DW_E!I73+FC_OTH_HH_TV_E!I73+FC_OTH_HH_IT_E!I73+FC_OTH_HH_LI_E!I73+FC_OTH_HH_OA_E!I73</f>
        <v>0</v>
      </c>
      <c r="J73" s="10">
        <f>FC_OTH_HH_SH_E!J73+FC_OTH_HH_SC_E!J73+FC_OTH_HH_WH_E!J73+FC_OTH_HH_CO_E!J73+FC_OTH_HH_RF_E!J73+FC_OTH_HH_WM_E!J73+FC_OTH_HH_DR_E!J73+FC_OTH_HH_DW_E!J73+FC_OTH_HH_TV_E!J73+FC_OTH_HH_IT_E!J73+FC_OTH_HH_LI_E!J73+FC_OTH_HH_OA_E!J73</f>
        <v>0</v>
      </c>
      <c r="K73" s="10">
        <f>FC_OTH_HH_SH_E!K73+FC_OTH_HH_SC_E!K73+FC_OTH_HH_WH_E!K73+FC_OTH_HH_CO_E!K73+FC_OTH_HH_RF_E!K73+FC_OTH_HH_WM_E!K73+FC_OTH_HH_DR_E!K73+FC_OTH_HH_DW_E!K73+FC_OTH_HH_TV_E!K73+FC_OTH_HH_IT_E!K73+FC_OTH_HH_LI_E!K73+FC_OTH_HH_OA_E!K73</f>
        <v>0</v>
      </c>
      <c r="L73" s="10">
        <f>FC_OTH_HH_SH_E!L73+FC_OTH_HH_SC_E!L73+FC_OTH_HH_WH_E!L73+FC_OTH_HH_CO_E!L73+FC_OTH_HH_RF_E!L73+FC_OTH_HH_WM_E!L73+FC_OTH_HH_DR_E!L73+FC_OTH_HH_DW_E!L73+FC_OTH_HH_TV_E!L73+FC_OTH_HH_IT_E!L73+FC_OTH_HH_LI_E!L73+FC_OTH_HH_OA_E!L73</f>
        <v>0</v>
      </c>
      <c r="M73" s="10">
        <f>FC_OTH_HH_SH_E!M73+FC_OTH_HH_SC_E!M73+FC_OTH_HH_WH_E!M73+FC_OTH_HH_CO_E!M73+FC_OTH_HH_RF_E!M73+FC_OTH_HH_WM_E!M73+FC_OTH_HH_DR_E!M73+FC_OTH_HH_DW_E!M73+FC_OTH_HH_TV_E!M73+FC_OTH_HH_IT_E!M73+FC_OTH_HH_LI_E!M73+FC_OTH_HH_OA_E!M73</f>
        <v>0</v>
      </c>
      <c r="N73" s="10">
        <f>FC_OTH_HH_SH_E!N73+FC_OTH_HH_SC_E!N73+FC_OTH_HH_WH_E!N73+FC_OTH_HH_CO_E!N73+FC_OTH_HH_RF_E!N73+FC_OTH_HH_WM_E!N73+FC_OTH_HH_DR_E!N73+FC_OTH_HH_DW_E!N73+FC_OTH_HH_TV_E!N73+FC_OTH_HH_IT_E!N73+FC_OTH_HH_LI_E!N73+FC_OTH_HH_OA_E!N73</f>
        <v>0</v>
      </c>
      <c r="O73" s="10">
        <f>FC_OTH_HH_SH_E!O73+FC_OTH_HH_SC_E!O73+FC_OTH_HH_WH_E!O73+FC_OTH_HH_CO_E!O73+FC_OTH_HH_RF_E!O73+FC_OTH_HH_WM_E!O73+FC_OTH_HH_DR_E!O73+FC_OTH_HH_DW_E!O73+FC_OTH_HH_TV_E!O73+FC_OTH_HH_IT_E!O73+FC_OTH_HH_LI_E!O73+FC_OTH_HH_OA_E!O73</f>
        <v>0</v>
      </c>
      <c r="P73" s="10">
        <f>FC_OTH_HH_SH_E!P73+FC_OTH_HH_SC_E!P73+FC_OTH_HH_WH_E!P73+FC_OTH_HH_CO_E!P73+FC_OTH_HH_RF_E!P73+FC_OTH_HH_WM_E!P73+FC_OTH_HH_DR_E!P73+FC_OTH_HH_DW_E!P73+FC_OTH_HH_TV_E!P73+FC_OTH_HH_IT_E!P73+FC_OTH_HH_LI_E!P73+FC_OTH_HH_OA_E!P73</f>
        <v>0</v>
      </c>
      <c r="Q73" s="10">
        <f>FC_OTH_HH_SH_E!Q73+FC_OTH_HH_SC_E!Q73+FC_OTH_HH_WH_E!Q73+FC_OTH_HH_CO_E!Q73+FC_OTH_HH_RF_E!Q73+FC_OTH_HH_WM_E!Q73+FC_OTH_HH_DR_E!Q73+FC_OTH_HH_DW_E!Q73+FC_OTH_HH_TV_E!Q73+FC_OTH_HH_IT_E!Q73+FC_OTH_HH_LI_E!Q73+FC_OTH_HH_OA_E!Q73</f>
        <v>0</v>
      </c>
      <c r="R73" s="10">
        <f>FC_OTH_HH_SH_E!R73+FC_OTH_HH_SC_E!R73+FC_OTH_HH_WH_E!R73+FC_OTH_HH_CO_E!R73+FC_OTH_HH_RF_E!R73+FC_OTH_HH_WM_E!R73+FC_OTH_HH_DR_E!R73+FC_OTH_HH_DW_E!R73+FC_OTH_HH_TV_E!R73+FC_OTH_HH_IT_E!R73+FC_OTH_HH_LI_E!R73+FC_OTH_HH_OA_E!R73</f>
        <v>0</v>
      </c>
      <c r="S73" s="10">
        <f>FC_OTH_HH_SH_E!S73+FC_OTH_HH_SC_E!S73+FC_OTH_HH_WH_E!S73+FC_OTH_HH_CO_E!S73+FC_OTH_HH_RF_E!S73+FC_OTH_HH_WM_E!S73+FC_OTH_HH_DR_E!S73+FC_OTH_HH_DW_E!S73+FC_OTH_HH_TV_E!S73+FC_OTH_HH_IT_E!S73+FC_OTH_HH_LI_E!S73+FC_OTH_HH_OA_E!S73</f>
        <v>0</v>
      </c>
      <c r="T73" s="10">
        <f>FC_OTH_HH_SH_E!T73+FC_OTH_HH_SC_E!T73+FC_OTH_HH_WH_E!T73+FC_OTH_HH_CO_E!T73+FC_OTH_HH_RF_E!T73+FC_OTH_HH_WM_E!T73+FC_OTH_HH_DR_E!T73+FC_OTH_HH_DW_E!T73+FC_OTH_HH_TV_E!T73+FC_OTH_HH_IT_E!T73+FC_OTH_HH_LI_E!T73+FC_OTH_HH_OA_E!T73</f>
        <v>0</v>
      </c>
      <c r="U73" s="10">
        <f>FC_OTH_HH_SH_E!U73+FC_OTH_HH_SC_E!U73+FC_OTH_HH_WH_E!U73+FC_OTH_HH_CO_E!U73+FC_OTH_HH_RF_E!U73+FC_OTH_HH_WM_E!U73+FC_OTH_HH_DR_E!U73+FC_OTH_HH_DW_E!U73+FC_OTH_HH_TV_E!U73+FC_OTH_HH_IT_E!U73+FC_OTH_HH_LI_E!U73+FC_OTH_HH_OA_E!U73</f>
        <v>0</v>
      </c>
      <c r="V73" s="10">
        <f>FC_OTH_HH_SH_E!V73+FC_OTH_HH_SC_E!V73+FC_OTH_HH_WH_E!V73+FC_OTH_HH_CO_E!V73+FC_OTH_HH_RF_E!V73+FC_OTH_HH_WM_E!V73+FC_OTH_HH_DR_E!V73+FC_OTH_HH_DW_E!V73+FC_OTH_HH_TV_E!V73+FC_OTH_HH_IT_E!V73+FC_OTH_HH_LI_E!V73+FC_OTH_HH_OA_E!V73</f>
        <v>0</v>
      </c>
      <c r="W73" s="10">
        <f>FC_OTH_HH_SH_E!W73+FC_OTH_HH_SC_E!W73+FC_OTH_HH_WH_E!W73+FC_OTH_HH_CO_E!W73+FC_OTH_HH_RF_E!W73+FC_OTH_HH_WM_E!W73+FC_OTH_HH_DR_E!W73+FC_OTH_HH_DW_E!W73+FC_OTH_HH_TV_E!W73+FC_OTH_HH_IT_E!W73+FC_OTH_HH_LI_E!W73+FC_OTH_HH_OA_E!W73</f>
        <v>0</v>
      </c>
      <c r="X73" s="10">
        <f>FC_OTH_HH_SH_E!X73+FC_OTH_HH_SC_E!X73+FC_OTH_HH_WH_E!X73+FC_OTH_HH_CO_E!X73+FC_OTH_HH_RF_E!X73+FC_OTH_HH_WM_E!X73+FC_OTH_HH_DR_E!X73+FC_OTH_HH_DW_E!X73+FC_OTH_HH_TV_E!X73+FC_OTH_HH_IT_E!X73+FC_OTH_HH_LI_E!X73+FC_OTH_HH_OA_E!X73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FC_OTH_HH_SH_E!C74+FC_OTH_HH_SC_E!C74+FC_OTH_HH_WH_E!C74+FC_OTH_HH_CO_E!C74+FC_OTH_HH_RF_E!C74+FC_OTH_HH_WM_E!C74+FC_OTH_HH_DR_E!C74+FC_OTH_HH_DW_E!C74+FC_OTH_HH_TV_E!C74+FC_OTH_HH_IT_E!C74+FC_OTH_HH_LI_E!C74+FC_OTH_HH_OA_E!C74</f>
        <v>0</v>
      </c>
      <c r="D74" s="37">
        <f>FC_OTH_HH_SH_E!D74+FC_OTH_HH_SC_E!D74+FC_OTH_HH_WH_E!D74+FC_OTH_HH_CO_E!D74+FC_OTH_HH_RF_E!D74+FC_OTH_HH_WM_E!D74+FC_OTH_HH_DR_E!D74+FC_OTH_HH_DW_E!D74+FC_OTH_HH_TV_E!D74+FC_OTH_HH_IT_E!D74+FC_OTH_HH_LI_E!D74+FC_OTH_HH_OA_E!D74</f>
        <v>0</v>
      </c>
      <c r="E74" s="37">
        <f>FC_OTH_HH_SH_E!E74+FC_OTH_HH_SC_E!E74+FC_OTH_HH_WH_E!E74+FC_OTH_HH_CO_E!E74+FC_OTH_HH_RF_E!E74+FC_OTH_HH_WM_E!E74+FC_OTH_HH_DR_E!E74+FC_OTH_HH_DW_E!E74+FC_OTH_HH_TV_E!E74+FC_OTH_HH_IT_E!E74+FC_OTH_HH_LI_E!E74+FC_OTH_HH_OA_E!E74</f>
        <v>0</v>
      </c>
      <c r="F74" s="37">
        <f>FC_OTH_HH_SH_E!F74+FC_OTH_HH_SC_E!F74+FC_OTH_HH_WH_E!F74+FC_OTH_HH_CO_E!F74+FC_OTH_HH_RF_E!F74+FC_OTH_HH_WM_E!F74+FC_OTH_HH_DR_E!F74+FC_OTH_HH_DW_E!F74+FC_OTH_HH_TV_E!F74+FC_OTH_HH_IT_E!F74+FC_OTH_HH_LI_E!F74+FC_OTH_HH_OA_E!F74</f>
        <v>0</v>
      </c>
      <c r="G74" s="37">
        <f>FC_OTH_HH_SH_E!G74+FC_OTH_HH_SC_E!G74+FC_OTH_HH_WH_E!G74+FC_OTH_HH_CO_E!G74+FC_OTH_HH_RF_E!G74+FC_OTH_HH_WM_E!G74+FC_OTH_HH_DR_E!G74+FC_OTH_HH_DW_E!G74+FC_OTH_HH_TV_E!G74+FC_OTH_HH_IT_E!G74+FC_OTH_HH_LI_E!G74+FC_OTH_HH_OA_E!G74</f>
        <v>0</v>
      </c>
      <c r="H74" s="37">
        <f>FC_OTH_HH_SH_E!H74+FC_OTH_HH_SC_E!H74+FC_OTH_HH_WH_E!H74+FC_OTH_HH_CO_E!H74+FC_OTH_HH_RF_E!H74+FC_OTH_HH_WM_E!H74+FC_OTH_HH_DR_E!H74+FC_OTH_HH_DW_E!H74+FC_OTH_HH_TV_E!H74+FC_OTH_HH_IT_E!H74+FC_OTH_HH_LI_E!H74+FC_OTH_HH_OA_E!H74</f>
        <v>0</v>
      </c>
      <c r="I74" s="37">
        <f>FC_OTH_HH_SH_E!I74+FC_OTH_HH_SC_E!I74+FC_OTH_HH_WH_E!I74+FC_OTH_HH_CO_E!I74+FC_OTH_HH_RF_E!I74+FC_OTH_HH_WM_E!I74+FC_OTH_HH_DR_E!I74+FC_OTH_HH_DW_E!I74+FC_OTH_HH_TV_E!I74+FC_OTH_HH_IT_E!I74+FC_OTH_HH_LI_E!I74+FC_OTH_HH_OA_E!I74</f>
        <v>0</v>
      </c>
      <c r="J74" s="37">
        <f>FC_OTH_HH_SH_E!J74+FC_OTH_HH_SC_E!J74+FC_OTH_HH_WH_E!J74+FC_OTH_HH_CO_E!J74+FC_OTH_HH_RF_E!J74+FC_OTH_HH_WM_E!J74+FC_OTH_HH_DR_E!J74+FC_OTH_HH_DW_E!J74+FC_OTH_HH_TV_E!J74+FC_OTH_HH_IT_E!J74+FC_OTH_HH_LI_E!J74+FC_OTH_HH_OA_E!J74</f>
        <v>0</v>
      </c>
      <c r="K74" s="37">
        <f>FC_OTH_HH_SH_E!K74+FC_OTH_HH_SC_E!K74+FC_OTH_HH_WH_E!K74+FC_OTH_HH_CO_E!K74+FC_OTH_HH_RF_E!K74+FC_OTH_HH_WM_E!K74+FC_OTH_HH_DR_E!K74+FC_OTH_HH_DW_E!K74+FC_OTH_HH_TV_E!K74+FC_OTH_HH_IT_E!K74+FC_OTH_HH_LI_E!K74+FC_OTH_HH_OA_E!K74</f>
        <v>0</v>
      </c>
      <c r="L74" s="37">
        <f>FC_OTH_HH_SH_E!L74+FC_OTH_HH_SC_E!L74+FC_OTH_HH_WH_E!L74+FC_OTH_HH_CO_E!L74+FC_OTH_HH_RF_E!L74+FC_OTH_HH_WM_E!L74+FC_OTH_HH_DR_E!L74+FC_OTH_HH_DW_E!L74+FC_OTH_HH_TV_E!L74+FC_OTH_HH_IT_E!L74+FC_OTH_HH_LI_E!L74+FC_OTH_HH_OA_E!L74</f>
        <v>0</v>
      </c>
      <c r="M74" s="37">
        <f>FC_OTH_HH_SH_E!M74+FC_OTH_HH_SC_E!M74+FC_OTH_HH_WH_E!M74+FC_OTH_HH_CO_E!M74+FC_OTH_HH_RF_E!M74+FC_OTH_HH_WM_E!M74+FC_OTH_HH_DR_E!M74+FC_OTH_HH_DW_E!M74+FC_OTH_HH_TV_E!M74+FC_OTH_HH_IT_E!M74+FC_OTH_HH_LI_E!M74+FC_OTH_HH_OA_E!M74</f>
        <v>0</v>
      </c>
      <c r="N74" s="37">
        <f>FC_OTH_HH_SH_E!N74+FC_OTH_HH_SC_E!N74+FC_OTH_HH_WH_E!N74+FC_OTH_HH_CO_E!N74+FC_OTH_HH_RF_E!N74+FC_OTH_HH_WM_E!N74+FC_OTH_HH_DR_E!N74+FC_OTH_HH_DW_E!N74+FC_OTH_HH_TV_E!N74+FC_OTH_HH_IT_E!N74+FC_OTH_HH_LI_E!N74+FC_OTH_HH_OA_E!N74</f>
        <v>0</v>
      </c>
      <c r="O74" s="37">
        <f>FC_OTH_HH_SH_E!O74+FC_OTH_HH_SC_E!O74+FC_OTH_HH_WH_E!O74+FC_OTH_HH_CO_E!O74+FC_OTH_HH_RF_E!O74+FC_OTH_HH_WM_E!O74+FC_OTH_HH_DR_E!O74+FC_OTH_HH_DW_E!O74+FC_OTH_HH_TV_E!O74+FC_OTH_HH_IT_E!O74+FC_OTH_HH_LI_E!O74+FC_OTH_HH_OA_E!O74</f>
        <v>0</v>
      </c>
      <c r="P74" s="37">
        <f>FC_OTH_HH_SH_E!P74+FC_OTH_HH_SC_E!P74+FC_OTH_HH_WH_E!P74+FC_OTH_HH_CO_E!P74+FC_OTH_HH_RF_E!P74+FC_OTH_HH_WM_E!P74+FC_OTH_HH_DR_E!P74+FC_OTH_HH_DW_E!P74+FC_OTH_HH_TV_E!P74+FC_OTH_HH_IT_E!P74+FC_OTH_HH_LI_E!P74+FC_OTH_HH_OA_E!P74</f>
        <v>0</v>
      </c>
      <c r="Q74" s="37">
        <f>FC_OTH_HH_SH_E!Q74+FC_OTH_HH_SC_E!Q74+FC_OTH_HH_WH_E!Q74+FC_OTH_HH_CO_E!Q74+FC_OTH_HH_RF_E!Q74+FC_OTH_HH_WM_E!Q74+FC_OTH_HH_DR_E!Q74+FC_OTH_HH_DW_E!Q74+FC_OTH_HH_TV_E!Q74+FC_OTH_HH_IT_E!Q74+FC_OTH_HH_LI_E!Q74+FC_OTH_HH_OA_E!Q74</f>
        <v>0</v>
      </c>
      <c r="R74" s="37">
        <f>FC_OTH_HH_SH_E!R74+FC_OTH_HH_SC_E!R74+FC_OTH_HH_WH_E!R74+FC_OTH_HH_CO_E!R74+FC_OTH_HH_RF_E!R74+FC_OTH_HH_WM_E!R74+FC_OTH_HH_DR_E!R74+FC_OTH_HH_DW_E!R74+FC_OTH_HH_TV_E!R74+FC_OTH_HH_IT_E!R74+FC_OTH_HH_LI_E!R74+FC_OTH_HH_OA_E!R74</f>
        <v>0</v>
      </c>
      <c r="S74" s="37">
        <f>FC_OTH_HH_SH_E!S74+FC_OTH_HH_SC_E!S74+FC_OTH_HH_WH_E!S74+FC_OTH_HH_CO_E!S74+FC_OTH_HH_RF_E!S74+FC_OTH_HH_WM_E!S74+FC_OTH_HH_DR_E!S74+FC_OTH_HH_DW_E!S74+FC_OTH_HH_TV_E!S74+FC_OTH_HH_IT_E!S74+FC_OTH_HH_LI_E!S74+FC_OTH_HH_OA_E!S74</f>
        <v>0</v>
      </c>
      <c r="T74" s="37">
        <f>FC_OTH_HH_SH_E!T74+FC_OTH_HH_SC_E!T74+FC_OTH_HH_WH_E!T74+FC_OTH_HH_CO_E!T74+FC_OTH_HH_RF_E!T74+FC_OTH_HH_WM_E!T74+FC_OTH_HH_DR_E!T74+FC_OTH_HH_DW_E!T74+FC_OTH_HH_TV_E!T74+FC_OTH_HH_IT_E!T74+FC_OTH_HH_LI_E!T74+FC_OTH_HH_OA_E!T74</f>
        <v>0</v>
      </c>
      <c r="U74" s="37">
        <f>FC_OTH_HH_SH_E!U74+FC_OTH_HH_SC_E!U74+FC_OTH_HH_WH_E!U74+FC_OTH_HH_CO_E!U74+FC_OTH_HH_RF_E!U74+FC_OTH_HH_WM_E!U74+FC_OTH_HH_DR_E!U74+FC_OTH_HH_DW_E!U74+FC_OTH_HH_TV_E!U74+FC_OTH_HH_IT_E!U74+FC_OTH_HH_LI_E!U74+FC_OTH_HH_OA_E!U74</f>
        <v>0</v>
      </c>
      <c r="V74" s="37">
        <f>FC_OTH_HH_SH_E!V74+FC_OTH_HH_SC_E!V74+FC_OTH_HH_WH_E!V74+FC_OTH_HH_CO_E!V74+FC_OTH_HH_RF_E!V74+FC_OTH_HH_WM_E!V74+FC_OTH_HH_DR_E!V74+FC_OTH_HH_DW_E!V74+FC_OTH_HH_TV_E!V74+FC_OTH_HH_IT_E!V74+FC_OTH_HH_LI_E!V74+FC_OTH_HH_OA_E!V74</f>
        <v>0</v>
      </c>
      <c r="W74" s="37">
        <f>FC_OTH_HH_SH_E!W74+FC_OTH_HH_SC_E!W74+FC_OTH_HH_WH_E!W74+FC_OTH_HH_CO_E!W74+FC_OTH_HH_RF_E!W74+FC_OTH_HH_WM_E!W74+FC_OTH_HH_DR_E!W74+FC_OTH_HH_DW_E!W74+FC_OTH_HH_TV_E!W74+FC_OTH_HH_IT_E!W74+FC_OTH_HH_LI_E!W74+FC_OTH_HH_OA_E!W74</f>
        <v>0</v>
      </c>
      <c r="X74" s="37">
        <f>FC_OTH_HH_SH_E!X74+FC_OTH_HH_SC_E!X74+FC_OTH_HH_WH_E!X74+FC_OTH_HH_CO_E!X74+FC_OTH_HH_RF_E!X74+FC_OTH_HH_WM_E!X74+FC_OTH_HH_DR_E!X74+FC_OTH_HH_DW_E!X74+FC_OTH_HH_TV_E!X74+FC_OTH_HH_IT_E!X74+FC_OTH_HH_LI_E!X74+FC_OTH_HH_OA_E!X74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FC_OTH_HH_SH_E!C75+FC_OTH_HH_SC_E!C75+FC_OTH_HH_WH_E!C75+FC_OTH_HH_CO_E!C75+FC_OTH_HH_RF_E!C75+FC_OTH_HH_WM_E!C75+FC_OTH_HH_DR_E!C75+FC_OTH_HH_DW_E!C75+FC_OTH_HH_TV_E!C75+FC_OTH_HH_IT_E!C75+FC_OTH_HH_LI_E!C75+FC_OTH_HH_OA_E!C75</f>
        <v>1.1226139294926909</v>
      </c>
      <c r="D75" s="37">
        <f>FC_OTH_HH_SH_E!D75+FC_OTH_HH_SC_E!D75+FC_OTH_HH_WH_E!D75+FC_OTH_HH_CO_E!D75+FC_OTH_HH_RF_E!D75+FC_OTH_HH_WM_E!D75+FC_OTH_HH_DR_E!D75+FC_OTH_HH_DW_E!D75+FC_OTH_HH_TV_E!D75+FC_OTH_HH_IT_E!D75+FC_OTH_HH_LI_E!D75+FC_OTH_HH_OA_E!D75</f>
        <v>0.74041272570937233</v>
      </c>
      <c r="E75" s="37">
        <f>FC_OTH_HH_SH_E!E75+FC_OTH_HH_SC_E!E75+FC_OTH_HH_WH_E!E75+FC_OTH_HH_CO_E!E75+FC_OTH_HH_RF_E!E75+FC_OTH_HH_WM_E!E75+FC_OTH_HH_DR_E!E75+FC_OTH_HH_DW_E!E75+FC_OTH_HH_TV_E!E75+FC_OTH_HH_IT_E!E75+FC_OTH_HH_LI_E!E75+FC_OTH_HH_OA_E!E75</f>
        <v>1.1942390369733451</v>
      </c>
      <c r="F75" s="37">
        <f>FC_OTH_HH_SH_E!F75+FC_OTH_HH_SC_E!F75+FC_OTH_HH_WH_E!F75+FC_OTH_HH_CO_E!F75+FC_OTH_HH_RF_E!F75+FC_OTH_HH_WM_E!F75+FC_OTH_HH_DR_E!F75+FC_OTH_HH_DW_E!F75+FC_OTH_HH_TV_E!F75+FC_OTH_HH_IT_E!F75+FC_OTH_HH_LI_E!F75+FC_OTH_HH_OA_E!F75</f>
        <v>1.2897678417884779</v>
      </c>
      <c r="G75" s="37">
        <f>FC_OTH_HH_SH_E!G75+FC_OTH_HH_SC_E!G75+FC_OTH_HH_WH_E!G75+FC_OTH_HH_CO_E!G75+FC_OTH_HH_RF_E!G75+FC_OTH_HH_WM_E!G75+FC_OTH_HH_DR_E!G75+FC_OTH_HH_DW_E!G75+FC_OTH_HH_TV_E!G75+FC_OTH_HH_IT_E!G75+FC_OTH_HH_LI_E!G75+FC_OTH_HH_OA_E!G75</f>
        <v>1.5047291487532239</v>
      </c>
      <c r="H75" s="37">
        <f>FC_OTH_HH_SH_E!H75+FC_OTH_HH_SC_E!H75+FC_OTH_HH_WH_E!H75+FC_OTH_HH_CO_E!H75+FC_OTH_HH_RF_E!H75+FC_OTH_HH_WM_E!H75+FC_OTH_HH_DR_E!H75+FC_OTH_HH_DW_E!H75+FC_OTH_HH_TV_E!H75+FC_OTH_HH_IT_E!H75+FC_OTH_HH_LI_E!H75+FC_OTH_HH_OA_E!H75</f>
        <v>1.0269991401547722</v>
      </c>
      <c r="I75" s="37">
        <f>FC_OTH_HH_SH_E!I75+FC_OTH_HH_SC_E!I75+FC_OTH_HH_WH_E!I75+FC_OTH_HH_CO_E!I75+FC_OTH_HH_RF_E!I75+FC_OTH_HH_WM_E!I75+FC_OTH_HH_DR_E!I75+FC_OTH_HH_DW_E!I75+FC_OTH_HH_TV_E!I75+FC_OTH_HH_IT_E!I75+FC_OTH_HH_LI_E!I75+FC_OTH_HH_OA_E!I75</f>
        <v>1.098710232158211</v>
      </c>
      <c r="J75" s="37">
        <f>FC_OTH_HH_SH_E!J75+FC_OTH_HH_SC_E!J75+FC_OTH_HH_WH_E!J75+FC_OTH_HH_CO_E!J75+FC_OTH_HH_RF_E!J75+FC_OTH_HH_WM_E!J75+FC_OTH_HH_DR_E!J75+FC_OTH_HH_DW_E!J75+FC_OTH_HH_TV_E!J75+FC_OTH_HH_IT_E!J75+FC_OTH_HH_LI_E!J75+FC_OTH_HH_OA_E!J75</f>
        <v>1.098710232158211</v>
      </c>
      <c r="K75" s="37">
        <f>FC_OTH_HH_SH_E!K75+FC_OTH_HH_SC_E!K75+FC_OTH_HH_WH_E!K75+FC_OTH_HH_CO_E!K75+FC_OTH_HH_RF_E!K75+FC_OTH_HH_WM_E!K75+FC_OTH_HH_DR_E!K75+FC_OTH_HH_DW_E!K75+FC_OTH_HH_TV_E!K75+FC_OTH_HH_IT_E!K75+FC_OTH_HH_LI_E!K75+FC_OTH_HH_OA_E!K75</f>
        <v>0.81203783319002576</v>
      </c>
      <c r="L75" s="37">
        <f>FC_OTH_HH_SH_E!L75+FC_OTH_HH_SC_E!L75+FC_OTH_HH_WH_E!L75+FC_OTH_HH_CO_E!L75+FC_OTH_HH_RF_E!L75+FC_OTH_HH_WM_E!L75+FC_OTH_HH_DR_E!L75+FC_OTH_HH_DW_E!L75+FC_OTH_HH_TV_E!L75+FC_OTH_HH_IT_E!L75+FC_OTH_HH_LI_E!L75+FC_OTH_HH_OA_E!L75</f>
        <v>0.76431642304385217</v>
      </c>
      <c r="M75" s="37">
        <f>FC_OTH_HH_SH_E!M75+FC_OTH_HH_SC_E!M75+FC_OTH_HH_WH_E!M75+FC_OTH_HH_CO_E!M75+FC_OTH_HH_RF_E!M75+FC_OTH_HH_WM_E!M75+FC_OTH_HH_DR_E!M75+FC_OTH_HH_DW_E!M75+FC_OTH_HH_TV_E!M75+FC_OTH_HH_IT_E!M75+FC_OTH_HH_LI_E!M75+FC_OTH_HH_OA_E!M75</f>
        <v>1.0269991401547716</v>
      </c>
      <c r="N75" s="37">
        <f>FC_OTH_HH_SH_E!N75+FC_OTH_HH_SC_E!N75+FC_OTH_HH_WH_E!N75+FC_OTH_HH_CO_E!N75+FC_OTH_HH_RF_E!N75+FC_OTH_HH_WM_E!N75+FC_OTH_HH_DR_E!N75+FC_OTH_HH_DW_E!N75+FC_OTH_HH_TV_E!N75+FC_OTH_HH_IT_E!N75+FC_OTH_HH_LI_E!N75+FC_OTH_HH_OA_E!N75</f>
        <v>0.90765262252794476</v>
      </c>
      <c r="O75" s="37">
        <f>FC_OTH_HH_SH_E!O75+FC_OTH_HH_SC_E!O75+FC_OTH_HH_WH_E!O75+FC_OTH_HH_CO_E!O75+FC_OTH_HH_RF_E!O75+FC_OTH_HH_WM_E!O75+FC_OTH_HH_DR_E!O75+FC_OTH_HH_DW_E!O75+FC_OTH_HH_TV_E!O75+FC_OTH_HH_IT_E!O75+FC_OTH_HH_LI_E!O75+FC_OTH_HH_OA_E!O75</f>
        <v>1.0748065348237317</v>
      </c>
      <c r="P75" s="37">
        <f>FC_OTH_HH_SH_E!P75+FC_OTH_HH_SC_E!P75+FC_OTH_HH_WH_E!P75+FC_OTH_HH_CO_E!P75+FC_OTH_HH_RF_E!P75+FC_OTH_HH_WM_E!P75+FC_OTH_HH_DR_E!P75+FC_OTH_HH_DW_E!P75+FC_OTH_HH_TV_E!P75+FC_OTH_HH_IT_E!P75+FC_OTH_HH_LI_E!P75+FC_OTH_HH_OA_E!P75</f>
        <v>0.97927773000859897</v>
      </c>
      <c r="Q75" s="37">
        <f>FC_OTH_HH_SH_E!Q75+FC_OTH_HH_SC_E!Q75+FC_OTH_HH_WH_E!Q75+FC_OTH_HH_CO_E!Q75+FC_OTH_HH_RF_E!Q75+FC_OTH_HH_WM_E!Q75+FC_OTH_HH_DR_E!Q75+FC_OTH_HH_DW_E!Q75+FC_OTH_HH_TV_E!Q75+FC_OTH_HH_IT_E!Q75+FC_OTH_HH_LI_E!Q75+FC_OTH_HH_OA_E!Q75</f>
        <v>0.90765262252794465</v>
      </c>
      <c r="R75" s="37">
        <f>FC_OTH_HH_SH_E!R75+FC_OTH_HH_SC_E!R75+FC_OTH_HH_WH_E!R75+FC_OTH_HH_CO_E!R75+FC_OTH_HH_RF_E!R75+FC_OTH_HH_WM_E!R75+FC_OTH_HH_DR_E!R75+FC_OTH_HH_DW_E!R75+FC_OTH_HH_TV_E!R75+FC_OTH_HH_IT_E!R75+FC_OTH_HH_LI_E!R75+FC_OTH_HH_OA_E!R75</f>
        <v>0.85984522785898554</v>
      </c>
      <c r="S75" s="37">
        <f>FC_OTH_HH_SH_E!S75+FC_OTH_HH_SC_E!S75+FC_OTH_HH_WH_E!S75+FC_OTH_HH_CO_E!S75+FC_OTH_HH_RF_E!S75+FC_OTH_HH_WM_E!S75+FC_OTH_HH_DR_E!S75+FC_OTH_HH_DW_E!S75+FC_OTH_HH_TV_E!S75+FC_OTH_HH_IT_E!S75+FC_OTH_HH_LI_E!S75+FC_OTH_HH_OA_E!S75</f>
        <v>0.85984522785898521</v>
      </c>
      <c r="T75" s="37">
        <f>FC_OTH_HH_SH_E!T75+FC_OTH_HH_SC_E!T75+FC_OTH_HH_WH_E!T75+FC_OTH_HH_CO_E!T75+FC_OTH_HH_RF_E!T75+FC_OTH_HH_WM_E!T75+FC_OTH_HH_DR_E!T75+FC_OTH_HH_DW_E!T75+FC_OTH_HH_TV_E!T75+FC_OTH_HH_IT_E!T75+FC_OTH_HH_LI_E!T75+FC_OTH_HH_OA_E!T75</f>
        <v>0.85984522785898565</v>
      </c>
      <c r="U75" s="37">
        <f>FC_OTH_HH_SH_E!U75+FC_OTH_HH_SC_E!U75+FC_OTH_HH_WH_E!U75+FC_OTH_HH_CO_E!U75+FC_OTH_HH_RF_E!U75+FC_OTH_HH_WM_E!U75+FC_OTH_HH_DR_E!U75+FC_OTH_HH_DW_E!U75+FC_OTH_HH_TV_E!U75+FC_OTH_HH_IT_E!U75+FC_OTH_HH_LI_E!U75+FC_OTH_HH_OA_E!U75</f>
        <v>1.0549441100601897</v>
      </c>
      <c r="V75" s="37">
        <f>FC_OTH_HH_SH_E!V75+FC_OTH_HH_SC_E!V75+FC_OTH_HH_WH_E!V75+FC_OTH_HH_CO_E!V75+FC_OTH_HH_RF_E!V75+FC_OTH_HH_WM_E!V75+FC_OTH_HH_DR_E!V75+FC_OTH_HH_DW_E!V75+FC_OTH_HH_TV_E!V75+FC_OTH_HH_IT_E!V75+FC_OTH_HH_LI_E!V75+FC_OTH_HH_OA_E!V75</f>
        <v>0.85984522785898587</v>
      </c>
      <c r="W75" s="37">
        <f>FC_OTH_HH_SH_E!W75+FC_OTH_HH_SC_E!W75+FC_OTH_HH_WH_E!W75+FC_OTH_HH_CO_E!W75+FC_OTH_HH_RF_E!W75+FC_OTH_HH_WM_E!W75+FC_OTH_HH_DR_E!W75+FC_OTH_HH_DW_E!W75+FC_OTH_HH_TV_E!W75+FC_OTH_HH_IT_E!W75+FC_OTH_HH_LI_E!W75+FC_OTH_HH_OA_E!W75</f>
        <v>0.85984522785898587</v>
      </c>
      <c r="X75" s="37">
        <f>FC_OTH_HH_SH_E!X75+FC_OTH_HH_SC_E!X75+FC_OTH_HH_WH_E!X75+FC_OTH_HH_CO_E!X75+FC_OTH_HH_RF_E!X75+FC_OTH_HH_WM_E!X75+FC_OTH_HH_DR_E!X75+FC_OTH_HH_DW_E!X75+FC_OTH_HH_TV_E!X75+FC_OTH_HH_IT_E!X75+FC_OTH_HH_LI_E!X75+FC_OTH_HH_OA_E!X75</f>
        <v>0.85984522785898465</v>
      </c>
    </row>
    <row r="76" spans="1:24" ht="11.25" customHeight="1" x14ac:dyDescent="0.2">
      <c r="A76" s="38" t="s">
        <v>139</v>
      </c>
      <c r="B76" s="39" t="s">
        <v>140</v>
      </c>
      <c r="C76" s="40">
        <f>FC_OTH_HH_SH_E!C76+FC_OTH_HH_SC_E!C76+FC_OTH_HH_WH_E!C76+FC_OTH_HH_CO_E!C76+FC_OTH_HH_RF_E!C76+FC_OTH_HH_WM_E!C76+FC_OTH_HH_DR_E!C76+FC_OTH_HH_DW_E!C76+FC_OTH_HH_TV_E!C76+FC_OTH_HH_IT_E!C76+FC_OTH_HH_LI_E!C76+FC_OTH_HH_OA_E!C76</f>
        <v>864.6603611349957</v>
      </c>
      <c r="D76" s="40">
        <f>FC_OTH_HH_SH_E!D76+FC_OTH_HH_SC_E!D76+FC_OTH_HH_WH_E!D76+FC_OTH_HH_CO_E!D76+FC_OTH_HH_RF_E!D76+FC_OTH_HH_WM_E!D76+FC_OTH_HH_DR_E!D76+FC_OTH_HH_DW_E!D76+FC_OTH_HH_TV_E!D76+FC_OTH_HH_IT_E!D76+FC_OTH_HH_LI_E!D76+FC_OTH_HH_OA_E!D76</f>
        <v>913.5855546001718</v>
      </c>
      <c r="E76" s="40">
        <f>FC_OTH_HH_SH_E!E76+FC_OTH_HH_SC_E!E76+FC_OTH_HH_WH_E!E76+FC_OTH_HH_CO_E!E76+FC_OTH_HH_RF_E!E76+FC_OTH_HH_WM_E!E76+FC_OTH_HH_DR_E!E76+FC_OTH_HH_DW_E!E76+FC_OTH_HH_TV_E!E76+FC_OTH_HH_IT_E!E76+FC_OTH_HH_LI_E!E76+FC_OTH_HH_OA_E!E76</f>
        <v>978.67583834909726</v>
      </c>
      <c r="F76" s="40">
        <f>FC_OTH_HH_SH_E!F76+FC_OTH_HH_SC_E!F76+FC_OTH_HH_WH_E!F76+FC_OTH_HH_CO_E!F76+FC_OTH_HH_RF_E!F76+FC_OTH_HH_WM_E!F76+FC_OTH_HH_DR_E!F76+FC_OTH_HH_DW_E!F76+FC_OTH_HH_TV_E!F76+FC_OTH_HH_IT_E!F76+FC_OTH_HH_LI_E!F76+FC_OTH_HH_OA_E!F76</f>
        <v>1017.6268271711091</v>
      </c>
      <c r="G76" s="40">
        <f>FC_OTH_HH_SH_E!G76+FC_OTH_HH_SC_E!G76+FC_OTH_HH_WH_E!G76+FC_OTH_HH_CO_E!G76+FC_OTH_HH_RF_E!G76+FC_OTH_HH_WM_E!G76+FC_OTH_HH_DR_E!G76+FC_OTH_HH_DW_E!G76+FC_OTH_HH_TV_E!G76+FC_OTH_HH_IT_E!G76+FC_OTH_HH_LI_E!G76+FC_OTH_HH_OA_E!G76</f>
        <v>1068.95958727429</v>
      </c>
      <c r="H76" s="40">
        <f>FC_OTH_HH_SH_E!H76+FC_OTH_HH_SC_E!H76+FC_OTH_HH_WH_E!H76+FC_OTH_HH_CO_E!H76+FC_OTH_HH_RF_E!H76+FC_OTH_HH_WM_E!H76+FC_OTH_HH_DR_E!H76+FC_OTH_HH_DW_E!H76+FC_OTH_HH_TV_E!H76+FC_OTH_HH_IT_E!H76+FC_OTH_HH_LI_E!H76+FC_OTH_HH_OA_E!H76</f>
        <v>1138.607050730868</v>
      </c>
      <c r="I76" s="40">
        <f>FC_OTH_HH_SH_E!I76+FC_OTH_HH_SC_E!I76+FC_OTH_HH_WH_E!I76+FC_OTH_HH_CO_E!I76+FC_OTH_HH_RF_E!I76+FC_OTH_HH_WM_E!I76+FC_OTH_HH_DR_E!I76+FC_OTH_HH_DW_E!I76+FC_OTH_HH_TV_E!I76+FC_OTH_HH_IT_E!I76+FC_OTH_HH_LI_E!I76+FC_OTH_HH_OA_E!I76</f>
        <v>1152.7085124677562</v>
      </c>
      <c r="J76" s="40">
        <f>FC_OTH_HH_SH_E!J76+FC_OTH_HH_SC_E!J76+FC_OTH_HH_WH_E!J76+FC_OTH_HH_CO_E!J76+FC_OTH_HH_RF_E!J76+FC_OTH_HH_WM_E!J76+FC_OTH_HH_DR_E!J76+FC_OTH_HH_DW_E!J76+FC_OTH_HH_TV_E!J76+FC_OTH_HH_IT_E!J76+FC_OTH_HH_LI_E!J76+FC_OTH_HH_OA_E!J76</f>
        <v>1192.0034393809112</v>
      </c>
      <c r="K76" s="40">
        <f>FC_OTH_HH_SH_E!K76+FC_OTH_HH_SC_E!K76+FC_OTH_HH_WH_E!K76+FC_OTH_HH_CO_E!K76+FC_OTH_HH_RF_E!K76+FC_OTH_HH_WM_E!K76+FC_OTH_HH_DR_E!K76+FC_OTH_HH_DW_E!K76+FC_OTH_HH_TV_E!K76+FC_OTH_HH_IT_E!K76+FC_OTH_HH_LI_E!K76+FC_OTH_HH_OA_E!K76</f>
        <v>1155.97592433362</v>
      </c>
      <c r="L76" s="40">
        <f>FC_OTH_HH_SH_E!L76+FC_OTH_HH_SC_E!L76+FC_OTH_HH_WH_E!L76+FC_OTH_HH_CO_E!L76+FC_OTH_HH_RF_E!L76+FC_OTH_HH_WM_E!L76+FC_OTH_HH_DR_E!L76+FC_OTH_HH_DW_E!L76+FC_OTH_HH_TV_E!L76+FC_OTH_HH_IT_E!L76+FC_OTH_HH_LI_E!L76+FC_OTH_HH_OA_E!L76</f>
        <v>1220.1203783318997</v>
      </c>
      <c r="M76" s="40">
        <f>FC_OTH_HH_SH_E!M76+FC_OTH_HH_SC_E!M76+FC_OTH_HH_WH_E!M76+FC_OTH_HH_CO_E!M76+FC_OTH_HH_RF_E!M76+FC_OTH_HH_WM_E!M76+FC_OTH_HH_DR_E!M76+FC_OTH_HH_DW_E!M76+FC_OTH_HH_TV_E!M76+FC_OTH_HH_IT_E!M76+FC_OTH_HH_LI_E!M76+FC_OTH_HH_OA_E!M76</f>
        <v>1248.667239896819</v>
      </c>
      <c r="N76" s="40">
        <f>FC_OTH_HH_SH_E!N76+FC_OTH_HH_SC_E!N76+FC_OTH_HH_WH_E!N76+FC_OTH_HH_CO_E!N76+FC_OTH_HH_RF_E!N76+FC_OTH_HH_WM_E!N76+FC_OTH_HH_DR_E!N76+FC_OTH_HH_DW_E!N76+FC_OTH_HH_TV_E!N76+FC_OTH_HH_IT_E!N76+FC_OTH_HH_LI_E!N76+FC_OTH_HH_OA_E!N76</f>
        <v>1182.459157351677</v>
      </c>
      <c r="O76" s="40">
        <f>FC_OTH_HH_SH_E!O76+FC_OTH_HH_SC_E!O76+FC_OTH_HH_WH_E!O76+FC_OTH_HH_CO_E!O76+FC_OTH_HH_RF_E!O76+FC_OTH_HH_WM_E!O76+FC_OTH_HH_DR_E!O76+FC_OTH_HH_DW_E!O76+FC_OTH_HH_TV_E!O76+FC_OTH_HH_IT_E!O76+FC_OTH_HH_LI_E!O76+FC_OTH_HH_OA_E!O76</f>
        <v>1109.0283748925192</v>
      </c>
      <c r="P76" s="40">
        <f>FC_OTH_HH_SH_E!P76+FC_OTH_HH_SC_E!P76+FC_OTH_HH_WH_E!P76+FC_OTH_HH_CO_E!P76+FC_OTH_HH_RF_E!P76+FC_OTH_HH_WM_E!P76+FC_OTH_HH_DR_E!P76+FC_OTH_HH_DW_E!P76+FC_OTH_HH_TV_E!P76+FC_OTH_HH_IT_E!P76+FC_OTH_HH_LI_E!P76+FC_OTH_HH_OA_E!P76</f>
        <v>1058.8134135855548</v>
      </c>
      <c r="Q76" s="40">
        <f>FC_OTH_HH_SH_E!Q76+FC_OTH_HH_SC_E!Q76+FC_OTH_HH_WH_E!Q76+FC_OTH_HH_CO_E!Q76+FC_OTH_HH_RF_E!Q76+FC_OTH_HH_WM_E!Q76+FC_OTH_HH_DR_E!Q76+FC_OTH_HH_DW_E!Q76+FC_OTH_HH_TV_E!Q76+FC_OTH_HH_IT_E!Q76+FC_OTH_HH_LI_E!Q76+FC_OTH_HH_OA_E!Q76</f>
        <v>1024.5055889939813</v>
      </c>
      <c r="R76" s="40">
        <f>FC_OTH_HH_SH_E!R76+FC_OTH_HH_SC_E!R76+FC_OTH_HH_WH_E!R76+FC_OTH_HH_CO_E!R76+FC_OTH_HH_RF_E!R76+FC_OTH_HH_WM_E!R76+FC_OTH_HH_DR_E!R76+FC_OTH_HH_DW_E!R76+FC_OTH_HH_TV_E!R76+FC_OTH_HH_IT_E!R76+FC_OTH_HH_LI_E!R76+FC_OTH_HH_OA_E!R76</f>
        <v>1029.5786758383488</v>
      </c>
      <c r="S76" s="40">
        <f>FC_OTH_HH_SH_E!S76+FC_OTH_HH_SC_E!S76+FC_OTH_HH_WH_E!S76+FC_OTH_HH_CO_E!S76+FC_OTH_HH_RF_E!S76+FC_OTH_HH_WM_E!S76+FC_OTH_HH_DR_E!S76+FC_OTH_HH_DW_E!S76+FC_OTH_HH_TV_E!S76+FC_OTH_HH_IT_E!S76+FC_OTH_HH_LI_E!S76+FC_OTH_HH_OA_E!S76</f>
        <v>1115.4501289767841</v>
      </c>
      <c r="T76" s="40">
        <f>FC_OTH_HH_SH_E!T76+FC_OTH_HH_SC_E!T76+FC_OTH_HH_WH_E!T76+FC_OTH_HH_CO_E!T76+FC_OTH_HH_RF_E!T76+FC_OTH_HH_WM_E!T76+FC_OTH_HH_DR_E!T76+FC_OTH_HH_DW_E!T76+FC_OTH_HH_TV_E!T76+FC_OTH_HH_IT_E!T76+FC_OTH_HH_LI_E!T76+FC_OTH_HH_OA_E!T76</f>
        <v>1082.51728288908</v>
      </c>
      <c r="U76" s="40">
        <f>FC_OTH_HH_SH_E!U76+FC_OTH_HH_SC_E!U76+FC_OTH_HH_WH_E!U76+FC_OTH_HH_CO_E!U76+FC_OTH_HH_RF_E!U76+FC_OTH_HH_WM_E!U76+FC_OTH_HH_DR_E!U76+FC_OTH_HH_DW_E!U76+FC_OTH_HH_TV_E!U76+FC_OTH_HH_IT_E!U76+FC_OTH_HH_LI_E!U76+FC_OTH_HH_OA_E!U76</f>
        <v>1136.0726569217541</v>
      </c>
      <c r="V76" s="40">
        <f>FC_OTH_HH_SH_E!V76+FC_OTH_HH_SC_E!V76+FC_OTH_HH_WH_E!V76+FC_OTH_HH_CO_E!V76+FC_OTH_HH_RF_E!V76+FC_OTH_HH_WM_E!V76+FC_OTH_HH_DR_E!V76+FC_OTH_HH_DW_E!V76+FC_OTH_HH_TV_E!V76+FC_OTH_HH_IT_E!V76+FC_OTH_HH_LI_E!V76+FC_OTH_HH_OA_E!V76</f>
        <v>1137.003955288048</v>
      </c>
      <c r="W76" s="40">
        <f>FC_OTH_HH_SH_E!W76+FC_OTH_HH_SC_E!W76+FC_OTH_HH_WH_E!W76+FC_OTH_HH_CO_E!W76+FC_OTH_HH_RF_E!W76+FC_OTH_HH_WM_E!W76+FC_OTH_HH_DR_E!W76+FC_OTH_HH_DW_E!W76+FC_OTH_HH_TV_E!W76+FC_OTH_HH_IT_E!W76+FC_OTH_HH_LI_E!W76+FC_OTH_HH_OA_E!W76</f>
        <v>1174.2039552880481</v>
      </c>
      <c r="X76" s="40">
        <f>FC_OTH_HH_SH_E!X76+FC_OTH_HH_SC_E!X76+FC_OTH_HH_WH_E!X76+FC_OTH_HH_CO_E!X76+FC_OTH_HH_RF_E!X76+FC_OTH_HH_WM_E!X76+FC_OTH_HH_DR_E!X76+FC_OTH_HH_DW_E!X76+FC_OTH_HH_TV_E!X76+FC_OTH_HH_IT_E!X76+FC_OTH_HH_LI_E!X76+FC_OTH_HH_OA_E!X76</f>
        <v>1227.6798796216679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455</v>
      </c>
      <c r="B1" s="4" t="s">
        <v>399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1011.9023865901019</v>
      </c>
      <c r="D2" s="31">
        <f t="shared" ref="D2:W2" si="1">SUM(D3,D17,D22,D25,D26,D51,D52,D71,D74,D75,D76)</f>
        <v>1020.9713967022585</v>
      </c>
      <c r="E2" s="31">
        <f t="shared" si="1"/>
        <v>1049.1469105791348</v>
      </c>
      <c r="F2" s="31">
        <f t="shared" si="1"/>
        <v>1146.3967530483544</v>
      </c>
      <c r="G2" s="31">
        <f t="shared" si="1"/>
        <v>1201.2472915977464</v>
      </c>
      <c r="H2" s="31">
        <f t="shared" si="1"/>
        <v>1204.4895438829969</v>
      </c>
      <c r="I2" s="31">
        <f t="shared" si="1"/>
        <v>1177.2891344737166</v>
      </c>
      <c r="J2" s="31">
        <f t="shared" si="1"/>
        <v>1197.5328377963392</v>
      </c>
      <c r="K2" s="31">
        <f t="shared" si="1"/>
        <v>1150.1782429635746</v>
      </c>
      <c r="L2" s="31">
        <f t="shared" si="1"/>
        <v>1219.211261660749</v>
      </c>
      <c r="M2" s="31">
        <f t="shared" si="1"/>
        <v>833.98579743797791</v>
      </c>
      <c r="N2" s="31">
        <f t="shared" si="1"/>
        <v>826.24416079533853</v>
      </c>
      <c r="O2" s="31">
        <f t="shared" si="1"/>
        <v>869.3369470793516</v>
      </c>
      <c r="P2" s="31">
        <f t="shared" si="1"/>
        <v>909.93811160851862</v>
      </c>
      <c r="Q2" s="31">
        <f t="shared" si="1"/>
        <v>1118.8186252393498</v>
      </c>
      <c r="R2" s="31">
        <f t="shared" si="1"/>
        <v>1110.2309827992051</v>
      </c>
      <c r="S2" s="31">
        <f t="shared" si="1"/>
        <v>1088.5035949416538</v>
      </c>
      <c r="T2" s="31">
        <f t="shared" si="1"/>
        <v>1089.9184798549873</v>
      </c>
      <c r="U2" s="31">
        <f t="shared" si="1"/>
        <v>1102.2636865159459</v>
      </c>
      <c r="V2" s="31">
        <f t="shared" si="1"/>
        <v>1116.4475634131563</v>
      </c>
      <c r="W2" s="31">
        <f t="shared" si="1"/>
        <v>1151.2748271485891</v>
      </c>
      <c r="X2" s="31">
        <f t="shared" ref="X2" si="2">SUM(X3,X17,X22,X25,X26,X51,X52,X71,X74,X75,X76)</f>
        <v>1158.3931862118022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10.96279178587978</v>
      </c>
      <c r="D17" s="37">
        <f t="shared" si="15"/>
        <v>1.3411290148811328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10.96279178587978</v>
      </c>
      <c r="D18" s="10">
        <v>1.3411290148811328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95.898050622845929</v>
      </c>
      <c r="D26" s="37">
        <f t="shared" si="19"/>
        <v>97.378606354267205</v>
      </c>
      <c r="E26" s="37">
        <f t="shared" si="19"/>
        <v>96.60176415870778</v>
      </c>
      <c r="F26" s="37">
        <f t="shared" si="19"/>
        <v>139.09035207145212</v>
      </c>
      <c r="G26" s="37">
        <f t="shared" si="19"/>
        <v>135.90612316802375</v>
      </c>
      <c r="H26" s="37">
        <f t="shared" si="19"/>
        <v>110.12708739386144</v>
      </c>
      <c r="I26" s="37">
        <f t="shared" si="19"/>
        <v>89.117034411746602</v>
      </c>
      <c r="J26" s="37">
        <f t="shared" si="19"/>
        <v>76.901659704005937</v>
      </c>
      <c r="K26" s="37">
        <f t="shared" si="19"/>
        <v>64.529975166944126</v>
      </c>
      <c r="L26" s="37">
        <f t="shared" si="19"/>
        <v>60.474781682712504</v>
      </c>
      <c r="M26" s="37">
        <f t="shared" si="19"/>
        <v>87.474342941365933</v>
      </c>
      <c r="N26" s="37">
        <f t="shared" si="19"/>
        <v>91.343592113529965</v>
      </c>
      <c r="O26" s="37">
        <f t="shared" si="19"/>
        <v>75.838220021868779</v>
      </c>
      <c r="P26" s="37">
        <f t="shared" si="19"/>
        <v>73.90447023645288</v>
      </c>
      <c r="Q26" s="37">
        <f t="shared" si="19"/>
        <v>69.34590486159189</v>
      </c>
      <c r="R26" s="37">
        <f t="shared" si="19"/>
        <v>64.656746415564001</v>
      </c>
      <c r="S26" s="37">
        <f t="shared" si="19"/>
        <v>64.993392546229799</v>
      </c>
      <c r="T26" s="37">
        <f t="shared" si="19"/>
        <v>58.934170799790294</v>
      </c>
      <c r="U26" s="37">
        <f t="shared" si="19"/>
        <v>64.695410147458333</v>
      </c>
      <c r="V26" s="37">
        <f t="shared" si="19"/>
        <v>58.676531710167012</v>
      </c>
      <c r="W26" s="37">
        <f t="shared" si="19"/>
        <v>64.096511331682649</v>
      </c>
      <c r="X26" s="37">
        <f t="shared" ref="X26" si="20">SUM(X27,X33)</f>
        <v>59.093948554796448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95.898050622845929</v>
      </c>
      <c r="D33" s="29">
        <f t="shared" si="23"/>
        <v>97.378606354267205</v>
      </c>
      <c r="E33" s="29">
        <f t="shared" si="23"/>
        <v>96.60176415870778</v>
      </c>
      <c r="F33" s="29">
        <f t="shared" si="23"/>
        <v>139.09035207145212</v>
      </c>
      <c r="G33" s="29">
        <f t="shared" si="23"/>
        <v>135.90612316802375</v>
      </c>
      <c r="H33" s="29">
        <f t="shared" si="23"/>
        <v>110.12708739386144</v>
      </c>
      <c r="I33" s="29">
        <f t="shared" si="23"/>
        <v>89.117034411746602</v>
      </c>
      <c r="J33" s="29">
        <f t="shared" si="23"/>
        <v>76.901659704005937</v>
      </c>
      <c r="K33" s="29">
        <f t="shared" si="23"/>
        <v>64.529975166944126</v>
      </c>
      <c r="L33" s="29">
        <f t="shared" si="23"/>
        <v>60.474781682712504</v>
      </c>
      <c r="M33" s="29">
        <f t="shared" si="23"/>
        <v>87.474342941365933</v>
      </c>
      <c r="N33" s="29">
        <f t="shared" si="23"/>
        <v>91.343592113529965</v>
      </c>
      <c r="O33" s="29">
        <f t="shared" si="23"/>
        <v>75.838220021868779</v>
      </c>
      <c r="P33" s="29">
        <f t="shared" si="23"/>
        <v>73.90447023645288</v>
      </c>
      <c r="Q33" s="29">
        <f t="shared" si="23"/>
        <v>69.34590486159189</v>
      </c>
      <c r="R33" s="29">
        <f t="shared" si="23"/>
        <v>64.656746415564001</v>
      </c>
      <c r="S33" s="29">
        <f t="shared" si="23"/>
        <v>64.993392546229799</v>
      </c>
      <c r="T33" s="29">
        <f t="shared" si="23"/>
        <v>58.934170799790294</v>
      </c>
      <c r="U33" s="29">
        <f t="shared" si="23"/>
        <v>64.695410147458333</v>
      </c>
      <c r="V33" s="29">
        <f t="shared" si="23"/>
        <v>58.676531710167012</v>
      </c>
      <c r="W33" s="29">
        <f t="shared" si="23"/>
        <v>64.096511331682649</v>
      </c>
      <c r="X33" s="29">
        <f t="shared" ref="X33" si="24">SUM(X34:X50)</f>
        <v>59.093948554796448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76.418755326291603</v>
      </c>
      <c r="D36" s="10">
        <v>73.794372664258034</v>
      </c>
      <c r="E36" s="10">
        <v>72.971141593556467</v>
      </c>
      <c r="F36" s="10">
        <v>119.47995547845484</v>
      </c>
      <c r="G36" s="10">
        <v>116.73083190369803</v>
      </c>
      <c r="H36" s="10">
        <v>87.706645788004607</v>
      </c>
      <c r="I36" s="10">
        <v>64.451153441103429</v>
      </c>
      <c r="J36" s="10">
        <v>44.139646608940872</v>
      </c>
      <c r="K36" s="10">
        <v>23.424770383489207</v>
      </c>
      <c r="L36" s="10">
        <v>9.7735584134902052</v>
      </c>
      <c r="M36" s="10">
        <v>34.926997494159529</v>
      </c>
      <c r="N36" s="10">
        <v>29.429530906659011</v>
      </c>
      <c r="O36" s="10">
        <v>27.484876277825506</v>
      </c>
      <c r="P36" s="10">
        <v>26.706945638673908</v>
      </c>
      <c r="Q36" s="10">
        <v>24.17888602273803</v>
      </c>
      <c r="R36" s="10">
        <v>22.363829177414747</v>
      </c>
      <c r="S36" s="10">
        <v>22.104547625871763</v>
      </c>
      <c r="T36" s="10">
        <v>22.071586892137198</v>
      </c>
      <c r="U36" s="10">
        <v>21.001452183051537</v>
      </c>
      <c r="V36" s="10">
        <v>21.261851533390647</v>
      </c>
      <c r="W36" s="10">
        <v>23.282382726664764</v>
      </c>
      <c r="X36" s="10">
        <v>19.931365243145088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0.75742189842849694</v>
      </c>
      <c r="L41" s="10">
        <v>0.78378123137717293</v>
      </c>
      <c r="M41" s="10">
        <v>0.69964184523042039</v>
      </c>
      <c r="N41" s="10">
        <v>0.72393658289558904</v>
      </c>
      <c r="O41" s="10">
        <v>0</v>
      </c>
      <c r="P41" s="10">
        <v>0.78701396289455261</v>
      </c>
      <c r="Q41" s="10">
        <v>0</v>
      </c>
      <c r="R41" s="10">
        <v>0</v>
      </c>
      <c r="S41" s="10">
        <v>0</v>
      </c>
      <c r="T41" s="10">
        <v>0.13136197501562458</v>
      </c>
      <c r="U41" s="10">
        <v>9.6577628335915697E-2</v>
      </c>
      <c r="V41" s="10">
        <v>8.0150757708656956E-2</v>
      </c>
      <c r="W41" s="10">
        <v>3.5259532915888861E-2</v>
      </c>
      <c r="X41" s="10">
        <v>2.7733162737886796E-2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19.479295296554326</v>
      </c>
      <c r="D43" s="10">
        <v>23.584233690009171</v>
      </c>
      <c r="E43" s="10">
        <v>23.63062256515131</v>
      </c>
      <c r="F43" s="10">
        <v>19.610396592997269</v>
      </c>
      <c r="G43" s="10">
        <v>19.175291264325732</v>
      </c>
      <c r="H43" s="10">
        <v>22.420441605856844</v>
      </c>
      <c r="I43" s="10">
        <v>24.665880970643165</v>
      </c>
      <c r="J43" s="10">
        <v>32.762013095065058</v>
      </c>
      <c r="K43" s="10">
        <v>40.347782885026426</v>
      </c>
      <c r="L43" s="10">
        <v>49.917442037845127</v>
      </c>
      <c r="M43" s="10">
        <v>51.847703601975979</v>
      </c>
      <c r="N43" s="10">
        <v>61.190124623975365</v>
      </c>
      <c r="O43" s="10">
        <v>48.353343744043272</v>
      </c>
      <c r="P43" s="10">
        <v>46.410510634884417</v>
      </c>
      <c r="Q43" s="10">
        <v>45.167018838853856</v>
      </c>
      <c r="R43" s="10">
        <v>42.292917238149258</v>
      </c>
      <c r="S43" s="10">
        <v>42.888844920358032</v>
      </c>
      <c r="T43" s="10">
        <v>36.731221932637474</v>
      </c>
      <c r="U43" s="10">
        <v>43.597380336070877</v>
      </c>
      <c r="V43" s="10">
        <v>37.334529419067707</v>
      </c>
      <c r="W43" s="10">
        <v>40.77886907210199</v>
      </c>
      <c r="X43" s="10">
        <v>39.134850148913472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30.764503906953642</v>
      </c>
      <c r="D51" s="37">
        <v>48.709805820482742</v>
      </c>
      <c r="E51" s="37">
        <v>61.283556897951144</v>
      </c>
      <c r="F51" s="37">
        <v>70.406402438366513</v>
      </c>
      <c r="G51" s="37">
        <v>83.349603591381452</v>
      </c>
      <c r="H51" s="37">
        <v>93.047864714184243</v>
      </c>
      <c r="I51" s="37">
        <v>94.48580146702065</v>
      </c>
      <c r="J51" s="37">
        <v>104.96172043157354</v>
      </c>
      <c r="K51" s="37">
        <v>110.52618629447726</v>
      </c>
      <c r="L51" s="37">
        <v>135.94988627868619</v>
      </c>
      <c r="M51" s="37">
        <v>125.514918838592</v>
      </c>
      <c r="N51" s="37">
        <v>116.50388455825058</v>
      </c>
      <c r="O51" s="37">
        <v>130.643213148462</v>
      </c>
      <c r="P51" s="37">
        <v>136.48882439872961</v>
      </c>
      <c r="Q51" s="37">
        <v>149.83688426442674</v>
      </c>
      <c r="R51" s="37">
        <v>152.97791011568307</v>
      </c>
      <c r="S51" s="37">
        <v>135.44594806915811</v>
      </c>
      <c r="T51" s="37">
        <v>139.24969952670182</v>
      </c>
      <c r="U51" s="37">
        <v>147.44283295362456</v>
      </c>
      <c r="V51" s="37">
        <v>152.75529121654455</v>
      </c>
      <c r="W51" s="37">
        <v>154.37638019155341</v>
      </c>
      <c r="X51" s="37">
        <v>150.57633334374316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835.27710658078138</v>
      </c>
      <c r="D52" s="37">
        <f t="shared" si="25"/>
        <v>829.97787747835469</v>
      </c>
      <c r="E52" s="37">
        <f t="shared" si="25"/>
        <v>832.23455555671637</v>
      </c>
      <c r="F52" s="37">
        <f t="shared" si="25"/>
        <v>855.55690478669248</v>
      </c>
      <c r="G52" s="37">
        <f t="shared" si="25"/>
        <v>890.02159566991418</v>
      </c>
      <c r="H52" s="37">
        <f t="shared" si="25"/>
        <v>899.89996371919358</v>
      </c>
      <c r="I52" s="37">
        <f t="shared" si="25"/>
        <v>896.40387350181607</v>
      </c>
      <c r="J52" s="37">
        <f t="shared" si="25"/>
        <v>898.15105416676874</v>
      </c>
      <c r="K52" s="37">
        <f t="shared" si="25"/>
        <v>857.11829766946801</v>
      </c>
      <c r="L52" s="37">
        <f t="shared" si="25"/>
        <v>860.68488648720518</v>
      </c>
      <c r="M52" s="37">
        <f t="shared" si="25"/>
        <v>501.89233782363601</v>
      </c>
      <c r="N52" s="37">
        <f t="shared" si="25"/>
        <v>501.89233782363613</v>
      </c>
      <c r="O52" s="37">
        <f t="shared" si="25"/>
        <v>533.6742476354251</v>
      </c>
      <c r="P52" s="37">
        <f t="shared" si="25"/>
        <v>546.0480653482374</v>
      </c>
      <c r="Q52" s="37">
        <f t="shared" si="25"/>
        <v>754.56087226521436</v>
      </c>
      <c r="R52" s="37">
        <f t="shared" si="25"/>
        <v>753.85415114168336</v>
      </c>
      <c r="S52" s="37">
        <f t="shared" si="25"/>
        <v>755.46941339447812</v>
      </c>
      <c r="T52" s="37">
        <f t="shared" si="25"/>
        <v>762.89357504538089</v>
      </c>
      <c r="U52" s="37">
        <f t="shared" si="25"/>
        <v>764.10248399732438</v>
      </c>
      <c r="V52" s="37">
        <f t="shared" si="25"/>
        <v>780.49662749593926</v>
      </c>
      <c r="W52" s="37">
        <f t="shared" si="25"/>
        <v>807.6225852679845</v>
      </c>
      <c r="X52" s="37">
        <f t="shared" ref="X52" si="26">SUM(X53:X70)</f>
        <v>823.27130505397918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835.27710658078138</v>
      </c>
      <c r="D59" s="10">
        <v>829.97787747835469</v>
      </c>
      <c r="E59" s="10">
        <v>832.23455555671637</v>
      </c>
      <c r="F59" s="10">
        <v>855.55690478669248</v>
      </c>
      <c r="G59" s="10">
        <v>890.02159566991418</v>
      </c>
      <c r="H59" s="10">
        <v>899.89996371919358</v>
      </c>
      <c r="I59" s="10">
        <v>896.40387350181607</v>
      </c>
      <c r="J59" s="10">
        <v>898.15105416676874</v>
      </c>
      <c r="K59" s="10">
        <v>857.11829766946801</v>
      </c>
      <c r="L59" s="10">
        <v>860.68488648720518</v>
      </c>
      <c r="M59" s="10">
        <v>501.89233782363601</v>
      </c>
      <c r="N59" s="10">
        <v>501.89233782363613</v>
      </c>
      <c r="O59" s="10">
        <v>528.68745456755926</v>
      </c>
      <c r="P59" s="10">
        <v>540.5609456322079</v>
      </c>
      <c r="Q59" s="10">
        <v>537.81611239907329</v>
      </c>
      <c r="R59" s="10">
        <v>535.03764688171964</v>
      </c>
      <c r="S59" s="10">
        <v>535.89465997233754</v>
      </c>
      <c r="T59" s="10">
        <v>535.99277181771913</v>
      </c>
      <c r="U59" s="10">
        <v>528.20116080511536</v>
      </c>
      <c r="V59" s="10">
        <v>533.4225328385462</v>
      </c>
      <c r="W59" s="10">
        <v>542.98870633271235</v>
      </c>
      <c r="X59" s="10">
        <v>545.77187552295038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4.9867930678657935</v>
      </c>
      <c r="P60" s="10">
        <v>5.4871197160294587</v>
      </c>
      <c r="Q60" s="10">
        <v>5.4872362203972083</v>
      </c>
      <c r="R60" s="10">
        <v>5.4873555067393998</v>
      </c>
      <c r="S60" s="10">
        <v>4.9865333017623046</v>
      </c>
      <c r="T60" s="10">
        <v>5.2273724452027528</v>
      </c>
      <c r="U60" s="10">
        <v>5.2010652386406999</v>
      </c>
      <c r="V60" s="10">
        <v>5.2274910460431512</v>
      </c>
      <c r="W60" s="10">
        <v>9.5226149627872143</v>
      </c>
      <c r="X60" s="10">
        <v>9.531587742550867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211.25752364574379</v>
      </c>
      <c r="R70" s="10">
        <v>213.32914875322439</v>
      </c>
      <c r="S70" s="10">
        <v>214.58822012037831</v>
      </c>
      <c r="T70" s="10">
        <v>221.67343078245909</v>
      </c>
      <c r="U70" s="10">
        <v>230.7002579535683</v>
      </c>
      <c r="V70" s="10">
        <v>241.84660361134991</v>
      </c>
      <c r="W70" s="10">
        <v>255.11126397248489</v>
      </c>
      <c r="X70" s="10">
        <v>267.96784178847798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1.1226139294926909</v>
      </c>
      <c r="D75" s="37">
        <v>0.74041272570937233</v>
      </c>
      <c r="E75" s="37">
        <v>1.1942390369733451</v>
      </c>
      <c r="F75" s="37">
        <v>1.2897678417884779</v>
      </c>
      <c r="G75" s="37">
        <v>1.5047291487532239</v>
      </c>
      <c r="H75" s="37">
        <v>1.0269991401547722</v>
      </c>
      <c r="I75" s="37">
        <v>1.098710232158211</v>
      </c>
      <c r="J75" s="37">
        <v>1.098710232158211</v>
      </c>
      <c r="K75" s="37">
        <v>0.81203783319002576</v>
      </c>
      <c r="L75" s="37">
        <v>0.76431642304385217</v>
      </c>
      <c r="M75" s="37">
        <v>1.0269991401547716</v>
      </c>
      <c r="N75" s="37">
        <v>0.90765262252794476</v>
      </c>
      <c r="O75" s="37">
        <v>1.0748065348237317</v>
      </c>
      <c r="P75" s="37">
        <v>0.97927773000859897</v>
      </c>
      <c r="Q75" s="37">
        <v>0.90765262252794465</v>
      </c>
      <c r="R75" s="37">
        <v>0.85984522785898554</v>
      </c>
      <c r="S75" s="37">
        <v>0.85984522785898521</v>
      </c>
      <c r="T75" s="37">
        <v>0.85984522785898565</v>
      </c>
      <c r="U75" s="37">
        <v>1.0549441100601897</v>
      </c>
      <c r="V75" s="37">
        <v>0.85984522785898587</v>
      </c>
      <c r="W75" s="37">
        <v>0.85984522785898587</v>
      </c>
      <c r="X75" s="37">
        <v>0.85984522785898465</v>
      </c>
    </row>
    <row r="76" spans="1:24" ht="11.25" customHeight="1" x14ac:dyDescent="0.2">
      <c r="A76" s="38" t="s">
        <v>139</v>
      </c>
      <c r="B76" s="39" t="s">
        <v>140</v>
      </c>
      <c r="C76" s="40">
        <v>37.877319764148361</v>
      </c>
      <c r="D76" s="40">
        <v>42.823565308563346</v>
      </c>
      <c r="E76" s="40">
        <v>57.832794928786036</v>
      </c>
      <c r="F76" s="40">
        <v>80.053325910054781</v>
      </c>
      <c r="G76" s="40">
        <v>90.465240019673644</v>
      </c>
      <c r="H76" s="40">
        <v>100.38762891560283</v>
      </c>
      <c r="I76" s="40">
        <v>96.183714860975044</v>
      </c>
      <c r="J76" s="40">
        <v>116.41969326183266</v>
      </c>
      <c r="K76" s="40">
        <v>117.19174599949531</v>
      </c>
      <c r="L76" s="40">
        <v>161.33739078910122</v>
      </c>
      <c r="M76" s="40">
        <v>118.07719869422914</v>
      </c>
      <c r="N76" s="40">
        <v>115.59669367739386</v>
      </c>
      <c r="O76" s="40">
        <v>128.10645973877192</v>
      </c>
      <c r="P76" s="40">
        <v>152.51747389509015</v>
      </c>
      <c r="Q76" s="40">
        <v>144.16731122558886</v>
      </c>
      <c r="R76" s="40">
        <v>137.88232989841575</v>
      </c>
      <c r="S76" s="40">
        <v>131.73499570392892</v>
      </c>
      <c r="T76" s="40">
        <v>127.98118925525532</v>
      </c>
      <c r="U76" s="40">
        <v>124.9680153074784</v>
      </c>
      <c r="V76" s="40">
        <v>123.65926776264656</v>
      </c>
      <c r="W76" s="40">
        <v>124.31950512950951</v>
      </c>
      <c r="X76" s="40">
        <v>124.59175403142453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456</v>
      </c>
      <c r="B1" s="4" t="s">
        <v>400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6.349886716186484</v>
      </c>
      <c r="D2" s="31">
        <f t="shared" ref="D2:W2" si="1">SUM(D3,D17,D22,D25,D26,D51,D52,D71,D74,D75,D76)</f>
        <v>7.1126215302519293</v>
      </c>
      <c r="E2" s="31">
        <f t="shared" si="1"/>
        <v>6.0813071454860061</v>
      </c>
      <c r="F2" s="31">
        <f t="shared" si="1"/>
        <v>14.778528892695849</v>
      </c>
      <c r="G2" s="31">
        <f t="shared" si="1"/>
        <v>12.212087158815692</v>
      </c>
      <c r="H2" s="31">
        <f t="shared" si="1"/>
        <v>16.26191935395715</v>
      </c>
      <c r="I2" s="31">
        <f t="shared" si="1"/>
        <v>20.749113754607556</v>
      </c>
      <c r="J2" s="31">
        <f t="shared" si="1"/>
        <v>10.2651128769007</v>
      </c>
      <c r="K2" s="31">
        <f t="shared" si="1"/>
        <v>10.107052274109231</v>
      </c>
      <c r="L2" s="31">
        <f t="shared" si="1"/>
        <v>17.295684396453431</v>
      </c>
      <c r="M2" s="31">
        <f t="shared" si="1"/>
        <v>27.47066972389414</v>
      </c>
      <c r="N2" s="31">
        <f t="shared" si="1"/>
        <v>26.014091907901008</v>
      </c>
      <c r="O2" s="31">
        <f t="shared" si="1"/>
        <v>24.398633801471295</v>
      </c>
      <c r="P2" s="31">
        <f t="shared" si="1"/>
        <v>23.293899875800133</v>
      </c>
      <c r="Q2" s="31">
        <f t="shared" si="1"/>
        <v>22.539122957867576</v>
      </c>
      <c r="R2" s="31">
        <f t="shared" si="1"/>
        <v>22.650735645361596</v>
      </c>
      <c r="S2" s="31">
        <f t="shared" si="1"/>
        <v>24.540508264068031</v>
      </c>
      <c r="T2" s="31">
        <f t="shared" si="1"/>
        <v>23.815993121238179</v>
      </c>
      <c r="U2" s="31">
        <f t="shared" si="1"/>
        <v>24.994506544377579</v>
      </c>
      <c r="V2" s="31">
        <f t="shared" si="1"/>
        <v>25.013423139390444</v>
      </c>
      <c r="W2" s="31">
        <f t="shared" si="1"/>
        <v>25.832497372695133</v>
      </c>
      <c r="X2" s="31">
        <f t="shared" ref="X2" si="2">SUM(X3,X17,X22,X25,X26,X51,X52,X71,X74,X75,X76)</f>
        <v>27.009123913251209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0</v>
      </c>
      <c r="D26" s="37">
        <f t="shared" si="19"/>
        <v>0</v>
      </c>
      <c r="E26" s="37">
        <f t="shared" si="19"/>
        <v>0</v>
      </c>
      <c r="F26" s="37">
        <f t="shared" si="19"/>
        <v>0</v>
      </c>
      <c r="G26" s="37">
        <f t="shared" si="19"/>
        <v>0</v>
      </c>
      <c r="H26" s="37">
        <f t="shared" si="19"/>
        <v>0</v>
      </c>
      <c r="I26" s="37">
        <f t="shared" si="19"/>
        <v>0</v>
      </c>
      <c r="J26" s="37">
        <f t="shared" si="19"/>
        <v>0</v>
      </c>
      <c r="K26" s="37">
        <f t="shared" si="19"/>
        <v>0</v>
      </c>
      <c r="L26" s="37">
        <f t="shared" si="19"/>
        <v>0</v>
      </c>
      <c r="M26" s="37">
        <f t="shared" si="19"/>
        <v>0</v>
      </c>
      <c r="N26" s="37">
        <f t="shared" si="19"/>
        <v>0</v>
      </c>
      <c r="O26" s="37">
        <f t="shared" si="19"/>
        <v>0</v>
      </c>
      <c r="P26" s="37">
        <f t="shared" si="19"/>
        <v>0</v>
      </c>
      <c r="Q26" s="37">
        <f t="shared" si="19"/>
        <v>0</v>
      </c>
      <c r="R26" s="37">
        <f t="shared" si="19"/>
        <v>0</v>
      </c>
      <c r="S26" s="37">
        <f t="shared" si="19"/>
        <v>0</v>
      </c>
      <c r="T26" s="37">
        <f t="shared" si="19"/>
        <v>0</v>
      </c>
      <c r="U26" s="37">
        <f t="shared" si="19"/>
        <v>0</v>
      </c>
      <c r="V26" s="37">
        <f t="shared" si="19"/>
        <v>0</v>
      </c>
      <c r="W26" s="37">
        <f t="shared" si="19"/>
        <v>0</v>
      </c>
      <c r="X26" s="37">
        <f t="shared" ref="X26" si="20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0</v>
      </c>
      <c r="D33" s="29">
        <f t="shared" si="23"/>
        <v>0</v>
      </c>
      <c r="E33" s="29">
        <f t="shared" si="23"/>
        <v>0</v>
      </c>
      <c r="F33" s="29">
        <f t="shared" si="23"/>
        <v>0</v>
      </c>
      <c r="G33" s="29">
        <f t="shared" si="23"/>
        <v>0</v>
      </c>
      <c r="H33" s="29">
        <f t="shared" si="23"/>
        <v>0</v>
      </c>
      <c r="I33" s="29">
        <f t="shared" si="23"/>
        <v>0</v>
      </c>
      <c r="J33" s="29">
        <f t="shared" si="23"/>
        <v>0</v>
      </c>
      <c r="K33" s="29">
        <f t="shared" si="23"/>
        <v>0</v>
      </c>
      <c r="L33" s="29">
        <f t="shared" si="23"/>
        <v>0</v>
      </c>
      <c r="M33" s="29">
        <f t="shared" si="23"/>
        <v>0</v>
      </c>
      <c r="N33" s="29">
        <f t="shared" si="23"/>
        <v>0</v>
      </c>
      <c r="O33" s="29">
        <f t="shared" si="23"/>
        <v>0</v>
      </c>
      <c r="P33" s="29">
        <f t="shared" si="23"/>
        <v>0</v>
      </c>
      <c r="Q33" s="29">
        <f t="shared" si="23"/>
        <v>0</v>
      </c>
      <c r="R33" s="29">
        <f t="shared" si="23"/>
        <v>0</v>
      </c>
      <c r="S33" s="29">
        <f t="shared" si="23"/>
        <v>0</v>
      </c>
      <c r="T33" s="29">
        <f t="shared" si="23"/>
        <v>0</v>
      </c>
      <c r="U33" s="29">
        <f t="shared" si="23"/>
        <v>0</v>
      </c>
      <c r="V33" s="29">
        <f t="shared" si="23"/>
        <v>0</v>
      </c>
      <c r="W33" s="29">
        <f t="shared" si="23"/>
        <v>0</v>
      </c>
      <c r="X33" s="29">
        <f t="shared" ref="X33" si="24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0</v>
      </c>
      <c r="I52" s="37">
        <f t="shared" si="25"/>
        <v>0</v>
      </c>
      <c r="J52" s="37">
        <f t="shared" si="25"/>
        <v>0</v>
      </c>
      <c r="K52" s="37">
        <f t="shared" si="25"/>
        <v>0</v>
      </c>
      <c r="L52" s="37">
        <f t="shared" si="25"/>
        <v>0</v>
      </c>
      <c r="M52" s="37">
        <f t="shared" si="25"/>
        <v>0</v>
      </c>
      <c r="N52" s="37">
        <f t="shared" si="25"/>
        <v>0</v>
      </c>
      <c r="O52" s="37">
        <f t="shared" si="25"/>
        <v>0</v>
      </c>
      <c r="P52" s="37">
        <f t="shared" si="25"/>
        <v>0</v>
      </c>
      <c r="Q52" s="37">
        <f t="shared" si="25"/>
        <v>0</v>
      </c>
      <c r="R52" s="37">
        <f t="shared" si="25"/>
        <v>0</v>
      </c>
      <c r="S52" s="37">
        <f t="shared" si="25"/>
        <v>0</v>
      </c>
      <c r="T52" s="37">
        <f t="shared" si="25"/>
        <v>0</v>
      </c>
      <c r="U52" s="37">
        <f t="shared" si="25"/>
        <v>0</v>
      </c>
      <c r="V52" s="37">
        <f t="shared" si="25"/>
        <v>0</v>
      </c>
      <c r="W52" s="37">
        <f t="shared" si="25"/>
        <v>0</v>
      </c>
      <c r="X52" s="37">
        <f t="shared" ref="X52" si="26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6.349886716186484</v>
      </c>
      <c r="D76" s="40">
        <v>7.1126215302519293</v>
      </c>
      <c r="E76" s="40">
        <v>6.0813071454860061</v>
      </c>
      <c r="F76" s="40">
        <v>14.778528892695849</v>
      </c>
      <c r="G76" s="40">
        <v>12.212087158815692</v>
      </c>
      <c r="H76" s="40">
        <v>16.26191935395715</v>
      </c>
      <c r="I76" s="40">
        <v>20.749113754607556</v>
      </c>
      <c r="J76" s="40">
        <v>10.2651128769007</v>
      </c>
      <c r="K76" s="40">
        <v>10.107052274109231</v>
      </c>
      <c r="L76" s="40">
        <v>17.295684396453431</v>
      </c>
      <c r="M76" s="40">
        <v>27.47066972389414</v>
      </c>
      <c r="N76" s="40">
        <v>26.014091907901008</v>
      </c>
      <c r="O76" s="40">
        <v>24.398633801471295</v>
      </c>
      <c r="P76" s="40">
        <v>23.293899875800133</v>
      </c>
      <c r="Q76" s="40">
        <v>22.539122957867576</v>
      </c>
      <c r="R76" s="40">
        <v>22.650735645361596</v>
      </c>
      <c r="S76" s="40">
        <v>24.540508264068031</v>
      </c>
      <c r="T76" s="40">
        <v>23.815993121238179</v>
      </c>
      <c r="U76" s="40">
        <v>24.994506544377579</v>
      </c>
      <c r="V76" s="40">
        <v>25.013423139390444</v>
      </c>
      <c r="W76" s="40">
        <v>25.832497372695133</v>
      </c>
      <c r="X76" s="40">
        <v>27.009123913251209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2 C33:W33 C71:W71 X22:X33 X71:X75" formulaRange="1"/>
  </ignoredErrors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457</v>
      </c>
      <c r="B1" s="4" t="s">
        <v>401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468.35010827618697</v>
      </c>
      <c r="D2" s="31">
        <f t="shared" ref="D2:W2" si="1">SUM(D3,D17,D22,D25,D26,D51,D52,D71,D74,D75,D76)</f>
        <v>468.30637889752984</v>
      </c>
      <c r="E2" s="31">
        <f t="shared" si="1"/>
        <v>468.94266860051698</v>
      </c>
      <c r="F2" s="31">
        <f t="shared" si="1"/>
        <v>471.67369752796344</v>
      </c>
      <c r="G2" s="31">
        <f t="shared" si="1"/>
        <v>468.38399149678395</v>
      </c>
      <c r="H2" s="31">
        <f t="shared" si="1"/>
        <v>463.04923574825318</v>
      </c>
      <c r="I2" s="31">
        <f t="shared" si="1"/>
        <v>466.79219823352355</v>
      </c>
      <c r="J2" s="31">
        <f t="shared" si="1"/>
        <v>474.62648898947293</v>
      </c>
      <c r="K2" s="31">
        <f t="shared" si="1"/>
        <v>477.54550578643318</v>
      </c>
      <c r="L2" s="31">
        <f t="shared" si="1"/>
        <v>476.35307762702388</v>
      </c>
      <c r="M2" s="31">
        <f t="shared" si="1"/>
        <v>499.04932295047598</v>
      </c>
      <c r="N2" s="31">
        <f t="shared" si="1"/>
        <v>445.03834984620812</v>
      </c>
      <c r="O2" s="31">
        <f t="shared" si="1"/>
        <v>422.04826010296728</v>
      </c>
      <c r="P2" s="31">
        <f t="shared" si="1"/>
        <v>410.86948400330272</v>
      </c>
      <c r="Q2" s="31">
        <f t="shared" si="1"/>
        <v>387.68807632846705</v>
      </c>
      <c r="R2" s="31">
        <f t="shared" si="1"/>
        <v>371.66915855667162</v>
      </c>
      <c r="S2" s="31">
        <f t="shared" si="1"/>
        <v>368.75593983831305</v>
      </c>
      <c r="T2" s="31">
        <f t="shared" si="1"/>
        <v>374.53832420487493</v>
      </c>
      <c r="U2" s="31">
        <f t="shared" si="1"/>
        <v>375.60315446772512</v>
      </c>
      <c r="V2" s="31">
        <f t="shared" si="1"/>
        <v>371.20089019710139</v>
      </c>
      <c r="W2" s="31">
        <f t="shared" si="1"/>
        <v>399.26475361023756</v>
      </c>
      <c r="X2" s="31">
        <f t="shared" ref="X2" si="2">SUM(X3,X17,X22,X25,X26,X51,X52,X71,X74,X75,X76)</f>
        <v>367.54541105806402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5.7035621686460596</v>
      </c>
      <c r="D17" s="37">
        <f t="shared" si="15"/>
        <v>0.68896183087682727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5.7035621686460596</v>
      </c>
      <c r="D18" s="10">
        <v>0.68896183087682727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373.49383256374068</v>
      </c>
      <c r="D26" s="37">
        <f t="shared" si="19"/>
        <v>367.20757195336716</v>
      </c>
      <c r="E26" s="37">
        <f t="shared" si="19"/>
        <v>362.39103552636573</v>
      </c>
      <c r="F26" s="37">
        <f t="shared" si="19"/>
        <v>368.59129311074537</v>
      </c>
      <c r="G26" s="37">
        <f t="shared" si="19"/>
        <v>360.76118878354629</v>
      </c>
      <c r="H26" s="37">
        <f t="shared" si="19"/>
        <v>348.55525320181061</v>
      </c>
      <c r="I26" s="37">
        <f t="shared" si="19"/>
        <v>346.17944400238122</v>
      </c>
      <c r="J26" s="37">
        <f t="shared" si="19"/>
        <v>347.24419814635536</v>
      </c>
      <c r="K26" s="37">
        <f t="shared" si="19"/>
        <v>343.55457623266858</v>
      </c>
      <c r="L26" s="37">
        <f t="shared" si="19"/>
        <v>339.43354288292733</v>
      </c>
      <c r="M26" s="37">
        <f t="shared" si="19"/>
        <v>345.60686944040532</v>
      </c>
      <c r="N26" s="37">
        <f t="shared" si="19"/>
        <v>296.81121824282809</v>
      </c>
      <c r="O26" s="37">
        <f t="shared" si="19"/>
        <v>269.96041377960245</v>
      </c>
      <c r="P26" s="37">
        <f t="shared" si="19"/>
        <v>259.90651667479193</v>
      </c>
      <c r="Q26" s="37">
        <f t="shared" si="19"/>
        <v>234.67244805710487</v>
      </c>
      <c r="R26" s="37">
        <f t="shared" si="19"/>
        <v>216.82625731043197</v>
      </c>
      <c r="S26" s="37">
        <f t="shared" si="19"/>
        <v>214.88415593948713</v>
      </c>
      <c r="T26" s="37">
        <f t="shared" si="19"/>
        <v>216.80938513791872</v>
      </c>
      <c r="U26" s="37">
        <f t="shared" si="19"/>
        <v>209.99761555236017</v>
      </c>
      <c r="V26" s="37">
        <f t="shared" si="19"/>
        <v>204.87809712330966</v>
      </c>
      <c r="W26" s="37">
        <f t="shared" si="19"/>
        <v>226.61330045775082</v>
      </c>
      <c r="X26" s="37">
        <f t="shared" ref="X26" si="20">SUM(X27,X33)</f>
        <v>196.68488014492644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373.49383256374068</v>
      </c>
      <c r="D33" s="29">
        <f t="shared" si="23"/>
        <v>367.20757195336716</v>
      </c>
      <c r="E33" s="29">
        <f t="shared" si="23"/>
        <v>362.39103552636573</v>
      </c>
      <c r="F33" s="29">
        <f t="shared" si="23"/>
        <v>368.59129311074537</v>
      </c>
      <c r="G33" s="29">
        <f t="shared" si="23"/>
        <v>360.76118878354629</v>
      </c>
      <c r="H33" s="29">
        <f t="shared" si="23"/>
        <v>348.55525320181061</v>
      </c>
      <c r="I33" s="29">
        <f t="shared" si="23"/>
        <v>346.17944400238122</v>
      </c>
      <c r="J33" s="29">
        <f t="shared" si="23"/>
        <v>347.24419814635536</v>
      </c>
      <c r="K33" s="29">
        <f t="shared" si="23"/>
        <v>343.55457623266858</v>
      </c>
      <c r="L33" s="29">
        <f t="shared" si="23"/>
        <v>339.43354288292733</v>
      </c>
      <c r="M33" s="29">
        <f t="shared" si="23"/>
        <v>345.60686944040532</v>
      </c>
      <c r="N33" s="29">
        <f t="shared" si="23"/>
        <v>296.81121824282809</v>
      </c>
      <c r="O33" s="29">
        <f t="shared" si="23"/>
        <v>269.96041377960245</v>
      </c>
      <c r="P33" s="29">
        <f t="shared" si="23"/>
        <v>259.90651667479193</v>
      </c>
      <c r="Q33" s="29">
        <f t="shared" si="23"/>
        <v>234.67244805710487</v>
      </c>
      <c r="R33" s="29">
        <f t="shared" si="23"/>
        <v>216.82625731043197</v>
      </c>
      <c r="S33" s="29">
        <f t="shared" si="23"/>
        <v>214.88415593948713</v>
      </c>
      <c r="T33" s="29">
        <f t="shared" si="23"/>
        <v>216.80938513791872</v>
      </c>
      <c r="U33" s="29">
        <f t="shared" si="23"/>
        <v>209.99761555236017</v>
      </c>
      <c r="V33" s="29">
        <f t="shared" si="23"/>
        <v>204.87809712330966</v>
      </c>
      <c r="W33" s="29">
        <f t="shared" si="23"/>
        <v>226.61330045775082</v>
      </c>
      <c r="X33" s="29">
        <f t="shared" ref="X33" si="24">SUM(X34:X50)</f>
        <v>196.68488014492644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364.14404385012517</v>
      </c>
      <c r="D36" s="10">
        <v>356.15842365086684</v>
      </c>
      <c r="E36" s="10">
        <v>351.86929351714042</v>
      </c>
      <c r="F36" s="10">
        <v>360.87980124141484</v>
      </c>
      <c r="G36" s="10">
        <v>353.73696733739519</v>
      </c>
      <c r="H36" s="10">
        <v>340.5111446486365</v>
      </c>
      <c r="I36" s="10">
        <v>336.95306358007508</v>
      </c>
      <c r="J36" s="10">
        <v>335.22736343402573</v>
      </c>
      <c r="K36" s="10">
        <v>327.94937688886642</v>
      </c>
      <c r="L36" s="10">
        <v>322.53777561044717</v>
      </c>
      <c r="M36" s="10">
        <v>319.67063793146389</v>
      </c>
      <c r="N36" s="10">
        <v>269.35511607910576</v>
      </c>
      <c r="O36" s="10">
        <v>251.55631986242474</v>
      </c>
      <c r="P36" s="10">
        <v>244.43680137575234</v>
      </c>
      <c r="Q36" s="10">
        <v>221.29836629406708</v>
      </c>
      <c r="R36" s="10">
        <v>204.68615649183144</v>
      </c>
      <c r="S36" s="10">
        <v>202.31298366294061</v>
      </c>
      <c r="T36" s="10">
        <v>205.87274290627687</v>
      </c>
      <c r="U36" s="10">
        <v>196.97334479793633</v>
      </c>
      <c r="V36" s="10">
        <v>194.00687876182289</v>
      </c>
      <c r="W36" s="10">
        <v>214.17884780739465</v>
      </c>
      <c r="X36" s="10">
        <v>185.70077386070508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0.28754800698852806</v>
      </c>
      <c r="L41" s="10">
        <v>0.26118867403985185</v>
      </c>
      <c r="M41" s="10">
        <v>0.34532806018660395</v>
      </c>
      <c r="N41" s="10">
        <v>0.32103332252143596</v>
      </c>
      <c r="O41" s="10">
        <v>0</v>
      </c>
      <c r="P41" s="10">
        <v>0.25795594252247184</v>
      </c>
      <c r="Q41" s="10">
        <v>0</v>
      </c>
      <c r="R41" s="10">
        <v>0</v>
      </c>
      <c r="S41" s="10">
        <v>0</v>
      </c>
      <c r="T41" s="10">
        <v>3.8973364623240532E-2</v>
      </c>
      <c r="U41" s="10">
        <v>2.8787805885924427E-2</v>
      </c>
      <c r="V41" s="10">
        <v>2.3288623202779003E-2</v>
      </c>
      <c r="W41" s="10">
        <v>1.0742186774566882E-2</v>
      </c>
      <c r="X41" s="10">
        <v>7.7784451726892875E-3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9.3497887136154958</v>
      </c>
      <c r="D43" s="10">
        <v>11.049148302500347</v>
      </c>
      <c r="E43" s="10">
        <v>10.521742009225308</v>
      </c>
      <c r="F43" s="10">
        <v>7.7114918693305201</v>
      </c>
      <c r="G43" s="10">
        <v>7.0242214461510963</v>
      </c>
      <c r="H43" s="10">
        <v>8.0441085531741248</v>
      </c>
      <c r="I43" s="10">
        <v>9.2263804223061161</v>
      </c>
      <c r="J43" s="10">
        <v>12.016834712329635</v>
      </c>
      <c r="K43" s="10">
        <v>15.31765133681364</v>
      </c>
      <c r="L43" s="10">
        <v>16.634578598440328</v>
      </c>
      <c r="M43" s="10">
        <v>25.59090344875484</v>
      </c>
      <c r="N43" s="10">
        <v>27.135068841200891</v>
      </c>
      <c r="O43" s="10">
        <v>18.404093917177715</v>
      </c>
      <c r="P43" s="10">
        <v>15.211759356517101</v>
      </c>
      <c r="Q43" s="10">
        <v>13.374081763037781</v>
      </c>
      <c r="R43" s="10">
        <v>12.140100818600516</v>
      </c>
      <c r="S43" s="10">
        <v>12.571172276546505</v>
      </c>
      <c r="T43" s="10">
        <v>10.897668867018622</v>
      </c>
      <c r="U43" s="10">
        <v>12.995482948537941</v>
      </c>
      <c r="V43" s="10">
        <v>10.847929738284</v>
      </c>
      <c r="W43" s="10">
        <v>12.423710463581607</v>
      </c>
      <c r="X43" s="10">
        <v>10.976327839048691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16.005709498822082</v>
      </c>
      <c r="D51" s="37">
        <v>25.023093697446367</v>
      </c>
      <c r="E51" s="37">
        <v>30.146644879707733</v>
      </c>
      <c r="F51" s="37">
        <v>30.838920850087415</v>
      </c>
      <c r="G51" s="37">
        <v>34.131487696197858</v>
      </c>
      <c r="H51" s="37">
        <v>36.899644695314663</v>
      </c>
      <c r="I51" s="37">
        <v>38.315879952348247</v>
      </c>
      <c r="J51" s="37">
        <v>40.970774188958693</v>
      </c>
      <c r="K51" s="37">
        <v>43.988532991308432</v>
      </c>
      <c r="L51" s="37">
        <v>46.990281588974391</v>
      </c>
      <c r="M51" s="37">
        <v>63.800906802688942</v>
      </c>
      <c r="N51" s="37">
        <v>53.019109226727487</v>
      </c>
      <c r="O51" s="37">
        <v>50.94835923581082</v>
      </c>
      <c r="P51" s="37">
        <v>46.188861351298584</v>
      </c>
      <c r="Q51" s="37">
        <v>46.484771763193073</v>
      </c>
      <c r="R51" s="37">
        <v>46.398384953249199</v>
      </c>
      <c r="S51" s="37">
        <v>42.00193509689602</v>
      </c>
      <c r="T51" s="37">
        <v>43.880431043156804</v>
      </c>
      <c r="U51" s="37">
        <v>46.348198541370557</v>
      </c>
      <c r="V51" s="37">
        <v>46.984889962077688</v>
      </c>
      <c r="W51" s="37">
        <v>49.527176720139529</v>
      </c>
      <c r="X51" s="37">
        <v>44.355640340540525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63.782127134173138</v>
      </c>
      <c r="D52" s="37">
        <f t="shared" si="25"/>
        <v>64.971784292429447</v>
      </c>
      <c r="E52" s="37">
        <f t="shared" si="25"/>
        <v>64.912353598945359</v>
      </c>
      <c r="F52" s="37">
        <f t="shared" si="25"/>
        <v>62.519716962798896</v>
      </c>
      <c r="G52" s="37">
        <f t="shared" si="25"/>
        <v>63.139162336357522</v>
      </c>
      <c r="H52" s="37">
        <f t="shared" si="25"/>
        <v>64.73960337126276</v>
      </c>
      <c r="I52" s="37">
        <f t="shared" si="25"/>
        <v>68.556438177350557</v>
      </c>
      <c r="J52" s="37">
        <f t="shared" si="25"/>
        <v>69.935073009902879</v>
      </c>
      <c r="K52" s="37">
        <f t="shared" si="25"/>
        <v>72.877487313394369</v>
      </c>
      <c r="L52" s="37">
        <f t="shared" si="25"/>
        <v>70.535186744582319</v>
      </c>
      <c r="M52" s="37">
        <f t="shared" si="25"/>
        <v>72.99067545619566</v>
      </c>
      <c r="N52" s="37">
        <f t="shared" si="25"/>
        <v>79.845533581733065</v>
      </c>
      <c r="O52" s="37">
        <f t="shared" si="25"/>
        <v>86.726139294926909</v>
      </c>
      <c r="P52" s="37">
        <f t="shared" si="25"/>
        <v>91.000687876182283</v>
      </c>
      <c r="Q52" s="37">
        <f t="shared" si="25"/>
        <v>93.219413394477883</v>
      </c>
      <c r="R52" s="37">
        <f t="shared" si="25"/>
        <v>95.005254609725796</v>
      </c>
      <c r="S52" s="37">
        <f t="shared" si="25"/>
        <v>97.319785994076611</v>
      </c>
      <c r="T52" s="37">
        <f t="shared" si="25"/>
        <v>99.727868539218505</v>
      </c>
      <c r="U52" s="37">
        <f t="shared" si="25"/>
        <v>104.44630744243813</v>
      </c>
      <c r="V52" s="37">
        <f t="shared" si="25"/>
        <v>104.51901213337155</v>
      </c>
      <c r="W52" s="37">
        <f t="shared" si="25"/>
        <v>107.82593866437375</v>
      </c>
      <c r="X52" s="37">
        <f t="shared" ref="X52" si="26">SUM(X53:X70)</f>
        <v>110.51257284799847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11.0585554600172</v>
      </c>
      <c r="D57" s="10">
        <v>11.440756663800521</v>
      </c>
      <c r="E57" s="10">
        <v>11.822871883061049</v>
      </c>
      <c r="F57" s="10">
        <v>12.22889079965606</v>
      </c>
      <c r="G57" s="10">
        <v>12.61109200343938</v>
      </c>
      <c r="H57" s="10">
        <v>13.51865864144454</v>
      </c>
      <c r="I57" s="10">
        <v>14.23525365434222</v>
      </c>
      <c r="J57" s="10">
        <v>15.429406706792779</v>
      </c>
      <c r="K57" s="10">
        <v>18.152278589853829</v>
      </c>
      <c r="L57" s="10">
        <v>20.922871883061049</v>
      </c>
      <c r="M57" s="10">
        <v>28.85262252794497</v>
      </c>
      <c r="N57" s="10">
        <v>35.707480653482371</v>
      </c>
      <c r="O57" s="10">
        <v>40.41272570937231</v>
      </c>
      <c r="P57" s="10">
        <v>43.661049011177987</v>
      </c>
      <c r="Q57" s="10">
        <v>46.121152192605329</v>
      </c>
      <c r="R57" s="10">
        <v>48.15133276010318</v>
      </c>
      <c r="S57" s="10">
        <v>50.372570937231288</v>
      </c>
      <c r="T57" s="10">
        <v>52.780653482373182</v>
      </c>
      <c r="U57" s="10">
        <v>57.3761822871883</v>
      </c>
      <c r="V57" s="10">
        <v>57.798366294067073</v>
      </c>
      <c r="W57" s="10">
        <v>60.4152192605331</v>
      </c>
      <c r="X57" s="10">
        <v>63.287962166809969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52.723571674155941</v>
      </c>
      <c r="D59" s="10">
        <v>53.531027628628934</v>
      </c>
      <c r="E59" s="10">
        <v>53.089481715884304</v>
      </c>
      <c r="F59" s="10">
        <v>50.290826163142839</v>
      </c>
      <c r="G59" s="10">
        <v>50.528070332918141</v>
      </c>
      <c r="H59" s="10">
        <v>51.220944729818221</v>
      </c>
      <c r="I59" s="10">
        <v>54.321184523008341</v>
      </c>
      <c r="J59" s="10">
        <v>54.505666303110097</v>
      </c>
      <c r="K59" s="10">
        <v>54.72520872354054</v>
      </c>
      <c r="L59" s="10">
        <v>49.612314861521263</v>
      </c>
      <c r="M59" s="10">
        <v>44.138052928250687</v>
      </c>
      <c r="N59" s="10">
        <v>44.138052928250687</v>
      </c>
      <c r="O59" s="10">
        <v>45.880648821579285</v>
      </c>
      <c r="P59" s="10">
        <v>46.863933002736992</v>
      </c>
      <c r="Q59" s="10">
        <v>46.622579825268978</v>
      </c>
      <c r="R59" s="10">
        <v>46.378265543368919</v>
      </c>
      <c r="S59" s="10">
        <v>46.514395697960119</v>
      </c>
      <c r="T59" s="10">
        <v>46.493775581303666</v>
      </c>
      <c r="U59" s="10">
        <v>46.61115670748157</v>
      </c>
      <c r="V59" s="10">
        <v>46.267231290041131</v>
      </c>
      <c r="W59" s="10">
        <v>46.593588589339092</v>
      </c>
      <c r="X59" s="10">
        <v>46.414016924635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0.43276476397530861</v>
      </c>
      <c r="P60" s="10">
        <v>0.47570586226730965</v>
      </c>
      <c r="Q60" s="10">
        <v>0.47568137660357857</v>
      </c>
      <c r="R60" s="10">
        <v>0.47565630625369504</v>
      </c>
      <c r="S60" s="10">
        <v>0.43281935888519629</v>
      </c>
      <c r="T60" s="10">
        <v>0.45343947554166042</v>
      </c>
      <c r="U60" s="10">
        <v>0.45896844776825962</v>
      </c>
      <c r="V60" s="10">
        <v>0.45341454926333796</v>
      </c>
      <c r="W60" s="10">
        <v>0.81713081450154978</v>
      </c>
      <c r="X60" s="10">
        <v>0.81059375655350352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9.3648769108050249</v>
      </c>
      <c r="D76" s="40">
        <v>10.414967123410021</v>
      </c>
      <c r="E76" s="40">
        <v>11.492634595498176</v>
      </c>
      <c r="F76" s="40">
        <v>9.7237666043317574</v>
      </c>
      <c r="G76" s="40">
        <v>10.352152680682309</v>
      </c>
      <c r="H76" s="40">
        <v>12.854734479865085</v>
      </c>
      <c r="I76" s="40">
        <v>13.740436101443519</v>
      </c>
      <c r="J76" s="40">
        <v>16.476443644256033</v>
      </c>
      <c r="K76" s="40">
        <v>17.124909249061854</v>
      </c>
      <c r="L76" s="40">
        <v>19.394066410539867</v>
      </c>
      <c r="M76" s="40">
        <v>16.650871251186079</v>
      </c>
      <c r="N76" s="40">
        <v>15.362488794919475</v>
      </c>
      <c r="O76" s="40">
        <v>14.413347792627112</v>
      </c>
      <c r="P76" s="40">
        <v>13.773418101029916</v>
      </c>
      <c r="Q76" s="40">
        <v>13.311443113691192</v>
      </c>
      <c r="R76" s="40">
        <v>13.439261683264625</v>
      </c>
      <c r="S76" s="40">
        <v>14.550062807853275</v>
      </c>
      <c r="T76" s="40">
        <v>14.120639484580932</v>
      </c>
      <c r="U76" s="40">
        <v>14.811032931556243</v>
      </c>
      <c r="V76" s="40">
        <v>14.818890978342511</v>
      </c>
      <c r="W76" s="40">
        <v>15.298337767973431</v>
      </c>
      <c r="X76" s="40">
        <v>15.992317724598616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458</v>
      </c>
      <c r="B1" s="4" t="s">
        <v>402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751.25167096633334</v>
      </c>
      <c r="D2" s="31">
        <f t="shared" ref="D2:W2" si="1">SUM(D3,D17,D22,D25,D26,D51,D52,D71,D74,D75,D76)</f>
        <v>778.07983722052745</v>
      </c>
      <c r="E2" s="31">
        <f t="shared" si="1"/>
        <v>811.64692805169716</v>
      </c>
      <c r="F2" s="31">
        <f t="shared" si="1"/>
        <v>824.28408251950907</v>
      </c>
      <c r="G2" s="31">
        <f t="shared" si="1"/>
        <v>822.81138300915245</v>
      </c>
      <c r="H2" s="31">
        <f t="shared" si="1"/>
        <v>816.20672920940615</v>
      </c>
      <c r="I2" s="31">
        <f t="shared" si="1"/>
        <v>787.26599463102241</v>
      </c>
      <c r="J2" s="31">
        <f t="shared" si="1"/>
        <v>790.05057587335671</v>
      </c>
      <c r="K2" s="31">
        <f t="shared" si="1"/>
        <v>756.11326775434441</v>
      </c>
      <c r="L2" s="31">
        <f t="shared" si="1"/>
        <v>759.132762641113</v>
      </c>
      <c r="M2" s="31">
        <f t="shared" si="1"/>
        <v>770.76106312311686</v>
      </c>
      <c r="N2" s="31">
        <f t="shared" si="1"/>
        <v>681.00380842632626</v>
      </c>
      <c r="O2" s="31">
        <f t="shared" si="1"/>
        <v>595.89584745839738</v>
      </c>
      <c r="P2" s="31">
        <f t="shared" si="1"/>
        <v>534.2967463787279</v>
      </c>
      <c r="Q2" s="31">
        <f t="shared" si="1"/>
        <v>504.50767302412402</v>
      </c>
      <c r="R2" s="31">
        <f t="shared" si="1"/>
        <v>498.3498065850535</v>
      </c>
      <c r="S2" s="31">
        <f t="shared" si="1"/>
        <v>558.45088252675623</v>
      </c>
      <c r="T2" s="31">
        <f t="shared" si="1"/>
        <v>552.26054917051283</v>
      </c>
      <c r="U2" s="31">
        <f t="shared" si="1"/>
        <v>609.15374772662301</v>
      </c>
      <c r="V2" s="31">
        <f t="shared" si="1"/>
        <v>625.28719561303024</v>
      </c>
      <c r="W2" s="31">
        <f t="shared" si="1"/>
        <v>676.01425165727551</v>
      </c>
      <c r="X2" s="31">
        <f t="shared" ref="X2" si="2">SUM(X3,X17,X22,X25,X26,X51,X52,X71,X74,X75,X76)</f>
        <v>692.12465940487721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9.4084525802978902</v>
      </c>
      <c r="D17" s="37">
        <f t="shared" si="15"/>
        <v>1.194328758713235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9.4084525802978902</v>
      </c>
      <c r="D18" s="10">
        <v>1.194328758713235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254.22800047964515</v>
      </c>
      <c r="D26" s="37">
        <f t="shared" si="19"/>
        <v>247.89182965220098</v>
      </c>
      <c r="E26" s="37">
        <f t="shared" si="19"/>
        <v>253.0041908566289</v>
      </c>
      <c r="F26" s="37">
        <f t="shared" si="19"/>
        <v>308.19948661632975</v>
      </c>
      <c r="G26" s="37">
        <f t="shared" si="19"/>
        <v>310.34836584919049</v>
      </c>
      <c r="H26" s="37">
        <f t="shared" si="19"/>
        <v>271.23981919362529</v>
      </c>
      <c r="I26" s="37">
        <f t="shared" si="19"/>
        <v>247.20429544657725</v>
      </c>
      <c r="J26" s="37">
        <f t="shared" si="19"/>
        <v>228.20917224422152</v>
      </c>
      <c r="K26" s="37">
        <f t="shared" si="19"/>
        <v>192.47795934845249</v>
      </c>
      <c r="L26" s="37">
        <f t="shared" si="19"/>
        <v>188.46828764416233</v>
      </c>
      <c r="M26" s="37">
        <f t="shared" si="19"/>
        <v>200.24140154772141</v>
      </c>
      <c r="N26" s="37">
        <f t="shared" si="19"/>
        <v>200.02111397726188</v>
      </c>
      <c r="O26" s="37">
        <f t="shared" si="19"/>
        <v>186.80385974968951</v>
      </c>
      <c r="P26" s="37">
        <f t="shared" si="19"/>
        <v>181.51695805866052</v>
      </c>
      <c r="Q26" s="37">
        <f t="shared" si="19"/>
        <v>164.3345275628165</v>
      </c>
      <c r="R26" s="37">
        <f t="shared" si="19"/>
        <v>151.99842361708224</v>
      </c>
      <c r="S26" s="37">
        <f t="shared" si="19"/>
        <v>150.23612305340598</v>
      </c>
      <c r="T26" s="37">
        <f t="shared" si="19"/>
        <v>152.87957389892046</v>
      </c>
      <c r="U26" s="37">
        <f t="shared" si="19"/>
        <v>146.27094678513421</v>
      </c>
      <c r="V26" s="37">
        <f t="shared" si="19"/>
        <v>144.06807108053883</v>
      </c>
      <c r="W26" s="37">
        <f t="shared" si="19"/>
        <v>159.04762587178752</v>
      </c>
      <c r="X26" s="37">
        <f t="shared" ref="X26" si="20">SUM(X27,X33)</f>
        <v>137.90001910767174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254.22800047964515</v>
      </c>
      <c r="D33" s="29">
        <f t="shared" si="23"/>
        <v>247.89182965220098</v>
      </c>
      <c r="E33" s="29">
        <f t="shared" si="23"/>
        <v>253.0041908566289</v>
      </c>
      <c r="F33" s="29">
        <f t="shared" si="23"/>
        <v>308.19948661632975</v>
      </c>
      <c r="G33" s="29">
        <f t="shared" si="23"/>
        <v>310.34836584919049</v>
      </c>
      <c r="H33" s="29">
        <f t="shared" si="23"/>
        <v>271.23981919362529</v>
      </c>
      <c r="I33" s="29">
        <f t="shared" si="23"/>
        <v>247.20429544657725</v>
      </c>
      <c r="J33" s="29">
        <f t="shared" si="23"/>
        <v>228.20917224422152</v>
      </c>
      <c r="K33" s="29">
        <f t="shared" si="23"/>
        <v>192.47795934845249</v>
      </c>
      <c r="L33" s="29">
        <f t="shared" si="23"/>
        <v>188.46828764416233</v>
      </c>
      <c r="M33" s="29">
        <f t="shared" si="23"/>
        <v>200.24140154772141</v>
      </c>
      <c r="N33" s="29">
        <f t="shared" si="23"/>
        <v>200.02111397726188</v>
      </c>
      <c r="O33" s="29">
        <f t="shared" si="23"/>
        <v>186.80385974968951</v>
      </c>
      <c r="P33" s="29">
        <f t="shared" si="23"/>
        <v>181.51695805866052</v>
      </c>
      <c r="Q33" s="29">
        <f t="shared" si="23"/>
        <v>164.3345275628165</v>
      </c>
      <c r="R33" s="29">
        <f t="shared" si="23"/>
        <v>151.99842361708224</v>
      </c>
      <c r="S33" s="29">
        <f t="shared" si="23"/>
        <v>150.23612305340598</v>
      </c>
      <c r="T33" s="29">
        <f t="shared" si="23"/>
        <v>152.87957389892046</v>
      </c>
      <c r="U33" s="29">
        <f t="shared" si="23"/>
        <v>146.27094678513421</v>
      </c>
      <c r="V33" s="29">
        <f t="shared" si="23"/>
        <v>144.06807108053883</v>
      </c>
      <c r="W33" s="29">
        <f t="shared" si="23"/>
        <v>159.04762587178752</v>
      </c>
      <c r="X33" s="29">
        <f t="shared" ref="X33" si="24">SUM(X34:X50)</f>
        <v>137.90001910767174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254.22800047964515</v>
      </c>
      <c r="D36" s="10">
        <v>247.89182965220098</v>
      </c>
      <c r="E36" s="10">
        <v>253.0041908566289</v>
      </c>
      <c r="F36" s="10">
        <v>308.19948661632975</v>
      </c>
      <c r="G36" s="10">
        <v>310.34836584919049</v>
      </c>
      <c r="H36" s="10">
        <v>271.23981919362529</v>
      </c>
      <c r="I36" s="10">
        <v>247.20429544657725</v>
      </c>
      <c r="J36" s="10">
        <v>228.20917224422152</v>
      </c>
      <c r="K36" s="10">
        <v>192.47795934845249</v>
      </c>
      <c r="L36" s="10">
        <v>188.46828764416233</v>
      </c>
      <c r="M36" s="10">
        <v>200.24140154772141</v>
      </c>
      <c r="N36" s="10">
        <v>200.02111397726188</v>
      </c>
      <c r="O36" s="10">
        <v>186.80385974968951</v>
      </c>
      <c r="P36" s="10">
        <v>181.51695805866052</v>
      </c>
      <c r="Q36" s="10">
        <v>164.3345275628165</v>
      </c>
      <c r="R36" s="10">
        <v>151.99842361708224</v>
      </c>
      <c r="S36" s="10">
        <v>150.23612305340598</v>
      </c>
      <c r="T36" s="10">
        <v>152.87957389892046</v>
      </c>
      <c r="U36" s="10">
        <v>146.27094678513421</v>
      </c>
      <c r="V36" s="10">
        <v>144.06807108053883</v>
      </c>
      <c r="W36" s="10">
        <v>159.04762587178752</v>
      </c>
      <c r="X36" s="10">
        <v>137.90001910767174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26.402615485023926</v>
      </c>
      <c r="D51" s="37">
        <v>43.378020516464694</v>
      </c>
      <c r="E51" s="37">
        <v>55.087425049512248</v>
      </c>
      <c r="F51" s="37">
        <v>56.772733461331036</v>
      </c>
      <c r="G51" s="37">
        <v>63.77428274509478</v>
      </c>
      <c r="H51" s="37">
        <v>69.988002198411692</v>
      </c>
      <c r="I51" s="37">
        <v>69.799350394904508</v>
      </c>
      <c r="J51" s="37">
        <v>74.273868234153838</v>
      </c>
      <c r="K51" s="37">
        <v>75.386398513010462</v>
      </c>
      <c r="L51" s="37">
        <v>81.225782261316198</v>
      </c>
      <c r="M51" s="37">
        <v>109.69535234668116</v>
      </c>
      <c r="N51" s="37">
        <v>88.452070703414037</v>
      </c>
      <c r="O51" s="37">
        <v>76.211523058547385</v>
      </c>
      <c r="P51" s="37">
        <v>62.055762229335535</v>
      </c>
      <c r="Q51" s="37">
        <v>61.825377506344104</v>
      </c>
      <c r="R51" s="37">
        <v>63.512870881196733</v>
      </c>
      <c r="S51" s="37">
        <v>66.392357590609777</v>
      </c>
      <c r="T51" s="37">
        <v>67.602887486891078</v>
      </c>
      <c r="U51" s="37">
        <v>80.434505908272328</v>
      </c>
      <c r="V51" s="37">
        <v>85.526456826536901</v>
      </c>
      <c r="W51" s="37">
        <v>91.843734575839463</v>
      </c>
      <c r="X51" s="37">
        <v>92.827441620961352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262.01841030912044</v>
      </c>
      <c r="D52" s="37">
        <f t="shared" si="25"/>
        <v>266.51018345707439</v>
      </c>
      <c r="E52" s="37">
        <f t="shared" si="25"/>
        <v>264.69505129145739</v>
      </c>
      <c r="F52" s="37">
        <f t="shared" si="25"/>
        <v>244.1713576142225</v>
      </c>
      <c r="G52" s="37">
        <f t="shared" si="25"/>
        <v>217.85291353285166</v>
      </c>
      <c r="H52" s="37">
        <f t="shared" si="25"/>
        <v>213.25286627153861</v>
      </c>
      <c r="I52" s="37">
        <f t="shared" si="25"/>
        <v>210.06599958480578</v>
      </c>
      <c r="J52" s="37">
        <f t="shared" si="25"/>
        <v>208.1343371397513</v>
      </c>
      <c r="K52" s="37">
        <f t="shared" si="25"/>
        <v>248.94755121662104</v>
      </c>
      <c r="L52" s="37">
        <f t="shared" si="25"/>
        <v>250.49385626090367</v>
      </c>
      <c r="M52" s="37">
        <f t="shared" si="25"/>
        <v>165.87365052068404</v>
      </c>
      <c r="N52" s="37">
        <f t="shared" si="25"/>
        <v>165.87365052068404</v>
      </c>
      <c r="O52" s="37">
        <f t="shared" si="25"/>
        <v>174.04879621668096</v>
      </c>
      <c r="P52" s="37">
        <f t="shared" si="25"/>
        <v>177.90541702493553</v>
      </c>
      <c r="Q52" s="37">
        <f t="shared" si="25"/>
        <v>176.99830419413394</v>
      </c>
      <c r="R52" s="37">
        <f t="shared" si="25"/>
        <v>176.08006114454952</v>
      </c>
      <c r="S52" s="37">
        <f t="shared" si="25"/>
        <v>176.43066303620904</v>
      </c>
      <c r="T52" s="37">
        <f t="shared" si="25"/>
        <v>176.43066303620907</v>
      </c>
      <c r="U52" s="37">
        <f t="shared" si="25"/>
        <v>176.89256711569701</v>
      </c>
      <c r="V52" s="37">
        <f t="shared" si="25"/>
        <v>175.57920129932162</v>
      </c>
      <c r="W52" s="37">
        <f t="shared" si="25"/>
        <v>178.17254227572371</v>
      </c>
      <c r="X52" s="37">
        <f t="shared" ref="X52" si="26">SUM(X53:X70)</f>
        <v>178.76246775580398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262.01841030912044</v>
      </c>
      <c r="D59" s="10">
        <v>266.51018345707439</v>
      </c>
      <c r="E59" s="10">
        <v>264.69505129145739</v>
      </c>
      <c r="F59" s="10">
        <v>244.1713576142225</v>
      </c>
      <c r="G59" s="10">
        <v>217.85291353285166</v>
      </c>
      <c r="H59" s="10">
        <v>213.25286627153861</v>
      </c>
      <c r="I59" s="10">
        <v>210.06599958480578</v>
      </c>
      <c r="J59" s="10">
        <v>208.1343371397513</v>
      </c>
      <c r="K59" s="10">
        <v>248.94755121662104</v>
      </c>
      <c r="L59" s="10">
        <v>250.49385626090367</v>
      </c>
      <c r="M59" s="10">
        <v>165.87365052068404</v>
      </c>
      <c r="N59" s="10">
        <v>165.87365052068404</v>
      </c>
      <c r="O59" s="10">
        <v>172.42243831335441</v>
      </c>
      <c r="P59" s="10">
        <v>176.11768370383419</v>
      </c>
      <c r="Q59" s="10">
        <v>175.2106628917366</v>
      </c>
      <c r="R59" s="10">
        <v>174.29251405814449</v>
      </c>
      <c r="S59" s="10">
        <v>174.80409996168888</v>
      </c>
      <c r="T59" s="10">
        <v>174.7266082329638</v>
      </c>
      <c r="U59" s="10">
        <v>175.1677340781163</v>
      </c>
      <c r="V59" s="10">
        <v>173.87524017063845</v>
      </c>
      <c r="W59" s="10">
        <v>175.10171195670983</v>
      </c>
      <c r="X59" s="10">
        <v>175.69407315860568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1.6263579033265629</v>
      </c>
      <c r="P60" s="10">
        <v>1.7877333211013411</v>
      </c>
      <c r="Q60" s="10">
        <v>1.787641302397319</v>
      </c>
      <c r="R60" s="10">
        <v>1.7875470864050154</v>
      </c>
      <c r="S60" s="10">
        <v>1.6265630745201736</v>
      </c>
      <c r="T60" s="10">
        <v>1.7040548032452725</v>
      </c>
      <c r="U60" s="10">
        <v>1.7248330375807184</v>
      </c>
      <c r="V60" s="10">
        <v>1.7039611286831895</v>
      </c>
      <c r="W60" s="10">
        <v>3.070830319013889</v>
      </c>
      <c r="X60" s="10">
        <v>3.0683945971982944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199.19419211224593</v>
      </c>
      <c r="D76" s="40">
        <v>219.10547483607405</v>
      </c>
      <c r="E76" s="40">
        <v>238.86026085409867</v>
      </c>
      <c r="F76" s="40">
        <v>215.14050482762585</v>
      </c>
      <c r="G76" s="40">
        <v>230.83582088201564</v>
      </c>
      <c r="H76" s="40">
        <v>261.72604154583064</v>
      </c>
      <c r="I76" s="40">
        <v>260.19634920473482</v>
      </c>
      <c r="J76" s="40">
        <v>279.43319825523008</v>
      </c>
      <c r="K76" s="40">
        <v>239.30135867626035</v>
      </c>
      <c r="L76" s="40">
        <v>238.94483647473095</v>
      </c>
      <c r="M76" s="40">
        <v>294.95065870803023</v>
      </c>
      <c r="N76" s="40">
        <v>226.65697322496638</v>
      </c>
      <c r="O76" s="40">
        <v>158.83166843347948</v>
      </c>
      <c r="P76" s="40">
        <v>112.81860906579632</v>
      </c>
      <c r="Q76" s="40">
        <v>101.34946376082945</v>
      </c>
      <c r="R76" s="40">
        <v>106.75845094222501</v>
      </c>
      <c r="S76" s="40">
        <v>165.39173884653141</v>
      </c>
      <c r="T76" s="40">
        <v>155.34742474849222</v>
      </c>
      <c r="U76" s="40">
        <v>205.55572791751948</v>
      </c>
      <c r="V76" s="40">
        <v>220.11346640663291</v>
      </c>
      <c r="W76" s="40">
        <v>246.95034893392486</v>
      </c>
      <c r="X76" s="40">
        <v>282.63473092044012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394</v>
      </c>
      <c r="B1" s="4" t="s">
        <v>403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209.13846257273056</v>
      </c>
      <c r="D2" s="31">
        <f t="shared" si="0"/>
        <v>211.39726495169998</v>
      </c>
      <c r="E2" s="31">
        <f t="shared" si="0"/>
        <v>213.60783781049616</v>
      </c>
      <c r="F2" s="31">
        <f t="shared" si="0"/>
        <v>215.39370008790164</v>
      </c>
      <c r="G2" s="31">
        <f t="shared" si="0"/>
        <v>216.03088137778181</v>
      </c>
      <c r="H2" s="31">
        <f t="shared" si="0"/>
        <v>214.7721814548311</v>
      </c>
      <c r="I2" s="31">
        <f t="shared" si="0"/>
        <v>212.41195022617325</v>
      </c>
      <c r="J2" s="31">
        <f t="shared" si="0"/>
        <v>207.37678873783878</v>
      </c>
      <c r="K2" s="31">
        <f t="shared" si="0"/>
        <v>202.0693966737982</v>
      </c>
      <c r="L2" s="31">
        <f t="shared" si="0"/>
        <v>197.2230824631032</v>
      </c>
      <c r="M2" s="31">
        <f t="shared" si="0"/>
        <v>191.55221641964854</v>
      </c>
      <c r="N2" s="31">
        <f t="shared" si="0"/>
        <v>188.67654573437619</v>
      </c>
      <c r="O2" s="31">
        <f t="shared" si="0"/>
        <v>184.74335557817301</v>
      </c>
      <c r="P2" s="31">
        <f t="shared" si="0"/>
        <v>179.17821056725441</v>
      </c>
      <c r="Q2" s="31">
        <f t="shared" si="0"/>
        <v>175.29726742558225</v>
      </c>
      <c r="R2" s="31">
        <f t="shared" si="0"/>
        <v>169.57077121502496</v>
      </c>
      <c r="S2" s="31">
        <f t="shared" si="0"/>
        <v>162.61494620577128</v>
      </c>
      <c r="T2" s="31">
        <f t="shared" si="0"/>
        <v>156.65537022059621</v>
      </c>
      <c r="U2" s="31">
        <f t="shared" si="0"/>
        <v>150.49216384951524</v>
      </c>
      <c r="V2" s="31">
        <f t="shared" si="0"/>
        <v>145.16496489874459</v>
      </c>
      <c r="W2" s="31">
        <f t="shared" si="0"/>
        <v>138.84753078830406</v>
      </c>
      <c r="X2" s="31">
        <f t="shared" ref="X2" si="1">SUM(X3,X17,X22,X25,X26,X51,X52,X71,X74,X75,X76)</f>
        <v>133.50063323027709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209.13846257273056</v>
      </c>
      <c r="D76" s="40">
        <v>211.39726495169998</v>
      </c>
      <c r="E76" s="40">
        <v>213.60783781049616</v>
      </c>
      <c r="F76" s="40">
        <v>215.39370008790164</v>
      </c>
      <c r="G76" s="40">
        <v>216.03088137778181</v>
      </c>
      <c r="H76" s="40">
        <v>214.7721814548311</v>
      </c>
      <c r="I76" s="40">
        <v>212.41195022617325</v>
      </c>
      <c r="J76" s="40">
        <v>207.37678873783878</v>
      </c>
      <c r="K76" s="40">
        <v>202.0693966737982</v>
      </c>
      <c r="L76" s="40">
        <v>197.2230824631032</v>
      </c>
      <c r="M76" s="40">
        <v>191.55221641964854</v>
      </c>
      <c r="N76" s="40">
        <v>188.67654573437619</v>
      </c>
      <c r="O76" s="40">
        <v>184.74335557817301</v>
      </c>
      <c r="P76" s="40">
        <v>179.17821056725441</v>
      </c>
      <c r="Q76" s="40">
        <v>175.29726742558225</v>
      </c>
      <c r="R76" s="40">
        <v>169.57077121502496</v>
      </c>
      <c r="S76" s="40">
        <v>162.61494620577128</v>
      </c>
      <c r="T76" s="40">
        <v>156.65537022059621</v>
      </c>
      <c r="U76" s="40">
        <v>150.49216384951524</v>
      </c>
      <c r="V76" s="40">
        <v>145.16496489874459</v>
      </c>
      <c r="W76" s="40">
        <v>138.84753078830406</v>
      </c>
      <c r="X76" s="40">
        <v>133.50063323027709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395</v>
      </c>
      <c r="B1" s="4" t="s">
        <v>404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85.605908511262555</v>
      </c>
      <c r="D2" s="31">
        <f t="shared" si="0"/>
        <v>85.729194827275066</v>
      </c>
      <c r="E2" s="31">
        <f t="shared" si="0"/>
        <v>87.190666615726386</v>
      </c>
      <c r="F2" s="31">
        <f t="shared" si="0"/>
        <v>88.706936271597201</v>
      </c>
      <c r="G2" s="31">
        <f t="shared" si="0"/>
        <v>89.436338462353447</v>
      </c>
      <c r="H2" s="31">
        <f t="shared" si="0"/>
        <v>89.351620587087325</v>
      </c>
      <c r="I2" s="31">
        <f t="shared" si="0"/>
        <v>88.682477712391744</v>
      </c>
      <c r="J2" s="31">
        <f t="shared" si="0"/>
        <v>87.434656054861421</v>
      </c>
      <c r="K2" s="31">
        <f t="shared" si="0"/>
        <v>84.964015102573072</v>
      </c>
      <c r="L2" s="31">
        <f t="shared" si="0"/>
        <v>83.189926158595213</v>
      </c>
      <c r="M2" s="31">
        <f t="shared" si="0"/>
        <v>81.239687974481399</v>
      </c>
      <c r="N2" s="31">
        <f t="shared" si="0"/>
        <v>79.30119627781896</v>
      </c>
      <c r="O2" s="31">
        <f t="shared" si="0"/>
        <v>76.877923525119627</v>
      </c>
      <c r="P2" s="31">
        <f t="shared" si="0"/>
        <v>73.930843302616765</v>
      </c>
      <c r="Q2" s="31">
        <f t="shared" si="0"/>
        <v>70.861577316016394</v>
      </c>
      <c r="R2" s="31">
        <f t="shared" si="0"/>
        <v>67.700204977199235</v>
      </c>
      <c r="S2" s="31">
        <f t="shared" si="0"/>
        <v>64.697243889115526</v>
      </c>
      <c r="T2" s="31">
        <f t="shared" si="0"/>
        <v>62.366898197669784</v>
      </c>
      <c r="U2" s="31">
        <f t="shared" si="0"/>
        <v>59.21710027672966</v>
      </c>
      <c r="V2" s="31">
        <f t="shared" si="0"/>
        <v>56.191546310170878</v>
      </c>
      <c r="W2" s="31">
        <f t="shared" si="0"/>
        <v>53.745181472334451</v>
      </c>
      <c r="X2" s="31">
        <f t="shared" ref="X2" si="1">SUM(X3,X17,X22,X25,X26,X51,X52,X71,X74,X75,X76)</f>
        <v>51.681294613229511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85.605908511262555</v>
      </c>
      <c r="D76" s="40">
        <v>85.729194827275066</v>
      </c>
      <c r="E76" s="40">
        <v>87.190666615726386</v>
      </c>
      <c r="F76" s="40">
        <v>88.706936271597201</v>
      </c>
      <c r="G76" s="40">
        <v>89.436338462353447</v>
      </c>
      <c r="H76" s="40">
        <v>89.351620587087325</v>
      </c>
      <c r="I76" s="40">
        <v>88.682477712391744</v>
      </c>
      <c r="J76" s="40">
        <v>87.434656054861421</v>
      </c>
      <c r="K76" s="40">
        <v>84.964015102573072</v>
      </c>
      <c r="L76" s="40">
        <v>83.189926158595213</v>
      </c>
      <c r="M76" s="40">
        <v>81.239687974481399</v>
      </c>
      <c r="N76" s="40">
        <v>79.30119627781896</v>
      </c>
      <c r="O76" s="40">
        <v>76.877923525119627</v>
      </c>
      <c r="P76" s="40">
        <v>73.930843302616765</v>
      </c>
      <c r="Q76" s="40">
        <v>70.861577316016394</v>
      </c>
      <c r="R76" s="40">
        <v>67.700204977199235</v>
      </c>
      <c r="S76" s="40">
        <v>64.697243889115526</v>
      </c>
      <c r="T76" s="40">
        <v>62.366898197669784</v>
      </c>
      <c r="U76" s="40">
        <v>59.21710027672966</v>
      </c>
      <c r="V76" s="40">
        <v>56.191546310170878</v>
      </c>
      <c r="W76" s="40">
        <v>53.745181472334451</v>
      </c>
      <c r="X76" s="40">
        <v>51.681294613229511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396</v>
      </c>
      <c r="B1" s="4" t="s">
        <v>405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15.492988192548447</v>
      </c>
      <c r="D2" s="31">
        <f t="shared" si="0"/>
        <v>18.319666735430864</v>
      </c>
      <c r="E2" s="31">
        <f t="shared" si="0"/>
        <v>21.294701659538429</v>
      </c>
      <c r="F2" s="31">
        <f t="shared" si="0"/>
        <v>24.427541601806706</v>
      </c>
      <c r="G2" s="31">
        <f t="shared" si="0"/>
        <v>26.816892532754967</v>
      </c>
      <c r="H2" s="31">
        <f t="shared" si="0"/>
        <v>28.490307623440867</v>
      </c>
      <c r="I2" s="31">
        <f t="shared" si="0"/>
        <v>29.614823896520647</v>
      </c>
      <c r="J2" s="31">
        <f t="shared" si="0"/>
        <v>29.869058835521951</v>
      </c>
      <c r="K2" s="31">
        <f t="shared" si="0"/>
        <v>30.213855605497187</v>
      </c>
      <c r="L2" s="31">
        <f t="shared" si="0"/>
        <v>30.786137196738931</v>
      </c>
      <c r="M2" s="31">
        <f t="shared" si="0"/>
        <v>30.557791146014171</v>
      </c>
      <c r="N2" s="31">
        <f t="shared" si="0"/>
        <v>30.383253030345667</v>
      </c>
      <c r="O2" s="31">
        <f t="shared" si="0"/>
        <v>29.929257328133527</v>
      </c>
      <c r="P2" s="31">
        <f t="shared" si="0"/>
        <v>28.754322114686936</v>
      </c>
      <c r="Q2" s="31">
        <f t="shared" si="0"/>
        <v>27.591660299908938</v>
      </c>
      <c r="R2" s="31">
        <f t="shared" si="0"/>
        <v>25.988978092703121</v>
      </c>
      <c r="S2" s="31">
        <f t="shared" si="0"/>
        <v>24.772700509392582</v>
      </c>
      <c r="T2" s="31">
        <f t="shared" si="0"/>
        <v>23.748827926757283</v>
      </c>
      <c r="U2" s="31">
        <f t="shared" si="0"/>
        <v>22.426083291148331</v>
      </c>
      <c r="V2" s="31">
        <f t="shared" si="0"/>
        <v>21.347329375263264</v>
      </c>
      <c r="W2" s="31">
        <f t="shared" si="0"/>
        <v>20.215521361726754</v>
      </c>
      <c r="X2" s="31">
        <f t="shared" ref="X2" si="1">SUM(X3,X17,X22,X25,X26,X51,X52,X71,X74,X75,X76)</f>
        <v>19.463029488254787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15.492988192548447</v>
      </c>
      <c r="D76" s="40">
        <v>18.319666735430864</v>
      </c>
      <c r="E76" s="40">
        <v>21.294701659538429</v>
      </c>
      <c r="F76" s="40">
        <v>24.427541601806706</v>
      </c>
      <c r="G76" s="40">
        <v>26.816892532754967</v>
      </c>
      <c r="H76" s="40">
        <v>28.490307623440867</v>
      </c>
      <c r="I76" s="40">
        <v>29.614823896520647</v>
      </c>
      <c r="J76" s="40">
        <v>29.869058835521951</v>
      </c>
      <c r="K76" s="40">
        <v>30.213855605497187</v>
      </c>
      <c r="L76" s="40">
        <v>30.786137196738931</v>
      </c>
      <c r="M76" s="40">
        <v>30.557791146014171</v>
      </c>
      <c r="N76" s="40">
        <v>30.383253030345667</v>
      </c>
      <c r="O76" s="40">
        <v>29.929257328133527</v>
      </c>
      <c r="P76" s="40">
        <v>28.754322114686936</v>
      </c>
      <c r="Q76" s="40">
        <v>27.591660299908938</v>
      </c>
      <c r="R76" s="40">
        <v>25.988978092703121</v>
      </c>
      <c r="S76" s="40">
        <v>24.772700509392582</v>
      </c>
      <c r="T76" s="40">
        <v>23.748827926757283</v>
      </c>
      <c r="U76" s="40">
        <v>22.426083291148331</v>
      </c>
      <c r="V76" s="40">
        <v>21.347329375263264</v>
      </c>
      <c r="W76" s="40">
        <v>20.215521361726754</v>
      </c>
      <c r="X76" s="40">
        <v>19.463029488254787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397</v>
      </c>
      <c r="B1" s="4" t="s">
        <v>406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17.968497633857762</v>
      </c>
      <c r="D2" s="31">
        <f t="shared" si="0"/>
        <v>20.854650628948566</v>
      </c>
      <c r="E2" s="31">
        <f t="shared" si="0"/>
        <v>24.437149529522181</v>
      </c>
      <c r="F2" s="31">
        <f t="shared" si="0"/>
        <v>28.236283460342925</v>
      </c>
      <c r="G2" s="31">
        <f t="shared" si="0"/>
        <v>31.670084127487627</v>
      </c>
      <c r="H2" s="31">
        <f t="shared" si="0"/>
        <v>34.260926525534344</v>
      </c>
      <c r="I2" s="31">
        <f t="shared" si="0"/>
        <v>36.027749244151643</v>
      </c>
      <c r="J2" s="31">
        <f t="shared" si="0"/>
        <v>36.927842326387221</v>
      </c>
      <c r="K2" s="31">
        <f t="shared" si="0"/>
        <v>37.491199375287536</v>
      </c>
      <c r="L2" s="31">
        <f t="shared" si="0"/>
        <v>38.067524902458445</v>
      </c>
      <c r="M2" s="31">
        <f t="shared" si="0"/>
        <v>38.718867348066283</v>
      </c>
      <c r="N2" s="31">
        <f t="shared" si="0"/>
        <v>39.902612877755061</v>
      </c>
      <c r="O2" s="31">
        <f t="shared" si="0"/>
        <v>41.575946297767651</v>
      </c>
      <c r="P2" s="31">
        <f t="shared" si="0"/>
        <v>42.897083598015143</v>
      </c>
      <c r="Q2" s="31">
        <f t="shared" si="0"/>
        <v>44.382511795365595</v>
      </c>
      <c r="R2" s="31">
        <f t="shared" si="0"/>
        <v>45.148512298193452</v>
      </c>
      <c r="S2" s="31">
        <f t="shared" si="0"/>
        <v>44.622504119127349</v>
      </c>
      <c r="T2" s="31">
        <f t="shared" si="0"/>
        <v>44.799126417443887</v>
      </c>
      <c r="U2" s="31">
        <f t="shared" si="0"/>
        <v>44.230239961845264</v>
      </c>
      <c r="V2" s="31">
        <f t="shared" si="0"/>
        <v>43.698239159166505</v>
      </c>
      <c r="W2" s="31">
        <f t="shared" si="0"/>
        <v>44.689589472177083</v>
      </c>
      <c r="X2" s="31">
        <f t="shared" ref="X2" si="1">SUM(X3,X17,X22,X25,X26,X51,X52,X71,X74,X75,X76)</f>
        <v>47.173688962628503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17.968497633857762</v>
      </c>
      <c r="D76" s="40">
        <v>20.854650628948566</v>
      </c>
      <c r="E76" s="40">
        <v>24.437149529522181</v>
      </c>
      <c r="F76" s="40">
        <v>28.236283460342925</v>
      </c>
      <c r="G76" s="40">
        <v>31.670084127487627</v>
      </c>
      <c r="H76" s="40">
        <v>34.260926525534344</v>
      </c>
      <c r="I76" s="40">
        <v>36.027749244151643</v>
      </c>
      <c r="J76" s="40">
        <v>36.927842326387221</v>
      </c>
      <c r="K76" s="40">
        <v>37.491199375287536</v>
      </c>
      <c r="L76" s="40">
        <v>38.067524902458445</v>
      </c>
      <c r="M76" s="40">
        <v>38.718867348066283</v>
      </c>
      <c r="N76" s="40">
        <v>39.902612877755061</v>
      </c>
      <c r="O76" s="40">
        <v>41.575946297767651</v>
      </c>
      <c r="P76" s="40">
        <v>42.897083598015143</v>
      </c>
      <c r="Q76" s="40">
        <v>44.382511795365595</v>
      </c>
      <c r="R76" s="40">
        <v>45.148512298193452</v>
      </c>
      <c r="S76" s="40">
        <v>44.622504119127349</v>
      </c>
      <c r="T76" s="40">
        <v>44.799126417443887</v>
      </c>
      <c r="U76" s="40">
        <v>44.230239961845264</v>
      </c>
      <c r="V76" s="40">
        <v>43.698239159166505</v>
      </c>
      <c r="W76" s="40">
        <v>44.689589472177083</v>
      </c>
      <c r="X76" s="40">
        <v>47.173688962628503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398</v>
      </c>
      <c r="B1" s="4" t="s">
        <v>407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103.7755611125551</v>
      </c>
      <c r="D2" s="31">
        <f t="shared" si="0"/>
        <v>110.81526613301189</v>
      </c>
      <c r="E2" s="31">
        <f t="shared" si="0"/>
        <v>123.25616900453109</v>
      </c>
      <c r="F2" s="31">
        <f t="shared" si="0"/>
        <v>137.84207365972077</v>
      </c>
      <c r="G2" s="31">
        <f t="shared" si="0"/>
        <v>149.34618387859479</v>
      </c>
      <c r="H2" s="31">
        <f t="shared" si="0"/>
        <v>162.09265149839771</v>
      </c>
      <c r="I2" s="31">
        <f t="shared" si="0"/>
        <v>171.04816157286828</v>
      </c>
      <c r="J2" s="31">
        <f t="shared" si="0"/>
        <v>180.16200648769521</v>
      </c>
      <c r="K2" s="31">
        <f t="shared" si="0"/>
        <v>188.06223838447934</v>
      </c>
      <c r="L2" s="31">
        <f t="shared" si="0"/>
        <v>199.29727737453049</v>
      </c>
      <c r="M2" s="31">
        <f t="shared" si="0"/>
        <v>210.249283046637</v>
      </c>
      <c r="N2" s="31">
        <f t="shared" si="0"/>
        <v>217.51014806000703</v>
      </c>
      <c r="O2" s="31">
        <f t="shared" si="0"/>
        <v>214.20856825611202</v>
      </c>
      <c r="P2" s="31">
        <f t="shared" si="0"/>
        <v>206.75790328346832</v>
      </c>
      <c r="Q2" s="31">
        <f t="shared" si="0"/>
        <v>206.72680079047026</v>
      </c>
      <c r="R2" s="31">
        <f t="shared" si="0"/>
        <v>220.34543807730421</v>
      </c>
      <c r="S2" s="31">
        <f t="shared" si="0"/>
        <v>242.27602214095438</v>
      </c>
      <c r="T2" s="31">
        <f t="shared" si="0"/>
        <v>236.76117769150315</v>
      </c>
      <c r="U2" s="31">
        <f t="shared" si="0"/>
        <v>242.81147200471941</v>
      </c>
      <c r="V2" s="31">
        <f t="shared" si="0"/>
        <v>239.43070900285531</v>
      </c>
      <c r="W2" s="31">
        <f t="shared" si="0"/>
        <v>245.3784119701416</v>
      </c>
      <c r="X2" s="31">
        <f t="shared" ref="X2" si="1">SUM(X3,X17,X22,X25,X26,X51,X52,X71,X74,X75,X76)</f>
        <v>253.52326008973188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103.7755611125551</v>
      </c>
      <c r="D76" s="40">
        <v>110.81526613301189</v>
      </c>
      <c r="E76" s="40">
        <v>123.25616900453109</v>
      </c>
      <c r="F76" s="40">
        <v>137.84207365972077</v>
      </c>
      <c r="G76" s="40">
        <v>149.34618387859479</v>
      </c>
      <c r="H76" s="40">
        <v>162.09265149839771</v>
      </c>
      <c r="I76" s="40">
        <v>171.04816157286828</v>
      </c>
      <c r="J76" s="40">
        <v>180.16200648769521</v>
      </c>
      <c r="K76" s="40">
        <v>188.06223838447934</v>
      </c>
      <c r="L76" s="40">
        <v>199.29727737453049</v>
      </c>
      <c r="M76" s="40">
        <v>210.249283046637</v>
      </c>
      <c r="N76" s="40">
        <v>217.51014806000703</v>
      </c>
      <c r="O76" s="40">
        <v>214.20856825611202</v>
      </c>
      <c r="P76" s="40">
        <v>206.75790328346832</v>
      </c>
      <c r="Q76" s="40">
        <v>206.72680079047026</v>
      </c>
      <c r="R76" s="40">
        <v>220.34543807730421</v>
      </c>
      <c r="S76" s="40">
        <v>242.27602214095438</v>
      </c>
      <c r="T76" s="40">
        <v>236.76117769150315</v>
      </c>
      <c r="U76" s="40">
        <v>242.81147200471941</v>
      </c>
      <c r="V76" s="40">
        <v>239.43070900285531</v>
      </c>
      <c r="W76" s="40">
        <v>245.3784119701416</v>
      </c>
      <c r="X76" s="40">
        <v>253.52326008973188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459</v>
      </c>
      <c r="B1" s="4" t="s">
        <v>408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20.085855187414236</v>
      </c>
      <c r="D2" s="31">
        <f t="shared" si="0"/>
        <v>21.650945428822428</v>
      </c>
      <c r="E2" s="31">
        <f t="shared" si="0"/>
        <v>23.215453145735651</v>
      </c>
      <c r="F2" s="31">
        <f t="shared" si="0"/>
        <v>24.908620185252801</v>
      </c>
      <c r="G2" s="31">
        <f t="shared" si="0"/>
        <v>27.376178448951471</v>
      </c>
      <c r="H2" s="31">
        <f t="shared" si="0"/>
        <v>29.4822328397949</v>
      </c>
      <c r="I2" s="31">
        <f t="shared" si="0"/>
        <v>31.078713999187681</v>
      </c>
      <c r="J2" s="31">
        <f t="shared" si="0"/>
        <v>33.516272326672564</v>
      </c>
      <c r="K2" s="31">
        <f t="shared" si="0"/>
        <v>35.136078536326544</v>
      </c>
      <c r="L2" s="31">
        <f t="shared" si="0"/>
        <v>38.725478524582229</v>
      </c>
      <c r="M2" s="31">
        <f t="shared" si="0"/>
        <v>43.230492450724462</v>
      </c>
      <c r="N2" s="31">
        <f t="shared" si="0"/>
        <v>46.046673483427632</v>
      </c>
      <c r="O2" s="31">
        <f t="shared" si="0"/>
        <v>45.782258518669792</v>
      </c>
      <c r="P2" s="31">
        <f t="shared" si="0"/>
        <v>44.617237862345789</v>
      </c>
      <c r="Q2" s="31">
        <f t="shared" si="0"/>
        <v>45.324028777438556</v>
      </c>
      <c r="R2" s="31">
        <f t="shared" si="0"/>
        <v>49.570423507144781</v>
      </c>
      <c r="S2" s="31">
        <f t="shared" si="0"/>
        <v>60.020309575141802</v>
      </c>
      <c r="T2" s="31">
        <f t="shared" si="0"/>
        <v>65.252870514846563</v>
      </c>
      <c r="U2" s="31">
        <f t="shared" si="0"/>
        <v>75.07503418701728</v>
      </c>
      <c r="V2" s="31">
        <f t="shared" si="0"/>
        <v>81.742292228298922</v>
      </c>
      <c r="W2" s="31">
        <f t="shared" si="0"/>
        <v>91.630567927468832</v>
      </c>
      <c r="X2" s="31">
        <f t="shared" ref="X2" si="1">SUM(X3,X17,X22,X25,X26,X51,X52,X71,X74,X75,X76)</f>
        <v>100.92072241297122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20.085855187414236</v>
      </c>
      <c r="D76" s="40">
        <v>21.650945428822428</v>
      </c>
      <c r="E76" s="40">
        <v>23.215453145735651</v>
      </c>
      <c r="F76" s="40">
        <v>24.908620185252801</v>
      </c>
      <c r="G76" s="40">
        <v>27.376178448951471</v>
      </c>
      <c r="H76" s="40">
        <v>29.4822328397949</v>
      </c>
      <c r="I76" s="40">
        <v>31.078713999187681</v>
      </c>
      <c r="J76" s="40">
        <v>33.516272326672564</v>
      </c>
      <c r="K76" s="40">
        <v>35.136078536326544</v>
      </c>
      <c r="L76" s="40">
        <v>38.725478524582229</v>
      </c>
      <c r="M76" s="40">
        <v>43.230492450724462</v>
      </c>
      <c r="N76" s="40">
        <v>46.046673483427632</v>
      </c>
      <c r="O76" s="40">
        <v>45.782258518669792</v>
      </c>
      <c r="P76" s="40">
        <v>44.617237862345789</v>
      </c>
      <c r="Q76" s="40">
        <v>45.324028777438556</v>
      </c>
      <c r="R76" s="40">
        <v>49.570423507144781</v>
      </c>
      <c r="S76" s="40">
        <v>60.020309575141802</v>
      </c>
      <c r="T76" s="40">
        <v>65.252870514846563</v>
      </c>
      <c r="U76" s="40">
        <v>75.07503418701728</v>
      </c>
      <c r="V76" s="40">
        <v>81.742292228298922</v>
      </c>
      <c r="W76" s="40">
        <v>91.630567927468832</v>
      </c>
      <c r="X76" s="40">
        <v>100.92072241297122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5 X22 X33 X71" formulaRange="1"/>
  </ignoredErrors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460</v>
      </c>
      <c r="B1" s="4" t="s">
        <v>409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111.12110027134044</v>
      </c>
      <c r="D2" s="31">
        <f t="shared" si="0"/>
        <v>115.53180660600147</v>
      </c>
      <c r="E2" s="31">
        <f t="shared" si="0"/>
        <v>120.77661165540842</v>
      </c>
      <c r="F2" s="31">
        <f t="shared" si="0"/>
        <v>127.12305739294146</v>
      </c>
      <c r="G2" s="31">
        <f t="shared" si="0"/>
        <v>132.76877882912891</v>
      </c>
      <c r="H2" s="31">
        <f t="shared" si="0"/>
        <v>137.00411786282351</v>
      </c>
      <c r="I2" s="31">
        <f t="shared" si="0"/>
        <v>140.64280564402443</v>
      </c>
      <c r="J2" s="31">
        <f t="shared" si="0"/>
        <v>141.93523852915692</v>
      </c>
      <c r="K2" s="31">
        <f t="shared" si="0"/>
        <v>142.19026602530093</v>
      </c>
      <c r="L2" s="31">
        <f t="shared" si="0"/>
        <v>143.28867729267904</v>
      </c>
      <c r="M2" s="31">
        <f t="shared" si="0"/>
        <v>141.21032453015744</v>
      </c>
      <c r="N2" s="31">
        <f t="shared" si="0"/>
        <v>139.56747390065277</v>
      </c>
      <c r="O2" s="31">
        <f t="shared" si="0"/>
        <v>133.7272515629891</v>
      </c>
      <c r="P2" s="31">
        <f t="shared" si="0"/>
        <v>125.1550343952271</v>
      </c>
      <c r="Q2" s="31">
        <f t="shared" si="0"/>
        <v>119.22464719669655</v>
      </c>
      <c r="R2" s="31">
        <f t="shared" si="0"/>
        <v>114.67451979421647</v>
      </c>
      <c r="S2" s="31">
        <f t="shared" si="0"/>
        <v>117.33237949909261</v>
      </c>
      <c r="T2" s="31">
        <f t="shared" si="0"/>
        <v>108.5215423674108</v>
      </c>
      <c r="U2" s="31">
        <f t="shared" si="0"/>
        <v>105.14728235622428</v>
      </c>
      <c r="V2" s="31">
        <f t="shared" si="0"/>
        <v>97.824824221952397</v>
      </c>
      <c r="W2" s="31">
        <f t="shared" si="0"/>
        <v>95.401194395117003</v>
      </c>
      <c r="X2" s="31">
        <f t="shared" ref="X2" si="1">SUM(X3,X17,X22,X25,X26,X51,X52,X71,X74,X75,X76)</f>
        <v>95.490613392607642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111.12110027134044</v>
      </c>
      <c r="D76" s="40">
        <v>115.53180660600147</v>
      </c>
      <c r="E76" s="40">
        <v>120.77661165540842</v>
      </c>
      <c r="F76" s="40">
        <v>127.12305739294146</v>
      </c>
      <c r="G76" s="40">
        <v>132.76877882912891</v>
      </c>
      <c r="H76" s="40">
        <v>137.00411786282351</v>
      </c>
      <c r="I76" s="40">
        <v>140.64280564402443</v>
      </c>
      <c r="J76" s="40">
        <v>141.93523852915692</v>
      </c>
      <c r="K76" s="40">
        <v>142.19026602530093</v>
      </c>
      <c r="L76" s="40">
        <v>143.28867729267904</v>
      </c>
      <c r="M76" s="40">
        <v>141.21032453015744</v>
      </c>
      <c r="N76" s="40">
        <v>139.56747390065277</v>
      </c>
      <c r="O76" s="40">
        <v>133.7272515629891</v>
      </c>
      <c r="P76" s="40">
        <v>125.1550343952271</v>
      </c>
      <c r="Q76" s="40">
        <v>119.22464719669655</v>
      </c>
      <c r="R76" s="40">
        <v>114.67451979421647</v>
      </c>
      <c r="S76" s="40">
        <v>117.33237949909261</v>
      </c>
      <c r="T76" s="40">
        <v>108.5215423674108</v>
      </c>
      <c r="U76" s="40">
        <v>105.14728235622428</v>
      </c>
      <c r="V76" s="40">
        <v>97.824824221952397</v>
      </c>
      <c r="W76" s="40">
        <v>95.401194395117003</v>
      </c>
      <c r="X76" s="40">
        <v>95.490613392607642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33:X71 X22" formulaRange="1"/>
  </ignoredErrors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461</v>
      </c>
      <c r="B1" s="4" t="s">
        <v>410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48.685712149900802</v>
      </c>
      <c r="D2" s="31">
        <f t="shared" si="0"/>
        <v>49.830130490682365</v>
      </c>
      <c r="E2" s="31">
        <f t="shared" si="0"/>
        <v>50.630251404269934</v>
      </c>
      <c r="F2" s="31">
        <f t="shared" si="0"/>
        <v>51.292488276837204</v>
      </c>
      <c r="G2" s="31">
        <f t="shared" si="0"/>
        <v>51.648948876049793</v>
      </c>
      <c r="H2" s="31">
        <f t="shared" si="0"/>
        <v>51.9226880437025</v>
      </c>
      <c r="I2" s="31">
        <f t="shared" si="0"/>
        <v>52.332216250677369</v>
      </c>
      <c r="J2" s="31">
        <f t="shared" si="0"/>
        <v>52.187128044557468</v>
      </c>
      <c r="K2" s="31">
        <f t="shared" si="0"/>
        <v>52.12380843143044</v>
      </c>
      <c r="L2" s="31">
        <f t="shared" si="0"/>
        <v>52.570296348386904</v>
      </c>
      <c r="M2" s="31">
        <f t="shared" si="0"/>
        <v>54.759178603750158</v>
      </c>
      <c r="N2" s="31">
        <f t="shared" si="0"/>
        <v>57.441006382113038</v>
      </c>
      <c r="O2" s="31">
        <f t="shared" si="0"/>
        <v>56.433704059204572</v>
      </c>
      <c r="P2" s="31">
        <f t="shared" si="0"/>
        <v>55.119377524224113</v>
      </c>
      <c r="Q2" s="31">
        <f t="shared" si="0"/>
        <v>53.729754334525452</v>
      </c>
      <c r="R2" s="31">
        <f t="shared" si="0"/>
        <v>55.84904970729562</v>
      </c>
      <c r="S2" s="31">
        <f t="shared" si="0"/>
        <v>62.896717415806805</v>
      </c>
      <c r="T2" s="31">
        <f t="shared" si="0"/>
        <v>63.146222943285814</v>
      </c>
      <c r="U2" s="31">
        <f t="shared" si="0"/>
        <v>66.34399829362296</v>
      </c>
      <c r="V2" s="31">
        <f t="shared" si="0"/>
        <v>67.999001804583671</v>
      </c>
      <c r="W2" s="31">
        <f t="shared" si="0"/>
        <v>71.89526869667543</v>
      </c>
      <c r="X2" s="31">
        <f t="shared" ref="X2" si="1">SUM(X3,X17,X22,X25,X26,X51,X52,X71,X74,X75,X76)</f>
        <v>75.698710842252964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48.685712149900802</v>
      </c>
      <c r="D76" s="40">
        <v>49.830130490682365</v>
      </c>
      <c r="E76" s="40">
        <v>50.630251404269934</v>
      </c>
      <c r="F76" s="40">
        <v>51.292488276837204</v>
      </c>
      <c r="G76" s="40">
        <v>51.648948876049793</v>
      </c>
      <c r="H76" s="40">
        <v>51.9226880437025</v>
      </c>
      <c r="I76" s="40">
        <v>52.332216250677369</v>
      </c>
      <c r="J76" s="40">
        <v>52.187128044557468</v>
      </c>
      <c r="K76" s="40">
        <v>52.12380843143044</v>
      </c>
      <c r="L76" s="40">
        <v>52.570296348386904</v>
      </c>
      <c r="M76" s="40">
        <v>54.759178603750158</v>
      </c>
      <c r="N76" s="40">
        <v>57.441006382113038</v>
      </c>
      <c r="O76" s="40">
        <v>56.433704059204572</v>
      </c>
      <c r="P76" s="40">
        <v>55.119377524224113</v>
      </c>
      <c r="Q76" s="40">
        <v>53.729754334525452</v>
      </c>
      <c r="R76" s="40">
        <v>55.84904970729562</v>
      </c>
      <c r="S76" s="40">
        <v>62.896717415806805</v>
      </c>
      <c r="T76" s="40">
        <v>63.146222943285814</v>
      </c>
      <c r="U76" s="40">
        <v>66.34399829362296</v>
      </c>
      <c r="V76" s="40">
        <v>67.999001804583671</v>
      </c>
      <c r="W76" s="40">
        <v>71.89526869667543</v>
      </c>
      <c r="X76" s="40">
        <v>75.698710842252964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71 X22 X33" formulaRange="1"/>
  </ignoredErrors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411</v>
      </c>
      <c r="B1" s="4" t="s">
        <v>412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696.83179303196255</v>
      </c>
      <c r="D2" s="31">
        <f t="shared" ref="D2:W2" si="1">SUM(D3,D17,D22,D25,D26,D51,D52,D71,D74,D75,D76)</f>
        <v>829.33585448979989</v>
      </c>
      <c r="E2" s="31">
        <f t="shared" si="1"/>
        <v>813.34881995161152</v>
      </c>
      <c r="F2" s="31">
        <f t="shared" si="1"/>
        <v>587.82706525953165</v>
      </c>
      <c r="G2" s="31">
        <f t="shared" si="1"/>
        <v>576.44734885444143</v>
      </c>
      <c r="H2" s="31">
        <f t="shared" si="1"/>
        <v>749.65032516341091</v>
      </c>
      <c r="I2" s="31">
        <f t="shared" si="1"/>
        <v>448.87858985382621</v>
      </c>
      <c r="J2" s="31">
        <f t="shared" si="1"/>
        <v>459.08813413585546</v>
      </c>
      <c r="K2" s="31">
        <f t="shared" si="1"/>
        <v>383.46595012897671</v>
      </c>
      <c r="L2" s="31">
        <f t="shared" si="1"/>
        <v>371.11031814273429</v>
      </c>
      <c r="M2" s="31">
        <f t="shared" si="1"/>
        <v>512.08202923473755</v>
      </c>
      <c r="N2" s="31">
        <f t="shared" si="1"/>
        <v>428.19690455717966</v>
      </c>
      <c r="O2" s="31">
        <f t="shared" si="1"/>
        <v>415.19191745485813</v>
      </c>
      <c r="P2" s="31">
        <f t="shared" si="1"/>
        <v>422.00128976784185</v>
      </c>
      <c r="Q2" s="31">
        <f t="shared" si="1"/>
        <v>427.62132416165082</v>
      </c>
      <c r="R2" s="31">
        <f t="shared" si="1"/>
        <v>441.26638005159072</v>
      </c>
      <c r="S2" s="31">
        <f t="shared" si="1"/>
        <v>435.80369733447969</v>
      </c>
      <c r="T2" s="31">
        <f t="shared" si="1"/>
        <v>459.75468615649174</v>
      </c>
      <c r="U2" s="31">
        <f t="shared" si="1"/>
        <v>466.16586414445396</v>
      </c>
      <c r="V2" s="31">
        <f t="shared" si="1"/>
        <v>477.36268271711094</v>
      </c>
      <c r="W2" s="31">
        <f t="shared" si="1"/>
        <v>504.53344797936381</v>
      </c>
      <c r="X2" s="31">
        <f t="shared" ref="X2" si="2">SUM(X3,X17,X22,X25,X26,X51,X52,X71,X74,X75,X76)</f>
        <v>532.10464316423031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633.43256689266764</v>
      </c>
      <c r="D26" s="37">
        <f t="shared" ref="D26:W26" si="22">SUM(D27,D33)</f>
        <v>758.69002473915509</v>
      </c>
      <c r="E26" s="37">
        <f t="shared" si="22"/>
        <v>735.77409940131054</v>
      </c>
      <c r="F26" s="37">
        <f t="shared" si="22"/>
        <v>507.51511341086439</v>
      </c>
      <c r="G26" s="37">
        <f t="shared" si="22"/>
        <v>488.35620526028845</v>
      </c>
      <c r="H26" s="37">
        <f t="shared" si="22"/>
        <v>656.9160173388193</v>
      </c>
      <c r="I26" s="37">
        <f t="shared" si="22"/>
        <v>361.18392089423895</v>
      </c>
      <c r="J26" s="37">
        <f t="shared" si="22"/>
        <v>359.06182287188301</v>
      </c>
      <c r="K26" s="37">
        <f t="shared" si="22"/>
        <v>287.81289767841781</v>
      </c>
      <c r="L26" s="37">
        <f t="shared" si="22"/>
        <v>272.65090283748918</v>
      </c>
      <c r="M26" s="37">
        <f t="shared" si="22"/>
        <v>415.96319862424753</v>
      </c>
      <c r="N26" s="37">
        <f t="shared" si="22"/>
        <v>336.36061908856408</v>
      </c>
      <c r="O26" s="37">
        <f t="shared" si="22"/>
        <v>315.53336199484096</v>
      </c>
      <c r="P26" s="37">
        <f t="shared" si="22"/>
        <v>327.80997420464325</v>
      </c>
      <c r="Q26" s="37">
        <f t="shared" si="22"/>
        <v>345.10240756663796</v>
      </c>
      <c r="R26" s="37">
        <f t="shared" si="22"/>
        <v>355.46835769561477</v>
      </c>
      <c r="S26" s="37">
        <f t="shared" si="22"/>
        <v>350.30928632846076</v>
      </c>
      <c r="T26" s="37">
        <f t="shared" si="22"/>
        <v>359.56818572656908</v>
      </c>
      <c r="U26" s="37">
        <f t="shared" si="22"/>
        <v>361.48374892519342</v>
      </c>
      <c r="V26" s="37">
        <f t="shared" si="22"/>
        <v>376.74574376612208</v>
      </c>
      <c r="W26" s="37">
        <f t="shared" si="22"/>
        <v>399.62674118658651</v>
      </c>
      <c r="X26" s="37">
        <f t="shared" ref="X26" si="23">SUM(X27,X33)</f>
        <v>411.27987962166799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633.43256689266764</v>
      </c>
      <c r="D33" s="29">
        <f t="shared" ref="D33:W33" si="28">SUM(D34:D50)</f>
        <v>758.69002473915509</v>
      </c>
      <c r="E33" s="29">
        <f t="shared" si="28"/>
        <v>735.77409940131054</v>
      </c>
      <c r="F33" s="29">
        <f t="shared" si="28"/>
        <v>507.51511341086439</v>
      </c>
      <c r="G33" s="29">
        <f t="shared" si="28"/>
        <v>488.35620526028845</v>
      </c>
      <c r="H33" s="29">
        <f t="shared" si="28"/>
        <v>656.9160173388193</v>
      </c>
      <c r="I33" s="29">
        <f t="shared" si="28"/>
        <v>361.18392089423895</v>
      </c>
      <c r="J33" s="29">
        <f t="shared" si="28"/>
        <v>359.06182287188301</v>
      </c>
      <c r="K33" s="29">
        <f t="shared" si="28"/>
        <v>287.81289767841781</v>
      </c>
      <c r="L33" s="29">
        <f t="shared" si="28"/>
        <v>272.65090283748918</v>
      </c>
      <c r="M33" s="29">
        <f t="shared" si="28"/>
        <v>415.96319862424753</v>
      </c>
      <c r="N33" s="29">
        <f t="shared" si="28"/>
        <v>336.36061908856408</v>
      </c>
      <c r="O33" s="29">
        <f t="shared" si="28"/>
        <v>315.53336199484096</v>
      </c>
      <c r="P33" s="29">
        <f t="shared" si="28"/>
        <v>327.80997420464325</v>
      </c>
      <c r="Q33" s="29">
        <f t="shared" si="28"/>
        <v>345.10240756663796</v>
      </c>
      <c r="R33" s="29">
        <f t="shared" si="28"/>
        <v>355.46835769561477</v>
      </c>
      <c r="S33" s="29">
        <f t="shared" si="28"/>
        <v>350.30928632846076</v>
      </c>
      <c r="T33" s="29">
        <f t="shared" si="28"/>
        <v>359.56818572656908</v>
      </c>
      <c r="U33" s="29">
        <f t="shared" si="28"/>
        <v>361.48374892519342</v>
      </c>
      <c r="V33" s="29">
        <f t="shared" si="28"/>
        <v>376.74574376612208</v>
      </c>
      <c r="W33" s="29">
        <f t="shared" si="28"/>
        <v>399.62674118658651</v>
      </c>
      <c r="X33" s="29">
        <f t="shared" ref="X33" si="29">SUM(X34:X50)</f>
        <v>411.27987962166799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11.297420464316421</v>
      </c>
      <c r="D36" s="10">
        <v>11.297420464316421</v>
      </c>
      <c r="E36" s="10">
        <v>15.816337059329321</v>
      </c>
      <c r="F36" s="10">
        <v>13.556921754084261</v>
      </c>
      <c r="G36" s="10">
        <v>14.689681857265692</v>
      </c>
      <c r="H36" s="10">
        <v>12.429750644883921</v>
      </c>
      <c r="I36" s="10">
        <v>11.29982803095443</v>
      </c>
      <c r="J36" s="10">
        <v>5.4934651762682716</v>
      </c>
      <c r="K36" s="10">
        <v>8.7895098882201186</v>
      </c>
      <c r="L36" s="10">
        <v>6.592175408426483</v>
      </c>
      <c r="M36" s="10">
        <v>7.690799656061909</v>
      </c>
      <c r="N36" s="10">
        <v>6.592175408426483</v>
      </c>
      <c r="O36" s="10">
        <v>6.592175408426483</v>
      </c>
      <c r="P36" s="10">
        <v>5.4934651762682716</v>
      </c>
      <c r="Q36" s="10">
        <v>4.3947549441100593</v>
      </c>
      <c r="R36" s="10">
        <v>5.4934651762682716</v>
      </c>
      <c r="S36" s="10">
        <v>4.3947549441100593</v>
      </c>
      <c r="T36" s="10">
        <v>4.1157351676698193</v>
      </c>
      <c r="U36" s="10">
        <v>4.9144453998280309</v>
      </c>
      <c r="V36" s="10">
        <v>4.5957867583834906</v>
      </c>
      <c r="W36" s="10">
        <v>4.3584694754944104</v>
      </c>
      <c r="X36" s="10">
        <v>4.5661220980223556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2.1018056749785039</v>
      </c>
      <c r="M37" s="10">
        <v>1.050902837489252</v>
      </c>
      <c r="N37" s="10">
        <v>2.1018056749785039</v>
      </c>
      <c r="O37" s="10">
        <v>0</v>
      </c>
      <c r="P37" s="10">
        <v>1.050902837489252</v>
      </c>
      <c r="Q37" s="10">
        <v>0</v>
      </c>
      <c r="R37" s="10">
        <v>1.050902837489252</v>
      </c>
      <c r="S37" s="10">
        <v>0</v>
      </c>
      <c r="T37" s="10">
        <v>0</v>
      </c>
      <c r="U37" s="10">
        <v>1.0341358555460016</v>
      </c>
      <c r="V37" s="10">
        <v>0.36362854686156487</v>
      </c>
      <c r="W37" s="10">
        <v>0.52751504729148746</v>
      </c>
      <c r="X37" s="10">
        <v>0.47927773000859841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1.0449699054170249</v>
      </c>
      <c r="L41" s="10">
        <v>1.0449699054170249</v>
      </c>
      <c r="M41" s="10">
        <v>1.0449699054170249</v>
      </c>
      <c r="N41" s="10">
        <v>1.0449699054170249</v>
      </c>
      <c r="O41" s="10">
        <v>1.0449699054170249</v>
      </c>
      <c r="P41" s="10">
        <v>1.0449699054170249</v>
      </c>
      <c r="Q41" s="10">
        <v>1.0449699054170249</v>
      </c>
      <c r="R41" s="10">
        <v>1.0449699054170249</v>
      </c>
      <c r="S41" s="10">
        <v>1.0449699054170249</v>
      </c>
      <c r="T41" s="10">
        <v>0.54445399828030949</v>
      </c>
      <c r="U41" s="10">
        <v>0.29570077386070498</v>
      </c>
      <c r="V41" s="10">
        <v>0.24453998280309541</v>
      </c>
      <c r="W41" s="10">
        <v>0.32605331040412722</v>
      </c>
      <c r="X41" s="10">
        <v>0.94883920894239027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622.13514642835116</v>
      </c>
      <c r="D43" s="10">
        <v>747.39260427483862</v>
      </c>
      <c r="E43" s="10">
        <v>719.95776234198127</v>
      </c>
      <c r="F43" s="10">
        <v>493.95819165678012</v>
      </c>
      <c r="G43" s="10">
        <v>473.66652340302278</v>
      </c>
      <c r="H43" s="10">
        <v>639.68669661654928</v>
      </c>
      <c r="I43" s="10">
        <v>345.08452278589846</v>
      </c>
      <c r="J43" s="10">
        <v>351.65760963026651</v>
      </c>
      <c r="K43" s="10">
        <v>276.06766981943247</v>
      </c>
      <c r="L43" s="10">
        <v>260.04582975064483</v>
      </c>
      <c r="M43" s="10">
        <v>390.89045571797067</v>
      </c>
      <c r="N43" s="10">
        <v>313.2463456577816</v>
      </c>
      <c r="O43" s="10">
        <v>305.0300945829751</v>
      </c>
      <c r="P43" s="10">
        <v>317.35451418744634</v>
      </c>
      <c r="Q43" s="10">
        <v>335.84118658641444</v>
      </c>
      <c r="R43" s="10">
        <v>344.05752364574374</v>
      </c>
      <c r="S43" s="10">
        <v>342.00343938091135</v>
      </c>
      <c r="T43" s="10">
        <v>350.74247635425615</v>
      </c>
      <c r="U43" s="10">
        <v>352.06947549441094</v>
      </c>
      <c r="V43" s="10">
        <v>367.33430782459152</v>
      </c>
      <c r="W43" s="10">
        <v>394.16053310404135</v>
      </c>
      <c r="X43" s="10">
        <v>402.72906276870151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4.7995700773860701</v>
      </c>
      <c r="I44" s="10">
        <v>4.7995700773860701</v>
      </c>
      <c r="J44" s="10">
        <v>1.9107480653482369</v>
      </c>
      <c r="K44" s="10">
        <v>1.9107480653482369</v>
      </c>
      <c r="L44" s="10">
        <v>2.8661220980223554</v>
      </c>
      <c r="M44" s="10">
        <v>15.286070507308686</v>
      </c>
      <c r="N44" s="10">
        <v>13.375322441960448</v>
      </c>
      <c r="O44" s="10">
        <v>2.8661220980223554</v>
      </c>
      <c r="P44" s="10">
        <v>2.8661220980223554</v>
      </c>
      <c r="Q44" s="10">
        <v>3.8214961306964748</v>
      </c>
      <c r="R44" s="10">
        <v>3.8214961306964748</v>
      </c>
      <c r="S44" s="10">
        <v>2.8661220980223554</v>
      </c>
      <c r="T44" s="10">
        <v>4.1655202063628538</v>
      </c>
      <c r="U44" s="10">
        <v>3.1699914015477209</v>
      </c>
      <c r="V44" s="10">
        <v>4.2074806534823734</v>
      </c>
      <c r="W44" s="10">
        <v>0.25417024935511606</v>
      </c>
      <c r="X44" s="10">
        <v>2.5565778159931214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0.12897678417884781</v>
      </c>
      <c r="D51" s="37">
        <v>1.9776440240756661</v>
      </c>
      <c r="E51" s="37">
        <v>3.0739466895958731</v>
      </c>
      <c r="F51" s="37">
        <v>3.4178847807394672</v>
      </c>
      <c r="G51" s="37">
        <v>3.310404127257093</v>
      </c>
      <c r="H51" s="37">
        <v>3.8263112639724843</v>
      </c>
      <c r="I51" s="37">
        <v>4.1702493551160789</v>
      </c>
      <c r="J51" s="37">
        <v>5.0945829750644878</v>
      </c>
      <c r="K51" s="37">
        <v>6.1478933791917454</v>
      </c>
      <c r="L51" s="37">
        <v>5.4385210662080823</v>
      </c>
      <c r="M51" s="37">
        <v>3.9337919174548586</v>
      </c>
      <c r="N51" s="37">
        <v>5.2880481513327595</v>
      </c>
      <c r="O51" s="37">
        <v>5.6534823731728281</v>
      </c>
      <c r="P51" s="37">
        <v>7.2226999140154771</v>
      </c>
      <c r="Q51" s="37">
        <v>4.7936371453138431</v>
      </c>
      <c r="R51" s="37">
        <v>5.9852106620808252</v>
      </c>
      <c r="S51" s="37">
        <v>4.9626827171109191</v>
      </c>
      <c r="T51" s="37">
        <v>5.8257093723129838</v>
      </c>
      <c r="U51" s="37">
        <v>3.8862424763542558</v>
      </c>
      <c r="V51" s="37">
        <v>6.4706792777300084</v>
      </c>
      <c r="W51" s="37">
        <v>7.0832330180567498</v>
      </c>
      <c r="X51" s="37">
        <v>8.2747205503009447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2.651246775580395</v>
      </c>
      <c r="K52" s="37">
        <f t="shared" si="31"/>
        <v>1.7674978503869301</v>
      </c>
      <c r="L52" s="37">
        <f t="shared" si="31"/>
        <v>3.5349097162510743</v>
      </c>
      <c r="M52" s="37">
        <f t="shared" si="31"/>
        <v>3.5349957007738602</v>
      </c>
      <c r="N52" s="37">
        <f t="shared" si="31"/>
        <v>1.7674978503869301</v>
      </c>
      <c r="O52" s="37">
        <f t="shared" si="31"/>
        <v>7.3326741186586402</v>
      </c>
      <c r="P52" s="37">
        <f t="shared" si="31"/>
        <v>5.7323301805674971</v>
      </c>
      <c r="Q52" s="37">
        <f t="shared" si="31"/>
        <v>6.6160791057609618</v>
      </c>
      <c r="R52" s="37">
        <f t="shared" si="31"/>
        <v>6.210060189165949</v>
      </c>
      <c r="S52" s="37">
        <f t="shared" si="31"/>
        <v>4.0843508168529663</v>
      </c>
      <c r="T52" s="37">
        <f t="shared" si="31"/>
        <v>3.726397248495271</v>
      </c>
      <c r="U52" s="37">
        <f t="shared" si="31"/>
        <v>5.4141874462596729</v>
      </c>
      <c r="V52" s="37">
        <f t="shared" si="31"/>
        <v>6.2210662080825445</v>
      </c>
      <c r="W52" s="37">
        <f t="shared" si="31"/>
        <v>6.4243336199484089</v>
      </c>
      <c r="X52" s="37">
        <f t="shared" ref="X52" si="32">SUM(X53:X70)</f>
        <v>7.1046431642304384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3.79767841788478</v>
      </c>
      <c r="P59" s="10">
        <v>3.0810834049871021</v>
      </c>
      <c r="Q59" s="10">
        <v>3.0810834049871021</v>
      </c>
      <c r="R59" s="10">
        <v>2.6750644883920889</v>
      </c>
      <c r="S59" s="10">
        <v>1.4331040412725711</v>
      </c>
      <c r="T59" s="10">
        <v>1.4331040412725711</v>
      </c>
      <c r="U59" s="10">
        <v>4.4049871023215816</v>
      </c>
      <c r="V59" s="10">
        <v>5.1269991401547719</v>
      </c>
      <c r="W59" s="10">
        <v>5.1269991401547719</v>
      </c>
      <c r="X59" s="10">
        <v>5.3920034393809111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2.651246775580395</v>
      </c>
      <c r="K66" s="10">
        <v>1.7674978503869301</v>
      </c>
      <c r="L66" s="10">
        <v>3.5349097162510743</v>
      </c>
      <c r="M66" s="10">
        <v>3.5349957007738602</v>
      </c>
      <c r="N66" s="10">
        <v>1.7674978503869301</v>
      </c>
      <c r="O66" s="10">
        <v>3.5349957007738602</v>
      </c>
      <c r="P66" s="10">
        <v>2.651246775580395</v>
      </c>
      <c r="Q66" s="10">
        <v>3.5349957007738602</v>
      </c>
      <c r="R66" s="10">
        <v>3.5349957007738602</v>
      </c>
      <c r="S66" s="10">
        <v>2.651246775580395</v>
      </c>
      <c r="T66" s="10">
        <v>2.2932932072227001</v>
      </c>
      <c r="U66" s="10">
        <v>1.009200343938091</v>
      </c>
      <c r="V66" s="10">
        <v>1.0940670679277729</v>
      </c>
      <c r="W66" s="10">
        <v>1.297334479793637</v>
      </c>
      <c r="X66" s="10">
        <v>1.7126397248495269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1.791315563198624</v>
      </c>
      <c r="D75" s="37">
        <v>1.6002579535683581</v>
      </c>
      <c r="E75" s="37">
        <v>1.671883061049011</v>
      </c>
      <c r="F75" s="37">
        <v>0.45382631126397238</v>
      </c>
      <c r="G75" s="37">
        <v>0.42992261392949271</v>
      </c>
      <c r="H75" s="37">
        <v>0.42992261392949271</v>
      </c>
      <c r="I75" s="37">
        <v>0.5493551160791057</v>
      </c>
      <c r="J75" s="37">
        <v>0.62098022355975924</v>
      </c>
      <c r="K75" s="37">
        <v>0.5493551160791057</v>
      </c>
      <c r="L75" s="37">
        <v>0.40601891659501288</v>
      </c>
      <c r="M75" s="37">
        <v>0.42992261392949271</v>
      </c>
      <c r="N75" s="37">
        <v>0.42992261392949271</v>
      </c>
      <c r="O75" s="37">
        <v>0.42992261392949271</v>
      </c>
      <c r="P75" s="37">
        <v>0.23886500429922611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61.478933791917449</v>
      </c>
      <c r="D76" s="40">
        <v>67.067927773000861</v>
      </c>
      <c r="E76" s="40">
        <v>72.828890799656051</v>
      </c>
      <c r="F76" s="40">
        <v>76.440240756663798</v>
      </c>
      <c r="G76" s="40">
        <v>84.35081685296646</v>
      </c>
      <c r="H76" s="40">
        <v>88.478073946689591</v>
      </c>
      <c r="I76" s="40">
        <v>82.975064488392078</v>
      </c>
      <c r="J76" s="40">
        <v>91.659501289767832</v>
      </c>
      <c r="K76" s="40">
        <v>87.188306104901116</v>
      </c>
      <c r="L76" s="40">
        <v>89.079965606190882</v>
      </c>
      <c r="M76" s="40">
        <v>88.220120378331899</v>
      </c>
      <c r="N76" s="40">
        <v>84.35081685296646</v>
      </c>
      <c r="O76" s="40">
        <v>86.242476354256226</v>
      </c>
      <c r="P76" s="40">
        <v>80.99742046431642</v>
      </c>
      <c r="Q76" s="40">
        <v>71.109200343938085</v>
      </c>
      <c r="R76" s="40">
        <v>73.602751504729142</v>
      </c>
      <c r="S76" s="40">
        <v>76.447377472055024</v>
      </c>
      <c r="T76" s="40">
        <v>90.634393809114357</v>
      </c>
      <c r="U76" s="40">
        <v>95.381685296646609</v>
      </c>
      <c r="V76" s="40">
        <v>87.925193465176264</v>
      </c>
      <c r="W76" s="40">
        <v>91.399140154772127</v>
      </c>
      <c r="X76" s="40">
        <v>105.44539982803094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205</v>
      </c>
      <c r="B1" s="4" t="s">
        <v>230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-95.923043852102396</v>
      </c>
      <c r="D2" s="31">
        <f t="shared" si="0"/>
        <v>42.484006878765094</v>
      </c>
      <c r="E2" s="31">
        <f t="shared" si="0"/>
        <v>187.0098022355923</v>
      </c>
      <c r="F2" s="31">
        <f t="shared" si="0"/>
        <v>46.167239896821215</v>
      </c>
      <c r="G2" s="31">
        <f t="shared" si="0"/>
        <v>170.67214101461067</v>
      </c>
      <c r="H2" s="31">
        <f t="shared" si="0"/>
        <v>97.393293207224772</v>
      </c>
      <c r="I2" s="31">
        <f t="shared" si="0"/>
        <v>154.00791057610334</v>
      </c>
      <c r="J2" s="31">
        <f t="shared" si="0"/>
        <v>100.99630266552634</v>
      </c>
      <c r="K2" s="31">
        <f t="shared" si="0"/>
        <v>56.537231298355138</v>
      </c>
      <c r="L2" s="31">
        <f t="shared" si="0"/>
        <v>114.0029234737777</v>
      </c>
      <c r="M2" s="31">
        <f t="shared" si="0"/>
        <v>-16.630610490110321</v>
      </c>
      <c r="N2" s="31">
        <f t="shared" si="0"/>
        <v>-37.763198624248929</v>
      </c>
      <c r="O2" s="31">
        <f t="shared" si="0"/>
        <v>23.237231298361742</v>
      </c>
      <c r="P2" s="31">
        <f t="shared" si="0"/>
        <v>25.392777300079825</v>
      </c>
      <c r="Q2" s="31">
        <f t="shared" si="0"/>
        <v>-31.122785898527205</v>
      </c>
      <c r="R2" s="31">
        <f t="shared" si="0"/>
        <v>-34.77042132416539</v>
      </c>
      <c r="S2" s="31">
        <f t="shared" si="0"/>
        <v>-74.522355975929173</v>
      </c>
      <c r="T2" s="31">
        <f t="shared" si="0"/>
        <v>-97.795270851245419</v>
      </c>
      <c r="U2" s="31">
        <f t="shared" si="0"/>
        <v>60.716766981939777</v>
      </c>
      <c r="V2" s="31">
        <f t="shared" si="0"/>
        <v>74.289337919175125</v>
      </c>
      <c r="W2" s="31">
        <f t="shared" si="0"/>
        <v>53.421840068797877</v>
      </c>
      <c r="X2" s="31">
        <f t="shared" ref="X2" si="1">SUM(X3,X17,X22,X25,X26,X51,X52,X71,X74,X75,X76)</f>
        <v>-88.064832330180479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3.0426483233011794</v>
      </c>
      <c r="D3" s="34">
        <f t="shared" si="2"/>
        <v>-0.19914015477119307</v>
      </c>
      <c r="E3" s="34">
        <f t="shared" si="2"/>
        <v>8.134135855493696E-2</v>
      </c>
      <c r="F3" s="34">
        <f t="shared" si="2"/>
        <v>4.9055030094575045</v>
      </c>
      <c r="G3" s="34">
        <f t="shared" si="2"/>
        <v>59.832674118658275</v>
      </c>
      <c r="H3" s="34">
        <f t="shared" si="2"/>
        <v>13.431728288906726</v>
      </c>
      <c r="I3" s="34">
        <f t="shared" si="2"/>
        <v>6.2345657781598085</v>
      </c>
      <c r="J3" s="34">
        <f t="shared" si="2"/>
        <v>12.176698194325621</v>
      </c>
      <c r="K3" s="34">
        <f t="shared" si="2"/>
        <v>9.9713671539112418</v>
      </c>
      <c r="L3" s="34">
        <f t="shared" si="2"/>
        <v>4.6364574376619654</v>
      </c>
      <c r="M3" s="34">
        <f t="shared" si="2"/>
        <v>10.165778159932232</v>
      </c>
      <c r="N3" s="34">
        <f t="shared" si="2"/>
        <v>-12.420636285467735</v>
      </c>
      <c r="O3" s="34">
        <f t="shared" si="2"/>
        <v>5.2120378331899584</v>
      </c>
      <c r="P3" s="34">
        <f t="shared" si="2"/>
        <v>6.6008598452277063</v>
      </c>
      <c r="Q3" s="34">
        <f t="shared" si="2"/>
        <v>-4.5474735088646412E-13</v>
      </c>
      <c r="R3" s="34">
        <f t="shared" si="2"/>
        <v>-0.59088564058412363</v>
      </c>
      <c r="S3" s="34">
        <f t="shared" si="2"/>
        <v>1.1819432502164897</v>
      </c>
      <c r="T3" s="34">
        <f t="shared" si="2"/>
        <v>-20.368529664659956</v>
      </c>
      <c r="U3" s="34">
        <f t="shared" si="2"/>
        <v>1.5665520206359553</v>
      </c>
      <c r="V3" s="34">
        <f t="shared" si="2"/>
        <v>-0.57987962166746132</v>
      </c>
      <c r="W3" s="34">
        <f t="shared" si="2"/>
        <v>-5.2020636285379479E-2</v>
      </c>
      <c r="X3" s="34">
        <f t="shared" ref="X3" si="3">SUM(X4,X8,X11)</f>
        <v>0.15391229578673066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4.3822871883054972</v>
      </c>
      <c r="D4" s="29">
        <f t="shared" si="4"/>
        <v>-0.86878761822777051</v>
      </c>
      <c r="E4" s="29">
        <f t="shared" si="4"/>
        <v>8.134135855493696E-2</v>
      </c>
      <c r="F4" s="29">
        <f t="shared" si="4"/>
        <v>4.9055030094575045</v>
      </c>
      <c r="G4" s="29">
        <f t="shared" si="4"/>
        <v>59.832674118658275</v>
      </c>
      <c r="H4" s="29">
        <f t="shared" si="4"/>
        <v>13.431814273429511</v>
      </c>
      <c r="I4" s="29">
        <f t="shared" si="4"/>
        <v>6.2345657781598085</v>
      </c>
      <c r="J4" s="29">
        <f t="shared" si="4"/>
        <v>12.262854686157091</v>
      </c>
      <c r="K4" s="29">
        <f t="shared" si="4"/>
        <v>9.9713671539112418</v>
      </c>
      <c r="L4" s="29">
        <f t="shared" si="4"/>
        <v>4.6963886500437368</v>
      </c>
      <c r="M4" s="29">
        <f t="shared" si="4"/>
        <v>10.165778159932232</v>
      </c>
      <c r="N4" s="29">
        <f t="shared" si="4"/>
        <v>-12.420636285467735</v>
      </c>
      <c r="O4" s="29">
        <f t="shared" si="4"/>
        <v>5.2120378331899584</v>
      </c>
      <c r="P4" s="29">
        <f t="shared" si="4"/>
        <v>6.6008598452277063</v>
      </c>
      <c r="Q4" s="29">
        <f t="shared" si="4"/>
        <v>-4.5474735088646412E-13</v>
      </c>
      <c r="R4" s="29">
        <f t="shared" si="4"/>
        <v>-0.59079965606133555</v>
      </c>
      <c r="S4" s="29">
        <f t="shared" si="4"/>
        <v>1.1820292347392751</v>
      </c>
      <c r="T4" s="29">
        <f t="shared" si="4"/>
        <v>-20.435425623387385</v>
      </c>
      <c r="U4" s="29">
        <f t="shared" si="4"/>
        <v>1.946603611349627</v>
      </c>
      <c r="V4" s="29">
        <f t="shared" si="4"/>
        <v>-0.18761822871819317</v>
      </c>
      <c r="W4" s="29">
        <f t="shared" si="4"/>
        <v>1.2037833190113839E-2</v>
      </c>
      <c r="X4" s="29">
        <f t="shared" ref="X4" si="5">SUM(X5:X7)</f>
        <v>5.6061908856378684E-2</v>
      </c>
    </row>
    <row r="5" spans="1:24" ht="11.25" customHeight="1" x14ac:dyDescent="0.2">
      <c r="A5" s="41" t="s">
        <v>5</v>
      </c>
      <c r="B5" s="9" t="s">
        <v>6</v>
      </c>
      <c r="C5" s="10">
        <f>AFC!C5-FC_NE!C5-FC_E!C5</f>
        <v>0</v>
      </c>
      <c r="D5" s="10">
        <f>AFC!D5-FC_NE!D5-FC_E!D5</f>
        <v>0</v>
      </c>
      <c r="E5" s="10">
        <f>AFC!E5-FC_NE!E5-FC_E!E5</f>
        <v>0</v>
      </c>
      <c r="F5" s="10">
        <f>AFC!F5-FC_NE!F5-FC_E!F5</f>
        <v>0</v>
      </c>
      <c r="G5" s="10">
        <f>AFC!G5-FC_NE!G5-FC_E!G5</f>
        <v>0</v>
      </c>
      <c r="H5" s="10">
        <f>AFC!H5-FC_NE!H5-FC_E!H5</f>
        <v>0</v>
      </c>
      <c r="I5" s="10">
        <f>AFC!I5-FC_NE!I5-FC_E!I5</f>
        <v>0</v>
      </c>
      <c r="J5" s="10">
        <f>AFC!J5-FC_NE!J5-FC_E!J5</f>
        <v>1.9815133276010286</v>
      </c>
      <c r="K5" s="10">
        <f>AFC!K5-FC_NE!K5-FC_E!K5</f>
        <v>1.9516766981943299</v>
      </c>
      <c r="L5" s="10">
        <f>AFC!L5-FC_NE!L5-FC_E!L5</f>
        <v>0.47652622527945354</v>
      </c>
      <c r="M5" s="10">
        <f>AFC!M5-FC_NE!M5-FC_E!M5</f>
        <v>-0.35821152192605688</v>
      </c>
      <c r="N5" s="10">
        <f>AFC!N5-FC_NE!N5-FC_E!N5</f>
        <v>0.5386070507308709</v>
      </c>
      <c r="O5" s="10">
        <f>AFC!O5-FC_NE!O5-FC_E!O5</f>
        <v>0.39415305245055876</v>
      </c>
      <c r="P5" s="10">
        <f>AFC!P5-FC_NE!P5-FC_E!P5</f>
        <v>0.51848667239896784</v>
      </c>
      <c r="Q5" s="10">
        <f>AFC!Q5-FC_NE!Q5-FC_E!Q5</f>
        <v>0</v>
      </c>
      <c r="R5" s="10">
        <f>AFC!R5-FC_NE!R5-FC_E!R5</f>
        <v>0</v>
      </c>
      <c r="S5" s="10">
        <f>AFC!S5-FC_NE!S5-FC_E!S5</f>
        <v>0</v>
      </c>
      <c r="T5" s="10">
        <f>AFC!T5-FC_NE!T5-FC_E!T5</f>
        <v>-2.8202923473773733E-2</v>
      </c>
      <c r="U5" s="10">
        <f>AFC!U5-FC_NE!U5-FC_E!U5</f>
        <v>7.755803955288032E-2</v>
      </c>
      <c r="V5" s="10">
        <f>AFC!V5-FC_NE!V5-FC_E!V5</f>
        <v>-0.26483233018056751</v>
      </c>
      <c r="W5" s="10">
        <f>AFC!W5-FC_NE!W5-FC_E!W5</f>
        <v>1.0834049871023765E-2</v>
      </c>
      <c r="X5" s="10">
        <f>AFC!X5-FC_NE!X5-FC_E!X5</f>
        <v>5.7265692175409111E-2</v>
      </c>
    </row>
    <row r="6" spans="1:24" ht="11.25" customHeight="1" x14ac:dyDescent="0.2">
      <c r="A6" s="41" t="s">
        <v>7</v>
      </c>
      <c r="B6" s="9" t="s">
        <v>8</v>
      </c>
      <c r="C6" s="10">
        <f>AFC!C6-FC_NE!C6-FC_E!C6</f>
        <v>2.7990541702494056</v>
      </c>
      <c r="D6" s="10">
        <f>AFC!D6-FC_NE!D6-FC_E!D6</f>
        <v>0</v>
      </c>
      <c r="E6" s="10">
        <f>AFC!E6-FC_NE!E6-FC_E!E6</f>
        <v>0</v>
      </c>
      <c r="F6" s="10">
        <f>AFC!F6-FC_NE!F6-FC_E!F6</f>
        <v>0</v>
      </c>
      <c r="G6" s="10">
        <f>AFC!G6-FC_NE!G6-FC_E!G6</f>
        <v>0</v>
      </c>
      <c r="H6" s="10">
        <f>AFC!H6-FC_NE!H6-FC_E!H6</f>
        <v>0</v>
      </c>
      <c r="I6" s="10">
        <f>AFC!I6-FC_NE!I6-FC_E!I6</f>
        <v>0</v>
      </c>
      <c r="J6" s="10">
        <f>AFC!J6-FC_NE!J6-FC_E!J6</f>
        <v>0</v>
      </c>
      <c r="K6" s="10">
        <f>AFC!K6-FC_NE!K6-FC_E!K6</f>
        <v>0</v>
      </c>
      <c r="L6" s="10">
        <f>AFC!L6-FC_NE!L6-FC_E!L6</f>
        <v>0</v>
      </c>
      <c r="M6" s="10">
        <f>AFC!M6-FC_NE!M6-FC_E!M6</f>
        <v>0</v>
      </c>
      <c r="N6" s="10">
        <f>AFC!N6-FC_NE!N6-FC_E!N6</f>
        <v>0</v>
      </c>
      <c r="O6" s="10">
        <f>AFC!O6-FC_NE!O6-FC_E!O6</f>
        <v>0</v>
      </c>
      <c r="P6" s="10">
        <f>AFC!P6-FC_NE!P6-FC_E!P6</f>
        <v>0</v>
      </c>
      <c r="Q6" s="10">
        <f>AFC!Q6-FC_NE!Q6-FC_E!Q6</f>
        <v>0</v>
      </c>
      <c r="R6" s="10">
        <f>AFC!R6-FC_NE!R6-FC_E!R6</f>
        <v>0</v>
      </c>
      <c r="S6" s="10">
        <f>AFC!S6-FC_NE!S6-FC_E!S6</f>
        <v>0</v>
      </c>
      <c r="T6" s="10">
        <f>AFC!T6-FC_NE!T6-FC_E!T6</f>
        <v>0</v>
      </c>
      <c r="U6" s="10">
        <f>AFC!U6-FC_NE!U6-FC_E!U6</f>
        <v>0</v>
      </c>
      <c r="V6" s="10">
        <f>AFC!V6-FC_NE!V6-FC_E!V6</f>
        <v>0</v>
      </c>
      <c r="W6" s="10">
        <f>AFC!W6-FC_NE!W6-FC_E!W6</f>
        <v>0</v>
      </c>
      <c r="X6" s="10">
        <f>AFC!X6-FC_NE!X6-FC_E!X6</f>
        <v>0</v>
      </c>
    </row>
    <row r="7" spans="1:24" ht="11.25" customHeight="1" x14ac:dyDescent="0.2">
      <c r="A7" s="41" t="s">
        <v>9</v>
      </c>
      <c r="B7" s="9" t="s">
        <v>10</v>
      </c>
      <c r="C7" s="10">
        <f>AFC!C7-FC_NE!C7-FC_E!C7</f>
        <v>1.5832330180560916</v>
      </c>
      <c r="D7" s="10">
        <f>AFC!D7-FC_NE!D7-FC_E!D7</f>
        <v>-0.86878761822777051</v>
      </c>
      <c r="E7" s="10">
        <f>AFC!E7-FC_NE!E7-FC_E!E7</f>
        <v>8.134135855493696E-2</v>
      </c>
      <c r="F7" s="10">
        <f>AFC!F7-FC_NE!F7-FC_E!F7</f>
        <v>4.9055030094575045</v>
      </c>
      <c r="G7" s="10">
        <f>AFC!G7-FC_NE!G7-FC_E!G7</f>
        <v>59.832674118658275</v>
      </c>
      <c r="H7" s="10">
        <f>AFC!H7-FC_NE!H7-FC_E!H7</f>
        <v>13.431814273429511</v>
      </c>
      <c r="I7" s="10">
        <f>AFC!I7-FC_NE!I7-FC_E!I7</f>
        <v>6.2345657781598085</v>
      </c>
      <c r="J7" s="10">
        <f>AFC!J7-FC_NE!J7-FC_E!J7</f>
        <v>10.281341358556062</v>
      </c>
      <c r="K7" s="10">
        <f>AFC!K7-FC_NE!K7-FC_E!K7</f>
        <v>8.019690455716912</v>
      </c>
      <c r="L7" s="10">
        <f>AFC!L7-FC_NE!L7-FC_E!L7</f>
        <v>4.2198624247642833</v>
      </c>
      <c r="M7" s="10">
        <f>AFC!M7-FC_NE!M7-FC_E!M7</f>
        <v>10.523989681858289</v>
      </c>
      <c r="N7" s="10">
        <f>AFC!N7-FC_NE!N7-FC_E!N7</f>
        <v>-12.959243336198606</v>
      </c>
      <c r="O7" s="10">
        <f>AFC!O7-FC_NE!O7-FC_E!O7</f>
        <v>4.8178847807393996</v>
      </c>
      <c r="P7" s="10">
        <f>AFC!P7-FC_NE!P7-FC_E!P7</f>
        <v>6.0823731728287385</v>
      </c>
      <c r="Q7" s="10">
        <f>AFC!Q7-FC_NE!Q7-FC_E!Q7</f>
        <v>-4.5474735088646412E-13</v>
      </c>
      <c r="R7" s="10">
        <f>AFC!R7-FC_NE!R7-FC_E!R7</f>
        <v>-0.59079965606133555</v>
      </c>
      <c r="S7" s="10">
        <f>AFC!S7-FC_NE!S7-FC_E!S7</f>
        <v>1.1820292347392751</v>
      </c>
      <c r="T7" s="10">
        <f>AFC!T7-FC_NE!T7-FC_E!T7</f>
        <v>-20.407222699913611</v>
      </c>
      <c r="U7" s="10">
        <f>AFC!U7-FC_NE!U7-FC_E!U7</f>
        <v>1.8690455717967467</v>
      </c>
      <c r="V7" s="10">
        <f>AFC!V7-FC_NE!V7-FC_E!V7</f>
        <v>7.721410146237434E-2</v>
      </c>
      <c r="W7" s="10">
        <f>AFC!W7-FC_NE!W7-FC_E!W7</f>
        <v>1.2037833190900737E-3</v>
      </c>
      <c r="X7" s="10">
        <f>AFC!X7-FC_NE!X7-FC_E!X7</f>
        <v>-1.203783319030427E-3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AFC!C9-FC_NE!C9-FC_E!C9</f>
        <v>0</v>
      </c>
      <c r="D9" s="10">
        <f>AFC!D9-FC_NE!D9-FC_E!D9</f>
        <v>0</v>
      </c>
      <c r="E9" s="10">
        <f>AFC!E9-FC_NE!E9-FC_E!E9</f>
        <v>0</v>
      </c>
      <c r="F9" s="10">
        <f>AFC!F9-FC_NE!F9-FC_E!F9</f>
        <v>0</v>
      </c>
      <c r="G9" s="10">
        <f>AFC!G9-FC_NE!G9-FC_E!G9</f>
        <v>0</v>
      </c>
      <c r="H9" s="10">
        <f>AFC!H9-FC_NE!H9-FC_E!H9</f>
        <v>0</v>
      </c>
      <c r="I9" s="10">
        <f>AFC!I9-FC_NE!I9-FC_E!I9</f>
        <v>0</v>
      </c>
      <c r="J9" s="10">
        <f>AFC!J9-FC_NE!J9-FC_E!J9</f>
        <v>0</v>
      </c>
      <c r="K9" s="10">
        <f>AFC!K9-FC_NE!K9-FC_E!K9</f>
        <v>0</v>
      </c>
      <c r="L9" s="10">
        <f>AFC!L9-FC_NE!L9-FC_E!L9</f>
        <v>0</v>
      </c>
      <c r="M9" s="10">
        <f>AFC!M9-FC_NE!M9-FC_E!M9</f>
        <v>0</v>
      </c>
      <c r="N9" s="10">
        <f>AFC!N9-FC_NE!N9-FC_E!N9</f>
        <v>0</v>
      </c>
      <c r="O9" s="10">
        <f>AFC!O9-FC_NE!O9-FC_E!O9</f>
        <v>0</v>
      </c>
      <c r="P9" s="10">
        <f>AFC!P9-FC_NE!P9-FC_E!P9</f>
        <v>0</v>
      </c>
      <c r="Q9" s="10">
        <f>AFC!Q9-FC_NE!Q9-FC_E!Q9</f>
        <v>0</v>
      </c>
      <c r="R9" s="10">
        <f>AFC!R9-FC_NE!R9-FC_E!R9</f>
        <v>0</v>
      </c>
      <c r="S9" s="10">
        <f>AFC!S9-FC_NE!S9-FC_E!S9</f>
        <v>0</v>
      </c>
      <c r="T9" s="10">
        <f>AFC!T9-FC_NE!T9-FC_E!T9</f>
        <v>0</v>
      </c>
      <c r="U9" s="10">
        <f>AFC!U9-FC_NE!U9-FC_E!U9</f>
        <v>0</v>
      </c>
      <c r="V9" s="10">
        <f>AFC!V9-FC_NE!V9-FC_E!V9</f>
        <v>0</v>
      </c>
      <c r="W9" s="10">
        <f>AFC!W9-FC_NE!W9-FC_E!W9</f>
        <v>0</v>
      </c>
      <c r="X9" s="10">
        <f>AFC!X9-FC_NE!X9-FC_E!X9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AFC!C10-FC_NE!C10-FC_E!C10</f>
        <v>0</v>
      </c>
      <c r="D10" s="10">
        <f>AFC!D10-FC_NE!D10-FC_E!D10</f>
        <v>0</v>
      </c>
      <c r="E10" s="10">
        <f>AFC!E10-FC_NE!E10-FC_E!E10</f>
        <v>0</v>
      </c>
      <c r="F10" s="10">
        <f>AFC!F10-FC_NE!F10-FC_E!F10</f>
        <v>0</v>
      </c>
      <c r="G10" s="10">
        <f>AFC!G10-FC_NE!G10-FC_E!G10</f>
        <v>0</v>
      </c>
      <c r="H10" s="10">
        <f>AFC!H10-FC_NE!H10-FC_E!H10</f>
        <v>0</v>
      </c>
      <c r="I10" s="10">
        <f>AFC!I10-FC_NE!I10-FC_E!I10</f>
        <v>0</v>
      </c>
      <c r="J10" s="10">
        <f>AFC!J10-FC_NE!J10-FC_E!J10</f>
        <v>0</v>
      </c>
      <c r="K10" s="10">
        <f>AFC!K10-FC_NE!K10-FC_E!K10</f>
        <v>0</v>
      </c>
      <c r="L10" s="10">
        <f>AFC!L10-FC_NE!L10-FC_E!L10</f>
        <v>0</v>
      </c>
      <c r="M10" s="10">
        <f>AFC!M10-FC_NE!M10-FC_E!M10</f>
        <v>0</v>
      </c>
      <c r="N10" s="10">
        <f>AFC!N10-FC_NE!N10-FC_E!N10</f>
        <v>0</v>
      </c>
      <c r="O10" s="10">
        <f>AFC!O10-FC_NE!O10-FC_E!O10</f>
        <v>0</v>
      </c>
      <c r="P10" s="10">
        <f>AFC!P10-FC_NE!P10-FC_E!P10</f>
        <v>0</v>
      </c>
      <c r="Q10" s="10">
        <f>AFC!Q10-FC_NE!Q10-FC_E!Q10</f>
        <v>0</v>
      </c>
      <c r="R10" s="10">
        <f>AFC!R10-FC_NE!R10-FC_E!R10</f>
        <v>0</v>
      </c>
      <c r="S10" s="10">
        <f>AFC!S10-FC_NE!S10-FC_E!S10</f>
        <v>0</v>
      </c>
      <c r="T10" s="10">
        <f>AFC!T10-FC_NE!T10-FC_E!T10</f>
        <v>0</v>
      </c>
      <c r="U10" s="10">
        <f>AFC!U10-FC_NE!U10-FC_E!U10</f>
        <v>0</v>
      </c>
      <c r="V10" s="10">
        <f>AFC!V10-FC_NE!V10-FC_E!V10</f>
        <v>0</v>
      </c>
      <c r="W10" s="10">
        <f>AFC!W10-FC_NE!W10-FC_E!W10</f>
        <v>0</v>
      </c>
      <c r="X10" s="10">
        <f>AFC!X10-FC_NE!X10-FC_E!X10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-1.3396388650043178</v>
      </c>
      <c r="D11" s="29">
        <f t="shared" si="8"/>
        <v>0.66964746345657744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-8.5984522785409467E-5</v>
      </c>
      <c r="I11" s="29">
        <f t="shared" si="8"/>
        <v>0</v>
      </c>
      <c r="J11" s="29">
        <f t="shared" si="8"/>
        <v>-8.6156491831470561E-2</v>
      </c>
      <c r="K11" s="29">
        <f t="shared" si="8"/>
        <v>0</v>
      </c>
      <c r="L11" s="29">
        <f t="shared" si="8"/>
        <v>-5.9931212381771015E-2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-8.5984522788074003E-5</v>
      </c>
      <c r="S11" s="29">
        <f t="shared" si="8"/>
        <v>-8.5984522785409467E-5</v>
      </c>
      <c r="T11" s="29">
        <f t="shared" si="8"/>
        <v>6.6895958727428706E-2</v>
      </c>
      <c r="U11" s="29">
        <f t="shared" si="8"/>
        <v>-0.38005159071367167</v>
      </c>
      <c r="V11" s="29">
        <f t="shared" si="8"/>
        <v>-0.39226139294926821</v>
      </c>
      <c r="W11" s="29">
        <f t="shared" si="8"/>
        <v>-6.4058469475493318E-2</v>
      </c>
      <c r="X11" s="29">
        <f t="shared" ref="X11" si="9">SUM(X12:X16)</f>
        <v>9.7850386930351974E-2</v>
      </c>
    </row>
    <row r="12" spans="1:24" ht="11.25" customHeight="1" x14ac:dyDescent="0.2">
      <c r="A12" s="41" t="s">
        <v>15</v>
      </c>
      <c r="B12" s="9" t="s">
        <v>16</v>
      </c>
      <c r="C12" s="10">
        <f>AFC!C12-FC_NE!C12-FC_E!C12</f>
        <v>0</v>
      </c>
      <c r="D12" s="10">
        <f>AFC!D12-FC_NE!D12-FC_E!D12</f>
        <v>0</v>
      </c>
      <c r="E12" s="10">
        <f>AFC!E12-FC_NE!E12-FC_E!E12</f>
        <v>0</v>
      </c>
      <c r="F12" s="10">
        <f>AFC!F12-FC_NE!F12-FC_E!F12</f>
        <v>0</v>
      </c>
      <c r="G12" s="10">
        <f>AFC!G12-FC_NE!G12-FC_E!G12</f>
        <v>0</v>
      </c>
      <c r="H12" s="10">
        <f>AFC!H12-FC_NE!H12-FC_E!H12</f>
        <v>0</v>
      </c>
      <c r="I12" s="10">
        <f>AFC!I12-FC_NE!I12-FC_E!I12</f>
        <v>0</v>
      </c>
      <c r="J12" s="10">
        <f>AFC!J12-FC_NE!J12-FC_E!J12</f>
        <v>0</v>
      </c>
      <c r="K12" s="10">
        <f>AFC!K12-FC_NE!K12-FC_E!K12</f>
        <v>0</v>
      </c>
      <c r="L12" s="10">
        <f>AFC!L12-FC_NE!L12-FC_E!L12</f>
        <v>0</v>
      </c>
      <c r="M12" s="10">
        <f>AFC!M12-FC_NE!M12-FC_E!M12</f>
        <v>0</v>
      </c>
      <c r="N12" s="10">
        <f>AFC!N12-FC_NE!N12-FC_E!N12</f>
        <v>0</v>
      </c>
      <c r="O12" s="10">
        <f>AFC!O12-FC_NE!O12-FC_E!O12</f>
        <v>0</v>
      </c>
      <c r="P12" s="10">
        <f>AFC!P12-FC_NE!P12-FC_E!P12</f>
        <v>0</v>
      </c>
      <c r="Q12" s="10">
        <f>AFC!Q12-FC_NE!Q12-FC_E!Q12</f>
        <v>0</v>
      </c>
      <c r="R12" s="10">
        <f>AFC!R12-FC_NE!R12-FC_E!R12</f>
        <v>0</v>
      </c>
      <c r="S12" s="10">
        <f>AFC!S12-FC_NE!S12-FC_E!S12</f>
        <v>0</v>
      </c>
      <c r="T12" s="10">
        <f>AFC!T12-FC_NE!T12-FC_E!T12</f>
        <v>0</v>
      </c>
      <c r="U12" s="10">
        <f>AFC!U12-FC_NE!U12-FC_E!U12</f>
        <v>0</v>
      </c>
      <c r="V12" s="10">
        <f>AFC!V12-FC_NE!V12-FC_E!V12</f>
        <v>0</v>
      </c>
      <c r="W12" s="10">
        <f>AFC!W12-FC_NE!W12-FC_E!W12</f>
        <v>0</v>
      </c>
      <c r="X12" s="10">
        <f>AFC!X12-FC_NE!X12-FC_E!X12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AFC!C13-FC_NE!C13-FC_E!C13</f>
        <v>-1.3396388650043178</v>
      </c>
      <c r="D13" s="10">
        <f>AFC!D13-FC_NE!D13-FC_E!D13</f>
        <v>0.66964746345657744</v>
      </c>
      <c r="E13" s="10">
        <f>AFC!E13-FC_NE!E13-FC_E!E13</f>
        <v>0</v>
      </c>
      <c r="F13" s="10">
        <f>AFC!F13-FC_NE!F13-FC_E!F13</f>
        <v>0</v>
      </c>
      <c r="G13" s="10">
        <f>AFC!G13-FC_NE!G13-FC_E!G13</f>
        <v>0</v>
      </c>
      <c r="H13" s="10">
        <f>AFC!H13-FC_NE!H13-FC_E!H13</f>
        <v>-8.5984522785409467E-5</v>
      </c>
      <c r="I13" s="10">
        <f>AFC!I13-FC_NE!I13-FC_E!I13</f>
        <v>0</v>
      </c>
      <c r="J13" s="10">
        <f>AFC!J13-FC_NE!J13-FC_E!J13</f>
        <v>-8.6156491831470561E-2</v>
      </c>
      <c r="K13" s="10">
        <f>AFC!K13-FC_NE!K13-FC_E!K13</f>
        <v>0</v>
      </c>
      <c r="L13" s="10">
        <f>AFC!L13-FC_NE!L13-FC_E!L13</f>
        <v>-5.9931212381771015E-2</v>
      </c>
      <c r="M13" s="10">
        <f>AFC!M13-FC_NE!M13-FC_E!M13</f>
        <v>0</v>
      </c>
      <c r="N13" s="10">
        <f>AFC!N13-FC_NE!N13-FC_E!N13</f>
        <v>0</v>
      </c>
      <c r="O13" s="10">
        <f>AFC!O13-FC_NE!O13-FC_E!O13</f>
        <v>0</v>
      </c>
      <c r="P13" s="10">
        <f>AFC!P13-FC_NE!P13-FC_E!P13</f>
        <v>0</v>
      </c>
      <c r="Q13" s="10">
        <f>AFC!Q13-FC_NE!Q13-FC_E!Q13</f>
        <v>0</v>
      </c>
      <c r="R13" s="10">
        <f>AFC!R13-FC_NE!R13-FC_E!R13</f>
        <v>-8.5984522788074003E-5</v>
      </c>
      <c r="S13" s="10">
        <f>AFC!S13-FC_NE!S13-FC_E!S13</f>
        <v>-8.5984522785409467E-5</v>
      </c>
      <c r="T13" s="10">
        <f>AFC!T13-FC_NE!T13-FC_E!T13</f>
        <v>6.6895958727428706E-2</v>
      </c>
      <c r="U13" s="10">
        <f>AFC!U13-FC_NE!U13-FC_E!U13</f>
        <v>-0.38005159071367167</v>
      </c>
      <c r="V13" s="10">
        <f>AFC!V13-FC_NE!V13-FC_E!V13</f>
        <v>-0.39226139294926821</v>
      </c>
      <c r="W13" s="10">
        <f>AFC!W13-FC_NE!W13-FC_E!W13</f>
        <v>-6.4058469475493318E-2</v>
      </c>
      <c r="X13" s="10">
        <f>AFC!X13-FC_NE!X13-FC_E!X13</f>
        <v>9.7850386930351974E-2</v>
      </c>
    </row>
    <row r="14" spans="1:24" ht="11.25" customHeight="1" x14ac:dyDescent="0.2">
      <c r="A14" s="41" t="s">
        <v>19</v>
      </c>
      <c r="B14" s="9" t="s">
        <v>20</v>
      </c>
      <c r="C14" s="10">
        <f>AFC!C14-FC_NE!C14-FC_E!C14</f>
        <v>0</v>
      </c>
      <c r="D14" s="10">
        <f>AFC!D14-FC_NE!D14-FC_E!D14</f>
        <v>0</v>
      </c>
      <c r="E14" s="10">
        <f>AFC!E14-FC_NE!E14-FC_E!E14</f>
        <v>0</v>
      </c>
      <c r="F14" s="10">
        <f>AFC!F14-FC_NE!F14-FC_E!F14</f>
        <v>0</v>
      </c>
      <c r="G14" s="10">
        <f>AFC!G14-FC_NE!G14-FC_E!G14</f>
        <v>0</v>
      </c>
      <c r="H14" s="10">
        <f>AFC!H14-FC_NE!H14-FC_E!H14</f>
        <v>0</v>
      </c>
      <c r="I14" s="10">
        <f>AFC!I14-FC_NE!I14-FC_E!I14</f>
        <v>0</v>
      </c>
      <c r="J14" s="10">
        <f>AFC!J14-FC_NE!J14-FC_E!J14</f>
        <v>0</v>
      </c>
      <c r="K14" s="10">
        <f>AFC!K14-FC_NE!K14-FC_E!K14</f>
        <v>0</v>
      </c>
      <c r="L14" s="10">
        <f>AFC!L14-FC_NE!L14-FC_E!L14</f>
        <v>0</v>
      </c>
      <c r="M14" s="10">
        <f>AFC!M14-FC_NE!M14-FC_E!M14</f>
        <v>0</v>
      </c>
      <c r="N14" s="10">
        <f>AFC!N14-FC_NE!N14-FC_E!N14</f>
        <v>0</v>
      </c>
      <c r="O14" s="10">
        <f>AFC!O14-FC_NE!O14-FC_E!O14</f>
        <v>0</v>
      </c>
      <c r="P14" s="10">
        <f>AFC!P14-FC_NE!P14-FC_E!P14</f>
        <v>0</v>
      </c>
      <c r="Q14" s="10">
        <f>AFC!Q14-FC_NE!Q14-FC_E!Q14</f>
        <v>0</v>
      </c>
      <c r="R14" s="10">
        <f>AFC!R14-FC_NE!R14-FC_E!R14</f>
        <v>0</v>
      </c>
      <c r="S14" s="10">
        <f>AFC!S14-FC_NE!S14-FC_E!S14</f>
        <v>0</v>
      </c>
      <c r="T14" s="10">
        <f>AFC!T14-FC_NE!T14-FC_E!T14</f>
        <v>0</v>
      </c>
      <c r="U14" s="10">
        <f>AFC!U14-FC_NE!U14-FC_E!U14</f>
        <v>0</v>
      </c>
      <c r="V14" s="10">
        <f>AFC!V14-FC_NE!V14-FC_E!V14</f>
        <v>0</v>
      </c>
      <c r="W14" s="10">
        <f>AFC!W14-FC_NE!W14-FC_E!W14</f>
        <v>0</v>
      </c>
      <c r="X14" s="10">
        <f>AFC!X14-FC_NE!X14-FC_E!X14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AFC!C15-FC_NE!C15-FC_E!C15</f>
        <v>0</v>
      </c>
      <c r="D15" s="10">
        <f>AFC!D15-FC_NE!D15-FC_E!D15</f>
        <v>0</v>
      </c>
      <c r="E15" s="10">
        <f>AFC!E15-FC_NE!E15-FC_E!E15</f>
        <v>0</v>
      </c>
      <c r="F15" s="10">
        <f>AFC!F15-FC_NE!F15-FC_E!F15</f>
        <v>0</v>
      </c>
      <c r="G15" s="10">
        <f>AFC!G15-FC_NE!G15-FC_E!G15</f>
        <v>0</v>
      </c>
      <c r="H15" s="10">
        <f>AFC!H15-FC_NE!H15-FC_E!H15</f>
        <v>0</v>
      </c>
      <c r="I15" s="10">
        <f>AFC!I15-FC_NE!I15-FC_E!I15</f>
        <v>0</v>
      </c>
      <c r="J15" s="10">
        <f>AFC!J15-FC_NE!J15-FC_E!J15</f>
        <v>0</v>
      </c>
      <c r="K15" s="10">
        <f>AFC!K15-FC_NE!K15-FC_E!K15</f>
        <v>0</v>
      </c>
      <c r="L15" s="10">
        <f>AFC!L15-FC_NE!L15-FC_E!L15</f>
        <v>0</v>
      </c>
      <c r="M15" s="10">
        <f>AFC!M15-FC_NE!M15-FC_E!M15</f>
        <v>0</v>
      </c>
      <c r="N15" s="10">
        <f>AFC!N15-FC_NE!N15-FC_E!N15</f>
        <v>0</v>
      </c>
      <c r="O15" s="10">
        <f>AFC!O15-FC_NE!O15-FC_E!O15</f>
        <v>0</v>
      </c>
      <c r="P15" s="10">
        <f>AFC!P15-FC_NE!P15-FC_E!P15</f>
        <v>0</v>
      </c>
      <c r="Q15" s="10">
        <f>AFC!Q15-FC_NE!Q15-FC_E!Q15</f>
        <v>0</v>
      </c>
      <c r="R15" s="10">
        <f>AFC!R15-FC_NE!R15-FC_E!R15</f>
        <v>0</v>
      </c>
      <c r="S15" s="10">
        <f>AFC!S15-FC_NE!S15-FC_E!S15</f>
        <v>0</v>
      </c>
      <c r="T15" s="10">
        <f>AFC!T15-FC_NE!T15-FC_E!T15</f>
        <v>0</v>
      </c>
      <c r="U15" s="10">
        <f>AFC!U15-FC_NE!U15-FC_E!U15</f>
        <v>0</v>
      </c>
      <c r="V15" s="10">
        <f>AFC!V15-FC_NE!V15-FC_E!V15</f>
        <v>0</v>
      </c>
      <c r="W15" s="10">
        <f>AFC!W15-FC_NE!W15-FC_E!W15</f>
        <v>0</v>
      </c>
      <c r="X15" s="10">
        <f>AFC!X15-FC_NE!X15-FC_E!X15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AFC!C16-FC_NE!C16-FC_E!C16</f>
        <v>0</v>
      </c>
      <c r="D16" s="10">
        <f>AFC!D16-FC_NE!D16-FC_E!D16</f>
        <v>0</v>
      </c>
      <c r="E16" s="10">
        <f>AFC!E16-FC_NE!E16-FC_E!E16</f>
        <v>0</v>
      </c>
      <c r="F16" s="10">
        <f>AFC!F16-FC_NE!F16-FC_E!F16</f>
        <v>0</v>
      </c>
      <c r="G16" s="10">
        <f>AFC!G16-FC_NE!G16-FC_E!G16</f>
        <v>0</v>
      </c>
      <c r="H16" s="10">
        <f>AFC!H16-FC_NE!H16-FC_E!H16</f>
        <v>0</v>
      </c>
      <c r="I16" s="10">
        <f>AFC!I16-FC_NE!I16-FC_E!I16</f>
        <v>0</v>
      </c>
      <c r="J16" s="10">
        <f>AFC!J16-FC_NE!J16-FC_E!J16</f>
        <v>0</v>
      </c>
      <c r="K16" s="10">
        <f>AFC!K16-FC_NE!K16-FC_E!K16</f>
        <v>0</v>
      </c>
      <c r="L16" s="10">
        <f>AFC!L16-FC_NE!L16-FC_E!L16</f>
        <v>0</v>
      </c>
      <c r="M16" s="10">
        <f>AFC!M16-FC_NE!M16-FC_E!M16</f>
        <v>0</v>
      </c>
      <c r="N16" s="10">
        <f>AFC!N16-FC_NE!N16-FC_E!N16</f>
        <v>0</v>
      </c>
      <c r="O16" s="10">
        <f>AFC!O16-FC_NE!O16-FC_E!O16</f>
        <v>0</v>
      </c>
      <c r="P16" s="10">
        <f>AFC!P16-FC_NE!P16-FC_E!P16</f>
        <v>0</v>
      </c>
      <c r="Q16" s="10">
        <f>AFC!Q16-FC_NE!Q16-FC_E!Q16</f>
        <v>0</v>
      </c>
      <c r="R16" s="10">
        <f>AFC!R16-FC_NE!R16-FC_E!R16</f>
        <v>0</v>
      </c>
      <c r="S16" s="10">
        <f>AFC!S16-FC_NE!S16-FC_E!S16</f>
        <v>0</v>
      </c>
      <c r="T16" s="10">
        <f>AFC!T16-FC_NE!T16-FC_E!T16</f>
        <v>0</v>
      </c>
      <c r="U16" s="10">
        <f>AFC!U16-FC_NE!U16-FC_E!U16</f>
        <v>0</v>
      </c>
      <c r="V16" s="10">
        <f>AFC!V16-FC_NE!V16-FC_E!V16</f>
        <v>0</v>
      </c>
      <c r="W16" s="10">
        <f>AFC!W16-FC_NE!W16-FC_E!W16</f>
        <v>0</v>
      </c>
      <c r="X16" s="10">
        <f>AFC!X16-FC_NE!X16-FC_E!X16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AFC!C18-FC_NE!C18-FC_E!C18</f>
        <v>0</v>
      </c>
      <c r="D18" s="10">
        <f>AFC!D18-FC_NE!D18-FC_E!D18</f>
        <v>0</v>
      </c>
      <c r="E18" s="10">
        <f>AFC!E18-FC_NE!E18-FC_E!E18</f>
        <v>0</v>
      </c>
      <c r="F18" s="10">
        <f>AFC!F18-FC_NE!F18-FC_E!F18</f>
        <v>0</v>
      </c>
      <c r="G18" s="10">
        <f>AFC!G18-FC_NE!G18-FC_E!G18</f>
        <v>0</v>
      </c>
      <c r="H18" s="10">
        <f>AFC!H18-FC_NE!H18-FC_E!H18</f>
        <v>0</v>
      </c>
      <c r="I18" s="10">
        <f>AFC!I18-FC_NE!I18-FC_E!I18</f>
        <v>0</v>
      </c>
      <c r="J18" s="10">
        <f>AFC!J18-FC_NE!J18-FC_E!J18</f>
        <v>0</v>
      </c>
      <c r="K18" s="10">
        <f>AFC!K18-FC_NE!K18-FC_E!K18</f>
        <v>0</v>
      </c>
      <c r="L18" s="10">
        <f>AFC!L18-FC_NE!L18-FC_E!L18</f>
        <v>0</v>
      </c>
      <c r="M18" s="10">
        <f>AFC!M18-FC_NE!M18-FC_E!M18</f>
        <v>0</v>
      </c>
      <c r="N18" s="10">
        <f>AFC!N18-FC_NE!N18-FC_E!N18</f>
        <v>0</v>
      </c>
      <c r="O18" s="10">
        <f>AFC!O18-FC_NE!O18-FC_E!O18</f>
        <v>0</v>
      </c>
      <c r="P18" s="10">
        <f>AFC!P18-FC_NE!P18-FC_E!P18</f>
        <v>0</v>
      </c>
      <c r="Q18" s="10">
        <f>AFC!Q18-FC_NE!Q18-FC_E!Q18</f>
        <v>0</v>
      </c>
      <c r="R18" s="10">
        <f>AFC!R18-FC_NE!R18-FC_E!R18</f>
        <v>0</v>
      </c>
      <c r="S18" s="10">
        <f>AFC!S18-FC_NE!S18-FC_E!S18</f>
        <v>0</v>
      </c>
      <c r="T18" s="10">
        <f>AFC!T18-FC_NE!T18-FC_E!T18</f>
        <v>0</v>
      </c>
      <c r="U18" s="10">
        <f>AFC!U18-FC_NE!U18-FC_E!U18</f>
        <v>0</v>
      </c>
      <c r="V18" s="10">
        <f>AFC!V18-FC_NE!V18-FC_E!V18</f>
        <v>0</v>
      </c>
      <c r="W18" s="10">
        <f>AFC!W18-FC_NE!W18-FC_E!W18</f>
        <v>0</v>
      </c>
      <c r="X18" s="10">
        <f>AFC!X18-FC_NE!X18-FC_E!X18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AFC!C19-FC_NE!C19-FC_E!C19</f>
        <v>0</v>
      </c>
      <c r="D19" s="10">
        <f>AFC!D19-FC_NE!D19-FC_E!D19</f>
        <v>0</v>
      </c>
      <c r="E19" s="10">
        <f>AFC!E19-FC_NE!E19-FC_E!E19</f>
        <v>0</v>
      </c>
      <c r="F19" s="10">
        <f>AFC!F19-FC_NE!F19-FC_E!F19</f>
        <v>0</v>
      </c>
      <c r="G19" s="10">
        <f>AFC!G19-FC_NE!G19-FC_E!G19</f>
        <v>0</v>
      </c>
      <c r="H19" s="10">
        <f>AFC!H19-FC_NE!H19-FC_E!H19</f>
        <v>0</v>
      </c>
      <c r="I19" s="10">
        <f>AFC!I19-FC_NE!I19-FC_E!I19</f>
        <v>0</v>
      </c>
      <c r="J19" s="10">
        <f>AFC!J19-FC_NE!J19-FC_E!J19</f>
        <v>0</v>
      </c>
      <c r="K19" s="10">
        <f>AFC!K19-FC_NE!K19-FC_E!K19</f>
        <v>0</v>
      </c>
      <c r="L19" s="10">
        <f>AFC!L19-FC_NE!L19-FC_E!L19</f>
        <v>0</v>
      </c>
      <c r="M19" s="10">
        <f>AFC!M19-FC_NE!M19-FC_E!M19</f>
        <v>0</v>
      </c>
      <c r="N19" s="10">
        <f>AFC!N19-FC_NE!N19-FC_E!N19</f>
        <v>0</v>
      </c>
      <c r="O19" s="10">
        <f>AFC!O19-FC_NE!O19-FC_E!O19</f>
        <v>0</v>
      </c>
      <c r="P19" s="10">
        <f>AFC!P19-FC_NE!P19-FC_E!P19</f>
        <v>0</v>
      </c>
      <c r="Q19" s="10">
        <f>AFC!Q19-FC_NE!Q19-FC_E!Q19</f>
        <v>0</v>
      </c>
      <c r="R19" s="10">
        <f>AFC!R19-FC_NE!R19-FC_E!R19</f>
        <v>0</v>
      </c>
      <c r="S19" s="10">
        <f>AFC!S19-FC_NE!S19-FC_E!S19</f>
        <v>0</v>
      </c>
      <c r="T19" s="10">
        <f>AFC!T19-FC_NE!T19-FC_E!T19</f>
        <v>0</v>
      </c>
      <c r="U19" s="10">
        <f>AFC!U19-FC_NE!U19-FC_E!U19</f>
        <v>0</v>
      </c>
      <c r="V19" s="10">
        <f>AFC!V19-FC_NE!V19-FC_E!V19</f>
        <v>0</v>
      </c>
      <c r="W19" s="10">
        <f>AFC!W19-FC_NE!W19-FC_E!W19</f>
        <v>0</v>
      </c>
      <c r="X19" s="10">
        <f>AFC!X19-FC_NE!X19-FC_E!X19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AFC!C20-FC_NE!C20-FC_E!C20</f>
        <v>0</v>
      </c>
      <c r="D20" s="10">
        <f>AFC!D20-FC_NE!D20-FC_E!D20</f>
        <v>0</v>
      </c>
      <c r="E20" s="10">
        <f>AFC!E20-FC_NE!E20-FC_E!E20</f>
        <v>0</v>
      </c>
      <c r="F20" s="10">
        <f>AFC!F20-FC_NE!F20-FC_E!F20</f>
        <v>0</v>
      </c>
      <c r="G20" s="10">
        <f>AFC!G20-FC_NE!G20-FC_E!G20</f>
        <v>0</v>
      </c>
      <c r="H20" s="10">
        <f>AFC!H20-FC_NE!H20-FC_E!H20</f>
        <v>0</v>
      </c>
      <c r="I20" s="10">
        <f>AFC!I20-FC_NE!I20-FC_E!I20</f>
        <v>0</v>
      </c>
      <c r="J20" s="10">
        <f>AFC!J20-FC_NE!J20-FC_E!J20</f>
        <v>0</v>
      </c>
      <c r="K20" s="10">
        <f>AFC!K20-FC_NE!K20-FC_E!K20</f>
        <v>0</v>
      </c>
      <c r="L20" s="10">
        <f>AFC!L20-FC_NE!L20-FC_E!L20</f>
        <v>0</v>
      </c>
      <c r="M20" s="10">
        <f>AFC!M20-FC_NE!M20-FC_E!M20</f>
        <v>0</v>
      </c>
      <c r="N20" s="10">
        <f>AFC!N20-FC_NE!N20-FC_E!N20</f>
        <v>0</v>
      </c>
      <c r="O20" s="10">
        <f>AFC!O20-FC_NE!O20-FC_E!O20</f>
        <v>0</v>
      </c>
      <c r="P20" s="10">
        <f>AFC!P20-FC_NE!P20-FC_E!P20</f>
        <v>0</v>
      </c>
      <c r="Q20" s="10">
        <f>AFC!Q20-FC_NE!Q20-FC_E!Q20</f>
        <v>0</v>
      </c>
      <c r="R20" s="10">
        <f>AFC!R20-FC_NE!R20-FC_E!R20</f>
        <v>0</v>
      </c>
      <c r="S20" s="10">
        <f>AFC!S20-FC_NE!S20-FC_E!S20</f>
        <v>0</v>
      </c>
      <c r="T20" s="10">
        <f>AFC!T20-FC_NE!T20-FC_E!T20</f>
        <v>0</v>
      </c>
      <c r="U20" s="10">
        <f>AFC!U20-FC_NE!U20-FC_E!U20</f>
        <v>0</v>
      </c>
      <c r="V20" s="10">
        <f>AFC!V20-FC_NE!V20-FC_E!V20</f>
        <v>0</v>
      </c>
      <c r="W20" s="10">
        <f>AFC!W20-FC_NE!W20-FC_E!W20</f>
        <v>0</v>
      </c>
      <c r="X20" s="10">
        <f>AFC!X20-FC_NE!X20-FC_E!X20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AFC!C21-FC_NE!C21-FC_E!C21</f>
        <v>0</v>
      </c>
      <c r="D21" s="10">
        <f>AFC!D21-FC_NE!D21-FC_E!D21</f>
        <v>0</v>
      </c>
      <c r="E21" s="10">
        <f>AFC!E21-FC_NE!E21-FC_E!E21</f>
        <v>0</v>
      </c>
      <c r="F21" s="10">
        <f>AFC!F21-FC_NE!F21-FC_E!F21</f>
        <v>0</v>
      </c>
      <c r="G21" s="10">
        <f>AFC!G21-FC_NE!G21-FC_E!G21</f>
        <v>0</v>
      </c>
      <c r="H21" s="10">
        <f>AFC!H21-FC_NE!H21-FC_E!H21</f>
        <v>0</v>
      </c>
      <c r="I21" s="10">
        <f>AFC!I21-FC_NE!I21-FC_E!I21</f>
        <v>0</v>
      </c>
      <c r="J21" s="10">
        <f>AFC!J21-FC_NE!J21-FC_E!J21</f>
        <v>0</v>
      </c>
      <c r="K21" s="10">
        <f>AFC!K21-FC_NE!K21-FC_E!K21</f>
        <v>0</v>
      </c>
      <c r="L21" s="10">
        <f>AFC!L21-FC_NE!L21-FC_E!L21</f>
        <v>0</v>
      </c>
      <c r="M21" s="10">
        <f>AFC!M21-FC_NE!M21-FC_E!M21</f>
        <v>0</v>
      </c>
      <c r="N21" s="10">
        <f>AFC!N21-FC_NE!N21-FC_E!N21</f>
        <v>0</v>
      </c>
      <c r="O21" s="10">
        <f>AFC!O21-FC_NE!O21-FC_E!O21</f>
        <v>0</v>
      </c>
      <c r="P21" s="10">
        <f>AFC!P21-FC_NE!P21-FC_E!P21</f>
        <v>0</v>
      </c>
      <c r="Q21" s="10">
        <f>AFC!Q21-FC_NE!Q21-FC_E!Q21</f>
        <v>0</v>
      </c>
      <c r="R21" s="10">
        <f>AFC!R21-FC_NE!R21-FC_E!R21</f>
        <v>0</v>
      </c>
      <c r="S21" s="10">
        <f>AFC!S21-FC_NE!S21-FC_E!S21</f>
        <v>0</v>
      </c>
      <c r="T21" s="10">
        <f>AFC!T21-FC_NE!T21-FC_E!T21</f>
        <v>0</v>
      </c>
      <c r="U21" s="10">
        <f>AFC!U21-FC_NE!U21-FC_E!U21</f>
        <v>0</v>
      </c>
      <c r="V21" s="10">
        <f>AFC!V21-FC_NE!V21-FC_E!V21</f>
        <v>0</v>
      </c>
      <c r="W21" s="10">
        <f>AFC!W21-FC_NE!W21-FC_E!W21</f>
        <v>0</v>
      </c>
      <c r="X21" s="10">
        <f>AFC!X21-FC_NE!X21-FC_E!X21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AFC!C23-FC_NE!C23-FC_E!C23</f>
        <v>0</v>
      </c>
      <c r="D23" s="10">
        <f>AFC!D23-FC_NE!D23-FC_E!D23</f>
        <v>0</v>
      </c>
      <c r="E23" s="10">
        <f>AFC!E23-FC_NE!E23-FC_E!E23</f>
        <v>0</v>
      </c>
      <c r="F23" s="10">
        <f>AFC!F23-FC_NE!F23-FC_E!F23</f>
        <v>0</v>
      </c>
      <c r="G23" s="10">
        <f>AFC!G23-FC_NE!G23-FC_E!G23</f>
        <v>0</v>
      </c>
      <c r="H23" s="10">
        <f>AFC!H23-FC_NE!H23-FC_E!H23</f>
        <v>0</v>
      </c>
      <c r="I23" s="10">
        <f>AFC!I23-FC_NE!I23-FC_E!I23</f>
        <v>0</v>
      </c>
      <c r="J23" s="10">
        <f>AFC!J23-FC_NE!J23-FC_E!J23</f>
        <v>0</v>
      </c>
      <c r="K23" s="10">
        <f>AFC!K23-FC_NE!K23-FC_E!K23</f>
        <v>0</v>
      </c>
      <c r="L23" s="10">
        <f>AFC!L23-FC_NE!L23-FC_E!L23</f>
        <v>0</v>
      </c>
      <c r="M23" s="10">
        <f>AFC!M23-FC_NE!M23-FC_E!M23</f>
        <v>0</v>
      </c>
      <c r="N23" s="10">
        <f>AFC!N23-FC_NE!N23-FC_E!N23</f>
        <v>0</v>
      </c>
      <c r="O23" s="10">
        <f>AFC!O23-FC_NE!O23-FC_E!O23</f>
        <v>0</v>
      </c>
      <c r="P23" s="10">
        <f>AFC!P23-FC_NE!P23-FC_E!P23</f>
        <v>0</v>
      </c>
      <c r="Q23" s="10">
        <f>AFC!Q23-FC_NE!Q23-FC_E!Q23</f>
        <v>0</v>
      </c>
      <c r="R23" s="10">
        <f>AFC!R23-FC_NE!R23-FC_E!R23</f>
        <v>0</v>
      </c>
      <c r="S23" s="10">
        <f>AFC!S23-FC_NE!S23-FC_E!S23</f>
        <v>0</v>
      </c>
      <c r="T23" s="10">
        <f>AFC!T23-FC_NE!T23-FC_E!T23</f>
        <v>0</v>
      </c>
      <c r="U23" s="10">
        <f>AFC!U23-FC_NE!U23-FC_E!U23</f>
        <v>0</v>
      </c>
      <c r="V23" s="10">
        <f>AFC!V23-FC_NE!V23-FC_E!V23</f>
        <v>0</v>
      </c>
      <c r="W23" s="10">
        <f>AFC!W23-FC_NE!W23-FC_E!W23</f>
        <v>0</v>
      </c>
      <c r="X23" s="10">
        <f>AFC!X23-FC_NE!X23-FC_E!X23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AFC!C24-FC_NE!C24-FC_E!C24</f>
        <v>0</v>
      </c>
      <c r="D24" s="10">
        <f>AFC!D24-FC_NE!D24-FC_E!D24</f>
        <v>0</v>
      </c>
      <c r="E24" s="10">
        <f>AFC!E24-FC_NE!E24-FC_E!E24</f>
        <v>0</v>
      </c>
      <c r="F24" s="10">
        <f>AFC!F24-FC_NE!F24-FC_E!F24</f>
        <v>0</v>
      </c>
      <c r="G24" s="10">
        <f>AFC!G24-FC_NE!G24-FC_E!G24</f>
        <v>0</v>
      </c>
      <c r="H24" s="10">
        <f>AFC!H24-FC_NE!H24-FC_E!H24</f>
        <v>0</v>
      </c>
      <c r="I24" s="10">
        <f>AFC!I24-FC_NE!I24-FC_E!I24</f>
        <v>0</v>
      </c>
      <c r="J24" s="10">
        <f>AFC!J24-FC_NE!J24-FC_E!J24</f>
        <v>0</v>
      </c>
      <c r="K24" s="10">
        <f>AFC!K24-FC_NE!K24-FC_E!K24</f>
        <v>0</v>
      </c>
      <c r="L24" s="10">
        <f>AFC!L24-FC_NE!L24-FC_E!L24</f>
        <v>0</v>
      </c>
      <c r="M24" s="10">
        <f>AFC!M24-FC_NE!M24-FC_E!M24</f>
        <v>0</v>
      </c>
      <c r="N24" s="10">
        <f>AFC!N24-FC_NE!N24-FC_E!N24</f>
        <v>0</v>
      </c>
      <c r="O24" s="10">
        <f>AFC!O24-FC_NE!O24-FC_E!O24</f>
        <v>0</v>
      </c>
      <c r="P24" s="10">
        <f>AFC!P24-FC_NE!P24-FC_E!P24</f>
        <v>0</v>
      </c>
      <c r="Q24" s="10">
        <f>AFC!Q24-FC_NE!Q24-FC_E!Q24</f>
        <v>0</v>
      </c>
      <c r="R24" s="10">
        <f>AFC!R24-FC_NE!R24-FC_E!R24</f>
        <v>0</v>
      </c>
      <c r="S24" s="10">
        <f>AFC!S24-FC_NE!S24-FC_E!S24</f>
        <v>0</v>
      </c>
      <c r="T24" s="10">
        <f>AFC!T24-FC_NE!T24-FC_E!T24</f>
        <v>0</v>
      </c>
      <c r="U24" s="10">
        <f>AFC!U24-FC_NE!U24-FC_E!U24</f>
        <v>0</v>
      </c>
      <c r="V24" s="10">
        <f>AFC!V24-FC_NE!V24-FC_E!V24</f>
        <v>0</v>
      </c>
      <c r="W24" s="10">
        <f>AFC!W24-FC_NE!W24-FC_E!W24</f>
        <v>0</v>
      </c>
      <c r="X24" s="10">
        <f>AFC!X24-FC_NE!X24-FC_E!X24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AFC!C25-FC_NE!C25-FC_E!C25</f>
        <v>0</v>
      </c>
      <c r="D25" s="37">
        <f>AFC!D25-FC_NE!D25-FC_E!D25</f>
        <v>0</v>
      </c>
      <c r="E25" s="37">
        <f>AFC!E25-FC_NE!E25-FC_E!E25</f>
        <v>0</v>
      </c>
      <c r="F25" s="37">
        <f>AFC!F25-FC_NE!F25-FC_E!F25</f>
        <v>0</v>
      </c>
      <c r="G25" s="37">
        <f>AFC!G25-FC_NE!G25-FC_E!G25</f>
        <v>0</v>
      </c>
      <c r="H25" s="37">
        <f>AFC!H25-FC_NE!H25-FC_E!H25</f>
        <v>0</v>
      </c>
      <c r="I25" s="37">
        <f>AFC!I25-FC_NE!I25-FC_E!I25</f>
        <v>0</v>
      </c>
      <c r="J25" s="37">
        <f>AFC!J25-FC_NE!J25-FC_E!J25</f>
        <v>0</v>
      </c>
      <c r="K25" s="37">
        <f>AFC!K25-FC_NE!K25-FC_E!K25</f>
        <v>0</v>
      </c>
      <c r="L25" s="37">
        <f>AFC!L25-FC_NE!L25-FC_E!L25</f>
        <v>0</v>
      </c>
      <c r="M25" s="37">
        <f>AFC!M25-FC_NE!M25-FC_E!M25</f>
        <v>0</v>
      </c>
      <c r="N25" s="37">
        <f>AFC!N25-FC_NE!N25-FC_E!N25</f>
        <v>0</v>
      </c>
      <c r="O25" s="37">
        <f>AFC!O25-FC_NE!O25-FC_E!O25</f>
        <v>0</v>
      </c>
      <c r="P25" s="37">
        <f>AFC!P25-FC_NE!P25-FC_E!P25</f>
        <v>0</v>
      </c>
      <c r="Q25" s="37">
        <f>AFC!Q25-FC_NE!Q25-FC_E!Q25</f>
        <v>0</v>
      </c>
      <c r="R25" s="37">
        <f>AFC!R25-FC_NE!R25-FC_E!R25</f>
        <v>0</v>
      </c>
      <c r="S25" s="37">
        <f>AFC!S25-FC_NE!S25-FC_E!S25</f>
        <v>0</v>
      </c>
      <c r="T25" s="37">
        <f>AFC!T25-FC_NE!T25-FC_E!T25</f>
        <v>0</v>
      </c>
      <c r="U25" s="37">
        <f>AFC!U25-FC_NE!U25-FC_E!U25</f>
        <v>0</v>
      </c>
      <c r="V25" s="37">
        <f>AFC!V25-FC_NE!V25-FC_E!V25</f>
        <v>0</v>
      </c>
      <c r="W25" s="37">
        <f>AFC!W25-FC_NE!W25-FC_E!W25</f>
        <v>0</v>
      </c>
      <c r="X25" s="37">
        <f>AFC!X25-FC_NE!X25-FC_E!X25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-110.78847807394244</v>
      </c>
      <c r="D26" s="37">
        <f t="shared" si="14"/>
        <v>30.79587274290834</v>
      </c>
      <c r="E26" s="37">
        <f t="shared" si="14"/>
        <v>186.84239036972917</v>
      </c>
      <c r="F26" s="37">
        <f t="shared" si="14"/>
        <v>40.89621668099862</v>
      </c>
      <c r="G26" s="37">
        <f t="shared" si="14"/>
        <v>111.71814273430208</v>
      </c>
      <c r="H26" s="37">
        <f t="shared" si="14"/>
        <v>46.475580395532752</v>
      </c>
      <c r="I26" s="37">
        <f t="shared" si="14"/>
        <v>115.5324161650985</v>
      </c>
      <c r="J26" s="37">
        <f t="shared" si="14"/>
        <v>61.595270851249836</v>
      </c>
      <c r="K26" s="37">
        <f t="shared" si="14"/>
        <v>15.980825451408812</v>
      </c>
      <c r="L26" s="37">
        <f t="shared" si="14"/>
        <v>27.141788478074499</v>
      </c>
      <c r="M26" s="37">
        <f t="shared" si="14"/>
        <v>-25.837575236455113</v>
      </c>
      <c r="N26" s="37">
        <f t="shared" si="14"/>
        <v>36.376612209799482</v>
      </c>
      <c r="O26" s="37">
        <f t="shared" si="14"/>
        <v>-8.2404127257145579</v>
      </c>
      <c r="P26" s="37">
        <f t="shared" si="14"/>
        <v>-43.618830610492438</v>
      </c>
      <c r="Q26" s="37">
        <f t="shared" si="14"/>
        <v>-22.707566637996788</v>
      </c>
      <c r="R26" s="37">
        <f t="shared" si="14"/>
        <v>2.3551160791036256</v>
      </c>
      <c r="S26" s="37">
        <f t="shared" si="14"/>
        <v>-48.939466895962873</v>
      </c>
      <c r="T26" s="37">
        <f t="shared" si="14"/>
        <v>-46.626913155631819</v>
      </c>
      <c r="U26" s="37">
        <f t="shared" si="14"/>
        <v>35.986328460874837</v>
      </c>
      <c r="V26" s="37">
        <f t="shared" si="14"/>
        <v>64.393207222698948</v>
      </c>
      <c r="W26" s="37">
        <f t="shared" si="14"/>
        <v>61.894411006027397</v>
      </c>
      <c r="X26" s="37">
        <f t="shared" ref="X26" si="15">SUM(X27,X33)</f>
        <v>-66.731728288907988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11.766466036116455</v>
      </c>
      <c r="D27" s="29">
        <f t="shared" si="16"/>
        <v>12.897076526226527</v>
      </c>
      <c r="E27" s="29">
        <f t="shared" si="16"/>
        <v>72.51504729148408</v>
      </c>
      <c r="F27" s="29">
        <f t="shared" si="16"/>
        <v>26.368959587276294</v>
      </c>
      <c r="G27" s="29">
        <f t="shared" si="16"/>
        <v>-15.315047291491851</v>
      </c>
      <c r="H27" s="29">
        <f t="shared" si="16"/>
        <v>65.886242476357609</v>
      </c>
      <c r="I27" s="29">
        <f t="shared" si="16"/>
        <v>41.174376612219078</v>
      </c>
      <c r="J27" s="29">
        <f t="shared" si="16"/>
        <v>61.165348237321041</v>
      </c>
      <c r="K27" s="29">
        <f t="shared" si="16"/>
        <v>21.525193465165998</v>
      </c>
      <c r="L27" s="29">
        <f t="shared" si="16"/>
        <v>8.5984524716309352E-5</v>
      </c>
      <c r="M27" s="29">
        <f t="shared" si="16"/>
        <v>0.88366294067245121</v>
      </c>
      <c r="N27" s="29">
        <f t="shared" si="16"/>
        <v>8.5984520467263792E-5</v>
      </c>
      <c r="O27" s="29">
        <f t="shared" si="16"/>
        <v>8.5984517340875755E-5</v>
      </c>
      <c r="P27" s="29">
        <f t="shared" si="16"/>
        <v>0.88374892519297532</v>
      </c>
      <c r="Q27" s="29">
        <f t="shared" si="16"/>
        <v>4.200343938097717</v>
      </c>
      <c r="R27" s="29">
        <f t="shared" si="16"/>
        <v>8.5984522463888879E-5</v>
      </c>
      <c r="S27" s="29">
        <f t="shared" si="16"/>
        <v>-6.1861564918362433</v>
      </c>
      <c r="T27" s="29">
        <f t="shared" si="16"/>
        <v>2.8421709430404007E-13</v>
      </c>
      <c r="U27" s="29">
        <f t="shared" si="16"/>
        <v>8.5984520978854562E-5</v>
      </c>
      <c r="V27" s="29">
        <f t="shared" si="16"/>
        <v>8.0997420462210812E-2</v>
      </c>
      <c r="W27" s="29">
        <f t="shared" si="16"/>
        <v>7.2688521868258249E-12</v>
      </c>
      <c r="X27" s="29">
        <f t="shared" ref="X27" si="17">SUM(X28:X32)</f>
        <v>8.5984522854687384E-5</v>
      </c>
    </row>
    <row r="28" spans="1:24" ht="11.25" customHeight="1" x14ac:dyDescent="0.2">
      <c r="A28" s="41" t="s">
        <v>45</v>
      </c>
      <c r="B28" s="9" t="s">
        <v>46</v>
      </c>
      <c r="C28" s="10">
        <f>AFC!C28-FC_NE!C28-FC_E!C28</f>
        <v>1.0197764402437315</v>
      </c>
      <c r="D28" s="10">
        <f>AFC!D28-FC_NE!D28-FC_E!D28</f>
        <v>8.598452404839918E-5</v>
      </c>
      <c r="E28" s="10">
        <f>AFC!E28-FC_NE!E28-FC_E!E28</f>
        <v>70.366208082541561</v>
      </c>
      <c r="F28" s="10">
        <f>AFC!F28-FC_NE!F28-FC_E!F28</f>
        <v>9.1781599312143953</v>
      </c>
      <c r="G28" s="10">
        <f>AFC!G28-FC_NE!G28-FC_E!G28</f>
        <v>5.0990541702449264</v>
      </c>
      <c r="H28" s="10">
        <f>AFC!H28-FC_NE!H28-FC_E!H28</f>
        <v>33.653482373176303</v>
      </c>
      <c r="I28" s="10">
        <f>AFC!I28-FC_NE!I28-FC_E!I28</f>
        <v>33.65339638865953</v>
      </c>
      <c r="J28" s="10">
        <f>AFC!J28-FC_NE!J28-FC_E!J28</f>
        <v>48.564058469479278</v>
      </c>
      <c r="K28" s="10">
        <f>AFC!K28-FC_NE!K28-FC_E!K28</f>
        <v>21.525193465166012</v>
      </c>
      <c r="L28" s="10">
        <f>AFC!L28-FC_NE!L28-FC_E!L28</f>
        <v>1.8189894035458565E-12</v>
      </c>
      <c r="M28" s="10">
        <f>AFC!M28-FC_NE!M28-FC_E!M28</f>
        <v>1.8189894035458565E-12</v>
      </c>
      <c r="N28" s="10">
        <f>AFC!N28-FC_NE!N28-FC_E!N28</f>
        <v>8.5984520410420373E-5</v>
      </c>
      <c r="O28" s="10">
        <f>AFC!O28-FC_NE!O28-FC_E!O28</f>
        <v>-5.4569682106375694E-12</v>
      </c>
      <c r="P28" s="10">
        <f>AFC!P28-FC_NE!P28-FC_E!P28</f>
        <v>0</v>
      </c>
      <c r="Q28" s="10">
        <f>AFC!Q28-FC_NE!Q28-FC_E!Q28</f>
        <v>-8.5984516772441566E-5</v>
      </c>
      <c r="R28" s="10">
        <f>AFC!R28-FC_NE!R28-FC_E!R28</f>
        <v>0</v>
      </c>
      <c r="S28" s="10">
        <f>AFC!S28-FC_NE!S28-FC_E!S28</f>
        <v>-8.5984527686377987E-5</v>
      </c>
      <c r="T28" s="10">
        <f>AFC!T28-FC_NE!T28-FC_E!T28</f>
        <v>8.5984522229409777E-5</v>
      </c>
      <c r="U28" s="10">
        <f>AFC!U28-FC_NE!U28-FC_E!U28</f>
        <v>-1.8189894035458565E-12</v>
      </c>
      <c r="V28" s="10">
        <f>AFC!V28-FC_NE!V28-FC_E!V28</f>
        <v>8.0997420462153968E-2</v>
      </c>
      <c r="W28" s="10">
        <f>AFC!W28-FC_NE!W28-FC_E!W28</f>
        <v>7.2759576141834259E-12</v>
      </c>
      <c r="X28" s="10">
        <f>AFC!X28-FC_NE!X28-FC_E!X28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AFC!C29-FC_NE!C29-FC_E!C29</f>
        <v>0</v>
      </c>
      <c r="D29" s="10">
        <f>AFC!D29-FC_NE!D29-FC_E!D29</f>
        <v>0</v>
      </c>
      <c r="E29" s="10">
        <f>AFC!E29-FC_NE!E29-FC_E!E29</f>
        <v>0</v>
      </c>
      <c r="F29" s="10">
        <f>AFC!F29-FC_NE!F29-FC_E!F29</f>
        <v>0</v>
      </c>
      <c r="G29" s="10">
        <f>AFC!G29-FC_NE!G29-FC_E!G29</f>
        <v>0</v>
      </c>
      <c r="H29" s="10">
        <f>AFC!H29-FC_NE!H29-FC_E!H29</f>
        <v>0</v>
      </c>
      <c r="I29" s="10">
        <f>AFC!I29-FC_NE!I29-FC_E!I29</f>
        <v>0</v>
      </c>
      <c r="J29" s="10">
        <f>AFC!J29-FC_NE!J29-FC_E!J29</f>
        <v>0</v>
      </c>
      <c r="K29" s="10">
        <f>AFC!K29-FC_NE!K29-FC_E!K29</f>
        <v>0</v>
      </c>
      <c r="L29" s="10">
        <f>AFC!L29-FC_NE!L29-FC_E!L29</f>
        <v>0</v>
      </c>
      <c r="M29" s="10">
        <f>AFC!M29-FC_NE!M29-FC_E!M29</f>
        <v>0</v>
      </c>
      <c r="N29" s="10">
        <f>AFC!N29-FC_NE!N29-FC_E!N29</f>
        <v>0</v>
      </c>
      <c r="O29" s="10">
        <f>AFC!O29-FC_NE!O29-FC_E!O29</f>
        <v>0</v>
      </c>
      <c r="P29" s="10">
        <f>AFC!P29-FC_NE!P29-FC_E!P29</f>
        <v>0</v>
      </c>
      <c r="Q29" s="10">
        <f>AFC!Q29-FC_NE!Q29-FC_E!Q29</f>
        <v>0</v>
      </c>
      <c r="R29" s="10">
        <f>AFC!R29-FC_NE!R29-FC_E!R29</f>
        <v>0</v>
      </c>
      <c r="S29" s="10">
        <f>AFC!S29-FC_NE!S29-FC_E!S29</f>
        <v>0</v>
      </c>
      <c r="T29" s="10">
        <f>AFC!T29-FC_NE!T29-FC_E!T29</f>
        <v>0</v>
      </c>
      <c r="U29" s="10">
        <f>AFC!U29-FC_NE!U29-FC_E!U29</f>
        <v>0</v>
      </c>
      <c r="V29" s="10">
        <f>AFC!V29-FC_NE!V29-FC_E!V29</f>
        <v>0</v>
      </c>
      <c r="W29" s="10">
        <f>AFC!W29-FC_NE!W29-FC_E!W29</f>
        <v>0</v>
      </c>
      <c r="X29" s="10">
        <f>AFC!X29-FC_NE!X29-FC_E!X29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AFC!C30-FC_NE!C30-FC_E!C30</f>
        <v>10.746689595872724</v>
      </c>
      <c r="D30" s="10">
        <f>AFC!D30-FC_NE!D30-FC_E!D30</f>
        <v>12.896990541702479</v>
      </c>
      <c r="E30" s="10">
        <f>AFC!E30-FC_NE!E30-FC_E!E30</f>
        <v>2.148839208942519</v>
      </c>
      <c r="F30" s="10">
        <f>AFC!F30-FC_NE!F30-FC_E!F30</f>
        <v>17.190799656061898</v>
      </c>
      <c r="G30" s="10">
        <f>AFC!G30-FC_NE!G30-FC_E!G30</f>
        <v>-20.414101461736777</v>
      </c>
      <c r="H30" s="10">
        <f>AFC!H30-FC_NE!H30-FC_E!H30</f>
        <v>32.232760103181306</v>
      </c>
      <c r="I30" s="10">
        <f>AFC!I30-FC_NE!I30-FC_E!I30</f>
        <v>7.5209802235594907</v>
      </c>
      <c r="J30" s="10">
        <f>AFC!J30-FC_NE!J30-FC_E!J30</f>
        <v>12.601289767841763</v>
      </c>
      <c r="K30" s="10">
        <f>AFC!K30-FC_NE!K30-FC_E!K30</f>
        <v>-1.4210854715202004E-14</v>
      </c>
      <c r="L30" s="10">
        <f>AFC!L30-FC_NE!L30-FC_E!L30</f>
        <v>9.9475983006414026E-14</v>
      </c>
      <c r="M30" s="10">
        <f>AFC!M30-FC_NE!M30-FC_E!M30</f>
        <v>-4.2632564145606011E-14</v>
      </c>
      <c r="N30" s="10">
        <f>AFC!N30-FC_NE!N30-FC_E!N30</f>
        <v>4.2632564145606011E-14</v>
      </c>
      <c r="O30" s="10">
        <f>AFC!O30-FC_NE!O30-FC_E!O30</f>
        <v>8.598452281205482E-5</v>
      </c>
      <c r="P30" s="10">
        <f>AFC!P30-FC_NE!P30-FC_E!P30</f>
        <v>-4.8316906031686813E-13</v>
      </c>
      <c r="Q30" s="10">
        <f>AFC!Q30-FC_NE!Q30-FC_E!Q30</f>
        <v>4.2004299226144894</v>
      </c>
      <c r="R30" s="10">
        <f>AFC!R30-FC_NE!R30-FC_E!R30</f>
        <v>8.5984522456783452E-5</v>
      </c>
      <c r="S30" s="10">
        <f>AFC!S30-FC_NE!S30-FC_E!S30</f>
        <v>1.1368683772161603E-13</v>
      </c>
      <c r="T30" s="10">
        <f>AFC!T30-FC_NE!T30-FC_E!T30</f>
        <v>-8.5984521945192682E-5</v>
      </c>
      <c r="U30" s="10">
        <f>AFC!U30-FC_NE!U30-FC_E!U30</f>
        <v>8.5984522797843965E-5</v>
      </c>
      <c r="V30" s="10">
        <f>AFC!V30-FC_NE!V30-FC_E!V30</f>
        <v>5.6843418860808015E-14</v>
      </c>
      <c r="W30" s="10">
        <f>AFC!W30-FC_NE!W30-FC_E!W30</f>
        <v>0</v>
      </c>
      <c r="X30" s="10">
        <f>AFC!X30-FC_NE!X30-FC_E!X30</f>
        <v>8.5984522854687384E-5</v>
      </c>
    </row>
    <row r="31" spans="1:24" ht="11.25" customHeight="1" x14ac:dyDescent="0.2">
      <c r="A31" s="41" t="s">
        <v>51</v>
      </c>
      <c r="B31" s="9" t="s">
        <v>52</v>
      </c>
      <c r="C31" s="10">
        <f>AFC!C31-FC_NE!C31-FC_E!C31</f>
        <v>0</v>
      </c>
      <c r="D31" s="10">
        <f>AFC!D31-FC_NE!D31-FC_E!D31</f>
        <v>0</v>
      </c>
      <c r="E31" s="10">
        <f>AFC!E31-FC_NE!E31-FC_E!E31</f>
        <v>0</v>
      </c>
      <c r="F31" s="10">
        <f>AFC!F31-FC_NE!F31-FC_E!F31</f>
        <v>0</v>
      </c>
      <c r="G31" s="10">
        <f>AFC!G31-FC_NE!G31-FC_E!G31</f>
        <v>0</v>
      </c>
      <c r="H31" s="10">
        <f>AFC!H31-FC_NE!H31-FC_E!H31</f>
        <v>0</v>
      </c>
      <c r="I31" s="10">
        <f>AFC!I31-FC_NE!I31-FC_E!I31</f>
        <v>5.6843418860808015E-14</v>
      </c>
      <c r="J31" s="10">
        <f>AFC!J31-FC_NE!J31-FC_E!J31</f>
        <v>0</v>
      </c>
      <c r="K31" s="10">
        <f>AFC!K31-FC_NE!K31-FC_E!K31</f>
        <v>0</v>
      </c>
      <c r="L31" s="10">
        <f>AFC!L31-FC_NE!L31-FC_E!L31</f>
        <v>8.5984522797843965E-5</v>
      </c>
      <c r="M31" s="10">
        <f>AFC!M31-FC_NE!M31-FC_E!M31</f>
        <v>0.88366294067067486</v>
      </c>
      <c r="N31" s="10">
        <f>AFC!N31-FC_NE!N31-FC_E!N31</f>
        <v>1.4210854715202004E-14</v>
      </c>
      <c r="O31" s="10">
        <f>AFC!O31-FC_NE!O31-FC_E!O31</f>
        <v>-1.4210854715202004E-14</v>
      </c>
      <c r="P31" s="10">
        <f>AFC!P31-FC_NE!P31-FC_E!P31</f>
        <v>0.88374892519345849</v>
      </c>
      <c r="Q31" s="10">
        <f>AFC!Q31-FC_NE!Q31-FC_E!Q31</f>
        <v>0</v>
      </c>
      <c r="R31" s="10">
        <f>AFC!R31-FC_NE!R31-FC_E!R31</f>
        <v>7.1054273576010019E-15</v>
      </c>
      <c r="S31" s="10">
        <f>AFC!S31-FC_NE!S31-FC_E!S31</f>
        <v>-6.1860705073086706</v>
      </c>
      <c r="T31" s="10">
        <f>AFC!T31-FC_NE!T31-FC_E!T31</f>
        <v>0</v>
      </c>
      <c r="U31" s="10">
        <f>AFC!U31-FC_NE!U31-FC_E!U31</f>
        <v>0</v>
      </c>
      <c r="V31" s="10">
        <f>AFC!V31-FC_NE!V31-FC_E!V31</f>
        <v>0</v>
      </c>
      <c r="W31" s="10">
        <f>AFC!W31-FC_NE!W31-FC_E!W31</f>
        <v>-7.1054273576010019E-15</v>
      </c>
      <c r="X31" s="10">
        <f>AFC!X31-FC_NE!X31-FC_E!X31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AFC!C32-FC_NE!C32-FC_E!C32</f>
        <v>0</v>
      </c>
      <c r="D32" s="10">
        <f>AFC!D32-FC_NE!D32-FC_E!D32</f>
        <v>0</v>
      </c>
      <c r="E32" s="10">
        <f>AFC!E32-FC_NE!E32-FC_E!E32</f>
        <v>0</v>
      </c>
      <c r="F32" s="10">
        <f>AFC!F32-FC_NE!F32-FC_E!F32</f>
        <v>0</v>
      </c>
      <c r="G32" s="10">
        <f>AFC!G32-FC_NE!G32-FC_E!G32</f>
        <v>0</v>
      </c>
      <c r="H32" s="10">
        <f>AFC!H32-FC_NE!H32-FC_E!H32</f>
        <v>0</v>
      </c>
      <c r="I32" s="10">
        <f>AFC!I32-FC_NE!I32-FC_E!I32</f>
        <v>0</v>
      </c>
      <c r="J32" s="10">
        <f>AFC!J32-FC_NE!J32-FC_E!J32</f>
        <v>0</v>
      </c>
      <c r="K32" s="10">
        <f>AFC!K32-FC_NE!K32-FC_E!K32</f>
        <v>0</v>
      </c>
      <c r="L32" s="10">
        <f>AFC!L32-FC_NE!L32-FC_E!L32</f>
        <v>0</v>
      </c>
      <c r="M32" s="10">
        <f>AFC!M32-FC_NE!M32-FC_E!M32</f>
        <v>0</v>
      </c>
      <c r="N32" s="10">
        <f>AFC!N32-FC_NE!N32-FC_E!N32</f>
        <v>0</v>
      </c>
      <c r="O32" s="10">
        <f>AFC!O32-FC_NE!O32-FC_E!O32</f>
        <v>0</v>
      </c>
      <c r="P32" s="10">
        <f>AFC!P32-FC_NE!P32-FC_E!P32</f>
        <v>0</v>
      </c>
      <c r="Q32" s="10">
        <f>AFC!Q32-FC_NE!Q32-FC_E!Q32</f>
        <v>0</v>
      </c>
      <c r="R32" s="10">
        <f>AFC!R32-FC_NE!R32-FC_E!R32</f>
        <v>0</v>
      </c>
      <c r="S32" s="10">
        <f>AFC!S32-FC_NE!S32-FC_E!S32</f>
        <v>0</v>
      </c>
      <c r="T32" s="10">
        <f>AFC!T32-FC_NE!T32-FC_E!T32</f>
        <v>0</v>
      </c>
      <c r="U32" s="10">
        <f>AFC!U32-FC_NE!U32-FC_E!U32</f>
        <v>0</v>
      </c>
      <c r="V32" s="10">
        <f>AFC!V32-FC_NE!V32-FC_E!V32</f>
        <v>0</v>
      </c>
      <c r="W32" s="10">
        <f>AFC!W32-FC_NE!W32-FC_E!W32</f>
        <v>0</v>
      </c>
      <c r="X32" s="10">
        <f>AFC!X32-FC_NE!X32-FC_E!X32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-122.5549441100589</v>
      </c>
      <c r="D33" s="29">
        <f t="shared" si="18"/>
        <v>17.898796216681813</v>
      </c>
      <c r="E33" s="29">
        <f t="shared" si="18"/>
        <v>114.32734307824509</v>
      </c>
      <c r="F33" s="29">
        <f t="shared" si="18"/>
        <v>14.527257093722323</v>
      </c>
      <c r="G33" s="29">
        <f t="shared" si="18"/>
        <v>127.03319002579393</v>
      </c>
      <c r="H33" s="29">
        <f t="shared" si="18"/>
        <v>-19.410662080824856</v>
      </c>
      <c r="I33" s="29">
        <f t="shared" si="18"/>
        <v>74.358039552879418</v>
      </c>
      <c r="J33" s="29">
        <f t="shared" si="18"/>
        <v>0.42992261392879616</v>
      </c>
      <c r="K33" s="29">
        <f t="shared" si="18"/>
        <v>-5.544368013757186</v>
      </c>
      <c r="L33" s="29">
        <f t="shared" si="18"/>
        <v>27.141702493549783</v>
      </c>
      <c r="M33" s="29">
        <f t="shared" si="18"/>
        <v>-26.721238177127564</v>
      </c>
      <c r="N33" s="29">
        <f t="shared" si="18"/>
        <v>36.376526225279015</v>
      </c>
      <c r="O33" s="29">
        <f t="shared" si="18"/>
        <v>-8.2404987102318987</v>
      </c>
      <c r="P33" s="29">
        <f t="shared" si="18"/>
        <v>-44.502579535685413</v>
      </c>
      <c r="Q33" s="29">
        <f t="shared" si="18"/>
        <v>-26.907910576094505</v>
      </c>
      <c r="R33" s="29">
        <f t="shared" si="18"/>
        <v>2.3550300945811617</v>
      </c>
      <c r="S33" s="29">
        <f t="shared" si="18"/>
        <v>-42.75331040412663</v>
      </c>
      <c r="T33" s="29">
        <f t="shared" si="18"/>
        <v>-46.626913155632103</v>
      </c>
      <c r="U33" s="29">
        <f t="shared" si="18"/>
        <v>35.986242476353858</v>
      </c>
      <c r="V33" s="29">
        <f t="shared" si="18"/>
        <v>64.312209802236737</v>
      </c>
      <c r="W33" s="29">
        <f t="shared" si="18"/>
        <v>61.894411006020128</v>
      </c>
      <c r="X33" s="29">
        <f t="shared" ref="X33" si="19">SUM(X34:X50)</f>
        <v>-66.731814273430842</v>
      </c>
    </row>
    <row r="34" spans="1:24" ht="11.25" customHeight="1" x14ac:dyDescent="0.2">
      <c r="A34" s="41" t="s">
        <v>55</v>
      </c>
      <c r="B34" s="9" t="s">
        <v>56</v>
      </c>
      <c r="C34" s="10">
        <f>AFC!C34-FC_NE!C34-FC_E!C34</f>
        <v>0</v>
      </c>
      <c r="D34" s="10">
        <f>AFC!D34-FC_NE!D34-FC_E!D34</f>
        <v>0</v>
      </c>
      <c r="E34" s="10">
        <f>AFC!E34-FC_NE!E34-FC_E!E34</f>
        <v>0</v>
      </c>
      <c r="F34" s="10">
        <f>AFC!F34-FC_NE!F34-FC_E!F34</f>
        <v>0</v>
      </c>
      <c r="G34" s="10">
        <f>AFC!G34-FC_NE!G34-FC_E!G34</f>
        <v>0</v>
      </c>
      <c r="H34" s="10">
        <f>AFC!H34-FC_NE!H34-FC_E!H34</f>
        <v>0</v>
      </c>
      <c r="I34" s="10">
        <f>AFC!I34-FC_NE!I34-FC_E!I34</f>
        <v>0</v>
      </c>
      <c r="J34" s="10">
        <f>AFC!J34-FC_NE!J34-FC_E!J34</f>
        <v>0</v>
      </c>
      <c r="K34" s="10">
        <f>AFC!K34-FC_NE!K34-FC_E!K34</f>
        <v>0</v>
      </c>
      <c r="L34" s="10">
        <f>AFC!L34-FC_NE!L34-FC_E!L34</f>
        <v>0</v>
      </c>
      <c r="M34" s="10">
        <f>AFC!M34-FC_NE!M34-FC_E!M34</f>
        <v>0</v>
      </c>
      <c r="N34" s="10">
        <f>AFC!N34-FC_NE!N34-FC_E!N34</f>
        <v>0</v>
      </c>
      <c r="O34" s="10">
        <f>AFC!O34-FC_NE!O34-FC_E!O34</f>
        <v>0</v>
      </c>
      <c r="P34" s="10">
        <f>AFC!P34-FC_NE!P34-FC_E!P34</f>
        <v>0</v>
      </c>
      <c r="Q34" s="10">
        <f>AFC!Q34-FC_NE!Q34-FC_E!Q34</f>
        <v>0</v>
      </c>
      <c r="R34" s="10">
        <f>AFC!R34-FC_NE!R34-FC_E!R34</f>
        <v>0</v>
      </c>
      <c r="S34" s="10">
        <f>AFC!S34-FC_NE!S34-FC_E!S34</f>
        <v>0</v>
      </c>
      <c r="T34" s="10">
        <f>AFC!T34-FC_NE!T34-FC_E!T34</f>
        <v>0</v>
      </c>
      <c r="U34" s="10">
        <f>AFC!U34-FC_NE!U34-FC_E!U34</f>
        <v>0</v>
      </c>
      <c r="V34" s="10">
        <f>AFC!V34-FC_NE!V34-FC_E!V34</f>
        <v>0</v>
      </c>
      <c r="W34" s="10">
        <f>AFC!W34-FC_NE!W34-FC_E!W34</f>
        <v>0</v>
      </c>
      <c r="X34" s="10">
        <f>AFC!X34-FC_NE!X34-FC_E!X34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AFC!C35-FC_NE!C35-FC_E!C35</f>
        <v>0</v>
      </c>
      <c r="D35" s="10">
        <f>AFC!D35-FC_NE!D35-FC_E!D35</f>
        <v>0</v>
      </c>
      <c r="E35" s="10">
        <f>AFC!E35-FC_NE!E35-FC_E!E35</f>
        <v>0</v>
      </c>
      <c r="F35" s="10">
        <f>AFC!F35-FC_NE!F35-FC_E!F35</f>
        <v>0</v>
      </c>
      <c r="G35" s="10">
        <f>AFC!G35-FC_NE!G35-FC_E!G35</f>
        <v>0</v>
      </c>
      <c r="H35" s="10">
        <f>AFC!H35-FC_NE!H35-FC_E!H35</f>
        <v>0</v>
      </c>
      <c r="I35" s="10">
        <f>AFC!I35-FC_NE!I35-FC_E!I35</f>
        <v>0</v>
      </c>
      <c r="J35" s="10">
        <f>AFC!J35-FC_NE!J35-FC_E!J35</f>
        <v>0</v>
      </c>
      <c r="K35" s="10">
        <f>AFC!K35-FC_NE!K35-FC_E!K35</f>
        <v>0</v>
      </c>
      <c r="L35" s="10">
        <f>AFC!L35-FC_NE!L35-FC_E!L35</f>
        <v>0</v>
      </c>
      <c r="M35" s="10">
        <f>AFC!M35-FC_NE!M35-FC_E!M35</f>
        <v>0</v>
      </c>
      <c r="N35" s="10">
        <f>AFC!N35-FC_NE!N35-FC_E!N35</f>
        <v>0</v>
      </c>
      <c r="O35" s="10">
        <f>AFC!O35-FC_NE!O35-FC_E!O35</f>
        <v>0</v>
      </c>
      <c r="P35" s="10">
        <f>AFC!P35-FC_NE!P35-FC_E!P35</f>
        <v>0</v>
      </c>
      <c r="Q35" s="10">
        <f>AFC!Q35-FC_NE!Q35-FC_E!Q35</f>
        <v>0</v>
      </c>
      <c r="R35" s="10">
        <f>AFC!R35-FC_NE!R35-FC_E!R35</f>
        <v>0</v>
      </c>
      <c r="S35" s="10">
        <f>AFC!S35-FC_NE!S35-FC_E!S35</f>
        <v>0</v>
      </c>
      <c r="T35" s="10">
        <f>AFC!T35-FC_NE!T35-FC_E!T35</f>
        <v>0</v>
      </c>
      <c r="U35" s="10">
        <f>AFC!U35-FC_NE!U35-FC_E!U35</f>
        <v>0</v>
      </c>
      <c r="V35" s="10">
        <f>AFC!V35-FC_NE!V35-FC_E!V35</f>
        <v>0</v>
      </c>
      <c r="W35" s="10">
        <f>AFC!W35-FC_NE!W35-FC_E!W35</f>
        <v>0</v>
      </c>
      <c r="X35" s="10">
        <f>AFC!X35-FC_NE!X35-FC_E!X35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AFC!C36-FC_NE!C36-FC_E!C36</f>
        <v>-32.762510748065552</v>
      </c>
      <c r="D36" s="10">
        <f>AFC!D36-FC_NE!D36-FC_E!D36</f>
        <v>5.6487532244198064</v>
      </c>
      <c r="E36" s="10">
        <f>AFC!E36-FC_NE!E36-FC_E!E36</f>
        <v>27.113843508168884</v>
      </c>
      <c r="F36" s="10">
        <f>AFC!F36-FC_NE!F36-FC_E!F36</f>
        <v>-13.556835769561303</v>
      </c>
      <c r="G36" s="10">
        <f>AFC!G36-FC_NE!G36-FC_E!G36</f>
        <v>-7.9098882201207061</v>
      </c>
      <c r="H36" s="10">
        <f>AFC!H36-FC_NE!H36-FC_E!H36</f>
        <v>-20.339638865004417</v>
      </c>
      <c r="I36" s="10">
        <f>AFC!I36-FC_NE!I36-FC_E!I36</f>
        <v>-2.2601891659502371</v>
      </c>
      <c r="J36" s="10">
        <f>AFC!J36-FC_NE!J36-FC_E!J36</f>
        <v>-2.197334479793426</v>
      </c>
      <c r="K36" s="10">
        <f>AFC!K36-FC_NE!K36-FC_E!K36</f>
        <v>-2.1974204643164512</v>
      </c>
      <c r="L36" s="10">
        <f>AFC!L36-FC_NE!L36-FC_E!L36</f>
        <v>-2.1974204643163375</v>
      </c>
      <c r="M36" s="10">
        <f>AFC!M36-FC_NE!M36-FC_E!M36</f>
        <v>-6.5925193465177472</v>
      </c>
      <c r="N36" s="10">
        <f>AFC!N36-FC_NE!N36-FC_E!N36</f>
        <v>3.2957007738607444</v>
      </c>
      <c r="O36" s="10">
        <f>AFC!O36-FC_NE!O36-FC_E!O36</f>
        <v>-15.382029234737956</v>
      </c>
      <c r="P36" s="10">
        <f>AFC!P36-FC_NE!P36-FC_E!P36</f>
        <v>-5.4935511607908438</v>
      </c>
      <c r="Q36" s="10">
        <f>AFC!Q36-FC_NE!Q36-FC_E!Q36</f>
        <v>-21.973946689596119</v>
      </c>
      <c r="R36" s="10">
        <f>AFC!R36-FC_NE!R36-FC_E!R36</f>
        <v>1.0984522785897752</v>
      </c>
      <c r="S36" s="10">
        <f>AFC!S36-FC_NE!S36-FC_E!S36</f>
        <v>-7.6910576096303203</v>
      </c>
      <c r="T36" s="10">
        <f>AFC!T36-FC_NE!T36-FC_E!T36</f>
        <v>-19.025967325881311</v>
      </c>
      <c r="U36" s="10">
        <f>AFC!U36-FC_NE!U36-FC_E!U36</f>
        <v>21.71220980223552</v>
      </c>
      <c r="V36" s="10">
        <f>AFC!V36-FC_NE!V36-FC_E!V36</f>
        <v>-1.3371453138435072</v>
      </c>
      <c r="W36" s="10">
        <f>AFC!W36-FC_NE!W36-FC_E!W36</f>
        <v>-27.942820292347506</v>
      </c>
      <c r="X36" s="10">
        <f>AFC!X36-FC_NE!X36-FC_E!X36</f>
        <v>-2.1467755803955129</v>
      </c>
    </row>
    <row r="37" spans="1:24" ht="11.25" customHeight="1" x14ac:dyDescent="0.2">
      <c r="A37" s="41" t="s">
        <v>61</v>
      </c>
      <c r="B37" s="9" t="s">
        <v>62</v>
      </c>
      <c r="C37" s="10">
        <f>AFC!C37-FC_NE!C37-FC_E!C37</f>
        <v>-83.462338779019774</v>
      </c>
      <c r="D37" s="10">
        <f>AFC!D37-FC_NE!D37-FC_E!D37</f>
        <v>-8.5984523138904478E-5</v>
      </c>
      <c r="E37" s="10">
        <f>AFC!E37-FC_NE!E37-FC_E!E37</f>
        <v>-20.330610490112122</v>
      </c>
      <c r="F37" s="10">
        <f>AFC!F37-FC_NE!F37-FC_E!F37</f>
        <v>-6.4202923473781084</v>
      </c>
      <c r="G37" s="10">
        <f>AFC!G37-FC_NE!G37-FC_E!G37</f>
        <v>-19.260533104041542</v>
      </c>
      <c r="H37" s="10">
        <f>AFC!H37-FC_NE!H37-FC_E!H37</f>
        <v>-9.63026655202043</v>
      </c>
      <c r="I37" s="10">
        <f>AFC!I37-FC_NE!I37-FC_E!I37</f>
        <v>-13.910404127256925</v>
      </c>
      <c r="J37" s="10">
        <f>AFC!J37-FC_NE!J37-FC_E!J37</f>
        <v>-15.763800515907405</v>
      </c>
      <c r="K37" s="10">
        <f>AFC!K37-FC_NE!K37-FC_E!K37</f>
        <v>-9.4582115219261595</v>
      </c>
      <c r="L37" s="10">
        <f>AFC!L37-FC_NE!L37-FC_E!L37</f>
        <v>-1.0508168529665909</v>
      </c>
      <c r="M37" s="10">
        <f>AFC!M37-FC_NE!M37-FC_E!M37</f>
        <v>3.1528804815136482</v>
      </c>
      <c r="N37" s="10">
        <f>AFC!N37-FC_NE!N37-FC_E!N37</f>
        <v>1.0509888220119592</v>
      </c>
      <c r="O37" s="10">
        <f>AFC!O37-FC_NE!O37-FC_E!O37</f>
        <v>26.273000859845297</v>
      </c>
      <c r="P37" s="10">
        <f>AFC!P37-FC_NE!P37-FC_E!P37</f>
        <v>-21.018400687876692</v>
      </c>
      <c r="Q37" s="10">
        <f>AFC!Q37-FC_NE!Q37-FC_E!Q37</f>
        <v>-11.560103181426257</v>
      </c>
      <c r="R37" s="10">
        <f>AFC!R37-FC_NE!R37-FC_E!R37</f>
        <v>-8.4073086844375666</v>
      </c>
      <c r="S37" s="10">
        <f>AFC!S37-FC_NE!S37-FC_E!S37</f>
        <v>-9.4582975064486163</v>
      </c>
      <c r="T37" s="10">
        <f>AFC!T37-FC_NE!T37-FC_E!T37</f>
        <v>8.262338779018819</v>
      </c>
      <c r="U37" s="10">
        <f>AFC!U37-FC_NE!U37-FC_E!U37</f>
        <v>-16.529922613929102</v>
      </c>
      <c r="V37" s="10">
        <f>AFC!V37-FC_NE!V37-FC_E!V37</f>
        <v>5.6570937231304015</v>
      </c>
      <c r="W37" s="10">
        <f>AFC!W37-FC_NE!W37-FC_E!W37</f>
        <v>11.285984522785839</v>
      </c>
      <c r="X37" s="10">
        <f>AFC!X37-FC_NE!X37-FC_E!X37</f>
        <v>8.24651762682754</v>
      </c>
    </row>
    <row r="38" spans="1:24" ht="11.25" customHeight="1" x14ac:dyDescent="0.2">
      <c r="A38" s="41" t="s">
        <v>63</v>
      </c>
      <c r="B38" s="9" t="s">
        <v>64</v>
      </c>
      <c r="C38" s="10">
        <f>AFC!C38-FC_NE!C38-FC_E!C38</f>
        <v>0</v>
      </c>
      <c r="D38" s="10">
        <f>AFC!D38-FC_NE!D38-FC_E!D38</f>
        <v>-1.0581255374032668</v>
      </c>
      <c r="E38" s="10">
        <f>AFC!E38-FC_NE!E38-FC_E!E38</f>
        <v>1.0581255374032672</v>
      </c>
      <c r="F38" s="10">
        <f>AFC!F38-FC_NE!F38-FC_E!F38</f>
        <v>1.0581255374032672</v>
      </c>
      <c r="G38" s="10">
        <f>AFC!G38-FC_NE!G38-FC_E!G38</f>
        <v>0</v>
      </c>
      <c r="H38" s="10">
        <f>AFC!H38-FC_NE!H38-FC_E!H38</f>
        <v>0</v>
      </c>
      <c r="I38" s="10">
        <f>AFC!I38-FC_NE!I38-FC_E!I38</f>
        <v>1.0699914015477203</v>
      </c>
      <c r="J38" s="10">
        <f>AFC!J38-FC_NE!J38-FC_E!J38</f>
        <v>8.5984522787185824E-5</v>
      </c>
      <c r="K38" s="10">
        <f>AFC!K38-FC_NE!K38-FC_E!K38</f>
        <v>0</v>
      </c>
      <c r="L38" s="10">
        <f>AFC!L38-FC_NE!L38-FC_E!L38</f>
        <v>1.0509888220120391</v>
      </c>
      <c r="M38" s="10">
        <f>AFC!M38-FC_NE!M38-FC_E!M38</f>
        <v>0</v>
      </c>
      <c r="N38" s="10">
        <f>AFC!N38-FC_NE!N38-FC_E!N38</f>
        <v>0</v>
      </c>
      <c r="O38" s="10">
        <f>AFC!O38-FC_NE!O38-FC_E!O38</f>
        <v>0</v>
      </c>
      <c r="P38" s="10">
        <f>AFC!P38-FC_NE!P38-FC_E!P38</f>
        <v>0</v>
      </c>
      <c r="Q38" s="10">
        <f>AFC!Q38-FC_NE!Q38-FC_E!Q38</f>
        <v>1.0509028374892517</v>
      </c>
      <c r="R38" s="10">
        <f>AFC!R38-FC_NE!R38-FC_E!R38</f>
        <v>0</v>
      </c>
      <c r="S38" s="10">
        <f>AFC!S38-FC_NE!S38-FC_E!S38</f>
        <v>0</v>
      </c>
      <c r="T38" s="10">
        <f>AFC!T38-FC_NE!T38-FC_E!T38</f>
        <v>-0.40352536543422168</v>
      </c>
      <c r="U38" s="10">
        <f>AFC!U38-FC_NE!U38-FC_E!U38</f>
        <v>0.23533963886500486</v>
      </c>
      <c r="V38" s="10">
        <f>AFC!V38-FC_NE!V38-FC_E!V38</f>
        <v>-2.3043852106620522E-2</v>
      </c>
      <c r="W38" s="10">
        <f>AFC!W38-FC_NE!W38-FC_E!W38</f>
        <v>2.5279449699054934E-2</v>
      </c>
      <c r="X38" s="10">
        <f>AFC!X38-FC_NE!X38-FC_E!X38</f>
        <v>3.043852106620859E-2</v>
      </c>
    </row>
    <row r="39" spans="1:24" ht="11.25" customHeight="1" x14ac:dyDescent="0.2">
      <c r="A39" s="41" t="s">
        <v>65</v>
      </c>
      <c r="B39" s="9" t="s">
        <v>66</v>
      </c>
      <c r="C39" s="10">
        <f>AFC!C39-FC_NE!C39-FC_E!C39</f>
        <v>0</v>
      </c>
      <c r="D39" s="10">
        <f>AFC!D39-FC_NE!D39-FC_E!D39</f>
        <v>0</v>
      </c>
      <c r="E39" s="10">
        <f>AFC!E39-FC_NE!E39-FC_E!E39</f>
        <v>0</v>
      </c>
      <c r="F39" s="10">
        <f>AFC!F39-FC_NE!F39-FC_E!F39</f>
        <v>0</v>
      </c>
      <c r="G39" s="10">
        <f>AFC!G39-FC_NE!G39-FC_E!G39</f>
        <v>0</v>
      </c>
      <c r="H39" s="10">
        <f>AFC!H39-FC_NE!H39-FC_E!H39</f>
        <v>0</v>
      </c>
      <c r="I39" s="10">
        <f>AFC!I39-FC_NE!I39-FC_E!I39</f>
        <v>0</v>
      </c>
      <c r="J39" s="10">
        <f>AFC!J39-FC_NE!J39-FC_E!J39</f>
        <v>0</v>
      </c>
      <c r="K39" s="10">
        <f>AFC!K39-FC_NE!K39-FC_E!K39</f>
        <v>0</v>
      </c>
      <c r="L39" s="10">
        <f>AFC!L39-FC_NE!L39-FC_E!L39</f>
        <v>0</v>
      </c>
      <c r="M39" s="10">
        <f>AFC!M39-FC_NE!M39-FC_E!M39</f>
        <v>0</v>
      </c>
      <c r="N39" s="10">
        <f>AFC!N39-FC_NE!N39-FC_E!N39</f>
        <v>0</v>
      </c>
      <c r="O39" s="10">
        <f>AFC!O39-FC_NE!O39-FC_E!O39</f>
        <v>0</v>
      </c>
      <c r="P39" s="10">
        <f>AFC!P39-FC_NE!P39-FC_E!P39</f>
        <v>0</v>
      </c>
      <c r="Q39" s="10">
        <f>AFC!Q39-FC_NE!Q39-FC_E!Q39</f>
        <v>0</v>
      </c>
      <c r="R39" s="10">
        <f>AFC!R39-FC_NE!R39-FC_E!R39</f>
        <v>0</v>
      </c>
      <c r="S39" s="10">
        <f>AFC!S39-FC_NE!S39-FC_E!S39</f>
        <v>0</v>
      </c>
      <c r="T39" s="10">
        <f>AFC!T39-FC_NE!T39-FC_E!T39</f>
        <v>0</v>
      </c>
      <c r="U39" s="10">
        <f>AFC!U39-FC_NE!U39-FC_E!U39</f>
        <v>0</v>
      </c>
      <c r="V39" s="10">
        <f>AFC!V39-FC_NE!V39-FC_E!V39</f>
        <v>0</v>
      </c>
      <c r="W39" s="10">
        <f>AFC!W39-FC_NE!W39-FC_E!W39</f>
        <v>0</v>
      </c>
      <c r="X39" s="10">
        <f>AFC!X39-FC_NE!X39-FC_E!X39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AFC!C40-FC_NE!C40-FC_E!C40</f>
        <v>7.4550300945830372</v>
      </c>
      <c r="D40" s="10">
        <f>AFC!D40-FC_NE!D40-FC_E!D40</f>
        <v>5.3251934651764543</v>
      </c>
      <c r="E40" s="10">
        <f>AFC!E40-FC_NE!E40-FC_E!E40</f>
        <v>8.520120378331967</v>
      </c>
      <c r="F40" s="10">
        <f>AFC!F40-FC_NE!F40-FC_E!F40</f>
        <v>8.5201203783319102</v>
      </c>
      <c r="G40" s="10">
        <f>AFC!G40-FC_NE!G40-FC_E!G40</f>
        <v>3.1950988822012789</v>
      </c>
      <c r="H40" s="10">
        <f>AFC!H40-FC_NE!H40-FC_E!H40</f>
        <v>0</v>
      </c>
      <c r="I40" s="10">
        <f>AFC!I40-FC_NE!I40-FC_E!I40</f>
        <v>-5.3251074806536849</v>
      </c>
      <c r="J40" s="10">
        <f>AFC!J40-FC_NE!J40-FC_E!J40</f>
        <v>-3.0811693895095402</v>
      </c>
      <c r="K40" s="10">
        <f>AFC!K40-FC_NE!K40-FC_E!K40</f>
        <v>-4.10808254514194</v>
      </c>
      <c r="L40" s="10">
        <f>AFC!L40-FC_NE!L40-FC_E!L40</f>
        <v>7.1893379191747044</v>
      </c>
      <c r="M40" s="10">
        <f>AFC!M40-FC_NE!M40-FC_E!M40</f>
        <v>2.0540842648321131</v>
      </c>
      <c r="N40" s="10">
        <f>AFC!N40-FC_NE!N40-FC_E!N40</f>
        <v>-1.0269991401549987</v>
      </c>
      <c r="O40" s="10">
        <f>AFC!O40-FC_NE!O40-FC_E!O40</f>
        <v>26.702837489251749</v>
      </c>
      <c r="P40" s="10">
        <f>AFC!P40-FC_NE!P40-FC_E!P40</f>
        <v>9.2434221840062776</v>
      </c>
      <c r="Q40" s="10">
        <f>AFC!Q40-FC_NE!Q40-FC_E!Q40</f>
        <v>49.297850386930747</v>
      </c>
      <c r="R40" s="10">
        <f>AFC!R40-FC_NE!R40-FC_E!R40</f>
        <v>4.1081685296640842</v>
      </c>
      <c r="S40" s="10">
        <f>AFC!S40-FC_NE!S40-FC_E!S40</f>
        <v>-17.459501289768838</v>
      </c>
      <c r="T40" s="10">
        <f>AFC!T40-FC_NE!T40-FC_E!T40</f>
        <v>-17.108512467755304</v>
      </c>
      <c r="U40" s="10">
        <f>AFC!U40-FC_NE!U40-FC_E!U40</f>
        <v>-14.198796216681131</v>
      </c>
      <c r="V40" s="10">
        <f>AFC!V40-FC_NE!V40-FC_E!V40</f>
        <v>18.644883920894358</v>
      </c>
      <c r="W40" s="10">
        <f>AFC!W40-FC_NE!W40-FC_E!W40</f>
        <v>13.994496990541634</v>
      </c>
      <c r="X40" s="10">
        <f>AFC!X40-FC_NE!X40-FC_E!X40</f>
        <v>-16.769475494411211</v>
      </c>
    </row>
    <row r="41" spans="1:24" ht="11.25" customHeight="1" x14ac:dyDescent="0.2">
      <c r="A41" s="41" t="s">
        <v>69</v>
      </c>
      <c r="B41" s="9" t="s">
        <v>70</v>
      </c>
      <c r="C41" s="10">
        <f>AFC!C41-FC_NE!C41-FC_E!C41</f>
        <v>1.0462596732588132</v>
      </c>
      <c r="D41" s="10">
        <f>AFC!D41-FC_NE!D41-FC_E!D41</f>
        <v>-8.5984522786297646E-5</v>
      </c>
      <c r="E41" s="10">
        <f>AFC!E41-FC_NE!E41-FC_E!E41</f>
        <v>1.0461736887360251</v>
      </c>
      <c r="F41" s="10">
        <f>AFC!F41-FC_NE!F41-FC_E!F41</f>
        <v>0</v>
      </c>
      <c r="G41" s="10">
        <f>AFC!G41-FC_NE!G41-FC_E!G41</f>
        <v>2.0899398108340503</v>
      </c>
      <c r="H41" s="10">
        <f>AFC!H41-FC_NE!H41-FC_E!H41</f>
        <v>0</v>
      </c>
      <c r="I41" s="10">
        <f>AFC!I41-FC_NE!I41-FC_E!I41</f>
        <v>0</v>
      </c>
      <c r="J41" s="10">
        <f>AFC!J41-FC_NE!J41-FC_E!J41</f>
        <v>0</v>
      </c>
      <c r="K41" s="10">
        <f>AFC!K41-FC_NE!K41-FC_E!K41</f>
        <v>0</v>
      </c>
      <c r="L41" s="10">
        <f>AFC!L41-FC_NE!L41-FC_E!L41</f>
        <v>0</v>
      </c>
      <c r="M41" s="10">
        <f>AFC!M41-FC_NE!M41-FC_E!M41</f>
        <v>0</v>
      </c>
      <c r="N41" s="10">
        <f>AFC!N41-FC_NE!N41-FC_E!N41</f>
        <v>0</v>
      </c>
      <c r="O41" s="10">
        <f>AFC!O41-FC_NE!O41-FC_E!O41</f>
        <v>3.1349097162510748</v>
      </c>
      <c r="P41" s="10">
        <f>AFC!P41-FC_NE!P41-FC_E!P41</f>
        <v>0</v>
      </c>
      <c r="Q41" s="10">
        <f>AFC!Q41-FC_NE!Q41-FC_E!Q41</f>
        <v>0</v>
      </c>
      <c r="R41" s="10">
        <f>AFC!R41-FC_NE!R41-FC_E!R41</f>
        <v>0</v>
      </c>
      <c r="S41" s="10">
        <f>AFC!S41-FC_NE!S41-FC_E!S41</f>
        <v>0</v>
      </c>
      <c r="T41" s="10">
        <f>AFC!T41-FC_NE!T41-FC_E!T41</f>
        <v>-5.1246775580395587E-2</v>
      </c>
      <c r="U41" s="10">
        <f>AFC!U41-FC_NE!U41-FC_E!U41</f>
        <v>0.25717970765262249</v>
      </c>
      <c r="V41" s="10">
        <f>AFC!V41-FC_NE!V41-FC_E!V41</f>
        <v>5.3310404127257516E-3</v>
      </c>
      <c r="W41" s="10">
        <f>AFC!W41-FC_NE!W41-FC_E!W41</f>
        <v>7.4118658641444513E-2</v>
      </c>
      <c r="X41" s="10">
        <f>AFC!X41-FC_NE!X41-FC_E!X41</f>
        <v>0.17343078245915744</v>
      </c>
    </row>
    <row r="42" spans="1:24" ht="11.25" customHeight="1" x14ac:dyDescent="0.2">
      <c r="A42" s="41" t="s">
        <v>71</v>
      </c>
      <c r="B42" s="9" t="s">
        <v>72</v>
      </c>
      <c r="C42" s="10">
        <f>AFC!C42-FC_NE!C42-FC_E!C42</f>
        <v>-2.1257093723131675</v>
      </c>
      <c r="D42" s="10">
        <f>AFC!D42-FC_NE!D42-FC_E!D42</f>
        <v>-1.0628546861566974</v>
      </c>
      <c r="E42" s="10">
        <f>AFC!E42-FC_NE!E42-FC_E!E42</f>
        <v>1.0627687016331038</v>
      </c>
      <c r="F42" s="10">
        <f>AFC!F42-FC_NE!F42-FC_E!F42</f>
        <v>-1.0627687016337859</v>
      </c>
      <c r="G42" s="10">
        <f>AFC!G42-FC_NE!G42-FC_E!G42</f>
        <v>2.1501289767845719</v>
      </c>
      <c r="H42" s="10">
        <f>AFC!H42-FC_NE!H42-FC_E!H42</f>
        <v>4.5474735088646412E-13</v>
      </c>
      <c r="I42" s="10">
        <f>AFC!I42-FC_NE!I42-FC_E!I42</f>
        <v>4.3001719690455502</v>
      </c>
      <c r="J42" s="10">
        <f>AFC!J42-FC_NE!J42-FC_E!J42</f>
        <v>1.0509028374897298</v>
      </c>
      <c r="K42" s="10">
        <f>AFC!K42-FC_NE!K42-FC_E!K42</f>
        <v>-2.2737367544323206E-13</v>
      </c>
      <c r="L42" s="10">
        <f>AFC!L42-FC_NE!L42-FC_E!L42</f>
        <v>1.0509888220123003</v>
      </c>
      <c r="M42" s="10">
        <f>AFC!M42-FC_NE!M42-FC_E!M42</f>
        <v>-2.2737367544323206E-13</v>
      </c>
      <c r="N42" s="10">
        <f>AFC!N42-FC_NE!N42-FC_E!N42</f>
        <v>1.0509888220121866</v>
      </c>
      <c r="O42" s="10">
        <f>AFC!O42-FC_NE!O42-FC_E!O42</f>
        <v>-13.661994840928401</v>
      </c>
      <c r="P42" s="10">
        <f>AFC!P42-FC_NE!P42-FC_E!P42</f>
        <v>8.4073086844366571</v>
      </c>
      <c r="Q42" s="10">
        <f>AFC!Q42-FC_NE!Q42-FC_E!Q42</f>
        <v>28.374806534823733</v>
      </c>
      <c r="R42" s="10">
        <f>AFC!R42-FC_NE!R42-FC_E!R42</f>
        <v>-1.0509028374890477</v>
      </c>
      <c r="S42" s="10">
        <f>AFC!S42-FC_NE!S42-FC_E!S42</f>
        <v>-7.3564918314704073</v>
      </c>
      <c r="T42" s="10">
        <f>AFC!T42-FC_NE!T42-FC_E!T42</f>
        <v>16.482717110919907</v>
      </c>
      <c r="U42" s="10">
        <f>AFC!U42-FC_NE!U42-FC_E!U42</f>
        <v>-8.7142734307826686</v>
      </c>
      <c r="V42" s="10">
        <f>AFC!V42-FC_NE!V42-FC_E!V42</f>
        <v>7.4604471195184487</v>
      </c>
      <c r="W42" s="10">
        <f>AFC!W42-FC_NE!W42-FC_E!W42</f>
        <v>4.5200343938091692</v>
      </c>
      <c r="X42" s="10">
        <f>AFC!X42-FC_NE!X42-FC_E!X42</f>
        <v>12.76973344797932</v>
      </c>
    </row>
    <row r="43" spans="1:24" ht="11.25" customHeight="1" x14ac:dyDescent="0.2">
      <c r="A43" s="41" t="s">
        <v>73</v>
      </c>
      <c r="B43" s="9" t="s">
        <v>74</v>
      </c>
      <c r="C43" s="10">
        <f>AFC!C43-FC_NE!C43-FC_E!C43</f>
        <v>-74.514101461735663</v>
      </c>
      <c r="D43" s="10">
        <f>AFC!D43-FC_NE!D43-FC_E!D43</f>
        <v>-37.256921754084033</v>
      </c>
      <c r="E43" s="10">
        <f>AFC!E43-FC_NE!E43-FC_E!E43</f>
        <v>-5.1745485812562038</v>
      </c>
      <c r="F43" s="10">
        <f>AFC!F43-FC_NE!F43-FC_E!F43</f>
        <v>1.0349097162506951</v>
      </c>
      <c r="G43" s="10">
        <f>AFC!G43-FC_NE!G43-FC_E!G43</f>
        <v>5.1746345657775237</v>
      </c>
      <c r="H43" s="10">
        <f>AFC!H43-FC_NE!H43-FC_E!H43</f>
        <v>-1.7196904536831426E-4</v>
      </c>
      <c r="I43" s="10">
        <f>AFC!I43-FC_NE!I43-FC_E!I43</f>
        <v>-16.432674118659634</v>
      </c>
      <c r="J43" s="10">
        <f>AFC!J43-FC_NE!J43-FC_E!J43</f>
        <v>3.0811693895093413</v>
      </c>
      <c r="K43" s="10">
        <f>AFC!K43-FC_NE!K43-FC_E!K43</f>
        <v>3.0812553740333897</v>
      </c>
      <c r="L43" s="10">
        <f>AFC!L43-FC_NE!L43-FC_E!L43</f>
        <v>-33.892175408427647</v>
      </c>
      <c r="M43" s="10">
        <f>AFC!M43-FC_NE!M43-FC_E!M43</f>
        <v>-9.2431642304372872</v>
      </c>
      <c r="N43" s="10">
        <f>AFC!N43-FC_NE!N43-FC_E!N43</f>
        <v>18.486930352535637</v>
      </c>
      <c r="O43" s="10">
        <f>AFC!O43-FC_NE!O43-FC_E!O43</f>
        <v>-2.0539982803102248</v>
      </c>
      <c r="P43" s="10">
        <f>AFC!P43-FC_NE!P43-FC_E!P43</f>
        <v>-24.648581255374665</v>
      </c>
      <c r="Q43" s="10">
        <f>AFC!Q43-FC_NE!Q43-FC_E!Q43</f>
        <v>-39.027257093723165</v>
      </c>
      <c r="R43" s="10">
        <f>AFC!R43-FC_NE!R43-FC_E!R43</f>
        <v>-26.702837489252488</v>
      </c>
      <c r="S43" s="10">
        <f>AFC!S43-FC_NE!S43-FC_E!S43</f>
        <v>4.1081685296658179</v>
      </c>
      <c r="T43" s="10">
        <f>AFC!T43-FC_NE!T43-FC_E!T43</f>
        <v>-15.182803095442978</v>
      </c>
      <c r="U43" s="10">
        <f>AFC!U43-FC_NE!U43-FC_E!U43</f>
        <v>31.763198624246797</v>
      </c>
      <c r="V43" s="10">
        <f>AFC!V43-FC_NE!V43-FC_E!V43</f>
        <v>16.019518486673405</v>
      </c>
      <c r="W43" s="10">
        <f>AFC!W43-FC_NE!W43-FC_E!W43</f>
        <v>31.114015477214707</v>
      </c>
      <c r="X43" s="10">
        <f>AFC!X43-FC_NE!X43-FC_E!X43</f>
        <v>-18.296646603611407</v>
      </c>
    </row>
    <row r="44" spans="1:24" ht="11.25" customHeight="1" x14ac:dyDescent="0.2">
      <c r="A44" s="41" t="s">
        <v>75</v>
      </c>
      <c r="B44" s="9" t="s">
        <v>76</v>
      </c>
      <c r="C44" s="10">
        <f>AFC!C44-FC_NE!C44-FC_E!C44</f>
        <v>72.370163370593673</v>
      </c>
      <c r="D44" s="10">
        <f>AFC!D44-FC_NE!D44-FC_E!D44</f>
        <v>43.422441960447941</v>
      </c>
      <c r="E44" s="10">
        <f>AFC!E44-FC_NE!E44-FC_E!E44</f>
        <v>43.422012037833724</v>
      </c>
      <c r="F44" s="10">
        <f>AFC!F44-FC_NE!F44-FC_E!F44</f>
        <v>-1.9295786758382292</v>
      </c>
      <c r="G44" s="10">
        <f>AFC!G44-FC_NE!G44-FC_E!G44</f>
        <v>118.0701633705927</v>
      </c>
      <c r="H44" s="10">
        <f>AFC!H44-FC_NE!H44-FC_E!H44</f>
        <v>9.5993121238175263</v>
      </c>
      <c r="I44" s="10">
        <f>AFC!I44-FC_NE!I44-FC_E!I44</f>
        <v>113.27085124677546</v>
      </c>
      <c r="J44" s="10">
        <f>AFC!J44-FC_NE!J44-FC_E!J44</f>
        <v>18.152278589852813</v>
      </c>
      <c r="K44" s="10">
        <f>AFC!K44-FC_NE!K44-FC_E!K44</f>
        <v>7.6431642304386287</v>
      </c>
      <c r="L44" s="10">
        <f>AFC!L44-FC_NE!L44-FC_E!L44</f>
        <v>7.6432502149608581</v>
      </c>
      <c r="M44" s="10">
        <f>AFC!M44-FC_NE!M44-FC_E!M44</f>
        <v>-6.6877901977650822</v>
      </c>
      <c r="N44" s="10">
        <f>AFC!N44-FC_NE!N44-FC_E!N44</f>
        <v>8.5986242476358257</v>
      </c>
      <c r="O44" s="10">
        <f>AFC!O44-FC_NE!O44-FC_E!O44</f>
        <v>-21.018400687875442</v>
      </c>
      <c r="P44" s="10">
        <f>AFC!P44-FC_NE!P44-FC_E!P44</f>
        <v>-14.33069647463509</v>
      </c>
      <c r="Q44" s="10">
        <f>AFC!Q44-FC_NE!Q44-FC_E!Q44</f>
        <v>-30.57205503009402</v>
      </c>
      <c r="R44" s="10">
        <f>AFC!R44-FC_NE!R44-FC_E!R44</f>
        <v>32.483233018056694</v>
      </c>
      <c r="S44" s="10">
        <f>AFC!S44-FC_NE!S44-FC_E!S44</f>
        <v>-11.464316423043755</v>
      </c>
      <c r="T44" s="10">
        <f>AFC!T44-FC_NE!T44-FC_E!T44</f>
        <v>-13.501461736886625</v>
      </c>
      <c r="U44" s="10">
        <f>AFC!U44-FC_NE!U44-FC_E!U44</f>
        <v>32.854428202923827</v>
      </c>
      <c r="V44" s="10">
        <f>AFC!V44-FC_NE!V44-FC_E!V44</f>
        <v>11.407308684436344</v>
      </c>
      <c r="W44" s="10">
        <f>AFC!W44-FC_NE!W44-FC_E!W44</f>
        <v>25.85167669819495</v>
      </c>
      <c r="X44" s="10">
        <f>AFC!X44-FC_NE!X44-FC_E!X44</f>
        <v>-32.653912295786895</v>
      </c>
    </row>
    <row r="45" spans="1:24" ht="11.25" customHeight="1" x14ac:dyDescent="0.2">
      <c r="A45" s="41" t="s">
        <v>77</v>
      </c>
      <c r="B45" s="9" t="s">
        <v>78</v>
      </c>
      <c r="C45" s="10">
        <f>AFC!C45-FC_NE!C45-FC_E!C45</f>
        <v>-1.920378331900249</v>
      </c>
      <c r="D45" s="10">
        <f>AFC!D45-FC_NE!D45-FC_E!D45</f>
        <v>-3.8405846947549342</v>
      </c>
      <c r="E45" s="10">
        <f>AFC!E45-FC_NE!E45-FC_E!E45</f>
        <v>-1.9203783319002596</v>
      </c>
      <c r="F45" s="10">
        <f>AFC!F45-FC_NE!F45-FC_E!F45</f>
        <v>-0.9601891659501316</v>
      </c>
      <c r="G45" s="10">
        <f>AFC!G45-FC_NE!G45-FC_E!G45</f>
        <v>-0.95993121238177714</v>
      </c>
      <c r="H45" s="10">
        <f>AFC!H45-FC_NE!H45-FC_E!H45</f>
        <v>-1.9198624247635472</v>
      </c>
      <c r="I45" s="10">
        <f>AFC!I45-FC_NE!I45-FC_E!I45</f>
        <v>-9.5992261392949239</v>
      </c>
      <c r="J45" s="10">
        <f>AFC!J45-FC_NE!J45-FC_E!J45</f>
        <v>-8.5984522784521289E-5</v>
      </c>
      <c r="K45" s="10">
        <f>AFC!K45-FC_NE!K45-FC_E!K45</f>
        <v>1.0412725709372275</v>
      </c>
      <c r="L45" s="10">
        <f>AFC!L45-FC_NE!L45-FC_E!L45</f>
        <v>1.0413585554600191</v>
      </c>
      <c r="M45" s="10">
        <f>AFC!M45-FC_NE!M45-FC_E!M45</f>
        <v>-6.2172489379008766E-15</v>
      </c>
      <c r="N45" s="10">
        <f>AFC!N45-FC_NE!N45-FC_E!N45</f>
        <v>-1.7763568394002505E-15</v>
      </c>
      <c r="O45" s="10">
        <f>AFC!O45-FC_NE!O45-FC_E!O45</f>
        <v>8.5984522780080397E-5</v>
      </c>
      <c r="P45" s="10">
        <f>AFC!P45-FC_NE!P45-FC_E!P45</f>
        <v>-6.2172489379008766E-15</v>
      </c>
      <c r="Q45" s="10">
        <f>AFC!Q45-FC_NE!Q45-FC_E!Q45</f>
        <v>-1.0413585554600218</v>
      </c>
      <c r="R45" s="10">
        <f>AFC!R45-FC_NE!R45-FC_E!R45</f>
        <v>1.0413585554600182</v>
      </c>
      <c r="S45" s="10">
        <f>AFC!S45-FC_NE!S45-FC_E!S45</f>
        <v>4.4408920985006262E-15</v>
      </c>
      <c r="T45" s="10">
        <f>AFC!T45-FC_NE!T45-FC_E!T45</f>
        <v>0.30507308684436563</v>
      </c>
      <c r="U45" s="10">
        <f>AFC!U45-FC_NE!U45-FC_E!U45</f>
        <v>2.6648323301805652</v>
      </c>
      <c r="V45" s="10">
        <f>AFC!V45-FC_NE!V45-FC_E!V45</f>
        <v>-0.35597592433362024</v>
      </c>
      <c r="W45" s="10">
        <f>AFC!W45-FC_NE!W45-FC_E!W45</f>
        <v>2.1816852966466067</v>
      </c>
      <c r="X45" s="10">
        <f>AFC!X45-FC_NE!X45-FC_E!X45</f>
        <v>-1.6569217540842645</v>
      </c>
    </row>
    <row r="46" spans="1:24" ht="11.25" customHeight="1" x14ac:dyDescent="0.2">
      <c r="A46" s="41" t="s">
        <v>79</v>
      </c>
      <c r="B46" s="9" t="s">
        <v>80</v>
      </c>
      <c r="C46" s="10">
        <f>AFC!C46-FC_NE!C46-FC_E!C46</f>
        <v>-9.6014617368873161</v>
      </c>
      <c r="D46" s="10">
        <f>AFC!D46-FC_NE!D46-FC_E!D46</f>
        <v>-1.9202923473775257</v>
      </c>
      <c r="E46" s="10">
        <f>AFC!E46-FC_NE!E46-FC_E!E46</f>
        <v>1.2789769243681803E-13</v>
      </c>
      <c r="F46" s="10">
        <f>AFC!F46-FC_NE!F46-FC_E!F46</f>
        <v>0.96018916595015469</v>
      </c>
      <c r="G46" s="10">
        <f>AFC!G46-FC_NE!G46-FC_E!G46</f>
        <v>3.8397248495271157</v>
      </c>
      <c r="H46" s="10">
        <f>AFC!H46-FC_NE!H46-FC_E!H46</f>
        <v>2.8797936371453261</v>
      </c>
      <c r="I46" s="10">
        <f>AFC!I46-FC_NE!I46-FC_E!I46</f>
        <v>3.8396388650043747</v>
      </c>
      <c r="J46" s="10">
        <f>AFC!J46-FC_NE!J46-FC_E!J46</f>
        <v>-2.0062768701634184</v>
      </c>
      <c r="K46" s="10">
        <f>AFC!K46-FC_NE!K46-FC_E!K46</f>
        <v>6.0190025795356377</v>
      </c>
      <c r="L46" s="10">
        <f>AFC!L46-FC_NE!L46-FC_E!L46</f>
        <v>5.0157351676697601</v>
      </c>
      <c r="M46" s="10">
        <f>AFC!M46-FC_NE!M46-FC_E!M46</f>
        <v>-8.5984522741000546E-5</v>
      </c>
      <c r="N46" s="10">
        <f>AFC!N46-FC_NE!N46-FC_E!N46</f>
        <v>0</v>
      </c>
      <c r="O46" s="10">
        <f>AFC!O46-FC_NE!O46-FC_E!O46</f>
        <v>-1.0031814273430228</v>
      </c>
      <c r="P46" s="10">
        <f>AFC!P46-FC_NE!P46-FC_E!P46</f>
        <v>5.6843418860808015E-14</v>
      </c>
      <c r="Q46" s="10">
        <f>AFC!Q46-FC_NE!Q46-FC_E!Q46</f>
        <v>7.1054273576010019E-15</v>
      </c>
      <c r="R46" s="10">
        <f>AFC!R46-FC_NE!R46-FC_E!R46</f>
        <v>-1.0031814273430157</v>
      </c>
      <c r="S46" s="10">
        <f>AFC!S46-FC_NE!S46-FC_E!S46</f>
        <v>-1.0030954428203458</v>
      </c>
      <c r="T46" s="10">
        <f>AFC!T46-FC_NE!T46-FC_E!T46</f>
        <v>-1.2319002579536402</v>
      </c>
      <c r="U46" s="10">
        <f>AFC!U46-FC_NE!U46-FC_E!U46</f>
        <v>-1.0291487532244048</v>
      </c>
      <c r="V46" s="10">
        <f>AFC!V46-FC_NE!V46-FC_E!V46</f>
        <v>2.2059329320722014</v>
      </c>
      <c r="W46" s="10">
        <f>AFC!W46-FC_NE!W46-FC_E!W46</f>
        <v>0.60490111779879641</v>
      </c>
      <c r="X46" s="10">
        <f>AFC!X46-FC_NE!X46-FC_E!X46</f>
        <v>-1.7656061908856415</v>
      </c>
    </row>
    <row r="47" spans="1:24" ht="11.25" customHeight="1" x14ac:dyDescent="0.2">
      <c r="A47" s="41" t="s">
        <v>81</v>
      </c>
      <c r="B47" s="9" t="s">
        <v>82</v>
      </c>
      <c r="C47" s="10">
        <f>AFC!C47-FC_NE!C47-FC_E!C47</f>
        <v>3.8405846947549662</v>
      </c>
      <c r="D47" s="10">
        <f>AFC!D47-FC_NE!D47-FC_E!D47</f>
        <v>12.48211521926055</v>
      </c>
      <c r="E47" s="10">
        <f>AFC!E47-FC_NE!E47-FC_E!E47</f>
        <v>7.6812553740326166</v>
      </c>
      <c r="F47" s="10">
        <f>AFC!F47-FC_NE!F47-FC_E!F47</f>
        <v>0</v>
      </c>
      <c r="G47" s="10">
        <f>AFC!G47-FC_NE!G47-FC_E!G47</f>
        <v>2.8797936371453261</v>
      </c>
      <c r="H47" s="10">
        <f>AFC!H47-FC_NE!H47-FC_E!H47</f>
        <v>-5.7595012897677407</v>
      </c>
      <c r="I47" s="10">
        <f>AFC!I47-FC_NE!I47-FC_E!I47</f>
        <v>2.8797936371453261</v>
      </c>
      <c r="J47" s="10">
        <f>AFC!J47-FC_NE!J47-FC_E!J47</f>
        <v>-1.8630266552019634</v>
      </c>
      <c r="K47" s="10">
        <f>AFC!K47-FC_NE!K47-FC_E!K47</f>
        <v>-5.5889079965606356</v>
      </c>
      <c r="L47" s="10">
        <f>AFC!L47-FC_NE!L47-FC_E!L47</f>
        <v>1.8630266552020771</v>
      </c>
      <c r="M47" s="10">
        <f>AFC!M47-FC_NE!M47-FC_E!M47</f>
        <v>8.5984522854687384E-5</v>
      </c>
      <c r="N47" s="10">
        <f>AFC!N47-FC_NE!N47-FC_E!N47</f>
        <v>1.862940670679393</v>
      </c>
      <c r="O47" s="10">
        <f>AFC!O47-FC_NE!O47-FC_E!O47</f>
        <v>6.5204643164231015</v>
      </c>
      <c r="P47" s="10">
        <f>AFC!P47-FC_NE!P47-FC_E!P47</f>
        <v>0</v>
      </c>
      <c r="Q47" s="10">
        <f>AFC!Q47-FC_NE!Q47-FC_E!Q47</f>
        <v>-2.7944969905416883</v>
      </c>
      <c r="R47" s="10">
        <f>AFC!R47-FC_NE!R47-FC_E!R47</f>
        <v>-0.93155631986240905</v>
      </c>
      <c r="S47" s="10">
        <f>AFC!S47-FC_NE!S47-FC_E!S47</f>
        <v>1.8630266552020203</v>
      </c>
      <c r="T47" s="10">
        <f>AFC!T47-FC_NE!T47-FC_E!T47</f>
        <v>-2.0233018056750609</v>
      </c>
      <c r="U47" s="10">
        <f>AFC!U47-FC_NE!U47-FC_E!U47</f>
        <v>-6.4338779019776098</v>
      </c>
      <c r="V47" s="10">
        <f>AFC!V47-FC_NE!V47-FC_E!V47</f>
        <v>0.82347377472061112</v>
      </c>
      <c r="W47" s="10">
        <f>AFC!W47-FC_NE!W47-FC_E!W47</f>
        <v>-2.9257953568357777</v>
      </c>
      <c r="X47" s="10">
        <f>AFC!X47-FC_NE!X47-FC_E!X47</f>
        <v>-15.837403267411872</v>
      </c>
    </row>
    <row r="48" spans="1:24" ht="11.25" customHeight="1" x14ac:dyDescent="0.2">
      <c r="A48" s="41" t="s">
        <v>83</v>
      </c>
      <c r="B48" s="9" t="s">
        <v>84</v>
      </c>
      <c r="C48" s="10">
        <f>AFC!C48-FC_NE!C48-FC_E!C48</f>
        <v>8.5984522684157128E-5</v>
      </c>
      <c r="D48" s="10">
        <f>AFC!D48-FC_NE!D48-FC_E!D48</f>
        <v>0</v>
      </c>
      <c r="E48" s="10">
        <f>AFC!E48-FC_NE!E48-FC_E!E48</f>
        <v>0.95993121238166168</v>
      </c>
      <c r="F48" s="10">
        <f>AFC!F48-FC_NE!F48-FC_E!F48</f>
        <v>3.8397248495272152</v>
      </c>
      <c r="G48" s="10">
        <f>AFC!G48-FC_NE!G48-FC_E!G48</f>
        <v>4.7995700773859653</v>
      </c>
      <c r="H48" s="10">
        <f>AFC!H48-FC_NE!H48-FC_E!H48</f>
        <v>7.6794496990540893</v>
      </c>
      <c r="I48" s="10">
        <f>AFC!I48-FC_NE!I48-FC_E!I48</f>
        <v>3.8397248495271015</v>
      </c>
      <c r="J48" s="10">
        <f>AFC!J48-FC_NE!J48-FC_E!J48</f>
        <v>3.057265692175406</v>
      </c>
      <c r="K48" s="10">
        <f>AFC!K48-FC_NE!K48-FC_E!K48</f>
        <v>2.2929492691316682</v>
      </c>
      <c r="L48" s="10">
        <f>AFC!L48-FC_NE!L48-FC_E!L48</f>
        <v>0.76431642304390834</v>
      </c>
      <c r="M48" s="10">
        <f>AFC!M48-FC_NE!M48-FC_E!M48</f>
        <v>0</v>
      </c>
      <c r="N48" s="10">
        <f>AFC!N48-FC_NE!N48-FC_E!N48</f>
        <v>3.0572656921754628</v>
      </c>
      <c r="O48" s="10">
        <f>AFC!O48-FC_NE!O48-FC_E!O48</f>
        <v>3.0572656921755197</v>
      </c>
      <c r="P48" s="10">
        <f>AFC!P48-FC_NE!P48-FC_E!P48</f>
        <v>2.2929492691314408</v>
      </c>
      <c r="Q48" s="10">
        <f>AFC!Q48-FC_NE!Q48-FC_E!Q48</f>
        <v>2.2929492691316113</v>
      </c>
      <c r="R48" s="10">
        <f>AFC!R48-FC_NE!R48-FC_E!R48</f>
        <v>0.76431642304396519</v>
      </c>
      <c r="S48" s="10">
        <f>AFC!S48-FC_NE!S48-FC_E!S48</f>
        <v>1.5285468615649052</v>
      </c>
      <c r="T48" s="10">
        <f>AFC!T48-FC_NE!T48-FC_E!T48</f>
        <v>0.88890799656064701</v>
      </c>
      <c r="U48" s="10">
        <f>AFC!U48-FC_NE!U48-FC_E!U48</f>
        <v>0.81779879621677765</v>
      </c>
      <c r="V48" s="10">
        <f>AFC!V48-FC_NE!V48-FC_E!V48</f>
        <v>1.7128116938950484</v>
      </c>
      <c r="W48" s="10">
        <f>AFC!W48-FC_NE!W48-FC_E!W48</f>
        <v>2.5329320722270268</v>
      </c>
      <c r="X48" s="10">
        <f>AFC!X48-FC_NE!X48-FC_E!X48</f>
        <v>2.3914875322441844</v>
      </c>
    </row>
    <row r="49" spans="1:24" ht="11.25" customHeight="1" x14ac:dyDescent="0.2">
      <c r="A49" s="41" t="s">
        <v>85</v>
      </c>
      <c r="B49" s="9" t="s">
        <v>86</v>
      </c>
      <c r="C49" s="10">
        <f>AFC!C49-FC_NE!C49-FC_E!C49</f>
        <v>-2.8804815133275987</v>
      </c>
      <c r="D49" s="10">
        <f>AFC!D49-FC_NE!D49-FC_E!D49</f>
        <v>-2.8805674978503788</v>
      </c>
      <c r="E49" s="10">
        <f>AFC!E49-FC_NE!E49-FC_E!E49</f>
        <v>-2.8803955288048044</v>
      </c>
      <c r="F49" s="10">
        <f>AFC!F49-FC_NE!F49-FC_E!F49</f>
        <v>-6.7211521926053317</v>
      </c>
      <c r="G49" s="10">
        <f>AFC!G49-FC_NE!G49-FC_E!G49</f>
        <v>-4.7995700773860719</v>
      </c>
      <c r="H49" s="10">
        <f>AFC!H49-FC_NE!H49-FC_E!H49</f>
        <v>-1.9197764402407618</v>
      </c>
      <c r="I49" s="10">
        <f>AFC!I49-FC_NE!I49-FC_E!I49</f>
        <v>0</v>
      </c>
      <c r="J49" s="10">
        <f>AFC!J49-FC_NE!J49-FC_E!J49</f>
        <v>-8.5984522785409467E-5</v>
      </c>
      <c r="K49" s="10">
        <f>AFC!K49-FC_NE!K49-FC_E!K49</f>
        <v>0.95537403267411847</v>
      </c>
      <c r="L49" s="10">
        <f>AFC!L49-FC_NE!L49-FC_E!L49</f>
        <v>-8.5984522783633111E-5</v>
      </c>
      <c r="M49" s="10">
        <f>AFC!M49-FC_NE!M49-FC_E!M49</f>
        <v>-8.5984522787185824E-5</v>
      </c>
      <c r="N49" s="10">
        <f>AFC!N49-FC_NE!N49-FC_E!N49</f>
        <v>8.5984522785409467E-5</v>
      </c>
      <c r="O49" s="10">
        <f>AFC!O49-FC_NE!O49-FC_E!O49</f>
        <v>-0.95528804815133661</v>
      </c>
      <c r="P49" s="10">
        <f>AFC!P49-FC_NE!P49-FC_E!P49</f>
        <v>-1.7763568394002505E-15</v>
      </c>
      <c r="Q49" s="10">
        <f>AFC!Q49-FC_NE!Q49-FC_E!Q49</f>
        <v>-0.95528804815133306</v>
      </c>
      <c r="R49" s="10">
        <f>AFC!R49-FC_NE!R49-FC_E!R49</f>
        <v>0.95537403267412024</v>
      </c>
      <c r="S49" s="10">
        <f>AFC!S49-FC_NE!S49-FC_E!S49</f>
        <v>0</v>
      </c>
      <c r="T49" s="10">
        <f>AFC!T49-FC_NE!T49-FC_E!T49</f>
        <v>0.19681857265692315</v>
      </c>
      <c r="U49" s="10">
        <f>AFC!U49-FC_NE!U49-FC_E!U49</f>
        <v>-0.41470335339638709</v>
      </c>
      <c r="V49" s="10">
        <f>AFC!V49-FC_NE!V49-FC_E!V49</f>
        <v>0.16044711951848711</v>
      </c>
      <c r="W49" s="10">
        <f>AFC!W49-FC_NE!W49-FC_E!W49</f>
        <v>0.14325021496130574</v>
      </c>
      <c r="X49" s="10">
        <f>AFC!X49-FC_NE!X49-FC_E!X49</f>
        <v>-0.35348237317282827</v>
      </c>
    </row>
    <row r="50" spans="1:24" ht="11.25" customHeight="1" x14ac:dyDescent="0.2">
      <c r="A50" s="41" t="s">
        <v>87</v>
      </c>
      <c r="B50" s="9" t="s">
        <v>88</v>
      </c>
      <c r="C50" s="10">
        <f>AFC!C50-FC_NE!C50-FC_E!C50</f>
        <v>-8.5984522762316828E-5</v>
      </c>
      <c r="D50" s="10">
        <f>AFC!D50-FC_NE!D50-FC_E!D50</f>
        <v>-0.960189165950176</v>
      </c>
      <c r="E50" s="10">
        <f>AFC!E50-FC_NE!E50-FC_E!E50</f>
        <v>53.769045571797115</v>
      </c>
      <c r="F50" s="10">
        <f>AFC!F50-FC_NE!F50-FC_E!F50</f>
        <v>29.765004299225971</v>
      </c>
      <c r="G50" s="10">
        <f>AFC!G50-FC_NE!G50-FC_E!G50</f>
        <v>17.764058469475501</v>
      </c>
      <c r="H50" s="10">
        <f>AFC!H50-FC_NE!H50-FC_E!H50</f>
        <v>1.4210854715202004E-14</v>
      </c>
      <c r="I50" s="10">
        <f>AFC!I50-FC_NE!I50-FC_E!I50</f>
        <v>-7.3145313843507154</v>
      </c>
      <c r="J50" s="10">
        <f>AFC!J50-FC_NE!J50-FC_E!J50</f>
        <v>4.2632564145606011E-14</v>
      </c>
      <c r="K50" s="10">
        <f>AFC!K50-FC_NE!K50-FC_E!K50</f>
        <v>-5.2247635425624424</v>
      </c>
      <c r="L50" s="10">
        <f>AFC!L50-FC_NE!L50-FC_E!L50</f>
        <v>38.663198624247478</v>
      </c>
      <c r="M50" s="10">
        <f>AFC!M50-FC_NE!M50-FC_E!M50</f>
        <v>-9.4046431642303006</v>
      </c>
      <c r="N50" s="10">
        <f>AFC!N50-FC_NE!N50-FC_E!N50</f>
        <v>2.1316282072803006E-14</v>
      </c>
      <c r="O50" s="10">
        <f>AFC!O50-FC_NE!O50-FC_E!O50</f>
        <v>-19.854170249355036</v>
      </c>
      <c r="P50" s="10">
        <f>AFC!P50-FC_NE!P50-FC_E!P50</f>
        <v>1.0449699054174495</v>
      </c>
      <c r="Q50" s="10">
        <f>AFC!Q50-FC_NE!Q50-FC_E!Q50</f>
        <v>8.598452274455326E-5</v>
      </c>
      <c r="R50" s="10">
        <f>AFC!R50-FC_NE!R50-FC_E!R50</f>
        <v>-8.5984522968374222E-5</v>
      </c>
      <c r="S50" s="10">
        <f>AFC!S50-FC_NE!S50-FC_E!S50</f>
        <v>4.179707652622902</v>
      </c>
      <c r="T50" s="10">
        <f>AFC!T50-FC_NE!T50-FC_E!T50</f>
        <v>-4.234049871023231</v>
      </c>
      <c r="U50" s="10">
        <f>AFC!U50-FC_NE!U50-FC_E!U50</f>
        <v>-6.9980223559759569</v>
      </c>
      <c r="V50" s="10">
        <f>AFC!V50-FC_NE!V50-FC_E!V50</f>
        <v>1.9311263972484536</v>
      </c>
      <c r="W50" s="10">
        <f>AFC!W50-FC_NE!W50-FC_E!W50</f>
        <v>0.43465176268287831</v>
      </c>
      <c r="X50" s="10">
        <f>AFC!X50-FC_NE!X50-FC_E!X50</f>
        <v>-0.86319862424760885</v>
      </c>
    </row>
    <row r="51" spans="1:24" ht="11.25" customHeight="1" x14ac:dyDescent="0.2">
      <c r="A51" s="35" t="s">
        <v>89</v>
      </c>
      <c r="B51" s="36" t="s">
        <v>90</v>
      </c>
      <c r="C51" s="37">
        <f>AFC!C51-FC_NE!C51-FC_E!C51</f>
        <v>11.82287188306168</v>
      </c>
      <c r="D51" s="37">
        <f>AFC!D51-FC_NE!D51-FC_E!D51</f>
        <v>11.887360275150968</v>
      </c>
      <c r="E51" s="37">
        <f>AFC!E51-FC_NE!E51-FC_E!E51</f>
        <v>8.5984522785338413E-2</v>
      </c>
      <c r="F51" s="37">
        <f>AFC!F51-FC_NE!F51-FC_E!F51</f>
        <v>0.3654342218403599</v>
      </c>
      <c r="G51" s="37">
        <f>AFC!G51-FC_NE!G51-FC_E!G51</f>
        <v>-0.92433361994790175</v>
      </c>
      <c r="H51" s="37">
        <f>AFC!H51-FC_NE!H51-FC_E!H51</f>
        <v>37.596732588133818</v>
      </c>
      <c r="I51" s="37">
        <f>AFC!I51-FC_NE!I51-FC_E!I51</f>
        <v>32.072226999140412</v>
      </c>
      <c r="J51" s="37">
        <f>AFC!J51-FC_NE!J51-FC_E!J51</f>
        <v>25.881341358555801</v>
      </c>
      <c r="K51" s="37">
        <f>AFC!K51-FC_NE!K51-FC_E!K51</f>
        <v>31.083404987102085</v>
      </c>
      <c r="L51" s="37">
        <f>AFC!L51-FC_NE!L51-FC_E!L51</f>
        <v>82.54514187446307</v>
      </c>
      <c r="M51" s="37">
        <f>AFC!M51-FC_NE!M51-FC_E!M51</f>
        <v>0.38693035253641028</v>
      </c>
      <c r="N51" s="37">
        <f>AFC!N51-FC_NE!N51-FC_E!N51</f>
        <v>-61.951848667240256</v>
      </c>
      <c r="O51" s="37">
        <f>AFC!O51-FC_NE!O51-FC_E!O51</f>
        <v>25.429922613929193</v>
      </c>
      <c r="P51" s="37">
        <f>AFC!P51-FC_NE!P51-FC_E!P51</f>
        <v>61.672398968185234</v>
      </c>
      <c r="Q51" s="37">
        <f>AFC!Q51-FC_NE!Q51-FC_E!Q51</f>
        <v>-8.5984522785895479</v>
      </c>
      <c r="R51" s="37">
        <f>AFC!R51-FC_NE!R51-FC_E!R51</f>
        <v>-34.468787618228816</v>
      </c>
      <c r="S51" s="37">
        <f>AFC!S51-FC_NE!S51-FC_E!S51</f>
        <v>-28.115133276011193</v>
      </c>
      <c r="T51" s="37">
        <f>AFC!T51-FC_NE!T51-FC_E!T51</f>
        <v>-29.136371453137599</v>
      </c>
      <c r="U51" s="37">
        <f>AFC!U51-FC_NE!U51-FC_E!U51</f>
        <v>24.397076526225419</v>
      </c>
      <c r="V51" s="37">
        <f>AFC!V51-FC_NE!V51-FC_E!V51</f>
        <v>10.903611349957828</v>
      </c>
      <c r="W51" s="37">
        <f>AFC!W51-FC_NE!W51-FC_E!W51</f>
        <v>-12.229492691316636</v>
      </c>
      <c r="X51" s="37">
        <f>AFC!X51-FC_NE!X51-FC_E!X51</f>
        <v>-28.389853826312219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1.5987211554602254E-14</v>
      </c>
      <c r="D52" s="37">
        <f t="shared" si="20"/>
        <v>-8.598452301988857E-5</v>
      </c>
      <c r="E52" s="37">
        <f t="shared" si="20"/>
        <v>1.7763568394002505E-15</v>
      </c>
      <c r="F52" s="37">
        <f t="shared" si="20"/>
        <v>8.5984524732296563E-5</v>
      </c>
      <c r="G52" s="37">
        <f t="shared" si="20"/>
        <v>-8.5984523337856444E-5</v>
      </c>
      <c r="H52" s="37">
        <f t="shared" si="20"/>
        <v>6.0396132539608516E-14</v>
      </c>
      <c r="I52" s="37">
        <f t="shared" si="20"/>
        <v>0.11031814273430207</v>
      </c>
      <c r="J52" s="37">
        <f t="shared" si="20"/>
        <v>1.3687016337059408</v>
      </c>
      <c r="K52" s="37">
        <f t="shared" si="20"/>
        <v>-0.38546861564917556</v>
      </c>
      <c r="L52" s="37">
        <f t="shared" si="20"/>
        <v>-0.33946689595867774</v>
      </c>
      <c r="M52" s="37">
        <f t="shared" si="20"/>
        <v>-1.2804815133265972</v>
      </c>
      <c r="N52" s="37">
        <f t="shared" si="20"/>
        <v>0.271195184866309</v>
      </c>
      <c r="O52" s="37">
        <f t="shared" si="20"/>
        <v>0.56878761822902002</v>
      </c>
      <c r="P52" s="37">
        <f t="shared" si="20"/>
        <v>0.73938091143545637</v>
      </c>
      <c r="Q52" s="37">
        <f t="shared" si="20"/>
        <v>-1.1779879619832734E-2</v>
      </c>
      <c r="R52" s="37">
        <f t="shared" si="20"/>
        <v>-2.272742906276938</v>
      </c>
      <c r="S52" s="37">
        <f t="shared" si="20"/>
        <v>1.7375752364562242</v>
      </c>
      <c r="T52" s="37">
        <f t="shared" si="20"/>
        <v>-1.6392089423903289</v>
      </c>
      <c r="U52" s="37">
        <f t="shared" si="20"/>
        <v>-1.239466895958599</v>
      </c>
      <c r="V52" s="37">
        <f t="shared" si="20"/>
        <v>-0.37136715391174802</v>
      </c>
      <c r="W52" s="37">
        <f t="shared" si="20"/>
        <v>-1.9404127257094208</v>
      </c>
      <c r="X52" s="37">
        <f t="shared" ref="X52" si="21">SUM(X53:X70)</f>
        <v>0.59226139294965541</v>
      </c>
    </row>
    <row r="53" spans="1:24" ht="11.25" customHeight="1" x14ac:dyDescent="0.2">
      <c r="A53" s="42" t="s">
        <v>93</v>
      </c>
      <c r="B53" s="9" t="s">
        <v>94</v>
      </c>
      <c r="C53" s="10">
        <f>AFC!C53-FC_NE!C53-FC_E!C53</f>
        <v>0</v>
      </c>
      <c r="D53" s="10">
        <f>AFC!D53-FC_NE!D53-FC_E!D53</f>
        <v>-2.2737367544323206E-13</v>
      </c>
      <c r="E53" s="10">
        <f>AFC!E53-FC_NE!E53-FC_E!E53</f>
        <v>0</v>
      </c>
      <c r="F53" s="10">
        <f>AFC!F53-FC_NE!F53-FC_E!F53</f>
        <v>6.8212102632969618E-13</v>
      </c>
      <c r="G53" s="10">
        <f>AFC!G53-FC_NE!G53-FC_E!G53</f>
        <v>0</v>
      </c>
      <c r="H53" s="10">
        <f>AFC!H53-FC_NE!H53-FC_E!H53</f>
        <v>5.6843418860808015E-14</v>
      </c>
      <c r="I53" s="10">
        <f>AFC!I53-FC_NE!I53-FC_E!I53</f>
        <v>0</v>
      </c>
      <c r="J53" s="10">
        <f>AFC!J53-FC_NE!J53-FC_E!J53</f>
        <v>-1.1368683772161603E-13</v>
      </c>
      <c r="K53" s="10">
        <f>AFC!K53-FC_NE!K53-FC_E!K53</f>
        <v>-1.1368683772161603E-13</v>
      </c>
      <c r="L53" s="10">
        <f>AFC!L53-FC_NE!L53-FC_E!L53</f>
        <v>0</v>
      </c>
      <c r="M53" s="10">
        <f>AFC!M53-FC_NE!M53-FC_E!M53</f>
        <v>2.2737367544323206E-13</v>
      </c>
      <c r="N53" s="10">
        <f>AFC!N53-FC_NE!N53-FC_E!N53</f>
        <v>-1.1368683772161603E-13</v>
      </c>
      <c r="O53" s="10">
        <f>AFC!O53-FC_NE!O53-FC_E!O53</f>
        <v>0</v>
      </c>
      <c r="P53" s="10">
        <f>AFC!P53-FC_NE!P53-FC_E!P53</f>
        <v>-4.5474735088646412E-13</v>
      </c>
      <c r="Q53" s="10">
        <f>AFC!Q53-FC_NE!Q53-FC_E!Q53</f>
        <v>4.5474735088646412E-13</v>
      </c>
      <c r="R53" s="10">
        <f>AFC!R53-FC_NE!R53-FC_E!R53</f>
        <v>0</v>
      </c>
      <c r="S53" s="10">
        <f>AFC!S53-FC_NE!S53-FC_E!S53</f>
        <v>-9.0949470177292824E-13</v>
      </c>
      <c r="T53" s="10">
        <f>AFC!T53-FC_NE!T53-FC_E!T53</f>
        <v>5.6843418860808015E-14</v>
      </c>
      <c r="U53" s="10">
        <f>AFC!U53-FC_NE!U53-FC_E!U53</f>
        <v>0</v>
      </c>
      <c r="V53" s="10">
        <f>AFC!V53-FC_NE!V53-FC_E!V53</f>
        <v>-1.1368683772161603E-13</v>
      </c>
      <c r="W53" s="10">
        <f>AFC!W53-FC_NE!W53-FC_E!W53</f>
        <v>2.2737367544323206E-13</v>
      </c>
      <c r="X53" s="10">
        <f>AFC!X53-FC_NE!X53-FC_E!X53</f>
        <v>1.1368683772161603E-13</v>
      </c>
    </row>
    <row r="54" spans="1:24" ht="11.25" customHeight="1" x14ac:dyDescent="0.2">
      <c r="A54" s="42" t="s">
        <v>95</v>
      </c>
      <c r="B54" s="9" t="s">
        <v>96</v>
      </c>
      <c r="C54" s="10">
        <f>AFC!C54-FC_NE!C54-FC_E!C54</f>
        <v>0</v>
      </c>
      <c r="D54" s="10">
        <f>AFC!D54-FC_NE!D54-FC_E!D54</f>
        <v>0</v>
      </c>
      <c r="E54" s="10">
        <f>AFC!E54-FC_NE!E54-FC_E!E54</f>
        <v>0</v>
      </c>
      <c r="F54" s="10">
        <f>AFC!F54-FC_NE!F54-FC_E!F54</f>
        <v>0</v>
      </c>
      <c r="G54" s="10">
        <f>AFC!G54-FC_NE!G54-FC_E!G54</f>
        <v>0</v>
      </c>
      <c r="H54" s="10">
        <f>AFC!H54-FC_NE!H54-FC_E!H54</f>
        <v>0</v>
      </c>
      <c r="I54" s="10">
        <f>AFC!I54-FC_NE!I54-FC_E!I54</f>
        <v>0</v>
      </c>
      <c r="J54" s="10">
        <f>AFC!J54-FC_NE!J54-FC_E!J54</f>
        <v>0</v>
      </c>
      <c r="K54" s="10">
        <f>AFC!K54-FC_NE!K54-FC_E!K54</f>
        <v>0</v>
      </c>
      <c r="L54" s="10">
        <f>AFC!L54-FC_NE!L54-FC_E!L54</f>
        <v>0</v>
      </c>
      <c r="M54" s="10">
        <f>AFC!M54-FC_NE!M54-FC_E!M54</f>
        <v>0</v>
      </c>
      <c r="N54" s="10">
        <f>AFC!N54-FC_NE!N54-FC_E!N54</f>
        <v>0</v>
      </c>
      <c r="O54" s="10">
        <f>AFC!O54-FC_NE!O54-FC_E!O54</f>
        <v>0</v>
      </c>
      <c r="P54" s="10">
        <f>AFC!P54-FC_NE!P54-FC_E!P54</f>
        <v>0</v>
      </c>
      <c r="Q54" s="10">
        <f>AFC!Q54-FC_NE!Q54-FC_E!Q54</f>
        <v>0</v>
      </c>
      <c r="R54" s="10">
        <f>AFC!R54-FC_NE!R54-FC_E!R54</f>
        <v>0</v>
      </c>
      <c r="S54" s="10">
        <f>AFC!S54-FC_NE!S54-FC_E!S54</f>
        <v>0</v>
      </c>
      <c r="T54" s="10">
        <f>AFC!T54-FC_NE!T54-FC_E!T54</f>
        <v>0</v>
      </c>
      <c r="U54" s="10">
        <f>AFC!U54-FC_NE!U54-FC_E!U54</f>
        <v>0</v>
      </c>
      <c r="V54" s="10">
        <f>AFC!V54-FC_NE!V54-FC_E!V54</f>
        <v>0</v>
      </c>
      <c r="W54" s="10">
        <f>AFC!W54-FC_NE!W54-FC_E!W54</f>
        <v>0</v>
      </c>
      <c r="X54" s="10">
        <f>AFC!X54-FC_NE!X54-FC_E!X54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AFC!C55-FC_NE!C55-FC_E!C55</f>
        <v>0</v>
      </c>
      <c r="D55" s="10">
        <f>AFC!D55-FC_NE!D55-FC_E!D55</f>
        <v>0</v>
      </c>
      <c r="E55" s="10">
        <f>AFC!E55-FC_NE!E55-FC_E!E55</f>
        <v>0</v>
      </c>
      <c r="F55" s="10">
        <f>AFC!F55-FC_NE!F55-FC_E!F55</f>
        <v>0</v>
      </c>
      <c r="G55" s="10">
        <f>AFC!G55-FC_NE!G55-FC_E!G55</f>
        <v>0</v>
      </c>
      <c r="H55" s="10">
        <f>AFC!H55-FC_NE!H55-FC_E!H55</f>
        <v>0</v>
      </c>
      <c r="I55" s="10">
        <f>AFC!I55-FC_NE!I55-FC_E!I55</f>
        <v>0</v>
      </c>
      <c r="J55" s="10">
        <f>AFC!J55-FC_NE!J55-FC_E!J55</f>
        <v>0</v>
      </c>
      <c r="K55" s="10">
        <f>AFC!K55-FC_NE!K55-FC_E!K55</f>
        <v>0</v>
      </c>
      <c r="L55" s="10">
        <f>AFC!L55-FC_NE!L55-FC_E!L55</f>
        <v>0</v>
      </c>
      <c r="M55" s="10">
        <f>AFC!M55-FC_NE!M55-FC_E!M55</f>
        <v>0</v>
      </c>
      <c r="N55" s="10">
        <f>AFC!N55-FC_NE!N55-FC_E!N55</f>
        <v>-1.1368683772161603E-13</v>
      </c>
      <c r="O55" s="10">
        <f>AFC!O55-FC_NE!O55-FC_E!O55</f>
        <v>1.1368683772161603E-13</v>
      </c>
      <c r="P55" s="10">
        <f>AFC!P55-FC_NE!P55-FC_E!P55</f>
        <v>0</v>
      </c>
      <c r="Q55" s="10">
        <f>AFC!Q55-FC_NE!Q55-FC_E!Q55</f>
        <v>4.5474735088646412E-13</v>
      </c>
      <c r="R55" s="10">
        <f>AFC!R55-FC_NE!R55-FC_E!R55</f>
        <v>0</v>
      </c>
      <c r="S55" s="10">
        <f>AFC!S55-FC_NE!S55-FC_E!S55</f>
        <v>0</v>
      </c>
      <c r="T55" s="10">
        <f>AFC!T55-FC_NE!T55-FC_E!T55</f>
        <v>0</v>
      </c>
      <c r="U55" s="10">
        <f>AFC!U55-FC_NE!U55-FC_E!U55</f>
        <v>0</v>
      </c>
      <c r="V55" s="10">
        <f>AFC!V55-FC_NE!V55-FC_E!V55</f>
        <v>-6.8212102632969618E-13</v>
      </c>
      <c r="W55" s="10">
        <f>AFC!W55-FC_NE!W55-FC_E!W55</f>
        <v>-4.5474735088646412E-13</v>
      </c>
      <c r="X55" s="10">
        <f>AFC!X55-FC_NE!X55-FC_E!X55</f>
        <v>2.2737367544323206E-13</v>
      </c>
    </row>
    <row r="56" spans="1:24" ht="11.25" customHeight="1" x14ac:dyDescent="0.2">
      <c r="A56" s="42" t="s">
        <v>99</v>
      </c>
      <c r="B56" s="9" t="s">
        <v>100</v>
      </c>
      <c r="C56" s="10">
        <f>AFC!C56-FC_NE!C56-FC_E!C56</f>
        <v>0</v>
      </c>
      <c r="D56" s="10">
        <f>AFC!D56-FC_NE!D56-FC_E!D56</f>
        <v>0</v>
      </c>
      <c r="E56" s="10">
        <f>AFC!E56-FC_NE!E56-FC_E!E56</f>
        <v>0</v>
      </c>
      <c r="F56" s="10">
        <f>AFC!F56-FC_NE!F56-FC_E!F56</f>
        <v>0</v>
      </c>
      <c r="G56" s="10">
        <f>AFC!G56-FC_NE!G56-FC_E!G56</f>
        <v>0</v>
      </c>
      <c r="H56" s="10">
        <f>AFC!H56-FC_NE!H56-FC_E!H56</f>
        <v>0</v>
      </c>
      <c r="I56" s="10">
        <f>AFC!I56-FC_NE!I56-FC_E!I56</f>
        <v>0</v>
      </c>
      <c r="J56" s="10">
        <f>AFC!J56-FC_NE!J56-FC_E!J56</f>
        <v>0</v>
      </c>
      <c r="K56" s="10">
        <f>AFC!K56-FC_NE!K56-FC_E!K56</f>
        <v>0</v>
      </c>
      <c r="L56" s="10">
        <f>AFC!L56-FC_NE!L56-FC_E!L56</f>
        <v>0</v>
      </c>
      <c r="M56" s="10">
        <f>AFC!M56-FC_NE!M56-FC_E!M56</f>
        <v>0</v>
      </c>
      <c r="N56" s="10">
        <f>AFC!N56-FC_NE!N56-FC_E!N56</f>
        <v>-7.1054273576010019E-15</v>
      </c>
      <c r="O56" s="10">
        <f>AFC!O56-FC_NE!O56-FC_E!O56</f>
        <v>0</v>
      </c>
      <c r="P56" s="10">
        <f>AFC!P56-FC_NE!P56-FC_E!P56</f>
        <v>-7.1054273576010019E-15</v>
      </c>
      <c r="Q56" s="10">
        <f>AFC!Q56-FC_NE!Q56-FC_E!Q56</f>
        <v>0</v>
      </c>
      <c r="R56" s="10">
        <f>AFC!R56-FC_NE!R56-FC_E!R56</f>
        <v>0</v>
      </c>
      <c r="S56" s="10">
        <f>AFC!S56-FC_NE!S56-FC_E!S56</f>
        <v>1.4210854715202004E-14</v>
      </c>
      <c r="T56" s="10">
        <f>AFC!T56-FC_NE!T56-FC_E!T56</f>
        <v>0</v>
      </c>
      <c r="U56" s="10">
        <f>AFC!U56-FC_NE!U56-FC_E!U56</f>
        <v>0</v>
      </c>
      <c r="V56" s="10">
        <f>AFC!V56-FC_NE!V56-FC_E!V56</f>
        <v>1.4210854715202004E-14</v>
      </c>
      <c r="W56" s="10">
        <f>AFC!W56-FC_NE!W56-FC_E!W56</f>
        <v>5.6843418860808015E-14</v>
      </c>
      <c r="X56" s="10">
        <f>AFC!X56-FC_NE!X56-FC_E!X56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AFC!C57-FC_NE!C57-FC_E!C57</f>
        <v>0</v>
      </c>
      <c r="D57" s="10">
        <f>AFC!D57-FC_NE!D57-FC_E!D57</f>
        <v>-8.5984522794291252E-5</v>
      </c>
      <c r="E57" s="10">
        <f>AFC!E57-FC_NE!E57-FC_E!E57</f>
        <v>0</v>
      </c>
      <c r="F57" s="10">
        <f>AFC!F57-FC_NE!F57-FC_E!F57</f>
        <v>0</v>
      </c>
      <c r="G57" s="10">
        <f>AFC!G57-FC_NE!G57-FC_E!G57</f>
        <v>-8.5984522783633111E-5</v>
      </c>
      <c r="H57" s="10">
        <f>AFC!H57-FC_NE!H57-FC_E!H57</f>
        <v>0</v>
      </c>
      <c r="I57" s="10">
        <f>AFC!I57-FC_NE!I57-FC_E!I57</f>
        <v>-8.5984522783633111E-5</v>
      </c>
      <c r="J57" s="10">
        <f>AFC!J57-FC_NE!J57-FC_E!J57</f>
        <v>0</v>
      </c>
      <c r="K57" s="10">
        <f>AFC!K57-FC_NE!K57-FC_E!K57</f>
        <v>0</v>
      </c>
      <c r="L57" s="10">
        <f>AFC!L57-FC_NE!L57-FC_E!L57</f>
        <v>8.5984522783633111E-5</v>
      </c>
      <c r="M57" s="10">
        <f>AFC!M57-FC_NE!M57-FC_E!M57</f>
        <v>0</v>
      </c>
      <c r="N57" s="10">
        <f>AFC!N57-FC_NE!N57-FC_E!N57</f>
        <v>-8.5984522790738538E-5</v>
      </c>
      <c r="O57" s="10">
        <f>AFC!O57-FC_NE!O57-FC_E!O57</f>
        <v>0</v>
      </c>
      <c r="P57" s="10">
        <f>AFC!P57-FC_NE!P57-FC_E!P57</f>
        <v>0</v>
      </c>
      <c r="Q57" s="10">
        <f>AFC!Q57-FC_NE!Q57-FC_E!Q57</f>
        <v>0</v>
      </c>
      <c r="R57" s="10">
        <f>AFC!R57-FC_NE!R57-FC_E!R57</f>
        <v>0</v>
      </c>
      <c r="S57" s="10">
        <f>AFC!S57-FC_NE!S57-FC_E!S57</f>
        <v>0</v>
      </c>
      <c r="T57" s="10">
        <f>AFC!T57-FC_NE!T57-FC_E!T57</f>
        <v>-8.598452281205482E-5</v>
      </c>
      <c r="U57" s="10">
        <f>AFC!U57-FC_NE!U57-FC_E!U57</f>
        <v>0</v>
      </c>
      <c r="V57" s="10">
        <f>AFC!V57-FC_NE!V57-FC_E!V57</f>
        <v>8.5984522783633111E-5</v>
      </c>
      <c r="W57" s="10">
        <f>AFC!W57-FC_NE!W57-FC_E!W57</f>
        <v>0</v>
      </c>
      <c r="X57" s="10">
        <f>AFC!X57-FC_NE!X57-FC_E!X57</f>
        <v>8.5984522840476529E-5</v>
      </c>
    </row>
    <row r="58" spans="1:24" ht="11.25" customHeight="1" x14ac:dyDescent="0.2">
      <c r="A58" s="42" t="s">
        <v>103</v>
      </c>
      <c r="B58" s="9" t="s">
        <v>104</v>
      </c>
      <c r="C58" s="10">
        <f>AFC!C58-FC_NE!C58-FC_E!C58</f>
        <v>1.5987211554602254E-14</v>
      </c>
      <c r="D58" s="10">
        <f>AFC!D58-FC_NE!D58-FC_E!D58</f>
        <v>1.7763568394002505E-15</v>
      </c>
      <c r="E58" s="10">
        <f>AFC!E58-FC_NE!E58-FC_E!E58</f>
        <v>1.7763568394002505E-15</v>
      </c>
      <c r="F58" s="10">
        <f>AFC!F58-FC_NE!F58-FC_E!F58</f>
        <v>1.7763568394002505E-15</v>
      </c>
      <c r="G58" s="10">
        <f>AFC!G58-FC_NE!G58-FC_E!G58</f>
        <v>1.7763568394002505E-15</v>
      </c>
      <c r="H58" s="10">
        <f>AFC!H58-FC_NE!H58-FC_E!H58</f>
        <v>1.7763568394002505E-15</v>
      </c>
      <c r="I58" s="10">
        <f>AFC!I58-FC_NE!I58-FC_E!I58</f>
        <v>-8.5984522796067608E-5</v>
      </c>
      <c r="J58" s="10">
        <f>AFC!J58-FC_NE!J58-FC_E!J58</f>
        <v>4.4408920985006262E-14</v>
      </c>
      <c r="K58" s="10">
        <f>AFC!K58-FC_NE!K58-FC_E!K58</f>
        <v>4.4408920985006262E-14</v>
      </c>
      <c r="L58" s="10">
        <f>AFC!L58-FC_NE!L58-FC_E!L58</f>
        <v>4.4408920985006262E-14</v>
      </c>
      <c r="M58" s="10">
        <f>AFC!M58-FC_NE!M58-FC_E!M58</f>
        <v>1.5987211554602254E-14</v>
      </c>
      <c r="N58" s="10">
        <f>AFC!N58-FC_NE!N58-FC_E!N58</f>
        <v>-6.2616578588858829E-14</v>
      </c>
      <c r="O58" s="10">
        <f>AFC!O58-FC_NE!O58-FC_E!O58</f>
        <v>2.2648549702353193E-14</v>
      </c>
      <c r="P58" s="10">
        <f>AFC!P58-FC_NE!P58-FC_E!P58</f>
        <v>-3.6415315207705135E-14</v>
      </c>
      <c r="Q58" s="10">
        <f>AFC!Q58-FC_NE!Q58-FC_E!Q58</f>
        <v>6.3060667798708891E-14</v>
      </c>
      <c r="R58" s="10">
        <f>AFC!R58-FC_NE!R58-FC_E!R58</f>
        <v>0</v>
      </c>
      <c r="S58" s="10">
        <f>AFC!S58-FC_NE!S58-FC_E!S58</f>
        <v>-4.241051954068098E-14</v>
      </c>
      <c r="T58" s="10">
        <f>AFC!T58-FC_NE!T58-FC_E!T58</f>
        <v>-8.5984522775195416E-5</v>
      </c>
      <c r="U58" s="10">
        <f>AFC!U58-FC_NE!U58-FC_E!U58</f>
        <v>1.056932319443149E-13</v>
      </c>
      <c r="V58" s="10">
        <f>AFC!V58-FC_NE!V58-FC_E!V58</f>
        <v>2.375877272697835E-14</v>
      </c>
      <c r="W58" s="10">
        <f>AFC!W58-FC_NE!W58-FC_E!W58</f>
        <v>-8.5984522848470135E-5</v>
      </c>
      <c r="X58" s="10">
        <f>AFC!X58-FC_NE!X58-FC_E!X58</f>
        <v>-4.241051954068098E-14</v>
      </c>
    </row>
    <row r="59" spans="1:24" ht="11.25" customHeight="1" x14ac:dyDescent="0.2">
      <c r="A59" s="42" t="s">
        <v>105</v>
      </c>
      <c r="B59" s="9" t="s">
        <v>106</v>
      </c>
      <c r="C59" s="10">
        <f>AFC!C59-FC_NE!C59-FC_E!C59</f>
        <v>0</v>
      </c>
      <c r="D59" s="10">
        <f>AFC!D59-FC_NE!D59-FC_E!D59</f>
        <v>0</v>
      </c>
      <c r="E59" s="10">
        <f>AFC!E59-FC_NE!E59-FC_E!E59</f>
        <v>0</v>
      </c>
      <c r="F59" s="10">
        <f>AFC!F59-FC_NE!F59-FC_E!F59</f>
        <v>8.598452404839918E-5</v>
      </c>
      <c r="G59" s="10">
        <f>AFC!G59-FC_NE!G59-FC_E!G59</f>
        <v>8.5984522229409777E-5</v>
      </c>
      <c r="H59" s="10">
        <f>AFC!H59-FC_NE!H59-FC_E!H59</f>
        <v>0</v>
      </c>
      <c r="I59" s="10">
        <f>AFC!I59-FC_NE!I59-FC_E!I59</f>
        <v>0</v>
      </c>
      <c r="J59" s="10">
        <f>AFC!J59-FC_NE!J59-FC_E!J59</f>
        <v>0</v>
      </c>
      <c r="K59" s="10">
        <f>AFC!K59-FC_NE!K59-FC_E!K59</f>
        <v>0</v>
      </c>
      <c r="L59" s="10">
        <f>AFC!L59-FC_NE!L59-FC_E!L59</f>
        <v>0</v>
      </c>
      <c r="M59" s="10">
        <f>AFC!M59-FC_NE!M59-FC_E!M59</f>
        <v>1.7196904627780896E-4</v>
      </c>
      <c r="N59" s="10">
        <f>AFC!N59-FC_NE!N59-FC_E!N59</f>
        <v>1.7196904536831426E-4</v>
      </c>
      <c r="O59" s="10">
        <f>AFC!O59-FC_NE!O59-FC_E!O59</f>
        <v>8.5984522911530803E-5</v>
      </c>
      <c r="P59" s="10">
        <f>AFC!P59-FC_NE!P59-FC_E!P59</f>
        <v>0</v>
      </c>
      <c r="Q59" s="10">
        <f>AFC!Q59-FC_NE!Q59-FC_E!Q59</f>
        <v>-8.5984521774662426E-5</v>
      </c>
      <c r="R59" s="10">
        <f>AFC!R59-FC_NE!R59-FC_E!R59</f>
        <v>8.5984522684157128E-5</v>
      </c>
      <c r="S59" s="10">
        <f>AFC!S59-FC_NE!S59-FC_E!S59</f>
        <v>8.5984522684157128E-5</v>
      </c>
      <c r="T59" s="10">
        <f>AFC!T59-FC_NE!T59-FC_E!T59</f>
        <v>0</v>
      </c>
      <c r="U59" s="10">
        <f>AFC!U59-FC_NE!U59-FC_E!U59</f>
        <v>0</v>
      </c>
      <c r="V59" s="10">
        <f>AFC!V59-FC_NE!V59-FC_E!V59</f>
        <v>-1.7196904445881955E-4</v>
      </c>
      <c r="W59" s="10">
        <f>AFC!W59-FC_NE!W59-FC_E!W59</f>
        <v>-1.7196904536831426E-4</v>
      </c>
      <c r="X59" s="10">
        <f>AFC!X59-FC_NE!X59-FC_E!X59</f>
        <v>-8.5984522684157128E-5</v>
      </c>
    </row>
    <row r="60" spans="1:24" ht="11.25" customHeight="1" x14ac:dyDescent="0.2">
      <c r="A60" s="42" t="s">
        <v>107</v>
      </c>
      <c r="B60" s="9" t="s">
        <v>108</v>
      </c>
      <c r="C60" s="10">
        <f>AFC!C60-FC_NE!C60-FC_E!C60</f>
        <v>0</v>
      </c>
      <c r="D60" s="10">
        <f>AFC!D60-FC_NE!D60-FC_E!D60</f>
        <v>0</v>
      </c>
      <c r="E60" s="10">
        <f>AFC!E60-FC_NE!E60-FC_E!E60</f>
        <v>0</v>
      </c>
      <c r="F60" s="10">
        <f>AFC!F60-FC_NE!F60-FC_E!F60</f>
        <v>0</v>
      </c>
      <c r="G60" s="10">
        <f>AFC!G60-FC_NE!G60-FC_E!G60</f>
        <v>0</v>
      </c>
      <c r="H60" s="10">
        <f>AFC!H60-FC_NE!H60-FC_E!H60</f>
        <v>0</v>
      </c>
      <c r="I60" s="10">
        <f>AFC!I60-FC_NE!I60-FC_E!I60</f>
        <v>0</v>
      </c>
      <c r="J60" s="10">
        <f>AFC!J60-FC_NE!J60-FC_E!J60</f>
        <v>0</v>
      </c>
      <c r="K60" s="10">
        <f>AFC!K60-FC_NE!K60-FC_E!K60</f>
        <v>0</v>
      </c>
      <c r="L60" s="10">
        <f>AFC!L60-FC_NE!L60-FC_E!L60</f>
        <v>0</v>
      </c>
      <c r="M60" s="10">
        <f>AFC!M60-FC_NE!M60-FC_E!M60</f>
        <v>0</v>
      </c>
      <c r="N60" s="10">
        <f>AFC!N60-FC_NE!N60-FC_E!N60</f>
        <v>0</v>
      </c>
      <c r="O60" s="10">
        <f>AFC!O60-FC_NE!O60-FC_E!O60</f>
        <v>-8.5984522755211401E-5</v>
      </c>
      <c r="P60" s="10">
        <f>AFC!P60-FC_NE!P60-FC_E!P60</f>
        <v>0</v>
      </c>
      <c r="Q60" s="10">
        <f>AFC!Q60-FC_NE!Q60-FC_E!Q60</f>
        <v>0</v>
      </c>
      <c r="R60" s="10">
        <f>AFC!R60-FC_NE!R60-FC_E!R60</f>
        <v>0</v>
      </c>
      <c r="S60" s="10">
        <f>AFC!S60-FC_NE!S60-FC_E!S60</f>
        <v>8.5984522769422256E-5</v>
      </c>
      <c r="T60" s="10">
        <f>AFC!T60-FC_NE!T60-FC_E!T60</f>
        <v>7.7386070506335614E-4</v>
      </c>
      <c r="U60" s="10">
        <f>AFC!U60-FC_NE!U60-FC_E!U60</f>
        <v>-8.5984522783633111E-5</v>
      </c>
      <c r="V60" s="10">
        <f>AFC!V60-FC_NE!V60-FC_E!V60</f>
        <v>0</v>
      </c>
      <c r="W60" s="10">
        <f>AFC!W60-FC_NE!W60-FC_E!W60</f>
        <v>8.5984522794291252E-5</v>
      </c>
      <c r="X60" s="10">
        <f>AFC!X60-FC_NE!X60-FC_E!X60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AFC!C61-FC_NE!C61-FC_E!C61</f>
        <v>0</v>
      </c>
      <c r="D61" s="10">
        <f>AFC!D61-FC_NE!D61-FC_E!D61</f>
        <v>0</v>
      </c>
      <c r="E61" s="10">
        <f>AFC!E61-FC_NE!E61-FC_E!E61</f>
        <v>0</v>
      </c>
      <c r="F61" s="10">
        <f>AFC!F61-FC_NE!F61-FC_E!F61</f>
        <v>0</v>
      </c>
      <c r="G61" s="10">
        <f>AFC!G61-FC_NE!G61-FC_E!G61</f>
        <v>-8.5984522785409467E-5</v>
      </c>
      <c r="H61" s="10">
        <f>AFC!H61-FC_NE!H61-FC_E!H61</f>
        <v>1.7763568394002505E-15</v>
      </c>
      <c r="I61" s="10">
        <f>AFC!I61-FC_NE!I61-FC_E!I61</f>
        <v>0</v>
      </c>
      <c r="J61" s="10">
        <f>AFC!J61-FC_NE!J61-FC_E!J61</f>
        <v>-8.5984522783633111E-5</v>
      </c>
      <c r="K61" s="10">
        <f>AFC!K61-FC_NE!K61-FC_E!K61</f>
        <v>-3.5527136788005009E-15</v>
      </c>
      <c r="L61" s="10">
        <f>AFC!L61-FC_NE!L61-FC_E!L61</f>
        <v>0</v>
      </c>
      <c r="M61" s="10">
        <f>AFC!M61-FC_NE!M61-FC_E!M61</f>
        <v>-7.1054273576010019E-15</v>
      </c>
      <c r="N61" s="10">
        <f>AFC!N61-FC_NE!N61-FC_E!N61</f>
        <v>0</v>
      </c>
      <c r="O61" s="10">
        <f>AFC!O61-FC_NE!O61-FC_E!O61</f>
        <v>-8.5984522795956586E-5</v>
      </c>
      <c r="P61" s="10">
        <f>AFC!P61-FC_NE!P61-FC_E!P61</f>
        <v>-8.659739592076221E-15</v>
      </c>
      <c r="Q61" s="10">
        <f>AFC!Q61-FC_NE!Q61-FC_E!Q61</f>
        <v>-8.5984522796067608E-5</v>
      </c>
      <c r="R61" s="10">
        <f>AFC!R61-FC_NE!R61-FC_E!R61</f>
        <v>0</v>
      </c>
      <c r="S61" s="10">
        <f>AFC!S61-FC_NE!S61-FC_E!S61</f>
        <v>0</v>
      </c>
      <c r="T61" s="10">
        <f>AFC!T61-FC_NE!T61-FC_E!T61</f>
        <v>0</v>
      </c>
      <c r="U61" s="10">
        <f>AFC!U61-FC_NE!U61-FC_E!U61</f>
        <v>0</v>
      </c>
      <c r="V61" s="10">
        <f>AFC!V61-FC_NE!V61-FC_E!V61</f>
        <v>-8.5984522774751326E-5</v>
      </c>
      <c r="W61" s="10">
        <f>AFC!W61-FC_NE!W61-FC_E!W61</f>
        <v>-1.7196904557348347E-4</v>
      </c>
      <c r="X61" s="10">
        <f>AFC!X61-FC_NE!X61-FC_E!X61</f>
        <v>-7.1054273576010019E-15</v>
      </c>
    </row>
    <row r="62" spans="1:24" ht="11.25" customHeight="1" x14ac:dyDescent="0.2">
      <c r="A62" s="42" t="s">
        <v>111</v>
      </c>
      <c r="B62" s="9" t="s">
        <v>112</v>
      </c>
      <c r="C62" s="10">
        <f>AFC!C62-FC_NE!C62-FC_E!C62</f>
        <v>0</v>
      </c>
      <c r="D62" s="10">
        <f>AFC!D62-FC_NE!D62-FC_E!D62</f>
        <v>0</v>
      </c>
      <c r="E62" s="10">
        <f>AFC!E62-FC_NE!E62-FC_E!E62</f>
        <v>0</v>
      </c>
      <c r="F62" s="10">
        <f>AFC!F62-FC_NE!F62-FC_E!F62</f>
        <v>0</v>
      </c>
      <c r="G62" s="10">
        <f>AFC!G62-FC_NE!G62-FC_E!G62</f>
        <v>0</v>
      </c>
      <c r="H62" s="10">
        <f>AFC!H62-FC_NE!H62-FC_E!H62</f>
        <v>0</v>
      </c>
      <c r="I62" s="10">
        <f>AFC!I62-FC_NE!I62-FC_E!I62</f>
        <v>0</v>
      </c>
      <c r="J62" s="10">
        <f>AFC!J62-FC_NE!J62-FC_E!J62</f>
        <v>0</v>
      </c>
      <c r="K62" s="10">
        <f>AFC!K62-FC_NE!K62-FC_E!K62</f>
        <v>0</v>
      </c>
      <c r="L62" s="10">
        <f>AFC!L62-FC_NE!L62-FC_E!L62</f>
        <v>0</v>
      </c>
      <c r="M62" s="10">
        <f>AFC!M62-FC_NE!M62-FC_E!M62</f>
        <v>0</v>
      </c>
      <c r="N62" s="10">
        <f>AFC!N62-FC_NE!N62-FC_E!N62</f>
        <v>0</v>
      </c>
      <c r="O62" s="10">
        <f>AFC!O62-FC_NE!O62-FC_E!O62</f>
        <v>0</v>
      </c>
      <c r="P62" s="10">
        <f>AFC!P62-FC_NE!P62-FC_E!P62</f>
        <v>0</v>
      </c>
      <c r="Q62" s="10">
        <f>AFC!Q62-FC_NE!Q62-FC_E!Q62</f>
        <v>0</v>
      </c>
      <c r="R62" s="10">
        <f>AFC!R62-FC_NE!R62-FC_E!R62</f>
        <v>0</v>
      </c>
      <c r="S62" s="10">
        <f>AFC!S62-FC_NE!S62-FC_E!S62</f>
        <v>0</v>
      </c>
      <c r="T62" s="10">
        <f>AFC!T62-FC_NE!T62-FC_E!T62</f>
        <v>0</v>
      </c>
      <c r="U62" s="10">
        <f>AFC!U62-FC_NE!U62-FC_E!U62</f>
        <v>0</v>
      </c>
      <c r="V62" s="10">
        <f>AFC!V62-FC_NE!V62-FC_E!V62</f>
        <v>0</v>
      </c>
      <c r="W62" s="10">
        <f>AFC!W62-FC_NE!W62-FC_E!W62</f>
        <v>0</v>
      </c>
      <c r="X62" s="10">
        <f>AFC!X62-FC_NE!X62-FC_E!X62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AFC!C63-FC_NE!C63-FC_E!C63</f>
        <v>0</v>
      </c>
      <c r="D63" s="10">
        <f>AFC!D63-FC_NE!D63-FC_E!D63</f>
        <v>0</v>
      </c>
      <c r="E63" s="10">
        <f>AFC!E63-FC_NE!E63-FC_E!E63</f>
        <v>0</v>
      </c>
      <c r="F63" s="10">
        <f>AFC!F63-FC_NE!F63-FC_E!F63</f>
        <v>0</v>
      </c>
      <c r="G63" s="10">
        <f>AFC!G63-FC_NE!G63-FC_E!G63</f>
        <v>0</v>
      </c>
      <c r="H63" s="10">
        <f>AFC!H63-FC_NE!H63-FC_E!H63</f>
        <v>0</v>
      </c>
      <c r="I63" s="10">
        <f>AFC!I63-FC_NE!I63-FC_E!I63</f>
        <v>0</v>
      </c>
      <c r="J63" s="10">
        <f>AFC!J63-FC_NE!J63-FC_E!J63</f>
        <v>0</v>
      </c>
      <c r="K63" s="10">
        <f>AFC!K63-FC_NE!K63-FC_E!K63</f>
        <v>0</v>
      </c>
      <c r="L63" s="10">
        <f>AFC!L63-FC_NE!L63-FC_E!L63</f>
        <v>0</v>
      </c>
      <c r="M63" s="10">
        <f>AFC!M63-FC_NE!M63-FC_E!M63</f>
        <v>0</v>
      </c>
      <c r="N63" s="10">
        <f>AFC!N63-FC_NE!N63-FC_E!N63</f>
        <v>0</v>
      </c>
      <c r="O63" s="10">
        <f>AFC!O63-FC_NE!O63-FC_E!O63</f>
        <v>0</v>
      </c>
      <c r="P63" s="10">
        <f>AFC!P63-FC_NE!P63-FC_E!P63</f>
        <v>0</v>
      </c>
      <c r="Q63" s="10">
        <f>AFC!Q63-FC_NE!Q63-FC_E!Q63</f>
        <v>0</v>
      </c>
      <c r="R63" s="10">
        <f>AFC!R63-FC_NE!R63-FC_E!R63</f>
        <v>7.1054273576010019E-15</v>
      </c>
      <c r="S63" s="10">
        <f>AFC!S63-FC_NE!S63-FC_E!S63</f>
        <v>8.5984522776527683E-5</v>
      </c>
      <c r="T63" s="10">
        <f>AFC!T63-FC_NE!T63-FC_E!T63</f>
        <v>0.38761822871883123</v>
      </c>
      <c r="U63" s="10">
        <f>AFC!U63-FC_NE!U63-FC_E!U63</f>
        <v>0.13147033533963892</v>
      </c>
      <c r="V63" s="10">
        <f>AFC!V63-FC_NE!V63-FC_E!V63</f>
        <v>-4.0670679277730493E-2</v>
      </c>
      <c r="W63" s="10">
        <f>AFC!W63-FC_NE!W63-FC_E!W63</f>
        <v>-2.579535683576939E-2</v>
      </c>
      <c r="X63" s="10">
        <f>AFC!X63-FC_NE!X63-FC_E!X63</f>
        <v>-0.21926053310403937</v>
      </c>
    </row>
    <row r="64" spans="1:24" ht="11.25" customHeight="1" x14ac:dyDescent="0.2">
      <c r="A64" s="42" t="s">
        <v>115</v>
      </c>
      <c r="B64" s="9" t="s">
        <v>116</v>
      </c>
      <c r="C64" s="10">
        <f>AFC!C64-FC_NE!C64-FC_E!C64</f>
        <v>0</v>
      </c>
      <c r="D64" s="10">
        <f>AFC!D64-FC_NE!D64-FC_E!D64</f>
        <v>0</v>
      </c>
      <c r="E64" s="10">
        <f>AFC!E64-FC_NE!E64-FC_E!E64</f>
        <v>0</v>
      </c>
      <c r="F64" s="10">
        <f>AFC!F64-FC_NE!F64-FC_E!F64</f>
        <v>0</v>
      </c>
      <c r="G64" s="10">
        <f>AFC!G64-FC_NE!G64-FC_E!G64</f>
        <v>0</v>
      </c>
      <c r="H64" s="10">
        <f>AFC!H64-FC_NE!H64-FC_E!H64</f>
        <v>0</v>
      </c>
      <c r="I64" s="10">
        <f>AFC!I64-FC_NE!I64-FC_E!I64</f>
        <v>0</v>
      </c>
      <c r="J64" s="10">
        <f>AFC!J64-FC_NE!J64-FC_E!J64</f>
        <v>0</v>
      </c>
      <c r="K64" s="10">
        <f>AFC!K64-FC_NE!K64-FC_E!K64</f>
        <v>0</v>
      </c>
      <c r="L64" s="10">
        <f>AFC!L64-FC_NE!L64-FC_E!L64</f>
        <v>0</v>
      </c>
      <c r="M64" s="10">
        <f>AFC!M64-FC_NE!M64-FC_E!M64</f>
        <v>0</v>
      </c>
      <c r="N64" s="10">
        <f>AFC!N64-FC_NE!N64-FC_E!N64</f>
        <v>0</v>
      </c>
      <c r="O64" s="10">
        <f>AFC!O64-FC_NE!O64-FC_E!O64</f>
        <v>0</v>
      </c>
      <c r="P64" s="10">
        <f>AFC!P64-FC_NE!P64-FC_E!P64</f>
        <v>0</v>
      </c>
      <c r="Q64" s="10">
        <f>AFC!Q64-FC_NE!Q64-FC_E!Q64</f>
        <v>0</v>
      </c>
      <c r="R64" s="10">
        <f>AFC!R64-FC_NE!R64-FC_E!R64</f>
        <v>-0.64488392089424806</v>
      </c>
      <c r="S64" s="10">
        <f>AFC!S64-FC_NE!S64-FC_E!S64</f>
        <v>0</v>
      </c>
      <c r="T64" s="10">
        <f>AFC!T64-FC_NE!T64-FC_E!T64</f>
        <v>0</v>
      </c>
      <c r="U64" s="10">
        <f>AFC!U64-FC_NE!U64-FC_E!U64</f>
        <v>6.8787618228682845E-4</v>
      </c>
      <c r="V64" s="10">
        <f>AFC!V64-FC_NE!V64-FC_E!V64</f>
        <v>8.5984522785409467E-5</v>
      </c>
      <c r="W64" s="10">
        <f>AFC!W64-FC_NE!W64-FC_E!W64</f>
        <v>0</v>
      </c>
      <c r="X64" s="10">
        <f>AFC!X64-FC_NE!X64-FC_E!X64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AFC!C65-FC_NE!C65-FC_E!C65</f>
        <v>0</v>
      </c>
      <c r="D65" s="10">
        <f>AFC!D65-FC_NE!D65-FC_E!D65</f>
        <v>0</v>
      </c>
      <c r="E65" s="10">
        <f>AFC!E65-FC_NE!E65-FC_E!E65</f>
        <v>0</v>
      </c>
      <c r="F65" s="10">
        <f>AFC!F65-FC_NE!F65-FC_E!F65</f>
        <v>0</v>
      </c>
      <c r="G65" s="10">
        <f>AFC!G65-FC_NE!G65-FC_E!G65</f>
        <v>0</v>
      </c>
      <c r="H65" s="10">
        <f>AFC!H65-FC_NE!H65-FC_E!H65</f>
        <v>0</v>
      </c>
      <c r="I65" s="10">
        <f>AFC!I65-FC_NE!I65-FC_E!I65</f>
        <v>0.11049011177988177</v>
      </c>
      <c r="J65" s="10">
        <f>AFC!J65-FC_NE!J65-FC_E!J65</f>
        <v>1.3688736027515915</v>
      </c>
      <c r="K65" s="10">
        <f>AFC!K65-FC_NE!K65-FC_E!K65</f>
        <v>-0.38529664660353546</v>
      </c>
      <c r="L65" s="10">
        <f>AFC!L65-FC_NE!L65-FC_E!L65</f>
        <v>0.54436801375749155</v>
      </c>
      <c r="M65" s="10">
        <f>AFC!M65-FC_NE!M65-FC_E!M65</f>
        <v>-1.2804815133275156</v>
      </c>
      <c r="N65" s="10">
        <f>AFC!N65-FC_NE!N65-FC_E!N65</f>
        <v>0.27128116938956737</v>
      </c>
      <c r="O65" s="10">
        <f>AFC!O65-FC_NE!O65-FC_E!O65</f>
        <v>0.56913155631986001</v>
      </c>
      <c r="P65" s="10">
        <f>AFC!P65-FC_NE!P65-FC_E!P65</f>
        <v>0.7307824591574672</v>
      </c>
      <c r="Q65" s="10">
        <f>AFC!Q65-FC_NE!Q65-FC_E!Q65</f>
        <v>-0.16612209802229927</v>
      </c>
      <c r="R65" s="10">
        <f>AFC!R65-FC_NE!R65-FC_E!R65</f>
        <v>0.94299226139293069</v>
      </c>
      <c r="S65" s="10">
        <f>AFC!S65-FC_NE!S65-FC_E!S65</f>
        <v>-0.91461736887370648</v>
      </c>
      <c r="T65" s="10">
        <f>AFC!T65-FC_NE!T65-FC_E!T65</f>
        <v>-1.2346517626826774</v>
      </c>
      <c r="U65" s="10">
        <f>AFC!U65-FC_NE!U65-FC_E!U65</f>
        <v>-0.51607910576095684</v>
      </c>
      <c r="V65" s="10">
        <f>AFC!V65-FC_NE!V65-FC_E!V65</f>
        <v>-0.43224419604466324</v>
      </c>
      <c r="W65" s="10">
        <f>AFC!W65-FC_NE!W65-FC_E!W65</f>
        <v>-2.5680997420465115</v>
      </c>
      <c r="X65" s="10">
        <f>AFC!X65-FC_NE!X65-FC_E!X65</f>
        <v>0.80945829750643972</v>
      </c>
    </row>
    <row r="66" spans="1:24" ht="11.25" customHeight="1" x14ac:dyDescent="0.2">
      <c r="A66" s="42" t="s">
        <v>119</v>
      </c>
      <c r="B66" s="9" t="s">
        <v>120</v>
      </c>
      <c r="C66" s="10">
        <f>AFC!C66-FC_NE!C66-FC_E!C66</f>
        <v>0</v>
      </c>
      <c r="D66" s="10">
        <f>AFC!D66-FC_NE!D66-FC_E!D66</f>
        <v>0</v>
      </c>
      <c r="E66" s="10">
        <f>AFC!E66-FC_NE!E66-FC_E!E66</f>
        <v>0</v>
      </c>
      <c r="F66" s="10">
        <f>AFC!F66-FC_NE!F66-FC_E!F66</f>
        <v>0</v>
      </c>
      <c r="G66" s="10">
        <f>AFC!G66-FC_NE!G66-FC_E!G66</f>
        <v>0</v>
      </c>
      <c r="H66" s="10">
        <f>AFC!H66-FC_NE!H66-FC_E!H66</f>
        <v>0</v>
      </c>
      <c r="I66" s="10">
        <f>AFC!I66-FC_NE!I66-FC_E!I66</f>
        <v>0</v>
      </c>
      <c r="J66" s="10">
        <f>AFC!J66-FC_NE!J66-FC_E!J66</f>
        <v>-8.5984522797843965E-5</v>
      </c>
      <c r="K66" s="10">
        <f>AFC!K66-FC_NE!K66-FC_E!K66</f>
        <v>-1.7196904556726622E-4</v>
      </c>
      <c r="L66" s="10">
        <f>AFC!L66-FC_NE!L66-FC_E!L66</f>
        <v>-0.88392089423899733</v>
      </c>
      <c r="M66" s="10">
        <f>AFC!M66-FC_NE!M66-FC_E!M66</f>
        <v>-1.7196904559568793E-4</v>
      </c>
      <c r="N66" s="10">
        <f>AFC!N66-FC_NE!N66-FC_E!N66</f>
        <v>-1.7196904553884451E-4</v>
      </c>
      <c r="O66" s="10">
        <f>AFC!O66-FC_NE!O66-FC_E!O66</f>
        <v>-2.5795356833668848E-4</v>
      </c>
      <c r="P66" s="10">
        <f>AFC!P66-FC_NE!P66-FC_E!P66</f>
        <v>-2.5795356845037531E-4</v>
      </c>
      <c r="Q66" s="10">
        <f>AFC!Q66-FC_NE!Q66-FC_E!Q66</f>
        <v>-2.5795356845037531E-4</v>
      </c>
      <c r="R66" s="10">
        <f>AFC!R66-FC_NE!R66-FC_E!R66</f>
        <v>-2.6514187446259143</v>
      </c>
      <c r="S66" s="10">
        <f>AFC!S66-FC_NE!S66-FC_E!S66</f>
        <v>2.6510748065347798</v>
      </c>
      <c r="T66" s="10">
        <f>AFC!T66-FC_NE!T66-FC_E!T66</f>
        <v>-0.79277730008601566</v>
      </c>
      <c r="U66" s="10">
        <f>AFC!U66-FC_NE!U66-FC_E!U66</f>
        <v>-0.85554600171968787</v>
      </c>
      <c r="V66" s="10">
        <f>AFC!V66-FC_NE!V66-FC_E!V66</f>
        <v>0.10163370593306809</v>
      </c>
      <c r="W66" s="10">
        <f>AFC!W66-FC_NE!W66-FC_E!W66</f>
        <v>0.65382631126402657</v>
      </c>
      <c r="X66" s="10">
        <f>AFC!X66-FC_NE!X66-FC_E!X66</f>
        <v>2.0636285468071947E-3</v>
      </c>
    </row>
    <row r="67" spans="1:24" ht="11.25" customHeight="1" x14ac:dyDescent="0.2">
      <c r="A67" s="42" t="s">
        <v>121</v>
      </c>
      <c r="B67" s="9" t="s">
        <v>122</v>
      </c>
      <c r="C67" s="10">
        <f>AFC!C67-FC_NE!C67-FC_E!C67</f>
        <v>0</v>
      </c>
      <c r="D67" s="10">
        <f>AFC!D67-FC_NE!D67-FC_E!D67</f>
        <v>0</v>
      </c>
      <c r="E67" s="10">
        <f>AFC!E67-FC_NE!E67-FC_E!E67</f>
        <v>0</v>
      </c>
      <c r="F67" s="10">
        <f>AFC!F67-FC_NE!F67-FC_E!F67</f>
        <v>0</v>
      </c>
      <c r="G67" s="10">
        <f>AFC!G67-FC_NE!G67-FC_E!G67</f>
        <v>0</v>
      </c>
      <c r="H67" s="10">
        <f>AFC!H67-FC_NE!H67-FC_E!H67</f>
        <v>0</v>
      </c>
      <c r="I67" s="10">
        <f>AFC!I67-FC_NE!I67-FC_E!I67</f>
        <v>0</v>
      </c>
      <c r="J67" s="10">
        <f>AFC!J67-FC_NE!J67-FC_E!J67</f>
        <v>0</v>
      </c>
      <c r="K67" s="10">
        <f>AFC!K67-FC_NE!K67-FC_E!K67</f>
        <v>0</v>
      </c>
      <c r="L67" s="10">
        <f>AFC!L67-FC_NE!L67-FC_E!L67</f>
        <v>0</v>
      </c>
      <c r="M67" s="10">
        <f>AFC!M67-FC_NE!M67-FC_E!M67</f>
        <v>0</v>
      </c>
      <c r="N67" s="10">
        <f>AFC!N67-FC_NE!N67-FC_E!N67</f>
        <v>0</v>
      </c>
      <c r="O67" s="10">
        <f>AFC!O67-FC_NE!O67-FC_E!O67</f>
        <v>0</v>
      </c>
      <c r="P67" s="10">
        <f>AFC!P67-FC_NE!P67-FC_E!P67</f>
        <v>0</v>
      </c>
      <c r="Q67" s="10">
        <f>AFC!Q67-FC_NE!Q67-FC_E!Q67</f>
        <v>0</v>
      </c>
      <c r="R67" s="10">
        <f>AFC!R67-FC_NE!R67-FC_E!R67</f>
        <v>0</v>
      </c>
      <c r="S67" s="10">
        <f>AFC!S67-FC_NE!S67-FC_E!S67</f>
        <v>0</v>
      </c>
      <c r="T67" s="10">
        <f>AFC!T67-FC_NE!T67-FC_E!T67</f>
        <v>0</v>
      </c>
      <c r="U67" s="10">
        <f>AFC!U67-FC_NE!U67-FC_E!U67</f>
        <v>0</v>
      </c>
      <c r="V67" s="10">
        <f>AFC!V67-FC_NE!V67-FC_E!V67</f>
        <v>0</v>
      </c>
      <c r="W67" s="10">
        <f>AFC!W67-FC_NE!W67-FC_E!W67</f>
        <v>0</v>
      </c>
      <c r="X67" s="10">
        <f>AFC!X67-FC_NE!X67-FC_E!X67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AFC!C68-FC_NE!C68-FC_E!C68</f>
        <v>0</v>
      </c>
      <c r="D68" s="10">
        <f>AFC!D68-FC_NE!D68-FC_E!D68</f>
        <v>0</v>
      </c>
      <c r="E68" s="10">
        <f>AFC!E68-FC_NE!E68-FC_E!E68</f>
        <v>0</v>
      </c>
      <c r="F68" s="10">
        <f>AFC!F68-FC_NE!F68-FC_E!F68</f>
        <v>0</v>
      </c>
      <c r="G68" s="10">
        <f>AFC!G68-FC_NE!G68-FC_E!G68</f>
        <v>0</v>
      </c>
      <c r="H68" s="10">
        <f>AFC!H68-FC_NE!H68-FC_E!H68</f>
        <v>0</v>
      </c>
      <c r="I68" s="10">
        <f>AFC!I68-FC_NE!I68-FC_E!I68</f>
        <v>0</v>
      </c>
      <c r="J68" s="10">
        <f>AFC!J68-FC_NE!J68-FC_E!J68</f>
        <v>0</v>
      </c>
      <c r="K68" s="10">
        <f>AFC!K68-FC_NE!K68-FC_E!K68</f>
        <v>0</v>
      </c>
      <c r="L68" s="10">
        <f>AFC!L68-FC_NE!L68-FC_E!L68</f>
        <v>0</v>
      </c>
      <c r="M68" s="10">
        <f>AFC!M68-FC_NE!M68-FC_E!M68</f>
        <v>0</v>
      </c>
      <c r="N68" s="10">
        <f>AFC!N68-FC_NE!N68-FC_E!N68</f>
        <v>0</v>
      </c>
      <c r="O68" s="10">
        <f>AFC!O68-FC_NE!O68-FC_E!O68</f>
        <v>0</v>
      </c>
      <c r="P68" s="10">
        <f>AFC!P68-FC_NE!P68-FC_E!P68</f>
        <v>0</v>
      </c>
      <c r="Q68" s="10">
        <f>AFC!Q68-FC_NE!Q68-FC_E!Q68</f>
        <v>0</v>
      </c>
      <c r="R68" s="10">
        <f>AFC!R68-FC_NE!R68-FC_E!R68</f>
        <v>0</v>
      </c>
      <c r="S68" s="10">
        <f>AFC!S68-FC_NE!S68-FC_E!S68</f>
        <v>0</v>
      </c>
      <c r="T68" s="10">
        <f>AFC!T68-FC_NE!T68-FC_E!T68</f>
        <v>0</v>
      </c>
      <c r="U68" s="10">
        <f>AFC!U68-FC_NE!U68-FC_E!U68</f>
        <v>0</v>
      </c>
      <c r="V68" s="10">
        <f>AFC!V68-FC_NE!V68-FC_E!V68</f>
        <v>0</v>
      </c>
      <c r="W68" s="10">
        <f>AFC!W68-FC_NE!W68-FC_E!W68</f>
        <v>0</v>
      </c>
      <c r="X68" s="10">
        <f>AFC!X68-FC_NE!X68-FC_E!X68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AFC!C69-FC_NE!C69-FC_E!C69</f>
        <v>0</v>
      </c>
      <c r="D69" s="10">
        <f>AFC!D69-FC_NE!D69-FC_E!D69</f>
        <v>0</v>
      </c>
      <c r="E69" s="10">
        <f>AFC!E69-FC_NE!E69-FC_E!E69</f>
        <v>0</v>
      </c>
      <c r="F69" s="10">
        <f>AFC!F69-FC_NE!F69-FC_E!F69</f>
        <v>0</v>
      </c>
      <c r="G69" s="10">
        <f>AFC!G69-FC_NE!G69-FC_E!G69</f>
        <v>0</v>
      </c>
      <c r="H69" s="10">
        <f>AFC!H69-FC_NE!H69-FC_E!H69</f>
        <v>0</v>
      </c>
      <c r="I69" s="10">
        <f>AFC!I69-FC_NE!I69-FC_E!I69</f>
        <v>0</v>
      </c>
      <c r="J69" s="10">
        <f>AFC!J69-FC_NE!J69-FC_E!J69</f>
        <v>0</v>
      </c>
      <c r="K69" s="10">
        <f>AFC!K69-FC_NE!K69-FC_E!K69</f>
        <v>0</v>
      </c>
      <c r="L69" s="10">
        <f>AFC!L69-FC_NE!L69-FC_E!L69</f>
        <v>0</v>
      </c>
      <c r="M69" s="10">
        <f>AFC!M69-FC_NE!M69-FC_E!M69</f>
        <v>0</v>
      </c>
      <c r="N69" s="10">
        <f>AFC!N69-FC_NE!N69-FC_E!N69</f>
        <v>0</v>
      </c>
      <c r="O69" s="10">
        <f>AFC!O69-FC_NE!O69-FC_E!O69</f>
        <v>0</v>
      </c>
      <c r="P69" s="10">
        <f>AFC!P69-FC_NE!P69-FC_E!P69</f>
        <v>8.856405846946469E-3</v>
      </c>
      <c r="Q69" s="10">
        <f>AFC!Q69-FC_NE!Q69-FC_E!Q69</f>
        <v>0.15468615649183093</v>
      </c>
      <c r="R69" s="10">
        <f>AFC!R69-FC_NE!R69-FC_E!R69</f>
        <v>8.048151332760245E-2</v>
      </c>
      <c r="S69" s="10">
        <f>AFC!S69-FC_NE!S69-FC_E!S69</f>
        <v>8.5984522785853557E-4</v>
      </c>
      <c r="T69" s="10">
        <f>AFC!T69-FC_NE!T69-FC_E!T69</f>
        <v>0</v>
      </c>
      <c r="U69" s="10">
        <f>AFC!U69-FC_NE!U69-FC_E!U69</f>
        <v>0</v>
      </c>
      <c r="V69" s="10">
        <f>AFC!V69-FC_NE!V69-FC_E!V69</f>
        <v>0</v>
      </c>
      <c r="W69" s="10">
        <f>AFC!W69-FC_NE!W69-FC_E!W69</f>
        <v>0</v>
      </c>
      <c r="X69" s="10">
        <f>AFC!X69-FC_NE!X69-FC_E!X69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AFC!C70-FC_NE!C70-FC_E!C70</f>
        <v>0</v>
      </c>
      <c r="D70" s="10">
        <f>AFC!D70-FC_NE!D70-FC_E!D70</f>
        <v>0</v>
      </c>
      <c r="E70" s="10">
        <f>AFC!E70-FC_NE!E70-FC_E!E70</f>
        <v>0</v>
      </c>
      <c r="F70" s="10">
        <f>AFC!F70-FC_NE!F70-FC_E!F70</f>
        <v>0</v>
      </c>
      <c r="G70" s="10">
        <f>AFC!G70-FC_NE!G70-FC_E!G70</f>
        <v>0</v>
      </c>
      <c r="H70" s="10">
        <f>AFC!H70-FC_NE!H70-FC_E!H70</f>
        <v>0</v>
      </c>
      <c r="I70" s="10">
        <f>AFC!I70-FC_NE!I70-FC_E!I70</f>
        <v>0</v>
      </c>
      <c r="J70" s="10">
        <f>AFC!J70-FC_NE!J70-FC_E!J70</f>
        <v>0</v>
      </c>
      <c r="K70" s="10">
        <f>AFC!K70-FC_NE!K70-FC_E!K70</f>
        <v>0</v>
      </c>
      <c r="L70" s="10">
        <f>AFC!L70-FC_NE!L70-FC_E!L70</f>
        <v>0</v>
      </c>
      <c r="M70" s="10">
        <f>AFC!M70-FC_NE!M70-FC_E!M70</f>
        <v>0</v>
      </c>
      <c r="N70" s="10">
        <f>AFC!N70-FC_NE!N70-FC_E!N70</f>
        <v>0</v>
      </c>
      <c r="O70" s="10">
        <f>AFC!O70-FC_NE!O70-FC_E!O70</f>
        <v>0</v>
      </c>
      <c r="P70" s="10">
        <f>AFC!P70-FC_NE!P70-FC_E!P70</f>
        <v>0</v>
      </c>
      <c r="Q70" s="10">
        <f>AFC!Q70-FC_NE!Q70-FC_E!Q70</f>
        <v>8.5984522684157128E-5</v>
      </c>
      <c r="R70" s="10">
        <f>AFC!R70-FC_NE!R70-FC_E!R70</f>
        <v>0</v>
      </c>
      <c r="S70" s="10">
        <f>AFC!S70-FC_NE!S70-FC_E!S70</f>
        <v>0</v>
      </c>
      <c r="T70" s="10">
        <f>AFC!T70-FC_NE!T70-FC_E!T70</f>
        <v>0</v>
      </c>
      <c r="U70" s="10">
        <f>AFC!U70-FC_NE!U70-FC_E!U70</f>
        <v>8.5984522797843965E-5</v>
      </c>
      <c r="V70" s="10">
        <f>AFC!V70-FC_NE!V70-FC_E!V70</f>
        <v>0</v>
      </c>
      <c r="W70" s="10">
        <f>AFC!W70-FC_NE!W70-FC_E!W70</f>
        <v>0</v>
      </c>
      <c r="X70" s="10">
        <f>AFC!X70-FC_NE!X70-FC_E!X70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8.5984522783633111E-5</v>
      </c>
      <c r="I71" s="37">
        <f t="shared" si="22"/>
        <v>0</v>
      </c>
      <c r="J71" s="37">
        <f t="shared" si="22"/>
        <v>-8.5984522776527683E-5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8.5984522783633111E-5</v>
      </c>
      <c r="W71" s="37">
        <f t="shared" si="22"/>
        <v>0</v>
      </c>
      <c r="X71" s="37">
        <f t="shared" ref="X71" si="23">SUM(X72:X73)</f>
        <v>-8.5984522797843965E-5</v>
      </c>
    </row>
    <row r="72" spans="1:24" ht="11.25" customHeight="1" x14ac:dyDescent="0.2">
      <c r="A72" s="42" t="s">
        <v>131</v>
      </c>
      <c r="B72" s="9" t="s">
        <v>132</v>
      </c>
      <c r="C72" s="10">
        <f>AFC!C72-FC_NE!C72-FC_E!C72</f>
        <v>0</v>
      </c>
      <c r="D72" s="10">
        <f>AFC!D72-FC_NE!D72-FC_E!D72</f>
        <v>0</v>
      </c>
      <c r="E72" s="10">
        <f>AFC!E72-FC_NE!E72-FC_E!E72</f>
        <v>0</v>
      </c>
      <c r="F72" s="10">
        <f>AFC!F72-FC_NE!F72-FC_E!F72</f>
        <v>0</v>
      </c>
      <c r="G72" s="10">
        <f>AFC!G72-FC_NE!G72-FC_E!G72</f>
        <v>0</v>
      </c>
      <c r="H72" s="10">
        <f>AFC!H72-FC_NE!H72-FC_E!H72</f>
        <v>8.5984522783633111E-5</v>
      </c>
      <c r="I72" s="10">
        <f>AFC!I72-FC_NE!I72-FC_E!I72</f>
        <v>0</v>
      </c>
      <c r="J72" s="10">
        <f>AFC!J72-FC_NE!J72-FC_E!J72</f>
        <v>-8.5984522776527683E-5</v>
      </c>
      <c r="K72" s="10">
        <f>AFC!K72-FC_NE!K72-FC_E!K72</f>
        <v>0</v>
      </c>
      <c r="L72" s="10">
        <f>AFC!L72-FC_NE!L72-FC_E!L72</f>
        <v>0</v>
      </c>
      <c r="M72" s="10">
        <f>AFC!M72-FC_NE!M72-FC_E!M72</f>
        <v>0</v>
      </c>
      <c r="N72" s="10">
        <f>AFC!N72-FC_NE!N72-FC_E!N72</f>
        <v>0</v>
      </c>
      <c r="O72" s="10">
        <f>AFC!O72-FC_NE!O72-FC_E!O72</f>
        <v>0</v>
      </c>
      <c r="P72" s="10">
        <f>AFC!P72-FC_NE!P72-FC_E!P72</f>
        <v>0</v>
      </c>
      <c r="Q72" s="10">
        <f>AFC!Q72-FC_NE!Q72-FC_E!Q72</f>
        <v>0</v>
      </c>
      <c r="R72" s="10">
        <f>AFC!R72-FC_NE!R72-FC_E!R72</f>
        <v>0</v>
      </c>
      <c r="S72" s="10">
        <f>AFC!S72-FC_NE!S72-FC_E!S72</f>
        <v>0</v>
      </c>
      <c r="T72" s="10">
        <f>AFC!T72-FC_NE!T72-FC_E!T72</f>
        <v>0</v>
      </c>
      <c r="U72" s="10">
        <f>AFC!U72-FC_NE!U72-FC_E!U72</f>
        <v>0</v>
      </c>
      <c r="V72" s="10">
        <f>AFC!V72-FC_NE!V72-FC_E!V72</f>
        <v>8.5984522783633111E-5</v>
      </c>
      <c r="W72" s="10">
        <f>AFC!W72-FC_NE!W72-FC_E!W72</f>
        <v>0</v>
      </c>
      <c r="X72" s="10">
        <f>AFC!X72-FC_NE!X72-FC_E!X72</f>
        <v>-8.5984522797843965E-5</v>
      </c>
    </row>
    <row r="73" spans="1:24" ht="11.25" customHeight="1" x14ac:dyDescent="0.2">
      <c r="A73" s="42" t="s">
        <v>133</v>
      </c>
      <c r="B73" s="9" t="s">
        <v>134</v>
      </c>
      <c r="C73" s="10">
        <f>AFC!C73-FC_NE!C73-FC_E!C73</f>
        <v>0</v>
      </c>
      <c r="D73" s="10">
        <f>AFC!D73-FC_NE!D73-FC_E!D73</f>
        <v>0</v>
      </c>
      <c r="E73" s="10">
        <f>AFC!E73-FC_NE!E73-FC_E!E73</f>
        <v>0</v>
      </c>
      <c r="F73" s="10">
        <f>AFC!F73-FC_NE!F73-FC_E!F73</f>
        <v>0</v>
      </c>
      <c r="G73" s="10">
        <f>AFC!G73-FC_NE!G73-FC_E!G73</f>
        <v>0</v>
      </c>
      <c r="H73" s="10">
        <f>AFC!H73-FC_NE!H73-FC_E!H73</f>
        <v>0</v>
      </c>
      <c r="I73" s="10">
        <f>AFC!I73-FC_NE!I73-FC_E!I73</f>
        <v>0</v>
      </c>
      <c r="J73" s="10">
        <f>AFC!J73-FC_NE!J73-FC_E!J73</f>
        <v>0</v>
      </c>
      <c r="K73" s="10">
        <f>AFC!K73-FC_NE!K73-FC_E!K73</f>
        <v>0</v>
      </c>
      <c r="L73" s="10">
        <f>AFC!L73-FC_NE!L73-FC_E!L73</f>
        <v>0</v>
      </c>
      <c r="M73" s="10">
        <f>AFC!M73-FC_NE!M73-FC_E!M73</f>
        <v>0</v>
      </c>
      <c r="N73" s="10">
        <f>AFC!N73-FC_NE!N73-FC_E!N73</f>
        <v>0</v>
      </c>
      <c r="O73" s="10">
        <f>AFC!O73-FC_NE!O73-FC_E!O73</f>
        <v>0</v>
      </c>
      <c r="P73" s="10">
        <f>AFC!P73-FC_NE!P73-FC_E!P73</f>
        <v>0</v>
      </c>
      <c r="Q73" s="10">
        <f>AFC!Q73-FC_NE!Q73-FC_E!Q73</f>
        <v>0</v>
      </c>
      <c r="R73" s="10">
        <f>AFC!R73-FC_NE!R73-FC_E!R73</f>
        <v>0</v>
      </c>
      <c r="S73" s="10">
        <f>AFC!S73-FC_NE!S73-FC_E!S73</f>
        <v>0</v>
      </c>
      <c r="T73" s="10">
        <f>AFC!T73-FC_NE!T73-FC_E!T73</f>
        <v>0</v>
      </c>
      <c r="U73" s="10">
        <f>AFC!U73-FC_NE!U73-FC_E!U73</f>
        <v>0</v>
      </c>
      <c r="V73" s="10">
        <f>AFC!V73-FC_NE!V73-FC_E!V73</f>
        <v>0</v>
      </c>
      <c r="W73" s="10">
        <f>AFC!W73-FC_NE!W73-FC_E!W73</f>
        <v>0</v>
      </c>
      <c r="X73" s="10">
        <f>AFC!X73-FC_NE!X73-FC_E!X73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AFC!C74-FC_NE!C74-FC_E!C74</f>
        <v>0</v>
      </c>
      <c r="D74" s="37">
        <f>AFC!D74-FC_NE!D74-FC_E!D74</f>
        <v>0</v>
      </c>
      <c r="E74" s="37">
        <f>AFC!E74-FC_NE!E74-FC_E!E74</f>
        <v>0</v>
      </c>
      <c r="F74" s="37">
        <f>AFC!F74-FC_NE!F74-FC_E!F74</f>
        <v>0</v>
      </c>
      <c r="G74" s="37">
        <f>AFC!G74-FC_NE!G74-FC_E!G74</f>
        <v>0</v>
      </c>
      <c r="H74" s="37">
        <f>AFC!H74-FC_NE!H74-FC_E!H74</f>
        <v>0</v>
      </c>
      <c r="I74" s="37">
        <f>AFC!I74-FC_NE!I74-FC_E!I74</f>
        <v>0</v>
      </c>
      <c r="J74" s="37">
        <f>AFC!J74-FC_NE!J74-FC_E!J74</f>
        <v>0</v>
      </c>
      <c r="K74" s="37">
        <f>AFC!K74-FC_NE!K74-FC_E!K74</f>
        <v>0</v>
      </c>
      <c r="L74" s="37">
        <f>AFC!L74-FC_NE!L74-FC_E!L74</f>
        <v>0</v>
      </c>
      <c r="M74" s="37">
        <f>AFC!M74-FC_NE!M74-FC_E!M74</f>
        <v>0</v>
      </c>
      <c r="N74" s="37">
        <f>AFC!N74-FC_NE!N74-FC_E!N74</f>
        <v>0</v>
      </c>
      <c r="O74" s="37">
        <f>AFC!O74-FC_NE!O74-FC_E!O74</f>
        <v>0</v>
      </c>
      <c r="P74" s="37">
        <f>AFC!P74-FC_NE!P74-FC_E!P74</f>
        <v>0</v>
      </c>
      <c r="Q74" s="37">
        <f>AFC!Q74-FC_NE!Q74-FC_E!Q74</f>
        <v>0</v>
      </c>
      <c r="R74" s="37">
        <f>AFC!R74-FC_NE!R74-FC_E!R74</f>
        <v>0</v>
      </c>
      <c r="S74" s="37">
        <f>AFC!S74-FC_NE!S74-FC_E!S74</f>
        <v>0</v>
      </c>
      <c r="T74" s="37">
        <f>AFC!T74-FC_NE!T74-FC_E!T74</f>
        <v>0</v>
      </c>
      <c r="U74" s="37">
        <f>AFC!U74-FC_NE!U74-FC_E!U74</f>
        <v>0</v>
      </c>
      <c r="V74" s="37">
        <f>AFC!V74-FC_NE!V74-FC_E!V74</f>
        <v>0</v>
      </c>
      <c r="W74" s="37">
        <f>AFC!W74-FC_NE!W74-FC_E!W74</f>
        <v>0</v>
      </c>
      <c r="X74" s="37">
        <f>AFC!X74-FC_NE!X74-FC_E!X74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AFC!C75-FC_NE!C75-FC_E!C75</f>
        <v>-8.5984522826265675E-5</v>
      </c>
      <c r="D75" s="37">
        <f>AFC!D75-FC_NE!D75-FC_E!D75</f>
        <v>0</v>
      </c>
      <c r="E75" s="37">
        <f>AFC!E75-FC_NE!E75-FC_E!E75</f>
        <v>8.5984522854687384E-5</v>
      </c>
      <c r="F75" s="37">
        <f>AFC!F75-FC_NE!F75-FC_E!F75</f>
        <v>0</v>
      </c>
      <c r="G75" s="37">
        <f>AFC!G75-FC_NE!G75-FC_E!G75</f>
        <v>-8.5984522741000546E-5</v>
      </c>
      <c r="H75" s="37">
        <f>AFC!H75-FC_NE!H75-FC_E!H75</f>
        <v>8.5984522627313709E-5</v>
      </c>
      <c r="I75" s="37">
        <f>AFC!I75-FC_NE!I75-FC_E!I75</f>
        <v>0</v>
      </c>
      <c r="J75" s="37">
        <f>AFC!J75-FC_NE!J75-FC_E!J75</f>
        <v>0</v>
      </c>
      <c r="K75" s="37">
        <f>AFC!K75-FC_NE!K75-FC_E!K75</f>
        <v>8.5984522854687384E-5</v>
      </c>
      <c r="L75" s="37">
        <f>AFC!L75-FC_NE!L75-FC_E!L75</f>
        <v>8.5984522684157128E-5</v>
      </c>
      <c r="M75" s="37">
        <f>AFC!M75-FC_NE!M75-FC_E!M75</f>
        <v>-1.7196904576621819E-4</v>
      </c>
      <c r="N75" s="37">
        <f>AFC!N75-FC_NE!N75-FC_E!N75</f>
        <v>-8.5984522797843965E-5</v>
      </c>
      <c r="O75" s="37">
        <f>AFC!O75-FC_NE!O75-FC_E!O75</f>
        <v>0</v>
      </c>
      <c r="P75" s="37">
        <f>AFC!P75-FC_NE!P75-FC_E!P75</f>
        <v>-1.7196904565253135E-4</v>
      </c>
      <c r="Q75" s="37">
        <f>AFC!Q75-FC_NE!Q75-FC_E!Q75</f>
        <v>2.3731728288851173E-2</v>
      </c>
      <c r="R75" s="37">
        <f>AFC!R75-FC_NE!R75-FC_E!R75</f>
        <v>-8.5984522741000546E-5</v>
      </c>
      <c r="S75" s="37">
        <f>AFC!S75-FC_NE!S75-FC_E!S75</f>
        <v>0</v>
      </c>
      <c r="T75" s="37">
        <f>AFC!T75-FC_NE!T75-FC_E!T75</f>
        <v>-8.5984522826265675E-5</v>
      </c>
      <c r="U75" s="37">
        <f>AFC!U75-FC_NE!U75-FC_E!U75</f>
        <v>4.1272570936996544E-3</v>
      </c>
      <c r="V75" s="37">
        <f>AFC!V75-FC_NE!V75-FC_E!V75</f>
        <v>-1.3499570077584622E-2</v>
      </c>
      <c r="W75" s="37">
        <f>AFC!W75-FC_NE!W75-FC_E!W75</f>
        <v>1.263972484957776E-2</v>
      </c>
      <c r="X75" s="37">
        <f>AFC!X75-FC_NE!X75-FC_E!X75</f>
        <v>-8.5984522741000546E-5</v>
      </c>
    </row>
    <row r="76" spans="1:24" ht="11.25" customHeight="1" x14ac:dyDescent="0.2">
      <c r="A76" s="38" t="s">
        <v>139</v>
      </c>
      <c r="B76" s="39" t="s">
        <v>140</v>
      </c>
      <c r="C76" s="40">
        <f>AFC!C76-FC_NE!C76-FC_E!C76</f>
        <v>0</v>
      </c>
      <c r="D76" s="40">
        <f>AFC!D76-FC_NE!D76-FC_E!D76</f>
        <v>0</v>
      </c>
      <c r="E76" s="40">
        <f>AFC!E76-FC_NE!E76-FC_E!E76</f>
        <v>0</v>
      </c>
      <c r="F76" s="40">
        <f>AFC!F76-FC_NE!F76-FC_E!F76</f>
        <v>0</v>
      </c>
      <c r="G76" s="40">
        <f>AFC!G76-FC_NE!G76-FC_E!G76</f>
        <v>4.5829750644315936E-2</v>
      </c>
      <c r="H76" s="40">
        <f>AFC!H76-FC_NE!H76-FC_E!H76</f>
        <v>-0.11092003439398468</v>
      </c>
      <c r="I76" s="40">
        <f>AFC!I76-FC_NE!I76-FC_E!I76</f>
        <v>5.8383490970300045E-2</v>
      </c>
      <c r="J76" s="40">
        <f>AFC!J76-FC_NE!J76-FC_E!J76</f>
        <v>-2.562338778807316E-2</v>
      </c>
      <c r="K76" s="40">
        <f>AFC!K76-FC_NE!K76-FC_E!K76</f>
        <v>-0.11298366294067819</v>
      </c>
      <c r="L76" s="40">
        <f>AFC!L76-FC_NE!L76-FC_E!L76</f>
        <v>1.891659501416143E-2</v>
      </c>
      <c r="M76" s="40">
        <f>AFC!M76-FC_NE!M76-FC_E!M76</f>
        <v>-6.5090283751487732E-2</v>
      </c>
      <c r="N76" s="40">
        <f>AFC!N76-FC_NE!N76-FC_E!N76</f>
        <v>-3.8435081683928729E-2</v>
      </c>
      <c r="O76" s="40">
        <f>AFC!O76-FC_NE!O76-FC_E!O76</f>
        <v>0.26689595872812788</v>
      </c>
      <c r="P76" s="40">
        <f>AFC!P76-FC_NE!P76-FC_E!P76</f>
        <v>-8.5984523047955008E-4</v>
      </c>
      <c r="Q76" s="40">
        <f>AFC!Q76-FC_NE!Q76-FC_E!Q76</f>
        <v>0.17128116939056781</v>
      </c>
      <c r="R76" s="40">
        <f>AFC!R76-FC_NE!R76-FC_E!R76</f>
        <v>0.20696474634360129</v>
      </c>
      <c r="S76" s="40">
        <f>AFC!S76-FC_NE!S76-FC_E!S76</f>
        <v>-0.38727429062782903</v>
      </c>
      <c r="T76" s="40">
        <f>AFC!T76-FC_NE!T76-FC_E!T76</f>
        <v>-2.4161650902897236E-2</v>
      </c>
      <c r="U76" s="40">
        <f>AFC!U76-FC_NE!U76-FC_E!U76</f>
        <v>2.1496130684681702E-3</v>
      </c>
      <c r="V76" s="40">
        <f>AFC!V76-FC_NE!V76-FC_E!V76</f>
        <v>-4.2820292347641953E-2</v>
      </c>
      <c r="W76" s="40">
        <f>AFC!W76-FC_NE!W76-FC_E!W76</f>
        <v>5.7367153912323374</v>
      </c>
      <c r="X76" s="40">
        <f>AFC!X76-FC_NE!X76-FC_E!X76</f>
        <v>6.3107480653488892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97D724-29DD-49F0-8484-BF7430825CFA}"/>
</file>

<file path=customXml/itemProps2.xml><?xml version="1.0" encoding="utf-8"?>
<ds:datastoreItem xmlns:ds="http://schemas.openxmlformats.org/officeDocument/2006/customXml" ds:itemID="{6603DF99-4CE4-474C-B145-A06CF8185311}"/>
</file>

<file path=customXml/itemProps3.xml><?xml version="1.0" encoding="utf-8"?>
<ds:datastoreItem xmlns:ds="http://schemas.openxmlformats.org/officeDocument/2006/customXml" ds:itemID="{D1AA97E4-7330-4FA1-81E1-4E0E041285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177</vt:i4>
      </vt:variant>
    </vt:vector>
  </HeadingPairs>
  <TitlesOfParts>
    <vt:vector size="177" baseType="lpstr">
      <vt:lpstr>cover</vt:lpstr>
      <vt:lpstr>index</vt:lpstr>
      <vt:lpstr>PPRD</vt:lpstr>
      <vt:lpstr>RCV_RCY</vt:lpstr>
      <vt:lpstr>IMP</vt:lpstr>
      <vt:lpstr>EXP</vt:lpstr>
      <vt:lpstr>STK_CHG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GIC2020-2030</vt:lpstr>
      <vt:lpstr>PEC2020-2030</vt:lpstr>
      <vt:lpstr>FEC2020-2030</vt:lpstr>
      <vt:lpstr>TI_E</vt:lpstr>
      <vt:lpstr>TI_EHG_E</vt:lpstr>
      <vt:lpstr>TI_EHG_E_E</vt:lpstr>
      <vt:lpstr>TI_EHG_CHP_E</vt:lpstr>
      <vt:lpstr>TI_EHG_H_E</vt:lpstr>
      <vt:lpstr>TI_EHG_EDHP</vt:lpstr>
      <vt:lpstr>TI_EHG_EB</vt:lpstr>
      <vt:lpstr>TI_EHG_EPS</vt:lpstr>
      <vt:lpstr>TI_EHG_DHEP</vt:lpstr>
      <vt:lpstr>TI_CO_E</vt:lpstr>
      <vt:lpstr>TI_BF_E</vt:lpstr>
      <vt:lpstr>TI_GW_E</vt:lpstr>
      <vt:lpstr>TI_RPI_E</vt:lpstr>
      <vt:lpstr>TI_RPI_RI_E</vt:lpstr>
      <vt:lpstr>TI_RPI_BPI_E</vt:lpstr>
      <vt:lpstr>TI_RPI_PT_E</vt:lpstr>
      <vt:lpstr>TI_RPI_IT_E</vt:lpstr>
      <vt:lpstr>TI_RPI_DU_E</vt:lpstr>
      <vt:lpstr>TI_RPI_PII_E</vt:lpstr>
      <vt:lpstr>TI_PF_E</vt:lpstr>
      <vt:lpstr>TI_BKBPB_E</vt:lpstr>
      <vt:lpstr>TI_CL_E</vt:lpstr>
      <vt:lpstr>TI_BNG_E</vt:lpstr>
      <vt:lpstr>TI_LBB_E</vt:lpstr>
      <vt:lpstr>TI_CPP_E</vt:lpstr>
      <vt:lpstr>TI_GTL_E</vt:lpstr>
      <vt:lpstr>TI_NSP_E</vt:lpstr>
      <vt:lpstr>TO</vt:lpstr>
      <vt:lpstr>TO_EHG</vt:lpstr>
      <vt:lpstr>TO_EHG_E</vt:lpstr>
      <vt:lpstr>TO_EHG_CHP</vt:lpstr>
      <vt:lpstr>TO_EHG_H</vt:lpstr>
      <vt:lpstr>TO_EHG_EDHP</vt:lpstr>
      <vt:lpstr>TO_EHG_EB</vt:lpstr>
      <vt:lpstr>TO_EHG_PH</vt:lpstr>
      <vt:lpstr>TO_CO</vt:lpstr>
      <vt:lpstr>TO_BF</vt:lpstr>
      <vt:lpstr>TO_GW</vt:lpstr>
      <vt:lpstr>TO_RPI</vt:lpstr>
      <vt:lpstr>TO_RPI_RO</vt:lpstr>
      <vt:lpstr>TO_RPI_BKFLOW</vt:lpstr>
      <vt:lpstr>TO_RPI_PT</vt:lpstr>
      <vt:lpstr>TO_RPI_IT</vt:lpstr>
      <vt:lpstr>TO_RPI_PPR</vt:lpstr>
      <vt:lpstr>TO_RPI_PIR</vt:lpstr>
      <vt:lpstr>TO_PF</vt:lpstr>
      <vt:lpstr>TO_BKBPB</vt:lpstr>
      <vt:lpstr>TO_CL</vt:lpstr>
      <vt:lpstr>TO_BNG</vt:lpstr>
      <vt:lpstr>TO_LBB</vt:lpstr>
      <vt:lpstr>TO_CPP</vt:lpstr>
      <vt:lpstr>TO_GTL</vt:lpstr>
      <vt:lpstr>TO_NSP</vt:lpstr>
      <vt:lpstr>NRG_E</vt:lpstr>
      <vt:lpstr>NRG_EHG_E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DL</vt:lpstr>
      <vt:lpstr>AFC</vt:lpstr>
      <vt:lpstr>FC_NE</vt:lpstr>
      <vt:lpstr>TI_NRG_FC_IND_NE</vt:lpstr>
      <vt:lpstr>TI_NE</vt:lpstr>
      <vt:lpstr>NRG_NE</vt:lpstr>
      <vt:lpstr>FC_IND_NE</vt:lpstr>
      <vt:lpstr>FC_IND_CPC_NE</vt:lpstr>
      <vt:lpstr>FC_TRA_NE</vt:lpstr>
      <vt:lpstr>FC_OTH_NE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FC_OTH_CP_VE_E</vt:lpstr>
      <vt:lpstr>FC_OTH_CP_SL_E</vt:lpstr>
      <vt:lpstr>FC_OTH_CP_BL_E</vt:lpstr>
      <vt:lpstr>FC_OTH_CP_CR_E</vt:lpstr>
      <vt:lpstr>FC_OTH_CP_BT_E</vt:lpstr>
      <vt:lpstr>FC_OTH_CP_IT_E</vt:lpstr>
      <vt:lpstr>FC_OTH_HH_E</vt:lpstr>
      <vt:lpstr>FC_OTH_HH_SH_E</vt:lpstr>
      <vt:lpstr>FC_OTH_HH_SC_E</vt:lpstr>
      <vt:lpstr>FC_OTH_HH_WH_E</vt:lpstr>
      <vt:lpstr>FC_OTH_HH_CO_E</vt:lpstr>
      <vt:lpstr>FC_OTH_HH_RF_E</vt:lpstr>
      <vt:lpstr>FC_OTH_HH_WM_E</vt:lpstr>
      <vt:lpstr>FC_OTH_HH_DR_E</vt:lpstr>
      <vt:lpstr>FC_OTH_HH_DW_E</vt:lpstr>
      <vt:lpstr>FC_OTH_HH_TV_E</vt:lpstr>
      <vt:lpstr>FC_OTH_HH_IT_E</vt:lpstr>
      <vt:lpstr>FC_OTH_HH_LI_E</vt:lpstr>
      <vt:lpstr>FC_OTH_HH_OA_E</vt:lpstr>
      <vt:lpstr>FC_OTH_AFF_E</vt:lpstr>
      <vt:lpstr>STATDIFF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2024-05-20T16:55:09Z</dcterms:created>
  <dcterms:modified xsi:type="dcterms:W3CDTF">2024-05-20T16:55:10Z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